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Ex1.xml" ContentType="application/vnd.ms-office.chartex+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58.xml" ContentType="application/vnd.openxmlformats-officedocument.drawingml.chart+xml"/>
  <Override PartName="/xl/theme/themeOverride1.xml" ContentType="application/vnd.openxmlformats-officedocument.themeOverride+xml"/>
  <Override PartName="/xl/charts/chart59.xml" ContentType="application/vnd.openxmlformats-officedocument.drawingml.chart+xml"/>
  <Override PartName="/xl/theme/themeOverride2.xml" ContentType="application/vnd.openxmlformats-officedocument.themeOverride+xml"/>
  <Override PartName="/xl/charts/chart60.xml" ContentType="application/vnd.openxmlformats-officedocument.drawingml.chart+xml"/>
  <Override PartName="/xl/theme/themeOverride3.xml" ContentType="application/vnd.openxmlformats-officedocument.themeOverride+xml"/>
  <Override PartName="/xl/charts/chart61.xml" ContentType="application/vnd.openxmlformats-officedocument.drawingml.chart+xml"/>
  <Override PartName="/xl/theme/themeOverride4.xml" ContentType="application/vnd.openxmlformats-officedocument.themeOverride+xml"/>
  <Override PartName="/xl/charts/chart62.xml" ContentType="application/vnd.openxmlformats-officedocument.drawingml.chart+xml"/>
  <Override PartName="/xl/theme/themeOverride5.xml" ContentType="application/vnd.openxmlformats-officedocument.themeOverride+xml"/>
  <Override PartName="/xl/charts/chart63.xml" ContentType="application/vnd.openxmlformats-officedocument.drawingml.chart+xml"/>
  <Override PartName="/xl/theme/themeOverride6.xml" ContentType="application/vnd.openxmlformats-officedocument.themeOverride+xml"/>
  <Override PartName="/xl/charts/chart64.xml" ContentType="application/vnd.openxmlformats-officedocument.drawingml.chart+xml"/>
  <Override PartName="/xl/theme/themeOverride7.xml" ContentType="application/vnd.openxmlformats-officedocument.themeOverride+xml"/>
  <Override PartName="/xl/charts/chart65.xml" ContentType="application/vnd.openxmlformats-officedocument.drawingml.chart+xml"/>
  <Override PartName="/xl/theme/themeOverride8.xml" ContentType="application/vnd.openxmlformats-officedocument.themeOverride+xml"/>
  <Override PartName="/xl/charts/chart66.xml" ContentType="application/vnd.openxmlformats-officedocument.drawingml.chart+xml"/>
  <Override PartName="/xl/theme/themeOverride9.xml" ContentType="application/vnd.openxmlformats-officedocument.themeOverride+xml"/>
  <Override PartName="/xl/charts/chartEx2.xml" ContentType="application/vnd.ms-office.chartex+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16.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18.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D:\Physical Monitoring\Summaries\Celestino\"/>
    </mc:Choice>
  </mc:AlternateContent>
  <xr:revisionPtr revIDLastSave="0" documentId="13_ncr:1_{3E9B6E9D-C06A-4B9E-9EAC-A23A2E334EF0}" xr6:coauthVersionLast="47" xr6:coauthVersionMax="47" xr10:uidLastSave="{00000000-0000-0000-0000-000000000000}"/>
  <bookViews>
    <workbookView xWindow="-120" yWindow="-120" windowWidth="29040" windowHeight="17520" tabRatio="800" firstSheet="2" activeTab="12" xr2:uid="{00000000-000D-0000-FFFF-FFFF00000000}"/>
  </bookViews>
  <sheets>
    <sheet name="Readme" sheetId="26" r:id="rId1"/>
    <sheet name="Data Policy" sheetId="30" r:id="rId2"/>
    <sheet name="Metadata" sheetId="40" r:id="rId3"/>
    <sheet name="Air Press" sheetId="33" r:id="rId4"/>
    <sheet name="Air Temp" sheetId="22" r:id="rId5"/>
    <sheet name="ET Index" sheetId="38" r:id="rId6"/>
    <sheet name="Rainfall" sheetId="18" r:id="rId7"/>
    <sheet name="Storms" sheetId="39" r:id="rId8"/>
    <sheet name="Rel Hum" sheetId="19" r:id="rId9"/>
    <sheet name="Sol Rad" sheetId="20" r:id="rId10"/>
    <sheet name="Wind Speed" sheetId="21" r:id="rId11"/>
    <sheet name="Wind Dir" sheetId="25" r:id="rId12"/>
    <sheet name="Vert_month" sheetId="14" r:id="rId13"/>
    <sheet name="Daily_2024" sheetId="23" r:id="rId14"/>
    <sheet name="Daily_Prev" sheetId="32" r:id="rId15"/>
    <sheet name="Daily_Avg" sheetId="36" r:id="rId16"/>
    <sheet name="15-min" sheetId="24" r:id="rId17"/>
    <sheet name="Net Rad" sheetId="34" r:id="rId18"/>
    <sheet name="NR Vert" sheetId="35" r:id="rId19"/>
    <sheet name="Hourly NR" sheetId="37" r:id="rId20"/>
  </sheets>
  <definedNames>
    <definedName name="_xlchart.v1.0" hidden="1">Daily_2024!$B$4:$B$368</definedName>
    <definedName name="_xlchart.v1.1" hidden="1">Daily_Avg!$B$4:$B$368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3" i="18" l="1"/>
  <c r="P52" i="18"/>
  <c r="P51" i="18"/>
  <c r="P50" i="18"/>
  <c r="P49" i="18"/>
  <c r="P48" i="18"/>
  <c r="P47" i="18"/>
  <c r="P46" i="18"/>
  <c r="P45" i="18"/>
  <c r="P44" i="18"/>
  <c r="P43" i="18"/>
  <c r="P42" i="18"/>
  <c r="P41" i="18"/>
  <c r="P40" i="18"/>
  <c r="P39" i="18"/>
  <c r="P38" i="18"/>
  <c r="D65" i="18"/>
  <c r="D64" i="18"/>
  <c r="C64" i="18"/>
  <c r="C65" i="18"/>
  <c r="D53" i="18"/>
  <c r="N114" i="14"/>
  <c r="S12" i="38"/>
  <c r="D65" i="20"/>
  <c r="P95" i="23"/>
  <c r="P94" i="23"/>
  <c r="P93" i="23"/>
  <c r="P92" i="23"/>
  <c r="P91" i="23"/>
  <c r="P90" i="23"/>
  <c r="P89" i="23"/>
  <c r="P88" i="23"/>
  <c r="P87" i="23"/>
  <c r="P86" i="23"/>
  <c r="P85" i="23"/>
  <c r="P84" i="23"/>
  <c r="P83" i="23"/>
  <c r="P82" i="23"/>
  <c r="P81" i="23"/>
  <c r="P80" i="23"/>
  <c r="P79" i="23"/>
  <c r="P78" i="23"/>
  <c r="P77" i="23"/>
  <c r="P76" i="23"/>
  <c r="P75" i="23"/>
  <c r="P74" i="23"/>
  <c r="P73" i="23"/>
  <c r="P72" i="23"/>
  <c r="P71" i="23"/>
  <c r="P70" i="23"/>
  <c r="P69" i="23"/>
  <c r="P68" i="23"/>
  <c r="P67" i="23"/>
  <c r="P66" i="23"/>
  <c r="P65" i="23"/>
  <c r="P64" i="23"/>
  <c r="N95" i="23"/>
  <c r="N94" i="23"/>
  <c r="N93" i="23"/>
  <c r="N92" i="23"/>
  <c r="N91" i="23"/>
  <c r="N90" i="23"/>
  <c r="N89" i="23"/>
  <c r="N88" i="23"/>
  <c r="N87" i="23"/>
  <c r="N86" i="23"/>
  <c r="N85" i="23"/>
  <c r="N84" i="23"/>
  <c r="N83" i="23"/>
  <c r="N82" i="23"/>
  <c r="N81" i="23"/>
  <c r="N80" i="23"/>
  <c r="N79" i="23"/>
  <c r="N78" i="23"/>
  <c r="N77" i="23"/>
  <c r="N76" i="23"/>
  <c r="N75" i="23"/>
  <c r="N74" i="23"/>
  <c r="N73" i="23"/>
  <c r="N72" i="23"/>
  <c r="N71" i="23"/>
  <c r="N70" i="23"/>
  <c r="N69" i="23"/>
  <c r="N68" i="23"/>
  <c r="N67" i="23"/>
  <c r="N66" i="23"/>
  <c r="N65" i="23"/>
  <c r="N64" i="23"/>
  <c r="R12" i="38"/>
  <c r="C65" i="20"/>
  <c r="C53" i="18"/>
  <c r="P63" i="23"/>
  <c r="P62" i="23"/>
  <c r="P61" i="23"/>
  <c r="P60" i="23"/>
  <c r="P59" i="23"/>
  <c r="P58" i="23"/>
  <c r="P57" i="23"/>
  <c r="P56" i="23"/>
  <c r="P55" i="23"/>
  <c r="P54" i="23"/>
  <c r="P53" i="23"/>
  <c r="P52" i="23"/>
  <c r="P51" i="23"/>
  <c r="P50" i="23"/>
  <c r="P49" i="23"/>
  <c r="P48" i="23"/>
  <c r="P47" i="23"/>
  <c r="P46" i="23"/>
  <c r="P45" i="23"/>
  <c r="P44" i="23"/>
  <c r="P43" i="23"/>
  <c r="P42" i="23"/>
  <c r="P41" i="23"/>
  <c r="P40" i="23"/>
  <c r="P39" i="23"/>
  <c r="P38" i="23"/>
  <c r="P37" i="23"/>
  <c r="P36" i="23"/>
  <c r="N63" i="23"/>
  <c r="N62" i="23"/>
  <c r="N61" i="23"/>
  <c r="N60" i="23"/>
  <c r="N59" i="23"/>
  <c r="N58" i="23"/>
  <c r="N57" i="23"/>
  <c r="N56" i="23"/>
  <c r="N55" i="23"/>
  <c r="N54" i="23"/>
  <c r="N53" i="23"/>
  <c r="N52" i="23"/>
  <c r="N51" i="23"/>
  <c r="N50" i="23"/>
  <c r="N49" i="23"/>
  <c r="N48" i="23"/>
  <c r="N47" i="23"/>
  <c r="N46" i="23"/>
  <c r="N45" i="23"/>
  <c r="N44" i="23"/>
  <c r="N43" i="23"/>
  <c r="N42" i="23"/>
  <c r="N41" i="23"/>
  <c r="N40" i="23"/>
  <c r="N39" i="23"/>
  <c r="N38" i="23"/>
  <c r="N37" i="23"/>
  <c r="N36" i="23"/>
  <c r="N35" i="23"/>
  <c r="B53" i="18"/>
  <c r="Q12" i="38"/>
  <c r="B65" i="20"/>
  <c r="C123" i="14"/>
  <c r="C122" i="14"/>
  <c r="C121" i="14"/>
  <c r="C120" i="14"/>
  <c r="C119" i="14"/>
  <c r="C118" i="14"/>
  <c r="C117" i="14"/>
  <c r="C116" i="14"/>
  <c r="C115" i="14"/>
  <c r="C114" i="14"/>
  <c r="C113" i="14"/>
  <c r="C112" i="14"/>
  <c r="C118" i="35"/>
  <c r="C117" i="35"/>
  <c r="C116" i="35"/>
  <c r="C115" i="35"/>
  <c r="C114" i="35"/>
  <c r="C113" i="35"/>
  <c r="C112" i="35"/>
  <c r="C111" i="35"/>
  <c r="C110" i="35"/>
  <c r="C109" i="35"/>
  <c r="C108" i="35"/>
  <c r="C107" i="35"/>
  <c r="P35" i="23"/>
  <c r="P34" i="23"/>
  <c r="P33" i="23"/>
  <c r="P32" i="23"/>
  <c r="P31" i="23"/>
  <c r="P30" i="23"/>
  <c r="P29" i="23"/>
  <c r="P28" i="23"/>
  <c r="P27" i="23"/>
  <c r="P26" i="23"/>
  <c r="P25" i="23"/>
  <c r="P24" i="23"/>
  <c r="P23" i="23"/>
  <c r="P22" i="23"/>
  <c r="P21" i="23"/>
  <c r="P20" i="23"/>
  <c r="P19" i="23"/>
  <c r="P18" i="23"/>
  <c r="P17" i="23"/>
  <c r="P16" i="23"/>
  <c r="P15" i="23"/>
  <c r="P14" i="23"/>
  <c r="P13" i="23"/>
  <c r="P12" i="23"/>
  <c r="P11" i="23"/>
  <c r="P10" i="23"/>
  <c r="P9" i="23"/>
  <c r="P8" i="23"/>
  <c r="P7" i="23"/>
  <c r="P6" i="23"/>
  <c r="P5" i="23"/>
  <c r="P4" i="23"/>
  <c r="N34" i="23"/>
  <c r="N33" i="23"/>
  <c r="N32" i="23"/>
  <c r="N31" i="23"/>
  <c r="N30" i="23"/>
  <c r="N29" i="23"/>
  <c r="N28" i="23"/>
  <c r="N27" i="23"/>
  <c r="N26" i="23"/>
  <c r="N25" i="23"/>
  <c r="N24" i="23"/>
  <c r="N23" i="23"/>
  <c r="N22" i="23"/>
  <c r="N21" i="23"/>
  <c r="N20" i="23"/>
  <c r="N19" i="23"/>
  <c r="N18" i="23"/>
  <c r="N17" i="23"/>
  <c r="N16" i="23"/>
  <c r="N15" i="23"/>
  <c r="N14" i="23"/>
  <c r="N13" i="23"/>
  <c r="N12" i="23"/>
  <c r="N11" i="23"/>
  <c r="N10" i="23"/>
  <c r="N9" i="23"/>
  <c r="N8" i="23"/>
  <c r="N7" i="23"/>
  <c r="N6" i="23"/>
  <c r="N5" i="23"/>
  <c r="N4" i="23"/>
  <c r="P3246" i="32"/>
  <c r="N3246" i="32"/>
  <c r="P3245" i="32"/>
  <c r="N3245" i="32"/>
  <c r="P3244" i="32"/>
  <c r="N3244" i="32"/>
  <c r="P3243" i="32"/>
  <c r="N3243" i="32"/>
  <c r="P3242" i="32"/>
  <c r="N3242" i="32"/>
  <c r="P3241" i="32"/>
  <c r="N3241" i="32"/>
  <c r="P3240" i="32"/>
  <c r="N3240" i="32"/>
  <c r="P3239" i="32"/>
  <c r="N3239" i="32"/>
  <c r="P3238" i="32"/>
  <c r="N3238" i="32"/>
  <c r="P3237" i="32"/>
  <c r="N3237" i="32"/>
  <c r="P3236" i="32"/>
  <c r="N3236" i="32"/>
  <c r="P3235" i="32"/>
  <c r="N3235" i="32"/>
  <c r="P3234" i="32"/>
  <c r="N3234" i="32"/>
  <c r="P3233" i="32"/>
  <c r="N3233" i="32"/>
  <c r="P3232" i="32"/>
  <c r="N3232" i="32"/>
  <c r="P3231" i="32"/>
  <c r="N3231" i="32"/>
  <c r="P3230" i="32"/>
  <c r="N3230" i="32"/>
  <c r="P3229" i="32"/>
  <c r="N3229" i="32"/>
  <c r="P3228" i="32"/>
  <c r="N3228" i="32"/>
  <c r="P3227" i="32"/>
  <c r="N3227" i="32"/>
  <c r="P3226" i="32"/>
  <c r="N3226" i="32"/>
  <c r="P3225" i="32"/>
  <c r="N3225" i="32"/>
  <c r="P3224" i="32"/>
  <c r="N3224" i="32"/>
  <c r="P3223" i="32"/>
  <c r="N3223" i="32"/>
  <c r="P3222" i="32"/>
  <c r="N3222" i="32"/>
  <c r="P3221" i="32"/>
  <c r="N3221" i="32"/>
  <c r="P3220" i="32"/>
  <c r="N3220" i="32"/>
  <c r="P3219" i="32"/>
  <c r="N3219" i="32"/>
  <c r="P3218" i="32"/>
  <c r="N3218" i="32"/>
  <c r="P3217" i="32"/>
  <c r="N3217" i="32"/>
  <c r="P3216" i="32"/>
  <c r="N3216" i="32"/>
  <c r="P3215" i="32"/>
  <c r="N3215" i="32"/>
  <c r="P3214" i="32"/>
  <c r="N3214" i="32"/>
  <c r="P3213" i="32"/>
  <c r="N3213" i="32"/>
  <c r="P3212" i="32"/>
  <c r="N3212" i="32"/>
  <c r="P3211" i="32"/>
  <c r="N3211" i="32"/>
  <c r="P3210" i="32"/>
  <c r="N3210" i="32"/>
  <c r="P3209" i="32"/>
  <c r="N3209" i="32"/>
  <c r="P3208" i="32"/>
  <c r="N3208" i="32"/>
  <c r="P3207" i="32"/>
  <c r="N3207" i="32"/>
  <c r="P3206" i="32"/>
  <c r="N3206" i="32"/>
  <c r="P3205" i="32"/>
  <c r="N3205" i="32"/>
  <c r="P3204" i="32"/>
  <c r="N3204" i="32"/>
  <c r="P3203" i="32"/>
  <c r="N3203" i="32"/>
  <c r="P3202" i="32"/>
  <c r="N3202" i="32"/>
  <c r="P3201" i="32"/>
  <c r="N3201" i="32"/>
  <c r="P3200" i="32"/>
  <c r="N3200" i="32"/>
  <c r="P3199" i="32"/>
  <c r="N3199" i="32"/>
  <c r="P3198" i="32"/>
  <c r="N3198" i="32"/>
  <c r="P3197" i="32"/>
  <c r="N3197" i="32"/>
  <c r="P3196" i="32"/>
  <c r="N3196" i="32"/>
  <c r="P3195" i="32"/>
  <c r="N3195" i="32"/>
  <c r="P3194" i="32"/>
  <c r="N3194" i="32"/>
  <c r="P3193" i="32"/>
  <c r="N3193" i="32"/>
  <c r="P3192" i="32"/>
  <c r="N3192" i="32"/>
  <c r="P3191" i="32"/>
  <c r="N3191" i="32"/>
  <c r="P3190" i="32"/>
  <c r="N3190" i="32"/>
  <c r="P3189" i="32"/>
  <c r="N3189" i="32"/>
  <c r="P3188" i="32"/>
  <c r="N3188" i="32"/>
  <c r="P3187" i="32"/>
  <c r="N3187" i="32"/>
  <c r="P3186" i="32"/>
  <c r="N3186" i="32"/>
  <c r="P3185" i="32"/>
  <c r="N3185" i="32"/>
  <c r="P3184" i="32"/>
  <c r="N3184" i="32"/>
  <c r="P3183" i="32"/>
  <c r="N3183" i="32"/>
  <c r="P3182" i="32"/>
  <c r="N3182" i="32"/>
  <c r="P3181" i="32"/>
  <c r="N3181" i="32"/>
  <c r="P3180" i="32"/>
  <c r="N3180" i="32"/>
  <c r="P3179" i="32"/>
  <c r="N3179" i="32"/>
  <c r="P3178" i="32"/>
  <c r="N3178" i="32"/>
  <c r="P3177" i="32"/>
  <c r="N3177" i="32"/>
  <c r="P3176" i="32"/>
  <c r="N3176" i="32"/>
  <c r="P3175" i="32"/>
  <c r="N3175" i="32"/>
  <c r="P3174" i="32"/>
  <c r="N3174" i="32"/>
  <c r="P3173" i="32"/>
  <c r="N3173" i="32"/>
  <c r="P3172" i="32"/>
  <c r="N3172" i="32"/>
  <c r="P3171" i="32"/>
  <c r="N3171" i="32"/>
  <c r="P3170" i="32"/>
  <c r="N3170" i="32"/>
  <c r="P3169" i="32"/>
  <c r="N3169" i="32"/>
  <c r="P3168" i="32"/>
  <c r="N3168" i="32"/>
  <c r="P3167" i="32"/>
  <c r="N3167" i="32"/>
  <c r="P3166" i="32"/>
  <c r="N3166" i="32"/>
  <c r="P3165" i="32"/>
  <c r="N3165" i="32"/>
  <c r="P3164" i="32"/>
  <c r="N3164" i="32"/>
  <c r="P3163" i="32"/>
  <c r="N3163" i="32"/>
  <c r="P3162" i="32"/>
  <c r="N3162" i="32"/>
  <c r="P3161" i="32"/>
  <c r="N3161" i="32"/>
  <c r="P3160" i="32"/>
  <c r="N3160" i="32"/>
  <c r="P3159" i="32"/>
  <c r="N3159" i="32"/>
  <c r="P3158" i="32"/>
  <c r="N3158" i="32"/>
  <c r="P3157" i="32"/>
  <c r="N3157" i="32"/>
  <c r="P3156" i="32"/>
  <c r="N3156" i="32"/>
  <c r="P3155" i="32"/>
  <c r="N3155" i="32"/>
  <c r="P3154" i="32"/>
  <c r="N3154" i="32"/>
  <c r="P3153" i="32"/>
  <c r="N3153" i="32"/>
  <c r="P3152" i="32"/>
  <c r="N3152" i="32"/>
  <c r="P3151" i="32"/>
  <c r="N3151" i="32"/>
  <c r="P3150" i="32"/>
  <c r="N3150" i="32"/>
  <c r="P3149" i="32"/>
  <c r="N3149" i="32"/>
  <c r="P3148" i="32"/>
  <c r="N3148" i="32"/>
  <c r="P3147" i="32"/>
  <c r="N3147" i="32"/>
  <c r="P3146" i="32"/>
  <c r="N3146" i="32"/>
  <c r="P3145" i="32"/>
  <c r="N3145" i="32"/>
  <c r="P3144" i="32"/>
  <c r="N3144" i="32"/>
  <c r="P3143" i="32"/>
  <c r="N3143" i="32"/>
  <c r="P3142" i="32"/>
  <c r="N3142" i="32"/>
  <c r="P3141" i="32"/>
  <c r="N3141" i="32"/>
  <c r="P3140" i="32"/>
  <c r="N3140" i="32"/>
  <c r="P3139" i="32"/>
  <c r="N3139" i="32"/>
  <c r="P3138" i="32"/>
  <c r="N3138" i="32"/>
  <c r="P3137" i="32"/>
  <c r="N3137" i="32"/>
  <c r="P3136" i="32"/>
  <c r="N3136" i="32"/>
  <c r="P3135" i="32"/>
  <c r="N3135" i="32"/>
  <c r="P3134" i="32"/>
  <c r="N3134" i="32"/>
  <c r="P3133" i="32"/>
  <c r="N3133" i="32"/>
  <c r="P3132" i="32"/>
  <c r="N3132" i="32"/>
  <c r="P3131" i="32"/>
  <c r="N3131" i="32"/>
  <c r="P3130" i="32"/>
  <c r="N3130" i="32"/>
  <c r="P3129" i="32"/>
  <c r="N3129" i="32"/>
  <c r="P3128" i="32"/>
  <c r="N3128" i="32"/>
  <c r="P3127" i="32"/>
  <c r="N3127" i="32"/>
  <c r="P3126" i="32"/>
  <c r="N3126" i="32"/>
  <c r="P3125" i="32"/>
  <c r="N3125" i="32"/>
  <c r="P3124" i="32"/>
  <c r="N3124" i="32"/>
  <c r="P3123" i="32"/>
  <c r="N3123" i="32"/>
  <c r="P3122" i="32"/>
  <c r="N3122" i="32"/>
  <c r="P3121" i="32"/>
  <c r="N3121" i="32"/>
  <c r="P3120" i="32"/>
  <c r="N3120" i="32"/>
  <c r="P3119" i="32"/>
  <c r="N3119" i="32"/>
  <c r="P3118" i="32"/>
  <c r="N3118" i="32"/>
  <c r="P3117" i="32"/>
  <c r="N3117" i="32"/>
  <c r="P3116" i="32"/>
  <c r="N3116" i="32"/>
  <c r="P3115" i="32"/>
  <c r="N3115" i="32"/>
  <c r="P3114" i="32"/>
  <c r="N3114" i="32"/>
  <c r="P3113" i="32"/>
  <c r="N3113" i="32"/>
  <c r="P3112" i="32"/>
  <c r="N3112" i="32"/>
  <c r="P3111" i="32"/>
  <c r="N3111" i="32"/>
  <c r="P3110" i="32"/>
  <c r="N3110" i="32"/>
  <c r="P3109" i="32"/>
  <c r="N3109" i="32"/>
  <c r="P3108" i="32"/>
  <c r="N3108" i="32"/>
  <c r="P3107" i="32"/>
  <c r="N3107" i="32"/>
  <c r="P3106" i="32"/>
  <c r="N3106" i="32"/>
  <c r="P3105" i="32"/>
  <c r="N3105" i="32"/>
  <c r="P3104" i="32"/>
  <c r="N3104" i="32"/>
  <c r="P3103" i="32"/>
  <c r="N3103" i="32"/>
  <c r="P3102" i="32"/>
  <c r="N3102" i="32"/>
  <c r="P3101" i="32"/>
  <c r="N3101" i="32"/>
  <c r="P3100" i="32"/>
  <c r="N3100" i="32"/>
  <c r="P3099" i="32"/>
  <c r="N3099" i="32"/>
  <c r="P3098" i="32"/>
  <c r="N3098" i="32"/>
  <c r="P3097" i="32"/>
  <c r="N3097" i="32"/>
  <c r="P3096" i="32"/>
  <c r="N3096" i="32"/>
  <c r="P3095" i="32"/>
  <c r="N3095" i="32"/>
  <c r="P3094" i="32"/>
  <c r="N3094" i="32"/>
  <c r="P3093" i="32"/>
  <c r="N3093" i="32"/>
  <c r="P3092" i="32"/>
  <c r="N3092" i="32"/>
  <c r="P3091" i="32"/>
  <c r="N3091" i="32"/>
  <c r="P3090" i="32"/>
  <c r="N3090" i="32"/>
  <c r="P3089" i="32"/>
  <c r="N3089" i="32"/>
  <c r="P3088" i="32"/>
  <c r="N3088" i="32"/>
  <c r="P3087" i="32"/>
  <c r="N3087" i="32"/>
  <c r="P3086" i="32"/>
  <c r="N3086" i="32"/>
  <c r="P3085" i="32"/>
  <c r="N3085" i="32"/>
  <c r="P3084" i="32"/>
  <c r="N3084" i="32"/>
  <c r="P3083" i="32"/>
  <c r="N3083" i="32"/>
  <c r="P3082" i="32"/>
  <c r="N3082" i="32"/>
  <c r="P3081" i="32"/>
  <c r="N3081" i="32"/>
  <c r="P3080" i="32"/>
  <c r="N3080" i="32"/>
  <c r="P3079" i="32"/>
  <c r="N3079" i="32"/>
  <c r="P3078" i="32"/>
  <c r="N3078" i="32"/>
  <c r="P3077" i="32"/>
  <c r="N3077" i="32"/>
  <c r="P3076" i="32"/>
  <c r="N3076" i="32"/>
  <c r="P3075" i="32"/>
  <c r="N3075" i="32"/>
  <c r="P3074" i="32"/>
  <c r="N3074" i="32"/>
  <c r="P3073" i="32"/>
  <c r="N3073" i="32"/>
  <c r="P3072" i="32"/>
  <c r="N3072" i="32"/>
  <c r="P3071" i="32"/>
  <c r="N3071" i="32"/>
  <c r="P3070" i="32"/>
  <c r="N3070" i="32"/>
  <c r="P3069" i="32"/>
  <c r="N3069" i="32"/>
  <c r="P3068" i="32"/>
  <c r="N3068" i="32"/>
  <c r="P3062" i="32"/>
  <c r="N3062" i="32"/>
  <c r="P3061" i="32"/>
  <c r="N3061" i="32"/>
  <c r="P3060" i="32"/>
  <c r="N3060" i="32"/>
  <c r="P3059" i="32"/>
  <c r="N3059" i="32"/>
  <c r="P3054" i="32"/>
  <c r="N3054" i="32"/>
  <c r="P3053" i="32"/>
  <c r="N3053" i="32"/>
  <c r="P3052" i="32"/>
  <c r="N3052" i="32"/>
  <c r="P3051" i="32"/>
  <c r="N3051" i="32"/>
  <c r="P3050" i="32"/>
  <c r="N3050" i="32"/>
  <c r="P3049" i="32"/>
  <c r="N3049" i="32"/>
  <c r="P3048" i="32"/>
  <c r="N3048" i="32"/>
  <c r="P3047" i="32"/>
  <c r="N3047" i="32"/>
  <c r="P3046" i="32"/>
  <c r="N3046" i="32"/>
  <c r="P3045" i="32"/>
  <c r="N3045" i="32"/>
  <c r="P3044" i="32"/>
  <c r="N3044" i="32"/>
  <c r="P3043" i="32"/>
  <c r="N3043" i="32"/>
  <c r="P3042" i="32"/>
  <c r="N3042" i="32"/>
  <c r="P3041" i="32"/>
  <c r="N3041" i="32"/>
  <c r="P3040" i="32"/>
  <c r="N3040" i="32"/>
  <c r="P3039" i="32"/>
  <c r="N3039" i="32"/>
  <c r="P3038" i="32"/>
  <c r="N3038" i="32"/>
  <c r="P3037" i="32"/>
  <c r="N3037" i="32"/>
  <c r="P3036" i="32"/>
  <c r="N3036" i="32"/>
  <c r="P3035" i="32"/>
  <c r="N3035" i="32"/>
  <c r="P3034" i="32"/>
  <c r="N3034" i="32"/>
  <c r="P3033" i="32"/>
  <c r="N3033" i="32"/>
  <c r="P3032" i="32"/>
  <c r="N3032" i="32"/>
  <c r="P3031" i="32"/>
  <c r="N3031" i="32"/>
  <c r="P3030" i="32"/>
  <c r="N3030" i="32"/>
  <c r="P3029" i="32"/>
  <c r="N3029" i="32"/>
  <c r="P3028" i="32"/>
  <c r="N3028" i="32"/>
  <c r="P3027" i="32"/>
  <c r="N3027" i="32"/>
  <c r="P3026" i="32"/>
  <c r="N3026" i="32"/>
  <c r="P3025" i="32"/>
  <c r="N3025" i="32"/>
  <c r="P3024" i="32"/>
  <c r="N3024" i="32"/>
  <c r="P3023" i="32"/>
  <c r="N3023" i="32"/>
  <c r="P3022" i="32"/>
  <c r="N3022" i="32"/>
  <c r="P3021" i="32"/>
  <c r="N3021" i="32"/>
  <c r="P3020" i="32"/>
  <c r="N3020" i="32"/>
  <c r="P3019" i="32"/>
  <c r="N3019" i="32"/>
  <c r="P3018" i="32"/>
  <c r="N3018" i="32"/>
  <c r="P3017" i="32"/>
  <c r="N3017" i="32"/>
  <c r="P3016" i="32"/>
  <c r="N3016" i="32"/>
  <c r="P3015" i="32"/>
  <c r="N3015" i="32"/>
  <c r="P3014" i="32"/>
  <c r="N3014" i="32"/>
  <c r="P3013" i="32"/>
  <c r="N3013" i="32"/>
  <c r="P3012" i="32"/>
  <c r="N3012" i="32"/>
  <c r="P3011" i="32"/>
  <c r="N3011" i="32"/>
  <c r="P3010" i="32"/>
  <c r="N3010" i="32"/>
  <c r="P3009" i="32"/>
  <c r="N3009" i="32"/>
  <c r="P3008" i="32"/>
  <c r="N3008" i="32"/>
  <c r="P3007" i="32"/>
  <c r="N3007" i="32"/>
  <c r="P3006" i="32"/>
  <c r="N3006" i="32"/>
  <c r="P3005" i="32"/>
  <c r="N3005" i="32"/>
  <c r="P3004" i="32"/>
  <c r="N3004" i="32"/>
  <c r="P3003" i="32"/>
  <c r="N3003" i="32"/>
  <c r="P3002" i="32"/>
  <c r="N3002" i="32"/>
  <c r="P3001" i="32"/>
  <c r="N3001" i="32"/>
  <c r="P3000" i="32"/>
  <c r="N3000" i="32"/>
  <c r="P2999" i="32"/>
  <c r="N2999" i="32"/>
  <c r="P2998" i="32"/>
  <c r="N2998" i="32"/>
  <c r="P2997" i="32"/>
  <c r="N2997" i="32"/>
  <c r="P2996" i="32"/>
  <c r="N2996" i="32"/>
  <c r="P2995" i="32"/>
  <c r="N2995" i="32"/>
  <c r="P2994" i="32"/>
  <c r="N2994" i="32"/>
  <c r="P2993" i="32"/>
  <c r="N2993" i="32"/>
  <c r="P2992" i="32"/>
  <c r="N2992" i="32"/>
  <c r="P2991" i="32"/>
  <c r="N2991" i="32"/>
  <c r="P2990" i="32"/>
  <c r="N2990" i="32"/>
  <c r="P2989" i="32"/>
  <c r="N2989" i="32"/>
  <c r="P2988" i="32"/>
  <c r="N2988" i="32"/>
  <c r="P2987" i="32"/>
  <c r="N2987" i="32"/>
  <c r="P2986" i="32"/>
  <c r="N2986" i="32"/>
  <c r="P2985" i="32"/>
  <c r="N2985" i="32"/>
  <c r="P2984" i="32"/>
  <c r="N2984" i="32"/>
  <c r="P2983" i="32"/>
  <c r="N2983" i="32"/>
  <c r="P2982" i="32"/>
  <c r="N2982" i="32"/>
  <c r="P2981" i="32"/>
  <c r="N2981" i="32"/>
  <c r="P2980" i="32"/>
  <c r="N2980" i="32"/>
  <c r="P2979" i="32"/>
  <c r="N2979" i="32"/>
  <c r="P2978" i="32"/>
  <c r="N2978" i="32"/>
  <c r="P2977" i="32"/>
  <c r="N2977" i="32"/>
  <c r="P2976" i="32"/>
  <c r="N2976" i="32"/>
  <c r="P2975" i="32"/>
  <c r="N2975" i="32"/>
  <c r="P2974" i="32"/>
  <c r="N2974" i="32"/>
  <c r="P2973" i="32"/>
  <c r="N2973" i="32"/>
  <c r="P2972" i="32"/>
  <c r="N2972" i="32"/>
  <c r="P2971" i="32"/>
  <c r="N2971" i="32"/>
  <c r="P2970" i="32"/>
  <c r="N2970" i="32"/>
  <c r="P2969" i="32"/>
  <c r="N2969" i="32"/>
  <c r="P2968" i="32"/>
  <c r="N2968" i="32"/>
  <c r="P2967" i="32"/>
  <c r="N2967" i="32"/>
  <c r="P2966" i="32"/>
  <c r="N2966" i="32"/>
  <c r="P2965" i="32"/>
  <c r="N2965" i="32"/>
  <c r="P2964" i="32"/>
  <c r="N2964" i="32"/>
  <c r="P2963" i="32"/>
  <c r="N2963" i="32"/>
  <c r="P2962" i="32"/>
  <c r="N2962" i="32"/>
  <c r="P2961" i="32"/>
  <c r="N2961" i="32"/>
  <c r="P2960" i="32"/>
  <c r="N2960" i="32"/>
  <c r="P2959" i="32"/>
  <c r="N2959" i="32"/>
  <c r="P2958" i="32"/>
  <c r="N2958" i="32"/>
  <c r="P2957" i="32"/>
  <c r="N2957" i="32"/>
  <c r="P2956" i="32"/>
  <c r="N2956" i="32"/>
  <c r="P2955" i="32"/>
  <c r="N2955" i="32"/>
  <c r="P2954" i="32"/>
  <c r="N2954" i="32"/>
  <c r="P2953" i="32"/>
  <c r="N2953" i="32"/>
  <c r="P2952" i="32"/>
  <c r="N2952" i="32"/>
  <c r="P2951" i="32"/>
  <c r="N2951" i="32"/>
  <c r="P2950" i="32"/>
  <c r="N2950" i="32"/>
  <c r="P2949" i="32"/>
  <c r="N2949" i="32"/>
  <c r="P2948" i="32"/>
  <c r="N2948" i="32"/>
  <c r="P2947" i="32"/>
  <c r="N2947" i="32"/>
  <c r="P2946" i="32"/>
  <c r="N2946" i="32"/>
  <c r="P2945" i="32"/>
  <c r="N2945" i="32"/>
  <c r="P2944" i="32"/>
  <c r="N2944" i="32"/>
  <c r="P2943" i="32"/>
  <c r="N2943" i="32"/>
  <c r="P2942" i="32"/>
  <c r="N2942" i="32"/>
  <c r="P2941" i="32"/>
  <c r="N2941" i="32"/>
  <c r="P2940" i="32"/>
  <c r="N2940" i="32"/>
  <c r="P2939" i="32"/>
  <c r="N2939" i="32"/>
  <c r="P2938" i="32"/>
  <c r="N2938" i="32"/>
  <c r="P2937" i="32"/>
  <c r="N2937" i="32"/>
  <c r="P2936" i="32"/>
  <c r="N2936" i="32"/>
  <c r="P2935" i="32"/>
  <c r="N2935" i="32"/>
  <c r="P2934" i="32"/>
  <c r="N2934" i="32"/>
  <c r="P2933" i="32"/>
  <c r="N2933" i="32"/>
  <c r="P2932" i="32"/>
  <c r="N2932" i="32"/>
  <c r="P2931" i="32"/>
  <c r="N2931" i="32"/>
  <c r="P2930" i="32"/>
  <c r="N2930" i="32"/>
  <c r="P2929" i="32"/>
  <c r="N2929" i="32"/>
  <c r="P2928" i="32"/>
  <c r="N2928" i="32"/>
  <c r="P2927" i="32"/>
  <c r="N2927" i="32"/>
  <c r="P2926" i="32"/>
  <c r="N2926" i="32"/>
  <c r="P2925" i="32"/>
  <c r="N2925" i="32"/>
  <c r="P2924" i="32"/>
  <c r="N2924" i="32"/>
  <c r="P2923" i="32"/>
  <c r="N2923" i="32"/>
  <c r="P2922" i="32"/>
  <c r="N2922" i="32"/>
  <c r="P2921" i="32"/>
  <c r="N2921" i="32"/>
  <c r="P2920" i="32"/>
  <c r="N2920" i="32"/>
  <c r="P2919" i="32"/>
  <c r="N2919" i="32"/>
  <c r="P2918" i="32"/>
  <c r="N2918" i="32"/>
  <c r="P2917" i="32"/>
  <c r="N2917" i="32"/>
  <c r="P2916" i="32"/>
  <c r="N2916" i="32"/>
  <c r="P2915" i="32"/>
  <c r="N2915" i="32"/>
  <c r="P2914" i="32"/>
  <c r="N2914" i="32"/>
  <c r="P2913" i="32"/>
  <c r="N2913" i="32"/>
  <c r="P2912" i="32"/>
  <c r="N2912" i="32"/>
  <c r="P2911" i="32"/>
  <c r="N2911" i="32"/>
  <c r="P2910" i="32"/>
  <c r="N2910" i="32"/>
  <c r="P2909" i="32"/>
  <c r="N2909" i="32"/>
  <c r="P2908" i="32"/>
  <c r="N2908" i="32"/>
  <c r="P2907" i="32"/>
  <c r="N2907" i="32"/>
  <c r="P2906" i="32"/>
  <c r="N2906" i="32"/>
  <c r="P2905" i="32"/>
  <c r="N2905" i="32"/>
  <c r="P2904" i="32"/>
  <c r="N2904" i="32"/>
  <c r="P2903" i="32"/>
  <c r="N2903" i="32"/>
  <c r="P2902" i="32"/>
  <c r="N2902" i="32"/>
  <c r="P2901" i="32"/>
  <c r="N2901" i="32"/>
  <c r="P2900" i="32"/>
  <c r="N2900" i="32"/>
  <c r="P2899" i="32"/>
  <c r="N2899" i="32"/>
  <c r="P2898" i="32"/>
  <c r="N2898" i="32"/>
  <c r="P2897" i="32"/>
  <c r="N2897" i="32"/>
  <c r="P2896" i="32"/>
  <c r="N2896" i="32"/>
  <c r="P2895" i="32"/>
  <c r="N2895" i="32"/>
  <c r="P2894" i="32"/>
  <c r="N2894" i="32"/>
  <c r="P2893" i="32"/>
  <c r="N2893" i="32"/>
  <c r="P2892" i="32"/>
  <c r="N2892" i="32"/>
  <c r="P2891" i="32"/>
  <c r="N2891" i="32"/>
  <c r="P2890" i="32"/>
  <c r="N2890" i="32"/>
  <c r="P2889" i="32"/>
  <c r="N2889" i="32"/>
  <c r="P2888" i="32"/>
  <c r="N2888" i="32"/>
  <c r="P2887" i="32"/>
  <c r="N2887" i="32"/>
  <c r="P2886" i="32"/>
  <c r="N2886" i="32"/>
  <c r="P2885" i="32"/>
  <c r="N2885" i="32"/>
  <c r="P2884" i="32"/>
  <c r="N2884" i="32"/>
  <c r="P2883" i="32"/>
  <c r="N2883" i="32"/>
  <c r="A2883" i="32"/>
  <c r="A2884" i="32" s="1"/>
  <c r="A2885" i="32" s="1"/>
  <c r="A2886" i="32" s="1"/>
  <c r="A2887" i="32" s="1"/>
  <c r="A2888" i="32" s="1"/>
  <c r="A2889" i="32" s="1"/>
  <c r="A2890" i="32" s="1"/>
  <c r="A2891" i="32" s="1"/>
  <c r="A2892" i="32" s="1"/>
  <c r="A2893" i="32" s="1"/>
  <c r="A2894" i="32" s="1"/>
  <c r="A2895" i="32" s="1"/>
  <c r="A2896" i="32" s="1"/>
  <c r="A2897" i="32" s="1"/>
  <c r="A2898" i="32" s="1"/>
  <c r="A2899" i="32" s="1"/>
  <c r="A2900" i="32" s="1"/>
  <c r="A2901" i="32" s="1"/>
  <c r="A2902" i="32" s="1"/>
  <c r="A2903" i="32" s="1"/>
  <c r="A2904" i="32" s="1"/>
  <c r="A2905" i="32" s="1"/>
  <c r="A2906" i="32" s="1"/>
  <c r="A2907" i="32" s="1"/>
  <c r="A2908" i="32" s="1"/>
  <c r="A2909" i="32" s="1"/>
  <c r="A2910" i="32" s="1"/>
  <c r="A2911" i="32" s="1"/>
  <c r="A2912" i="32" s="1"/>
  <c r="A2913" i="32" s="1"/>
  <c r="A2914" i="32" s="1"/>
  <c r="A2915" i="32" s="1"/>
  <c r="A2916" i="32" s="1"/>
  <c r="A2917" i="32" s="1"/>
  <c r="A2918" i="32" s="1"/>
  <c r="A2919" i="32" s="1"/>
  <c r="A2920" i="32" s="1"/>
  <c r="A2921" i="32" s="1"/>
  <c r="A2922" i="32" s="1"/>
  <c r="A2923" i="32" s="1"/>
  <c r="A2924" i="32" s="1"/>
  <c r="A2925" i="32" s="1"/>
  <c r="A2926" i="32" s="1"/>
  <c r="A2927" i="32" s="1"/>
  <c r="A2928" i="32" s="1"/>
  <c r="A2929" i="32" s="1"/>
  <c r="A2930" i="32" s="1"/>
  <c r="A2931" i="32" s="1"/>
  <c r="A2932" i="32" s="1"/>
  <c r="A2933" i="32" s="1"/>
  <c r="A2934" i="32" s="1"/>
  <c r="A2935" i="32" s="1"/>
  <c r="A2936" i="32" s="1"/>
  <c r="A2937" i="32" s="1"/>
  <c r="A2938" i="32" s="1"/>
  <c r="A2939" i="32" s="1"/>
  <c r="A2940" i="32" s="1"/>
  <c r="A2941" i="32" s="1"/>
  <c r="A2942" i="32" s="1"/>
  <c r="A2943" i="32" s="1"/>
  <c r="A2944" i="32" s="1"/>
  <c r="A2945" i="32" s="1"/>
  <c r="A2946" i="32" s="1"/>
  <c r="A2947" i="32" s="1"/>
  <c r="A2948" i="32" s="1"/>
  <c r="A2949" i="32" s="1"/>
  <c r="A2950" i="32" s="1"/>
  <c r="A2951" i="32" s="1"/>
  <c r="A2952" i="32" s="1"/>
  <c r="A2953" i="32" s="1"/>
  <c r="A2954" i="32" s="1"/>
  <c r="A2955" i="32" s="1"/>
  <c r="A2956" i="32" s="1"/>
  <c r="A2957" i="32" s="1"/>
  <c r="A2958" i="32" s="1"/>
  <c r="A2959" i="32" s="1"/>
  <c r="A2960" i="32" s="1"/>
  <c r="A2961" i="32" s="1"/>
  <c r="A2962" i="32" s="1"/>
  <c r="A2963" i="32" s="1"/>
  <c r="A2964" i="32" s="1"/>
  <c r="A2965" i="32" s="1"/>
  <c r="A2966" i="32" s="1"/>
  <c r="A2967" i="32" s="1"/>
  <c r="A2968" i="32" s="1"/>
  <c r="A2969" i="32" s="1"/>
  <c r="A2970" i="32" s="1"/>
  <c r="A2971" i="32" s="1"/>
  <c r="A2972" i="32" s="1"/>
  <c r="A2973" i="32" s="1"/>
  <c r="A2974" i="32" s="1"/>
  <c r="A2975" i="32" s="1"/>
  <c r="A2976" i="32" s="1"/>
  <c r="A2977" i="32" s="1"/>
  <c r="A2978" i="32" s="1"/>
  <c r="A2979" i="32" s="1"/>
  <c r="A2980" i="32" s="1"/>
  <c r="A2981" i="32" s="1"/>
  <c r="A2982" i="32" s="1"/>
  <c r="A2983" i="32" s="1"/>
  <c r="A2984" i="32" s="1"/>
  <c r="A2985" i="32" s="1"/>
  <c r="A2986" i="32" s="1"/>
  <c r="A2987" i="32" s="1"/>
  <c r="A2988" i="32" s="1"/>
  <c r="A2989" i="32" s="1"/>
  <c r="A2990" i="32" s="1"/>
  <c r="A2991" i="32" s="1"/>
  <c r="A2992" i="32" s="1"/>
  <c r="A2993" i="32" s="1"/>
  <c r="A2994" i="32" s="1"/>
  <c r="A2995" i="32" s="1"/>
  <c r="A2996" i="32" s="1"/>
  <c r="A2997" i="32" s="1"/>
  <c r="A2998" i="32" s="1"/>
  <c r="A2999" i="32" s="1"/>
  <c r="A3000" i="32" s="1"/>
  <c r="A3001" i="32" s="1"/>
  <c r="A3002" i="32" s="1"/>
  <c r="A3003" i="32" s="1"/>
  <c r="A3004" i="32" s="1"/>
  <c r="A3005" i="32" s="1"/>
  <c r="A3006" i="32" s="1"/>
  <c r="A3007" i="32" s="1"/>
  <c r="A3008" i="32" s="1"/>
  <c r="A3009" i="32" s="1"/>
  <c r="A3010" i="32" s="1"/>
  <c r="A3011" i="32" s="1"/>
  <c r="A3012" i="32" s="1"/>
  <c r="A3013" i="32" s="1"/>
  <c r="A3014" i="32" s="1"/>
  <c r="A3015" i="32" s="1"/>
  <c r="A3016" i="32" s="1"/>
  <c r="A3017" i="32" s="1"/>
  <c r="A3018" i="32" s="1"/>
  <c r="A3019" i="32" s="1"/>
  <c r="A3020" i="32" s="1"/>
  <c r="A3021" i="32" s="1"/>
  <c r="A3022" i="32" s="1"/>
  <c r="A3023" i="32" s="1"/>
  <c r="A3024" i="32" s="1"/>
  <c r="A3025" i="32" s="1"/>
  <c r="A3026" i="32" s="1"/>
  <c r="A3027" i="32" s="1"/>
  <c r="A3028" i="32" s="1"/>
  <c r="A3029" i="32" s="1"/>
  <c r="A3030" i="32" s="1"/>
  <c r="A3031" i="32" s="1"/>
  <c r="A3032" i="32" s="1"/>
  <c r="A3033" i="32" s="1"/>
  <c r="A3034" i="32" s="1"/>
  <c r="A3035" i="32" s="1"/>
  <c r="A3036" i="32" s="1"/>
  <c r="A3037" i="32" s="1"/>
  <c r="A3038" i="32" s="1"/>
  <c r="A3039" i="32" s="1"/>
  <c r="A3040" i="32" s="1"/>
  <c r="A3041" i="32" s="1"/>
  <c r="A3042" i="32" s="1"/>
  <c r="A3043" i="32" s="1"/>
  <c r="A3044" i="32" s="1"/>
  <c r="A3045" i="32" s="1"/>
  <c r="A3046" i="32" s="1"/>
  <c r="A3047" i="32" s="1"/>
  <c r="A3048" i="32" s="1"/>
  <c r="A3049" i="32" s="1"/>
  <c r="A3050" i="32" s="1"/>
  <c r="A3051" i="32" s="1"/>
  <c r="A3052" i="32" s="1"/>
  <c r="A3053" i="32" s="1"/>
  <c r="A3054" i="32" s="1"/>
  <c r="A3055" i="32" s="1"/>
  <c r="A3056" i="32" s="1"/>
  <c r="A3057" i="32" s="1"/>
  <c r="A3058" i="32" s="1"/>
  <c r="A3059" i="32" s="1"/>
  <c r="A3060" i="32" s="1"/>
  <c r="A3061" i="32" s="1"/>
  <c r="A3062" i="32" s="1"/>
  <c r="A3063" i="32" s="1"/>
  <c r="A3064" i="32" s="1"/>
  <c r="A3065" i="32" s="1"/>
  <c r="A3066" i="32" s="1"/>
  <c r="A3067" i="32" s="1"/>
  <c r="A3068" i="32" s="1"/>
  <c r="A3069" i="32" s="1"/>
  <c r="A3070" i="32" s="1"/>
  <c r="A3071" i="32" s="1"/>
  <c r="A3072" i="32" s="1"/>
  <c r="A3073" i="32" s="1"/>
  <c r="A3074" i="32" s="1"/>
  <c r="A3075" i="32" s="1"/>
  <c r="A3076" i="32" s="1"/>
  <c r="A3077" i="32" s="1"/>
  <c r="A3078" i="32" s="1"/>
  <c r="A3079" i="32" s="1"/>
  <c r="A3080" i="32" s="1"/>
  <c r="A3081" i="32" s="1"/>
  <c r="A3082" i="32" s="1"/>
  <c r="A3083" i="32" s="1"/>
  <c r="A3084" i="32" s="1"/>
  <c r="A3085" i="32" s="1"/>
  <c r="A3086" i="32" s="1"/>
  <c r="A3087" i="32" s="1"/>
  <c r="A3088" i="32" s="1"/>
  <c r="A3089" i="32" s="1"/>
  <c r="A3090" i="32" s="1"/>
  <c r="A3091" i="32" s="1"/>
  <c r="A3092" i="32" s="1"/>
  <c r="A3093" i="32" s="1"/>
  <c r="A3094" i="32" s="1"/>
  <c r="A3095" i="32" s="1"/>
  <c r="A3096" i="32" s="1"/>
  <c r="A3097" i="32" s="1"/>
  <c r="A3098" i="32" s="1"/>
  <c r="A3099" i="32" s="1"/>
  <c r="A3100" i="32" s="1"/>
  <c r="A3101" i="32" s="1"/>
  <c r="A3102" i="32" s="1"/>
  <c r="A3103" i="32" s="1"/>
  <c r="A3104" i="32" s="1"/>
  <c r="A3105" i="32" s="1"/>
  <c r="A3106" i="32" s="1"/>
  <c r="A3107" i="32" s="1"/>
  <c r="A3108" i="32" s="1"/>
  <c r="A3109" i="32" s="1"/>
  <c r="A3110" i="32" s="1"/>
  <c r="A3111" i="32" s="1"/>
  <c r="A3112" i="32" s="1"/>
  <c r="A3113" i="32" s="1"/>
  <c r="A3114" i="32" s="1"/>
  <c r="A3115" i="32" s="1"/>
  <c r="A3116" i="32" s="1"/>
  <c r="A3117" i="32" s="1"/>
  <c r="A3118" i="32" s="1"/>
  <c r="A3119" i="32" s="1"/>
  <c r="A3120" i="32" s="1"/>
  <c r="A3121" i="32" s="1"/>
  <c r="A3122" i="32" s="1"/>
  <c r="A3123" i="32" s="1"/>
  <c r="A3124" i="32" s="1"/>
  <c r="A3125" i="32" s="1"/>
  <c r="A3126" i="32" s="1"/>
  <c r="A3127" i="32" s="1"/>
  <c r="A3128" i="32" s="1"/>
  <c r="A3129" i="32" s="1"/>
  <c r="A3130" i="32" s="1"/>
  <c r="A3131" i="32" s="1"/>
  <c r="A3132" i="32" s="1"/>
  <c r="A3133" i="32" s="1"/>
  <c r="A3134" i="32" s="1"/>
  <c r="A3135" i="32" s="1"/>
  <c r="A3136" i="32" s="1"/>
  <c r="A3137" i="32" s="1"/>
  <c r="A3138" i="32" s="1"/>
  <c r="A3139" i="32" s="1"/>
  <c r="A3140" i="32" s="1"/>
  <c r="A3141" i="32" s="1"/>
  <c r="A3142" i="32" s="1"/>
  <c r="A3143" i="32" s="1"/>
  <c r="A3144" i="32" s="1"/>
  <c r="A3145" i="32" s="1"/>
  <c r="A3146" i="32" s="1"/>
  <c r="A3147" i="32" s="1"/>
  <c r="A3148" i="32" s="1"/>
  <c r="A3149" i="32" s="1"/>
  <c r="A3150" i="32" s="1"/>
  <c r="A3151" i="32" s="1"/>
  <c r="A3152" i="32" s="1"/>
  <c r="A3153" i="32" s="1"/>
  <c r="A3154" i="32" s="1"/>
  <c r="A3155" i="32" s="1"/>
  <c r="A3156" i="32" s="1"/>
  <c r="A3157" i="32" s="1"/>
  <c r="A3158" i="32" s="1"/>
  <c r="A3159" i="32" s="1"/>
  <c r="A3160" i="32" s="1"/>
  <c r="A3161" i="32" s="1"/>
  <c r="A3162" i="32" s="1"/>
  <c r="A3163" i="32" s="1"/>
  <c r="A3164" i="32" s="1"/>
  <c r="A3165" i="32" s="1"/>
  <c r="A3166" i="32" s="1"/>
  <c r="A3167" i="32" s="1"/>
  <c r="A3168" i="32" s="1"/>
  <c r="A3169" i="32" s="1"/>
  <c r="A3170" i="32" s="1"/>
  <c r="A3171" i="32" s="1"/>
  <c r="A3172" i="32" s="1"/>
  <c r="A3173" i="32" s="1"/>
  <c r="A3174" i="32" s="1"/>
  <c r="A3175" i="32" s="1"/>
  <c r="A3176" i="32" s="1"/>
  <c r="A3177" i="32" s="1"/>
  <c r="A3178" i="32" s="1"/>
  <c r="A3179" i="32" s="1"/>
  <c r="A3180" i="32" s="1"/>
  <c r="A3181" i="32" s="1"/>
  <c r="A3182" i="32" s="1"/>
  <c r="A3183" i="32" s="1"/>
  <c r="A3184" i="32" s="1"/>
  <c r="A3185" i="32" s="1"/>
  <c r="A3186" i="32" s="1"/>
  <c r="A3187" i="32" s="1"/>
  <c r="A3188" i="32" s="1"/>
  <c r="A3189" i="32" s="1"/>
  <c r="A3190" i="32" s="1"/>
  <c r="A3191" i="32" s="1"/>
  <c r="A3192" i="32" s="1"/>
  <c r="A3193" i="32" s="1"/>
  <c r="A3194" i="32" s="1"/>
  <c r="A3195" i="32" s="1"/>
  <c r="A3196" i="32" s="1"/>
  <c r="A3197" i="32" s="1"/>
  <c r="A3198" i="32" s="1"/>
  <c r="A3199" i="32" s="1"/>
  <c r="A3200" i="32" s="1"/>
  <c r="A3201" i="32" s="1"/>
  <c r="A3202" i="32" s="1"/>
  <c r="A3203" i="32" s="1"/>
  <c r="A3204" i="32" s="1"/>
  <c r="A3205" i="32" s="1"/>
  <c r="A3206" i="32" s="1"/>
  <c r="A3207" i="32" s="1"/>
  <c r="A3208" i="32" s="1"/>
  <c r="A3209" i="32" s="1"/>
  <c r="A3210" i="32" s="1"/>
  <c r="A3211" i="32" s="1"/>
  <c r="A3212" i="32" s="1"/>
  <c r="A3213" i="32" s="1"/>
  <c r="A3214" i="32" s="1"/>
  <c r="A3215" i="32" s="1"/>
  <c r="A3216" i="32" s="1"/>
  <c r="A3217" i="32" s="1"/>
  <c r="A3218" i="32" s="1"/>
  <c r="A3219" i="32" s="1"/>
  <c r="A3220" i="32" s="1"/>
  <c r="A3221" i="32" s="1"/>
  <c r="A3222" i="32" s="1"/>
  <c r="A3223" i="32" s="1"/>
  <c r="A3224" i="32" s="1"/>
  <c r="A3225" i="32" s="1"/>
  <c r="A3226" i="32" s="1"/>
  <c r="A3227" i="32" s="1"/>
  <c r="A3228" i="32" s="1"/>
  <c r="A3229" i="32" s="1"/>
  <c r="A3230" i="32" s="1"/>
  <c r="A3231" i="32" s="1"/>
  <c r="A3232" i="32" s="1"/>
  <c r="A3233" i="32" s="1"/>
  <c r="A3234" i="32" s="1"/>
  <c r="A3235" i="32" s="1"/>
  <c r="A3236" i="32" s="1"/>
  <c r="A3237" i="32" s="1"/>
  <c r="A3238" i="32" s="1"/>
  <c r="A3239" i="32" s="1"/>
  <c r="A3240" i="32" s="1"/>
  <c r="A3241" i="32" s="1"/>
  <c r="A3242" i="32" s="1"/>
  <c r="A3243" i="32" s="1"/>
  <c r="A3244" i="32" s="1"/>
  <c r="A3245" i="32" s="1"/>
  <c r="A3246" i="32" s="1"/>
  <c r="P2882" i="32"/>
  <c r="N2882" i="32"/>
  <c r="M52" i="18"/>
  <c r="O35" i="21"/>
  <c r="N35" i="21"/>
  <c r="N11" i="21"/>
  <c r="N59" i="21"/>
  <c r="N11" i="20"/>
  <c r="N39" i="20"/>
  <c r="AB11" i="38"/>
  <c r="AC11" i="38" s="1"/>
  <c r="AD11" i="38" s="1"/>
  <c r="N11" i="38"/>
  <c r="N64" i="20"/>
  <c r="M64" i="20"/>
  <c r="N11" i="33"/>
  <c r="N11" i="19"/>
  <c r="N11" i="22"/>
  <c r="O35" i="22"/>
  <c r="N35" i="22"/>
  <c r="N59" i="22"/>
  <c r="O83" i="22"/>
  <c r="N83" i="22"/>
  <c r="N107" i="22"/>
  <c r="N11" i="34"/>
  <c r="N35" i="34"/>
  <c r="N34" i="34"/>
  <c r="N60" i="34"/>
  <c r="N85" i="34"/>
  <c r="N110" i="34"/>
  <c r="N135" i="34"/>
  <c r="N160" i="34"/>
  <c r="N185" i="34"/>
  <c r="N210" i="34"/>
  <c r="N235" i="34"/>
  <c r="N260" i="34"/>
  <c r="N285" i="34"/>
  <c r="L52" i="18"/>
  <c r="AA11" i="38"/>
  <c r="L64" i="20"/>
  <c r="K52" i="18"/>
  <c r="Z11" i="38"/>
  <c r="K64" i="20"/>
  <c r="J52" i="18"/>
  <c r="Y11" i="38"/>
  <c r="I64" i="20"/>
  <c r="J64" i="20"/>
  <c r="B64" i="18" l="1"/>
  <c r="I52" i="18"/>
  <c r="H64" i="20" l="1"/>
  <c r="G64" i="20"/>
  <c r="F64" i="20"/>
  <c r="AD22" i="38"/>
  <c r="AD21" i="38"/>
  <c r="AD20" i="38"/>
  <c r="AD19" i="38"/>
  <c r="AD18" i="38"/>
  <c r="AD16" i="38"/>
  <c r="AD17" i="38" s="1"/>
  <c r="AD15" i="38"/>
  <c r="U11" i="38"/>
  <c r="F52" i="18" l="1"/>
  <c r="E52" i="18"/>
  <c r="T11" i="38"/>
  <c r="E64" i="20"/>
  <c r="D52" i="18"/>
  <c r="S11" i="38"/>
  <c r="D64" i="20"/>
  <c r="C52" i="18"/>
  <c r="R11" i="38"/>
  <c r="C64" i="20"/>
  <c r="B52" i="18"/>
  <c r="Q11" i="38"/>
  <c r="B64" i="20"/>
  <c r="C106" i="35"/>
  <c r="C105" i="35"/>
  <c r="C104" i="35"/>
  <c r="C103" i="35"/>
  <c r="C102" i="35"/>
  <c r="C101" i="35"/>
  <c r="C100" i="35"/>
  <c r="C99" i="35"/>
  <c r="C98" i="35"/>
  <c r="C97" i="35"/>
  <c r="C96" i="35"/>
  <c r="C95" i="35"/>
  <c r="C111" i="14"/>
  <c r="C110" i="14"/>
  <c r="C109" i="14"/>
  <c r="C108" i="14"/>
  <c r="C107" i="14"/>
  <c r="C106" i="14"/>
  <c r="C105" i="14"/>
  <c r="C104" i="14"/>
  <c r="C103" i="14"/>
  <c r="C102" i="14"/>
  <c r="C101" i="14"/>
  <c r="C100" i="14"/>
  <c r="N52" i="18" l="1"/>
  <c r="P2881" i="32"/>
  <c r="P2880" i="32"/>
  <c r="P2879" i="32"/>
  <c r="P2878" i="32"/>
  <c r="P2877" i="32"/>
  <c r="P2876" i="32"/>
  <c r="P2875" i="32"/>
  <c r="P2874" i="32"/>
  <c r="P2873" i="32"/>
  <c r="P2872" i="32"/>
  <c r="P2871" i="32"/>
  <c r="P2870" i="32"/>
  <c r="P2869" i="32"/>
  <c r="P2868" i="32"/>
  <c r="P2867" i="32"/>
  <c r="P2866" i="32"/>
  <c r="P2865" i="32"/>
  <c r="P2864" i="32"/>
  <c r="P2863" i="32"/>
  <c r="P2862" i="32"/>
  <c r="P2861" i="32"/>
  <c r="P2860" i="32"/>
  <c r="P2859" i="32"/>
  <c r="P2858" i="32"/>
  <c r="P2857" i="32"/>
  <c r="P2856" i="32"/>
  <c r="P2855" i="32"/>
  <c r="P2854" i="32"/>
  <c r="P2853" i="32"/>
  <c r="P2852" i="32"/>
  <c r="P2851" i="32"/>
  <c r="P2850" i="32"/>
  <c r="P2849" i="32"/>
  <c r="P2848" i="32"/>
  <c r="P2847" i="32"/>
  <c r="P2846" i="32"/>
  <c r="P2845" i="32"/>
  <c r="P2844" i="32"/>
  <c r="P2843" i="32"/>
  <c r="P2842" i="32"/>
  <c r="P2841" i="32"/>
  <c r="P2840" i="32"/>
  <c r="P2839" i="32"/>
  <c r="P2838" i="32"/>
  <c r="P2837" i="32"/>
  <c r="P2836" i="32"/>
  <c r="P2835" i="32"/>
  <c r="P2834" i="32"/>
  <c r="P2833" i="32"/>
  <c r="P2832" i="32"/>
  <c r="P2831" i="32"/>
  <c r="P2830" i="32"/>
  <c r="P2829" i="32"/>
  <c r="P2828" i="32"/>
  <c r="P2827" i="32"/>
  <c r="P2826" i="32"/>
  <c r="P2825" i="32"/>
  <c r="P2824" i="32"/>
  <c r="P2823" i="32"/>
  <c r="P2822" i="32"/>
  <c r="P2821" i="32"/>
  <c r="P2820" i="32"/>
  <c r="P2819" i="32"/>
  <c r="P2818" i="32"/>
  <c r="P2817" i="32"/>
  <c r="P2816" i="32"/>
  <c r="P2815" i="32"/>
  <c r="P2814" i="32"/>
  <c r="P2813" i="32"/>
  <c r="P2812" i="32"/>
  <c r="P2811" i="32"/>
  <c r="P2810" i="32"/>
  <c r="P2809" i="32"/>
  <c r="P2808" i="32"/>
  <c r="P2807" i="32"/>
  <c r="P2806" i="32"/>
  <c r="P2805" i="32"/>
  <c r="P2804" i="32"/>
  <c r="P2803" i="32"/>
  <c r="P2802" i="32"/>
  <c r="P2801" i="32"/>
  <c r="P2800" i="32"/>
  <c r="P2799" i="32"/>
  <c r="P2798" i="32"/>
  <c r="P2797" i="32"/>
  <c r="P2796" i="32"/>
  <c r="P2795" i="32"/>
  <c r="P2794" i="32"/>
  <c r="P2793" i="32"/>
  <c r="P2792" i="32"/>
  <c r="P2791" i="32"/>
  <c r="P2790" i="32"/>
  <c r="P2789" i="32"/>
  <c r="P2788" i="32"/>
  <c r="P2787" i="32"/>
  <c r="P2786" i="32"/>
  <c r="P2785" i="32"/>
  <c r="P2784" i="32"/>
  <c r="P2783" i="32"/>
  <c r="P2782" i="32"/>
  <c r="P2781" i="32"/>
  <c r="P2779" i="32"/>
  <c r="P2778" i="32"/>
  <c r="P2777" i="32"/>
  <c r="P2776" i="32"/>
  <c r="P2775" i="32"/>
  <c r="P2774" i="32"/>
  <c r="P2773" i="32"/>
  <c r="P2772" i="32"/>
  <c r="P2771" i="32"/>
  <c r="P2770" i="32"/>
  <c r="P2769" i="32"/>
  <c r="P2768" i="32"/>
  <c r="P2767" i="32"/>
  <c r="P2766" i="32"/>
  <c r="P2765" i="32"/>
  <c r="P2763" i="32"/>
  <c r="P2762" i="32"/>
  <c r="P2761" i="32"/>
  <c r="P2760" i="32"/>
  <c r="P2759" i="32"/>
  <c r="P2758" i="32"/>
  <c r="P2757" i="32"/>
  <c r="P2756" i="32"/>
  <c r="P2755" i="32"/>
  <c r="P2754" i="32"/>
  <c r="P2753" i="32"/>
  <c r="P2752" i="32"/>
  <c r="P2751" i="32"/>
  <c r="P2750" i="32"/>
  <c r="P2749" i="32"/>
  <c r="P2748" i="32"/>
  <c r="P2747" i="32"/>
  <c r="P2746" i="32"/>
  <c r="P2745" i="32"/>
  <c r="P2744" i="32"/>
  <c r="P2743" i="32"/>
  <c r="P2742" i="32"/>
  <c r="P2741" i="32"/>
  <c r="P2740" i="32"/>
  <c r="P2739" i="32"/>
  <c r="P2738" i="32"/>
  <c r="P2737" i="32"/>
  <c r="P2736" i="32"/>
  <c r="P2735" i="32"/>
  <c r="P2734" i="32"/>
  <c r="P2733" i="32"/>
  <c r="P2732" i="32"/>
  <c r="P2731" i="32"/>
  <c r="P2730" i="32"/>
  <c r="P2729" i="32"/>
  <c r="P2728" i="32"/>
  <c r="P2727" i="32"/>
  <c r="P2726" i="32"/>
  <c r="P2725" i="32"/>
  <c r="P2724" i="32"/>
  <c r="P2723" i="32"/>
  <c r="P2722" i="32"/>
  <c r="P2721" i="32"/>
  <c r="P2720" i="32"/>
  <c r="P2719" i="32"/>
  <c r="P2718" i="32"/>
  <c r="P2717" i="32"/>
  <c r="P2716" i="32"/>
  <c r="P2715" i="32"/>
  <c r="P2714" i="32"/>
  <c r="P2713" i="32"/>
  <c r="P2712" i="32"/>
  <c r="P2711" i="32"/>
  <c r="P2710" i="32"/>
  <c r="P2709" i="32"/>
  <c r="P2708" i="32"/>
  <c r="P2707" i="32"/>
  <c r="P2706" i="32"/>
  <c r="P2705" i="32"/>
  <c r="P2704" i="32"/>
  <c r="P2703" i="32"/>
  <c r="P2702" i="32"/>
  <c r="P2701" i="32"/>
  <c r="P2700" i="32"/>
  <c r="P2699" i="32"/>
  <c r="P2698" i="32"/>
  <c r="P2697" i="32"/>
  <c r="P2696" i="32"/>
  <c r="P2695" i="32"/>
  <c r="P2694" i="32"/>
  <c r="P2693" i="32"/>
  <c r="P2692" i="32"/>
  <c r="P2691" i="32"/>
  <c r="P2690" i="32"/>
  <c r="P2689" i="32"/>
  <c r="P2688" i="32"/>
  <c r="P2687" i="32"/>
  <c r="P2686" i="32"/>
  <c r="P2685" i="32"/>
  <c r="P2684" i="32"/>
  <c r="P2683" i="32"/>
  <c r="P2682" i="32"/>
  <c r="P2681" i="32"/>
  <c r="P2680" i="32"/>
  <c r="P2679" i="32"/>
  <c r="P2678" i="32"/>
  <c r="P2677" i="32"/>
  <c r="P2676" i="32"/>
  <c r="P2675" i="32"/>
  <c r="P2674" i="32"/>
  <c r="P2673" i="32"/>
  <c r="P2672" i="32"/>
  <c r="P2671" i="32"/>
  <c r="P2670" i="32"/>
  <c r="P2669" i="32"/>
  <c r="P2668" i="32"/>
  <c r="P2667" i="32"/>
  <c r="P2666" i="32"/>
  <c r="P2665" i="32"/>
  <c r="P2664" i="32"/>
  <c r="P2663" i="32"/>
  <c r="P2662" i="32"/>
  <c r="P2661" i="32"/>
  <c r="P2660" i="32"/>
  <c r="P2659" i="32"/>
  <c r="P2658" i="32"/>
  <c r="P2657" i="32"/>
  <c r="P2656" i="32"/>
  <c r="P2655" i="32"/>
  <c r="P2654" i="32"/>
  <c r="P2653" i="32"/>
  <c r="P2652" i="32"/>
  <c r="P2651" i="32"/>
  <c r="P2650" i="32"/>
  <c r="P2649" i="32"/>
  <c r="P2648" i="32"/>
  <c r="P2647" i="32"/>
  <c r="P2646" i="32"/>
  <c r="P2645" i="32"/>
  <c r="P2644" i="32"/>
  <c r="P2643" i="32"/>
  <c r="P2642" i="32"/>
  <c r="P2641" i="32"/>
  <c r="P2640" i="32"/>
  <c r="P2639" i="32"/>
  <c r="P2638" i="32"/>
  <c r="P2637" i="32"/>
  <c r="P2636" i="32"/>
  <c r="P2635" i="32"/>
  <c r="P2634" i="32"/>
  <c r="P2633" i="32"/>
  <c r="P2632" i="32"/>
  <c r="P2631" i="32"/>
  <c r="P2630" i="32"/>
  <c r="P2629" i="32"/>
  <c r="P2628" i="32"/>
  <c r="P2627" i="32"/>
  <c r="P2626" i="32"/>
  <c r="P2625" i="32"/>
  <c r="P2624" i="32"/>
  <c r="P2623" i="32"/>
  <c r="P2622" i="32"/>
  <c r="P2621" i="32"/>
  <c r="P2620" i="32"/>
  <c r="P2619" i="32"/>
  <c r="P2618" i="32"/>
  <c r="P2617" i="32"/>
  <c r="P2616" i="32"/>
  <c r="P2615" i="32"/>
  <c r="P2614" i="32"/>
  <c r="P2613" i="32"/>
  <c r="P2612" i="32"/>
  <c r="P2611" i="32"/>
  <c r="P2610" i="32"/>
  <c r="P2609" i="32"/>
  <c r="P2608" i="32"/>
  <c r="P2607" i="32"/>
  <c r="P2606" i="32"/>
  <c r="P2605" i="32"/>
  <c r="P2604" i="32"/>
  <c r="P2603" i="32"/>
  <c r="P2602" i="32"/>
  <c r="P2601" i="32"/>
  <c r="P2600" i="32"/>
  <c r="P2599" i="32"/>
  <c r="P2598" i="32"/>
  <c r="P2597" i="32"/>
  <c r="P2596" i="32"/>
  <c r="P2595" i="32"/>
  <c r="P2594" i="32"/>
  <c r="P2593" i="32"/>
  <c r="P2592" i="32"/>
  <c r="P2591" i="32"/>
  <c r="P2590" i="32"/>
  <c r="P2589" i="32"/>
  <c r="P2588" i="32"/>
  <c r="P2587" i="32"/>
  <c r="P2586" i="32"/>
  <c r="P2585" i="32"/>
  <c r="P2584" i="32"/>
  <c r="P2583" i="32"/>
  <c r="P2582" i="32"/>
  <c r="P2581" i="32"/>
  <c r="P2580" i="32"/>
  <c r="P2579" i="32"/>
  <c r="P2578" i="32"/>
  <c r="P2577" i="32"/>
  <c r="P2576" i="32"/>
  <c r="P2575" i="32"/>
  <c r="P2574" i="32"/>
  <c r="P2573" i="32"/>
  <c r="P2572" i="32"/>
  <c r="P2571" i="32"/>
  <c r="P2570" i="32"/>
  <c r="P2569" i="32"/>
  <c r="P2568" i="32"/>
  <c r="P2567" i="32"/>
  <c r="P2566" i="32"/>
  <c r="P2565" i="32"/>
  <c r="P2564" i="32"/>
  <c r="P2563" i="32"/>
  <c r="P2562" i="32"/>
  <c r="P2561" i="32"/>
  <c r="P2560" i="32"/>
  <c r="P2559" i="32"/>
  <c r="P2558" i="32"/>
  <c r="P2557" i="32"/>
  <c r="P2556" i="32"/>
  <c r="P2555" i="32"/>
  <c r="P2554" i="32"/>
  <c r="P2553" i="32"/>
  <c r="P2552" i="32"/>
  <c r="P2551" i="32"/>
  <c r="P2550" i="32"/>
  <c r="P2549" i="32"/>
  <c r="P2548" i="32"/>
  <c r="P2547" i="32"/>
  <c r="P2546" i="32"/>
  <c r="P2545" i="32"/>
  <c r="P2544" i="32"/>
  <c r="P2543" i="32"/>
  <c r="P2542" i="32"/>
  <c r="P2541" i="32"/>
  <c r="P2540" i="32"/>
  <c r="P2539" i="32"/>
  <c r="P2538" i="32"/>
  <c r="P2537" i="32"/>
  <c r="P2536" i="32"/>
  <c r="P2535" i="32"/>
  <c r="P2534" i="32"/>
  <c r="P2533" i="32"/>
  <c r="P2532" i="32"/>
  <c r="P2531" i="32"/>
  <c r="P2530" i="32"/>
  <c r="P2529" i="32"/>
  <c r="P2528" i="32"/>
  <c r="P2527" i="32"/>
  <c r="P2526" i="32"/>
  <c r="P2525" i="32"/>
  <c r="P2524" i="32"/>
  <c r="P2523" i="32"/>
  <c r="P2522" i="32"/>
  <c r="P2521" i="32"/>
  <c r="P2520" i="32"/>
  <c r="P2519" i="32"/>
  <c r="P2518" i="32"/>
  <c r="P2517" i="32"/>
  <c r="P2516" i="32"/>
  <c r="P2515" i="32"/>
  <c r="P2514" i="32"/>
  <c r="P2513" i="32"/>
  <c r="P2512" i="32"/>
  <c r="P2511" i="32"/>
  <c r="P2510" i="32"/>
  <c r="P2509" i="32"/>
  <c r="P2508" i="32"/>
  <c r="P2507" i="32"/>
  <c r="P2506" i="32"/>
  <c r="P2505" i="32"/>
  <c r="P2504" i="32"/>
  <c r="P2503" i="32"/>
  <c r="P2502" i="32"/>
  <c r="P2501" i="32"/>
  <c r="P2500" i="32"/>
  <c r="P2499" i="32"/>
  <c r="P2498" i="32"/>
  <c r="P2497" i="32"/>
  <c r="P2496" i="32"/>
  <c r="P2495" i="32"/>
  <c r="P2494" i="32"/>
  <c r="P2493" i="32"/>
  <c r="P2492" i="32"/>
  <c r="P2491" i="32"/>
  <c r="P2490" i="32"/>
  <c r="P2489" i="32"/>
  <c r="P2488" i="32"/>
  <c r="P2487" i="32"/>
  <c r="P2486" i="32"/>
  <c r="P2485" i="32"/>
  <c r="P2484" i="32"/>
  <c r="P2483" i="32"/>
  <c r="P2482" i="32"/>
  <c r="P2481" i="32"/>
  <c r="P2480" i="32"/>
  <c r="P2479" i="32"/>
  <c r="P2478" i="32"/>
  <c r="P2477" i="32"/>
  <c r="P2476" i="32"/>
  <c r="P2475" i="32"/>
  <c r="P2474" i="32"/>
  <c r="P2473" i="32"/>
  <c r="P2472" i="32"/>
  <c r="P2471" i="32"/>
  <c r="P2470" i="32"/>
  <c r="P2469" i="32"/>
  <c r="P2468" i="32"/>
  <c r="P2467" i="32"/>
  <c r="P2466" i="32"/>
  <c r="P2465" i="32"/>
  <c r="P2464" i="32"/>
  <c r="P2463" i="32"/>
  <c r="P2462" i="32"/>
  <c r="P2461" i="32"/>
  <c r="P2460" i="32"/>
  <c r="P2459" i="32"/>
  <c r="P2458" i="32"/>
  <c r="P2457" i="32"/>
  <c r="P2456" i="32"/>
  <c r="P2455" i="32"/>
  <c r="P2454" i="32"/>
  <c r="P2453" i="32"/>
  <c r="P2452" i="32"/>
  <c r="P2451" i="32"/>
  <c r="P2450" i="32"/>
  <c r="P2449" i="32"/>
  <c r="P2448" i="32"/>
  <c r="P2447" i="32"/>
  <c r="P2446" i="32"/>
  <c r="P2445" i="32"/>
  <c r="P2444" i="32"/>
  <c r="P2443" i="32"/>
  <c r="P2442" i="32"/>
  <c r="P2441" i="32"/>
  <c r="P2440" i="32"/>
  <c r="P2439" i="32"/>
  <c r="P2438" i="32"/>
  <c r="P2437" i="32"/>
  <c r="P2436" i="32"/>
  <c r="P2435" i="32"/>
  <c r="P2434" i="32"/>
  <c r="P2433" i="32"/>
  <c r="P2432" i="32"/>
  <c r="P2431" i="32"/>
  <c r="P2430" i="32"/>
  <c r="P2429" i="32"/>
  <c r="P2428" i="32"/>
  <c r="P2427" i="32"/>
  <c r="P2426" i="32"/>
  <c r="P2425" i="32"/>
  <c r="P2424" i="32"/>
  <c r="P2423" i="32"/>
  <c r="P2422" i="32"/>
  <c r="P2421" i="32"/>
  <c r="P2420" i="32"/>
  <c r="P2419" i="32"/>
  <c r="P2418" i="32"/>
  <c r="P2417" i="32"/>
  <c r="P2416" i="32"/>
  <c r="P2415" i="32"/>
  <c r="P2414" i="32"/>
  <c r="P2413" i="32"/>
  <c r="P2412" i="32"/>
  <c r="P2411" i="32"/>
  <c r="P2410" i="32"/>
  <c r="P2409" i="32"/>
  <c r="P2408" i="32"/>
  <c r="P2407" i="32"/>
  <c r="P2406" i="32"/>
  <c r="P2405" i="32"/>
  <c r="P2404" i="32"/>
  <c r="P2403" i="32"/>
  <c r="P2402" i="32"/>
  <c r="P2401" i="32"/>
  <c r="P2400" i="32"/>
  <c r="P2399" i="32"/>
  <c r="P2398" i="32"/>
  <c r="P2397" i="32"/>
  <c r="P2396" i="32"/>
  <c r="P2395" i="32"/>
  <c r="P2394" i="32"/>
  <c r="P2393" i="32"/>
  <c r="P2392" i="32"/>
  <c r="P2391" i="32"/>
  <c r="P2390" i="32"/>
  <c r="P2389" i="32"/>
  <c r="P2388" i="32"/>
  <c r="P2387" i="32"/>
  <c r="P2386" i="32"/>
  <c r="P2385" i="32"/>
  <c r="P2384" i="32"/>
  <c r="P2383" i="32"/>
  <c r="P2382" i="32"/>
  <c r="P2381" i="32"/>
  <c r="P2380" i="32"/>
  <c r="P2379" i="32"/>
  <c r="P2378" i="32"/>
  <c r="P2377" i="32"/>
  <c r="P2376" i="32"/>
  <c r="P2375" i="32"/>
  <c r="P2374" i="32"/>
  <c r="P2373" i="32"/>
  <c r="P2372" i="32"/>
  <c r="P2371" i="32"/>
  <c r="P2370" i="32"/>
  <c r="P2369" i="32"/>
  <c r="P2368" i="32"/>
  <c r="P2367" i="32"/>
  <c r="P2366" i="32"/>
  <c r="P2365" i="32"/>
  <c r="P2364" i="32"/>
  <c r="P2363" i="32"/>
  <c r="P2362" i="32"/>
  <c r="P2361" i="32"/>
  <c r="P2360" i="32"/>
  <c r="P2359" i="32"/>
  <c r="P2358" i="32"/>
  <c r="P2357" i="32"/>
  <c r="P2356" i="32"/>
  <c r="P2355" i="32"/>
  <c r="P2354" i="32"/>
  <c r="P2353" i="32"/>
  <c r="P2352" i="32"/>
  <c r="P2351" i="32"/>
  <c r="P2350" i="32"/>
  <c r="P2349" i="32"/>
  <c r="P2348" i="32"/>
  <c r="P2347" i="32"/>
  <c r="P2346" i="32"/>
  <c r="P2345" i="32"/>
  <c r="P2344" i="32"/>
  <c r="P2343" i="32"/>
  <c r="P2342" i="32"/>
  <c r="P2341" i="32"/>
  <c r="P2340" i="32"/>
  <c r="P2339" i="32"/>
  <c r="P2338" i="32"/>
  <c r="P2337" i="32"/>
  <c r="P2336" i="32"/>
  <c r="P2335" i="32"/>
  <c r="P2334" i="32"/>
  <c r="P2333" i="32"/>
  <c r="P2332" i="32"/>
  <c r="P2331" i="32"/>
  <c r="P2330" i="32"/>
  <c r="P2329" i="32"/>
  <c r="P2328" i="32"/>
  <c r="P2327" i="32"/>
  <c r="P2326" i="32"/>
  <c r="P2325" i="32"/>
  <c r="P2324" i="32"/>
  <c r="P2323" i="32"/>
  <c r="P2322" i="32"/>
  <c r="P2321" i="32"/>
  <c r="P2320" i="32"/>
  <c r="P2319" i="32"/>
  <c r="P2318" i="32"/>
  <c r="P2317" i="32"/>
  <c r="P2316" i="32"/>
  <c r="P2315" i="32"/>
  <c r="P2314" i="32"/>
  <c r="P2313" i="32"/>
  <c r="P2312" i="32"/>
  <c r="P2311" i="32"/>
  <c r="P2310" i="32"/>
  <c r="P2309" i="32"/>
  <c r="P2308" i="32"/>
  <c r="P2307" i="32"/>
  <c r="P2306" i="32"/>
  <c r="P2305" i="32"/>
  <c r="P2304" i="32"/>
  <c r="P2303" i="32"/>
  <c r="P2302" i="32"/>
  <c r="P2301" i="32"/>
  <c r="P2300" i="32"/>
  <c r="P2299" i="32"/>
  <c r="P2298" i="32"/>
  <c r="P2297" i="32"/>
  <c r="P2296" i="32"/>
  <c r="P2295" i="32"/>
  <c r="P2294" i="32"/>
  <c r="P2293" i="32"/>
  <c r="P2292" i="32"/>
  <c r="P2291" i="32"/>
  <c r="P2290" i="32"/>
  <c r="P2289" i="32"/>
  <c r="P2288" i="32"/>
  <c r="P2287" i="32"/>
  <c r="P2286" i="32"/>
  <c r="P2285" i="32"/>
  <c r="P2284" i="32"/>
  <c r="P2283" i="32"/>
  <c r="P2282" i="32"/>
  <c r="P2281" i="32"/>
  <c r="P2280" i="32"/>
  <c r="P2279" i="32"/>
  <c r="P2278" i="32"/>
  <c r="P2277" i="32"/>
  <c r="P2276" i="32"/>
  <c r="P2275" i="32"/>
  <c r="P2274" i="32"/>
  <c r="P2273" i="32"/>
  <c r="P2272" i="32"/>
  <c r="P2271" i="32"/>
  <c r="P2270" i="32"/>
  <c r="P2269" i="32"/>
  <c r="P2268" i="32"/>
  <c r="P2267" i="32"/>
  <c r="P2266" i="32"/>
  <c r="P2265" i="32"/>
  <c r="P2264" i="32"/>
  <c r="P2263" i="32"/>
  <c r="P2262" i="32"/>
  <c r="P2261" i="32"/>
  <c r="P2260" i="32"/>
  <c r="P2259" i="32"/>
  <c r="P2258" i="32"/>
  <c r="P2257" i="32"/>
  <c r="P2256" i="32"/>
  <c r="P2255" i="32"/>
  <c r="P2254" i="32"/>
  <c r="P2253" i="32"/>
  <c r="P2252" i="32"/>
  <c r="P2251" i="32"/>
  <c r="P2250" i="32"/>
  <c r="P2249" i="32"/>
  <c r="P2248" i="32"/>
  <c r="P2247" i="32"/>
  <c r="P2246" i="32"/>
  <c r="P2245" i="32"/>
  <c r="P2244" i="32"/>
  <c r="P2243" i="32"/>
  <c r="P2242" i="32"/>
  <c r="P2241" i="32"/>
  <c r="P2240" i="32"/>
  <c r="P2239" i="32"/>
  <c r="P2238" i="32"/>
  <c r="P2237" i="32"/>
  <c r="P2236" i="32"/>
  <c r="P2235" i="32"/>
  <c r="P2234" i="32"/>
  <c r="P2233" i="32"/>
  <c r="P2232" i="32"/>
  <c r="P2231" i="32"/>
  <c r="P2230" i="32"/>
  <c r="P2229" i="32"/>
  <c r="P2228" i="32"/>
  <c r="P2227" i="32"/>
  <c r="P2226" i="32"/>
  <c r="P2225" i="32"/>
  <c r="P2224" i="32"/>
  <c r="P2223" i="32"/>
  <c r="P2222" i="32"/>
  <c r="P2221" i="32"/>
  <c r="P2220" i="32"/>
  <c r="P2219" i="32"/>
  <c r="P2218" i="32"/>
  <c r="P2217" i="32"/>
  <c r="P2216" i="32"/>
  <c r="P2215" i="32"/>
  <c r="P2214" i="32"/>
  <c r="P2213" i="32"/>
  <c r="P2212" i="32"/>
  <c r="P2211" i="32"/>
  <c r="P2210" i="32"/>
  <c r="P2209" i="32"/>
  <c r="P2208" i="32"/>
  <c r="P2207" i="32"/>
  <c r="P2206" i="32"/>
  <c r="P2205" i="32"/>
  <c r="P2204" i="32"/>
  <c r="P2203" i="32"/>
  <c r="P2202" i="32"/>
  <c r="P2201" i="32"/>
  <c r="P2200" i="32"/>
  <c r="P2199" i="32"/>
  <c r="P2198" i="32"/>
  <c r="P2197" i="32"/>
  <c r="P2196" i="32"/>
  <c r="P2195" i="32"/>
  <c r="P2194" i="32"/>
  <c r="P2193" i="32"/>
  <c r="P2192" i="32"/>
  <c r="P2191" i="32"/>
  <c r="P2190" i="32"/>
  <c r="P2189" i="32"/>
  <c r="P2188" i="32"/>
  <c r="P2187" i="32"/>
  <c r="P2186" i="32"/>
  <c r="P2185" i="32"/>
  <c r="P2184" i="32"/>
  <c r="P2183" i="32"/>
  <c r="P2182" i="32"/>
  <c r="P2181" i="32"/>
  <c r="P2180" i="32"/>
  <c r="P2179" i="32"/>
  <c r="P2178" i="32"/>
  <c r="P2177" i="32"/>
  <c r="P2176" i="32"/>
  <c r="P2175" i="32"/>
  <c r="P2174" i="32"/>
  <c r="P2173" i="32"/>
  <c r="P2172" i="32"/>
  <c r="P2171" i="32"/>
  <c r="P2170" i="32"/>
  <c r="P2169" i="32"/>
  <c r="P2168" i="32"/>
  <c r="P2167" i="32"/>
  <c r="P2166" i="32"/>
  <c r="P2165" i="32"/>
  <c r="P2164" i="32"/>
  <c r="P2163" i="32"/>
  <c r="P2162" i="32"/>
  <c r="P2161" i="32"/>
  <c r="P2160" i="32"/>
  <c r="P2159" i="32"/>
  <c r="P2158" i="32"/>
  <c r="P2157" i="32"/>
  <c r="P2156" i="32"/>
  <c r="P2155" i="32"/>
  <c r="P2154" i="32"/>
  <c r="P2153" i="32"/>
  <c r="P2152" i="32"/>
  <c r="P2151" i="32"/>
  <c r="P2150" i="32"/>
  <c r="P2149" i="32"/>
  <c r="P2148" i="32"/>
  <c r="P2147" i="32"/>
  <c r="P2146" i="32"/>
  <c r="P2145" i="32"/>
  <c r="P2144" i="32"/>
  <c r="P2143" i="32"/>
  <c r="P2142" i="32"/>
  <c r="P2141" i="32"/>
  <c r="P2140" i="32"/>
  <c r="P2139" i="32"/>
  <c r="P2138" i="32"/>
  <c r="P2137" i="32"/>
  <c r="P2136" i="32"/>
  <c r="P2135" i="32"/>
  <c r="P2134" i="32"/>
  <c r="P2133" i="32"/>
  <c r="P2132" i="32"/>
  <c r="P2131" i="32"/>
  <c r="P2130" i="32"/>
  <c r="P2129" i="32"/>
  <c r="P2128" i="32"/>
  <c r="P2127" i="32"/>
  <c r="P2126" i="32"/>
  <c r="P2125" i="32"/>
  <c r="P2124" i="32"/>
  <c r="P2123" i="32"/>
  <c r="P2122" i="32"/>
  <c r="P2121" i="32"/>
  <c r="P2120" i="32"/>
  <c r="P2119" i="32"/>
  <c r="P2118" i="32"/>
  <c r="P2117" i="32"/>
  <c r="P2116" i="32"/>
  <c r="P2115" i="32"/>
  <c r="P2114" i="32"/>
  <c r="P2113" i="32"/>
  <c r="P2112" i="32"/>
  <c r="P2111" i="32"/>
  <c r="P2110" i="32"/>
  <c r="P2109" i="32"/>
  <c r="P2108" i="32"/>
  <c r="P2107" i="32"/>
  <c r="P2106" i="32"/>
  <c r="P2105" i="32"/>
  <c r="P2104" i="32"/>
  <c r="P2103" i="32"/>
  <c r="P2102" i="32"/>
  <c r="P2101" i="32"/>
  <c r="P2100" i="32"/>
  <c r="P2099" i="32"/>
  <c r="P2098" i="32"/>
  <c r="P2097" i="32"/>
  <c r="P2096" i="32"/>
  <c r="P2095" i="32"/>
  <c r="P2094" i="32"/>
  <c r="P2093" i="32"/>
  <c r="P2092" i="32"/>
  <c r="P2091" i="32"/>
  <c r="P2090" i="32"/>
  <c r="P2089" i="32"/>
  <c r="P2088" i="32"/>
  <c r="P2087" i="32"/>
  <c r="P2086" i="32"/>
  <c r="P2085" i="32"/>
  <c r="P2084" i="32"/>
  <c r="P2083" i="32"/>
  <c r="P2082" i="32"/>
  <c r="P2081" i="32"/>
  <c r="P2080" i="32"/>
  <c r="P2079" i="32"/>
  <c r="P2078" i="32"/>
  <c r="P2077" i="32"/>
  <c r="P2076" i="32"/>
  <c r="P2075" i="32"/>
  <c r="P2074" i="32"/>
  <c r="P2073" i="32"/>
  <c r="P2072" i="32"/>
  <c r="P2071" i="32"/>
  <c r="P2070" i="32"/>
  <c r="P2069" i="32"/>
  <c r="P2068" i="32"/>
  <c r="P2067" i="32"/>
  <c r="P2066" i="32"/>
  <c r="P2065" i="32"/>
  <c r="P2064" i="32"/>
  <c r="P2063" i="32"/>
  <c r="P2062" i="32"/>
  <c r="P2061" i="32"/>
  <c r="P2060" i="32"/>
  <c r="P2059" i="32"/>
  <c r="P2058" i="32"/>
  <c r="P2057" i="32"/>
  <c r="P2056" i="32"/>
  <c r="P2055" i="32"/>
  <c r="P2054" i="32"/>
  <c r="P2053" i="32"/>
  <c r="P2052" i="32"/>
  <c r="P2051" i="32"/>
  <c r="P2050" i="32"/>
  <c r="P2049" i="32"/>
  <c r="P2048" i="32"/>
  <c r="P2047" i="32"/>
  <c r="P2046" i="32"/>
  <c r="P2045" i="32"/>
  <c r="P2044" i="32"/>
  <c r="P2043" i="32"/>
  <c r="P2042" i="32"/>
  <c r="P2041" i="32"/>
  <c r="P2040" i="32"/>
  <c r="P2039" i="32"/>
  <c r="P2038" i="32"/>
  <c r="P2037" i="32"/>
  <c r="P2036" i="32"/>
  <c r="P2035" i="32"/>
  <c r="P2034" i="32"/>
  <c r="P2033" i="32"/>
  <c r="P2032" i="32"/>
  <c r="P2031" i="32"/>
  <c r="P2030" i="32"/>
  <c r="P2029" i="32"/>
  <c r="P2028" i="32"/>
  <c r="P2027" i="32"/>
  <c r="P2026" i="32"/>
  <c r="P2025" i="32"/>
  <c r="P2024" i="32"/>
  <c r="P2023" i="32"/>
  <c r="P2022" i="32"/>
  <c r="P2021" i="32"/>
  <c r="P2020" i="32"/>
  <c r="P2019" i="32"/>
  <c r="P2018" i="32"/>
  <c r="P2017" i="32"/>
  <c r="P2016" i="32"/>
  <c r="P2015" i="32"/>
  <c r="P2014" i="32"/>
  <c r="P2013" i="32"/>
  <c r="P2012" i="32"/>
  <c r="P2011" i="32"/>
  <c r="P2010" i="32"/>
  <c r="P2009" i="32"/>
  <c r="P2008" i="32"/>
  <c r="P2007" i="32"/>
  <c r="P2006" i="32"/>
  <c r="P2005" i="32"/>
  <c r="P2004" i="32"/>
  <c r="P2003" i="32"/>
  <c r="P2002" i="32"/>
  <c r="P2001" i="32"/>
  <c r="P2000" i="32"/>
  <c r="P1999" i="32"/>
  <c r="P1998" i="32"/>
  <c r="P1997" i="32"/>
  <c r="P1996" i="32"/>
  <c r="P1995" i="32"/>
  <c r="P1994" i="32"/>
  <c r="P1993" i="32"/>
  <c r="P1992" i="32"/>
  <c r="P1991" i="32"/>
  <c r="P1990" i="32"/>
  <c r="P1989" i="32"/>
  <c r="P1988" i="32"/>
  <c r="P1987" i="32"/>
  <c r="P1986" i="32"/>
  <c r="P1985" i="32"/>
  <c r="P1984" i="32"/>
  <c r="P1983" i="32"/>
  <c r="P1982" i="32"/>
  <c r="P1981" i="32"/>
  <c r="P1980" i="32"/>
  <c r="P1979" i="32"/>
  <c r="P1978" i="32"/>
  <c r="P1977" i="32"/>
  <c r="P1976" i="32"/>
  <c r="P1975" i="32"/>
  <c r="P1974" i="32"/>
  <c r="P1973" i="32"/>
  <c r="P1972" i="32"/>
  <c r="P1971" i="32"/>
  <c r="P1970" i="32"/>
  <c r="P1969" i="32"/>
  <c r="P1968" i="32"/>
  <c r="P1967" i="32"/>
  <c r="P1966" i="32"/>
  <c r="P1965" i="32"/>
  <c r="P1964" i="32"/>
  <c r="P1963" i="32"/>
  <c r="P1962" i="32"/>
  <c r="P1961" i="32"/>
  <c r="P1960" i="32"/>
  <c r="P1959" i="32"/>
  <c r="P1958" i="32"/>
  <c r="P1957" i="32"/>
  <c r="P1956" i="32"/>
  <c r="P1955" i="32"/>
  <c r="P1954" i="32"/>
  <c r="P1953" i="32"/>
  <c r="P1952" i="32"/>
  <c r="P1951" i="32"/>
  <c r="P1950" i="32"/>
  <c r="P1949" i="32"/>
  <c r="P1948" i="32"/>
  <c r="P1947" i="32"/>
  <c r="P1946" i="32"/>
  <c r="P1945" i="32"/>
  <c r="P1944" i="32"/>
  <c r="P1943" i="32"/>
  <c r="P1942" i="32"/>
  <c r="P1941" i="32"/>
  <c r="P1940" i="32"/>
  <c r="P1939" i="32"/>
  <c r="P1938" i="32"/>
  <c r="P1937" i="32"/>
  <c r="P1936" i="32"/>
  <c r="P1935" i="32"/>
  <c r="P1934" i="32"/>
  <c r="P1933" i="32"/>
  <c r="P1932" i="32"/>
  <c r="P1931" i="32"/>
  <c r="P1930" i="32"/>
  <c r="P1929" i="32"/>
  <c r="P1928" i="32"/>
  <c r="P1927" i="32"/>
  <c r="P1926" i="32"/>
  <c r="P1925" i="32"/>
  <c r="P1924" i="32"/>
  <c r="P1923" i="32"/>
  <c r="P1922" i="32"/>
  <c r="P1921" i="32"/>
  <c r="P1920" i="32"/>
  <c r="P1919" i="32"/>
  <c r="P1918" i="32"/>
  <c r="P1917" i="32"/>
  <c r="P1916" i="32"/>
  <c r="P1915" i="32"/>
  <c r="P1914" i="32"/>
  <c r="P1913" i="32"/>
  <c r="P1912" i="32"/>
  <c r="P1911" i="32"/>
  <c r="P1910" i="32"/>
  <c r="P1909" i="32"/>
  <c r="P1908" i="32"/>
  <c r="P1907" i="32"/>
  <c r="P1906" i="32"/>
  <c r="P1905" i="32"/>
  <c r="P1904" i="32"/>
  <c r="P1903" i="32"/>
  <c r="P1902" i="32"/>
  <c r="P1901" i="32"/>
  <c r="P1900" i="32"/>
  <c r="P1899" i="32"/>
  <c r="P1898" i="32"/>
  <c r="P1897" i="32"/>
  <c r="P1896" i="32"/>
  <c r="P1895" i="32"/>
  <c r="P1894" i="32"/>
  <c r="P1893" i="32"/>
  <c r="P1892" i="32"/>
  <c r="P1891" i="32"/>
  <c r="P1890" i="32"/>
  <c r="P1889" i="32"/>
  <c r="P1888" i="32"/>
  <c r="P1887" i="32"/>
  <c r="P1886" i="32"/>
  <c r="P1885" i="32"/>
  <c r="P1884" i="32"/>
  <c r="P1883" i="32"/>
  <c r="P1882" i="32"/>
  <c r="P1881" i="32"/>
  <c r="P1880" i="32"/>
  <c r="P1879" i="32"/>
  <c r="P1878" i="32"/>
  <c r="P1877" i="32"/>
  <c r="P1876" i="32"/>
  <c r="P1875" i="32"/>
  <c r="P1874" i="32"/>
  <c r="P1873" i="32"/>
  <c r="P1872" i="32"/>
  <c r="P1871" i="32"/>
  <c r="P1870" i="32"/>
  <c r="P1869" i="32"/>
  <c r="P1868" i="32"/>
  <c r="P1867" i="32"/>
  <c r="P1866" i="32"/>
  <c r="P1865" i="32"/>
  <c r="P1864" i="32"/>
  <c r="P1863" i="32"/>
  <c r="P1862" i="32"/>
  <c r="P1861" i="32"/>
  <c r="P1860" i="32"/>
  <c r="P1859" i="32"/>
  <c r="P1858" i="32"/>
  <c r="P1857" i="32"/>
  <c r="P1856" i="32"/>
  <c r="P1855" i="32"/>
  <c r="P1854" i="32"/>
  <c r="P1853" i="32"/>
  <c r="P1852" i="32"/>
  <c r="P1851" i="32"/>
  <c r="P1850" i="32"/>
  <c r="P1849" i="32"/>
  <c r="P1848" i="32"/>
  <c r="P1847" i="32"/>
  <c r="P1846" i="32"/>
  <c r="P1845" i="32"/>
  <c r="P1844" i="32"/>
  <c r="P1843" i="32"/>
  <c r="P1842" i="32"/>
  <c r="P1841" i="32"/>
  <c r="P1840" i="32"/>
  <c r="P1839" i="32"/>
  <c r="P1838" i="32"/>
  <c r="P1837" i="32"/>
  <c r="P1836" i="32"/>
  <c r="P1835" i="32"/>
  <c r="P1834" i="32"/>
  <c r="P1833" i="32"/>
  <c r="P1832" i="32"/>
  <c r="P1831" i="32"/>
  <c r="P1830" i="32"/>
  <c r="P1829" i="32"/>
  <c r="P1828" i="32"/>
  <c r="P1827" i="32"/>
  <c r="P1826" i="32"/>
  <c r="P1825" i="32"/>
  <c r="P1824" i="32"/>
  <c r="P1823" i="32"/>
  <c r="P1822" i="32"/>
  <c r="P1821" i="32"/>
  <c r="P1820" i="32"/>
  <c r="P1819" i="32"/>
  <c r="P1818" i="32"/>
  <c r="P1817" i="32"/>
  <c r="P1816" i="32"/>
  <c r="P1815" i="32"/>
  <c r="P1814" i="32"/>
  <c r="P1813" i="32"/>
  <c r="P1812" i="32"/>
  <c r="P1811" i="32"/>
  <c r="P1810" i="32"/>
  <c r="P1809" i="32"/>
  <c r="P1808" i="32"/>
  <c r="P1807" i="32"/>
  <c r="P1806" i="32"/>
  <c r="P1805" i="32"/>
  <c r="P1804" i="32"/>
  <c r="P1803" i="32"/>
  <c r="P1802" i="32"/>
  <c r="P1801" i="32"/>
  <c r="P1800" i="32"/>
  <c r="P1799" i="32"/>
  <c r="P1798" i="32"/>
  <c r="P1797" i="32"/>
  <c r="P1796" i="32"/>
  <c r="P1795" i="32"/>
  <c r="P1794" i="32"/>
  <c r="P1793" i="32"/>
  <c r="P1792" i="32"/>
  <c r="P1791" i="32"/>
  <c r="P1790" i="32"/>
  <c r="P1789" i="32"/>
  <c r="P1788" i="32"/>
  <c r="P1787" i="32"/>
  <c r="P1786" i="32"/>
  <c r="P1785" i="32"/>
  <c r="P1784" i="32"/>
  <c r="P1783" i="32"/>
  <c r="P1782" i="32"/>
  <c r="P1781" i="32"/>
  <c r="P1780" i="32"/>
  <c r="P1779" i="32"/>
  <c r="P1778" i="32"/>
  <c r="P1777" i="32"/>
  <c r="P1776" i="32"/>
  <c r="P1775" i="32"/>
  <c r="P1774" i="32"/>
  <c r="P1773" i="32"/>
  <c r="P1772" i="32"/>
  <c r="P1771" i="32"/>
  <c r="P1770" i="32"/>
  <c r="P1769" i="32"/>
  <c r="P1768" i="32"/>
  <c r="P1767" i="32"/>
  <c r="P1766" i="32"/>
  <c r="P1765" i="32"/>
  <c r="P1764" i="32"/>
  <c r="P1763" i="32"/>
  <c r="P1762" i="32"/>
  <c r="P1761" i="32"/>
  <c r="P1760" i="32"/>
  <c r="P1759" i="32"/>
  <c r="P1758" i="32"/>
  <c r="P1757" i="32"/>
  <c r="P1756" i="32"/>
  <c r="P1755" i="32"/>
  <c r="P1754" i="32"/>
  <c r="P1753" i="32"/>
  <c r="P1752" i="32"/>
  <c r="P1751" i="32"/>
  <c r="P1750" i="32"/>
  <c r="P1749" i="32"/>
  <c r="P1748" i="32"/>
  <c r="P1747" i="32"/>
  <c r="P1746" i="32"/>
  <c r="P1745" i="32"/>
  <c r="P1744" i="32"/>
  <c r="P1743" i="32"/>
  <c r="P1742" i="32"/>
  <c r="P1741" i="32"/>
  <c r="P1740" i="32"/>
  <c r="P1739" i="32"/>
  <c r="P1738" i="32"/>
  <c r="P1737" i="32"/>
  <c r="P1736" i="32"/>
  <c r="P1735" i="32"/>
  <c r="P1734" i="32"/>
  <c r="P1733" i="32"/>
  <c r="P1732" i="32"/>
  <c r="P1731" i="32"/>
  <c r="P1730" i="32"/>
  <c r="P1729" i="32"/>
  <c r="P1728" i="32"/>
  <c r="P1727" i="32"/>
  <c r="P1726" i="32"/>
  <c r="P1725" i="32"/>
  <c r="P1724" i="32"/>
  <c r="P1723" i="32"/>
  <c r="P1722" i="32"/>
  <c r="P1721" i="32"/>
  <c r="P1720" i="32"/>
  <c r="P1719" i="32"/>
  <c r="P1718" i="32"/>
  <c r="P1717" i="32"/>
  <c r="P1716" i="32"/>
  <c r="P1715" i="32"/>
  <c r="P1714" i="32"/>
  <c r="P1713" i="32"/>
  <c r="P1712" i="32"/>
  <c r="P1711" i="32"/>
  <c r="P1710" i="32"/>
  <c r="P1709" i="32"/>
  <c r="P1708" i="32"/>
  <c r="P1707" i="32"/>
  <c r="P1706" i="32"/>
  <c r="P1705" i="32"/>
  <c r="P1704" i="32"/>
  <c r="P1703" i="32"/>
  <c r="P1702" i="32"/>
  <c r="P1701" i="32"/>
  <c r="P1700" i="32"/>
  <c r="P1699" i="32"/>
  <c r="P1698" i="32"/>
  <c r="P1697" i="32"/>
  <c r="P1696" i="32"/>
  <c r="P1695" i="32"/>
  <c r="P1694" i="32"/>
  <c r="P1693" i="32"/>
  <c r="P1692" i="32"/>
  <c r="P1691" i="32"/>
  <c r="P1690" i="32"/>
  <c r="P1689" i="32"/>
  <c r="P1688" i="32"/>
  <c r="P1687" i="32"/>
  <c r="P1686" i="32"/>
  <c r="P1685" i="32"/>
  <c r="P1684" i="32"/>
  <c r="P1683" i="32"/>
  <c r="P1682" i="32"/>
  <c r="P1681" i="32"/>
  <c r="P1680" i="32"/>
  <c r="P1679" i="32"/>
  <c r="P1678" i="32"/>
  <c r="P1677" i="32"/>
  <c r="P1676" i="32"/>
  <c r="P1675" i="32"/>
  <c r="P1674" i="32"/>
  <c r="P1673" i="32"/>
  <c r="P1672" i="32"/>
  <c r="P1671" i="32"/>
  <c r="P1670" i="32"/>
  <c r="P1669" i="32"/>
  <c r="P1668" i="32"/>
  <c r="P1667" i="32"/>
  <c r="P1666" i="32"/>
  <c r="P1665" i="32"/>
  <c r="P1664" i="32"/>
  <c r="P1663" i="32"/>
  <c r="P1662" i="32"/>
  <c r="P1661" i="32"/>
  <c r="P1660" i="32"/>
  <c r="P1659" i="32"/>
  <c r="P1658" i="32"/>
  <c r="P1657" i="32"/>
  <c r="P1656" i="32"/>
  <c r="P1655" i="32"/>
  <c r="P1654" i="32"/>
  <c r="P1653" i="32"/>
  <c r="P1652" i="32"/>
  <c r="P1651" i="32"/>
  <c r="P1650" i="32"/>
  <c r="P1649" i="32"/>
  <c r="P1648" i="32"/>
  <c r="P1647" i="32"/>
  <c r="P1646" i="32"/>
  <c r="P1645" i="32"/>
  <c r="P1644" i="32"/>
  <c r="P1643" i="32"/>
  <c r="P1642" i="32"/>
  <c r="P1641" i="32"/>
  <c r="P1640" i="32"/>
  <c r="P1639" i="32"/>
  <c r="P1638" i="32"/>
  <c r="P1637" i="32"/>
  <c r="P1636" i="32"/>
  <c r="P1635" i="32"/>
  <c r="P1634" i="32"/>
  <c r="P1633" i="32"/>
  <c r="P1632" i="32"/>
  <c r="P1631" i="32"/>
  <c r="P1630" i="32"/>
  <c r="P1629" i="32"/>
  <c r="P1628" i="32"/>
  <c r="P1627" i="32"/>
  <c r="P1626" i="32"/>
  <c r="P1625" i="32"/>
  <c r="P1624" i="32"/>
  <c r="P1623" i="32"/>
  <c r="P1622" i="32"/>
  <c r="P1621" i="32"/>
  <c r="P1620" i="32"/>
  <c r="P1619" i="32"/>
  <c r="P1618" i="32"/>
  <c r="P1617" i="32"/>
  <c r="P1616" i="32"/>
  <c r="P1615" i="32"/>
  <c r="P1614" i="32"/>
  <c r="P1613" i="32"/>
  <c r="P1612" i="32"/>
  <c r="P1611" i="32"/>
  <c r="P1610" i="32"/>
  <c r="P1609" i="32"/>
  <c r="P1608" i="32"/>
  <c r="P1607" i="32"/>
  <c r="P1606" i="32"/>
  <c r="P1605" i="32"/>
  <c r="P1604" i="32"/>
  <c r="P1603" i="32"/>
  <c r="P1602" i="32"/>
  <c r="P1601" i="32"/>
  <c r="P1600" i="32"/>
  <c r="P1599" i="32"/>
  <c r="P1598" i="32"/>
  <c r="P1597" i="32"/>
  <c r="P1596" i="32"/>
  <c r="P1595" i="32"/>
  <c r="P1594" i="32"/>
  <c r="P1593" i="32"/>
  <c r="P1592" i="32"/>
  <c r="P1591" i="32"/>
  <c r="P1590" i="32"/>
  <c r="P1589" i="32"/>
  <c r="P1588" i="32"/>
  <c r="P1587" i="32"/>
  <c r="P1586" i="32"/>
  <c r="P1585" i="32"/>
  <c r="P1584" i="32"/>
  <c r="P1583" i="32"/>
  <c r="P1582" i="32"/>
  <c r="P1581" i="32"/>
  <c r="P1580" i="32"/>
  <c r="P1579" i="32"/>
  <c r="P1578" i="32"/>
  <c r="P1577" i="32"/>
  <c r="P1576" i="32"/>
  <c r="P1575" i="32"/>
  <c r="P1574" i="32"/>
  <c r="P1573" i="32"/>
  <c r="P1572" i="32"/>
  <c r="P1571" i="32"/>
  <c r="P1570" i="32"/>
  <c r="P1569" i="32"/>
  <c r="P1568" i="32"/>
  <c r="P1567" i="32"/>
  <c r="P1566" i="32"/>
  <c r="P1565" i="32"/>
  <c r="P1564" i="32"/>
  <c r="P1563" i="32"/>
  <c r="P1562" i="32"/>
  <c r="P1561" i="32"/>
  <c r="P1560" i="32"/>
  <c r="P1559" i="32"/>
  <c r="P1558" i="32"/>
  <c r="P1557" i="32"/>
  <c r="P1556" i="32"/>
  <c r="P1555" i="32"/>
  <c r="P1554" i="32"/>
  <c r="P1553" i="32"/>
  <c r="P1552" i="32"/>
  <c r="P1551" i="32"/>
  <c r="P1550" i="32"/>
  <c r="P1549" i="32"/>
  <c r="P1548" i="32"/>
  <c r="P1547" i="32"/>
  <c r="P1546" i="32"/>
  <c r="P1545" i="32"/>
  <c r="P1544" i="32"/>
  <c r="P1543" i="32"/>
  <c r="P1542" i="32"/>
  <c r="P1541" i="32"/>
  <c r="P1540" i="32"/>
  <c r="P1539" i="32"/>
  <c r="P1538" i="32"/>
  <c r="P1537" i="32"/>
  <c r="P1536" i="32"/>
  <c r="P1535" i="32"/>
  <c r="P1534" i="32"/>
  <c r="P1533" i="32"/>
  <c r="P1532" i="32"/>
  <c r="P1531" i="32"/>
  <c r="P1530" i="32"/>
  <c r="P1529" i="32"/>
  <c r="P1528" i="32"/>
  <c r="P1527" i="32"/>
  <c r="P1526" i="32"/>
  <c r="P1525" i="32"/>
  <c r="P1524" i="32"/>
  <c r="P1523" i="32"/>
  <c r="P1522" i="32"/>
  <c r="P1521" i="32"/>
  <c r="P1520" i="32"/>
  <c r="P1519" i="32"/>
  <c r="P1518" i="32"/>
  <c r="P1517" i="32"/>
  <c r="P1516" i="32"/>
  <c r="P1515" i="32"/>
  <c r="P1514" i="32"/>
  <c r="P1513" i="32"/>
  <c r="P1512" i="32"/>
  <c r="P1511" i="32"/>
  <c r="P1510" i="32"/>
  <c r="P1509" i="32"/>
  <c r="P1508" i="32"/>
  <c r="P1507" i="32"/>
  <c r="P1506" i="32"/>
  <c r="P1505" i="32"/>
  <c r="P1504" i="32"/>
  <c r="P1503" i="32"/>
  <c r="P1502" i="32"/>
  <c r="P1501" i="32"/>
  <c r="P1500" i="32"/>
  <c r="P1499" i="32"/>
  <c r="P1498" i="32"/>
  <c r="P1497" i="32"/>
  <c r="P1496" i="32"/>
  <c r="P1495" i="32"/>
  <c r="P1494" i="32"/>
  <c r="P1493" i="32"/>
  <c r="P1492" i="32"/>
  <c r="P1491" i="32"/>
  <c r="P1490" i="32"/>
  <c r="P1489" i="32"/>
  <c r="P1488" i="32"/>
  <c r="P1487" i="32"/>
  <c r="P1486" i="32"/>
  <c r="P1485" i="32"/>
  <c r="P1484" i="32"/>
  <c r="P1483" i="32"/>
  <c r="P1482" i="32"/>
  <c r="P1481" i="32"/>
  <c r="P1480" i="32"/>
  <c r="P1479" i="32"/>
  <c r="P1478" i="32"/>
  <c r="P1477" i="32"/>
  <c r="P1476" i="32"/>
  <c r="P1475" i="32"/>
  <c r="P1474" i="32"/>
  <c r="P1473" i="32"/>
  <c r="P1472" i="32"/>
  <c r="P1471" i="32"/>
  <c r="P1470" i="32"/>
  <c r="P1469" i="32"/>
  <c r="P1468" i="32"/>
  <c r="P1467" i="32"/>
  <c r="P1466" i="32"/>
  <c r="P1465" i="32"/>
  <c r="P1464" i="32"/>
  <c r="P1463" i="32"/>
  <c r="P1462" i="32"/>
  <c r="P1461" i="32"/>
  <c r="P1460" i="32"/>
  <c r="P1459" i="32"/>
  <c r="P1458" i="32"/>
  <c r="P1457" i="32"/>
  <c r="P1456" i="32"/>
  <c r="P1455" i="32"/>
  <c r="P1454" i="32"/>
  <c r="P1453" i="32"/>
  <c r="P1452" i="32"/>
  <c r="P1451" i="32"/>
  <c r="P1450" i="32"/>
  <c r="P1449" i="32"/>
  <c r="P1448" i="32"/>
  <c r="P1447" i="32"/>
  <c r="P1446" i="32"/>
  <c r="P1445" i="32"/>
  <c r="P1444" i="32"/>
  <c r="P1443" i="32"/>
  <c r="P1442" i="32"/>
  <c r="P1441" i="32"/>
  <c r="P1440" i="32"/>
  <c r="P1439" i="32"/>
  <c r="P1438" i="32"/>
  <c r="P1437" i="32"/>
  <c r="P1436" i="32"/>
  <c r="P1435" i="32"/>
  <c r="P1434" i="32"/>
  <c r="P1433" i="32"/>
  <c r="P1432" i="32"/>
  <c r="P1431" i="32"/>
  <c r="P1430" i="32"/>
  <c r="P1429" i="32"/>
  <c r="P1428" i="32"/>
  <c r="P1427" i="32"/>
  <c r="P1426" i="32"/>
  <c r="P1425" i="32"/>
  <c r="P1424" i="32"/>
  <c r="P1423" i="32"/>
  <c r="P1422" i="32"/>
  <c r="P1421" i="32"/>
  <c r="P1420" i="32"/>
  <c r="P1419" i="32"/>
  <c r="P1418" i="32"/>
  <c r="P1417" i="32"/>
  <c r="P1416" i="32"/>
  <c r="P1415" i="32"/>
  <c r="P1414" i="32"/>
  <c r="P1413" i="32"/>
  <c r="P1412" i="32"/>
  <c r="P1411" i="32"/>
  <c r="P1410" i="32"/>
  <c r="P1409" i="32"/>
  <c r="P1408" i="32"/>
  <c r="P1407" i="32"/>
  <c r="P1406" i="32"/>
  <c r="P1405" i="32"/>
  <c r="P1404" i="32"/>
  <c r="P1403" i="32"/>
  <c r="P1402" i="32"/>
  <c r="P1401" i="32"/>
  <c r="P1400" i="32"/>
  <c r="P1399" i="32"/>
  <c r="P1398" i="32"/>
  <c r="P1397" i="32"/>
  <c r="P1396" i="32"/>
  <c r="P1395" i="32"/>
  <c r="P1394" i="32"/>
  <c r="P1393" i="32"/>
  <c r="P1392" i="32"/>
  <c r="P1391" i="32"/>
  <c r="P1390" i="32"/>
  <c r="P1389" i="32"/>
  <c r="P1388" i="32"/>
  <c r="P1387" i="32"/>
  <c r="P1386" i="32"/>
  <c r="P1385" i="32"/>
  <c r="P1384" i="32"/>
  <c r="P1383" i="32"/>
  <c r="P1382" i="32"/>
  <c r="P1381" i="32"/>
  <c r="P1380" i="32"/>
  <c r="P1379" i="32"/>
  <c r="P1378" i="32"/>
  <c r="P1377" i="32"/>
  <c r="P1376" i="32"/>
  <c r="P1375" i="32"/>
  <c r="P1374" i="32"/>
  <c r="P1373" i="32"/>
  <c r="P1372" i="32"/>
  <c r="P1371" i="32"/>
  <c r="P1370" i="32"/>
  <c r="P1369" i="32"/>
  <c r="P1368" i="32"/>
  <c r="P1367" i="32"/>
  <c r="P1366" i="32"/>
  <c r="P1365" i="32"/>
  <c r="P1364" i="32"/>
  <c r="P1363" i="32"/>
  <c r="P1362" i="32"/>
  <c r="P1361" i="32"/>
  <c r="P1360" i="32"/>
  <c r="P1359" i="32"/>
  <c r="P1358" i="32"/>
  <c r="P1357" i="32"/>
  <c r="P1356" i="32"/>
  <c r="P1355" i="32"/>
  <c r="P1354" i="32"/>
  <c r="P1353" i="32"/>
  <c r="P1352" i="32"/>
  <c r="P1351" i="32"/>
  <c r="P1350" i="32"/>
  <c r="P1349" i="32"/>
  <c r="P1348" i="32"/>
  <c r="P1347" i="32"/>
  <c r="P1346" i="32"/>
  <c r="P1345" i="32"/>
  <c r="P1344" i="32"/>
  <c r="P1343" i="32"/>
  <c r="P1342" i="32"/>
  <c r="P1341" i="32"/>
  <c r="P1340" i="32"/>
  <c r="P1339" i="32"/>
  <c r="P1338" i="32"/>
  <c r="P1337" i="32"/>
  <c r="P1336" i="32"/>
  <c r="P1335" i="32"/>
  <c r="P1334" i="32"/>
  <c r="P1333" i="32"/>
  <c r="P1332" i="32"/>
  <c r="P1331" i="32"/>
  <c r="P1330" i="32"/>
  <c r="P1329" i="32"/>
  <c r="P1328" i="32"/>
  <c r="P1327" i="32"/>
  <c r="P1326" i="32"/>
  <c r="P1325" i="32"/>
  <c r="P1324" i="32"/>
  <c r="P1323" i="32"/>
  <c r="P1322" i="32"/>
  <c r="P1321" i="32"/>
  <c r="P1320" i="32"/>
  <c r="P1319" i="32"/>
  <c r="P1318" i="32"/>
  <c r="P1317" i="32"/>
  <c r="P1316" i="32"/>
  <c r="P1315" i="32"/>
  <c r="P1314" i="32"/>
  <c r="P1313" i="32"/>
  <c r="P1312" i="32"/>
  <c r="P1311" i="32"/>
  <c r="P1310" i="32"/>
  <c r="P1309" i="32"/>
  <c r="P1308" i="32"/>
  <c r="P1307" i="32"/>
  <c r="P1306" i="32"/>
  <c r="P1305" i="32"/>
  <c r="P1304" i="32"/>
  <c r="P1303" i="32"/>
  <c r="P1302" i="32"/>
  <c r="P1301" i="32"/>
  <c r="P1300" i="32"/>
  <c r="P1299" i="32"/>
  <c r="P1298" i="32"/>
  <c r="P1297" i="32"/>
  <c r="P1296" i="32"/>
  <c r="P1295" i="32"/>
  <c r="P1294" i="32"/>
  <c r="P1293" i="32"/>
  <c r="P1292" i="32"/>
  <c r="P1291" i="32"/>
  <c r="P1290" i="32"/>
  <c r="P1289" i="32"/>
  <c r="P1288" i="32"/>
  <c r="P1287" i="32"/>
  <c r="P1286" i="32"/>
  <c r="P1285" i="32"/>
  <c r="P1284" i="32"/>
  <c r="P1283" i="32"/>
  <c r="P1282" i="32"/>
  <c r="P1281" i="32"/>
  <c r="P1280" i="32"/>
  <c r="P1279" i="32"/>
  <c r="P1278" i="32"/>
  <c r="P1277" i="32"/>
  <c r="P1276" i="32"/>
  <c r="P1275" i="32"/>
  <c r="P1274" i="32"/>
  <c r="P1273" i="32"/>
  <c r="P1272" i="32"/>
  <c r="P1271" i="32"/>
  <c r="P1270" i="32"/>
  <c r="P1269" i="32"/>
  <c r="P1268" i="32"/>
  <c r="P1267" i="32"/>
  <c r="P1266" i="32"/>
  <c r="P1265" i="32"/>
  <c r="P1264" i="32"/>
  <c r="P1263" i="32"/>
  <c r="P1262" i="32"/>
  <c r="P1261" i="32"/>
  <c r="P1260" i="32"/>
  <c r="P1259" i="32"/>
  <c r="P1258" i="32"/>
  <c r="P1257" i="32"/>
  <c r="P1256" i="32"/>
  <c r="P1255" i="32"/>
  <c r="P1254" i="32"/>
  <c r="P1253" i="32"/>
  <c r="P1252" i="32"/>
  <c r="P1251" i="32"/>
  <c r="P1250" i="32"/>
  <c r="P1249" i="32"/>
  <c r="P1248" i="32"/>
  <c r="P1247" i="32"/>
  <c r="P1246" i="32"/>
  <c r="P1245" i="32"/>
  <c r="P1244" i="32"/>
  <c r="P1243" i="32"/>
  <c r="P1242" i="32"/>
  <c r="P1241" i="32"/>
  <c r="P1240" i="32"/>
  <c r="P1239" i="32"/>
  <c r="P1238" i="32"/>
  <c r="P1237" i="32"/>
  <c r="P1236" i="32"/>
  <c r="P1235" i="32"/>
  <c r="P1234" i="32"/>
  <c r="P1233" i="32"/>
  <c r="P1232" i="32"/>
  <c r="P1231" i="32"/>
  <c r="P1230" i="32"/>
  <c r="P1229" i="32"/>
  <c r="P1228" i="32"/>
  <c r="P1227" i="32"/>
  <c r="P1154" i="32"/>
  <c r="P1153" i="32"/>
  <c r="P1152" i="32"/>
  <c r="P1151" i="32"/>
  <c r="P1150" i="32"/>
  <c r="P1149" i="32"/>
  <c r="P1148" i="32"/>
  <c r="P1147" i="32"/>
  <c r="P1146" i="32"/>
  <c r="P1145" i="32"/>
  <c r="P1144" i="32"/>
  <c r="P1143" i="32"/>
  <c r="P1142" i="32"/>
  <c r="P1141" i="32"/>
  <c r="P1140" i="32"/>
  <c r="P1139" i="32"/>
  <c r="P1138" i="32"/>
  <c r="P1137" i="32"/>
  <c r="P1136" i="32"/>
  <c r="P1135" i="32"/>
  <c r="P1134" i="32"/>
  <c r="P1133" i="32"/>
  <c r="P1132" i="32"/>
  <c r="P1131" i="32"/>
  <c r="P1130" i="32"/>
  <c r="P1129" i="32"/>
  <c r="P1128" i="32"/>
  <c r="P1127" i="32"/>
  <c r="P1126" i="32"/>
  <c r="P1125" i="32"/>
  <c r="P1124" i="32"/>
  <c r="P1123" i="32"/>
  <c r="P1122" i="32"/>
  <c r="P1121" i="32"/>
  <c r="P1120" i="32"/>
  <c r="P1119" i="32"/>
  <c r="P1118" i="32"/>
  <c r="P1117" i="32"/>
  <c r="P1116" i="32"/>
  <c r="P1115" i="32"/>
  <c r="P1114" i="32"/>
  <c r="P1113" i="32"/>
  <c r="P1112" i="32"/>
  <c r="P1111" i="32"/>
  <c r="P1110" i="32"/>
  <c r="P1109" i="32"/>
  <c r="P1108" i="32"/>
  <c r="P1107" i="32"/>
  <c r="P1106" i="32"/>
  <c r="P1105" i="32"/>
  <c r="P1104" i="32"/>
  <c r="P1103" i="32"/>
  <c r="P1102" i="32"/>
  <c r="P1101" i="32"/>
  <c r="P1100" i="32"/>
  <c r="P1099" i="32"/>
  <c r="P1098" i="32"/>
  <c r="P1097" i="32"/>
  <c r="P1096" i="32"/>
  <c r="P1095" i="32"/>
  <c r="P1094" i="32"/>
  <c r="P1093" i="32"/>
  <c r="P1092" i="32"/>
  <c r="P1091" i="32"/>
  <c r="P1090" i="32"/>
  <c r="P1089" i="32"/>
  <c r="P1088" i="32"/>
  <c r="P1087" i="32"/>
  <c r="P1086" i="32"/>
  <c r="P1085" i="32"/>
  <c r="P1084" i="32"/>
  <c r="P1083" i="32"/>
  <c r="P1082" i="32"/>
  <c r="P1081" i="32"/>
  <c r="P1080" i="32"/>
  <c r="P1079" i="32"/>
  <c r="P1078" i="32"/>
  <c r="P1077" i="32"/>
  <c r="P1076" i="32"/>
  <c r="P1075" i="32"/>
  <c r="P1074" i="32"/>
  <c r="P1073" i="32"/>
  <c r="P1072" i="32"/>
  <c r="P1071" i="32"/>
  <c r="P1070" i="32"/>
  <c r="P1069" i="32"/>
  <c r="P1068" i="32"/>
  <c r="P1067" i="32"/>
  <c r="P1066" i="32"/>
  <c r="P1065" i="32"/>
  <c r="P1064" i="32"/>
  <c r="P1063" i="32"/>
  <c r="P1062" i="32"/>
  <c r="P1061" i="32"/>
  <c r="P1060" i="32"/>
  <c r="P1059" i="32"/>
  <c r="P1058" i="32"/>
  <c r="P1057" i="32"/>
  <c r="P1056" i="32"/>
  <c r="P1055" i="32"/>
  <c r="P1054" i="32"/>
  <c r="P1053" i="32"/>
  <c r="P1052" i="32"/>
  <c r="P1051" i="32"/>
  <c r="P1050" i="32"/>
  <c r="P1049" i="32"/>
  <c r="P1048" i="32"/>
  <c r="P1047" i="32"/>
  <c r="P1046" i="32"/>
  <c r="P1045" i="32"/>
  <c r="P1044" i="32"/>
  <c r="P1043" i="32"/>
  <c r="P1042" i="32"/>
  <c r="P1041" i="32"/>
  <c r="P1040" i="32"/>
  <c r="P1039" i="32"/>
  <c r="P1038" i="32"/>
  <c r="P1037" i="32"/>
  <c r="P1036" i="32"/>
  <c r="P1035" i="32"/>
  <c r="P1034" i="32"/>
  <c r="P1033" i="32"/>
  <c r="P1032" i="32"/>
  <c r="P1031" i="32"/>
  <c r="P1030" i="32"/>
  <c r="P1029" i="32"/>
  <c r="P1028" i="32"/>
  <c r="P1027" i="32"/>
  <c r="P1026" i="32"/>
  <c r="P1025" i="32"/>
  <c r="P1024" i="32"/>
  <c r="P1023" i="32"/>
  <c r="P1022" i="32"/>
  <c r="P1021" i="32"/>
  <c r="P1020" i="32"/>
  <c r="P1019" i="32"/>
  <c r="P1018" i="32"/>
  <c r="P1017" i="32"/>
  <c r="P1016" i="32"/>
  <c r="P1015" i="32"/>
  <c r="P1014" i="32"/>
  <c r="P1013" i="32"/>
  <c r="P1012" i="32"/>
  <c r="P1011" i="32"/>
  <c r="P1010" i="32"/>
  <c r="P1009" i="32"/>
  <c r="P1008" i="32"/>
  <c r="P1007" i="32"/>
  <c r="P1006" i="32"/>
  <c r="P1005" i="32"/>
  <c r="P1004" i="32"/>
  <c r="P1003" i="32"/>
  <c r="P1002" i="32"/>
  <c r="P1001" i="32"/>
  <c r="P1000" i="32"/>
  <c r="P999" i="32"/>
  <c r="P998" i="32"/>
  <c r="P997" i="32"/>
  <c r="P996" i="32"/>
  <c r="P995" i="32"/>
  <c r="P994" i="32"/>
  <c r="P993" i="32"/>
  <c r="P992" i="32"/>
  <c r="P991" i="32"/>
  <c r="P990" i="32"/>
  <c r="P989" i="32"/>
  <c r="P988" i="32"/>
  <c r="P987" i="32"/>
  <c r="P986" i="32"/>
  <c r="P985" i="32"/>
  <c r="P984" i="32"/>
  <c r="P983" i="32"/>
  <c r="P982" i="32"/>
  <c r="P981" i="32"/>
  <c r="P980" i="32"/>
  <c r="P979" i="32"/>
  <c r="P978" i="32"/>
  <c r="P977" i="32"/>
  <c r="P976" i="32"/>
  <c r="P975" i="32"/>
  <c r="P974" i="32"/>
  <c r="P973" i="32"/>
  <c r="P972" i="32"/>
  <c r="P971" i="32"/>
  <c r="P970" i="32"/>
  <c r="P969" i="32"/>
  <c r="P968" i="32"/>
  <c r="P967" i="32"/>
  <c r="P966" i="32"/>
  <c r="P965" i="32"/>
  <c r="P964" i="32"/>
  <c r="P963" i="32"/>
  <c r="P962" i="32"/>
  <c r="P961" i="32"/>
  <c r="P960" i="32"/>
  <c r="P959" i="32"/>
  <c r="P958" i="32"/>
  <c r="P957" i="32"/>
  <c r="P956" i="32"/>
  <c r="P955" i="32"/>
  <c r="P954" i="32"/>
  <c r="P953" i="32"/>
  <c r="P952" i="32"/>
  <c r="P951" i="32"/>
  <c r="P950" i="32"/>
  <c r="P949" i="32"/>
  <c r="P948" i="32"/>
  <c r="P947" i="32"/>
  <c r="P946" i="32"/>
  <c r="P945" i="32"/>
  <c r="P944" i="32"/>
  <c r="P943" i="32"/>
  <c r="P942" i="32"/>
  <c r="P941" i="32"/>
  <c r="P940" i="32"/>
  <c r="P939" i="32"/>
  <c r="P938" i="32"/>
  <c r="P937" i="32"/>
  <c r="P936" i="32"/>
  <c r="P935" i="32"/>
  <c r="P934" i="32"/>
  <c r="P933" i="32"/>
  <c r="P932" i="32"/>
  <c r="P931" i="32"/>
  <c r="P930" i="32"/>
  <c r="P929" i="32"/>
  <c r="P928" i="32"/>
  <c r="P927" i="32"/>
  <c r="P926" i="32"/>
  <c r="P925" i="32"/>
  <c r="P924" i="32"/>
  <c r="P923" i="32"/>
  <c r="P922" i="32"/>
  <c r="P921" i="32"/>
  <c r="P920" i="32"/>
  <c r="P919" i="32"/>
  <c r="P918" i="32"/>
  <c r="P917" i="32"/>
  <c r="P916" i="32"/>
  <c r="P915" i="32"/>
  <c r="P914" i="32"/>
  <c r="P913" i="32"/>
  <c r="P912" i="32"/>
  <c r="P911" i="32"/>
  <c r="P910" i="32"/>
  <c r="P909" i="32"/>
  <c r="P908" i="32"/>
  <c r="P907" i="32"/>
  <c r="P906" i="32"/>
  <c r="P905" i="32"/>
  <c r="P904" i="32"/>
  <c r="P903" i="32"/>
  <c r="P902" i="32"/>
  <c r="P901" i="32"/>
  <c r="P900" i="32"/>
  <c r="P899" i="32"/>
  <c r="P898" i="32"/>
  <c r="P897" i="32"/>
  <c r="P896" i="32"/>
  <c r="P895" i="32"/>
  <c r="P894" i="32"/>
  <c r="P893" i="32"/>
  <c r="P892" i="32"/>
  <c r="P891" i="32"/>
  <c r="P890" i="32"/>
  <c r="P889" i="32"/>
  <c r="P888" i="32"/>
  <c r="P887" i="32"/>
  <c r="P886" i="32"/>
  <c r="P885" i="32"/>
  <c r="P884" i="32"/>
  <c r="P883" i="32"/>
  <c r="P882" i="32"/>
  <c r="P881" i="32"/>
  <c r="P880" i="32"/>
  <c r="P879" i="32"/>
  <c r="P878" i="32"/>
  <c r="P877" i="32"/>
  <c r="P876" i="32"/>
  <c r="P875" i="32"/>
  <c r="P874" i="32"/>
  <c r="P873" i="32"/>
  <c r="P872" i="32"/>
  <c r="P871" i="32"/>
  <c r="P870" i="32"/>
  <c r="P869" i="32"/>
  <c r="P868" i="32"/>
  <c r="P867" i="32"/>
  <c r="P866" i="32"/>
  <c r="P865" i="32"/>
  <c r="P864" i="32"/>
  <c r="P863" i="32"/>
  <c r="P862" i="32"/>
  <c r="P861" i="32"/>
  <c r="P860" i="32"/>
  <c r="P859" i="32"/>
  <c r="P858" i="32"/>
  <c r="P857" i="32"/>
  <c r="P856" i="32"/>
  <c r="P855" i="32"/>
  <c r="P854" i="32"/>
  <c r="P853" i="32"/>
  <c r="P852" i="32"/>
  <c r="P851" i="32"/>
  <c r="P850" i="32"/>
  <c r="P849" i="32"/>
  <c r="P848" i="32"/>
  <c r="P847" i="32"/>
  <c r="P846" i="32"/>
  <c r="P845" i="32"/>
  <c r="P844" i="32"/>
  <c r="P843" i="32"/>
  <c r="P842" i="32"/>
  <c r="P841" i="32"/>
  <c r="P840" i="32"/>
  <c r="P839" i="32"/>
  <c r="P838" i="32"/>
  <c r="P837" i="32"/>
  <c r="P836" i="32"/>
  <c r="P835" i="32"/>
  <c r="P834" i="32"/>
  <c r="P833" i="32"/>
  <c r="P832" i="32"/>
  <c r="P831" i="32"/>
  <c r="P830" i="32"/>
  <c r="P829" i="32"/>
  <c r="P828" i="32"/>
  <c r="P827" i="32"/>
  <c r="P826" i="32"/>
  <c r="P825" i="32"/>
  <c r="P824" i="32"/>
  <c r="P823" i="32"/>
  <c r="P822" i="32"/>
  <c r="P821" i="32"/>
  <c r="P820" i="32"/>
  <c r="P819" i="32"/>
  <c r="P818" i="32"/>
  <c r="P817" i="32"/>
  <c r="P816" i="32"/>
  <c r="P815" i="32"/>
  <c r="P814" i="32"/>
  <c r="P813" i="32"/>
  <c r="P812" i="32"/>
  <c r="P811" i="32"/>
  <c r="P810" i="32"/>
  <c r="P809" i="32"/>
  <c r="P808" i="32"/>
  <c r="P807" i="32"/>
  <c r="P806" i="32"/>
  <c r="P805" i="32"/>
  <c r="P804" i="32"/>
  <c r="P803" i="32"/>
  <c r="P802" i="32"/>
  <c r="P801" i="32"/>
  <c r="P800" i="32"/>
  <c r="P799" i="32"/>
  <c r="P798" i="32"/>
  <c r="P797" i="32"/>
  <c r="P796" i="32"/>
  <c r="P795" i="32"/>
  <c r="P794" i="32"/>
  <c r="P793" i="32"/>
  <c r="P792" i="32"/>
  <c r="P791" i="32"/>
  <c r="P790" i="32"/>
  <c r="P789" i="32"/>
  <c r="P788" i="32"/>
  <c r="P787" i="32"/>
  <c r="P786" i="32"/>
  <c r="P785" i="32"/>
  <c r="P784" i="32"/>
  <c r="P783" i="32"/>
  <c r="P782" i="32"/>
  <c r="P781" i="32"/>
  <c r="P780" i="32"/>
  <c r="P779" i="32"/>
  <c r="P778" i="32"/>
  <c r="P777" i="32"/>
  <c r="P776" i="32"/>
  <c r="P775" i="32"/>
  <c r="P774" i="32"/>
  <c r="P773" i="32"/>
  <c r="P772" i="32"/>
  <c r="P771" i="32"/>
  <c r="P770" i="32"/>
  <c r="P769" i="32"/>
  <c r="P768" i="32"/>
  <c r="P767" i="32"/>
  <c r="P766" i="32"/>
  <c r="P765" i="32"/>
  <c r="P764" i="32"/>
  <c r="P763" i="32"/>
  <c r="P762" i="32"/>
  <c r="P761" i="32"/>
  <c r="P760" i="32"/>
  <c r="P759" i="32"/>
  <c r="P758" i="32"/>
  <c r="P757" i="32"/>
  <c r="P756" i="32"/>
  <c r="P755" i="32"/>
  <c r="P754" i="32"/>
  <c r="P753" i="32"/>
  <c r="P752" i="32"/>
  <c r="P751" i="32"/>
  <c r="P750" i="32"/>
  <c r="P749" i="32"/>
  <c r="P748" i="32"/>
  <c r="P747" i="32"/>
  <c r="P746" i="32"/>
  <c r="P745" i="32"/>
  <c r="P744" i="32"/>
  <c r="P743" i="32"/>
  <c r="P742" i="32"/>
  <c r="P741" i="32"/>
  <c r="P740" i="32"/>
  <c r="P739" i="32"/>
  <c r="P738" i="32"/>
  <c r="P737" i="32"/>
  <c r="P736" i="32"/>
  <c r="P735" i="32"/>
  <c r="P734" i="32"/>
  <c r="P733" i="32"/>
  <c r="P732" i="32"/>
  <c r="P731" i="32"/>
  <c r="P730" i="32"/>
  <c r="P729" i="32"/>
  <c r="P728" i="32"/>
  <c r="P727" i="32"/>
  <c r="P726" i="32"/>
  <c r="P725" i="32"/>
  <c r="P724" i="32"/>
  <c r="P723" i="32"/>
  <c r="P722" i="32"/>
  <c r="P721" i="32"/>
  <c r="P720" i="32"/>
  <c r="P719" i="32"/>
  <c r="P718" i="32"/>
  <c r="P717" i="32"/>
  <c r="P716" i="32"/>
  <c r="P715" i="32"/>
  <c r="P714" i="32"/>
  <c r="P713" i="32"/>
  <c r="P712" i="32"/>
  <c r="P711" i="32"/>
  <c r="P710" i="32"/>
  <c r="P709" i="32"/>
  <c r="P708" i="32"/>
  <c r="P707" i="32"/>
  <c r="P706" i="32"/>
  <c r="P705" i="32"/>
  <c r="P704" i="32"/>
  <c r="P703" i="32"/>
  <c r="P702" i="32"/>
  <c r="P701" i="32"/>
  <c r="P700" i="32"/>
  <c r="P699" i="32"/>
  <c r="P698" i="32"/>
  <c r="P697" i="32"/>
  <c r="P696" i="32"/>
  <c r="P695" i="32"/>
  <c r="P694" i="32"/>
  <c r="P693" i="32"/>
  <c r="P689" i="32"/>
  <c r="P688" i="32"/>
  <c r="P687" i="32"/>
  <c r="P686" i="32"/>
  <c r="P685" i="32"/>
  <c r="P684" i="32"/>
  <c r="P683" i="32"/>
  <c r="P682" i="32"/>
  <c r="P681" i="32"/>
  <c r="P680" i="32"/>
  <c r="P679" i="32"/>
  <c r="P678" i="32"/>
  <c r="P677" i="32"/>
  <c r="P676" i="32"/>
  <c r="P675" i="32"/>
  <c r="P674" i="32"/>
  <c r="P673" i="32"/>
  <c r="P672" i="32"/>
  <c r="P671" i="32"/>
  <c r="P670" i="32"/>
  <c r="P669" i="32"/>
  <c r="P668" i="32"/>
  <c r="P667" i="32"/>
  <c r="P666" i="32"/>
  <c r="P665" i="32"/>
  <c r="P664" i="32"/>
  <c r="P663" i="32"/>
  <c r="P662" i="32"/>
  <c r="P661" i="32"/>
  <c r="P660" i="32"/>
  <c r="P659" i="32"/>
  <c r="P658" i="32"/>
  <c r="P657" i="32"/>
  <c r="P656" i="32"/>
  <c r="P655" i="32"/>
  <c r="P654" i="32"/>
  <c r="P653" i="32"/>
  <c r="P652" i="32"/>
  <c r="P651" i="32"/>
  <c r="P650" i="32"/>
  <c r="P649" i="32"/>
  <c r="P648" i="32"/>
  <c r="P647" i="32"/>
  <c r="P646" i="32"/>
  <c r="P645" i="32"/>
  <c r="P644" i="32"/>
  <c r="P643" i="32"/>
  <c r="P642" i="32"/>
  <c r="P641" i="32"/>
  <c r="P640" i="32"/>
  <c r="P639" i="32"/>
  <c r="P638" i="32"/>
  <c r="P637" i="32"/>
  <c r="P636" i="32"/>
  <c r="P635" i="32"/>
  <c r="P634" i="32"/>
  <c r="P633" i="32"/>
  <c r="P632" i="32"/>
  <c r="P631" i="32"/>
  <c r="P630" i="32"/>
  <c r="P629" i="32"/>
  <c r="P628" i="32"/>
  <c r="P627" i="32"/>
  <c r="P626" i="32"/>
  <c r="P625" i="32"/>
  <c r="P624" i="32"/>
  <c r="P623" i="32"/>
  <c r="P622" i="32"/>
  <c r="P621" i="32"/>
  <c r="P620" i="32"/>
  <c r="P619" i="32"/>
  <c r="P618" i="32"/>
  <c r="P617" i="32"/>
  <c r="P616" i="32"/>
  <c r="P615" i="32"/>
  <c r="P614" i="32"/>
  <c r="P613" i="32"/>
  <c r="P612" i="32"/>
  <c r="P611" i="32"/>
  <c r="P610" i="32"/>
  <c r="P609" i="32"/>
  <c r="P608" i="32"/>
  <c r="P607" i="32"/>
  <c r="P606" i="32"/>
  <c r="P605" i="32"/>
  <c r="P604" i="32"/>
  <c r="P603" i="32"/>
  <c r="P602" i="32"/>
  <c r="P601" i="32"/>
  <c r="P600" i="32"/>
  <c r="P599" i="32"/>
  <c r="P598" i="32"/>
  <c r="P597" i="32"/>
  <c r="P596" i="32"/>
  <c r="P595" i="32"/>
  <c r="P594" i="32"/>
  <c r="P593" i="32"/>
  <c r="P592" i="32"/>
  <c r="P591" i="32"/>
  <c r="P590" i="32"/>
  <c r="P589" i="32"/>
  <c r="P588" i="32"/>
  <c r="P587" i="32"/>
  <c r="P586" i="32"/>
  <c r="P585" i="32"/>
  <c r="P584" i="32"/>
  <c r="P583" i="32"/>
  <c r="P582" i="32"/>
  <c r="P581" i="32"/>
  <c r="P580" i="32"/>
  <c r="P579" i="32"/>
  <c r="P578" i="32"/>
  <c r="P577" i="32"/>
  <c r="P576" i="32"/>
  <c r="P575" i="32"/>
  <c r="P574" i="32"/>
  <c r="P573" i="32"/>
  <c r="P572" i="32"/>
  <c r="P571" i="32"/>
  <c r="P570" i="32"/>
  <c r="P569" i="32"/>
  <c r="P568" i="32"/>
  <c r="P567" i="32"/>
  <c r="P566" i="32"/>
  <c r="P565" i="32"/>
  <c r="P564" i="32"/>
  <c r="P563" i="32"/>
  <c r="P562" i="32"/>
  <c r="P561" i="32"/>
  <c r="P560" i="32"/>
  <c r="P559" i="32"/>
  <c r="P558" i="32"/>
  <c r="P557" i="32"/>
  <c r="P556" i="32"/>
  <c r="P555" i="32"/>
  <c r="P554" i="32"/>
  <c r="P553" i="32"/>
  <c r="P552" i="32"/>
  <c r="P551" i="32"/>
  <c r="P550" i="32"/>
  <c r="P549" i="32"/>
  <c r="P548" i="32"/>
  <c r="P547" i="32"/>
  <c r="P546" i="32"/>
  <c r="P545" i="32"/>
  <c r="P544" i="32"/>
  <c r="P543" i="32"/>
  <c r="P542" i="32"/>
  <c r="P541" i="32"/>
  <c r="P540" i="32"/>
  <c r="P539" i="32"/>
  <c r="P538" i="32"/>
  <c r="P537" i="32"/>
  <c r="P536" i="32"/>
  <c r="P535" i="32"/>
  <c r="P534" i="32"/>
  <c r="P533" i="32"/>
  <c r="P532" i="32"/>
  <c r="P531" i="32"/>
  <c r="P530" i="32"/>
  <c r="P529" i="32"/>
  <c r="P528" i="32"/>
  <c r="P527" i="32"/>
  <c r="P526" i="32"/>
  <c r="P525" i="32"/>
  <c r="P524" i="32"/>
  <c r="P523" i="32"/>
  <c r="P522" i="32"/>
  <c r="P521" i="32"/>
  <c r="P520" i="32"/>
  <c r="P519" i="32"/>
  <c r="P518" i="32"/>
  <c r="P517" i="32"/>
  <c r="P516" i="32"/>
  <c r="P515" i="32"/>
  <c r="P514" i="32"/>
  <c r="P513" i="32"/>
  <c r="P512" i="32"/>
  <c r="P511" i="32"/>
  <c r="P510" i="32"/>
  <c r="P509" i="32"/>
  <c r="P508" i="32"/>
  <c r="P507" i="32"/>
  <c r="P506" i="32"/>
  <c r="P505" i="32"/>
  <c r="P504" i="32"/>
  <c r="P503" i="32"/>
  <c r="P502" i="32"/>
  <c r="P501" i="32"/>
  <c r="P500" i="32"/>
  <c r="P499" i="32"/>
  <c r="P498" i="32"/>
  <c r="P497" i="32"/>
  <c r="P496" i="32"/>
  <c r="P495" i="32"/>
  <c r="P494" i="32"/>
  <c r="P493" i="32"/>
  <c r="P492" i="32"/>
  <c r="P491" i="32"/>
  <c r="P490" i="32"/>
  <c r="P489" i="32"/>
  <c r="P488" i="32"/>
  <c r="P487" i="32"/>
  <c r="P486" i="32"/>
  <c r="P485" i="32"/>
  <c r="P484" i="32"/>
  <c r="P483" i="32"/>
  <c r="P482" i="32"/>
  <c r="P481" i="32"/>
  <c r="P480" i="32"/>
  <c r="P479" i="32"/>
  <c r="P478" i="32"/>
  <c r="P477" i="32"/>
  <c r="P476" i="32"/>
  <c r="P475" i="32"/>
  <c r="P474" i="32"/>
  <c r="P473" i="32"/>
  <c r="P472" i="32"/>
  <c r="P471" i="32"/>
  <c r="P470" i="32"/>
  <c r="P469" i="32"/>
  <c r="P468" i="32"/>
  <c r="P467" i="32"/>
  <c r="P466" i="32"/>
  <c r="P465" i="32"/>
  <c r="P464" i="32"/>
  <c r="P463" i="32"/>
  <c r="P462" i="32"/>
  <c r="P461" i="32"/>
  <c r="P460" i="32"/>
  <c r="P459" i="32"/>
  <c r="P458" i="32"/>
  <c r="P457" i="32"/>
  <c r="P456" i="32"/>
  <c r="P455" i="32"/>
  <c r="P454" i="32"/>
  <c r="P453" i="32"/>
  <c r="P452" i="32"/>
  <c r="P451" i="32"/>
  <c r="P450" i="32"/>
  <c r="P449" i="32"/>
  <c r="P448" i="32"/>
  <c r="P447" i="32"/>
  <c r="P446" i="32"/>
  <c r="P445" i="32"/>
  <c r="P444" i="32"/>
  <c r="P443" i="32"/>
  <c r="P442" i="32"/>
  <c r="P441" i="32"/>
  <c r="P440" i="32"/>
  <c r="P439" i="32"/>
  <c r="P438" i="32"/>
  <c r="P437" i="32"/>
  <c r="P436" i="32"/>
  <c r="P435" i="32"/>
  <c r="P434" i="32"/>
  <c r="P433" i="32"/>
  <c r="P432" i="32"/>
  <c r="P431" i="32"/>
  <c r="P430" i="32"/>
  <c r="P429" i="32"/>
  <c r="P428" i="32"/>
  <c r="P427" i="32"/>
  <c r="P426" i="32"/>
  <c r="P425" i="32"/>
  <c r="P424" i="32"/>
  <c r="P423" i="32"/>
  <c r="P422" i="32"/>
  <c r="P421" i="32"/>
  <c r="P420" i="32"/>
  <c r="P419" i="32"/>
  <c r="P418" i="32"/>
  <c r="P417" i="32"/>
  <c r="P416" i="32"/>
  <c r="P415" i="32"/>
  <c r="P414" i="32"/>
  <c r="P413" i="32"/>
  <c r="P412" i="32"/>
  <c r="P411" i="32"/>
  <c r="P410" i="32"/>
  <c r="P409" i="32"/>
  <c r="P408" i="32"/>
  <c r="P407" i="32"/>
  <c r="P406" i="32"/>
  <c r="P405" i="32"/>
  <c r="P404" i="32"/>
  <c r="P403" i="32"/>
  <c r="P402" i="32"/>
  <c r="P401" i="32"/>
  <c r="P400" i="32"/>
  <c r="P399" i="32"/>
  <c r="P398" i="32"/>
  <c r="P397" i="32"/>
  <c r="P396" i="32"/>
  <c r="P395" i="32"/>
  <c r="P394" i="32"/>
  <c r="P393" i="32"/>
  <c r="P392" i="32"/>
  <c r="P391" i="32"/>
  <c r="P390" i="32"/>
  <c r="P389" i="32"/>
  <c r="P388" i="32"/>
  <c r="P387" i="32"/>
  <c r="P386" i="32"/>
  <c r="P385" i="32"/>
  <c r="P384" i="32"/>
  <c r="P383" i="32"/>
  <c r="P382" i="32"/>
  <c r="P381" i="32"/>
  <c r="P380" i="32"/>
  <c r="P379" i="32"/>
  <c r="P378" i="32"/>
  <c r="P377" i="32"/>
  <c r="P376" i="32"/>
  <c r="P375" i="32"/>
  <c r="P374" i="32"/>
  <c r="P373" i="32"/>
  <c r="P372" i="32"/>
  <c r="P371" i="32"/>
  <c r="P370" i="32"/>
  <c r="P369" i="32"/>
  <c r="P368" i="32"/>
  <c r="P367" i="32"/>
  <c r="P366" i="32"/>
  <c r="P365" i="32"/>
  <c r="P364" i="32"/>
  <c r="P363" i="32"/>
  <c r="P362" i="32"/>
  <c r="P361" i="32"/>
  <c r="P360" i="32"/>
  <c r="P359" i="32"/>
  <c r="P358" i="32"/>
  <c r="P357" i="32"/>
  <c r="P356" i="32"/>
  <c r="P355" i="32"/>
  <c r="P354" i="32"/>
  <c r="P353" i="32"/>
  <c r="P352" i="32"/>
  <c r="P351" i="32"/>
  <c r="P350" i="32"/>
  <c r="P349" i="32"/>
  <c r="P348" i="32"/>
  <c r="P347" i="32"/>
  <c r="P346" i="32"/>
  <c r="P345" i="32"/>
  <c r="P344" i="32"/>
  <c r="P343" i="32"/>
  <c r="P342" i="32"/>
  <c r="P341" i="32"/>
  <c r="P340" i="32"/>
  <c r="P339" i="32"/>
  <c r="P338" i="32"/>
  <c r="P337" i="32"/>
  <c r="P336" i="32"/>
  <c r="P335" i="32"/>
  <c r="P334" i="32"/>
  <c r="P333" i="32"/>
  <c r="P332" i="32"/>
  <c r="P331" i="32"/>
  <c r="P330" i="32"/>
  <c r="P329" i="32"/>
  <c r="P328" i="32"/>
  <c r="P327" i="32"/>
  <c r="P326" i="32"/>
  <c r="P325" i="32"/>
  <c r="P324" i="32"/>
  <c r="P323" i="32"/>
  <c r="P322" i="32"/>
  <c r="P321" i="32"/>
  <c r="P320" i="32"/>
  <c r="P319" i="32"/>
  <c r="P318" i="32"/>
  <c r="P317" i="32"/>
  <c r="P316" i="32"/>
  <c r="P315" i="32"/>
  <c r="P314" i="32"/>
  <c r="P313" i="32"/>
  <c r="P312" i="32"/>
  <c r="P311" i="32"/>
  <c r="P310" i="32"/>
  <c r="P309" i="32"/>
  <c r="P308" i="32"/>
  <c r="P307" i="32"/>
  <c r="P306" i="32"/>
  <c r="P305" i="32"/>
  <c r="P304" i="32"/>
  <c r="P303" i="32"/>
  <c r="P302" i="32"/>
  <c r="P301" i="32"/>
  <c r="P300" i="32"/>
  <c r="P299" i="32"/>
  <c r="P298" i="32"/>
  <c r="P297" i="32"/>
  <c r="P296" i="32"/>
  <c r="P295" i="32"/>
  <c r="P294" i="32"/>
  <c r="P293" i="32"/>
  <c r="P292" i="32"/>
  <c r="P291" i="32"/>
  <c r="P290" i="32"/>
  <c r="P289" i="32"/>
  <c r="P288" i="32"/>
  <c r="P287" i="32"/>
  <c r="P286" i="32"/>
  <c r="P285" i="32"/>
  <c r="P284" i="32"/>
  <c r="P283" i="32"/>
  <c r="P282" i="32"/>
  <c r="P281" i="32"/>
  <c r="P280" i="32"/>
  <c r="P279" i="32"/>
  <c r="P278" i="32"/>
  <c r="P277" i="32"/>
  <c r="P276" i="32"/>
  <c r="P275" i="32"/>
  <c r="P274" i="32"/>
  <c r="P273" i="32"/>
  <c r="P272" i="32"/>
  <c r="P271" i="32"/>
  <c r="P270" i="32"/>
  <c r="P269" i="32"/>
  <c r="P268" i="32"/>
  <c r="P267" i="32"/>
  <c r="P266" i="32"/>
  <c r="P265" i="32"/>
  <c r="P264" i="32"/>
  <c r="P263" i="32"/>
  <c r="P262" i="32"/>
  <c r="P261" i="32"/>
  <c r="P260" i="32"/>
  <c r="P259" i="32"/>
  <c r="P258" i="32"/>
  <c r="P257" i="32"/>
  <c r="P256" i="32"/>
  <c r="P255" i="32"/>
  <c r="P254" i="32"/>
  <c r="P253" i="32"/>
  <c r="P252" i="32"/>
  <c r="P251" i="32"/>
  <c r="P250" i="32"/>
  <c r="P249" i="32"/>
  <c r="P248" i="32"/>
  <c r="P247" i="32"/>
  <c r="P246" i="32"/>
  <c r="P245" i="32"/>
  <c r="P244" i="32"/>
  <c r="P243" i="32"/>
  <c r="P242" i="32"/>
  <c r="P241" i="32"/>
  <c r="P240" i="32"/>
  <c r="P239" i="32"/>
  <c r="P238" i="32"/>
  <c r="P237" i="32"/>
  <c r="P236" i="32"/>
  <c r="P235" i="32"/>
  <c r="P234" i="32"/>
  <c r="P233" i="32"/>
  <c r="P232" i="32"/>
  <c r="P231" i="32"/>
  <c r="P230" i="32"/>
  <c r="P229" i="32"/>
  <c r="P228" i="32"/>
  <c r="P227" i="32"/>
  <c r="P226" i="32"/>
  <c r="P225" i="32"/>
  <c r="P224" i="32"/>
  <c r="P223" i="32"/>
  <c r="P222" i="32"/>
  <c r="P221" i="32"/>
  <c r="P220" i="32"/>
  <c r="P219" i="32"/>
  <c r="P218" i="32"/>
  <c r="P217" i="32"/>
  <c r="P216" i="32"/>
  <c r="P215" i="32"/>
  <c r="P214" i="32"/>
  <c r="P213" i="32"/>
  <c r="P212" i="32"/>
  <c r="P211" i="32"/>
  <c r="P210" i="32"/>
  <c r="P209" i="32"/>
  <c r="P208" i="32"/>
  <c r="P207" i="32"/>
  <c r="P206" i="32"/>
  <c r="P205" i="32"/>
  <c r="P204" i="32"/>
  <c r="P203" i="32"/>
  <c r="P202" i="32"/>
  <c r="P201" i="32"/>
  <c r="P200" i="32"/>
  <c r="P199" i="32"/>
  <c r="P198" i="32"/>
  <c r="P197" i="32"/>
  <c r="P196" i="32"/>
  <c r="P195" i="32"/>
  <c r="P194" i="32"/>
  <c r="P193" i="32"/>
  <c r="P192" i="32"/>
  <c r="P191" i="32"/>
  <c r="P190" i="32"/>
  <c r="P189" i="32"/>
  <c r="P188" i="32"/>
  <c r="P187" i="32"/>
  <c r="P186" i="32"/>
  <c r="P185" i="32"/>
  <c r="P184" i="32"/>
  <c r="P183" i="32"/>
  <c r="P182" i="32"/>
  <c r="P181" i="32"/>
  <c r="P180" i="32"/>
  <c r="P179" i="32"/>
  <c r="P178" i="32"/>
  <c r="P177" i="32"/>
  <c r="P176" i="32"/>
  <c r="P175" i="32"/>
  <c r="P174" i="32"/>
  <c r="P173" i="32"/>
  <c r="P172" i="32"/>
  <c r="P171" i="32"/>
  <c r="P170" i="32"/>
  <c r="P169" i="32"/>
  <c r="P168" i="32"/>
  <c r="P167" i="32"/>
  <c r="P166" i="32"/>
  <c r="P165" i="32"/>
  <c r="P164" i="32"/>
  <c r="P163" i="32"/>
  <c r="P162" i="32"/>
  <c r="P161" i="32"/>
  <c r="P160" i="32"/>
  <c r="P159" i="32"/>
  <c r="P158" i="32"/>
  <c r="P157" i="32"/>
  <c r="P156" i="32"/>
  <c r="P155" i="32"/>
  <c r="P154" i="32"/>
  <c r="P153" i="32"/>
  <c r="P152" i="32"/>
  <c r="P151" i="32"/>
  <c r="P150" i="32"/>
  <c r="P149" i="32"/>
  <c r="P148" i="32"/>
  <c r="P147" i="32"/>
  <c r="P146" i="32"/>
  <c r="P145" i="32"/>
  <c r="P144" i="32"/>
  <c r="P143" i="32"/>
  <c r="P142" i="32"/>
  <c r="P141" i="32"/>
  <c r="P140" i="32"/>
  <c r="P139" i="32"/>
  <c r="P138" i="32"/>
  <c r="P137" i="32"/>
  <c r="P136" i="32"/>
  <c r="P135" i="32"/>
  <c r="P134" i="32"/>
  <c r="P133" i="32"/>
  <c r="P132" i="32"/>
  <c r="P131" i="32"/>
  <c r="P130" i="32"/>
  <c r="P129" i="32"/>
  <c r="P128" i="32"/>
  <c r="P127" i="32"/>
  <c r="P126" i="32"/>
  <c r="P125" i="32"/>
  <c r="P124" i="32"/>
  <c r="P123" i="32"/>
  <c r="P122" i="32"/>
  <c r="P121" i="32"/>
  <c r="P120" i="32"/>
  <c r="P119" i="32"/>
  <c r="P118" i="32"/>
  <c r="P117" i="32"/>
  <c r="P116" i="32"/>
  <c r="P115" i="32"/>
  <c r="P114" i="32"/>
  <c r="P113" i="32"/>
  <c r="P112" i="32"/>
  <c r="P111" i="32"/>
  <c r="P110" i="32"/>
  <c r="P109" i="32"/>
  <c r="P108" i="32"/>
  <c r="P107" i="32"/>
  <c r="P106" i="32"/>
  <c r="P105" i="32"/>
  <c r="P104" i="32"/>
  <c r="P103" i="32"/>
  <c r="P102" i="32"/>
  <c r="N2881" i="32"/>
  <c r="N2880" i="32"/>
  <c r="N2879" i="32"/>
  <c r="N2878" i="32"/>
  <c r="N2877" i="32"/>
  <c r="N2876" i="32"/>
  <c r="N2875" i="32"/>
  <c r="N2874" i="32"/>
  <c r="N2873" i="32"/>
  <c r="N2872" i="32"/>
  <c r="N2871" i="32"/>
  <c r="N2870" i="32"/>
  <c r="N2869" i="32"/>
  <c r="N2868" i="32"/>
  <c r="N2867" i="32"/>
  <c r="N2866" i="32"/>
  <c r="N2865" i="32"/>
  <c r="N2864" i="32"/>
  <c r="N2863" i="32"/>
  <c r="N2862" i="32"/>
  <c r="N2861" i="32"/>
  <c r="N2860" i="32"/>
  <c r="N2859" i="32"/>
  <c r="N2858" i="32"/>
  <c r="N2857" i="32"/>
  <c r="N2856" i="32"/>
  <c r="N2855" i="32"/>
  <c r="N2854" i="32"/>
  <c r="N2853" i="32"/>
  <c r="N2852" i="32"/>
  <c r="N2851" i="32"/>
  <c r="N2850" i="32"/>
  <c r="N2849" i="32"/>
  <c r="N2848" i="32"/>
  <c r="N2847" i="32"/>
  <c r="N2846" i="32"/>
  <c r="N2845" i="32"/>
  <c r="N2844" i="32"/>
  <c r="N2843" i="32"/>
  <c r="N2842" i="32"/>
  <c r="N2841" i="32"/>
  <c r="N2840" i="32"/>
  <c r="N2839" i="32"/>
  <c r="N2838" i="32"/>
  <c r="N2837" i="32"/>
  <c r="N2836" i="32"/>
  <c r="N2835" i="32"/>
  <c r="N2834" i="32"/>
  <c r="N2833" i="32"/>
  <c r="N2832" i="32"/>
  <c r="N2831" i="32"/>
  <c r="N2830" i="32"/>
  <c r="N2829" i="32"/>
  <c r="N2828" i="32"/>
  <c r="N2827" i="32"/>
  <c r="N2826" i="32"/>
  <c r="N2825" i="32"/>
  <c r="N2824" i="32"/>
  <c r="N2823" i="32"/>
  <c r="N2822" i="32"/>
  <c r="N2821" i="32"/>
  <c r="N2820" i="32"/>
  <c r="N2819" i="32"/>
  <c r="N2818" i="32"/>
  <c r="N2817" i="32"/>
  <c r="N2816" i="32"/>
  <c r="N2815" i="32"/>
  <c r="N2814" i="32"/>
  <c r="N2813" i="32"/>
  <c r="N2812" i="32"/>
  <c r="N2811" i="32"/>
  <c r="N2810" i="32"/>
  <c r="N2809" i="32"/>
  <c r="N2808" i="32"/>
  <c r="N2807" i="32"/>
  <c r="N2806" i="32"/>
  <c r="N2805" i="32"/>
  <c r="N2804" i="32"/>
  <c r="N2803" i="32"/>
  <c r="N2802" i="32"/>
  <c r="N2801" i="32"/>
  <c r="N2800" i="32"/>
  <c r="N2799" i="32"/>
  <c r="N2798" i="32"/>
  <c r="N2797" i="32"/>
  <c r="N2796" i="32"/>
  <c r="N2795" i="32"/>
  <c r="N2794" i="32"/>
  <c r="N2793" i="32"/>
  <c r="N2792" i="32"/>
  <c r="N2791" i="32"/>
  <c r="N2790" i="32"/>
  <c r="N2789" i="32"/>
  <c r="N2788" i="32"/>
  <c r="N2787" i="32"/>
  <c r="N2786" i="32"/>
  <c r="N2785" i="32"/>
  <c r="N2784" i="32"/>
  <c r="N2783" i="32"/>
  <c r="N2782" i="32"/>
  <c r="N2781" i="32"/>
  <c r="N2779" i="32"/>
  <c r="N2778" i="32"/>
  <c r="N2777" i="32"/>
  <c r="N2776" i="32"/>
  <c r="N2775" i="32"/>
  <c r="N2774" i="32"/>
  <c r="N2773" i="32"/>
  <c r="N2772" i="32"/>
  <c r="N2771" i="32"/>
  <c r="N2770" i="32"/>
  <c r="N2769" i="32"/>
  <c r="N2768" i="32"/>
  <c r="N2767" i="32"/>
  <c r="N2766" i="32"/>
  <c r="N2765" i="32"/>
  <c r="N2763" i="32"/>
  <c r="N2762" i="32"/>
  <c r="N2761" i="32"/>
  <c r="N2760" i="32"/>
  <c r="N2759" i="32"/>
  <c r="N2758" i="32"/>
  <c r="N2757" i="32"/>
  <c r="N2756" i="32"/>
  <c r="N2755" i="32"/>
  <c r="N2754" i="32"/>
  <c r="N2753" i="32"/>
  <c r="N2752" i="32"/>
  <c r="N2751" i="32"/>
  <c r="N2750" i="32"/>
  <c r="N2749" i="32"/>
  <c r="N2748" i="32"/>
  <c r="N2747" i="32"/>
  <c r="N2746" i="32"/>
  <c r="N2745" i="32"/>
  <c r="N2744" i="32"/>
  <c r="N2743" i="32"/>
  <c r="N2742" i="32"/>
  <c r="N2741" i="32"/>
  <c r="N2740" i="32"/>
  <c r="N2739" i="32"/>
  <c r="N2738" i="32"/>
  <c r="N2737" i="32"/>
  <c r="N2736" i="32"/>
  <c r="N2735" i="32"/>
  <c r="N2734" i="32"/>
  <c r="N2733" i="32"/>
  <c r="N2732" i="32"/>
  <c r="N2731" i="32"/>
  <c r="N2730" i="32"/>
  <c r="N2729" i="32"/>
  <c r="N2728" i="32"/>
  <c r="N2727" i="32"/>
  <c r="N2726" i="32"/>
  <c r="N2725" i="32"/>
  <c r="N2724" i="32"/>
  <c r="N2723" i="32"/>
  <c r="N2722" i="32"/>
  <c r="N2721" i="32"/>
  <c r="N2720" i="32"/>
  <c r="N2719" i="32"/>
  <c r="N2718" i="32"/>
  <c r="N2717" i="32"/>
  <c r="N2716" i="32"/>
  <c r="N2715" i="32"/>
  <c r="N2714" i="32"/>
  <c r="N2713" i="32"/>
  <c r="N2712" i="32"/>
  <c r="N2711" i="32"/>
  <c r="N2710" i="32"/>
  <c r="N2709" i="32"/>
  <c r="N2708" i="32"/>
  <c r="N2707" i="32"/>
  <c r="N2706" i="32"/>
  <c r="N2705" i="32"/>
  <c r="N2704" i="32"/>
  <c r="N2703" i="32"/>
  <c r="N2702" i="32"/>
  <c r="N2701" i="32"/>
  <c r="N2700" i="32"/>
  <c r="N2699" i="32"/>
  <c r="N2698" i="32"/>
  <c r="N2697" i="32"/>
  <c r="N2696" i="32"/>
  <c r="N2695" i="32"/>
  <c r="N2694" i="32"/>
  <c r="N2693" i="32"/>
  <c r="N2692" i="32"/>
  <c r="N2691" i="32"/>
  <c r="N2690" i="32"/>
  <c r="N2689" i="32"/>
  <c r="N2688" i="32"/>
  <c r="N2687" i="32"/>
  <c r="N2686" i="32"/>
  <c r="N2685" i="32"/>
  <c r="N2684" i="32"/>
  <c r="N2683" i="32"/>
  <c r="N2682" i="32"/>
  <c r="N2681" i="32"/>
  <c r="N2680" i="32"/>
  <c r="N2679" i="32"/>
  <c r="N2678" i="32"/>
  <c r="N2677" i="32"/>
  <c r="N2676" i="32"/>
  <c r="N2675" i="32"/>
  <c r="N2674" i="32"/>
  <c r="N2673" i="32"/>
  <c r="N2672" i="32"/>
  <c r="N2671" i="32"/>
  <c r="N2670" i="32"/>
  <c r="N2669" i="32"/>
  <c r="N2668" i="32"/>
  <c r="N2667" i="32"/>
  <c r="N2666" i="32"/>
  <c r="N2665" i="32"/>
  <c r="N2664" i="32"/>
  <c r="N2663" i="32"/>
  <c r="N2662" i="32"/>
  <c r="N2661" i="32"/>
  <c r="N2660" i="32"/>
  <c r="N2659" i="32"/>
  <c r="N2658" i="32"/>
  <c r="N2657" i="32"/>
  <c r="N2656" i="32"/>
  <c r="N2655" i="32"/>
  <c r="N2654" i="32"/>
  <c r="N2653" i="32"/>
  <c r="N2652" i="32"/>
  <c r="N2651" i="32"/>
  <c r="N2650" i="32"/>
  <c r="N2649" i="32"/>
  <c r="N2648" i="32"/>
  <c r="N2647" i="32"/>
  <c r="N2646" i="32"/>
  <c r="N2645" i="32"/>
  <c r="N2644" i="32"/>
  <c r="N2643" i="32"/>
  <c r="N2642" i="32"/>
  <c r="N2641" i="32"/>
  <c r="N2640" i="32"/>
  <c r="N2639" i="32"/>
  <c r="N2638" i="32"/>
  <c r="N2637" i="32"/>
  <c r="N2636" i="32"/>
  <c r="N2635" i="32"/>
  <c r="N2634" i="32"/>
  <c r="N2633" i="32"/>
  <c r="N2632" i="32"/>
  <c r="N2631" i="32"/>
  <c r="N2630" i="32"/>
  <c r="N2629" i="32"/>
  <c r="N2628" i="32"/>
  <c r="N2627" i="32"/>
  <c r="N2626" i="32"/>
  <c r="N2625" i="32"/>
  <c r="N2624" i="32"/>
  <c r="N2623" i="32"/>
  <c r="N2622" i="32"/>
  <c r="N2621" i="32"/>
  <c r="N2620" i="32"/>
  <c r="N2619" i="32"/>
  <c r="N2618" i="32"/>
  <c r="N2617" i="32"/>
  <c r="N2616" i="32"/>
  <c r="N2615" i="32"/>
  <c r="N2614" i="32"/>
  <c r="N2613" i="32"/>
  <c r="N2612" i="32"/>
  <c r="N2611" i="32"/>
  <c r="N2610" i="32"/>
  <c r="N2609" i="32"/>
  <c r="N2608" i="32"/>
  <c r="N2607" i="32"/>
  <c r="N2606" i="32"/>
  <c r="N2605" i="32"/>
  <c r="N2604" i="32"/>
  <c r="N2603" i="32"/>
  <c r="N2602" i="32"/>
  <c r="N2601" i="32"/>
  <c r="N2600" i="32"/>
  <c r="N2599" i="32"/>
  <c r="N2598" i="32"/>
  <c r="N2597" i="32"/>
  <c r="N2596" i="32"/>
  <c r="N2595" i="32"/>
  <c r="N2594" i="32"/>
  <c r="N2593" i="32"/>
  <c r="N2592" i="32"/>
  <c r="N2591" i="32"/>
  <c r="N2590" i="32"/>
  <c r="N2589" i="32"/>
  <c r="N2588" i="32"/>
  <c r="N2587" i="32"/>
  <c r="N2586" i="32"/>
  <c r="N2585" i="32"/>
  <c r="N2584" i="32"/>
  <c r="N2583" i="32"/>
  <c r="N2582" i="32"/>
  <c r="N2581" i="32"/>
  <c r="N2580" i="32"/>
  <c r="N2579" i="32"/>
  <c r="N2578" i="32"/>
  <c r="N2577" i="32"/>
  <c r="N2576" i="32"/>
  <c r="N2575" i="32"/>
  <c r="N2574" i="32"/>
  <c r="N2573" i="32"/>
  <c r="N2572" i="32"/>
  <c r="N2571" i="32"/>
  <c r="N2570" i="32"/>
  <c r="N2569" i="32"/>
  <c r="N2568" i="32"/>
  <c r="N2567" i="32"/>
  <c r="N2566" i="32"/>
  <c r="N2565" i="32"/>
  <c r="N2564" i="32"/>
  <c r="N2563" i="32"/>
  <c r="N2562" i="32"/>
  <c r="N2561" i="32"/>
  <c r="N2560" i="32"/>
  <c r="N2559" i="32"/>
  <c r="N2558" i="32"/>
  <c r="N2557" i="32"/>
  <c r="N2556" i="32"/>
  <c r="N2555" i="32"/>
  <c r="N2554" i="32"/>
  <c r="N2553" i="32"/>
  <c r="N2552" i="32"/>
  <c r="N2551" i="32"/>
  <c r="N2550" i="32"/>
  <c r="N2549" i="32"/>
  <c r="N2548" i="32"/>
  <c r="N2547" i="32"/>
  <c r="N2546" i="32"/>
  <c r="N2545" i="32"/>
  <c r="N2544" i="32"/>
  <c r="N2543" i="32"/>
  <c r="N2542" i="32"/>
  <c r="N2541" i="32"/>
  <c r="N2540" i="32"/>
  <c r="N2539" i="32"/>
  <c r="N2538" i="32"/>
  <c r="N2537" i="32"/>
  <c r="N2536" i="32"/>
  <c r="N2535" i="32"/>
  <c r="N2534" i="32"/>
  <c r="N2533" i="32"/>
  <c r="N2532" i="32"/>
  <c r="N2531" i="32"/>
  <c r="N2530" i="32"/>
  <c r="N2529" i="32"/>
  <c r="N2528" i="32"/>
  <c r="N2527" i="32"/>
  <c r="N2526" i="32"/>
  <c r="N2525" i="32"/>
  <c r="N2524" i="32"/>
  <c r="N2523" i="32"/>
  <c r="N2522" i="32"/>
  <c r="N2521" i="32"/>
  <c r="N2520" i="32"/>
  <c r="N2519" i="32"/>
  <c r="N2518" i="32"/>
  <c r="N2517" i="32"/>
  <c r="N2516" i="32"/>
  <c r="N2515" i="32"/>
  <c r="N2514" i="32"/>
  <c r="N2513" i="32"/>
  <c r="N2512" i="32"/>
  <c r="N2511" i="32"/>
  <c r="N2510" i="32"/>
  <c r="N2509" i="32"/>
  <c r="N2508" i="32"/>
  <c r="N2507" i="32"/>
  <c r="N2506" i="32"/>
  <c r="N2505" i="32"/>
  <c r="N2504" i="32"/>
  <c r="N2503" i="32"/>
  <c r="N2502" i="32"/>
  <c r="N2501" i="32"/>
  <c r="N2500" i="32"/>
  <c r="N2499" i="32"/>
  <c r="N2498" i="32"/>
  <c r="N2497" i="32"/>
  <c r="N2496" i="32"/>
  <c r="N2495" i="32"/>
  <c r="N2494" i="32"/>
  <c r="N2493" i="32"/>
  <c r="N2492" i="32"/>
  <c r="N2491" i="32"/>
  <c r="N2490" i="32"/>
  <c r="N2489" i="32"/>
  <c r="N2488" i="32"/>
  <c r="N2487" i="32"/>
  <c r="N2486" i="32"/>
  <c r="N2485" i="32"/>
  <c r="N2484" i="32"/>
  <c r="N2483" i="32"/>
  <c r="N2482" i="32"/>
  <c r="N2481" i="32"/>
  <c r="N2480" i="32"/>
  <c r="N2479" i="32"/>
  <c r="N2478" i="32"/>
  <c r="N2477" i="32"/>
  <c r="N2476" i="32"/>
  <c r="N2475" i="32"/>
  <c r="N2474" i="32"/>
  <c r="N2473" i="32"/>
  <c r="N2472" i="32"/>
  <c r="N2471" i="32"/>
  <c r="N2470" i="32"/>
  <c r="N2469" i="32"/>
  <c r="N2468" i="32"/>
  <c r="N2467" i="32"/>
  <c r="N2466" i="32"/>
  <c r="N2465" i="32"/>
  <c r="N2464" i="32"/>
  <c r="N2463" i="32"/>
  <c r="N2462" i="32"/>
  <c r="N2461" i="32"/>
  <c r="N2460" i="32"/>
  <c r="N2459" i="32"/>
  <c r="N2458" i="32"/>
  <c r="N2457" i="32"/>
  <c r="N2456" i="32"/>
  <c r="N2455" i="32"/>
  <c r="N2454" i="32"/>
  <c r="N2453" i="32"/>
  <c r="N2452" i="32"/>
  <c r="N2451" i="32"/>
  <c r="N2450" i="32"/>
  <c r="N2449" i="32"/>
  <c r="N2448" i="32"/>
  <c r="N2447" i="32"/>
  <c r="N2446" i="32"/>
  <c r="N2445" i="32"/>
  <c r="N2444" i="32"/>
  <c r="N2443" i="32"/>
  <c r="N2442" i="32"/>
  <c r="N2441" i="32"/>
  <c r="N2440" i="32"/>
  <c r="N2439" i="32"/>
  <c r="N2438" i="32"/>
  <c r="N2437" i="32"/>
  <c r="N2436" i="32"/>
  <c r="N2435" i="32"/>
  <c r="N2434" i="32"/>
  <c r="N2433" i="32"/>
  <c r="N2432" i="32"/>
  <c r="N2431" i="32"/>
  <c r="N2430" i="32"/>
  <c r="N2429" i="32"/>
  <c r="N2428" i="32"/>
  <c r="N2427" i="32"/>
  <c r="N2426" i="32"/>
  <c r="N2425" i="32"/>
  <c r="N2424" i="32"/>
  <c r="N2423" i="32"/>
  <c r="N2422" i="32"/>
  <c r="N2421" i="32"/>
  <c r="N2420" i="32"/>
  <c r="N2419" i="32"/>
  <c r="N2418" i="32"/>
  <c r="N2417" i="32"/>
  <c r="N2416" i="32"/>
  <c r="N2415" i="32"/>
  <c r="N2414" i="32"/>
  <c r="N2413" i="32"/>
  <c r="N2412" i="32"/>
  <c r="N2411" i="32"/>
  <c r="N2410" i="32"/>
  <c r="N2409" i="32"/>
  <c r="N2408" i="32"/>
  <c r="N2407" i="32"/>
  <c r="N2406" i="32"/>
  <c r="N2405" i="32"/>
  <c r="N2404" i="32"/>
  <c r="N2403" i="32"/>
  <c r="N2402" i="32"/>
  <c r="N2401" i="32"/>
  <c r="N2400" i="32"/>
  <c r="N2399" i="32"/>
  <c r="N2398" i="32"/>
  <c r="N2397" i="32"/>
  <c r="N2396" i="32"/>
  <c r="N2395" i="32"/>
  <c r="N2394" i="32"/>
  <c r="N2393" i="32"/>
  <c r="N2392" i="32"/>
  <c r="N2391" i="32"/>
  <c r="N2390" i="32"/>
  <c r="N2389" i="32"/>
  <c r="N2388" i="32"/>
  <c r="N2387" i="32"/>
  <c r="N2386" i="32"/>
  <c r="N2385" i="32"/>
  <c r="N2384" i="32"/>
  <c r="N2383" i="32"/>
  <c r="N2382" i="32"/>
  <c r="N2381" i="32"/>
  <c r="N2380" i="32"/>
  <c r="N2379" i="32"/>
  <c r="N2378" i="32"/>
  <c r="N2377" i="32"/>
  <c r="N2376" i="32"/>
  <c r="N2375" i="32"/>
  <c r="N2374" i="32"/>
  <c r="N2373" i="32"/>
  <c r="N2372" i="32"/>
  <c r="N2371" i="32"/>
  <c r="N2370" i="32"/>
  <c r="N2369" i="32"/>
  <c r="N2368" i="32"/>
  <c r="N2367" i="32"/>
  <c r="N2366" i="32"/>
  <c r="N2365" i="32"/>
  <c r="N2364" i="32"/>
  <c r="N2363" i="32"/>
  <c r="N2362" i="32"/>
  <c r="N2361" i="32"/>
  <c r="N2360" i="32"/>
  <c r="N2359" i="32"/>
  <c r="N2358" i="32"/>
  <c r="N2357" i="32"/>
  <c r="N2356" i="32"/>
  <c r="N2355" i="32"/>
  <c r="N2354" i="32"/>
  <c r="N2353" i="32"/>
  <c r="N2352" i="32"/>
  <c r="N2351" i="32"/>
  <c r="N2350" i="32"/>
  <c r="N2349" i="32"/>
  <c r="N2348" i="32"/>
  <c r="N2347" i="32"/>
  <c r="N2346" i="32"/>
  <c r="N2345" i="32"/>
  <c r="N2344" i="32"/>
  <c r="N2343" i="32"/>
  <c r="N2342" i="32"/>
  <c r="N2341" i="32"/>
  <c r="N2340" i="32"/>
  <c r="N2339" i="32"/>
  <c r="N2338" i="32"/>
  <c r="N2337" i="32"/>
  <c r="N2336" i="32"/>
  <c r="N2335" i="32"/>
  <c r="N2334" i="32"/>
  <c r="N2333" i="32"/>
  <c r="N2332" i="32"/>
  <c r="N2331" i="32"/>
  <c r="N2330" i="32"/>
  <c r="N2329" i="32"/>
  <c r="N2328" i="32"/>
  <c r="N2327" i="32"/>
  <c r="N2326" i="32"/>
  <c r="N2325" i="32"/>
  <c r="N2324" i="32"/>
  <c r="N2323" i="32"/>
  <c r="N2322" i="32"/>
  <c r="N2321" i="32"/>
  <c r="N2320" i="32"/>
  <c r="N2319" i="32"/>
  <c r="N2318" i="32"/>
  <c r="N2317" i="32"/>
  <c r="N2316" i="32"/>
  <c r="N2315" i="32"/>
  <c r="N2314" i="32"/>
  <c r="N2313" i="32"/>
  <c r="N2312" i="32"/>
  <c r="N2311" i="32"/>
  <c r="N2310" i="32"/>
  <c r="N2309" i="32"/>
  <c r="N2308" i="32"/>
  <c r="N2307" i="32"/>
  <c r="N2306" i="32"/>
  <c r="N2305" i="32"/>
  <c r="N2304" i="32"/>
  <c r="N2303" i="32"/>
  <c r="N2302" i="32"/>
  <c r="N2301" i="32"/>
  <c r="N2300" i="32"/>
  <c r="N2299" i="32"/>
  <c r="N2298" i="32"/>
  <c r="N2297" i="32"/>
  <c r="N2296" i="32"/>
  <c r="N2295" i="32"/>
  <c r="N2294" i="32"/>
  <c r="N2293" i="32"/>
  <c r="N2292" i="32"/>
  <c r="N2291" i="32"/>
  <c r="N2290" i="32"/>
  <c r="N2289" i="32"/>
  <c r="N2288" i="32"/>
  <c r="N2287" i="32"/>
  <c r="N2286" i="32"/>
  <c r="N2285" i="32"/>
  <c r="N2284" i="32"/>
  <c r="N2283" i="32"/>
  <c r="N2282" i="32"/>
  <c r="N2281" i="32"/>
  <c r="N2280" i="32"/>
  <c r="N2279" i="32"/>
  <c r="N2278" i="32"/>
  <c r="N2277" i="32"/>
  <c r="N2276" i="32"/>
  <c r="N2275" i="32"/>
  <c r="N2274" i="32"/>
  <c r="N2273" i="32"/>
  <c r="N2272" i="32"/>
  <c r="N2271" i="32"/>
  <c r="N2270" i="32"/>
  <c r="N2269" i="32"/>
  <c r="N2268" i="32"/>
  <c r="N2267" i="32"/>
  <c r="N2266" i="32"/>
  <c r="N2265" i="32"/>
  <c r="N2264" i="32"/>
  <c r="N2263" i="32"/>
  <c r="N2262" i="32"/>
  <c r="N2261" i="32"/>
  <c r="N2260" i="32"/>
  <c r="N2259" i="32"/>
  <c r="N2258" i="32"/>
  <c r="N2257" i="32"/>
  <c r="N2256" i="32"/>
  <c r="N2255" i="32"/>
  <c r="N2254" i="32"/>
  <c r="N2253" i="32"/>
  <c r="N2252" i="32"/>
  <c r="N2251" i="32"/>
  <c r="N2250" i="32"/>
  <c r="N2249" i="32"/>
  <c r="N2248" i="32"/>
  <c r="N2247" i="32"/>
  <c r="N2246" i="32"/>
  <c r="N2245" i="32"/>
  <c r="N2244" i="32"/>
  <c r="N2243" i="32"/>
  <c r="N2242" i="32"/>
  <c r="N2241" i="32"/>
  <c r="N2240" i="32"/>
  <c r="N2239" i="32"/>
  <c r="N2238" i="32"/>
  <c r="N2237" i="32"/>
  <c r="N2236" i="32"/>
  <c r="N2235" i="32"/>
  <c r="N2234" i="32"/>
  <c r="N2233" i="32"/>
  <c r="N2232" i="32"/>
  <c r="N2231" i="32"/>
  <c r="N2230" i="32"/>
  <c r="N2229" i="32"/>
  <c r="N2228" i="32"/>
  <c r="N2227" i="32"/>
  <c r="N2226" i="32"/>
  <c r="N2225" i="32"/>
  <c r="N2224" i="32"/>
  <c r="N2223" i="32"/>
  <c r="N2222" i="32"/>
  <c r="N2221" i="32"/>
  <c r="N2220" i="32"/>
  <c r="N2219" i="32"/>
  <c r="N2218" i="32"/>
  <c r="N2217" i="32"/>
  <c r="N2216" i="32"/>
  <c r="N2215" i="32"/>
  <c r="N2214" i="32"/>
  <c r="N2213" i="32"/>
  <c r="N2212" i="32"/>
  <c r="N2211" i="32"/>
  <c r="N2210" i="32"/>
  <c r="N2209" i="32"/>
  <c r="N2208" i="32"/>
  <c r="N2207" i="32"/>
  <c r="N2206" i="32"/>
  <c r="N2205" i="32"/>
  <c r="N2204" i="32"/>
  <c r="N2203" i="32"/>
  <c r="N2202" i="32"/>
  <c r="N2201" i="32"/>
  <c r="N2200" i="32"/>
  <c r="N2199" i="32"/>
  <c r="N2198" i="32"/>
  <c r="N2197" i="32"/>
  <c r="N2196" i="32"/>
  <c r="N2195" i="32"/>
  <c r="N2194" i="32"/>
  <c r="N2193" i="32"/>
  <c r="N2192" i="32"/>
  <c r="N2191" i="32"/>
  <c r="N2190" i="32"/>
  <c r="N2189" i="32"/>
  <c r="N2188" i="32"/>
  <c r="N2187" i="32"/>
  <c r="N2186" i="32"/>
  <c r="N2185" i="32"/>
  <c r="N2184" i="32"/>
  <c r="N2183" i="32"/>
  <c r="N2182" i="32"/>
  <c r="N2181" i="32"/>
  <c r="N2180" i="32"/>
  <c r="N2179" i="32"/>
  <c r="N2178" i="32"/>
  <c r="N2177" i="32"/>
  <c r="N2176" i="32"/>
  <c r="N2175" i="32"/>
  <c r="N2174" i="32"/>
  <c r="N2173" i="32"/>
  <c r="N2172" i="32"/>
  <c r="N2171" i="32"/>
  <c r="N2170" i="32"/>
  <c r="N2169" i="32"/>
  <c r="N2168" i="32"/>
  <c r="N2167" i="32"/>
  <c r="N2166" i="32"/>
  <c r="N2165" i="32"/>
  <c r="N2164" i="32"/>
  <c r="N2163" i="32"/>
  <c r="N2162" i="32"/>
  <c r="N2161" i="32"/>
  <c r="N2160" i="32"/>
  <c r="N2159" i="32"/>
  <c r="N2158" i="32"/>
  <c r="N2157" i="32"/>
  <c r="N2156" i="32"/>
  <c r="N2155" i="32"/>
  <c r="N2154" i="32"/>
  <c r="N2153" i="32"/>
  <c r="N2152" i="32"/>
  <c r="N2151" i="32"/>
  <c r="N2150" i="32"/>
  <c r="N2149" i="32"/>
  <c r="N2148" i="32"/>
  <c r="N2147" i="32"/>
  <c r="N2146" i="32"/>
  <c r="N2145" i="32"/>
  <c r="N2144" i="32"/>
  <c r="N2143" i="32"/>
  <c r="N2142" i="32"/>
  <c r="N2141" i="32"/>
  <c r="N2140" i="32"/>
  <c r="N2139" i="32"/>
  <c r="N2138" i="32"/>
  <c r="N2137" i="32"/>
  <c r="N2136" i="32"/>
  <c r="N2135" i="32"/>
  <c r="N2134" i="32"/>
  <c r="N2133" i="32"/>
  <c r="N2132" i="32"/>
  <c r="N2131" i="32"/>
  <c r="N2130" i="32"/>
  <c r="N2129" i="32"/>
  <c r="N2128" i="32"/>
  <c r="N2127" i="32"/>
  <c r="N2126" i="32"/>
  <c r="N2125" i="32"/>
  <c r="N2124" i="32"/>
  <c r="N2123" i="32"/>
  <c r="N2122" i="32"/>
  <c r="N2121" i="32"/>
  <c r="N2120" i="32"/>
  <c r="N2119" i="32"/>
  <c r="N2118" i="32"/>
  <c r="N2117" i="32"/>
  <c r="N2116" i="32"/>
  <c r="N2115" i="32"/>
  <c r="N2114" i="32"/>
  <c r="N2113" i="32"/>
  <c r="N2112" i="32"/>
  <c r="N2111" i="32"/>
  <c r="N2110" i="32"/>
  <c r="N2109" i="32"/>
  <c r="N2108" i="32"/>
  <c r="N2107" i="32"/>
  <c r="N2106" i="32"/>
  <c r="N2105" i="32"/>
  <c r="N2104" i="32"/>
  <c r="N2103" i="32"/>
  <c r="N2102" i="32"/>
  <c r="N2101" i="32"/>
  <c r="N2100" i="32"/>
  <c r="N2099" i="32"/>
  <c r="N2098" i="32"/>
  <c r="N2097" i="32"/>
  <c r="N2096" i="32"/>
  <c r="N2095" i="32"/>
  <c r="N2094" i="32"/>
  <c r="N2093" i="32"/>
  <c r="N2092" i="32"/>
  <c r="N2091" i="32"/>
  <c r="N2090" i="32"/>
  <c r="N2089" i="32"/>
  <c r="N2088" i="32"/>
  <c r="N2087" i="32"/>
  <c r="N2086" i="32"/>
  <c r="N2085" i="32"/>
  <c r="N2084" i="32"/>
  <c r="N2083" i="32"/>
  <c r="N2082" i="32"/>
  <c r="N2081" i="32"/>
  <c r="N2080" i="32"/>
  <c r="N2079" i="32"/>
  <c r="N2078" i="32"/>
  <c r="N2077" i="32"/>
  <c r="N2076" i="32"/>
  <c r="N2075" i="32"/>
  <c r="N2074" i="32"/>
  <c r="N2073" i="32"/>
  <c r="N2072" i="32"/>
  <c r="N2071" i="32"/>
  <c r="N2070" i="32"/>
  <c r="N2069" i="32"/>
  <c r="N2068" i="32"/>
  <c r="N2067" i="32"/>
  <c r="N2066" i="32"/>
  <c r="N2065" i="32"/>
  <c r="N2064" i="32"/>
  <c r="N2063" i="32"/>
  <c r="N2062" i="32"/>
  <c r="N2061" i="32"/>
  <c r="N2060" i="32"/>
  <c r="N2059" i="32"/>
  <c r="N2058" i="32"/>
  <c r="N2057" i="32"/>
  <c r="N2056" i="32"/>
  <c r="N2055" i="32"/>
  <c r="N2054" i="32"/>
  <c r="N2053" i="32"/>
  <c r="N2052" i="32"/>
  <c r="N2051" i="32"/>
  <c r="N2050" i="32"/>
  <c r="N2049" i="32"/>
  <c r="N2048" i="32"/>
  <c r="N2047" i="32"/>
  <c r="N2046" i="32"/>
  <c r="N2045" i="32"/>
  <c r="N2044" i="32"/>
  <c r="N2043" i="32"/>
  <c r="N2042" i="32"/>
  <c r="N2041" i="32"/>
  <c r="N2040" i="32"/>
  <c r="N2039" i="32"/>
  <c r="N2038" i="32"/>
  <c r="N2037" i="32"/>
  <c r="N2036" i="32"/>
  <c r="N2035" i="32"/>
  <c r="N2034" i="32"/>
  <c r="N2033" i="32"/>
  <c r="N2032" i="32"/>
  <c r="N2031" i="32"/>
  <c r="N2030" i="32"/>
  <c r="N2029" i="32"/>
  <c r="N2028" i="32"/>
  <c r="N2027" i="32"/>
  <c r="N2026" i="32"/>
  <c r="N2025" i="32"/>
  <c r="N2024" i="32"/>
  <c r="N2023" i="32"/>
  <c r="N2022" i="32"/>
  <c r="N2021" i="32"/>
  <c r="N2020" i="32"/>
  <c r="N2019" i="32"/>
  <c r="N2018" i="32"/>
  <c r="N2017" i="32"/>
  <c r="N2016" i="32"/>
  <c r="N2015" i="32"/>
  <c r="N2014" i="32"/>
  <c r="N2013" i="32"/>
  <c r="N2012" i="32"/>
  <c r="N2011" i="32"/>
  <c r="N2010" i="32"/>
  <c r="N2009" i="32"/>
  <c r="N2008" i="32"/>
  <c r="N2007" i="32"/>
  <c r="N2006" i="32"/>
  <c r="N2005" i="32"/>
  <c r="N2004" i="32"/>
  <c r="N2003" i="32"/>
  <c r="N2002" i="32"/>
  <c r="N2001" i="32"/>
  <c r="N2000" i="32"/>
  <c r="N1999" i="32"/>
  <c r="N1998" i="32"/>
  <c r="N1997" i="32"/>
  <c r="N1996" i="32"/>
  <c r="N1995" i="32"/>
  <c r="N1994" i="32"/>
  <c r="N1993" i="32"/>
  <c r="N1992" i="32"/>
  <c r="N1991" i="32"/>
  <c r="N1990" i="32"/>
  <c r="N1989" i="32"/>
  <c r="N1988" i="32"/>
  <c r="N1987" i="32"/>
  <c r="N1986" i="32"/>
  <c r="N1985" i="32"/>
  <c r="N1984" i="32"/>
  <c r="N1983" i="32"/>
  <c r="N1982" i="32"/>
  <c r="N1981" i="32"/>
  <c r="N1980" i="32"/>
  <c r="N1979" i="32"/>
  <c r="N1978" i="32"/>
  <c r="N1977" i="32"/>
  <c r="N1976" i="32"/>
  <c r="N1975" i="32"/>
  <c r="N1974" i="32"/>
  <c r="N1973" i="32"/>
  <c r="N1972" i="32"/>
  <c r="N1971" i="32"/>
  <c r="N1970" i="32"/>
  <c r="N1969" i="32"/>
  <c r="N1968" i="32"/>
  <c r="N1967" i="32"/>
  <c r="N1966" i="32"/>
  <c r="N1965" i="32"/>
  <c r="N1964" i="32"/>
  <c r="N1963" i="32"/>
  <c r="N1962" i="32"/>
  <c r="N1961" i="32"/>
  <c r="N1960" i="32"/>
  <c r="N1959" i="32"/>
  <c r="N1958" i="32"/>
  <c r="N1957" i="32"/>
  <c r="N1956" i="32"/>
  <c r="N1955" i="32"/>
  <c r="N1954" i="32"/>
  <c r="N1953" i="32"/>
  <c r="N1952" i="32"/>
  <c r="N1951" i="32"/>
  <c r="N1950" i="32"/>
  <c r="N1949" i="32"/>
  <c r="N1948" i="32"/>
  <c r="N1947" i="32"/>
  <c r="N1946" i="32"/>
  <c r="N1945" i="32"/>
  <c r="N1944" i="32"/>
  <c r="N1943" i="32"/>
  <c r="N1942" i="32"/>
  <c r="N1941" i="32"/>
  <c r="N1940" i="32"/>
  <c r="N1939" i="32"/>
  <c r="N1938" i="32"/>
  <c r="N1937" i="32"/>
  <c r="N1936" i="32"/>
  <c r="N1935" i="32"/>
  <c r="N1934" i="32"/>
  <c r="N1933" i="32"/>
  <c r="N1932" i="32"/>
  <c r="N1931" i="32"/>
  <c r="N1930" i="32"/>
  <c r="N1929" i="32"/>
  <c r="N1928" i="32"/>
  <c r="N1927" i="32"/>
  <c r="N1926" i="32"/>
  <c r="N1925" i="32"/>
  <c r="N1924" i="32"/>
  <c r="N1923" i="32"/>
  <c r="N1922" i="32"/>
  <c r="N1921" i="32"/>
  <c r="N1920" i="32"/>
  <c r="N1919" i="32"/>
  <c r="N1918" i="32"/>
  <c r="N1917" i="32"/>
  <c r="N1916" i="32"/>
  <c r="N1915" i="32"/>
  <c r="N1914" i="32"/>
  <c r="N1913" i="32"/>
  <c r="N1912" i="32"/>
  <c r="N1911" i="32"/>
  <c r="N1910" i="32"/>
  <c r="N1909" i="32"/>
  <c r="N1908" i="32"/>
  <c r="N1907" i="32"/>
  <c r="N1906" i="32"/>
  <c r="N1905" i="32"/>
  <c r="N1904" i="32"/>
  <c r="N1903" i="32"/>
  <c r="N1902" i="32"/>
  <c r="N1901" i="32"/>
  <c r="N1900" i="32"/>
  <c r="N1899" i="32"/>
  <c r="N1898" i="32"/>
  <c r="N1897" i="32"/>
  <c r="N1896" i="32"/>
  <c r="N1895" i="32"/>
  <c r="N1894" i="32"/>
  <c r="N1893" i="32"/>
  <c r="N1892" i="32"/>
  <c r="N1891" i="32"/>
  <c r="N1890" i="32"/>
  <c r="N1889" i="32"/>
  <c r="N1888" i="32"/>
  <c r="N1887" i="32"/>
  <c r="N1886" i="32"/>
  <c r="N1885" i="32"/>
  <c r="N1884" i="32"/>
  <c r="N1883" i="32"/>
  <c r="N1882" i="32"/>
  <c r="N1881" i="32"/>
  <c r="N1880" i="32"/>
  <c r="N1879" i="32"/>
  <c r="N1878" i="32"/>
  <c r="N1877" i="32"/>
  <c r="N1876" i="32"/>
  <c r="N1875" i="32"/>
  <c r="N1874" i="32"/>
  <c r="N1873" i="32"/>
  <c r="N1872" i="32"/>
  <c r="N1871" i="32"/>
  <c r="N1870" i="32"/>
  <c r="N1869" i="32"/>
  <c r="N1868" i="32"/>
  <c r="N1867" i="32"/>
  <c r="N1866" i="32"/>
  <c r="N1865" i="32"/>
  <c r="N1864" i="32"/>
  <c r="N1863" i="32"/>
  <c r="N1862" i="32"/>
  <c r="N1861" i="32"/>
  <c r="N1860" i="32"/>
  <c r="N1859" i="32"/>
  <c r="N1858" i="32"/>
  <c r="N1857" i="32"/>
  <c r="N1856" i="32"/>
  <c r="N1855" i="32"/>
  <c r="N1854" i="32"/>
  <c r="N1853" i="32"/>
  <c r="N1852" i="32"/>
  <c r="N1851" i="32"/>
  <c r="N1850" i="32"/>
  <c r="N1849" i="32"/>
  <c r="N1848" i="32"/>
  <c r="N1847" i="32"/>
  <c r="N1846" i="32"/>
  <c r="N1845" i="32"/>
  <c r="N1844" i="32"/>
  <c r="N1843" i="32"/>
  <c r="N1842" i="32"/>
  <c r="N1841" i="32"/>
  <c r="N1840" i="32"/>
  <c r="N1839" i="32"/>
  <c r="N1838" i="32"/>
  <c r="N1837" i="32"/>
  <c r="N1836" i="32"/>
  <c r="N1835" i="32"/>
  <c r="N1834" i="32"/>
  <c r="N1833" i="32"/>
  <c r="N1832" i="32"/>
  <c r="N1831" i="32"/>
  <c r="N1830" i="32"/>
  <c r="N1829" i="32"/>
  <c r="N1828" i="32"/>
  <c r="N1827" i="32"/>
  <c r="N1826" i="32"/>
  <c r="N1825" i="32"/>
  <c r="N1824" i="32"/>
  <c r="N1823" i="32"/>
  <c r="N1822" i="32"/>
  <c r="N1821" i="32"/>
  <c r="N1820" i="32"/>
  <c r="N1819" i="32"/>
  <c r="N1818" i="32"/>
  <c r="N1817" i="32"/>
  <c r="N1816" i="32"/>
  <c r="N1815" i="32"/>
  <c r="N1814" i="32"/>
  <c r="N1813" i="32"/>
  <c r="N1812" i="32"/>
  <c r="N1811" i="32"/>
  <c r="N1810" i="32"/>
  <c r="N1809" i="32"/>
  <c r="N1808" i="32"/>
  <c r="N1807" i="32"/>
  <c r="N1806" i="32"/>
  <c r="N1805" i="32"/>
  <c r="N1804" i="32"/>
  <c r="N1803" i="32"/>
  <c r="N1802" i="32"/>
  <c r="N1801" i="32"/>
  <c r="N1800" i="32"/>
  <c r="N1799" i="32"/>
  <c r="N1798" i="32"/>
  <c r="N1797" i="32"/>
  <c r="N1796" i="32"/>
  <c r="N1795" i="32"/>
  <c r="N1794" i="32"/>
  <c r="N1793" i="32"/>
  <c r="N1792" i="32"/>
  <c r="N1791" i="32"/>
  <c r="N1790" i="32"/>
  <c r="N1789" i="32"/>
  <c r="N1788" i="32"/>
  <c r="N1787" i="32"/>
  <c r="N1786" i="32"/>
  <c r="A2518" i="32"/>
  <c r="A2519" i="32" s="1"/>
  <c r="A2520" i="32" s="1"/>
  <c r="A2521" i="32" s="1"/>
  <c r="A2522" i="32" s="1"/>
  <c r="A2523" i="32" s="1"/>
  <c r="A2524" i="32" s="1"/>
  <c r="A2525" i="32" s="1"/>
  <c r="A2526" i="32" s="1"/>
  <c r="A2527" i="32" s="1"/>
  <c r="A2528" i="32" s="1"/>
  <c r="A2529" i="32" s="1"/>
  <c r="A2530" i="32" s="1"/>
  <c r="A2531" i="32" s="1"/>
  <c r="A2532" i="32" s="1"/>
  <c r="A2533" i="32" s="1"/>
  <c r="A2534" i="32" s="1"/>
  <c r="A2535" i="32" s="1"/>
  <c r="A2536" i="32" s="1"/>
  <c r="A2537" i="32" s="1"/>
  <c r="A2538" i="32" s="1"/>
  <c r="A2539" i="32" s="1"/>
  <c r="A2540" i="32" s="1"/>
  <c r="A2541" i="32" s="1"/>
  <c r="A2542" i="32" s="1"/>
  <c r="A2543" i="32" s="1"/>
  <c r="A2544" i="32" s="1"/>
  <c r="A2545" i="32" s="1"/>
  <c r="A2546" i="32" s="1"/>
  <c r="A2547" i="32" s="1"/>
  <c r="A2548" i="32" s="1"/>
  <c r="A2549" i="32" s="1"/>
  <c r="A2550" i="32" s="1"/>
  <c r="A2551" i="32" s="1"/>
  <c r="A2552" i="32" s="1"/>
  <c r="A2553" i="32" s="1"/>
  <c r="A2554" i="32" s="1"/>
  <c r="A2555" i="32" s="1"/>
  <c r="A2556" i="32" s="1"/>
  <c r="A2557" i="32" s="1"/>
  <c r="A2558" i="32" s="1"/>
  <c r="A2559" i="32" s="1"/>
  <c r="A2560" i="32" s="1"/>
  <c r="A2561" i="32" s="1"/>
  <c r="A2562" i="32" s="1"/>
  <c r="A2563" i="32" s="1"/>
  <c r="A2564" i="32" s="1"/>
  <c r="A2565" i="32" s="1"/>
  <c r="A2566" i="32" s="1"/>
  <c r="A2567" i="32" s="1"/>
  <c r="A2568" i="32" s="1"/>
  <c r="A2569" i="32" s="1"/>
  <c r="A2570" i="32" s="1"/>
  <c r="A2571" i="32" s="1"/>
  <c r="A2572" i="32" s="1"/>
  <c r="A2573" i="32" s="1"/>
  <c r="A2574" i="32" s="1"/>
  <c r="A2575" i="32" s="1"/>
  <c r="A2576" i="32" s="1"/>
  <c r="A2577" i="32" s="1"/>
  <c r="A2578" i="32" s="1"/>
  <c r="A2579" i="32" s="1"/>
  <c r="A2580" i="32" s="1"/>
  <c r="A2581" i="32" s="1"/>
  <c r="A2582" i="32" s="1"/>
  <c r="A2583" i="32" s="1"/>
  <c r="A2584" i="32" s="1"/>
  <c r="A2585" i="32" s="1"/>
  <c r="A2586" i="32" s="1"/>
  <c r="A2587" i="32" s="1"/>
  <c r="A2588" i="32" s="1"/>
  <c r="A2589" i="32" s="1"/>
  <c r="A2590" i="32" s="1"/>
  <c r="A2591" i="32" s="1"/>
  <c r="A2592" i="32" s="1"/>
  <c r="A2593" i="32" s="1"/>
  <c r="A2594" i="32" s="1"/>
  <c r="A2595" i="32" s="1"/>
  <c r="A2596" i="32" s="1"/>
  <c r="A2597" i="32" s="1"/>
  <c r="A2598" i="32" s="1"/>
  <c r="A2599" i="32" s="1"/>
  <c r="A2600" i="32" s="1"/>
  <c r="A2601" i="32" s="1"/>
  <c r="A2602" i="32" s="1"/>
  <c r="A2603" i="32" s="1"/>
  <c r="A2604" i="32" s="1"/>
  <c r="A2605" i="32" s="1"/>
  <c r="A2606" i="32" s="1"/>
  <c r="A2607" i="32" s="1"/>
  <c r="A2608" i="32" s="1"/>
  <c r="A2609" i="32" s="1"/>
  <c r="A2610" i="32" s="1"/>
  <c r="A2611" i="32" s="1"/>
  <c r="A2612" i="32" s="1"/>
  <c r="A2613" i="32" s="1"/>
  <c r="A2614" i="32" s="1"/>
  <c r="A2615" i="32" s="1"/>
  <c r="A2616" i="32" s="1"/>
  <c r="A2617" i="32" s="1"/>
  <c r="A2618" i="32" s="1"/>
  <c r="A2619" i="32" s="1"/>
  <c r="A2620" i="32" s="1"/>
  <c r="A2621" i="32" s="1"/>
  <c r="A2622" i="32" s="1"/>
  <c r="A2623" i="32" s="1"/>
  <c r="A2624" i="32" s="1"/>
  <c r="A2625" i="32" s="1"/>
  <c r="A2626" i="32" s="1"/>
  <c r="A2627" i="32" s="1"/>
  <c r="A2628" i="32" s="1"/>
  <c r="A2629" i="32" s="1"/>
  <c r="A2630" i="32" s="1"/>
  <c r="A2631" i="32" s="1"/>
  <c r="A2632" i="32" s="1"/>
  <c r="A2633" i="32" s="1"/>
  <c r="A2634" i="32" s="1"/>
  <c r="A2635" i="32" s="1"/>
  <c r="A2636" i="32" s="1"/>
  <c r="A2637" i="32" s="1"/>
  <c r="A2638" i="32" s="1"/>
  <c r="A2639" i="32" s="1"/>
  <c r="A2640" i="32" s="1"/>
  <c r="A2641" i="32" s="1"/>
  <c r="A2642" i="32" s="1"/>
  <c r="A2643" i="32" s="1"/>
  <c r="A2644" i="32" s="1"/>
  <c r="A2645" i="32" s="1"/>
  <c r="A2646" i="32" s="1"/>
  <c r="A2647" i="32" s="1"/>
  <c r="A2648" i="32" s="1"/>
  <c r="A2649" i="32" s="1"/>
  <c r="A2650" i="32" s="1"/>
  <c r="A2651" i="32" s="1"/>
  <c r="A2652" i="32" s="1"/>
  <c r="A2653" i="32" s="1"/>
  <c r="A2654" i="32" s="1"/>
  <c r="A2655" i="32" s="1"/>
  <c r="A2656" i="32" s="1"/>
  <c r="A2657" i="32" s="1"/>
  <c r="A2658" i="32" s="1"/>
  <c r="A2659" i="32" s="1"/>
  <c r="A2660" i="32" s="1"/>
  <c r="A2661" i="32" s="1"/>
  <c r="A2662" i="32" s="1"/>
  <c r="A2663" i="32" s="1"/>
  <c r="A2664" i="32" s="1"/>
  <c r="A2665" i="32" s="1"/>
  <c r="A2666" i="32" s="1"/>
  <c r="A2667" i="32" s="1"/>
  <c r="A2668" i="32" s="1"/>
  <c r="A2669" i="32" s="1"/>
  <c r="A2670" i="32" s="1"/>
  <c r="A2671" i="32" s="1"/>
  <c r="A2672" i="32" s="1"/>
  <c r="A2673" i="32" s="1"/>
  <c r="A2674" i="32" s="1"/>
  <c r="A2675" i="32" s="1"/>
  <c r="A2676" i="32" s="1"/>
  <c r="A2677" i="32" s="1"/>
  <c r="A2678" i="32" s="1"/>
  <c r="A2679" i="32" s="1"/>
  <c r="A2680" i="32" s="1"/>
  <c r="A2681" i="32" s="1"/>
  <c r="A2682" i="32" s="1"/>
  <c r="A2683" i="32" s="1"/>
  <c r="A2684" i="32" s="1"/>
  <c r="A2685" i="32" s="1"/>
  <c r="A2686" i="32" s="1"/>
  <c r="A2687" i="32" s="1"/>
  <c r="A2688" i="32" s="1"/>
  <c r="A2689" i="32" s="1"/>
  <c r="A2690" i="32" s="1"/>
  <c r="A2691" i="32" s="1"/>
  <c r="A2692" i="32" s="1"/>
  <c r="A2693" i="32" s="1"/>
  <c r="A2694" i="32" s="1"/>
  <c r="A2695" i="32" s="1"/>
  <c r="A2696" i="32" s="1"/>
  <c r="A2697" i="32" s="1"/>
  <c r="A2698" i="32" s="1"/>
  <c r="A2699" i="32" s="1"/>
  <c r="A2700" i="32" s="1"/>
  <c r="A2701" i="32" s="1"/>
  <c r="A2702" i="32" s="1"/>
  <c r="A2703" i="32" s="1"/>
  <c r="A2704" i="32" s="1"/>
  <c r="A2705" i="32" s="1"/>
  <c r="A2706" i="32" s="1"/>
  <c r="A2707" i="32" s="1"/>
  <c r="A2708" i="32" s="1"/>
  <c r="A2709" i="32" s="1"/>
  <c r="A2710" i="32" s="1"/>
  <c r="A2711" i="32" s="1"/>
  <c r="A2712" i="32" s="1"/>
  <c r="A2713" i="32" s="1"/>
  <c r="A2714" i="32" s="1"/>
  <c r="A2715" i="32" s="1"/>
  <c r="A2716" i="32" s="1"/>
  <c r="A2717" i="32" s="1"/>
  <c r="A2718" i="32" s="1"/>
  <c r="A2719" i="32" s="1"/>
  <c r="A2720" i="32" s="1"/>
  <c r="A2721" i="32" s="1"/>
  <c r="A2722" i="32" s="1"/>
  <c r="A2723" i="32" s="1"/>
  <c r="A2724" i="32" s="1"/>
  <c r="A2725" i="32" s="1"/>
  <c r="A2726" i="32" s="1"/>
  <c r="A2727" i="32" s="1"/>
  <c r="A2728" i="32" s="1"/>
  <c r="A2729" i="32" s="1"/>
  <c r="A2730" i="32" s="1"/>
  <c r="A2731" i="32" s="1"/>
  <c r="A2732" i="32" s="1"/>
  <c r="A2733" i="32" s="1"/>
  <c r="A2734" i="32" s="1"/>
  <c r="A2735" i="32" s="1"/>
  <c r="A2736" i="32" s="1"/>
  <c r="A2737" i="32" s="1"/>
  <c r="A2738" i="32" s="1"/>
  <c r="A2739" i="32" s="1"/>
  <c r="A2740" i="32" s="1"/>
  <c r="A2741" i="32" s="1"/>
  <c r="A2742" i="32" s="1"/>
  <c r="A2743" i="32" s="1"/>
  <c r="A2744" i="32" s="1"/>
  <c r="A2745" i="32" s="1"/>
  <c r="A2746" i="32" s="1"/>
  <c r="A2747" i="32" s="1"/>
  <c r="A2748" i="32" s="1"/>
  <c r="A2749" i="32" s="1"/>
  <c r="A2750" i="32" s="1"/>
  <c r="A2751" i="32" s="1"/>
  <c r="A2752" i="32" s="1"/>
  <c r="A2753" i="32" s="1"/>
  <c r="A2754" i="32" s="1"/>
  <c r="A2755" i="32" s="1"/>
  <c r="A2756" i="32" s="1"/>
  <c r="A2757" i="32" s="1"/>
  <c r="A2758" i="32" s="1"/>
  <c r="A2759" i="32" s="1"/>
  <c r="A2760" i="32" s="1"/>
  <c r="A2761" i="32" s="1"/>
  <c r="A2762" i="32" s="1"/>
  <c r="A2763" i="32" s="1"/>
  <c r="A2764" i="32" s="1"/>
  <c r="A2765" i="32" s="1"/>
  <c r="A2766" i="32" s="1"/>
  <c r="A2767" i="32" s="1"/>
  <c r="A2768" i="32" s="1"/>
  <c r="A2769" i="32" s="1"/>
  <c r="A2770" i="32" s="1"/>
  <c r="A2771" i="32" s="1"/>
  <c r="A2772" i="32" s="1"/>
  <c r="A2773" i="32" s="1"/>
  <c r="A2774" i="32" s="1"/>
  <c r="A2775" i="32" s="1"/>
  <c r="A2776" i="32" s="1"/>
  <c r="A2777" i="32" s="1"/>
  <c r="A2778" i="32" s="1"/>
  <c r="A2779" i="32" s="1"/>
  <c r="A2780" i="32" s="1"/>
  <c r="A2781" i="32" s="1"/>
  <c r="A2782" i="32" s="1"/>
  <c r="A2783" i="32" s="1"/>
  <c r="A2784" i="32" s="1"/>
  <c r="A2785" i="32" s="1"/>
  <c r="A2786" i="32" s="1"/>
  <c r="A2787" i="32" s="1"/>
  <c r="A2788" i="32" s="1"/>
  <c r="A2789" i="32" s="1"/>
  <c r="A2790" i="32" s="1"/>
  <c r="A2791" i="32" s="1"/>
  <c r="A2792" i="32" s="1"/>
  <c r="A2793" i="32" s="1"/>
  <c r="A2794" i="32" s="1"/>
  <c r="A2795" i="32" s="1"/>
  <c r="A2796" i="32" s="1"/>
  <c r="A2797" i="32" s="1"/>
  <c r="A2798" i="32" s="1"/>
  <c r="A2799" i="32" s="1"/>
  <c r="A2800" i="32" s="1"/>
  <c r="A2801" i="32" s="1"/>
  <c r="A2802" i="32" s="1"/>
  <c r="A2803" i="32" s="1"/>
  <c r="A2804" i="32" s="1"/>
  <c r="A2805" i="32" s="1"/>
  <c r="A2806" i="32" s="1"/>
  <c r="A2807" i="32" s="1"/>
  <c r="A2808" i="32" s="1"/>
  <c r="A2809" i="32" s="1"/>
  <c r="A2810" i="32" s="1"/>
  <c r="A2811" i="32" s="1"/>
  <c r="A2812" i="32" s="1"/>
  <c r="A2813" i="32" s="1"/>
  <c r="A2814" i="32" s="1"/>
  <c r="A2815" i="32" s="1"/>
  <c r="A2816" i="32" s="1"/>
  <c r="A2817" i="32" s="1"/>
  <c r="A2818" i="32" s="1"/>
  <c r="A2819" i="32" s="1"/>
  <c r="A2820" i="32" s="1"/>
  <c r="A2821" i="32" s="1"/>
  <c r="A2822" i="32" s="1"/>
  <c r="A2823" i="32" s="1"/>
  <c r="A2824" i="32" s="1"/>
  <c r="A2825" i="32" s="1"/>
  <c r="A2826" i="32" s="1"/>
  <c r="A2827" i="32" s="1"/>
  <c r="A2828" i="32" s="1"/>
  <c r="A2829" i="32" s="1"/>
  <c r="A2830" i="32" s="1"/>
  <c r="A2831" i="32" s="1"/>
  <c r="A2832" i="32" s="1"/>
  <c r="A2833" i="32" s="1"/>
  <c r="A2834" i="32" s="1"/>
  <c r="A2835" i="32" s="1"/>
  <c r="A2836" i="32" s="1"/>
  <c r="A2837" i="32" s="1"/>
  <c r="A2838" i="32" s="1"/>
  <c r="A2839" i="32" s="1"/>
  <c r="A2840" i="32" s="1"/>
  <c r="A2841" i="32" s="1"/>
  <c r="A2842" i="32" s="1"/>
  <c r="A2843" i="32" s="1"/>
  <c r="A2844" i="32" s="1"/>
  <c r="A2845" i="32" s="1"/>
  <c r="A2846" i="32" s="1"/>
  <c r="A2847" i="32" s="1"/>
  <c r="A2848" i="32" s="1"/>
  <c r="A2849" i="32" s="1"/>
  <c r="A2850" i="32" s="1"/>
  <c r="A2851" i="32" s="1"/>
  <c r="A2852" i="32" s="1"/>
  <c r="A2853" i="32" s="1"/>
  <c r="A2854" i="32" s="1"/>
  <c r="A2855" i="32" s="1"/>
  <c r="A2856" i="32" s="1"/>
  <c r="A2857" i="32" s="1"/>
  <c r="A2858" i="32" s="1"/>
  <c r="A2859" i="32" s="1"/>
  <c r="A2860" i="32" s="1"/>
  <c r="A2861" i="32" s="1"/>
  <c r="A2862" i="32" s="1"/>
  <c r="A2863" i="32" s="1"/>
  <c r="A2864" i="32" s="1"/>
  <c r="A2865" i="32" s="1"/>
  <c r="A2866" i="32" s="1"/>
  <c r="A2867" i="32" s="1"/>
  <c r="A2868" i="32" s="1"/>
  <c r="A2869" i="32" s="1"/>
  <c r="A2870" i="32" s="1"/>
  <c r="A2871" i="32" s="1"/>
  <c r="A2872" i="32" s="1"/>
  <c r="A2873" i="32" s="1"/>
  <c r="A2874" i="32" s="1"/>
  <c r="A2875" i="32" s="1"/>
  <c r="A2876" i="32" s="1"/>
  <c r="A2877" i="32" s="1"/>
  <c r="A2878" i="32" s="1"/>
  <c r="A2879" i="32" s="1"/>
  <c r="A2880" i="32" s="1"/>
  <c r="A2881" i="32" s="1"/>
  <c r="N10" i="18"/>
  <c r="O34" i="21"/>
  <c r="N34" i="21"/>
  <c r="N10" i="21"/>
  <c r="N58" i="21"/>
  <c r="P28" i="18" l="1"/>
  <c r="P27" i="18"/>
  <c r="P26" i="18"/>
  <c r="P25" i="18"/>
  <c r="P23" i="18"/>
  <c r="P22" i="18"/>
  <c r="N28" i="18"/>
  <c r="M51" i="18"/>
  <c r="N38" i="20"/>
  <c r="N10" i="20"/>
  <c r="AB10" i="38"/>
  <c r="N10" i="38"/>
  <c r="M63" i="20"/>
  <c r="N10" i="33"/>
  <c r="N10" i="19"/>
  <c r="N58" i="22"/>
  <c r="N10" i="22"/>
  <c r="O34" i="22"/>
  <c r="N34" i="22"/>
  <c r="O82" i="22"/>
  <c r="N82" i="22"/>
  <c r="N106" i="22"/>
  <c r="N234" i="34"/>
  <c r="N84" i="34"/>
  <c r="N10" i="34"/>
  <c r="N59" i="34"/>
  <c r="N109" i="34"/>
  <c r="N134" i="34"/>
  <c r="N159" i="34"/>
  <c r="N184" i="34"/>
  <c r="N209" i="34"/>
  <c r="N259" i="34"/>
  <c r="N284" i="34"/>
  <c r="L51" i="18"/>
  <c r="AA10" i="38"/>
  <c r="L63" i="20"/>
  <c r="K51" i="18"/>
  <c r="J51" i="18"/>
  <c r="I51" i="18"/>
  <c r="N95" i="14"/>
  <c r="Z10" i="38"/>
  <c r="Y10" i="38"/>
  <c r="X10" i="38"/>
  <c r="N97" i="14"/>
  <c r="N96" i="14"/>
  <c r="K63" i="20"/>
  <c r="J63" i="20"/>
  <c r="I63" i="20"/>
  <c r="H51" i="18"/>
  <c r="W10" i="38"/>
  <c r="H63" i="20"/>
  <c r="G63" i="20"/>
  <c r="G51" i="18"/>
  <c r="V10" i="38"/>
  <c r="F51" i="18"/>
  <c r="U10" i="38"/>
  <c r="F63" i="20"/>
  <c r="G56" i="20"/>
  <c r="F56" i="20"/>
  <c r="E56" i="20"/>
  <c r="D56" i="20"/>
  <c r="D31" i="20"/>
  <c r="G31" i="20"/>
  <c r="F31" i="20"/>
  <c r="E31" i="20"/>
  <c r="D3" i="20"/>
  <c r="G3" i="20"/>
  <c r="F3" i="20"/>
  <c r="E3" i="20"/>
  <c r="C3" i="20"/>
  <c r="O9" i="14" l="1"/>
  <c r="O8" i="14"/>
  <c r="O7" i="14"/>
  <c r="O6" i="14"/>
  <c r="E51" i="18" l="1"/>
  <c r="D51" i="18"/>
  <c r="T10" i="38"/>
  <c r="S10" i="38"/>
  <c r="E63" i="20"/>
  <c r="D63" i="20"/>
  <c r="C51" i="18"/>
  <c r="R10" i="38"/>
  <c r="C63" i="20"/>
  <c r="A2153" i="32" l="1"/>
  <c r="A2154" i="32" s="1"/>
  <c r="A2155" i="32" s="1"/>
  <c r="A2156" i="32" s="1"/>
  <c r="A2157" i="32" s="1"/>
  <c r="A2158" i="32" s="1"/>
  <c r="A2159" i="32" s="1"/>
  <c r="A2160" i="32" s="1"/>
  <c r="A2161" i="32" s="1"/>
  <c r="A2162" i="32" s="1"/>
  <c r="A2163" i="32" s="1"/>
  <c r="A2164" i="32" s="1"/>
  <c r="A2165" i="32" s="1"/>
  <c r="A2166" i="32" s="1"/>
  <c r="A2167" i="32" s="1"/>
  <c r="A2168" i="32" s="1"/>
  <c r="A2169" i="32" s="1"/>
  <c r="A2170" i="32" s="1"/>
  <c r="A2171" i="32" s="1"/>
  <c r="A2172" i="32" s="1"/>
  <c r="A2173" i="32" s="1"/>
  <c r="A2174" i="32" s="1"/>
  <c r="A2175" i="32" s="1"/>
  <c r="A2176" i="32" s="1"/>
  <c r="A2177" i="32" s="1"/>
  <c r="A2178" i="32" s="1"/>
  <c r="A2179" i="32" s="1"/>
  <c r="A2180" i="32" s="1"/>
  <c r="A2181" i="32" s="1"/>
  <c r="A2182" i="32" s="1"/>
  <c r="A2183" i="32" s="1"/>
  <c r="A2184" i="32" s="1"/>
  <c r="A2185" i="32" s="1"/>
  <c r="A2186" i="32" s="1"/>
  <c r="A2187" i="32" s="1"/>
  <c r="A2188" i="32" s="1"/>
  <c r="A2189" i="32" s="1"/>
  <c r="A2190" i="32" s="1"/>
  <c r="A2191" i="32" s="1"/>
  <c r="A2192" i="32" s="1"/>
  <c r="A2193" i="32" s="1"/>
  <c r="A2194" i="32" s="1"/>
  <c r="A2195" i="32" s="1"/>
  <c r="A2196" i="32" s="1"/>
  <c r="A2197" i="32" s="1"/>
  <c r="A2198" i="32" s="1"/>
  <c r="A2199" i="32" s="1"/>
  <c r="A2200" i="32" s="1"/>
  <c r="A2201" i="32" s="1"/>
  <c r="A2202" i="32" s="1"/>
  <c r="A2203" i="32" s="1"/>
  <c r="A2204" i="32" s="1"/>
  <c r="A2205" i="32" s="1"/>
  <c r="A2206" i="32" s="1"/>
  <c r="A2207" i="32" s="1"/>
  <c r="A2208" i="32" s="1"/>
  <c r="A2209" i="32" s="1"/>
  <c r="A2210" i="32" s="1"/>
  <c r="A2211" i="32" s="1"/>
  <c r="A2212" i="32" s="1"/>
  <c r="A2213" i="32" s="1"/>
  <c r="A2214" i="32" s="1"/>
  <c r="A2215" i="32" s="1"/>
  <c r="A2216" i="32" s="1"/>
  <c r="A2217" i="32" s="1"/>
  <c r="A2218" i="32" s="1"/>
  <c r="A2219" i="32" s="1"/>
  <c r="A2220" i="32" s="1"/>
  <c r="A2221" i="32" s="1"/>
  <c r="A2222" i="32" s="1"/>
  <c r="A2223" i="32" s="1"/>
  <c r="A2224" i="32" s="1"/>
  <c r="A2225" i="32" s="1"/>
  <c r="A2226" i="32" s="1"/>
  <c r="A2227" i="32" s="1"/>
  <c r="A2228" i="32" s="1"/>
  <c r="A2229" i="32" s="1"/>
  <c r="A2230" i="32" s="1"/>
  <c r="A2231" i="32" s="1"/>
  <c r="A2232" i="32" s="1"/>
  <c r="A2233" i="32" s="1"/>
  <c r="A2234" i="32" s="1"/>
  <c r="A2235" i="32" s="1"/>
  <c r="A2236" i="32" s="1"/>
  <c r="A2237" i="32" s="1"/>
  <c r="A2238" i="32" s="1"/>
  <c r="A2239" i="32" s="1"/>
  <c r="A2240" i="32" s="1"/>
  <c r="A2241" i="32" s="1"/>
  <c r="A2242" i="32" s="1"/>
  <c r="A2243" i="32" s="1"/>
  <c r="A2244" i="32" s="1"/>
  <c r="A2245" i="32" s="1"/>
  <c r="A2246" i="32" s="1"/>
  <c r="A2247" i="32" s="1"/>
  <c r="A2248" i="32" s="1"/>
  <c r="A2249" i="32" s="1"/>
  <c r="A2250" i="32" s="1"/>
  <c r="A2251" i="32" s="1"/>
  <c r="A2252" i="32" s="1"/>
  <c r="A2253" i="32" s="1"/>
  <c r="A2254" i="32" s="1"/>
  <c r="A2255" i="32" s="1"/>
  <c r="A2256" i="32" s="1"/>
  <c r="A2257" i="32" s="1"/>
  <c r="A2258" i="32" s="1"/>
  <c r="A2259" i="32" s="1"/>
  <c r="A2260" i="32" s="1"/>
  <c r="A2261" i="32" s="1"/>
  <c r="A2262" i="32" s="1"/>
  <c r="A2263" i="32" s="1"/>
  <c r="A2264" i="32" s="1"/>
  <c r="A2265" i="32" s="1"/>
  <c r="A2266" i="32" s="1"/>
  <c r="A2267" i="32" s="1"/>
  <c r="A2268" i="32" s="1"/>
  <c r="A2269" i="32" s="1"/>
  <c r="A2270" i="32" s="1"/>
  <c r="A2271" i="32" s="1"/>
  <c r="A2272" i="32" s="1"/>
  <c r="A2273" i="32" s="1"/>
  <c r="A2274" i="32" s="1"/>
  <c r="A2275" i="32" s="1"/>
  <c r="A2276" i="32" s="1"/>
  <c r="A2277" i="32" s="1"/>
  <c r="A2278" i="32" s="1"/>
  <c r="A2279" i="32" s="1"/>
  <c r="A2280" i="32" s="1"/>
  <c r="A2281" i="32" s="1"/>
  <c r="A2282" i="32" s="1"/>
  <c r="A2283" i="32" s="1"/>
  <c r="A2284" i="32" s="1"/>
  <c r="A2285" i="32" s="1"/>
  <c r="A2286" i="32" s="1"/>
  <c r="A2287" i="32" s="1"/>
  <c r="A2288" i="32" s="1"/>
  <c r="A2289" i="32" s="1"/>
  <c r="A2290" i="32" s="1"/>
  <c r="A2291" i="32" s="1"/>
  <c r="A2292" i="32" s="1"/>
  <c r="A2293" i="32" s="1"/>
  <c r="A2294" i="32" s="1"/>
  <c r="A2295" i="32" s="1"/>
  <c r="A2296" i="32" s="1"/>
  <c r="A2297" i="32" s="1"/>
  <c r="A2298" i="32" s="1"/>
  <c r="A2299" i="32" s="1"/>
  <c r="A2300" i="32" s="1"/>
  <c r="A2301" i="32" s="1"/>
  <c r="A2302" i="32" s="1"/>
  <c r="A2303" i="32" s="1"/>
  <c r="A2304" i="32" s="1"/>
  <c r="A2305" i="32" s="1"/>
  <c r="A2306" i="32" s="1"/>
  <c r="A2307" i="32" s="1"/>
  <c r="A2308" i="32" s="1"/>
  <c r="A2309" i="32" s="1"/>
  <c r="A2310" i="32" s="1"/>
  <c r="A2311" i="32" s="1"/>
  <c r="A2312" i="32" s="1"/>
  <c r="A2313" i="32" s="1"/>
  <c r="A2314" i="32" s="1"/>
  <c r="A2315" i="32" s="1"/>
  <c r="A2316" i="32" s="1"/>
  <c r="A2317" i="32" s="1"/>
  <c r="A2318" i="32" s="1"/>
  <c r="A2319" i="32" s="1"/>
  <c r="A2320" i="32" s="1"/>
  <c r="A2321" i="32" s="1"/>
  <c r="A2322" i="32" s="1"/>
  <c r="A2323" i="32" s="1"/>
  <c r="A2324" i="32" s="1"/>
  <c r="A2325" i="32" s="1"/>
  <c r="A2326" i="32" s="1"/>
  <c r="A2327" i="32" s="1"/>
  <c r="A2328" i="32" s="1"/>
  <c r="A2329" i="32" s="1"/>
  <c r="A2330" i="32" s="1"/>
  <c r="A2331" i="32" s="1"/>
  <c r="A2332" i="32" s="1"/>
  <c r="A2333" i="32" s="1"/>
  <c r="A2334" i="32" s="1"/>
  <c r="A2335" i="32" s="1"/>
  <c r="A2336" i="32" s="1"/>
  <c r="A2337" i="32" s="1"/>
  <c r="A2338" i="32" s="1"/>
  <c r="A2339" i="32" s="1"/>
  <c r="A2340" i="32" s="1"/>
  <c r="A2341" i="32" s="1"/>
  <c r="A2342" i="32" s="1"/>
  <c r="A2343" i="32" s="1"/>
  <c r="A2344" i="32" s="1"/>
  <c r="A2345" i="32" s="1"/>
  <c r="A2346" i="32" s="1"/>
  <c r="A2347" i="32" s="1"/>
  <c r="A2348" i="32" s="1"/>
  <c r="A2349" i="32" s="1"/>
  <c r="A2350" i="32" s="1"/>
  <c r="A2351" i="32" s="1"/>
  <c r="A2352" i="32" s="1"/>
  <c r="A2353" i="32" s="1"/>
  <c r="A2354" i="32" s="1"/>
  <c r="A2355" i="32" s="1"/>
  <c r="A2356" i="32" s="1"/>
  <c r="A2357" i="32" s="1"/>
  <c r="A2358" i="32" s="1"/>
  <c r="A2359" i="32" s="1"/>
  <c r="A2360" i="32" s="1"/>
  <c r="A2361" i="32" s="1"/>
  <c r="A2362" i="32" s="1"/>
  <c r="A2363" i="32" s="1"/>
  <c r="A2364" i="32" s="1"/>
  <c r="A2365" i="32" s="1"/>
  <c r="A2366" i="32" s="1"/>
  <c r="A2367" i="32" s="1"/>
  <c r="A2368" i="32" s="1"/>
  <c r="A2369" i="32" s="1"/>
  <c r="A2370" i="32" s="1"/>
  <c r="A2371" i="32" s="1"/>
  <c r="A2372" i="32" s="1"/>
  <c r="A2373" i="32" s="1"/>
  <c r="A2374" i="32" s="1"/>
  <c r="A2375" i="32" s="1"/>
  <c r="A2376" i="32" s="1"/>
  <c r="A2377" i="32" s="1"/>
  <c r="A2378" i="32" s="1"/>
  <c r="A2379" i="32" s="1"/>
  <c r="A2380" i="32" s="1"/>
  <c r="A2381" i="32" s="1"/>
  <c r="A2382" i="32" s="1"/>
  <c r="A2383" i="32" s="1"/>
  <c r="A2384" i="32" s="1"/>
  <c r="A2385" i="32" s="1"/>
  <c r="A2386" i="32" s="1"/>
  <c r="A2387" i="32" s="1"/>
  <c r="A2388" i="32" s="1"/>
  <c r="A2389" i="32" s="1"/>
  <c r="A2390" i="32" s="1"/>
  <c r="A2391" i="32" s="1"/>
  <c r="A2392" i="32" s="1"/>
  <c r="A2393" i="32" s="1"/>
  <c r="A2394" i="32" s="1"/>
  <c r="A2395" i="32" s="1"/>
  <c r="A2396" i="32" s="1"/>
  <c r="A2397" i="32" s="1"/>
  <c r="A2398" i="32" s="1"/>
  <c r="A2399" i="32" s="1"/>
  <c r="A2400" i="32" s="1"/>
  <c r="A2401" i="32" s="1"/>
  <c r="A2402" i="32" s="1"/>
  <c r="A2403" i="32" s="1"/>
  <c r="A2404" i="32" s="1"/>
  <c r="A2405" i="32" s="1"/>
  <c r="A2406" i="32" s="1"/>
  <c r="A2407" i="32" s="1"/>
  <c r="A2408" i="32" s="1"/>
  <c r="A2409" i="32" s="1"/>
  <c r="A2410" i="32" s="1"/>
  <c r="A2411" i="32" s="1"/>
  <c r="A2412" i="32" s="1"/>
  <c r="A2413" i="32" s="1"/>
  <c r="A2414" i="32" s="1"/>
  <c r="A2415" i="32" s="1"/>
  <c r="A2416" i="32" s="1"/>
  <c r="A2417" i="32" s="1"/>
  <c r="A2418" i="32" s="1"/>
  <c r="A2419" i="32" s="1"/>
  <c r="A2420" i="32" s="1"/>
  <c r="A2421" i="32" s="1"/>
  <c r="A2422" i="32" s="1"/>
  <c r="A2423" i="32" s="1"/>
  <c r="A2424" i="32" s="1"/>
  <c r="A2425" i="32" s="1"/>
  <c r="A2426" i="32" s="1"/>
  <c r="A2427" i="32" s="1"/>
  <c r="A2428" i="32" s="1"/>
  <c r="A2429" i="32" s="1"/>
  <c r="A2430" i="32" s="1"/>
  <c r="A2431" i="32" s="1"/>
  <c r="A2432" i="32" s="1"/>
  <c r="A2433" i="32" s="1"/>
  <c r="A2434" i="32" s="1"/>
  <c r="A2435" i="32" s="1"/>
  <c r="A2436" i="32" s="1"/>
  <c r="A2437" i="32" s="1"/>
  <c r="A2438" i="32" s="1"/>
  <c r="A2439" i="32" s="1"/>
  <c r="A2440" i="32" s="1"/>
  <c r="A2441" i="32" s="1"/>
  <c r="A2442" i="32" s="1"/>
  <c r="A2443" i="32" s="1"/>
  <c r="A2444" i="32" s="1"/>
  <c r="A2445" i="32" s="1"/>
  <c r="A2446" i="32" s="1"/>
  <c r="A2447" i="32" s="1"/>
  <c r="A2448" i="32" s="1"/>
  <c r="A2449" i="32" s="1"/>
  <c r="A2450" i="32" s="1"/>
  <c r="A2451" i="32" s="1"/>
  <c r="A2452" i="32" s="1"/>
  <c r="A2453" i="32" s="1"/>
  <c r="A2454" i="32" s="1"/>
  <c r="A2455" i="32" s="1"/>
  <c r="A2456" i="32" s="1"/>
  <c r="A2457" i="32" s="1"/>
  <c r="A2458" i="32" s="1"/>
  <c r="A2459" i="32" s="1"/>
  <c r="A2460" i="32" s="1"/>
  <c r="A2461" i="32" s="1"/>
  <c r="A2462" i="32" s="1"/>
  <c r="A2463" i="32" s="1"/>
  <c r="A2464" i="32" s="1"/>
  <c r="A2465" i="32" s="1"/>
  <c r="A2466" i="32" s="1"/>
  <c r="A2467" i="32" s="1"/>
  <c r="A2468" i="32" s="1"/>
  <c r="A2469" i="32" s="1"/>
  <c r="A2470" i="32" s="1"/>
  <c r="A2471" i="32" s="1"/>
  <c r="A2472" i="32" s="1"/>
  <c r="A2473" i="32" s="1"/>
  <c r="A2474" i="32" s="1"/>
  <c r="A2475" i="32" s="1"/>
  <c r="A2476" i="32" s="1"/>
  <c r="A2477" i="32" s="1"/>
  <c r="A2478" i="32" s="1"/>
  <c r="A2479" i="32" s="1"/>
  <c r="A2480" i="32" s="1"/>
  <c r="A2481" i="32" s="1"/>
  <c r="A2482" i="32" s="1"/>
  <c r="A2483" i="32" s="1"/>
  <c r="A2484" i="32" s="1"/>
  <c r="A2485" i="32" s="1"/>
  <c r="A2486" i="32" s="1"/>
  <c r="A2487" i="32" s="1"/>
  <c r="A2488" i="32" s="1"/>
  <c r="A2489" i="32" s="1"/>
  <c r="A2490" i="32" s="1"/>
  <c r="A2491" i="32" s="1"/>
  <c r="A2492" i="32" s="1"/>
  <c r="A2493" i="32" s="1"/>
  <c r="A2494" i="32" s="1"/>
  <c r="A2495" i="32" s="1"/>
  <c r="A2496" i="32" s="1"/>
  <c r="A2497" i="32" s="1"/>
  <c r="A2498" i="32" s="1"/>
  <c r="A2499" i="32" s="1"/>
  <c r="A2500" i="32" s="1"/>
  <c r="A2501" i="32" s="1"/>
  <c r="A2502" i="32" s="1"/>
  <c r="A2503" i="32" s="1"/>
  <c r="A2504" i="32" s="1"/>
  <c r="A2505" i="32" s="1"/>
  <c r="A2506" i="32" s="1"/>
  <c r="A2507" i="32" s="1"/>
  <c r="A2508" i="32" s="1"/>
  <c r="A2509" i="32" s="1"/>
  <c r="A2510" i="32" s="1"/>
  <c r="A2511" i="32" s="1"/>
  <c r="A2512" i="32" s="1"/>
  <c r="A2513" i="32" s="1"/>
  <c r="A2514" i="32" s="1"/>
  <c r="A2515" i="32" s="1"/>
  <c r="A2516" i="32" s="1"/>
  <c r="B51" i="18"/>
  <c r="Q10" i="38"/>
  <c r="AC10" i="38" s="1"/>
  <c r="AD10" i="38" s="1"/>
  <c r="B63" i="20"/>
  <c r="N63" i="20" s="1"/>
  <c r="B62" i="20"/>
  <c r="C99" i="14"/>
  <c r="C98" i="14"/>
  <c r="C97" i="14"/>
  <c r="C96" i="14"/>
  <c r="C95" i="14"/>
  <c r="C94" i="14"/>
  <c r="C93" i="14"/>
  <c r="C92" i="14"/>
  <c r="C91" i="14"/>
  <c r="C90" i="14"/>
  <c r="C89" i="14"/>
  <c r="C88" i="14"/>
  <c r="N283" i="34"/>
  <c r="N37" i="20"/>
  <c r="N9" i="20"/>
  <c r="M62" i="20"/>
  <c r="O33" i="21"/>
  <c r="N33" i="21"/>
  <c r="N9" i="21"/>
  <c r="N57" i="21"/>
  <c r="N9" i="38"/>
  <c r="N8" i="38"/>
  <c r="AB9" i="38"/>
  <c r="N9" i="19"/>
  <c r="O81" i="22"/>
  <c r="N81" i="22"/>
  <c r="O33" i="22"/>
  <c r="N33" i="22"/>
  <c r="N9" i="22"/>
  <c r="N57" i="22"/>
  <c r="N105" i="22"/>
  <c r="N9" i="33"/>
  <c r="M50" i="18"/>
  <c r="N27" i="18"/>
  <c r="N9" i="18"/>
  <c r="N9" i="34"/>
  <c r="N33" i="34"/>
  <c r="N58" i="34"/>
  <c r="N83" i="34"/>
  <c r="N108" i="34"/>
  <c r="N133" i="34"/>
  <c r="N158" i="34"/>
  <c r="N183" i="34"/>
  <c r="N208" i="34"/>
  <c r="N233" i="34"/>
  <c r="N258" i="34"/>
  <c r="L50" i="18"/>
  <c r="AA9" i="38"/>
  <c r="L62" i="20"/>
  <c r="K50" i="18"/>
  <c r="Z9" i="38"/>
  <c r="Z8" i="38"/>
  <c r="Z7" i="38"/>
  <c r="Z6" i="38"/>
  <c r="Z5" i="38"/>
  <c r="Z4" i="38"/>
  <c r="Y9" i="38"/>
  <c r="Y8" i="38"/>
  <c r="Y7" i="38"/>
  <c r="Y6" i="38"/>
  <c r="Y5" i="38"/>
  <c r="Y4" i="38"/>
  <c r="K62" i="20"/>
  <c r="J50" i="18"/>
  <c r="J62" i="20"/>
  <c r="N51" i="18" l="1"/>
  <c r="D123" i="34"/>
  <c r="I62" i="20"/>
  <c r="I50" i="18"/>
  <c r="X9" i="38"/>
  <c r="H50" i="18"/>
  <c r="W9" i="38"/>
  <c r="H62" i="20"/>
  <c r="G50" i="18"/>
  <c r="V9" i="38"/>
  <c r="G62" i="20"/>
  <c r="F50" i="18" l="1"/>
  <c r="E50" i="18"/>
  <c r="U9" i="38"/>
  <c r="T9" i="38"/>
  <c r="E62" i="20"/>
  <c r="F62" i="20"/>
  <c r="D50" i="18" l="1"/>
  <c r="C50" i="18"/>
  <c r="R9" i="38"/>
  <c r="S9" i="38"/>
  <c r="D62" i="20"/>
  <c r="C62" i="20"/>
  <c r="N62" i="20" s="1"/>
  <c r="B50" i="18" l="1"/>
  <c r="Q9" i="38"/>
  <c r="AC9" i="38" s="1"/>
  <c r="AD9" i="38" s="1"/>
  <c r="C87" i="14"/>
  <c r="C86" i="14"/>
  <c r="C85" i="14"/>
  <c r="C84" i="14"/>
  <c r="C83" i="14"/>
  <c r="C82" i="14"/>
  <c r="C81" i="14"/>
  <c r="C80" i="14"/>
  <c r="C79" i="14"/>
  <c r="C78" i="14"/>
  <c r="C77" i="14"/>
  <c r="C76" i="14"/>
  <c r="A1787" i="32"/>
  <c r="A1788" i="32" s="1"/>
  <c r="A1789" i="32" s="1"/>
  <c r="A1790" i="32" s="1"/>
  <c r="A1791" i="32" s="1"/>
  <c r="A1792" i="32" s="1"/>
  <c r="A1793" i="32" s="1"/>
  <c r="A1794" i="32" s="1"/>
  <c r="A1795" i="32" s="1"/>
  <c r="A1796" i="32" s="1"/>
  <c r="A1797" i="32" s="1"/>
  <c r="A1798" i="32" s="1"/>
  <c r="A1799" i="32" s="1"/>
  <c r="A1800" i="32" s="1"/>
  <c r="A1801" i="32" s="1"/>
  <c r="A1802" i="32" s="1"/>
  <c r="A1803" i="32" s="1"/>
  <c r="A1804" i="32" s="1"/>
  <c r="A1805" i="32" s="1"/>
  <c r="A1806" i="32" s="1"/>
  <c r="A1807" i="32" s="1"/>
  <c r="A1808" i="32" s="1"/>
  <c r="A1809" i="32" s="1"/>
  <c r="A1810" i="32" s="1"/>
  <c r="A1811" i="32" s="1"/>
  <c r="A1812" i="32" s="1"/>
  <c r="A1813" i="32" s="1"/>
  <c r="A1814" i="32" s="1"/>
  <c r="A1815" i="32" s="1"/>
  <c r="A1816" i="32" s="1"/>
  <c r="A1817" i="32" s="1"/>
  <c r="A1818" i="32" s="1"/>
  <c r="A1819" i="32" s="1"/>
  <c r="A1820" i="32" s="1"/>
  <c r="A1821" i="32" s="1"/>
  <c r="A1822" i="32" s="1"/>
  <c r="A1823" i="32" s="1"/>
  <c r="A1824" i="32" s="1"/>
  <c r="A1825" i="32" s="1"/>
  <c r="A1826" i="32" s="1"/>
  <c r="A1827" i="32" s="1"/>
  <c r="A1828" i="32" s="1"/>
  <c r="A1829" i="32" s="1"/>
  <c r="A1830" i="32" s="1"/>
  <c r="A1831" i="32" s="1"/>
  <c r="A1832" i="32" s="1"/>
  <c r="A1833" i="32" s="1"/>
  <c r="A1834" i="32" s="1"/>
  <c r="A1835" i="32" s="1"/>
  <c r="A1836" i="32" s="1"/>
  <c r="A1837" i="32" s="1"/>
  <c r="A1838" i="32" s="1"/>
  <c r="A1839" i="32" s="1"/>
  <c r="A1840" i="32" s="1"/>
  <c r="A1841" i="32" s="1"/>
  <c r="A1842" i="32" s="1"/>
  <c r="A1843" i="32" s="1"/>
  <c r="A1844" i="32" s="1"/>
  <c r="A1845" i="32" s="1"/>
  <c r="A1846" i="32" s="1"/>
  <c r="A1847" i="32" s="1"/>
  <c r="A1848" i="32" s="1"/>
  <c r="A1849" i="32" s="1"/>
  <c r="A1850" i="32" s="1"/>
  <c r="A1851" i="32" s="1"/>
  <c r="A1852" i="32" s="1"/>
  <c r="A1853" i="32" s="1"/>
  <c r="A1854" i="32" s="1"/>
  <c r="A1855" i="32" s="1"/>
  <c r="A1856" i="32" s="1"/>
  <c r="A1857" i="32" s="1"/>
  <c r="A1858" i="32" s="1"/>
  <c r="A1859" i="32" s="1"/>
  <c r="A1860" i="32" s="1"/>
  <c r="A1861" i="32" s="1"/>
  <c r="A1862" i="32" s="1"/>
  <c r="A1863" i="32" s="1"/>
  <c r="A1864" i="32" s="1"/>
  <c r="A1865" i="32" s="1"/>
  <c r="A1866" i="32" s="1"/>
  <c r="A1867" i="32" s="1"/>
  <c r="A1868" i="32" s="1"/>
  <c r="A1869" i="32" s="1"/>
  <c r="A1870" i="32" s="1"/>
  <c r="A1871" i="32" s="1"/>
  <c r="A1872" i="32" s="1"/>
  <c r="A1873" i="32" s="1"/>
  <c r="A1874" i="32" s="1"/>
  <c r="A1875" i="32" s="1"/>
  <c r="A1876" i="32" s="1"/>
  <c r="A1877" i="32" s="1"/>
  <c r="A1878" i="32" s="1"/>
  <c r="A1879" i="32" s="1"/>
  <c r="A1880" i="32" s="1"/>
  <c r="A1881" i="32" s="1"/>
  <c r="A1882" i="32" s="1"/>
  <c r="A1883" i="32" s="1"/>
  <c r="A1884" i="32" s="1"/>
  <c r="A1885" i="32" s="1"/>
  <c r="A1886" i="32" s="1"/>
  <c r="A1887" i="32" s="1"/>
  <c r="A1888" i="32" s="1"/>
  <c r="A1889" i="32" s="1"/>
  <c r="A1890" i="32" s="1"/>
  <c r="A1891" i="32" s="1"/>
  <c r="A1892" i="32" s="1"/>
  <c r="A1893" i="32" s="1"/>
  <c r="A1894" i="32" s="1"/>
  <c r="A1895" i="32" s="1"/>
  <c r="A1896" i="32" s="1"/>
  <c r="A1897" i="32" s="1"/>
  <c r="A1898" i="32" s="1"/>
  <c r="A1899" i="32" s="1"/>
  <c r="A1900" i="32" s="1"/>
  <c r="A1901" i="32" s="1"/>
  <c r="A1902" i="32" s="1"/>
  <c r="A1903" i="32" s="1"/>
  <c r="A1904" i="32" s="1"/>
  <c r="A1905" i="32" s="1"/>
  <c r="A1906" i="32" s="1"/>
  <c r="A1907" i="32" s="1"/>
  <c r="A1908" i="32" s="1"/>
  <c r="A1909" i="32" s="1"/>
  <c r="A1910" i="32" s="1"/>
  <c r="A1911" i="32" s="1"/>
  <c r="A1912" i="32" s="1"/>
  <c r="A1913" i="32" s="1"/>
  <c r="A1914" i="32" s="1"/>
  <c r="A1915" i="32" s="1"/>
  <c r="A1916" i="32" s="1"/>
  <c r="A1917" i="32" s="1"/>
  <c r="A1918" i="32" s="1"/>
  <c r="A1919" i="32" s="1"/>
  <c r="A1920" i="32" s="1"/>
  <c r="A1921" i="32" s="1"/>
  <c r="A1922" i="32" s="1"/>
  <c r="A1923" i="32" s="1"/>
  <c r="A1924" i="32" s="1"/>
  <c r="A1925" i="32" s="1"/>
  <c r="A1926" i="32" s="1"/>
  <c r="A1927" i="32" s="1"/>
  <c r="A1928" i="32" s="1"/>
  <c r="A1929" i="32" s="1"/>
  <c r="A1930" i="32" s="1"/>
  <c r="A1931" i="32" s="1"/>
  <c r="A1932" i="32" s="1"/>
  <c r="A1933" i="32" s="1"/>
  <c r="A1934" i="32" s="1"/>
  <c r="A1935" i="32" s="1"/>
  <c r="A1936" i="32" s="1"/>
  <c r="A1937" i="32" s="1"/>
  <c r="A1938" i="32" s="1"/>
  <c r="A1939" i="32" s="1"/>
  <c r="A1940" i="32" s="1"/>
  <c r="A1941" i="32" s="1"/>
  <c r="A1942" i="32" s="1"/>
  <c r="A1943" i="32" s="1"/>
  <c r="A1944" i="32" s="1"/>
  <c r="A1945" i="32" s="1"/>
  <c r="A1946" i="32" s="1"/>
  <c r="A1947" i="32" s="1"/>
  <c r="A1948" i="32" s="1"/>
  <c r="A1949" i="32" s="1"/>
  <c r="A1950" i="32" s="1"/>
  <c r="A1951" i="32" s="1"/>
  <c r="A1952" i="32" s="1"/>
  <c r="A1953" i="32" s="1"/>
  <c r="A1954" i="32" s="1"/>
  <c r="A1955" i="32" s="1"/>
  <c r="A1956" i="32" s="1"/>
  <c r="A1957" i="32" s="1"/>
  <c r="A1958" i="32" s="1"/>
  <c r="A1959" i="32" s="1"/>
  <c r="A1960" i="32" s="1"/>
  <c r="A1961" i="32" s="1"/>
  <c r="A1962" i="32" s="1"/>
  <c r="A1963" i="32" s="1"/>
  <c r="A1964" i="32" s="1"/>
  <c r="A1965" i="32" s="1"/>
  <c r="A1966" i="32" s="1"/>
  <c r="A1967" i="32" s="1"/>
  <c r="A1968" i="32" s="1"/>
  <c r="A1969" i="32" s="1"/>
  <c r="A1970" i="32" s="1"/>
  <c r="A1971" i="32" s="1"/>
  <c r="A1972" i="32" s="1"/>
  <c r="A1973" i="32" s="1"/>
  <c r="A1974" i="32" s="1"/>
  <c r="A1975" i="32" s="1"/>
  <c r="A1976" i="32" s="1"/>
  <c r="A1977" i="32" s="1"/>
  <c r="A1978" i="32" s="1"/>
  <c r="A1979" i="32" s="1"/>
  <c r="A1980" i="32" s="1"/>
  <c r="A1981" i="32" s="1"/>
  <c r="A1982" i="32" s="1"/>
  <c r="A1983" i="32" s="1"/>
  <c r="A1984" i="32" s="1"/>
  <c r="A1985" i="32" s="1"/>
  <c r="A1986" i="32" s="1"/>
  <c r="A1987" i="32" s="1"/>
  <c r="A1988" i="32" s="1"/>
  <c r="A1989" i="32" s="1"/>
  <c r="A1990" i="32" s="1"/>
  <c r="A1991" i="32" s="1"/>
  <c r="A1992" i="32" s="1"/>
  <c r="A1993" i="32" s="1"/>
  <c r="A1994" i="32" s="1"/>
  <c r="A1995" i="32" s="1"/>
  <c r="A1996" i="32" s="1"/>
  <c r="A1997" i="32" s="1"/>
  <c r="A1998" i="32" s="1"/>
  <c r="A1999" i="32" s="1"/>
  <c r="A2000" i="32" s="1"/>
  <c r="A2001" i="32" s="1"/>
  <c r="A2002" i="32" s="1"/>
  <c r="A2003" i="32" s="1"/>
  <c r="A2004" i="32" s="1"/>
  <c r="A2005" i="32" s="1"/>
  <c r="A2006" i="32" s="1"/>
  <c r="A2007" i="32" s="1"/>
  <c r="A2008" i="32" s="1"/>
  <c r="A2009" i="32" s="1"/>
  <c r="A2010" i="32" s="1"/>
  <c r="A2011" i="32" s="1"/>
  <c r="A2012" i="32" s="1"/>
  <c r="A2013" i="32" s="1"/>
  <c r="A2014" i="32" s="1"/>
  <c r="A2015" i="32" s="1"/>
  <c r="A2016" i="32" s="1"/>
  <c r="A2017" i="32" s="1"/>
  <c r="A2018" i="32" s="1"/>
  <c r="A2019" i="32" s="1"/>
  <c r="A2020" i="32" s="1"/>
  <c r="A2021" i="32" s="1"/>
  <c r="A2022" i="32" s="1"/>
  <c r="A2023" i="32" s="1"/>
  <c r="A2024" i="32" s="1"/>
  <c r="A2025" i="32" s="1"/>
  <c r="A2026" i="32" s="1"/>
  <c r="A2027" i="32" s="1"/>
  <c r="A2028" i="32" s="1"/>
  <c r="A2029" i="32" s="1"/>
  <c r="A2030" i="32" s="1"/>
  <c r="A2031" i="32" s="1"/>
  <c r="A2032" i="32" s="1"/>
  <c r="A2033" i="32" s="1"/>
  <c r="A2034" i="32" s="1"/>
  <c r="A2035" i="32" s="1"/>
  <c r="A2036" i="32" s="1"/>
  <c r="A2037" i="32" s="1"/>
  <c r="A2038" i="32" s="1"/>
  <c r="A2039" i="32" s="1"/>
  <c r="A2040" i="32" s="1"/>
  <c r="A2041" i="32" s="1"/>
  <c r="A2042" i="32" s="1"/>
  <c r="A2043" i="32" s="1"/>
  <c r="A2044" i="32" s="1"/>
  <c r="A2045" i="32" s="1"/>
  <c r="A2046" i="32" s="1"/>
  <c r="A2047" i="32" s="1"/>
  <c r="A2048" i="32" s="1"/>
  <c r="A2049" i="32" s="1"/>
  <c r="A2050" i="32" s="1"/>
  <c r="A2051" i="32" s="1"/>
  <c r="A2052" i="32" s="1"/>
  <c r="A2053" i="32" s="1"/>
  <c r="A2054" i="32" s="1"/>
  <c r="A2055" i="32" s="1"/>
  <c r="A2056" i="32" s="1"/>
  <c r="A2057" i="32" s="1"/>
  <c r="A2058" i="32" s="1"/>
  <c r="A2059" i="32" s="1"/>
  <c r="A2060" i="32" s="1"/>
  <c r="A2061" i="32" s="1"/>
  <c r="A2062" i="32" s="1"/>
  <c r="A2063" i="32" s="1"/>
  <c r="A2064" i="32" s="1"/>
  <c r="A2065" i="32" s="1"/>
  <c r="A2066" i="32" s="1"/>
  <c r="A2067" i="32" s="1"/>
  <c r="A2068" i="32" s="1"/>
  <c r="A2069" i="32" s="1"/>
  <c r="A2070" i="32" s="1"/>
  <c r="A2071" i="32" s="1"/>
  <c r="A2072" i="32" s="1"/>
  <c r="A2073" i="32" s="1"/>
  <c r="A2074" i="32" s="1"/>
  <c r="A2075" i="32" s="1"/>
  <c r="A2076" i="32" s="1"/>
  <c r="A2077" i="32" s="1"/>
  <c r="A2078" i="32" s="1"/>
  <c r="A2079" i="32" s="1"/>
  <c r="A2080" i="32" s="1"/>
  <c r="A2081" i="32" s="1"/>
  <c r="A2082" i="32" s="1"/>
  <c r="A2083" i="32" s="1"/>
  <c r="A2084" i="32" s="1"/>
  <c r="A2085" i="32" s="1"/>
  <c r="A2086" i="32" s="1"/>
  <c r="A2087" i="32" s="1"/>
  <c r="A2088" i="32" s="1"/>
  <c r="A2089" i="32" s="1"/>
  <c r="A2090" i="32" s="1"/>
  <c r="A2091" i="32" s="1"/>
  <c r="A2092" i="32" s="1"/>
  <c r="A2093" i="32" s="1"/>
  <c r="A2094" i="32" s="1"/>
  <c r="A2095" i="32" s="1"/>
  <c r="A2096" i="32" s="1"/>
  <c r="A2097" i="32" s="1"/>
  <c r="A2098" i="32" s="1"/>
  <c r="A2099" i="32" s="1"/>
  <c r="A2100" i="32" s="1"/>
  <c r="A2101" i="32" s="1"/>
  <c r="A2102" i="32" s="1"/>
  <c r="A2103" i="32" s="1"/>
  <c r="A2104" i="32" s="1"/>
  <c r="A2105" i="32" s="1"/>
  <c r="A2106" i="32" s="1"/>
  <c r="A2107" i="32" s="1"/>
  <c r="A2108" i="32" s="1"/>
  <c r="A2109" i="32" s="1"/>
  <c r="A2110" i="32" s="1"/>
  <c r="A2111" i="32" s="1"/>
  <c r="A2112" i="32" s="1"/>
  <c r="A2113" i="32" s="1"/>
  <c r="A2114" i="32" s="1"/>
  <c r="A2115" i="32" s="1"/>
  <c r="A2116" i="32" s="1"/>
  <c r="A2117" i="32" s="1"/>
  <c r="A2118" i="32" s="1"/>
  <c r="A2119" i="32" s="1"/>
  <c r="A2120" i="32" s="1"/>
  <c r="A2121" i="32" s="1"/>
  <c r="A2122" i="32" s="1"/>
  <c r="A2123" i="32" s="1"/>
  <c r="A2124" i="32" s="1"/>
  <c r="A2125" i="32" s="1"/>
  <c r="A2126" i="32" s="1"/>
  <c r="A2127" i="32" s="1"/>
  <c r="A2128" i="32" s="1"/>
  <c r="A2129" i="32" s="1"/>
  <c r="A2130" i="32" s="1"/>
  <c r="A2131" i="32" s="1"/>
  <c r="A2132" i="32" s="1"/>
  <c r="A2133" i="32" s="1"/>
  <c r="A2134" i="32" s="1"/>
  <c r="A2135" i="32" s="1"/>
  <c r="A2136" i="32" s="1"/>
  <c r="A2137" i="32" s="1"/>
  <c r="A2138" i="32" s="1"/>
  <c r="A2139" i="32" s="1"/>
  <c r="A2140" i="32" s="1"/>
  <c r="A2141" i="32" s="1"/>
  <c r="A2142" i="32" s="1"/>
  <c r="A2143" i="32" s="1"/>
  <c r="A2144" i="32" s="1"/>
  <c r="A2145" i="32" s="1"/>
  <c r="A2146" i="32" s="1"/>
  <c r="A2147" i="32" s="1"/>
  <c r="A2148" i="32" s="1"/>
  <c r="A2149" i="32" s="1"/>
  <c r="A2150" i="32" s="1"/>
  <c r="A2151" i="32" s="1"/>
  <c r="N50" i="18" l="1"/>
  <c r="N31" i="21"/>
  <c r="N30" i="21"/>
  <c r="N29" i="21"/>
  <c r="N28" i="21"/>
  <c r="N27" i="21"/>
  <c r="N80" i="22"/>
  <c r="N79" i="22"/>
  <c r="N78" i="22"/>
  <c r="N77" i="22"/>
  <c r="N92" i="22" s="1"/>
  <c r="N76" i="22"/>
  <c r="N75" i="22"/>
  <c r="N93" i="22" s="1"/>
  <c r="N32" i="22"/>
  <c r="N31" i="22"/>
  <c r="N44" i="22" s="1"/>
  <c r="N30" i="22"/>
  <c r="N29" i="22"/>
  <c r="N28" i="22"/>
  <c r="N27" i="22"/>
  <c r="N46" i="22" s="1"/>
  <c r="N43" i="22" l="1"/>
  <c r="N40" i="22"/>
  <c r="N45" i="22"/>
  <c r="N42" i="22"/>
  <c r="N39" i="22"/>
  <c r="N87" i="22"/>
  <c r="N88" i="22"/>
  <c r="N89" i="22" s="1"/>
  <c r="N90" i="22"/>
  <c r="N94" i="22"/>
  <c r="N91" i="22"/>
  <c r="O31" i="21"/>
  <c r="O30" i="21"/>
  <c r="O29" i="21"/>
  <c r="O28" i="21"/>
  <c r="O27" i="21"/>
  <c r="N8" i="20"/>
  <c r="N8" i="19"/>
  <c r="M49" i="18"/>
  <c r="N8" i="18"/>
  <c r="N26" i="18"/>
  <c r="N36" i="20"/>
  <c r="AB8" i="38"/>
  <c r="M61" i="20"/>
  <c r="N8" i="33"/>
  <c r="N8" i="22"/>
  <c r="O32" i="22"/>
  <c r="O31" i="22"/>
  <c r="O30" i="22"/>
  <c r="O29" i="22"/>
  <c r="O28" i="22"/>
  <c r="O27" i="22"/>
  <c r="N56" i="22"/>
  <c r="O80" i="22"/>
  <c r="O79" i="22"/>
  <c r="O78" i="22"/>
  <c r="O77" i="22"/>
  <c r="O76" i="22"/>
  <c r="O75" i="22"/>
  <c r="N104" i="22"/>
  <c r="N8" i="34"/>
  <c r="N7" i="34"/>
  <c r="N6" i="34"/>
  <c r="N32" i="34"/>
  <c r="N57" i="34"/>
  <c r="N82" i="34"/>
  <c r="N107" i="34"/>
  <c r="N132" i="34"/>
  <c r="N157" i="34"/>
  <c r="N182" i="34"/>
  <c r="N207" i="34"/>
  <c r="N232" i="34"/>
  <c r="N257" i="34"/>
  <c r="N282" i="34"/>
  <c r="N41" i="22" l="1"/>
  <c r="L49" i="18"/>
  <c r="AA8" i="38"/>
  <c r="K61" i="20"/>
  <c r="L61" i="20"/>
  <c r="K49" i="18" l="1"/>
  <c r="N72" i="14" l="1"/>
  <c r="J49" i="18"/>
  <c r="J61" i="20"/>
  <c r="I49" i="18" l="1"/>
  <c r="X8" i="38"/>
  <c r="I61" i="20"/>
  <c r="H49" i="18" l="1"/>
  <c r="W8" i="38"/>
  <c r="H61" i="20"/>
  <c r="G49" i="18" l="1"/>
  <c r="V8" i="38"/>
  <c r="G61" i="20"/>
  <c r="F49" i="18" l="1"/>
  <c r="F61" i="20"/>
  <c r="U8" i="38"/>
  <c r="E49" i="18" l="1"/>
  <c r="D49" i="18"/>
  <c r="C49" i="18"/>
  <c r="R4" i="38"/>
  <c r="R8" i="38"/>
  <c r="T8" i="38"/>
  <c r="S8" i="38"/>
  <c r="N1785" i="32" l="1"/>
  <c r="N1784" i="32"/>
  <c r="N1783" i="32"/>
  <c r="N1782" i="32"/>
  <c r="N1781" i="32"/>
  <c r="N1780" i="32"/>
  <c r="N1779" i="32"/>
  <c r="N1778" i="32"/>
  <c r="N1777" i="32"/>
  <c r="N1776" i="32"/>
  <c r="N1775" i="32"/>
  <c r="N1774" i="32"/>
  <c r="N1773" i="32"/>
  <c r="N1772" i="32"/>
  <c r="N1771" i="32"/>
  <c r="N1770" i="32"/>
  <c r="N1769" i="32"/>
  <c r="N1768" i="32"/>
  <c r="N1767" i="32"/>
  <c r="N1766" i="32"/>
  <c r="N1765" i="32"/>
  <c r="N1764" i="32"/>
  <c r="N1763" i="32"/>
  <c r="N1762" i="32"/>
  <c r="N1761" i="32"/>
  <c r="N1760" i="32"/>
  <c r="N1759" i="32"/>
  <c r="N1758" i="32"/>
  <c r="N1757" i="32"/>
  <c r="N1756" i="32"/>
  <c r="N1755" i="32"/>
  <c r="N1754" i="32"/>
  <c r="N1753" i="32"/>
  <c r="N1752" i="32"/>
  <c r="N1751" i="32"/>
  <c r="N1750" i="32"/>
  <c r="N1749" i="32"/>
  <c r="N1748" i="32"/>
  <c r="N1747" i="32"/>
  <c r="N1746" i="32"/>
  <c r="N1745" i="32"/>
  <c r="N1744" i="32"/>
  <c r="N1743" i="32"/>
  <c r="N1742" i="32"/>
  <c r="N1741" i="32"/>
  <c r="N1740" i="32"/>
  <c r="N1739" i="32"/>
  <c r="N1738" i="32"/>
  <c r="N1737" i="32"/>
  <c r="N1736" i="32"/>
  <c r="N1735" i="32"/>
  <c r="N1734" i="32"/>
  <c r="N1733" i="32"/>
  <c r="N1732" i="32"/>
  <c r="N1731" i="32"/>
  <c r="N1730" i="32"/>
  <c r="N1729" i="32"/>
  <c r="N1728" i="32"/>
  <c r="N1727" i="32"/>
  <c r="N1726" i="32"/>
  <c r="N1725" i="32"/>
  <c r="N1724" i="32"/>
  <c r="N1723" i="32"/>
  <c r="N1722" i="32"/>
  <c r="N1721" i="32"/>
  <c r="N1720" i="32"/>
  <c r="N1719" i="32"/>
  <c r="N1718" i="32"/>
  <c r="N1717" i="32"/>
  <c r="N1716" i="32"/>
  <c r="N1715" i="32"/>
  <c r="N1714" i="32"/>
  <c r="N1713" i="32"/>
  <c r="N1712" i="32"/>
  <c r="N1711" i="32"/>
  <c r="N1710" i="32"/>
  <c r="N1709" i="32"/>
  <c r="N1708" i="32"/>
  <c r="N1707" i="32"/>
  <c r="N1706" i="32"/>
  <c r="N1705" i="32"/>
  <c r="N1704" i="32"/>
  <c r="N1703" i="32"/>
  <c r="N1702" i="32"/>
  <c r="N1701" i="32"/>
  <c r="N1700" i="32"/>
  <c r="N1699" i="32"/>
  <c r="N1698" i="32"/>
  <c r="N1697" i="32"/>
  <c r="N1696" i="32"/>
  <c r="N1695" i="32"/>
  <c r="N1694" i="32"/>
  <c r="N1693" i="32"/>
  <c r="N1692" i="32"/>
  <c r="N1691" i="32"/>
  <c r="N1690" i="32"/>
  <c r="N1689" i="32"/>
  <c r="N1688" i="32"/>
  <c r="N1687" i="32"/>
  <c r="N1686" i="32"/>
  <c r="N1685" i="32"/>
  <c r="N1684" i="32"/>
  <c r="N1683" i="32"/>
  <c r="N1682" i="32"/>
  <c r="N1681" i="32"/>
  <c r="N1680" i="32"/>
  <c r="N1679" i="32"/>
  <c r="N1678" i="32"/>
  <c r="N1677" i="32"/>
  <c r="N1676" i="32"/>
  <c r="N1675" i="32"/>
  <c r="N1674" i="32"/>
  <c r="N1673" i="32"/>
  <c r="N1672" i="32"/>
  <c r="N1671" i="32"/>
  <c r="N1670" i="32"/>
  <c r="N1669" i="32"/>
  <c r="N1668" i="32"/>
  <c r="N1667" i="32"/>
  <c r="N1666" i="32"/>
  <c r="N1665" i="32"/>
  <c r="N1664" i="32"/>
  <c r="N1663" i="32"/>
  <c r="N1662" i="32"/>
  <c r="N1661" i="32"/>
  <c r="N1660" i="32"/>
  <c r="N1659" i="32"/>
  <c r="N1658" i="32"/>
  <c r="N1657" i="32"/>
  <c r="N1656" i="32"/>
  <c r="N1655" i="32"/>
  <c r="N1654" i="32"/>
  <c r="N1653" i="32"/>
  <c r="N1652" i="32"/>
  <c r="N1651" i="32"/>
  <c r="N1650" i="32"/>
  <c r="N1649" i="32"/>
  <c r="N1648" i="32"/>
  <c r="N1647" i="32"/>
  <c r="N1646" i="32"/>
  <c r="N1645" i="32"/>
  <c r="N1644" i="32"/>
  <c r="N1643" i="32"/>
  <c r="N1642" i="32"/>
  <c r="N1641" i="32"/>
  <c r="N1640" i="32"/>
  <c r="N1639" i="32"/>
  <c r="N1638" i="32"/>
  <c r="N1637" i="32"/>
  <c r="N1636" i="32"/>
  <c r="N1635" i="32"/>
  <c r="N1634" i="32"/>
  <c r="N1633" i="32"/>
  <c r="N1632" i="32"/>
  <c r="N1631" i="32"/>
  <c r="N1630" i="32"/>
  <c r="N1629" i="32"/>
  <c r="N1628" i="32"/>
  <c r="N1627" i="32"/>
  <c r="N1626" i="32"/>
  <c r="N1625" i="32"/>
  <c r="N1624" i="32"/>
  <c r="N1623" i="32"/>
  <c r="N1622" i="32"/>
  <c r="N1621" i="32"/>
  <c r="N1620" i="32"/>
  <c r="N1619" i="32"/>
  <c r="N1618" i="32"/>
  <c r="N1617" i="32"/>
  <c r="N1616" i="32"/>
  <c r="N1615" i="32"/>
  <c r="N1614" i="32"/>
  <c r="N1613" i="32"/>
  <c r="N1612" i="32"/>
  <c r="N1611" i="32"/>
  <c r="N1610" i="32"/>
  <c r="N1609" i="32"/>
  <c r="N1608" i="32"/>
  <c r="N1607" i="32"/>
  <c r="N1606" i="32"/>
  <c r="N1605" i="32"/>
  <c r="N1604" i="32"/>
  <c r="N1603" i="32"/>
  <c r="N1602" i="32"/>
  <c r="N1601" i="32"/>
  <c r="N1600" i="32"/>
  <c r="N1599" i="32"/>
  <c r="N1598" i="32"/>
  <c r="N1597" i="32"/>
  <c r="N1596" i="32"/>
  <c r="N1595" i="32"/>
  <c r="N1594" i="32"/>
  <c r="N1593" i="32"/>
  <c r="N1592" i="32"/>
  <c r="N1591" i="32"/>
  <c r="N1590" i="32"/>
  <c r="N1589" i="32"/>
  <c r="N1588" i="32"/>
  <c r="N1587" i="32"/>
  <c r="N1586" i="32"/>
  <c r="N1585" i="32"/>
  <c r="N1584" i="32"/>
  <c r="N1583" i="32"/>
  <c r="N1582" i="32"/>
  <c r="N1581" i="32"/>
  <c r="N1580" i="32"/>
  <c r="N1579" i="32"/>
  <c r="N1578" i="32"/>
  <c r="N1577" i="32"/>
  <c r="N1576" i="32"/>
  <c r="N1575" i="32"/>
  <c r="N1574" i="32"/>
  <c r="N1573" i="32"/>
  <c r="N1572" i="32"/>
  <c r="N1571" i="32"/>
  <c r="N1570" i="32"/>
  <c r="N1569" i="32"/>
  <c r="N1568" i="32"/>
  <c r="N1567" i="32"/>
  <c r="N1566" i="32"/>
  <c r="N1565" i="32"/>
  <c r="N1564" i="32"/>
  <c r="N1563" i="32"/>
  <c r="N1562" i="32"/>
  <c r="N1561" i="32"/>
  <c r="N1560" i="32"/>
  <c r="N1559" i="32"/>
  <c r="N1558" i="32"/>
  <c r="N1557" i="32"/>
  <c r="N1556" i="32"/>
  <c r="N1555" i="32"/>
  <c r="N1554" i="32"/>
  <c r="N1553" i="32"/>
  <c r="N1552" i="32"/>
  <c r="N1551" i="32"/>
  <c r="N1550" i="32"/>
  <c r="N1549" i="32"/>
  <c r="N1548" i="32"/>
  <c r="N1547" i="32"/>
  <c r="N1546" i="32"/>
  <c r="N1545" i="32"/>
  <c r="N1544" i="32"/>
  <c r="N1543" i="32"/>
  <c r="N1542" i="32"/>
  <c r="N1541" i="32"/>
  <c r="N1540" i="32"/>
  <c r="N1539" i="32"/>
  <c r="N1538" i="32"/>
  <c r="N1537" i="32"/>
  <c r="N1536" i="32"/>
  <c r="N1535" i="32"/>
  <c r="N1534" i="32"/>
  <c r="N1533" i="32"/>
  <c r="N1532" i="32"/>
  <c r="N1531" i="32"/>
  <c r="N1530" i="32"/>
  <c r="N1529" i="32"/>
  <c r="N1528" i="32"/>
  <c r="N1527" i="32"/>
  <c r="N1526" i="32"/>
  <c r="N1525" i="32"/>
  <c r="N1524" i="32"/>
  <c r="N1523" i="32"/>
  <c r="N1522" i="32"/>
  <c r="N1521" i="32"/>
  <c r="N1520" i="32"/>
  <c r="N1519" i="32"/>
  <c r="N1518" i="32"/>
  <c r="N1517" i="32"/>
  <c r="N1516" i="32"/>
  <c r="N1515" i="32"/>
  <c r="N1514" i="32"/>
  <c r="N1513" i="32"/>
  <c r="N1512" i="32"/>
  <c r="N1511" i="32"/>
  <c r="N1510" i="32"/>
  <c r="N1509" i="32"/>
  <c r="N1508" i="32"/>
  <c r="N1507" i="32"/>
  <c r="N1506" i="32"/>
  <c r="N1505" i="32"/>
  <c r="N1504" i="32"/>
  <c r="N1503" i="32"/>
  <c r="N1502" i="32"/>
  <c r="N1501" i="32"/>
  <c r="N1500" i="32"/>
  <c r="N1499" i="32"/>
  <c r="N1498" i="32"/>
  <c r="N1497" i="32"/>
  <c r="N1496" i="32"/>
  <c r="N1495" i="32"/>
  <c r="N1494" i="32"/>
  <c r="N1493" i="32"/>
  <c r="N1492" i="32"/>
  <c r="N1491" i="32"/>
  <c r="N1490" i="32"/>
  <c r="N1489" i="32"/>
  <c r="N1488" i="32"/>
  <c r="N1487" i="32"/>
  <c r="N1486" i="32"/>
  <c r="N1485" i="32"/>
  <c r="N1484" i="32"/>
  <c r="N1483" i="32"/>
  <c r="N1482" i="32"/>
  <c r="N1481" i="32"/>
  <c r="N1480" i="32"/>
  <c r="N1479" i="32"/>
  <c r="N1478" i="32"/>
  <c r="N1477" i="32"/>
  <c r="N1476" i="32"/>
  <c r="N1475" i="32"/>
  <c r="N1474" i="32"/>
  <c r="N1473" i="32"/>
  <c r="N1472" i="32"/>
  <c r="N1471" i="32"/>
  <c r="N1470" i="32"/>
  <c r="N1469" i="32"/>
  <c r="N1468" i="32"/>
  <c r="N1467" i="32"/>
  <c r="N1466" i="32"/>
  <c r="N1465" i="32"/>
  <c r="N1464" i="32"/>
  <c r="N1463" i="32"/>
  <c r="N1462" i="32"/>
  <c r="N1461" i="32"/>
  <c r="N1460" i="32"/>
  <c r="N1459" i="32"/>
  <c r="N1458" i="32"/>
  <c r="N1457" i="32"/>
  <c r="N1456" i="32"/>
  <c r="N1455" i="32"/>
  <c r="N1454" i="32"/>
  <c r="N1453" i="32"/>
  <c r="N1452" i="32"/>
  <c r="N1451" i="32"/>
  <c r="N1450" i="32"/>
  <c r="N1449" i="32"/>
  <c r="N1448" i="32"/>
  <c r="N1447" i="32"/>
  <c r="N1446" i="32"/>
  <c r="N1445" i="32"/>
  <c r="N1444" i="32"/>
  <c r="N1443" i="32"/>
  <c r="N1442" i="32"/>
  <c r="N1441" i="32"/>
  <c r="N1440" i="32"/>
  <c r="N1439" i="32"/>
  <c r="N1438" i="32"/>
  <c r="N1437" i="32"/>
  <c r="N1436" i="32"/>
  <c r="N1435" i="32"/>
  <c r="N1434" i="32"/>
  <c r="N1433" i="32"/>
  <c r="N1432" i="32"/>
  <c r="N1431" i="32"/>
  <c r="N1430" i="32"/>
  <c r="N1429" i="32"/>
  <c r="N1428" i="32"/>
  <c r="N1427" i="32"/>
  <c r="N1426" i="32"/>
  <c r="N1425" i="32"/>
  <c r="N1424" i="32"/>
  <c r="N1423" i="32"/>
  <c r="N1422" i="32"/>
  <c r="N1421" i="32"/>
  <c r="N1420" i="32"/>
  <c r="N1419" i="32"/>
  <c r="N1418" i="32"/>
  <c r="N1417" i="32"/>
  <c r="N1416" i="32"/>
  <c r="N1415" i="32"/>
  <c r="N1414" i="32"/>
  <c r="N1413" i="32"/>
  <c r="N1412" i="32"/>
  <c r="N1411" i="32"/>
  <c r="N1410" i="32"/>
  <c r="N1409" i="32"/>
  <c r="N1408" i="32"/>
  <c r="N1407" i="32"/>
  <c r="N1406" i="32"/>
  <c r="N1405" i="32"/>
  <c r="N1404" i="32"/>
  <c r="N1403" i="32"/>
  <c r="N1402" i="32"/>
  <c r="N1401" i="32"/>
  <c r="N1400" i="32"/>
  <c r="N1399" i="32"/>
  <c r="N1398" i="32"/>
  <c r="N1397" i="32"/>
  <c r="N1396" i="32"/>
  <c r="N1395" i="32"/>
  <c r="N1394" i="32"/>
  <c r="N1393" i="32"/>
  <c r="N1392" i="32"/>
  <c r="N1391" i="32"/>
  <c r="N1390" i="32"/>
  <c r="N1389" i="32"/>
  <c r="N1388" i="32"/>
  <c r="N1387" i="32"/>
  <c r="N1386" i="32"/>
  <c r="N1385" i="32"/>
  <c r="N1384" i="32"/>
  <c r="N1383" i="32"/>
  <c r="N1382" i="32"/>
  <c r="N1381" i="32"/>
  <c r="N1380" i="32"/>
  <c r="N1379" i="32"/>
  <c r="N1378" i="32"/>
  <c r="N1377" i="32"/>
  <c r="N1376" i="32"/>
  <c r="N1375" i="32"/>
  <c r="N1374" i="32"/>
  <c r="N1373" i="32"/>
  <c r="N1372" i="32"/>
  <c r="N1371" i="32"/>
  <c r="N1370" i="32"/>
  <c r="N1369" i="32"/>
  <c r="N1368" i="32"/>
  <c r="N1367" i="32"/>
  <c r="N1366" i="32"/>
  <c r="N1365" i="32"/>
  <c r="N1364" i="32"/>
  <c r="N1363" i="32"/>
  <c r="N1362" i="32"/>
  <c r="N1361" i="32"/>
  <c r="N1360" i="32"/>
  <c r="N1359" i="32"/>
  <c r="N1358" i="32"/>
  <c r="N1357" i="32"/>
  <c r="N1356" i="32"/>
  <c r="N1355" i="32"/>
  <c r="N1354" i="32"/>
  <c r="N1353" i="32"/>
  <c r="N1352" i="32"/>
  <c r="N1351" i="32"/>
  <c r="N1350" i="32"/>
  <c r="N1349" i="32"/>
  <c r="N1348" i="32"/>
  <c r="N1347" i="32"/>
  <c r="N1346" i="32"/>
  <c r="N1345" i="32"/>
  <c r="N1344" i="32"/>
  <c r="N1343" i="32"/>
  <c r="N1342" i="32"/>
  <c r="N1341" i="32"/>
  <c r="N1340" i="32"/>
  <c r="N1339" i="32"/>
  <c r="N1338" i="32"/>
  <c r="N1337" i="32"/>
  <c r="N1336" i="32"/>
  <c r="N1335" i="32"/>
  <c r="N1334" i="32"/>
  <c r="N1333" i="32"/>
  <c r="N1332" i="32"/>
  <c r="N1331" i="32"/>
  <c r="N1330" i="32"/>
  <c r="N1329" i="32"/>
  <c r="N1328" i="32"/>
  <c r="N1327" i="32"/>
  <c r="N1326" i="32"/>
  <c r="N1325" i="32"/>
  <c r="N1324" i="32"/>
  <c r="N1323" i="32"/>
  <c r="N1322" i="32"/>
  <c r="N1321" i="32"/>
  <c r="N1320" i="32"/>
  <c r="N1319" i="32"/>
  <c r="N1318" i="32"/>
  <c r="N1317" i="32"/>
  <c r="N1316" i="32"/>
  <c r="N1315" i="32"/>
  <c r="N1314" i="32"/>
  <c r="N1313" i="32"/>
  <c r="N1312" i="32"/>
  <c r="N1311" i="32"/>
  <c r="N1310" i="32"/>
  <c r="N1309" i="32"/>
  <c r="N1308" i="32"/>
  <c r="N1307" i="32"/>
  <c r="N1306" i="32"/>
  <c r="N1305" i="32"/>
  <c r="N1304" i="32"/>
  <c r="N1303" i="32"/>
  <c r="N1302" i="32"/>
  <c r="N1301" i="32"/>
  <c r="N1300" i="32"/>
  <c r="N1299" i="32"/>
  <c r="N1298" i="32"/>
  <c r="N1297" i="32"/>
  <c r="N1296" i="32"/>
  <c r="N1295" i="32"/>
  <c r="N1294" i="32"/>
  <c r="N1293" i="32"/>
  <c r="N1292" i="32"/>
  <c r="N1291" i="32"/>
  <c r="N1290" i="32"/>
  <c r="N1289" i="32"/>
  <c r="N1288" i="32"/>
  <c r="N1287" i="32"/>
  <c r="N1286" i="32"/>
  <c r="N1285" i="32"/>
  <c r="N1284" i="32"/>
  <c r="N1283" i="32"/>
  <c r="N1282" i="32"/>
  <c r="N1281" i="32"/>
  <c r="N1280" i="32"/>
  <c r="N1279" i="32"/>
  <c r="N1278" i="32"/>
  <c r="N1277" i="32"/>
  <c r="N1276" i="32"/>
  <c r="N1275" i="32"/>
  <c r="N1274" i="32"/>
  <c r="N1273" i="32"/>
  <c r="N1272" i="32"/>
  <c r="N1271" i="32"/>
  <c r="N1270" i="32"/>
  <c r="N1269" i="32"/>
  <c r="N1268" i="32"/>
  <c r="N1267" i="32"/>
  <c r="N1266" i="32"/>
  <c r="N1265" i="32"/>
  <c r="N1264" i="32"/>
  <c r="N1263" i="32"/>
  <c r="N1262" i="32"/>
  <c r="N1261" i="32"/>
  <c r="N1260" i="32"/>
  <c r="N1259" i="32"/>
  <c r="N1258" i="32"/>
  <c r="N1257" i="32"/>
  <c r="N1256" i="32"/>
  <c r="N1255" i="32"/>
  <c r="N1254" i="32"/>
  <c r="N1253" i="32"/>
  <c r="N1252" i="32"/>
  <c r="N1251" i="32"/>
  <c r="N1250" i="32"/>
  <c r="N1249" i="32"/>
  <c r="N1248" i="32"/>
  <c r="N1247" i="32"/>
  <c r="N1246" i="32"/>
  <c r="N1245" i="32"/>
  <c r="N1244" i="32"/>
  <c r="N1243" i="32"/>
  <c r="N1242" i="32"/>
  <c r="N1241" i="32"/>
  <c r="N1240" i="32"/>
  <c r="N1239" i="32"/>
  <c r="N1238" i="32"/>
  <c r="N1237" i="32"/>
  <c r="N1236" i="32"/>
  <c r="N1235" i="32"/>
  <c r="N1234" i="32"/>
  <c r="N1233" i="32"/>
  <c r="N1232" i="32"/>
  <c r="N1231" i="32"/>
  <c r="N1230" i="32"/>
  <c r="N1229" i="32"/>
  <c r="N1228" i="32"/>
  <c r="N1227" i="32"/>
  <c r="N1154" i="32"/>
  <c r="N1153" i="32"/>
  <c r="N1152" i="32"/>
  <c r="N1151" i="32"/>
  <c r="N1150" i="32"/>
  <c r="N1149" i="32"/>
  <c r="N1148" i="32"/>
  <c r="N1147" i="32"/>
  <c r="N1146" i="32"/>
  <c r="N1145" i="32"/>
  <c r="N1144" i="32"/>
  <c r="N1143" i="32"/>
  <c r="N1142" i="32"/>
  <c r="N1141" i="32"/>
  <c r="N1140" i="32"/>
  <c r="N1139" i="32"/>
  <c r="N1138" i="32"/>
  <c r="N1137" i="32"/>
  <c r="N1136" i="32"/>
  <c r="N1135" i="32"/>
  <c r="N1134" i="32"/>
  <c r="N1133" i="32"/>
  <c r="N1132" i="32"/>
  <c r="N1131" i="32"/>
  <c r="N1130" i="32"/>
  <c r="N1129" i="32"/>
  <c r="N1128" i="32"/>
  <c r="N1127" i="32"/>
  <c r="N1126" i="32"/>
  <c r="N1125" i="32"/>
  <c r="N1124" i="32"/>
  <c r="N1123" i="32"/>
  <c r="N1122" i="32"/>
  <c r="N1121" i="32"/>
  <c r="N1120" i="32"/>
  <c r="N1119" i="32"/>
  <c r="N1118" i="32"/>
  <c r="N1117" i="32"/>
  <c r="N1116" i="32"/>
  <c r="N1115" i="32"/>
  <c r="N1114" i="32"/>
  <c r="N1113" i="32"/>
  <c r="N1112" i="32"/>
  <c r="N1111" i="32"/>
  <c r="N1110" i="32"/>
  <c r="N1109" i="32"/>
  <c r="N1108" i="32"/>
  <c r="N1107" i="32"/>
  <c r="N1106" i="32"/>
  <c r="N1105" i="32"/>
  <c r="N1104" i="32"/>
  <c r="N1103" i="32"/>
  <c r="N1102" i="32"/>
  <c r="N1101" i="32"/>
  <c r="N1100" i="32"/>
  <c r="N1099" i="32"/>
  <c r="N1098" i="32"/>
  <c r="N1097" i="32"/>
  <c r="N1096" i="32"/>
  <c r="N1095" i="32"/>
  <c r="N1094" i="32"/>
  <c r="N1093" i="32"/>
  <c r="N1092" i="32"/>
  <c r="N1091" i="32"/>
  <c r="N1090" i="32"/>
  <c r="N1089" i="32"/>
  <c r="N1088" i="32"/>
  <c r="N1087" i="32"/>
  <c r="N1086" i="32"/>
  <c r="N1085" i="32"/>
  <c r="N1084" i="32"/>
  <c r="N1083" i="32"/>
  <c r="N1082" i="32"/>
  <c r="N1081" i="32"/>
  <c r="N1080" i="32"/>
  <c r="N1079" i="32"/>
  <c r="N1078" i="32"/>
  <c r="N1077" i="32"/>
  <c r="N1076" i="32"/>
  <c r="N1075" i="32"/>
  <c r="N1074" i="32"/>
  <c r="N1073" i="32"/>
  <c r="N1072" i="32"/>
  <c r="N1071" i="32"/>
  <c r="N1070" i="32"/>
  <c r="N1069" i="32"/>
  <c r="N1068" i="32"/>
  <c r="N1067" i="32"/>
  <c r="N1066" i="32"/>
  <c r="N1065" i="32"/>
  <c r="N1064" i="32"/>
  <c r="N1063" i="32"/>
  <c r="N1062" i="32"/>
  <c r="N1061" i="32"/>
  <c r="N1060" i="32"/>
  <c r="N1059" i="32"/>
  <c r="N1058" i="32"/>
  <c r="N1057" i="32"/>
  <c r="N1056" i="32"/>
  <c r="N1055" i="32"/>
  <c r="N1054" i="32"/>
  <c r="N1053" i="32"/>
  <c r="N1052" i="32"/>
  <c r="N1051" i="32"/>
  <c r="N1050" i="32"/>
  <c r="N1049" i="32"/>
  <c r="N1048" i="32"/>
  <c r="N1047" i="32"/>
  <c r="N1046" i="32"/>
  <c r="N1045" i="32"/>
  <c r="N1044" i="32"/>
  <c r="N1043" i="32"/>
  <c r="N1042" i="32"/>
  <c r="N1041" i="32"/>
  <c r="N1040" i="32"/>
  <c r="N1039" i="32"/>
  <c r="N1038" i="32"/>
  <c r="N1037" i="32"/>
  <c r="N1036" i="32"/>
  <c r="N1035" i="32"/>
  <c r="N1034" i="32"/>
  <c r="N1033" i="32"/>
  <c r="N1032" i="32"/>
  <c r="N1031" i="32"/>
  <c r="N1030" i="32"/>
  <c r="N1029" i="32"/>
  <c r="N1028" i="32"/>
  <c r="N1027" i="32"/>
  <c r="N1026" i="32"/>
  <c r="N1025" i="32"/>
  <c r="N1024" i="32"/>
  <c r="N1023" i="32"/>
  <c r="N1022" i="32"/>
  <c r="N1021" i="32"/>
  <c r="N1020" i="32"/>
  <c r="N1019" i="32"/>
  <c r="N1018" i="32"/>
  <c r="N1017" i="32"/>
  <c r="N1016" i="32"/>
  <c r="N1015" i="32"/>
  <c r="N1014" i="32"/>
  <c r="N1013" i="32"/>
  <c r="N1012" i="32"/>
  <c r="N1011" i="32"/>
  <c r="N1010" i="32"/>
  <c r="N1009" i="32"/>
  <c r="N1008" i="32"/>
  <c r="N1007" i="32"/>
  <c r="N1006" i="32"/>
  <c r="N1005" i="32"/>
  <c r="N1004" i="32"/>
  <c r="N1003" i="32"/>
  <c r="N1002" i="32"/>
  <c r="N1001" i="32"/>
  <c r="N1000" i="32"/>
  <c r="N999" i="32"/>
  <c r="N998" i="32"/>
  <c r="N997" i="32"/>
  <c r="N996" i="32"/>
  <c r="N995" i="32"/>
  <c r="N994" i="32"/>
  <c r="N993" i="32"/>
  <c r="N992" i="32"/>
  <c r="N991" i="32"/>
  <c r="N990" i="32"/>
  <c r="N989" i="32"/>
  <c r="N988" i="32"/>
  <c r="N987" i="32"/>
  <c r="N986" i="32"/>
  <c r="N985" i="32"/>
  <c r="N984" i="32"/>
  <c r="N983" i="32"/>
  <c r="N982" i="32"/>
  <c r="N981" i="32"/>
  <c r="N980" i="32"/>
  <c r="N979" i="32"/>
  <c r="N978" i="32"/>
  <c r="N977" i="32"/>
  <c r="N976" i="32"/>
  <c r="N975" i="32"/>
  <c r="N974" i="32"/>
  <c r="N973" i="32"/>
  <c r="N972" i="32"/>
  <c r="N971" i="32"/>
  <c r="N970" i="32"/>
  <c r="N969" i="32"/>
  <c r="N968" i="32"/>
  <c r="N967" i="32"/>
  <c r="N966" i="32"/>
  <c r="N965" i="32"/>
  <c r="N964" i="32"/>
  <c r="N963" i="32"/>
  <c r="N962" i="32"/>
  <c r="N961" i="32"/>
  <c r="N960" i="32"/>
  <c r="N959" i="32"/>
  <c r="N958" i="32"/>
  <c r="N957" i="32"/>
  <c r="N956" i="32"/>
  <c r="N955" i="32"/>
  <c r="N954" i="32"/>
  <c r="N953" i="32"/>
  <c r="N952" i="32"/>
  <c r="N951" i="32"/>
  <c r="N950" i="32"/>
  <c r="N949" i="32"/>
  <c r="N948" i="32"/>
  <c r="N947" i="32"/>
  <c r="N946" i="32"/>
  <c r="N945" i="32"/>
  <c r="N944" i="32"/>
  <c r="N943" i="32"/>
  <c r="N942" i="32"/>
  <c r="N941" i="32"/>
  <c r="N940" i="32"/>
  <c r="N939" i="32"/>
  <c r="N938" i="32"/>
  <c r="N937" i="32"/>
  <c r="N936" i="32"/>
  <c r="N935" i="32"/>
  <c r="N934" i="32"/>
  <c r="N933" i="32"/>
  <c r="N932" i="32"/>
  <c r="N931" i="32"/>
  <c r="N930" i="32"/>
  <c r="N929" i="32"/>
  <c r="N928" i="32"/>
  <c r="N927" i="32"/>
  <c r="N926" i="32"/>
  <c r="N925" i="32"/>
  <c r="N924" i="32"/>
  <c r="N923" i="32"/>
  <c r="N922" i="32"/>
  <c r="N921" i="32"/>
  <c r="N920" i="32"/>
  <c r="N919" i="32"/>
  <c r="N918" i="32"/>
  <c r="N917" i="32"/>
  <c r="N916" i="32"/>
  <c r="N915" i="32"/>
  <c r="N914" i="32"/>
  <c r="N913" i="32"/>
  <c r="N912" i="32"/>
  <c r="N911" i="32"/>
  <c r="N910" i="32"/>
  <c r="N909" i="32"/>
  <c r="N908" i="32"/>
  <c r="N907" i="32"/>
  <c r="N906" i="32"/>
  <c r="N905" i="32"/>
  <c r="N904" i="32"/>
  <c r="N903" i="32"/>
  <c r="N902" i="32"/>
  <c r="N901" i="32"/>
  <c r="N900" i="32"/>
  <c r="N899" i="32"/>
  <c r="N898" i="32"/>
  <c r="N897" i="32"/>
  <c r="N896" i="32"/>
  <c r="N895" i="32"/>
  <c r="N894" i="32"/>
  <c r="N893" i="32"/>
  <c r="N892" i="32"/>
  <c r="N891" i="32"/>
  <c r="N890" i="32"/>
  <c r="N889" i="32"/>
  <c r="N888" i="32"/>
  <c r="N887" i="32"/>
  <c r="N886" i="32"/>
  <c r="N885" i="32"/>
  <c r="N884" i="32"/>
  <c r="N883" i="32"/>
  <c r="N882" i="32"/>
  <c r="N881" i="32"/>
  <c r="N880" i="32"/>
  <c r="N879" i="32"/>
  <c r="N878" i="32"/>
  <c r="N877" i="32"/>
  <c r="N876" i="32"/>
  <c r="N875" i="32"/>
  <c r="N874" i="32"/>
  <c r="N873" i="32"/>
  <c r="N872" i="32"/>
  <c r="N871" i="32"/>
  <c r="N870" i="32"/>
  <c r="N869" i="32"/>
  <c r="N868" i="32"/>
  <c r="N867" i="32"/>
  <c r="N866" i="32"/>
  <c r="N865" i="32"/>
  <c r="N864" i="32"/>
  <c r="N863" i="32"/>
  <c r="N862" i="32"/>
  <c r="N861" i="32"/>
  <c r="N860" i="32"/>
  <c r="N859" i="32"/>
  <c r="N858" i="32"/>
  <c r="N857" i="32"/>
  <c r="N856" i="32"/>
  <c r="N855" i="32"/>
  <c r="N854" i="32"/>
  <c r="N853" i="32"/>
  <c r="N852" i="32"/>
  <c r="N851" i="32"/>
  <c r="N850" i="32"/>
  <c r="N849" i="32"/>
  <c r="N848" i="32"/>
  <c r="N847" i="32"/>
  <c r="N846" i="32"/>
  <c r="N845" i="32"/>
  <c r="N844" i="32"/>
  <c r="N843" i="32"/>
  <c r="N842" i="32"/>
  <c r="N841" i="32"/>
  <c r="N840" i="32"/>
  <c r="N839" i="32"/>
  <c r="N838" i="32"/>
  <c r="N837" i="32"/>
  <c r="N836" i="32"/>
  <c r="N835" i="32"/>
  <c r="N834" i="32"/>
  <c r="N833" i="32"/>
  <c r="N832" i="32"/>
  <c r="N831" i="32"/>
  <c r="N830" i="32"/>
  <c r="N829" i="32"/>
  <c r="N828" i="32"/>
  <c r="N827" i="32"/>
  <c r="N826" i="32"/>
  <c r="N825" i="32"/>
  <c r="N824" i="32"/>
  <c r="N823" i="32"/>
  <c r="N822" i="32"/>
  <c r="N821" i="32"/>
  <c r="N820" i="32"/>
  <c r="N819" i="32"/>
  <c r="N818" i="32"/>
  <c r="N817" i="32"/>
  <c r="N816" i="32"/>
  <c r="N815" i="32"/>
  <c r="N814" i="32"/>
  <c r="N813" i="32"/>
  <c r="N812" i="32"/>
  <c r="N811" i="32"/>
  <c r="N810" i="32"/>
  <c r="N809" i="32"/>
  <c r="N808" i="32"/>
  <c r="N807" i="32"/>
  <c r="N806" i="32"/>
  <c r="N805" i="32"/>
  <c r="N804" i="32"/>
  <c r="N803" i="32"/>
  <c r="N802" i="32"/>
  <c r="N801" i="32"/>
  <c r="N800" i="32"/>
  <c r="N799" i="32"/>
  <c r="N798" i="32"/>
  <c r="N797" i="32"/>
  <c r="N796" i="32"/>
  <c r="N795" i="32"/>
  <c r="N794" i="32"/>
  <c r="N793" i="32"/>
  <c r="N792" i="32"/>
  <c r="N791" i="32"/>
  <c r="N790" i="32"/>
  <c r="N789" i="32"/>
  <c r="N788" i="32"/>
  <c r="N787" i="32"/>
  <c r="N786" i="32"/>
  <c r="N785" i="32"/>
  <c r="N784" i="32"/>
  <c r="N783" i="32"/>
  <c r="N782" i="32"/>
  <c r="N781" i="32"/>
  <c r="N780" i="32"/>
  <c r="N779" i="32"/>
  <c r="N778" i="32"/>
  <c r="N777" i="32"/>
  <c r="N776" i="32"/>
  <c r="N775" i="32"/>
  <c r="N774" i="32"/>
  <c r="N773" i="32"/>
  <c r="N772" i="32"/>
  <c r="N771" i="32"/>
  <c r="N770" i="32"/>
  <c r="N769" i="32"/>
  <c r="N768" i="32"/>
  <c r="N767" i="32"/>
  <c r="N766" i="32"/>
  <c r="N765" i="32"/>
  <c r="N764" i="32"/>
  <c r="N763" i="32"/>
  <c r="N762" i="32"/>
  <c r="N761" i="32"/>
  <c r="N760" i="32"/>
  <c r="N759" i="32"/>
  <c r="N758" i="32"/>
  <c r="N757" i="32"/>
  <c r="N756" i="32"/>
  <c r="N755" i="32"/>
  <c r="N754" i="32"/>
  <c r="N753" i="32"/>
  <c r="N752" i="32"/>
  <c r="N751" i="32"/>
  <c r="N750" i="32"/>
  <c r="N749" i="32"/>
  <c r="N748" i="32"/>
  <c r="N747" i="32"/>
  <c r="N746" i="32"/>
  <c r="N745" i="32"/>
  <c r="N744" i="32"/>
  <c r="N743" i="32"/>
  <c r="N742" i="32"/>
  <c r="N741" i="32"/>
  <c r="N740" i="32"/>
  <c r="N739" i="32"/>
  <c r="N738" i="32"/>
  <c r="N737" i="32"/>
  <c r="N736" i="32"/>
  <c r="N735" i="32"/>
  <c r="N734" i="32"/>
  <c r="N733" i="32"/>
  <c r="N732" i="32"/>
  <c r="N731" i="32"/>
  <c r="N730" i="32"/>
  <c r="N729" i="32"/>
  <c r="N728" i="32"/>
  <c r="N727" i="32"/>
  <c r="N726" i="32"/>
  <c r="N725" i="32"/>
  <c r="N724" i="32"/>
  <c r="N723" i="32"/>
  <c r="N722" i="32"/>
  <c r="N721" i="32"/>
  <c r="N720" i="32"/>
  <c r="N719" i="32"/>
  <c r="N718" i="32"/>
  <c r="N717" i="32"/>
  <c r="N716" i="32"/>
  <c r="N715" i="32"/>
  <c r="N714" i="32"/>
  <c r="N713" i="32"/>
  <c r="N712" i="32"/>
  <c r="N711" i="32"/>
  <c r="N710" i="32"/>
  <c r="N709" i="32"/>
  <c r="N708" i="32"/>
  <c r="N707" i="32"/>
  <c r="N706" i="32"/>
  <c r="N705" i="32"/>
  <c r="N704" i="32"/>
  <c r="N703" i="32"/>
  <c r="N702" i="32"/>
  <c r="N701" i="32"/>
  <c r="N700" i="32"/>
  <c r="N699" i="32"/>
  <c r="N698" i="32"/>
  <c r="N697" i="32"/>
  <c r="N696" i="32"/>
  <c r="N695" i="32"/>
  <c r="N694" i="32"/>
  <c r="N693" i="32"/>
  <c r="N692" i="32"/>
  <c r="N691" i="32"/>
  <c r="N690" i="32"/>
  <c r="N689" i="32"/>
  <c r="N688" i="32"/>
  <c r="N687" i="32"/>
  <c r="N686" i="32"/>
  <c r="N685" i="32"/>
  <c r="N684" i="32"/>
  <c r="N683" i="32"/>
  <c r="N682" i="32"/>
  <c r="N681" i="32"/>
  <c r="N680" i="32"/>
  <c r="N679" i="32"/>
  <c r="N678" i="32"/>
  <c r="N677" i="32"/>
  <c r="N676" i="32"/>
  <c r="N675" i="32"/>
  <c r="N674" i="32"/>
  <c r="N673" i="32"/>
  <c r="N672" i="32"/>
  <c r="N671" i="32"/>
  <c r="N670" i="32"/>
  <c r="N669" i="32"/>
  <c r="N668" i="32"/>
  <c r="N667" i="32"/>
  <c r="N666" i="32"/>
  <c r="N665" i="32"/>
  <c r="N664" i="32"/>
  <c r="N663" i="32"/>
  <c r="N662" i="32"/>
  <c r="N661" i="32"/>
  <c r="N660" i="32"/>
  <c r="N659" i="32"/>
  <c r="N658" i="32"/>
  <c r="N657" i="32"/>
  <c r="N656" i="32"/>
  <c r="N655" i="32"/>
  <c r="N654" i="32"/>
  <c r="N653" i="32"/>
  <c r="N652" i="32"/>
  <c r="N651" i="32"/>
  <c r="N650" i="32"/>
  <c r="N649" i="32"/>
  <c r="N648" i="32"/>
  <c r="N647" i="32"/>
  <c r="N646" i="32"/>
  <c r="N645" i="32"/>
  <c r="N644" i="32"/>
  <c r="N643" i="32"/>
  <c r="N642" i="32"/>
  <c r="N641" i="32"/>
  <c r="N640" i="32"/>
  <c r="N639" i="32"/>
  <c r="N638" i="32"/>
  <c r="N637" i="32"/>
  <c r="N636" i="32"/>
  <c r="N635" i="32"/>
  <c r="N634" i="32"/>
  <c r="N633" i="32"/>
  <c r="N632" i="32"/>
  <c r="N631" i="32"/>
  <c r="N630" i="32"/>
  <c r="N629" i="32"/>
  <c r="N628" i="32"/>
  <c r="N627" i="32"/>
  <c r="N626" i="32"/>
  <c r="N625" i="32"/>
  <c r="N624" i="32"/>
  <c r="N623" i="32"/>
  <c r="N622" i="32"/>
  <c r="N621" i="32"/>
  <c r="N620" i="32"/>
  <c r="N619" i="32"/>
  <c r="N618" i="32"/>
  <c r="N617" i="32"/>
  <c r="N616" i="32"/>
  <c r="N615" i="32"/>
  <c r="N614" i="32"/>
  <c r="N613" i="32"/>
  <c r="N612" i="32"/>
  <c r="N611" i="32"/>
  <c r="N610" i="32"/>
  <c r="N609" i="32"/>
  <c r="N608" i="32"/>
  <c r="N607" i="32"/>
  <c r="N606" i="32"/>
  <c r="N605" i="32"/>
  <c r="N604" i="32"/>
  <c r="N603" i="32"/>
  <c r="N602" i="32"/>
  <c r="N601" i="32"/>
  <c r="N600" i="32"/>
  <c r="N599" i="32"/>
  <c r="N598" i="32"/>
  <c r="N597" i="32"/>
  <c r="N596" i="32"/>
  <c r="N595" i="32"/>
  <c r="N594" i="32"/>
  <c r="N593" i="32"/>
  <c r="N592" i="32"/>
  <c r="N591" i="32"/>
  <c r="N590" i="32"/>
  <c r="N589" i="32"/>
  <c r="N588" i="32"/>
  <c r="N587" i="32"/>
  <c r="N586" i="32"/>
  <c r="N585" i="32"/>
  <c r="N584" i="32"/>
  <c r="N583" i="32"/>
  <c r="N582" i="32"/>
  <c r="N581" i="32"/>
  <c r="N580" i="32"/>
  <c r="N579" i="32"/>
  <c r="N578" i="32"/>
  <c r="N577" i="32"/>
  <c r="N576" i="32"/>
  <c r="N575" i="32"/>
  <c r="N574" i="32"/>
  <c r="N573" i="32"/>
  <c r="N572" i="32"/>
  <c r="N571" i="32"/>
  <c r="N570" i="32"/>
  <c r="N569" i="32"/>
  <c r="N568" i="32"/>
  <c r="N567" i="32"/>
  <c r="N566" i="32"/>
  <c r="N565" i="32"/>
  <c r="N564" i="32"/>
  <c r="N563" i="32"/>
  <c r="N562" i="32"/>
  <c r="N561" i="32"/>
  <c r="N560" i="32"/>
  <c r="N559" i="32"/>
  <c r="N558" i="32"/>
  <c r="N557" i="32"/>
  <c r="N556" i="32"/>
  <c r="N555" i="32"/>
  <c r="N554" i="32"/>
  <c r="N553" i="32"/>
  <c r="N552" i="32"/>
  <c r="N551" i="32"/>
  <c r="N550" i="32"/>
  <c r="N549" i="32"/>
  <c r="N548" i="32"/>
  <c r="N547" i="32"/>
  <c r="N546" i="32"/>
  <c r="N545" i="32"/>
  <c r="N544" i="32"/>
  <c r="N543" i="32"/>
  <c r="N542" i="32"/>
  <c r="N541" i="32"/>
  <c r="N540" i="32"/>
  <c r="N539" i="32"/>
  <c r="N538" i="32"/>
  <c r="N537" i="32"/>
  <c r="N536" i="32"/>
  <c r="N535" i="32"/>
  <c r="N534" i="32"/>
  <c r="N533" i="32"/>
  <c r="N532" i="32"/>
  <c r="N531" i="32"/>
  <c r="N530" i="32"/>
  <c r="N529" i="32"/>
  <c r="N528" i="32"/>
  <c r="N527" i="32"/>
  <c r="N526" i="32"/>
  <c r="N525" i="32"/>
  <c r="N524" i="32"/>
  <c r="N523" i="32"/>
  <c r="N522" i="32"/>
  <c r="N521" i="32"/>
  <c r="N520" i="32"/>
  <c r="N519" i="32"/>
  <c r="N518" i="32"/>
  <c r="N517" i="32"/>
  <c r="N516" i="32"/>
  <c r="N515" i="32"/>
  <c r="N514" i="32"/>
  <c r="N513" i="32"/>
  <c r="N512" i="32"/>
  <c r="N511" i="32"/>
  <c r="N510" i="32"/>
  <c r="N509" i="32"/>
  <c r="N508" i="32"/>
  <c r="N507" i="32"/>
  <c r="N506" i="32"/>
  <c r="N505" i="32"/>
  <c r="N504" i="32"/>
  <c r="N503" i="32"/>
  <c r="N502" i="32"/>
  <c r="N501" i="32"/>
  <c r="N500" i="32"/>
  <c r="N499" i="32"/>
  <c r="N498" i="32"/>
  <c r="N497" i="32"/>
  <c r="N496" i="32"/>
  <c r="N495" i="32"/>
  <c r="N494" i="32"/>
  <c r="N493" i="32"/>
  <c r="N492" i="32"/>
  <c r="N491" i="32"/>
  <c r="N490" i="32"/>
  <c r="N489" i="32"/>
  <c r="N488" i="32"/>
  <c r="N487" i="32"/>
  <c r="N486" i="32"/>
  <c r="N485" i="32"/>
  <c r="N484" i="32"/>
  <c r="N483" i="32"/>
  <c r="N482" i="32"/>
  <c r="N481" i="32"/>
  <c r="N480" i="32"/>
  <c r="N479" i="32"/>
  <c r="N478" i="32"/>
  <c r="N477" i="32"/>
  <c r="N476" i="32"/>
  <c r="N475" i="32"/>
  <c r="N474" i="32"/>
  <c r="N473" i="32"/>
  <c r="N472" i="32"/>
  <c r="N471" i="32"/>
  <c r="N470" i="32"/>
  <c r="N469" i="32"/>
  <c r="N468" i="32"/>
  <c r="N467" i="32"/>
  <c r="N466" i="32"/>
  <c r="N465" i="32"/>
  <c r="N464" i="32"/>
  <c r="N463" i="32"/>
  <c r="N462" i="32"/>
  <c r="N461" i="32"/>
  <c r="N460" i="32"/>
  <c r="N459" i="32"/>
  <c r="N458" i="32"/>
  <c r="N457" i="32"/>
  <c r="N456" i="32"/>
  <c r="N455" i="32"/>
  <c r="N454" i="32"/>
  <c r="N453" i="32"/>
  <c r="N452" i="32"/>
  <c r="N451" i="32"/>
  <c r="N450" i="32"/>
  <c r="N449" i="32"/>
  <c r="N448" i="32"/>
  <c r="N447" i="32"/>
  <c r="N446" i="32"/>
  <c r="N445" i="32"/>
  <c r="N444" i="32"/>
  <c r="N443" i="32"/>
  <c r="N442" i="32"/>
  <c r="N441" i="32"/>
  <c r="N440" i="32"/>
  <c r="N439" i="32"/>
  <c r="N438" i="32"/>
  <c r="N437" i="32"/>
  <c r="N436" i="32"/>
  <c r="N435" i="32"/>
  <c r="N434" i="32"/>
  <c r="N433" i="32"/>
  <c r="N432" i="32"/>
  <c r="N431" i="32"/>
  <c r="N430" i="32"/>
  <c r="N429" i="32"/>
  <c r="N428" i="32"/>
  <c r="N427" i="32"/>
  <c r="N426" i="32"/>
  <c r="N425" i="32"/>
  <c r="N424" i="32"/>
  <c r="N423" i="32"/>
  <c r="N422" i="32"/>
  <c r="N421" i="32"/>
  <c r="N420" i="32"/>
  <c r="N419" i="32"/>
  <c r="N418" i="32"/>
  <c r="N417" i="32"/>
  <c r="N416" i="32"/>
  <c r="N415" i="32"/>
  <c r="N414" i="32"/>
  <c r="N413" i="32"/>
  <c r="N412" i="32"/>
  <c r="N411" i="32"/>
  <c r="N410" i="32"/>
  <c r="N409" i="32"/>
  <c r="N408" i="32"/>
  <c r="N407" i="32"/>
  <c r="N406" i="32"/>
  <c r="N405" i="32"/>
  <c r="N404" i="32"/>
  <c r="N403" i="32"/>
  <c r="N402" i="32"/>
  <c r="N401" i="32"/>
  <c r="N400" i="32"/>
  <c r="N399" i="32"/>
  <c r="N398" i="32"/>
  <c r="N397" i="32"/>
  <c r="N396" i="32"/>
  <c r="N395" i="32"/>
  <c r="N394" i="32"/>
  <c r="N393" i="32"/>
  <c r="N392" i="32"/>
  <c r="N391" i="32"/>
  <c r="N390" i="32"/>
  <c r="N389" i="32"/>
  <c r="N388" i="32"/>
  <c r="N387" i="32"/>
  <c r="N386" i="32"/>
  <c r="N385" i="32"/>
  <c r="N384" i="32"/>
  <c r="N383" i="32"/>
  <c r="N382" i="32"/>
  <c r="N381" i="32"/>
  <c r="N380" i="32"/>
  <c r="N379" i="32"/>
  <c r="N378" i="32"/>
  <c r="N377" i="32"/>
  <c r="N376" i="32"/>
  <c r="N375" i="32"/>
  <c r="N374" i="32"/>
  <c r="N373" i="32"/>
  <c r="N372" i="32"/>
  <c r="N371" i="32"/>
  <c r="N370" i="32"/>
  <c r="N369" i="32"/>
  <c r="N368" i="32"/>
  <c r="N367" i="32"/>
  <c r="N366" i="32"/>
  <c r="N365" i="32"/>
  <c r="N364" i="32"/>
  <c r="N363" i="32"/>
  <c r="N362" i="32"/>
  <c r="N361" i="32"/>
  <c r="N360" i="32"/>
  <c r="N359" i="32"/>
  <c r="N358" i="32"/>
  <c r="N357" i="32"/>
  <c r="N356" i="32"/>
  <c r="N355" i="32"/>
  <c r="N354" i="32"/>
  <c r="N353" i="32"/>
  <c r="N352" i="32"/>
  <c r="N351" i="32"/>
  <c r="N350" i="32"/>
  <c r="N349" i="32"/>
  <c r="N348" i="32"/>
  <c r="N347" i="32"/>
  <c r="N346" i="32"/>
  <c r="N345" i="32"/>
  <c r="N344" i="32"/>
  <c r="N343" i="32"/>
  <c r="N342" i="32"/>
  <c r="N341" i="32"/>
  <c r="N340" i="32"/>
  <c r="N339" i="32"/>
  <c r="N338" i="32"/>
  <c r="N337" i="32"/>
  <c r="N336" i="32"/>
  <c r="N335" i="32"/>
  <c r="N334" i="32"/>
  <c r="N333" i="32"/>
  <c r="N332" i="32"/>
  <c r="N331" i="32"/>
  <c r="N330" i="32"/>
  <c r="N329" i="32"/>
  <c r="N328" i="32"/>
  <c r="N327" i="32"/>
  <c r="N326" i="32"/>
  <c r="N325" i="32"/>
  <c r="N324" i="32"/>
  <c r="N323" i="32"/>
  <c r="N322" i="32"/>
  <c r="N321" i="32"/>
  <c r="N320" i="32"/>
  <c r="N319" i="32"/>
  <c r="N318" i="32"/>
  <c r="N317" i="32"/>
  <c r="N316" i="32"/>
  <c r="N315" i="32"/>
  <c r="N314" i="32"/>
  <c r="N313" i="32"/>
  <c r="N312" i="32"/>
  <c r="N311" i="32"/>
  <c r="N310" i="32"/>
  <c r="N309" i="32"/>
  <c r="N308" i="32"/>
  <c r="N307" i="32"/>
  <c r="N306" i="32"/>
  <c r="N305" i="32"/>
  <c r="N304" i="32"/>
  <c r="N303" i="32"/>
  <c r="N302" i="32"/>
  <c r="N301" i="32"/>
  <c r="N300" i="32"/>
  <c r="N299" i="32"/>
  <c r="N298" i="32"/>
  <c r="N297" i="32"/>
  <c r="N296" i="32"/>
  <c r="N295" i="32"/>
  <c r="N294" i="32"/>
  <c r="N293" i="32"/>
  <c r="N292" i="32"/>
  <c r="N291" i="32"/>
  <c r="N290" i="32"/>
  <c r="N289" i="32"/>
  <c r="N288" i="32"/>
  <c r="N287" i="32"/>
  <c r="N286" i="32"/>
  <c r="N285" i="32"/>
  <c r="N284" i="32"/>
  <c r="N283" i="32"/>
  <c r="N282" i="32"/>
  <c r="N281" i="32"/>
  <c r="N280" i="32"/>
  <c r="N279" i="32"/>
  <c r="N278" i="32"/>
  <c r="N277" i="32"/>
  <c r="N276" i="32"/>
  <c r="N275" i="32"/>
  <c r="N274" i="32"/>
  <c r="N273" i="32"/>
  <c r="N272" i="32"/>
  <c r="N271" i="32"/>
  <c r="N270" i="32"/>
  <c r="N269" i="32"/>
  <c r="N268" i="32"/>
  <c r="N267" i="32"/>
  <c r="N266" i="32"/>
  <c r="N265" i="32"/>
  <c r="N264" i="32"/>
  <c r="N263" i="32"/>
  <c r="N262" i="32"/>
  <c r="N261" i="32"/>
  <c r="N260" i="32"/>
  <c r="N259" i="32"/>
  <c r="N258" i="32"/>
  <c r="N257" i="32"/>
  <c r="N256" i="32"/>
  <c r="N255" i="32"/>
  <c r="N254" i="32"/>
  <c r="N253" i="32"/>
  <c r="N252" i="32"/>
  <c r="N251" i="32"/>
  <c r="N250" i="32"/>
  <c r="N249" i="32"/>
  <c r="N248" i="32"/>
  <c r="N247" i="32"/>
  <c r="N246" i="32"/>
  <c r="N245" i="32"/>
  <c r="N244" i="32"/>
  <c r="N243" i="32"/>
  <c r="N242" i="32"/>
  <c r="N241" i="32"/>
  <c r="N240" i="32"/>
  <c r="N239" i="32"/>
  <c r="N238" i="32"/>
  <c r="N237" i="32"/>
  <c r="N236" i="32"/>
  <c r="N235" i="32"/>
  <c r="N234" i="32"/>
  <c r="N233" i="32"/>
  <c r="N232" i="32"/>
  <c r="N231" i="32"/>
  <c r="N230" i="32"/>
  <c r="N229" i="32"/>
  <c r="N228" i="32"/>
  <c r="N227" i="32"/>
  <c r="N226" i="32"/>
  <c r="N225" i="32"/>
  <c r="N224" i="32"/>
  <c r="N223" i="32"/>
  <c r="N222" i="32"/>
  <c r="N221" i="32"/>
  <c r="N220" i="32"/>
  <c r="N219" i="32"/>
  <c r="N218" i="32"/>
  <c r="N217" i="32"/>
  <c r="N216" i="32"/>
  <c r="N215" i="32"/>
  <c r="N214" i="32"/>
  <c r="N213" i="32"/>
  <c r="N212" i="32"/>
  <c r="N211" i="32"/>
  <c r="N210" i="32"/>
  <c r="N209" i="32"/>
  <c r="N208" i="32"/>
  <c r="N207" i="32"/>
  <c r="N206" i="32"/>
  <c r="N205" i="32"/>
  <c r="N204" i="32"/>
  <c r="N203" i="32"/>
  <c r="N202" i="32"/>
  <c r="N201" i="32"/>
  <c r="N200" i="32"/>
  <c r="N199" i="32"/>
  <c r="N198" i="32"/>
  <c r="N197" i="32"/>
  <c r="N196" i="32"/>
  <c r="N195" i="32"/>
  <c r="N194" i="32"/>
  <c r="N193" i="32"/>
  <c r="N192" i="32"/>
  <c r="N191" i="32"/>
  <c r="N190" i="32"/>
  <c r="N189" i="32"/>
  <c r="N188" i="32"/>
  <c r="N187" i="32"/>
  <c r="N186" i="32"/>
  <c r="N185" i="32"/>
  <c r="N184" i="32"/>
  <c r="N183" i="32"/>
  <c r="N182" i="32"/>
  <c r="N181" i="32"/>
  <c r="N180" i="32"/>
  <c r="N179" i="32"/>
  <c r="N178" i="32"/>
  <c r="N177" i="32"/>
  <c r="N176" i="32"/>
  <c r="N175" i="32"/>
  <c r="N174" i="32"/>
  <c r="N173" i="32"/>
  <c r="N172" i="32"/>
  <c r="N171" i="32"/>
  <c r="N170" i="32"/>
  <c r="N169" i="32"/>
  <c r="N168" i="32"/>
  <c r="N167" i="32"/>
  <c r="N166" i="32"/>
  <c r="N165" i="32"/>
  <c r="N164" i="32"/>
  <c r="N163" i="32"/>
  <c r="N162" i="32"/>
  <c r="N161" i="32"/>
  <c r="N160" i="32"/>
  <c r="N159" i="32"/>
  <c r="N158" i="32"/>
  <c r="N157" i="32"/>
  <c r="N156" i="32"/>
  <c r="N155" i="32"/>
  <c r="N154" i="32"/>
  <c r="N153" i="32"/>
  <c r="N152" i="32"/>
  <c r="N151" i="32"/>
  <c r="N150" i="32"/>
  <c r="N149" i="32"/>
  <c r="N148" i="32"/>
  <c r="N147" i="32"/>
  <c r="N146" i="32"/>
  <c r="N145" i="32"/>
  <c r="N144" i="32"/>
  <c r="N143" i="32"/>
  <c r="N142" i="32"/>
  <c r="N141" i="32"/>
  <c r="N140" i="32"/>
  <c r="N139" i="32"/>
  <c r="N138" i="32"/>
  <c r="N137" i="32"/>
  <c r="N136" i="32"/>
  <c r="N135" i="32"/>
  <c r="N134" i="32"/>
  <c r="N133" i="32"/>
  <c r="N132" i="32"/>
  <c r="N131" i="32"/>
  <c r="N130" i="32"/>
  <c r="N129" i="32"/>
  <c r="N128" i="32"/>
  <c r="N127" i="32"/>
  <c r="N126" i="32"/>
  <c r="N125" i="32"/>
  <c r="N124" i="32"/>
  <c r="N123" i="32"/>
  <c r="N122" i="32"/>
  <c r="N121" i="32"/>
  <c r="N120" i="32"/>
  <c r="N119" i="32"/>
  <c r="N118" i="32"/>
  <c r="N117" i="32"/>
  <c r="N116" i="32"/>
  <c r="N115" i="32"/>
  <c r="N114" i="32"/>
  <c r="N113" i="32"/>
  <c r="N112" i="32"/>
  <c r="N111" i="32"/>
  <c r="N110" i="32"/>
  <c r="N109" i="32"/>
  <c r="N108" i="32"/>
  <c r="N107" i="32"/>
  <c r="N106" i="32"/>
  <c r="N105" i="32"/>
  <c r="N104" i="32"/>
  <c r="N103" i="32"/>
  <c r="N102" i="32"/>
  <c r="N101" i="32"/>
  <c r="N100" i="32"/>
  <c r="N99" i="32"/>
  <c r="N98" i="32"/>
  <c r="N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N71" i="32"/>
  <c r="N70" i="32"/>
  <c r="N69" i="32"/>
  <c r="N68" i="32"/>
  <c r="N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N41" i="32"/>
  <c r="N40" i="32"/>
  <c r="N39" i="32"/>
  <c r="N38" i="32"/>
  <c r="N37" i="32"/>
  <c r="N36" i="32"/>
  <c r="N35" i="32"/>
  <c r="N34" i="32"/>
  <c r="N33" i="32"/>
  <c r="N32" i="32"/>
  <c r="N31" i="32"/>
  <c r="N30" i="32"/>
  <c r="N29" i="32"/>
  <c r="N28" i="32"/>
  <c r="N27" i="32"/>
  <c r="N26" i="32"/>
  <c r="N25" i="32"/>
  <c r="N24" i="32"/>
  <c r="N23" i="32"/>
  <c r="N22" i="32"/>
  <c r="N21" i="32"/>
  <c r="N20" i="32"/>
  <c r="N19" i="32"/>
  <c r="N18" i="32"/>
  <c r="N17" i="32"/>
  <c r="N16" i="32"/>
  <c r="N15" i="32"/>
  <c r="N14" i="32"/>
  <c r="N13" i="32"/>
  <c r="N12" i="32"/>
  <c r="N11" i="32"/>
  <c r="N10" i="32"/>
  <c r="B49" i="18" l="1"/>
  <c r="Q8" i="38"/>
  <c r="AC8" i="38" s="1"/>
  <c r="AD8" i="38" s="1"/>
  <c r="B61" i="20"/>
  <c r="N61" i="20" s="1"/>
  <c r="C94" i="35"/>
  <c r="C93" i="35"/>
  <c r="C92" i="35"/>
  <c r="C91" i="35"/>
  <c r="C90" i="35"/>
  <c r="C89" i="35"/>
  <c r="C88" i="35"/>
  <c r="C87" i="35"/>
  <c r="C86" i="35"/>
  <c r="C85" i="35"/>
  <c r="C84" i="35"/>
  <c r="C83" i="35"/>
  <c r="C82" i="35"/>
  <c r="C81" i="35"/>
  <c r="C80" i="35"/>
  <c r="C79" i="35"/>
  <c r="C78" i="35"/>
  <c r="C77" i="35"/>
  <c r="C76" i="35"/>
  <c r="C75" i="35"/>
  <c r="C74" i="35"/>
  <c r="C73" i="35"/>
  <c r="C72" i="35"/>
  <c r="C71" i="35"/>
  <c r="C70" i="35"/>
  <c r="C69" i="35"/>
  <c r="C68" i="35"/>
  <c r="C67" i="35"/>
  <c r="C66" i="35"/>
  <c r="C65" i="35"/>
  <c r="C64" i="35"/>
  <c r="C63" i="35"/>
  <c r="C62" i="35"/>
  <c r="C61" i="35"/>
  <c r="C60" i="35"/>
  <c r="C59" i="35"/>
  <c r="N49" i="18" l="1"/>
  <c r="A1422" i="32"/>
  <c r="A1423" i="32" s="1"/>
  <c r="A1424" i="32" s="1"/>
  <c r="A1425" i="32" s="1"/>
  <c r="A1426" i="32" s="1"/>
  <c r="A1427" i="32" s="1"/>
  <c r="A1428" i="32" s="1"/>
  <c r="A1429" i="32" s="1"/>
  <c r="A1430" i="32" s="1"/>
  <c r="A1431" i="32" s="1"/>
  <c r="A1432" i="32" s="1"/>
  <c r="A1433" i="32" s="1"/>
  <c r="A1434" i="32" s="1"/>
  <c r="A1435" i="32" s="1"/>
  <c r="A1436" i="32" s="1"/>
  <c r="A1437" i="32" s="1"/>
  <c r="A1438" i="32" s="1"/>
  <c r="A1439" i="32" s="1"/>
  <c r="A1440" i="32" s="1"/>
  <c r="A1441" i="32" s="1"/>
  <c r="A1442" i="32" s="1"/>
  <c r="A1443" i="32" s="1"/>
  <c r="A1444" i="32" s="1"/>
  <c r="A1445" i="32" s="1"/>
  <c r="A1446" i="32" s="1"/>
  <c r="A1447" i="32" s="1"/>
  <c r="A1448" i="32" s="1"/>
  <c r="A1449" i="32" s="1"/>
  <c r="A1450" i="32" s="1"/>
  <c r="A1451" i="32" s="1"/>
  <c r="A1452" i="32" s="1"/>
  <c r="A1453" i="32" s="1"/>
  <c r="A1454" i="32" s="1"/>
  <c r="A1455" i="32" s="1"/>
  <c r="A1456" i="32" s="1"/>
  <c r="A1457" i="32" s="1"/>
  <c r="A1458" i="32" s="1"/>
  <c r="A1459" i="32" s="1"/>
  <c r="A1460" i="32" s="1"/>
  <c r="A1461" i="32" s="1"/>
  <c r="A1462" i="32" s="1"/>
  <c r="A1463" i="32" s="1"/>
  <c r="A1464" i="32" s="1"/>
  <c r="A1465" i="32" s="1"/>
  <c r="A1466" i="32" s="1"/>
  <c r="A1467" i="32" s="1"/>
  <c r="A1468" i="32" s="1"/>
  <c r="A1469" i="32" s="1"/>
  <c r="A1470" i="32" s="1"/>
  <c r="A1471" i="32" s="1"/>
  <c r="A1472" i="32" s="1"/>
  <c r="A1473" i="32" s="1"/>
  <c r="A1474" i="32" s="1"/>
  <c r="A1475" i="32" s="1"/>
  <c r="A1476" i="32" s="1"/>
  <c r="A1477" i="32" s="1"/>
  <c r="A1478" i="32" s="1"/>
  <c r="A1479" i="32" s="1"/>
  <c r="A1480" i="32" s="1"/>
  <c r="A1481" i="32" s="1"/>
  <c r="A1482" i="32" s="1"/>
  <c r="A1483" i="32" s="1"/>
  <c r="A1484" i="32" s="1"/>
  <c r="A1485" i="32" s="1"/>
  <c r="A1486" i="32" s="1"/>
  <c r="A1487" i="32" s="1"/>
  <c r="A1488" i="32" s="1"/>
  <c r="A1489" i="32" s="1"/>
  <c r="A1490" i="32" s="1"/>
  <c r="A1491" i="32" s="1"/>
  <c r="A1492" i="32" s="1"/>
  <c r="A1493" i="32" s="1"/>
  <c r="A1494" i="32" s="1"/>
  <c r="A1495" i="32" s="1"/>
  <c r="A1496" i="32" s="1"/>
  <c r="A1497" i="32" s="1"/>
  <c r="A1498" i="32" s="1"/>
  <c r="A1499" i="32" s="1"/>
  <c r="A1500" i="32" s="1"/>
  <c r="A1501" i="32" s="1"/>
  <c r="A1502" i="32" s="1"/>
  <c r="A1503" i="32" s="1"/>
  <c r="A1504" i="32" s="1"/>
  <c r="A1505" i="32" s="1"/>
  <c r="A1506" i="32" s="1"/>
  <c r="A1507" i="32" s="1"/>
  <c r="A1508" i="32" s="1"/>
  <c r="A1509" i="32" s="1"/>
  <c r="A1510" i="32" s="1"/>
  <c r="A1511" i="32" s="1"/>
  <c r="A1512" i="32" s="1"/>
  <c r="A1513" i="32" s="1"/>
  <c r="A1514" i="32" s="1"/>
  <c r="A1515" i="32" s="1"/>
  <c r="A1516" i="32" s="1"/>
  <c r="A1517" i="32" s="1"/>
  <c r="A1518" i="32" s="1"/>
  <c r="A1519" i="32" s="1"/>
  <c r="A1520" i="32" s="1"/>
  <c r="A1521" i="32" s="1"/>
  <c r="A1522" i="32" s="1"/>
  <c r="A1523" i="32" s="1"/>
  <c r="A1524" i="32" s="1"/>
  <c r="A1525" i="32" s="1"/>
  <c r="A1526" i="32" s="1"/>
  <c r="A1527" i="32" s="1"/>
  <c r="A1528" i="32" s="1"/>
  <c r="A1529" i="32" s="1"/>
  <c r="A1530" i="32" s="1"/>
  <c r="A1531" i="32" s="1"/>
  <c r="A1532" i="32" s="1"/>
  <c r="A1533" i="32" s="1"/>
  <c r="A1534" i="32" s="1"/>
  <c r="A1535" i="32" s="1"/>
  <c r="A1536" i="32" s="1"/>
  <c r="A1537" i="32" s="1"/>
  <c r="A1538" i="32" s="1"/>
  <c r="A1539" i="32" s="1"/>
  <c r="A1540" i="32" s="1"/>
  <c r="A1541" i="32" s="1"/>
  <c r="A1542" i="32" s="1"/>
  <c r="A1543" i="32" s="1"/>
  <c r="A1544" i="32" s="1"/>
  <c r="A1545" i="32" s="1"/>
  <c r="A1546" i="32" s="1"/>
  <c r="A1547" i="32" s="1"/>
  <c r="A1548" i="32" s="1"/>
  <c r="A1549" i="32" s="1"/>
  <c r="A1550" i="32" s="1"/>
  <c r="A1551" i="32" s="1"/>
  <c r="A1552" i="32" s="1"/>
  <c r="A1553" i="32" s="1"/>
  <c r="A1554" i="32" s="1"/>
  <c r="A1555" i="32" s="1"/>
  <c r="A1556" i="32" s="1"/>
  <c r="A1557" i="32" s="1"/>
  <c r="A1558" i="32" s="1"/>
  <c r="A1559" i="32" s="1"/>
  <c r="A1560" i="32" s="1"/>
  <c r="A1561" i="32" s="1"/>
  <c r="A1562" i="32" s="1"/>
  <c r="A1563" i="32" s="1"/>
  <c r="A1564" i="32" s="1"/>
  <c r="A1565" i="32" s="1"/>
  <c r="A1566" i="32" s="1"/>
  <c r="A1567" i="32" s="1"/>
  <c r="A1568" i="32" s="1"/>
  <c r="A1569" i="32" s="1"/>
  <c r="A1570" i="32" s="1"/>
  <c r="A1571" i="32" s="1"/>
  <c r="A1572" i="32" s="1"/>
  <c r="A1573" i="32" s="1"/>
  <c r="A1574" i="32" s="1"/>
  <c r="A1575" i="32" s="1"/>
  <c r="A1576" i="32" s="1"/>
  <c r="A1577" i="32" s="1"/>
  <c r="A1578" i="32" s="1"/>
  <c r="A1579" i="32" s="1"/>
  <c r="A1580" i="32" s="1"/>
  <c r="A1581" i="32" s="1"/>
  <c r="A1582" i="32" s="1"/>
  <c r="A1583" i="32" s="1"/>
  <c r="A1584" i="32" s="1"/>
  <c r="A1585" i="32" s="1"/>
  <c r="A1586" i="32" s="1"/>
  <c r="A1587" i="32" s="1"/>
  <c r="A1588" i="32" s="1"/>
  <c r="A1589" i="32" s="1"/>
  <c r="A1590" i="32" s="1"/>
  <c r="A1591" i="32" s="1"/>
  <c r="A1592" i="32" s="1"/>
  <c r="A1593" i="32" s="1"/>
  <c r="A1594" i="32" s="1"/>
  <c r="A1595" i="32" s="1"/>
  <c r="A1596" i="32" s="1"/>
  <c r="A1597" i="32" s="1"/>
  <c r="A1598" i="32" s="1"/>
  <c r="A1599" i="32" s="1"/>
  <c r="A1600" i="32" s="1"/>
  <c r="A1601" i="32" s="1"/>
  <c r="A1602" i="32" s="1"/>
  <c r="A1603" i="32" s="1"/>
  <c r="A1604" i="32" s="1"/>
  <c r="A1605" i="32" s="1"/>
  <c r="A1606" i="32" s="1"/>
  <c r="A1607" i="32" s="1"/>
  <c r="A1608" i="32" s="1"/>
  <c r="A1609" i="32" s="1"/>
  <c r="A1610" i="32" s="1"/>
  <c r="A1611" i="32" s="1"/>
  <c r="A1612" i="32" s="1"/>
  <c r="A1613" i="32" s="1"/>
  <c r="A1614" i="32" s="1"/>
  <c r="A1615" i="32" s="1"/>
  <c r="A1616" i="32" s="1"/>
  <c r="A1617" i="32" s="1"/>
  <c r="A1618" i="32" s="1"/>
  <c r="A1619" i="32" s="1"/>
  <c r="A1620" i="32" s="1"/>
  <c r="A1621" i="32" s="1"/>
  <c r="A1622" i="32" s="1"/>
  <c r="A1623" i="32" s="1"/>
  <c r="A1624" i="32" s="1"/>
  <c r="A1625" i="32" s="1"/>
  <c r="A1626" i="32" s="1"/>
  <c r="A1627" i="32" s="1"/>
  <c r="A1628" i="32" s="1"/>
  <c r="A1629" i="32" s="1"/>
  <c r="A1630" i="32" s="1"/>
  <c r="A1631" i="32" s="1"/>
  <c r="A1632" i="32" s="1"/>
  <c r="A1633" i="32" s="1"/>
  <c r="A1634" i="32" s="1"/>
  <c r="A1635" i="32" s="1"/>
  <c r="A1636" i="32" s="1"/>
  <c r="A1637" i="32" s="1"/>
  <c r="A1638" i="32" s="1"/>
  <c r="A1639" i="32" s="1"/>
  <c r="A1640" i="32" s="1"/>
  <c r="A1641" i="32" s="1"/>
  <c r="A1642" i="32" s="1"/>
  <c r="A1643" i="32" s="1"/>
  <c r="A1644" i="32" s="1"/>
  <c r="A1645" i="32" s="1"/>
  <c r="A1646" i="32" s="1"/>
  <c r="A1647" i="32" s="1"/>
  <c r="A1648" i="32" s="1"/>
  <c r="A1649" i="32" s="1"/>
  <c r="A1650" i="32" s="1"/>
  <c r="A1651" i="32" s="1"/>
  <c r="A1652" i="32" s="1"/>
  <c r="A1653" i="32" s="1"/>
  <c r="A1654" i="32" s="1"/>
  <c r="A1655" i="32" s="1"/>
  <c r="A1656" i="32" s="1"/>
  <c r="A1657" i="32" s="1"/>
  <c r="A1658" i="32" s="1"/>
  <c r="A1659" i="32" s="1"/>
  <c r="A1660" i="32" s="1"/>
  <c r="A1661" i="32" s="1"/>
  <c r="A1662" i="32" s="1"/>
  <c r="A1663" i="32" s="1"/>
  <c r="A1664" i="32" s="1"/>
  <c r="A1665" i="32" s="1"/>
  <c r="A1666" i="32" s="1"/>
  <c r="A1667" i="32" s="1"/>
  <c r="A1668" i="32" s="1"/>
  <c r="A1669" i="32" s="1"/>
  <c r="A1670" i="32" s="1"/>
  <c r="A1671" i="32" s="1"/>
  <c r="A1672" i="32" s="1"/>
  <c r="A1673" i="32" s="1"/>
  <c r="A1674" i="32" s="1"/>
  <c r="A1675" i="32" s="1"/>
  <c r="A1676" i="32" s="1"/>
  <c r="A1677" i="32" s="1"/>
  <c r="A1678" i="32" s="1"/>
  <c r="A1679" i="32" s="1"/>
  <c r="A1680" i="32" s="1"/>
  <c r="A1681" i="32" s="1"/>
  <c r="A1682" i="32" s="1"/>
  <c r="A1683" i="32" s="1"/>
  <c r="A1684" i="32" s="1"/>
  <c r="A1685" i="32" s="1"/>
  <c r="A1686" i="32" s="1"/>
  <c r="A1687" i="32" s="1"/>
  <c r="A1688" i="32" s="1"/>
  <c r="A1689" i="32" s="1"/>
  <c r="A1690" i="32" s="1"/>
  <c r="A1691" i="32" s="1"/>
  <c r="A1692" i="32" s="1"/>
  <c r="A1693" i="32" s="1"/>
  <c r="A1694" i="32" s="1"/>
  <c r="A1695" i="32" s="1"/>
  <c r="A1696" i="32" s="1"/>
  <c r="A1697" i="32" s="1"/>
  <c r="A1698" i="32" s="1"/>
  <c r="A1699" i="32" s="1"/>
  <c r="A1700" i="32" s="1"/>
  <c r="A1701" i="32" s="1"/>
  <c r="A1702" i="32" s="1"/>
  <c r="A1703" i="32" s="1"/>
  <c r="A1704" i="32" s="1"/>
  <c r="A1705" i="32" s="1"/>
  <c r="A1706" i="32" s="1"/>
  <c r="A1707" i="32" s="1"/>
  <c r="A1708" i="32" s="1"/>
  <c r="A1709" i="32" s="1"/>
  <c r="A1710" i="32" s="1"/>
  <c r="A1711" i="32" s="1"/>
  <c r="A1712" i="32" s="1"/>
  <c r="A1713" i="32" s="1"/>
  <c r="A1714" i="32" s="1"/>
  <c r="A1715" i="32" s="1"/>
  <c r="A1716" i="32" s="1"/>
  <c r="A1717" i="32" s="1"/>
  <c r="A1718" i="32" s="1"/>
  <c r="A1719" i="32" s="1"/>
  <c r="A1720" i="32" s="1"/>
  <c r="A1721" i="32" s="1"/>
  <c r="A1722" i="32" s="1"/>
  <c r="A1723" i="32" s="1"/>
  <c r="A1724" i="32" s="1"/>
  <c r="A1725" i="32" s="1"/>
  <c r="A1726" i="32" s="1"/>
  <c r="A1727" i="32" s="1"/>
  <c r="A1728" i="32" s="1"/>
  <c r="A1729" i="32" s="1"/>
  <c r="A1730" i="32" s="1"/>
  <c r="A1731" i="32" s="1"/>
  <c r="A1732" i="32" s="1"/>
  <c r="A1733" i="32" s="1"/>
  <c r="A1734" i="32" s="1"/>
  <c r="A1735" i="32" s="1"/>
  <c r="A1736" i="32" s="1"/>
  <c r="A1737" i="32" s="1"/>
  <c r="A1738" i="32" s="1"/>
  <c r="A1739" i="32" s="1"/>
  <c r="A1740" i="32" s="1"/>
  <c r="A1741" i="32" s="1"/>
  <c r="A1742" i="32" s="1"/>
  <c r="A1743" i="32" s="1"/>
  <c r="A1744" i="32" s="1"/>
  <c r="A1745" i="32" s="1"/>
  <c r="A1746" i="32" s="1"/>
  <c r="A1747" i="32" s="1"/>
  <c r="A1748" i="32" s="1"/>
  <c r="A1749" i="32" s="1"/>
  <c r="A1750" i="32" s="1"/>
  <c r="A1751" i="32" s="1"/>
  <c r="A1752" i="32" s="1"/>
  <c r="A1753" i="32" s="1"/>
  <c r="A1754" i="32" s="1"/>
  <c r="A1755" i="32" s="1"/>
  <c r="A1756" i="32" s="1"/>
  <c r="A1757" i="32" s="1"/>
  <c r="A1758" i="32" s="1"/>
  <c r="A1759" i="32" s="1"/>
  <c r="A1760" i="32" s="1"/>
  <c r="A1761" i="32" s="1"/>
  <c r="A1762" i="32" s="1"/>
  <c r="A1763" i="32" s="1"/>
  <c r="A1764" i="32" s="1"/>
  <c r="A1765" i="32" s="1"/>
  <c r="A1766" i="32" s="1"/>
  <c r="A1767" i="32" s="1"/>
  <c r="A1768" i="32" s="1"/>
  <c r="A1769" i="32" s="1"/>
  <c r="A1770" i="32" s="1"/>
  <c r="A1771" i="32" s="1"/>
  <c r="A1772" i="32" s="1"/>
  <c r="A1773" i="32" s="1"/>
  <c r="A1774" i="32" s="1"/>
  <c r="A1775" i="32" s="1"/>
  <c r="A1776" i="32" s="1"/>
  <c r="A1777" i="32" s="1"/>
  <c r="A1778" i="32" s="1"/>
  <c r="A1779" i="32" s="1"/>
  <c r="A1780" i="32" s="1"/>
  <c r="A1781" i="32" s="1"/>
  <c r="A1782" i="32" s="1"/>
  <c r="A1783" i="32" s="1"/>
  <c r="A1784" i="32" s="1"/>
  <c r="A1785" i="32" s="1"/>
  <c r="N7" i="20" l="1"/>
  <c r="N35" i="20"/>
  <c r="M60" i="20"/>
  <c r="N55" i="21"/>
  <c r="N7" i="21"/>
  <c r="N25" i="18"/>
  <c r="M48" i="18"/>
  <c r="N7" i="18"/>
  <c r="N7" i="19"/>
  <c r="N7" i="38"/>
  <c r="AB7" i="38"/>
  <c r="N7" i="33"/>
  <c r="N7" i="22"/>
  <c r="N55" i="22"/>
  <c r="N103" i="22"/>
  <c r="N31" i="34"/>
  <c r="N56" i="34"/>
  <c r="N81" i="34"/>
  <c r="N106" i="34"/>
  <c r="N131" i="34"/>
  <c r="N156" i="34"/>
  <c r="N181" i="34"/>
  <c r="N206" i="34"/>
  <c r="N231" i="34"/>
  <c r="N281" i="34"/>
  <c r="N256" i="34"/>
  <c r="L48" i="18" l="1"/>
  <c r="L60" i="20"/>
  <c r="N62" i="14"/>
  <c r="AA7" i="38"/>
  <c r="K48" i="18" l="1"/>
  <c r="R7" i="38"/>
  <c r="R22" i="38" s="1"/>
  <c r="R6" i="38"/>
  <c r="R5" i="38"/>
  <c r="R16" i="38" s="1"/>
  <c r="AA6" i="38"/>
  <c r="AA5" i="38"/>
  <c r="AA4" i="38"/>
  <c r="AA3" i="38"/>
  <c r="Y3" i="38"/>
  <c r="V7" i="38"/>
  <c r="V6" i="38"/>
  <c r="V5" i="38"/>
  <c r="V4" i="38"/>
  <c r="V3" i="38"/>
  <c r="T7" i="38"/>
  <c r="T6" i="38"/>
  <c r="T5" i="38"/>
  <c r="T4" i="38"/>
  <c r="T3" i="38"/>
  <c r="X7" i="38"/>
  <c r="W7" i="38"/>
  <c r="U7" i="38"/>
  <c r="S7" i="38"/>
  <c r="Q7" i="38"/>
  <c r="AB6" i="38"/>
  <c r="X6" i="38"/>
  <c r="W6" i="38"/>
  <c r="U6" i="38"/>
  <c r="S6" i="38"/>
  <c r="Q6" i="38"/>
  <c r="AB5" i="38"/>
  <c r="X5" i="38"/>
  <c r="W5" i="38"/>
  <c r="U5" i="38"/>
  <c r="S5" i="38"/>
  <c r="Q5" i="38"/>
  <c r="AB4" i="38"/>
  <c r="X4" i="38"/>
  <c r="W4" i="38"/>
  <c r="U4" i="38"/>
  <c r="S4" i="38"/>
  <c r="Q4" i="38"/>
  <c r="AB3" i="38"/>
  <c r="AB22" i="38" s="1"/>
  <c r="Z3" i="38"/>
  <c r="Z22" i="38" s="1"/>
  <c r="X3" i="38"/>
  <c r="X16" i="38" s="1"/>
  <c r="W3" i="38"/>
  <c r="W16" i="38" s="1"/>
  <c r="U3" i="38"/>
  <c r="U22" i="38" s="1"/>
  <c r="S3" i="38"/>
  <c r="R20" i="38"/>
  <c r="S21" i="38" l="1"/>
  <c r="Z18" i="38"/>
  <c r="AA21" i="38"/>
  <c r="V16" i="38"/>
  <c r="W22" i="38"/>
  <c r="W20" i="38"/>
  <c r="V18" i="38"/>
  <c r="AC7" i="38"/>
  <c r="AD7" i="38" s="1"/>
  <c r="R15" i="38"/>
  <c r="AA16" i="38"/>
  <c r="AA22" i="38"/>
  <c r="AB15" i="38"/>
  <c r="W21" i="38"/>
  <c r="T21" i="38"/>
  <c r="V15" i="38"/>
  <c r="R21" i="38"/>
  <c r="S20" i="38"/>
  <c r="Z15" i="38"/>
  <c r="W18" i="38"/>
  <c r="Y15" i="38"/>
  <c r="AC6" i="38"/>
  <c r="AD6" i="38" s="1"/>
  <c r="T16" i="38"/>
  <c r="W19" i="38"/>
  <c r="X19" i="38"/>
  <c r="W15" i="38"/>
  <c r="W17" i="38" s="1"/>
  <c r="S16" i="38"/>
  <c r="Z16" i="38"/>
  <c r="Z19" i="38"/>
  <c r="Z20" i="38"/>
  <c r="Z21" i="38"/>
  <c r="AA20" i="38"/>
  <c r="U19" i="38"/>
  <c r="AC5" i="38"/>
  <c r="AD5" i="38" s="1"/>
  <c r="T15" i="38"/>
  <c r="R18" i="38"/>
  <c r="R19" i="38"/>
  <c r="U21" i="38"/>
  <c r="Q22" i="38"/>
  <c r="V20" i="38"/>
  <c r="AA15" i="38"/>
  <c r="AA18" i="38"/>
  <c r="AA19" i="38"/>
  <c r="V19" i="38"/>
  <c r="V21" i="38"/>
  <c r="V22" i="38"/>
  <c r="Y22" i="38"/>
  <c r="Q16" i="38"/>
  <c r="AC4" i="38"/>
  <c r="AD4" i="38" s="1"/>
  <c r="Q19" i="38"/>
  <c r="Q21" i="38"/>
  <c r="Y21" i="38"/>
  <c r="AC3" i="38"/>
  <c r="AD3" i="38" s="1"/>
  <c r="S19" i="38"/>
  <c r="S22" i="38"/>
  <c r="S15" i="38"/>
  <c r="S18" i="38"/>
  <c r="Q15" i="38"/>
  <c r="U15" i="38"/>
  <c r="AB16" i="38"/>
  <c r="T18" i="38"/>
  <c r="AB19" i="38"/>
  <c r="T20" i="38"/>
  <c r="AB21" i="38"/>
  <c r="T22" i="38"/>
  <c r="Q18" i="38"/>
  <c r="AB18" i="38"/>
  <c r="T19" i="38"/>
  <c r="Y19" i="38"/>
  <c r="Q20" i="38"/>
  <c r="AB20" i="38"/>
  <c r="V17" i="38"/>
  <c r="R17" i="38"/>
  <c r="X20" i="38"/>
  <c r="U16" i="38"/>
  <c r="Y16" i="38"/>
  <c r="U20" i="38"/>
  <c r="Y20" i="38"/>
  <c r="X21" i="38"/>
  <c r="X18" i="38"/>
  <c r="X22" i="38"/>
  <c r="X15" i="38"/>
  <c r="X17" i="38" s="1"/>
  <c r="U18" i="38"/>
  <c r="Y18" i="38"/>
  <c r="Y17" i="38" l="1"/>
  <c r="T17" i="38"/>
  <c r="AB17" i="38"/>
  <c r="Z17" i="38"/>
  <c r="AC21" i="38"/>
  <c r="AA17" i="38"/>
  <c r="Q17" i="38"/>
  <c r="AC22" i="38"/>
  <c r="S17" i="38"/>
  <c r="U17" i="38"/>
  <c r="AC15" i="38"/>
  <c r="AC16" i="38"/>
  <c r="AC19" i="38"/>
  <c r="AC20" i="38"/>
  <c r="AC18" i="38"/>
  <c r="I48" i="18"/>
  <c r="I60" i="20"/>
  <c r="N60" i="20" s="1"/>
  <c r="AC17" i="38" l="1"/>
  <c r="H48" i="18"/>
  <c r="G48" i="18"/>
  <c r="F48" i="18"/>
  <c r="E48" i="18" l="1"/>
  <c r="D48" i="18" l="1"/>
  <c r="C48" i="18" l="1"/>
  <c r="M22" i="38" l="1"/>
  <c r="L22" i="38"/>
  <c r="K22" i="38"/>
  <c r="J22" i="38"/>
  <c r="I22" i="38"/>
  <c r="H22" i="38"/>
  <c r="G22" i="38"/>
  <c r="F22" i="38"/>
  <c r="E22" i="38"/>
  <c r="D22" i="38"/>
  <c r="C22" i="38"/>
  <c r="B22" i="38"/>
  <c r="M21" i="38"/>
  <c r="L21" i="38"/>
  <c r="K21" i="38"/>
  <c r="J21" i="38"/>
  <c r="I21" i="38"/>
  <c r="H21" i="38"/>
  <c r="G21" i="38"/>
  <c r="F21" i="38"/>
  <c r="E21" i="38"/>
  <c r="D21" i="38"/>
  <c r="C21" i="38"/>
  <c r="B21" i="38"/>
  <c r="M20" i="38"/>
  <c r="L20" i="38"/>
  <c r="K20" i="38"/>
  <c r="J20" i="38"/>
  <c r="I20" i="38"/>
  <c r="H20" i="38"/>
  <c r="G20" i="38"/>
  <c r="F20" i="38"/>
  <c r="E20" i="38"/>
  <c r="D20" i="38"/>
  <c r="C20" i="38"/>
  <c r="B20" i="38"/>
  <c r="M19" i="38"/>
  <c r="L19" i="38"/>
  <c r="K19" i="38"/>
  <c r="J19" i="38"/>
  <c r="I19" i="38"/>
  <c r="H19" i="38"/>
  <c r="G19" i="38"/>
  <c r="F19" i="38"/>
  <c r="E19" i="38"/>
  <c r="D19" i="38"/>
  <c r="C19" i="38"/>
  <c r="B19" i="38"/>
  <c r="M18" i="38"/>
  <c r="L18" i="38"/>
  <c r="K18" i="38"/>
  <c r="J18" i="38"/>
  <c r="I18" i="38"/>
  <c r="H18" i="38"/>
  <c r="G18" i="38"/>
  <c r="F18" i="38"/>
  <c r="E18" i="38"/>
  <c r="D18" i="38"/>
  <c r="C18" i="38"/>
  <c r="B18" i="38"/>
  <c r="M16" i="38"/>
  <c r="L16" i="38"/>
  <c r="K16" i="38"/>
  <c r="J16" i="38"/>
  <c r="I16" i="38"/>
  <c r="H16" i="38"/>
  <c r="G16" i="38"/>
  <c r="F16" i="38"/>
  <c r="E16" i="38"/>
  <c r="D16" i="38"/>
  <c r="C16" i="38"/>
  <c r="B16" i="38"/>
  <c r="M15" i="38"/>
  <c r="L15" i="38"/>
  <c r="K15" i="38"/>
  <c r="J15" i="38"/>
  <c r="I15" i="38"/>
  <c r="H15" i="38"/>
  <c r="G15" i="38"/>
  <c r="F15" i="38"/>
  <c r="E15" i="38"/>
  <c r="D15" i="38"/>
  <c r="C15" i="38"/>
  <c r="B15" i="38"/>
  <c r="N6" i="38"/>
  <c r="N5" i="38"/>
  <c r="N4" i="38"/>
  <c r="N3" i="38"/>
  <c r="M75" i="20"/>
  <c r="L75" i="20"/>
  <c r="K75" i="20"/>
  <c r="J75" i="20"/>
  <c r="I75" i="20"/>
  <c r="H75" i="20"/>
  <c r="G75" i="20"/>
  <c r="F75" i="20"/>
  <c r="E75" i="20"/>
  <c r="D75" i="20"/>
  <c r="C75" i="20"/>
  <c r="B75" i="20"/>
  <c r="M74" i="20"/>
  <c r="L74" i="20"/>
  <c r="K74" i="20"/>
  <c r="J74" i="20"/>
  <c r="I74" i="20"/>
  <c r="H74" i="20"/>
  <c r="G74" i="20"/>
  <c r="F74" i="20"/>
  <c r="E74" i="20"/>
  <c r="D74" i="20"/>
  <c r="C74" i="20"/>
  <c r="B74" i="20"/>
  <c r="M73" i="20"/>
  <c r="L73" i="20"/>
  <c r="K73" i="20"/>
  <c r="J73" i="20"/>
  <c r="I73" i="20"/>
  <c r="H73" i="20"/>
  <c r="G73" i="20"/>
  <c r="F73" i="20"/>
  <c r="E73" i="20"/>
  <c r="D73" i="20"/>
  <c r="C73" i="20"/>
  <c r="B73" i="20"/>
  <c r="M72" i="20"/>
  <c r="L72" i="20"/>
  <c r="K72" i="20"/>
  <c r="J72" i="20"/>
  <c r="I72" i="20"/>
  <c r="H72" i="20"/>
  <c r="G72" i="20"/>
  <c r="F72" i="20"/>
  <c r="E72" i="20"/>
  <c r="D72" i="20"/>
  <c r="C72" i="20"/>
  <c r="B72" i="20"/>
  <c r="M71" i="20"/>
  <c r="L71" i="20"/>
  <c r="K71" i="20"/>
  <c r="J71" i="20"/>
  <c r="I71" i="20"/>
  <c r="H71" i="20"/>
  <c r="G71" i="20"/>
  <c r="F71" i="20"/>
  <c r="E71" i="20"/>
  <c r="D71" i="20"/>
  <c r="C71" i="20"/>
  <c r="B71" i="20"/>
  <c r="M69" i="20"/>
  <c r="L69" i="20"/>
  <c r="K69" i="20"/>
  <c r="J69" i="20"/>
  <c r="I69" i="20"/>
  <c r="H69" i="20"/>
  <c r="G69" i="20"/>
  <c r="F69" i="20"/>
  <c r="E69" i="20"/>
  <c r="D69" i="20"/>
  <c r="C69" i="20"/>
  <c r="B69" i="20"/>
  <c r="M68" i="20"/>
  <c r="L68" i="20"/>
  <c r="K68" i="20"/>
  <c r="J68" i="20"/>
  <c r="I68" i="20"/>
  <c r="H68" i="20"/>
  <c r="G68" i="20"/>
  <c r="F68" i="20"/>
  <c r="E68" i="20"/>
  <c r="D68" i="20"/>
  <c r="C68" i="20"/>
  <c r="B68" i="20"/>
  <c r="N59" i="20"/>
  <c r="N58" i="20"/>
  <c r="N57" i="20"/>
  <c r="N56" i="20"/>
  <c r="C17" i="38" l="1"/>
  <c r="G17" i="38"/>
  <c r="K17" i="38"/>
  <c r="M17" i="38"/>
  <c r="I17" i="38"/>
  <c r="E17" i="38"/>
  <c r="N22" i="38"/>
  <c r="B17" i="38"/>
  <c r="F17" i="38"/>
  <c r="J17" i="38"/>
  <c r="N20" i="38"/>
  <c r="D17" i="38"/>
  <c r="H17" i="38"/>
  <c r="L17" i="38"/>
  <c r="N18" i="38"/>
  <c r="N15" i="38"/>
  <c r="N19" i="38"/>
  <c r="N16" i="38"/>
  <c r="N21" i="38"/>
  <c r="E70" i="20"/>
  <c r="J70" i="20"/>
  <c r="I70" i="20"/>
  <c r="N75" i="20"/>
  <c r="M70" i="20"/>
  <c r="F70" i="20"/>
  <c r="C70" i="20"/>
  <c r="G70" i="20"/>
  <c r="K70" i="20"/>
  <c r="B70" i="20"/>
  <c r="N69" i="20"/>
  <c r="D70" i="20"/>
  <c r="H70" i="20"/>
  <c r="L70" i="20"/>
  <c r="N68" i="20"/>
  <c r="N72" i="20"/>
  <c r="N73" i="20"/>
  <c r="N74" i="20"/>
  <c r="N71" i="20"/>
  <c r="N70" i="20" l="1"/>
  <c r="N17" i="38"/>
  <c r="B48" i="18"/>
  <c r="C75" i="14"/>
  <c r="C74" i="14"/>
  <c r="C73" i="14"/>
  <c r="C72" i="14"/>
  <c r="C71" i="14"/>
  <c r="C70" i="14"/>
  <c r="C69" i="14"/>
  <c r="C68" i="14"/>
  <c r="C67" i="14"/>
  <c r="C66" i="14"/>
  <c r="C65" i="14"/>
  <c r="C64" i="14"/>
  <c r="N48" i="18" l="1"/>
  <c r="A1057" i="32"/>
  <c r="A1058" i="32" s="1"/>
  <c r="A1059" i="32" s="1"/>
  <c r="A1060" i="32" s="1"/>
  <c r="A1061" i="32" s="1"/>
  <c r="A1062" i="32" s="1"/>
  <c r="A1063" i="32" s="1"/>
  <c r="A1064" i="32" s="1"/>
  <c r="A1065" i="32" s="1"/>
  <c r="A1066" i="32" s="1"/>
  <c r="A1067" i="32" s="1"/>
  <c r="A1068" i="32" s="1"/>
  <c r="A1069" i="32" s="1"/>
  <c r="A1070" i="32" s="1"/>
  <c r="A1071" i="32" s="1"/>
  <c r="A1072" i="32" s="1"/>
  <c r="A1073" i="32" s="1"/>
  <c r="A1074" i="32" s="1"/>
  <c r="A1075" i="32" s="1"/>
  <c r="A1076" i="32" s="1"/>
  <c r="A1077" i="32" s="1"/>
  <c r="A1078" i="32" s="1"/>
  <c r="A1079" i="32" s="1"/>
  <c r="A1080" i="32" s="1"/>
  <c r="A1081" i="32" s="1"/>
  <c r="A1082" i="32" s="1"/>
  <c r="A1083" i="32" s="1"/>
  <c r="A1084" i="32" s="1"/>
  <c r="A1085" i="32" s="1"/>
  <c r="A1086" i="32" s="1"/>
  <c r="A1087" i="32" s="1"/>
  <c r="A1088" i="32" s="1"/>
  <c r="A1089" i="32" s="1"/>
  <c r="A1090" i="32" s="1"/>
  <c r="A1091" i="32" s="1"/>
  <c r="A1092" i="32" s="1"/>
  <c r="A1093" i="32" s="1"/>
  <c r="A1094" i="32" s="1"/>
  <c r="A1095" i="32" s="1"/>
  <c r="A1096" i="32" s="1"/>
  <c r="A1097" i="32" s="1"/>
  <c r="A1098" i="32" s="1"/>
  <c r="A1099" i="32" s="1"/>
  <c r="A1100" i="32" s="1"/>
  <c r="A1101" i="32" s="1"/>
  <c r="A1102" i="32" s="1"/>
  <c r="A1103" i="32" s="1"/>
  <c r="A1104" i="32" s="1"/>
  <c r="A1105" i="32" s="1"/>
  <c r="A1106" i="32" s="1"/>
  <c r="A1107" i="32" s="1"/>
  <c r="A1108" i="32" s="1"/>
  <c r="A1109" i="32" s="1"/>
  <c r="A1110" i="32" s="1"/>
  <c r="A1111" i="32" s="1"/>
  <c r="A1112" i="32" s="1"/>
  <c r="A1113" i="32" s="1"/>
  <c r="A1114" i="32" s="1"/>
  <c r="A1115" i="32" s="1"/>
  <c r="A1116" i="32" s="1"/>
  <c r="A1117" i="32" s="1"/>
  <c r="A1118" i="32" s="1"/>
  <c r="A1119" i="32" s="1"/>
  <c r="A1120" i="32" s="1"/>
  <c r="A1121" i="32" s="1"/>
  <c r="A1122" i="32" s="1"/>
  <c r="A1123" i="32" s="1"/>
  <c r="A1124" i="32" s="1"/>
  <c r="A1125" i="32" s="1"/>
  <c r="A1126" i="32" s="1"/>
  <c r="A1127" i="32" s="1"/>
  <c r="A1128" i="32" s="1"/>
  <c r="A1129" i="32" s="1"/>
  <c r="A1130" i="32" s="1"/>
  <c r="A1131" i="32" s="1"/>
  <c r="A1132" i="32" s="1"/>
  <c r="A1133" i="32" s="1"/>
  <c r="A1134" i="32" s="1"/>
  <c r="A1135" i="32" s="1"/>
  <c r="A1136" i="32" s="1"/>
  <c r="A1137" i="32" s="1"/>
  <c r="A1138" i="32" s="1"/>
  <c r="A1139" i="32" s="1"/>
  <c r="A1140" i="32" s="1"/>
  <c r="A1141" i="32" s="1"/>
  <c r="A1142" i="32" s="1"/>
  <c r="A1143" i="32" s="1"/>
  <c r="A1144" i="32" s="1"/>
  <c r="A1145" i="32" s="1"/>
  <c r="A1146" i="32" s="1"/>
  <c r="A1147" i="32" s="1"/>
  <c r="A1148" i="32" s="1"/>
  <c r="A1149" i="32" s="1"/>
  <c r="A1150" i="32" s="1"/>
  <c r="A1151" i="32" s="1"/>
  <c r="A1152" i="32" s="1"/>
  <c r="A1153" i="32" s="1"/>
  <c r="A1154" i="32" s="1"/>
  <c r="A1155" i="32" s="1"/>
  <c r="A1156" i="32" s="1"/>
  <c r="A1157" i="32" s="1"/>
  <c r="A1158" i="32" s="1"/>
  <c r="A1159" i="32" s="1"/>
  <c r="A1160" i="32" s="1"/>
  <c r="A1161" i="32" s="1"/>
  <c r="A1162" i="32" s="1"/>
  <c r="A1163" i="32" s="1"/>
  <c r="A1164" i="32" s="1"/>
  <c r="A1165" i="32" s="1"/>
  <c r="A1166" i="32" s="1"/>
  <c r="A1167" i="32" s="1"/>
  <c r="A1168" i="32" s="1"/>
  <c r="A1169" i="32" s="1"/>
  <c r="A1170" i="32" s="1"/>
  <c r="A1171" i="32" s="1"/>
  <c r="A1172" i="32" s="1"/>
  <c r="A1173" i="32" s="1"/>
  <c r="A1174" i="32" s="1"/>
  <c r="A1175" i="32" s="1"/>
  <c r="A1176" i="32" s="1"/>
  <c r="A1177" i="32" s="1"/>
  <c r="A1178" i="32" s="1"/>
  <c r="A1179" i="32" s="1"/>
  <c r="A1180" i="32" s="1"/>
  <c r="A1181" i="32" s="1"/>
  <c r="A1182" i="32" s="1"/>
  <c r="A1183" i="32" s="1"/>
  <c r="A1184" i="32" s="1"/>
  <c r="A1185" i="32" s="1"/>
  <c r="A1186" i="32" s="1"/>
  <c r="A1187" i="32" s="1"/>
  <c r="A1188" i="32" s="1"/>
  <c r="A1189" i="32" s="1"/>
  <c r="A1190" i="32" s="1"/>
  <c r="A1191" i="32" s="1"/>
  <c r="A1192" i="32" s="1"/>
  <c r="A1193" i="32" s="1"/>
  <c r="A1194" i="32" s="1"/>
  <c r="A1195" i="32" s="1"/>
  <c r="A1196" i="32" s="1"/>
  <c r="A1197" i="32" s="1"/>
  <c r="A1198" i="32" s="1"/>
  <c r="A1199" i="32" s="1"/>
  <c r="A1200" i="32" s="1"/>
  <c r="A1201" i="32" s="1"/>
  <c r="A1202" i="32" s="1"/>
  <c r="A1203" i="32" s="1"/>
  <c r="A1204" i="32" s="1"/>
  <c r="A1205" i="32" s="1"/>
  <c r="A1206" i="32" s="1"/>
  <c r="A1207" i="32" s="1"/>
  <c r="A1208" i="32" s="1"/>
  <c r="A1209" i="32" s="1"/>
  <c r="A1210" i="32" s="1"/>
  <c r="A1211" i="32" s="1"/>
  <c r="A1212" i="32" s="1"/>
  <c r="A1213" i="32" s="1"/>
  <c r="A1214" i="32" s="1"/>
  <c r="A1215" i="32" s="1"/>
  <c r="A1216" i="32" s="1"/>
  <c r="A1217" i="32" s="1"/>
  <c r="A1218" i="32" s="1"/>
  <c r="A1219" i="32" s="1"/>
  <c r="A1220" i="32" s="1"/>
  <c r="A1221" i="32" s="1"/>
  <c r="A1222" i="32" s="1"/>
  <c r="A1223" i="32" s="1"/>
  <c r="A1224" i="32" s="1"/>
  <c r="A1225" i="32" s="1"/>
  <c r="A1226" i="32" s="1"/>
  <c r="A1227" i="32" s="1"/>
  <c r="A1228" i="32" s="1"/>
  <c r="A1229" i="32" s="1"/>
  <c r="A1230" i="32" s="1"/>
  <c r="A1231" i="32" s="1"/>
  <c r="A1232" i="32" s="1"/>
  <c r="A1233" i="32" s="1"/>
  <c r="A1234" i="32" s="1"/>
  <c r="A1235" i="32" s="1"/>
  <c r="A1236" i="32" s="1"/>
  <c r="A1237" i="32" s="1"/>
  <c r="A1238" i="32" s="1"/>
  <c r="A1239" i="32" s="1"/>
  <c r="A1240" i="32" s="1"/>
  <c r="A1241" i="32" s="1"/>
  <c r="A1242" i="32" s="1"/>
  <c r="A1243" i="32" s="1"/>
  <c r="A1244" i="32" s="1"/>
  <c r="A1245" i="32" s="1"/>
  <c r="A1246" i="32" s="1"/>
  <c r="A1247" i="32" s="1"/>
  <c r="A1248" i="32" s="1"/>
  <c r="A1249" i="32" s="1"/>
  <c r="A1250" i="32" s="1"/>
  <c r="A1251" i="32" s="1"/>
  <c r="A1252" i="32" s="1"/>
  <c r="A1253" i="32" s="1"/>
  <c r="A1254" i="32" s="1"/>
  <c r="A1255" i="32" s="1"/>
  <c r="A1256" i="32" s="1"/>
  <c r="A1257" i="32" s="1"/>
  <c r="A1258" i="32" s="1"/>
  <c r="A1259" i="32" s="1"/>
  <c r="A1260" i="32" s="1"/>
  <c r="A1261" i="32" s="1"/>
  <c r="A1262" i="32" s="1"/>
  <c r="A1263" i="32" s="1"/>
  <c r="A1264" i="32" s="1"/>
  <c r="A1265" i="32" s="1"/>
  <c r="A1266" i="32" s="1"/>
  <c r="A1267" i="32" s="1"/>
  <c r="A1268" i="32" s="1"/>
  <c r="A1269" i="32" s="1"/>
  <c r="A1270" i="32" s="1"/>
  <c r="A1271" i="32" s="1"/>
  <c r="A1272" i="32" s="1"/>
  <c r="A1273" i="32" s="1"/>
  <c r="A1274" i="32" s="1"/>
  <c r="A1275" i="32" s="1"/>
  <c r="A1276" i="32" s="1"/>
  <c r="A1277" i="32" s="1"/>
  <c r="A1278" i="32" s="1"/>
  <c r="A1279" i="32" s="1"/>
  <c r="A1280" i="32" s="1"/>
  <c r="A1281" i="32" s="1"/>
  <c r="A1282" i="32" s="1"/>
  <c r="A1283" i="32" s="1"/>
  <c r="A1284" i="32" s="1"/>
  <c r="A1285" i="32" s="1"/>
  <c r="A1286" i="32" s="1"/>
  <c r="A1287" i="32" s="1"/>
  <c r="A1288" i="32" s="1"/>
  <c r="A1289" i="32" s="1"/>
  <c r="A1290" i="32" s="1"/>
  <c r="A1291" i="32" s="1"/>
  <c r="A1292" i="32" s="1"/>
  <c r="A1293" i="32" s="1"/>
  <c r="A1294" i="32" s="1"/>
  <c r="A1295" i="32" s="1"/>
  <c r="A1296" i="32" s="1"/>
  <c r="A1297" i="32" s="1"/>
  <c r="A1298" i="32" s="1"/>
  <c r="A1299" i="32" s="1"/>
  <c r="A1300" i="32" s="1"/>
  <c r="A1301" i="32" s="1"/>
  <c r="A1302" i="32" s="1"/>
  <c r="A1303" i="32" s="1"/>
  <c r="A1304" i="32" s="1"/>
  <c r="A1305" i="32" s="1"/>
  <c r="A1306" i="32" s="1"/>
  <c r="A1307" i="32" s="1"/>
  <c r="A1308" i="32" s="1"/>
  <c r="A1309" i="32" s="1"/>
  <c r="A1310" i="32" s="1"/>
  <c r="A1311" i="32" s="1"/>
  <c r="A1312" i="32" s="1"/>
  <c r="A1313" i="32" s="1"/>
  <c r="A1314" i="32" s="1"/>
  <c r="A1315" i="32" s="1"/>
  <c r="A1316" i="32" s="1"/>
  <c r="A1317" i="32" s="1"/>
  <c r="A1318" i="32" s="1"/>
  <c r="A1319" i="32" s="1"/>
  <c r="A1320" i="32" s="1"/>
  <c r="A1321" i="32" s="1"/>
  <c r="A1322" i="32" s="1"/>
  <c r="A1323" i="32" s="1"/>
  <c r="A1324" i="32" s="1"/>
  <c r="A1325" i="32" s="1"/>
  <c r="A1326" i="32" s="1"/>
  <c r="A1327" i="32" s="1"/>
  <c r="A1328" i="32" s="1"/>
  <c r="A1329" i="32" s="1"/>
  <c r="A1330" i="32" s="1"/>
  <c r="A1331" i="32" s="1"/>
  <c r="A1332" i="32" s="1"/>
  <c r="A1333" i="32" s="1"/>
  <c r="A1334" i="32" s="1"/>
  <c r="A1335" i="32" s="1"/>
  <c r="A1336" i="32" s="1"/>
  <c r="A1337" i="32" s="1"/>
  <c r="A1338" i="32" s="1"/>
  <c r="A1339" i="32" s="1"/>
  <c r="A1340" i="32" s="1"/>
  <c r="A1341" i="32" s="1"/>
  <c r="A1342" i="32" s="1"/>
  <c r="A1343" i="32" s="1"/>
  <c r="A1344" i="32" s="1"/>
  <c r="A1345" i="32" s="1"/>
  <c r="A1346" i="32" s="1"/>
  <c r="A1347" i="32" s="1"/>
  <c r="A1348" i="32" s="1"/>
  <c r="A1349" i="32" s="1"/>
  <c r="A1350" i="32" s="1"/>
  <c r="A1351" i="32" s="1"/>
  <c r="A1352" i="32" s="1"/>
  <c r="A1353" i="32" s="1"/>
  <c r="A1354" i="32" s="1"/>
  <c r="A1355" i="32" s="1"/>
  <c r="A1356" i="32" s="1"/>
  <c r="A1357" i="32" s="1"/>
  <c r="A1358" i="32" s="1"/>
  <c r="A1359" i="32" s="1"/>
  <c r="A1360" i="32" s="1"/>
  <c r="A1361" i="32" s="1"/>
  <c r="A1362" i="32" s="1"/>
  <c r="A1363" i="32" s="1"/>
  <c r="A1364" i="32" s="1"/>
  <c r="A1365" i="32" s="1"/>
  <c r="A1366" i="32" s="1"/>
  <c r="A1367" i="32" s="1"/>
  <c r="A1368" i="32" s="1"/>
  <c r="A1369" i="32" s="1"/>
  <c r="A1370" i="32" s="1"/>
  <c r="A1371" i="32" s="1"/>
  <c r="A1372" i="32" s="1"/>
  <c r="A1373" i="32" s="1"/>
  <c r="A1374" i="32" s="1"/>
  <c r="A1375" i="32" s="1"/>
  <c r="A1376" i="32" s="1"/>
  <c r="A1377" i="32" s="1"/>
  <c r="A1378" i="32" s="1"/>
  <c r="A1379" i="32" s="1"/>
  <c r="A1380" i="32" s="1"/>
  <c r="A1381" i="32" s="1"/>
  <c r="A1382" i="32" s="1"/>
  <c r="A1383" i="32" s="1"/>
  <c r="A1384" i="32" s="1"/>
  <c r="A1385" i="32" s="1"/>
  <c r="A1386" i="32" s="1"/>
  <c r="A1387" i="32" s="1"/>
  <c r="A1388" i="32" s="1"/>
  <c r="A1389" i="32" s="1"/>
  <c r="A1390" i="32" s="1"/>
  <c r="A1391" i="32" s="1"/>
  <c r="A1392" i="32" s="1"/>
  <c r="A1393" i="32" s="1"/>
  <c r="A1394" i="32" s="1"/>
  <c r="A1395" i="32" s="1"/>
  <c r="A1396" i="32" s="1"/>
  <c r="A1397" i="32" s="1"/>
  <c r="A1398" i="32" s="1"/>
  <c r="A1399" i="32" s="1"/>
  <c r="A1400" i="32" s="1"/>
  <c r="A1401" i="32" s="1"/>
  <c r="A1402" i="32" s="1"/>
  <c r="A1403" i="32" s="1"/>
  <c r="A1404" i="32" s="1"/>
  <c r="A1405" i="32" s="1"/>
  <c r="A1406" i="32" s="1"/>
  <c r="A1407" i="32" s="1"/>
  <c r="A1408" i="32" s="1"/>
  <c r="A1409" i="32" s="1"/>
  <c r="A1410" i="32" s="1"/>
  <c r="A1411" i="32" s="1"/>
  <c r="A1412" i="32" s="1"/>
  <c r="A1413" i="32" s="1"/>
  <c r="A1414" i="32" s="1"/>
  <c r="A1415" i="32" s="1"/>
  <c r="A1416" i="32" s="1"/>
  <c r="A1417" i="32" s="1"/>
  <c r="A1418" i="32" s="1"/>
  <c r="A1419" i="32" s="1"/>
  <c r="A1420" i="32" s="1"/>
  <c r="N54" i="21" l="1"/>
  <c r="N6" i="21"/>
  <c r="N3" i="20"/>
  <c r="N31" i="20"/>
  <c r="N34" i="20"/>
  <c r="N6" i="19"/>
  <c r="M47" i="18"/>
  <c r="N6" i="22"/>
  <c r="N54" i="22"/>
  <c r="N102" i="22"/>
  <c r="N6" i="33"/>
  <c r="N30" i="34"/>
  <c r="N55" i="34"/>
  <c r="N80" i="34"/>
  <c r="N105" i="34"/>
  <c r="N130" i="34"/>
  <c r="N155" i="34"/>
  <c r="N180" i="34"/>
  <c r="N230" i="34"/>
  <c r="N205" i="34"/>
  <c r="N255" i="34"/>
  <c r="N280" i="34"/>
  <c r="N279" i="34"/>
  <c r="L47" i="18" l="1"/>
  <c r="N5" i="34" l="1"/>
  <c r="N4" i="34"/>
  <c r="N3" i="34"/>
  <c r="K47" i="18" l="1"/>
  <c r="J47" i="18" l="1"/>
  <c r="I47" i="18" l="1"/>
  <c r="H47" i="18" l="1"/>
  <c r="N41" i="18" l="1"/>
  <c r="N38" i="18"/>
  <c r="F47" i="18" l="1"/>
  <c r="E47" i="18" l="1"/>
  <c r="B47" i="18" l="1"/>
  <c r="N47" i="18" l="1"/>
  <c r="N104" i="34"/>
  <c r="N29" i="34"/>
  <c r="N54" i="34"/>
  <c r="N79" i="34"/>
  <c r="N129" i="34"/>
  <c r="N154" i="34"/>
  <c r="N179" i="34"/>
  <c r="N204" i="34"/>
  <c r="N254" i="34"/>
  <c r="N229" i="34"/>
  <c r="A692" i="32"/>
  <c r="A693" i="32" s="1"/>
  <c r="A694" i="32" s="1"/>
  <c r="A695" i="32" s="1"/>
  <c r="A696" i="32" s="1"/>
  <c r="A697" i="32" s="1"/>
  <c r="A698" i="32" s="1"/>
  <c r="A699" i="32" s="1"/>
  <c r="A700" i="32" s="1"/>
  <c r="A701" i="32" s="1"/>
  <c r="A702" i="32" s="1"/>
  <c r="A703" i="32" s="1"/>
  <c r="A704" i="32" s="1"/>
  <c r="A705" i="32" s="1"/>
  <c r="A706" i="32" s="1"/>
  <c r="A707" i="32" s="1"/>
  <c r="A708" i="32" s="1"/>
  <c r="A709" i="32" s="1"/>
  <c r="A710" i="32" s="1"/>
  <c r="A711" i="32" s="1"/>
  <c r="A712" i="32" s="1"/>
  <c r="A713" i="32" s="1"/>
  <c r="A714" i="32" s="1"/>
  <c r="A715" i="32" s="1"/>
  <c r="A716" i="32" s="1"/>
  <c r="A717" i="32" s="1"/>
  <c r="A718" i="32" s="1"/>
  <c r="A719" i="32" s="1"/>
  <c r="A720" i="32" s="1"/>
  <c r="A721" i="32" s="1"/>
  <c r="A722" i="32" s="1"/>
  <c r="A723" i="32" s="1"/>
  <c r="A724" i="32" s="1"/>
  <c r="A725" i="32" s="1"/>
  <c r="A726" i="32" s="1"/>
  <c r="A727" i="32" s="1"/>
  <c r="A728" i="32" s="1"/>
  <c r="A729" i="32" s="1"/>
  <c r="A730" i="32" s="1"/>
  <c r="A731" i="32" s="1"/>
  <c r="A732" i="32" s="1"/>
  <c r="A733" i="32" s="1"/>
  <c r="A734" i="32" s="1"/>
  <c r="A735" i="32" s="1"/>
  <c r="A736" i="32" s="1"/>
  <c r="A737" i="32" s="1"/>
  <c r="A738" i="32" s="1"/>
  <c r="A739" i="32" s="1"/>
  <c r="A740" i="32" s="1"/>
  <c r="A741" i="32" s="1"/>
  <c r="A742" i="32" s="1"/>
  <c r="A743" i="32" s="1"/>
  <c r="A744" i="32" s="1"/>
  <c r="A745" i="32" s="1"/>
  <c r="A746" i="32" s="1"/>
  <c r="A747" i="32" s="1"/>
  <c r="A748" i="32" s="1"/>
  <c r="A749" i="32" s="1"/>
  <c r="A750" i="32" s="1"/>
  <c r="A751" i="32" s="1"/>
  <c r="A752" i="32" s="1"/>
  <c r="A753" i="32" s="1"/>
  <c r="A754" i="32" s="1"/>
  <c r="A755" i="32" s="1"/>
  <c r="A756" i="32" s="1"/>
  <c r="A757" i="32" s="1"/>
  <c r="A758" i="32" s="1"/>
  <c r="A759" i="32" s="1"/>
  <c r="A760" i="32" s="1"/>
  <c r="A761" i="32" s="1"/>
  <c r="A762" i="32" s="1"/>
  <c r="A763" i="32" s="1"/>
  <c r="A764" i="32" s="1"/>
  <c r="A765" i="32" s="1"/>
  <c r="A766" i="32" s="1"/>
  <c r="A767" i="32" s="1"/>
  <c r="A768" i="32" s="1"/>
  <c r="A769" i="32" s="1"/>
  <c r="A770" i="32" s="1"/>
  <c r="A771" i="32" s="1"/>
  <c r="A772" i="32" s="1"/>
  <c r="A773" i="32" s="1"/>
  <c r="A774" i="32" s="1"/>
  <c r="A775" i="32" s="1"/>
  <c r="A776" i="32" s="1"/>
  <c r="A777" i="32" s="1"/>
  <c r="A778" i="32" s="1"/>
  <c r="A779" i="32" s="1"/>
  <c r="A780" i="32" s="1"/>
  <c r="A781" i="32" s="1"/>
  <c r="A782" i="32" s="1"/>
  <c r="A783" i="32" s="1"/>
  <c r="A784" i="32" s="1"/>
  <c r="A785" i="32" s="1"/>
  <c r="A786" i="32" s="1"/>
  <c r="A787" i="32" s="1"/>
  <c r="A788" i="32" s="1"/>
  <c r="A789" i="32" s="1"/>
  <c r="A790" i="32" s="1"/>
  <c r="A791" i="32" s="1"/>
  <c r="A792" i="32" s="1"/>
  <c r="A793" i="32" s="1"/>
  <c r="A794" i="32" s="1"/>
  <c r="A795" i="32" s="1"/>
  <c r="A796" i="32" s="1"/>
  <c r="A797" i="32" s="1"/>
  <c r="A798" i="32" s="1"/>
  <c r="A799" i="32" s="1"/>
  <c r="A800" i="32" s="1"/>
  <c r="A801" i="32" s="1"/>
  <c r="A802" i="32" s="1"/>
  <c r="A803" i="32" s="1"/>
  <c r="A804" i="32" s="1"/>
  <c r="A805" i="32" s="1"/>
  <c r="A806" i="32" s="1"/>
  <c r="A807" i="32" s="1"/>
  <c r="A808" i="32" s="1"/>
  <c r="A809" i="32" s="1"/>
  <c r="A810" i="32" s="1"/>
  <c r="A811" i="32" s="1"/>
  <c r="A812" i="32" s="1"/>
  <c r="A813" i="32" s="1"/>
  <c r="A814" i="32" s="1"/>
  <c r="A815" i="32" s="1"/>
  <c r="A816" i="32" s="1"/>
  <c r="A817" i="32" s="1"/>
  <c r="A818" i="32" s="1"/>
  <c r="A819" i="32" s="1"/>
  <c r="A820" i="32" s="1"/>
  <c r="A821" i="32" s="1"/>
  <c r="A822" i="32" s="1"/>
  <c r="A823" i="32" s="1"/>
  <c r="A824" i="32" s="1"/>
  <c r="A825" i="32" s="1"/>
  <c r="A826" i="32" s="1"/>
  <c r="A827" i="32" s="1"/>
  <c r="A828" i="32" s="1"/>
  <c r="A829" i="32" s="1"/>
  <c r="A830" i="32" s="1"/>
  <c r="A831" i="32" s="1"/>
  <c r="A832" i="32" s="1"/>
  <c r="A833" i="32" s="1"/>
  <c r="A834" i="32" s="1"/>
  <c r="A835" i="32" s="1"/>
  <c r="A836" i="32" s="1"/>
  <c r="A837" i="32" s="1"/>
  <c r="A838" i="32" s="1"/>
  <c r="A839" i="32" s="1"/>
  <c r="A840" i="32" s="1"/>
  <c r="A841" i="32" s="1"/>
  <c r="A842" i="32" s="1"/>
  <c r="A843" i="32" s="1"/>
  <c r="A844" i="32" s="1"/>
  <c r="A845" i="32" s="1"/>
  <c r="A846" i="32" s="1"/>
  <c r="A847" i="32" s="1"/>
  <c r="A848" i="32" s="1"/>
  <c r="A849" i="32" s="1"/>
  <c r="A850" i="32" s="1"/>
  <c r="A851" i="32" s="1"/>
  <c r="A852" i="32" s="1"/>
  <c r="A853" i="32" s="1"/>
  <c r="A854" i="32" s="1"/>
  <c r="A855" i="32" s="1"/>
  <c r="A856" i="32" s="1"/>
  <c r="A857" i="32" s="1"/>
  <c r="A858" i="32" s="1"/>
  <c r="A859" i="32" s="1"/>
  <c r="A860" i="32" s="1"/>
  <c r="A861" i="32" s="1"/>
  <c r="A862" i="32" s="1"/>
  <c r="A863" i="32" s="1"/>
  <c r="A864" i="32" s="1"/>
  <c r="A865" i="32" s="1"/>
  <c r="A866" i="32" s="1"/>
  <c r="A867" i="32" s="1"/>
  <c r="A868" i="32" s="1"/>
  <c r="A869" i="32" s="1"/>
  <c r="A870" i="32" s="1"/>
  <c r="A871" i="32" s="1"/>
  <c r="A872" i="32" s="1"/>
  <c r="A873" i="32" s="1"/>
  <c r="A874" i="32" s="1"/>
  <c r="A875" i="32" s="1"/>
  <c r="A876" i="32" s="1"/>
  <c r="A877" i="32" s="1"/>
  <c r="A878" i="32" s="1"/>
  <c r="A879" i="32" s="1"/>
  <c r="A880" i="32" s="1"/>
  <c r="A881" i="32" s="1"/>
  <c r="A882" i="32" s="1"/>
  <c r="A883" i="32" s="1"/>
  <c r="A884" i="32" s="1"/>
  <c r="A885" i="32" s="1"/>
  <c r="A886" i="32" s="1"/>
  <c r="A887" i="32" s="1"/>
  <c r="A888" i="32" s="1"/>
  <c r="A889" i="32" s="1"/>
  <c r="A890" i="32" s="1"/>
  <c r="A891" i="32" s="1"/>
  <c r="A892" i="32" s="1"/>
  <c r="A893" i="32" s="1"/>
  <c r="A894" i="32" s="1"/>
  <c r="A895" i="32" s="1"/>
  <c r="A896" i="32" s="1"/>
  <c r="A897" i="32" s="1"/>
  <c r="A898" i="32" s="1"/>
  <c r="A899" i="32" s="1"/>
  <c r="A900" i="32" s="1"/>
  <c r="A901" i="32" s="1"/>
  <c r="A902" i="32" s="1"/>
  <c r="A903" i="32" s="1"/>
  <c r="A904" i="32" s="1"/>
  <c r="A905" i="32" s="1"/>
  <c r="A906" i="32" s="1"/>
  <c r="A907" i="32" s="1"/>
  <c r="A908" i="32" s="1"/>
  <c r="A909" i="32" s="1"/>
  <c r="A910" i="32" s="1"/>
  <c r="A911" i="32" s="1"/>
  <c r="A912" i="32" s="1"/>
  <c r="A913" i="32" s="1"/>
  <c r="A914" i="32" s="1"/>
  <c r="A915" i="32" s="1"/>
  <c r="A916" i="32" s="1"/>
  <c r="A917" i="32" s="1"/>
  <c r="A918" i="32" s="1"/>
  <c r="A919" i="32" s="1"/>
  <c r="A920" i="32" s="1"/>
  <c r="A921" i="32" s="1"/>
  <c r="A922" i="32" s="1"/>
  <c r="A923" i="32" s="1"/>
  <c r="A924" i="32" s="1"/>
  <c r="A925" i="32" s="1"/>
  <c r="A926" i="32" s="1"/>
  <c r="A927" i="32" s="1"/>
  <c r="A928" i="32" s="1"/>
  <c r="A929" i="32" s="1"/>
  <c r="A930" i="32" s="1"/>
  <c r="A931" i="32" s="1"/>
  <c r="A932" i="32" s="1"/>
  <c r="A933" i="32" s="1"/>
  <c r="A934" i="32" s="1"/>
  <c r="A935" i="32" s="1"/>
  <c r="A936" i="32" s="1"/>
  <c r="A937" i="32" s="1"/>
  <c r="A938" i="32" s="1"/>
  <c r="A939" i="32" s="1"/>
  <c r="A940" i="32" s="1"/>
  <c r="A941" i="32" s="1"/>
  <c r="A942" i="32" s="1"/>
  <c r="A943" i="32" s="1"/>
  <c r="A944" i="32" s="1"/>
  <c r="A945" i="32" s="1"/>
  <c r="A946" i="32" s="1"/>
  <c r="A947" i="32" s="1"/>
  <c r="A948" i="32" s="1"/>
  <c r="A949" i="32" s="1"/>
  <c r="A950" i="32" s="1"/>
  <c r="A951" i="32" s="1"/>
  <c r="A952" i="32" s="1"/>
  <c r="A953" i="32" s="1"/>
  <c r="A954" i="32" s="1"/>
  <c r="A955" i="32" s="1"/>
  <c r="A956" i="32" s="1"/>
  <c r="A957" i="32" s="1"/>
  <c r="A958" i="32" s="1"/>
  <c r="A959" i="32" s="1"/>
  <c r="A960" i="32" s="1"/>
  <c r="A961" i="32" s="1"/>
  <c r="A962" i="32" s="1"/>
  <c r="A963" i="32" s="1"/>
  <c r="A964" i="32" s="1"/>
  <c r="A965" i="32" s="1"/>
  <c r="A966" i="32" s="1"/>
  <c r="A967" i="32" s="1"/>
  <c r="A968" i="32" s="1"/>
  <c r="A969" i="32" s="1"/>
  <c r="A970" i="32" s="1"/>
  <c r="A971" i="32" s="1"/>
  <c r="A972" i="32" s="1"/>
  <c r="A973" i="32" s="1"/>
  <c r="A974" i="32" s="1"/>
  <c r="A975" i="32" s="1"/>
  <c r="A976" i="32" s="1"/>
  <c r="A977" i="32" s="1"/>
  <c r="A978" i="32" s="1"/>
  <c r="A979" i="32" s="1"/>
  <c r="A980" i="32" s="1"/>
  <c r="A981" i="32" s="1"/>
  <c r="A982" i="32" s="1"/>
  <c r="A983" i="32" s="1"/>
  <c r="A984" i="32" s="1"/>
  <c r="A985" i="32" s="1"/>
  <c r="A986" i="32" s="1"/>
  <c r="A987" i="32" s="1"/>
  <c r="A988" i="32" s="1"/>
  <c r="A989" i="32" s="1"/>
  <c r="A990" i="32" s="1"/>
  <c r="A991" i="32" s="1"/>
  <c r="A992" i="32" s="1"/>
  <c r="A993" i="32" s="1"/>
  <c r="A994" i="32" s="1"/>
  <c r="A995" i="32" s="1"/>
  <c r="A996" i="32" s="1"/>
  <c r="A997" i="32" s="1"/>
  <c r="A998" i="32" s="1"/>
  <c r="A999" i="32" s="1"/>
  <c r="A1000" i="32" s="1"/>
  <c r="A1001" i="32" s="1"/>
  <c r="A1002" i="32" s="1"/>
  <c r="A1003" i="32" s="1"/>
  <c r="A1004" i="32" s="1"/>
  <c r="A1005" i="32" s="1"/>
  <c r="A1006" i="32" s="1"/>
  <c r="A1007" i="32" s="1"/>
  <c r="A1008" i="32" s="1"/>
  <c r="A1009" i="32" s="1"/>
  <c r="A1010" i="32" s="1"/>
  <c r="A1011" i="32" s="1"/>
  <c r="A1012" i="32" s="1"/>
  <c r="A1013" i="32" s="1"/>
  <c r="A1014" i="32" s="1"/>
  <c r="A1015" i="32" s="1"/>
  <c r="A1016" i="32" s="1"/>
  <c r="A1017" i="32" s="1"/>
  <c r="A1018" i="32" s="1"/>
  <c r="A1019" i="32" s="1"/>
  <c r="A1020" i="32" s="1"/>
  <c r="A1021" i="32" s="1"/>
  <c r="A1022" i="32" s="1"/>
  <c r="A1023" i="32" s="1"/>
  <c r="A1024" i="32" s="1"/>
  <c r="A1025" i="32" s="1"/>
  <c r="A1026" i="32" s="1"/>
  <c r="A1027" i="32" s="1"/>
  <c r="A1028" i="32" s="1"/>
  <c r="A1029" i="32" s="1"/>
  <c r="A1030" i="32" s="1"/>
  <c r="A1031" i="32" s="1"/>
  <c r="A1032" i="32" s="1"/>
  <c r="A1033" i="32" s="1"/>
  <c r="A1034" i="32" s="1"/>
  <c r="A1035" i="32" s="1"/>
  <c r="A1036" i="32" s="1"/>
  <c r="A1037" i="32" s="1"/>
  <c r="A1038" i="32" s="1"/>
  <c r="A1039" i="32" s="1"/>
  <c r="A1040" i="32" s="1"/>
  <c r="A1041" i="32" s="1"/>
  <c r="A1042" i="32" s="1"/>
  <c r="A1043" i="32" s="1"/>
  <c r="A1044" i="32" s="1"/>
  <c r="A1045" i="32" s="1"/>
  <c r="A1046" i="32" s="1"/>
  <c r="A1047" i="32" s="1"/>
  <c r="A1048" i="32" s="1"/>
  <c r="A1049" i="32" s="1"/>
  <c r="A1050" i="32" s="1"/>
  <c r="A1051" i="32" s="1"/>
  <c r="A1052" i="32" s="1"/>
  <c r="A1053" i="32" s="1"/>
  <c r="A1054" i="32" s="1"/>
  <c r="A1055" i="32" s="1"/>
  <c r="N5" i="20" l="1"/>
  <c r="N33" i="20"/>
  <c r="N53" i="21"/>
  <c r="N5" i="21"/>
  <c r="N5" i="19"/>
  <c r="M46" i="18"/>
  <c r="N101" i="22"/>
  <c r="N5" i="22"/>
  <c r="N53" i="22"/>
  <c r="N5" i="33"/>
  <c r="M96" i="34" l="1"/>
  <c r="L96" i="34"/>
  <c r="K96" i="34"/>
  <c r="J96" i="34"/>
  <c r="I96" i="34"/>
  <c r="H96" i="34"/>
  <c r="G96" i="34"/>
  <c r="F96" i="34"/>
  <c r="E96" i="34"/>
  <c r="D96" i="34"/>
  <c r="C96" i="34"/>
  <c r="B96" i="34"/>
  <c r="M95" i="34"/>
  <c r="L95" i="34"/>
  <c r="K95" i="34"/>
  <c r="J95" i="34"/>
  <c r="I95" i="34"/>
  <c r="H95" i="34"/>
  <c r="G95" i="34"/>
  <c r="F95" i="34"/>
  <c r="E95" i="34"/>
  <c r="D95" i="34"/>
  <c r="C95" i="34"/>
  <c r="B95" i="34"/>
  <c r="M94" i="34"/>
  <c r="L94" i="34"/>
  <c r="K94" i="34"/>
  <c r="J94" i="34"/>
  <c r="I94" i="34"/>
  <c r="H94" i="34"/>
  <c r="G94" i="34"/>
  <c r="F94" i="34"/>
  <c r="E94" i="34"/>
  <c r="D94" i="34"/>
  <c r="C94" i="34"/>
  <c r="B94" i="34"/>
  <c r="M93" i="34"/>
  <c r="L93" i="34"/>
  <c r="K93" i="34"/>
  <c r="J93" i="34"/>
  <c r="I93" i="34"/>
  <c r="H93" i="34"/>
  <c r="G93" i="34"/>
  <c r="F93" i="34"/>
  <c r="E93" i="34"/>
  <c r="D93" i="34"/>
  <c r="C93" i="34"/>
  <c r="B93" i="34"/>
  <c r="M92" i="34"/>
  <c r="L92" i="34"/>
  <c r="K92" i="34"/>
  <c r="J92" i="34"/>
  <c r="I92" i="34"/>
  <c r="H92" i="34"/>
  <c r="G92" i="34"/>
  <c r="F92" i="34"/>
  <c r="E92" i="34"/>
  <c r="D92" i="34"/>
  <c r="C92" i="34"/>
  <c r="B92" i="34"/>
  <c r="M90" i="34"/>
  <c r="L90" i="34"/>
  <c r="K90" i="34"/>
  <c r="J90" i="34"/>
  <c r="I90" i="34"/>
  <c r="H90" i="34"/>
  <c r="G90" i="34"/>
  <c r="F90" i="34"/>
  <c r="E90" i="34"/>
  <c r="D90" i="34"/>
  <c r="C90" i="34"/>
  <c r="B90" i="34"/>
  <c r="M89" i="34"/>
  <c r="L89" i="34"/>
  <c r="K89" i="34"/>
  <c r="J89" i="34"/>
  <c r="I89" i="34"/>
  <c r="H89" i="34"/>
  <c r="G89" i="34"/>
  <c r="F89" i="34"/>
  <c r="E89" i="34"/>
  <c r="D89" i="34"/>
  <c r="C89" i="34"/>
  <c r="B89" i="34"/>
  <c r="N78" i="34"/>
  <c r="N77" i="34"/>
  <c r="C58" i="35"/>
  <c r="C57" i="35"/>
  <c r="C56" i="35"/>
  <c r="C55" i="35"/>
  <c r="C54" i="35"/>
  <c r="C53" i="35"/>
  <c r="C52" i="35"/>
  <c r="C51" i="35"/>
  <c r="C50" i="35"/>
  <c r="C49" i="35"/>
  <c r="C48" i="35"/>
  <c r="C47" i="35"/>
  <c r="C46" i="35"/>
  <c r="C45" i="35"/>
  <c r="C44" i="35"/>
  <c r="C43" i="35"/>
  <c r="C42" i="35"/>
  <c r="C41" i="35"/>
  <c r="C40" i="35"/>
  <c r="C39" i="35"/>
  <c r="C38" i="35"/>
  <c r="C37" i="35"/>
  <c r="C36" i="35"/>
  <c r="C35" i="35"/>
  <c r="C34" i="35"/>
  <c r="C33" i="35"/>
  <c r="C32" i="35"/>
  <c r="C31" i="35"/>
  <c r="C30" i="35"/>
  <c r="C29" i="35"/>
  <c r="C28" i="35"/>
  <c r="C27" i="35"/>
  <c r="C26" i="35"/>
  <c r="C25" i="35"/>
  <c r="C24" i="35"/>
  <c r="C23" i="35"/>
  <c r="C22" i="35"/>
  <c r="C21" i="35"/>
  <c r="C20" i="35"/>
  <c r="C19" i="35"/>
  <c r="C18" i="35"/>
  <c r="C17" i="35"/>
  <c r="C16" i="35"/>
  <c r="C15" i="35"/>
  <c r="C14" i="35"/>
  <c r="C13" i="35"/>
  <c r="C12" i="35"/>
  <c r="C11" i="35"/>
  <c r="C10" i="35"/>
  <c r="C9" i="35"/>
  <c r="C8" i="35"/>
  <c r="C7" i="35"/>
  <c r="C6" i="35"/>
  <c r="C5" i="35"/>
  <c r="C4" i="35"/>
  <c r="C3" i="35"/>
  <c r="M296" i="34"/>
  <c r="L296" i="34"/>
  <c r="K296" i="34"/>
  <c r="J296" i="34"/>
  <c r="I296" i="34"/>
  <c r="H296" i="34"/>
  <c r="G296" i="34"/>
  <c r="F296" i="34"/>
  <c r="E296" i="34"/>
  <c r="D296" i="34"/>
  <c r="C296" i="34"/>
  <c r="B296" i="34"/>
  <c r="M295" i="34"/>
  <c r="L295" i="34"/>
  <c r="K295" i="34"/>
  <c r="J295" i="34"/>
  <c r="I295" i="34"/>
  <c r="H295" i="34"/>
  <c r="G295" i="34"/>
  <c r="F295" i="34"/>
  <c r="E295" i="34"/>
  <c r="D295" i="34"/>
  <c r="C295" i="34"/>
  <c r="B295" i="34"/>
  <c r="M294" i="34"/>
  <c r="L294" i="34"/>
  <c r="K294" i="34"/>
  <c r="J294" i="34"/>
  <c r="I294" i="34"/>
  <c r="H294" i="34"/>
  <c r="G294" i="34"/>
  <c r="F294" i="34"/>
  <c r="E294" i="34"/>
  <c r="D294" i="34"/>
  <c r="C294" i="34"/>
  <c r="B294" i="34"/>
  <c r="M293" i="34"/>
  <c r="L293" i="34"/>
  <c r="K293" i="34"/>
  <c r="J293" i="34"/>
  <c r="I293" i="34"/>
  <c r="H293" i="34"/>
  <c r="G293" i="34"/>
  <c r="F293" i="34"/>
  <c r="E293" i="34"/>
  <c r="D293" i="34"/>
  <c r="C293" i="34"/>
  <c r="B293" i="34"/>
  <c r="M292" i="34"/>
  <c r="L292" i="34"/>
  <c r="K292" i="34"/>
  <c r="J292" i="34"/>
  <c r="I292" i="34"/>
  <c r="H292" i="34"/>
  <c r="G292" i="34"/>
  <c r="F292" i="34"/>
  <c r="E292" i="34"/>
  <c r="D292" i="34"/>
  <c r="C292" i="34"/>
  <c r="B292" i="34"/>
  <c r="M290" i="34"/>
  <c r="L290" i="34"/>
  <c r="K290" i="34"/>
  <c r="J290" i="34"/>
  <c r="I290" i="34"/>
  <c r="H290" i="34"/>
  <c r="G290" i="34"/>
  <c r="F290" i="34"/>
  <c r="E290" i="34"/>
  <c r="D290" i="34"/>
  <c r="C290" i="34"/>
  <c r="B290" i="34"/>
  <c r="M289" i="34"/>
  <c r="L289" i="34"/>
  <c r="K289" i="34"/>
  <c r="J289" i="34"/>
  <c r="I289" i="34"/>
  <c r="H289" i="34"/>
  <c r="G289" i="34"/>
  <c r="F289" i="34"/>
  <c r="E289" i="34"/>
  <c r="D289" i="34"/>
  <c r="C289" i="34"/>
  <c r="B289" i="34"/>
  <c r="N277" i="34"/>
  <c r="M246" i="34"/>
  <c r="L246" i="34"/>
  <c r="K246" i="34"/>
  <c r="J246" i="34"/>
  <c r="I246" i="34"/>
  <c r="H246" i="34"/>
  <c r="G246" i="34"/>
  <c r="F246" i="34"/>
  <c r="E246" i="34"/>
  <c r="D246" i="34"/>
  <c r="C246" i="34"/>
  <c r="B246" i="34"/>
  <c r="M245" i="34"/>
  <c r="L245" i="34"/>
  <c r="K245" i="34"/>
  <c r="J245" i="34"/>
  <c r="I245" i="34"/>
  <c r="H245" i="34"/>
  <c r="G245" i="34"/>
  <c r="F245" i="34"/>
  <c r="E245" i="34"/>
  <c r="D245" i="34"/>
  <c r="C245" i="34"/>
  <c r="B245" i="34"/>
  <c r="M244" i="34"/>
  <c r="L244" i="34"/>
  <c r="K244" i="34"/>
  <c r="J244" i="34"/>
  <c r="I244" i="34"/>
  <c r="H244" i="34"/>
  <c r="G244" i="34"/>
  <c r="F244" i="34"/>
  <c r="E244" i="34"/>
  <c r="D244" i="34"/>
  <c r="C244" i="34"/>
  <c r="B244" i="34"/>
  <c r="M243" i="34"/>
  <c r="L243" i="34"/>
  <c r="K243" i="34"/>
  <c r="J243" i="34"/>
  <c r="I243" i="34"/>
  <c r="H243" i="34"/>
  <c r="G243" i="34"/>
  <c r="F243" i="34"/>
  <c r="E243" i="34"/>
  <c r="D243" i="34"/>
  <c r="C243" i="34"/>
  <c r="B243" i="34"/>
  <c r="M242" i="34"/>
  <c r="L242" i="34"/>
  <c r="K242" i="34"/>
  <c r="J242" i="34"/>
  <c r="I242" i="34"/>
  <c r="H242" i="34"/>
  <c r="G242" i="34"/>
  <c r="F242" i="34"/>
  <c r="E242" i="34"/>
  <c r="D242" i="34"/>
  <c r="C242" i="34"/>
  <c r="B242" i="34"/>
  <c r="M240" i="34"/>
  <c r="L240" i="34"/>
  <c r="K240" i="34"/>
  <c r="J240" i="34"/>
  <c r="I240" i="34"/>
  <c r="H240" i="34"/>
  <c r="G240" i="34"/>
  <c r="F240" i="34"/>
  <c r="E240" i="34"/>
  <c r="D240" i="34"/>
  <c r="C240" i="34"/>
  <c r="B240" i="34"/>
  <c r="M239" i="34"/>
  <c r="L239" i="34"/>
  <c r="K239" i="34"/>
  <c r="J239" i="34"/>
  <c r="I239" i="34"/>
  <c r="H239" i="34"/>
  <c r="G239" i="34"/>
  <c r="F239" i="34"/>
  <c r="E239" i="34"/>
  <c r="D239" i="34"/>
  <c r="C239" i="34"/>
  <c r="B239" i="34"/>
  <c r="N228" i="34"/>
  <c r="N227" i="34"/>
  <c r="M271" i="34"/>
  <c r="L271" i="34"/>
  <c r="K271" i="34"/>
  <c r="J271" i="34"/>
  <c r="I271" i="34"/>
  <c r="H271" i="34"/>
  <c r="G271" i="34"/>
  <c r="F271" i="34"/>
  <c r="E271" i="34"/>
  <c r="D271" i="34"/>
  <c r="C271" i="34"/>
  <c r="B271" i="34"/>
  <c r="M270" i="34"/>
  <c r="L270" i="34"/>
  <c r="K270" i="34"/>
  <c r="J270" i="34"/>
  <c r="I270" i="34"/>
  <c r="H270" i="34"/>
  <c r="G270" i="34"/>
  <c r="F270" i="34"/>
  <c r="E270" i="34"/>
  <c r="D270" i="34"/>
  <c r="C270" i="34"/>
  <c r="B270" i="34"/>
  <c r="M269" i="34"/>
  <c r="L269" i="34"/>
  <c r="K269" i="34"/>
  <c r="J269" i="34"/>
  <c r="I269" i="34"/>
  <c r="H269" i="34"/>
  <c r="G269" i="34"/>
  <c r="F269" i="34"/>
  <c r="E269" i="34"/>
  <c r="D269" i="34"/>
  <c r="C269" i="34"/>
  <c r="B269" i="34"/>
  <c r="M268" i="34"/>
  <c r="L268" i="34"/>
  <c r="K268" i="34"/>
  <c r="J268" i="34"/>
  <c r="I268" i="34"/>
  <c r="H268" i="34"/>
  <c r="G268" i="34"/>
  <c r="F268" i="34"/>
  <c r="E268" i="34"/>
  <c r="D268" i="34"/>
  <c r="C268" i="34"/>
  <c r="B268" i="34"/>
  <c r="M267" i="34"/>
  <c r="L267" i="34"/>
  <c r="K267" i="34"/>
  <c r="J267" i="34"/>
  <c r="I267" i="34"/>
  <c r="H267" i="34"/>
  <c r="G267" i="34"/>
  <c r="F267" i="34"/>
  <c r="E267" i="34"/>
  <c r="D267" i="34"/>
  <c r="C267" i="34"/>
  <c r="B267" i="34"/>
  <c r="M265" i="34"/>
  <c r="L265" i="34"/>
  <c r="K265" i="34"/>
  <c r="J265" i="34"/>
  <c r="I265" i="34"/>
  <c r="H265" i="34"/>
  <c r="G265" i="34"/>
  <c r="F265" i="34"/>
  <c r="E265" i="34"/>
  <c r="D265" i="34"/>
  <c r="C265" i="34"/>
  <c r="B265" i="34"/>
  <c r="M264" i="34"/>
  <c r="L264" i="34"/>
  <c r="K264" i="34"/>
  <c r="J264" i="34"/>
  <c r="I264" i="34"/>
  <c r="H264" i="34"/>
  <c r="G264" i="34"/>
  <c r="F264" i="34"/>
  <c r="E264" i="34"/>
  <c r="D264" i="34"/>
  <c r="C264" i="34"/>
  <c r="B264" i="34"/>
  <c r="N253" i="34"/>
  <c r="N252" i="34"/>
  <c r="M221" i="34"/>
  <c r="L221" i="34"/>
  <c r="K221" i="34"/>
  <c r="J221" i="34"/>
  <c r="I221" i="34"/>
  <c r="H221" i="34"/>
  <c r="G221" i="34"/>
  <c r="F221" i="34"/>
  <c r="E221" i="34"/>
  <c r="D221" i="34"/>
  <c r="C221" i="34"/>
  <c r="B221" i="34"/>
  <c r="M220" i="34"/>
  <c r="L220" i="34"/>
  <c r="K220" i="34"/>
  <c r="J220" i="34"/>
  <c r="I220" i="34"/>
  <c r="H220" i="34"/>
  <c r="G220" i="34"/>
  <c r="F220" i="34"/>
  <c r="E220" i="34"/>
  <c r="D220" i="34"/>
  <c r="C220" i="34"/>
  <c r="B220" i="34"/>
  <c r="M219" i="34"/>
  <c r="L219" i="34"/>
  <c r="K219" i="34"/>
  <c r="J219" i="34"/>
  <c r="I219" i="34"/>
  <c r="H219" i="34"/>
  <c r="G219" i="34"/>
  <c r="F219" i="34"/>
  <c r="E219" i="34"/>
  <c r="D219" i="34"/>
  <c r="C219" i="34"/>
  <c r="B219" i="34"/>
  <c r="M218" i="34"/>
  <c r="L218" i="34"/>
  <c r="K218" i="34"/>
  <c r="J218" i="34"/>
  <c r="I218" i="34"/>
  <c r="H218" i="34"/>
  <c r="G218" i="34"/>
  <c r="F218" i="34"/>
  <c r="E218" i="34"/>
  <c r="D218" i="34"/>
  <c r="C218" i="34"/>
  <c r="B218" i="34"/>
  <c r="M217" i="34"/>
  <c r="L217" i="34"/>
  <c r="K217" i="34"/>
  <c r="J217" i="34"/>
  <c r="I217" i="34"/>
  <c r="H217" i="34"/>
  <c r="G217" i="34"/>
  <c r="F217" i="34"/>
  <c r="E217" i="34"/>
  <c r="D217" i="34"/>
  <c r="C217" i="34"/>
  <c r="B217" i="34"/>
  <c r="M215" i="34"/>
  <c r="L215" i="34"/>
  <c r="K215" i="34"/>
  <c r="J215" i="34"/>
  <c r="I215" i="34"/>
  <c r="H215" i="34"/>
  <c r="G215" i="34"/>
  <c r="F215" i="34"/>
  <c r="E215" i="34"/>
  <c r="D215" i="34"/>
  <c r="C215" i="34"/>
  <c r="B215" i="34"/>
  <c r="M214" i="34"/>
  <c r="L214" i="34"/>
  <c r="K214" i="34"/>
  <c r="J214" i="34"/>
  <c r="I214" i="34"/>
  <c r="H214" i="34"/>
  <c r="G214" i="34"/>
  <c r="F214" i="34"/>
  <c r="E214" i="34"/>
  <c r="D214" i="34"/>
  <c r="C214" i="34"/>
  <c r="B214" i="34"/>
  <c r="N203" i="34"/>
  <c r="N202" i="34"/>
  <c r="M196" i="34"/>
  <c r="L196" i="34"/>
  <c r="K196" i="34"/>
  <c r="J196" i="34"/>
  <c r="I196" i="34"/>
  <c r="H196" i="34"/>
  <c r="G196" i="34"/>
  <c r="F196" i="34"/>
  <c r="E196" i="34"/>
  <c r="D196" i="34"/>
  <c r="C196" i="34"/>
  <c r="B196" i="34"/>
  <c r="M195" i="34"/>
  <c r="L195" i="34"/>
  <c r="K195" i="34"/>
  <c r="J195" i="34"/>
  <c r="I195" i="34"/>
  <c r="H195" i="34"/>
  <c r="G195" i="34"/>
  <c r="F195" i="34"/>
  <c r="E195" i="34"/>
  <c r="D195" i="34"/>
  <c r="C195" i="34"/>
  <c r="B195" i="34"/>
  <c r="M194" i="34"/>
  <c r="L194" i="34"/>
  <c r="K194" i="34"/>
  <c r="J194" i="34"/>
  <c r="I194" i="34"/>
  <c r="H194" i="34"/>
  <c r="G194" i="34"/>
  <c r="F194" i="34"/>
  <c r="E194" i="34"/>
  <c r="D194" i="34"/>
  <c r="C194" i="34"/>
  <c r="B194" i="34"/>
  <c r="M193" i="34"/>
  <c r="L193" i="34"/>
  <c r="K193" i="34"/>
  <c r="J193" i="34"/>
  <c r="I193" i="34"/>
  <c r="H193" i="34"/>
  <c r="G193" i="34"/>
  <c r="F193" i="34"/>
  <c r="E193" i="34"/>
  <c r="D193" i="34"/>
  <c r="C193" i="34"/>
  <c r="B193" i="34"/>
  <c r="M192" i="34"/>
  <c r="L192" i="34"/>
  <c r="K192" i="34"/>
  <c r="J192" i="34"/>
  <c r="I192" i="34"/>
  <c r="H192" i="34"/>
  <c r="G192" i="34"/>
  <c r="F192" i="34"/>
  <c r="E192" i="34"/>
  <c r="D192" i="34"/>
  <c r="C192" i="34"/>
  <c r="B192" i="34"/>
  <c r="M190" i="34"/>
  <c r="L190" i="34"/>
  <c r="K190" i="34"/>
  <c r="J190" i="34"/>
  <c r="I190" i="34"/>
  <c r="H190" i="34"/>
  <c r="G190" i="34"/>
  <c r="F190" i="34"/>
  <c r="E190" i="34"/>
  <c r="D190" i="34"/>
  <c r="C190" i="34"/>
  <c r="B190" i="34"/>
  <c r="M189" i="34"/>
  <c r="L189" i="34"/>
  <c r="K189" i="34"/>
  <c r="J189" i="34"/>
  <c r="I189" i="34"/>
  <c r="H189" i="34"/>
  <c r="G189" i="34"/>
  <c r="F189" i="34"/>
  <c r="E189" i="34"/>
  <c r="D189" i="34"/>
  <c r="C189" i="34"/>
  <c r="B189" i="34"/>
  <c r="N178" i="34"/>
  <c r="N177" i="34"/>
  <c r="M171" i="34"/>
  <c r="L171" i="34"/>
  <c r="K171" i="34"/>
  <c r="J171" i="34"/>
  <c r="I171" i="34"/>
  <c r="H171" i="34"/>
  <c r="G171" i="34"/>
  <c r="F171" i="34"/>
  <c r="E171" i="34"/>
  <c r="D171" i="34"/>
  <c r="C171" i="34"/>
  <c r="B171" i="34"/>
  <c r="M170" i="34"/>
  <c r="L170" i="34"/>
  <c r="K170" i="34"/>
  <c r="J170" i="34"/>
  <c r="I170" i="34"/>
  <c r="H170" i="34"/>
  <c r="G170" i="34"/>
  <c r="F170" i="34"/>
  <c r="E170" i="34"/>
  <c r="D170" i="34"/>
  <c r="C170" i="34"/>
  <c r="B170" i="34"/>
  <c r="M169" i="34"/>
  <c r="L169" i="34"/>
  <c r="K169" i="34"/>
  <c r="J169" i="34"/>
  <c r="I169" i="34"/>
  <c r="H169" i="34"/>
  <c r="G169" i="34"/>
  <c r="F169" i="34"/>
  <c r="E169" i="34"/>
  <c r="D169" i="34"/>
  <c r="C169" i="34"/>
  <c r="B169" i="34"/>
  <c r="M168" i="34"/>
  <c r="L168" i="34"/>
  <c r="K168" i="34"/>
  <c r="J168" i="34"/>
  <c r="I168" i="34"/>
  <c r="H168" i="34"/>
  <c r="G168" i="34"/>
  <c r="F168" i="34"/>
  <c r="E168" i="34"/>
  <c r="D168" i="34"/>
  <c r="C168" i="34"/>
  <c r="B168" i="34"/>
  <c r="M167" i="34"/>
  <c r="L167" i="34"/>
  <c r="K167" i="34"/>
  <c r="J167" i="34"/>
  <c r="I167" i="34"/>
  <c r="H167" i="34"/>
  <c r="G167" i="34"/>
  <c r="F167" i="34"/>
  <c r="E167" i="34"/>
  <c r="D167" i="34"/>
  <c r="C167" i="34"/>
  <c r="B167" i="34"/>
  <c r="M165" i="34"/>
  <c r="L165" i="34"/>
  <c r="K165" i="34"/>
  <c r="J165" i="34"/>
  <c r="I165" i="34"/>
  <c r="H165" i="34"/>
  <c r="G165" i="34"/>
  <c r="F165" i="34"/>
  <c r="E165" i="34"/>
  <c r="D165" i="34"/>
  <c r="C165" i="34"/>
  <c r="B165" i="34"/>
  <c r="M164" i="34"/>
  <c r="L164" i="34"/>
  <c r="K164" i="34"/>
  <c r="J164" i="34"/>
  <c r="I164" i="34"/>
  <c r="H164" i="34"/>
  <c r="G164" i="34"/>
  <c r="F164" i="34"/>
  <c r="E164" i="34"/>
  <c r="D164" i="34"/>
  <c r="C164" i="34"/>
  <c r="B164" i="34"/>
  <c r="N153" i="34"/>
  <c r="N152" i="34"/>
  <c r="M146" i="34"/>
  <c r="L146" i="34"/>
  <c r="K146" i="34"/>
  <c r="J146" i="34"/>
  <c r="I146" i="34"/>
  <c r="H146" i="34"/>
  <c r="G146" i="34"/>
  <c r="F146" i="34"/>
  <c r="E146" i="34"/>
  <c r="D146" i="34"/>
  <c r="C146" i="34"/>
  <c r="B146" i="34"/>
  <c r="M145" i="34"/>
  <c r="L145" i="34"/>
  <c r="K145" i="34"/>
  <c r="J145" i="34"/>
  <c r="I145" i="34"/>
  <c r="H145" i="34"/>
  <c r="G145" i="34"/>
  <c r="F145" i="34"/>
  <c r="E145" i="34"/>
  <c r="D145" i="34"/>
  <c r="C145" i="34"/>
  <c r="B145" i="34"/>
  <c r="M144" i="34"/>
  <c r="L144" i="34"/>
  <c r="K144" i="34"/>
  <c r="J144" i="34"/>
  <c r="I144" i="34"/>
  <c r="H144" i="34"/>
  <c r="G144" i="34"/>
  <c r="F144" i="34"/>
  <c r="E144" i="34"/>
  <c r="D144" i="34"/>
  <c r="C144" i="34"/>
  <c r="B144" i="34"/>
  <c r="M143" i="34"/>
  <c r="L143" i="34"/>
  <c r="K143" i="34"/>
  <c r="J143" i="34"/>
  <c r="I143" i="34"/>
  <c r="H143" i="34"/>
  <c r="G143" i="34"/>
  <c r="F143" i="34"/>
  <c r="E143" i="34"/>
  <c r="D143" i="34"/>
  <c r="C143" i="34"/>
  <c r="B143" i="34"/>
  <c r="M142" i="34"/>
  <c r="L142" i="34"/>
  <c r="K142" i="34"/>
  <c r="J142" i="34"/>
  <c r="I142" i="34"/>
  <c r="H142" i="34"/>
  <c r="G142" i="34"/>
  <c r="F142" i="34"/>
  <c r="E142" i="34"/>
  <c r="D142" i="34"/>
  <c r="C142" i="34"/>
  <c r="B142" i="34"/>
  <c r="M140" i="34"/>
  <c r="L140" i="34"/>
  <c r="K140" i="34"/>
  <c r="J140" i="34"/>
  <c r="I140" i="34"/>
  <c r="H140" i="34"/>
  <c r="G140" i="34"/>
  <c r="F140" i="34"/>
  <c r="E140" i="34"/>
  <c r="D140" i="34"/>
  <c r="C140" i="34"/>
  <c r="B140" i="34"/>
  <c r="M139" i="34"/>
  <c r="L139" i="34"/>
  <c r="K139" i="34"/>
  <c r="J139" i="34"/>
  <c r="I139" i="34"/>
  <c r="H139" i="34"/>
  <c r="G139" i="34"/>
  <c r="F139" i="34"/>
  <c r="E139" i="34"/>
  <c r="D139" i="34"/>
  <c r="C139" i="34"/>
  <c r="B139" i="34"/>
  <c r="N128" i="34"/>
  <c r="N127" i="34"/>
  <c r="M121" i="34"/>
  <c r="L121" i="34"/>
  <c r="K121" i="34"/>
  <c r="J121" i="34"/>
  <c r="I121" i="34"/>
  <c r="H121" i="34"/>
  <c r="G121" i="34"/>
  <c r="F121" i="34"/>
  <c r="E121" i="34"/>
  <c r="D121" i="34"/>
  <c r="C121" i="34"/>
  <c r="B121" i="34"/>
  <c r="M120" i="34"/>
  <c r="L120" i="34"/>
  <c r="K120" i="34"/>
  <c r="J120" i="34"/>
  <c r="I120" i="34"/>
  <c r="H120" i="34"/>
  <c r="G120" i="34"/>
  <c r="F120" i="34"/>
  <c r="E120" i="34"/>
  <c r="D120" i="34"/>
  <c r="C120" i="34"/>
  <c r="B120" i="34"/>
  <c r="M119" i="34"/>
  <c r="L119" i="34"/>
  <c r="K119" i="34"/>
  <c r="J119" i="34"/>
  <c r="I119" i="34"/>
  <c r="H119" i="34"/>
  <c r="G119" i="34"/>
  <c r="F119" i="34"/>
  <c r="E119" i="34"/>
  <c r="D119" i="34"/>
  <c r="C119" i="34"/>
  <c r="B119" i="34"/>
  <c r="M118" i="34"/>
  <c r="L118" i="34"/>
  <c r="K118" i="34"/>
  <c r="J118" i="34"/>
  <c r="I118" i="34"/>
  <c r="H118" i="34"/>
  <c r="G118" i="34"/>
  <c r="F118" i="34"/>
  <c r="E118" i="34"/>
  <c r="D118" i="34"/>
  <c r="C118" i="34"/>
  <c r="B118" i="34"/>
  <c r="M117" i="34"/>
  <c r="L117" i="34"/>
  <c r="K117" i="34"/>
  <c r="J117" i="34"/>
  <c r="I117" i="34"/>
  <c r="H117" i="34"/>
  <c r="G117" i="34"/>
  <c r="F117" i="34"/>
  <c r="E117" i="34"/>
  <c r="D117" i="34"/>
  <c r="C117" i="34"/>
  <c r="B117" i="34"/>
  <c r="M115" i="34"/>
  <c r="L115" i="34"/>
  <c r="K115" i="34"/>
  <c r="J115" i="34"/>
  <c r="I115" i="34"/>
  <c r="H115" i="34"/>
  <c r="G115" i="34"/>
  <c r="F115" i="34"/>
  <c r="E115" i="34"/>
  <c r="D115" i="34"/>
  <c r="C115" i="34"/>
  <c r="B115" i="34"/>
  <c r="M114" i="34"/>
  <c r="L114" i="34"/>
  <c r="K114" i="34"/>
  <c r="J114" i="34"/>
  <c r="I114" i="34"/>
  <c r="H114" i="34"/>
  <c r="G114" i="34"/>
  <c r="F114" i="34"/>
  <c r="E114" i="34"/>
  <c r="D114" i="34"/>
  <c r="C114" i="34"/>
  <c r="B114" i="34"/>
  <c r="N103" i="34"/>
  <c r="N102" i="34"/>
  <c r="B64" i="34"/>
  <c r="M71" i="34"/>
  <c r="L71" i="34"/>
  <c r="K71" i="34"/>
  <c r="J71" i="34"/>
  <c r="I71" i="34"/>
  <c r="H71" i="34"/>
  <c r="G71" i="34"/>
  <c r="F71" i="34"/>
  <c r="E71" i="34"/>
  <c r="D71" i="34"/>
  <c r="C71" i="34"/>
  <c r="B71" i="34"/>
  <c r="M70" i="34"/>
  <c r="L70" i="34"/>
  <c r="K70" i="34"/>
  <c r="J70" i="34"/>
  <c r="I70" i="34"/>
  <c r="H70" i="34"/>
  <c r="G70" i="34"/>
  <c r="F70" i="34"/>
  <c r="E70" i="34"/>
  <c r="D70" i="34"/>
  <c r="C70" i="34"/>
  <c r="B70" i="34"/>
  <c r="M69" i="34"/>
  <c r="L69" i="34"/>
  <c r="K69" i="34"/>
  <c r="J69" i="34"/>
  <c r="I69" i="34"/>
  <c r="H69" i="34"/>
  <c r="G69" i="34"/>
  <c r="F69" i="34"/>
  <c r="E69" i="34"/>
  <c r="D69" i="34"/>
  <c r="C69" i="34"/>
  <c r="B69" i="34"/>
  <c r="M68" i="34"/>
  <c r="L68" i="34"/>
  <c r="K68" i="34"/>
  <c r="J68" i="34"/>
  <c r="I68" i="34"/>
  <c r="H68" i="34"/>
  <c r="G68" i="34"/>
  <c r="F68" i="34"/>
  <c r="E68" i="34"/>
  <c r="D68" i="34"/>
  <c r="C68" i="34"/>
  <c r="B68" i="34"/>
  <c r="M67" i="34"/>
  <c r="L67" i="34"/>
  <c r="K67" i="34"/>
  <c r="J67" i="34"/>
  <c r="I67" i="34"/>
  <c r="H67" i="34"/>
  <c r="G67" i="34"/>
  <c r="F67" i="34"/>
  <c r="E67" i="34"/>
  <c r="D67" i="34"/>
  <c r="C67" i="34"/>
  <c r="B67" i="34"/>
  <c r="M65" i="34"/>
  <c r="L65" i="34"/>
  <c r="K65" i="34"/>
  <c r="J65" i="34"/>
  <c r="I65" i="34"/>
  <c r="H65" i="34"/>
  <c r="G65" i="34"/>
  <c r="F65" i="34"/>
  <c r="E65" i="34"/>
  <c r="D65" i="34"/>
  <c r="C65" i="34"/>
  <c r="B65" i="34"/>
  <c r="M64" i="34"/>
  <c r="L64" i="34"/>
  <c r="K64" i="34"/>
  <c r="J64" i="34"/>
  <c r="I64" i="34"/>
  <c r="H64" i="34"/>
  <c r="G64" i="34"/>
  <c r="F64" i="34"/>
  <c r="E64" i="34"/>
  <c r="D64" i="34"/>
  <c r="C64" i="34"/>
  <c r="N53" i="34"/>
  <c r="N52" i="34"/>
  <c r="M46" i="34"/>
  <c r="L46" i="34"/>
  <c r="K46" i="34"/>
  <c r="J46" i="34"/>
  <c r="I46" i="34"/>
  <c r="H46" i="34"/>
  <c r="G46" i="34"/>
  <c r="F46" i="34"/>
  <c r="E46" i="34"/>
  <c r="D46" i="34"/>
  <c r="C46" i="34"/>
  <c r="B46" i="34"/>
  <c r="M45" i="34"/>
  <c r="L45" i="34"/>
  <c r="K45" i="34"/>
  <c r="J45" i="34"/>
  <c r="I45" i="34"/>
  <c r="H45" i="34"/>
  <c r="G45" i="34"/>
  <c r="F45" i="34"/>
  <c r="E45" i="34"/>
  <c r="D45" i="34"/>
  <c r="C45" i="34"/>
  <c r="B45" i="34"/>
  <c r="M44" i="34"/>
  <c r="L44" i="34"/>
  <c r="K44" i="34"/>
  <c r="J44" i="34"/>
  <c r="I44" i="34"/>
  <c r="H44" i="34"/>
  <c r="G44" i="34"/>
  <c r="F44" i="34"/>
  <c r="E44" i="34"/>
  <c r="D44" i="34"/>
  <c r="C44" i="34"/>
  <c r="B44" i="34"/>
  <c r="M43" i="34"/>
  <c r="L43" i="34"/>
  <c r="K43" i="34"/>
  <c r="J43" i="34"/>
  <c r="I43" i="34"/>
  <c r="H43" i="34"/>
  <c r="G43" i="34"/>
  <c r="F43" i="34"/>
  <c r="E43" i="34"/>
  <c r="D43" i="34"/>
  <c r="C43" i="34"/>
  <c r="B43" i="34"/>
  <c r="M42" i="34"/>
  <c r="L42" i="34"/>
  <c r="K42" i="34"/>
  <c r="J42" i="34"/>
  <c r="I42" i="34"/>
  <c r="H42" i="34"/>
  <c r="G42" i="34"/>
  <c r="F42" i="34"/>
  <c r="E42" i="34"/>
  <c r="D42" i="34"/>
  <c r="C42" i="34"/>
  <c r="B42" i="34"/>
  <c r="M40" i="34"/>
  <c r="L40" i="34"/>
  <c r="K40" i="34"/>
  <c r="J40" i="34"/>
  <c r="I40" i="34"/>
  <c r="H40" i="34"/>
  <c r="G40" i="34"/>
  <c r="F40" i="34"/>
  <c r="E40" i="34"/>
  <c r="D40" i="34"/>
  <c r="C40" i="34"/>
  <c r="B40" i="34"/>
  <c r="M39" i="34"/>
  <c r="L39" i="34"/>
  <c r="K39" i="34"/>
  <c r="J39" i="34"/>
  <c r="I39" i="34"/>
  <c r="H39" i="34"/>
  <c r="G39" i="34"/>
  <c r="F39" i="34"/>
  <c r="E39" i="34"/>
  <c r="D39" i="34"/>
  <c r="C39" i="34"/>
  <c r="B39" i="34"/>
  <c r="N28" i="34"/>
  <c r="N27" i="34"/>
  <c r="M22" i="34"/>
  <c r="L22" i="34"/>
  <c r="K22" i="34"/>
  <c r="J22" i="34"/>
  <c r="I22" i="34"/>
  <c r="H22" i="34"/>
  <c r="G22" i="34"/>
  <c r="F22" i="34"/>
  <c r="E22" i="34"/>
  <c r="D22" i="34"/>
  <c r="C22" i="34"/>
  <c r="B22" i="34"/>
  <c r="M21" i="34"/>
  <c r="L21" i="34"/>
  <c r="K21" i="34"/>
  <c r="J21" i="34"/>
  <c r="I21" i="34"/>
  <c r="H21" i="34"/>
  <c r="G21" i="34"/>
  <c r="F21" i="34"/>
  <c r="E21" i="34"/>
  <c r="D21" i="34"/>
  <c r="C21" i="34"/>
  <c r="B21" i="34"/>
  <c r="M20" i="34"/>
  <c r="L20" i="34"/>
  <c r="K20" i="34"/>
  <c r="J20" i="34"/>
  <c r="I20" i="34"/>
  <c r="H20" i="34"/>
  <c r="G20" i="34"/>
  <c r="F20" i="34"/>
  <c r="E20" i="34"/>
  <c r="D20" i="34"/>
  <c r="C20" i="34"/>
  <c r="B20" i="34"/>
  <c r="M19" i="34"/>
  <c r="L19" i="34"/>
  <c r="K19" i="34"/>
  <c r="J19" i="34"/>
  <c r="I19" i="34"/>
  <c r="H19" i="34"/>
  <c r="G19" i="34"/>
  <c r="F19" i="34"/>
  <c r="E19" i="34"/>
  <c r="D19" i="34"/>
  <c r="C19" i="34"/>
  <c r="B19" i="34"/>
  <c r="M18" i="34"/>
  <c r="L18" i="34"/>
  <c r="K18" i="34"/>
  <c r="J18" i="34"/>
  <c r="I18" i="34"/>
  <c r="H18" i="34"/>
  <c r="G18" i="34"/>
  <c r="F18" i="34"/>
  <c r="E18" i="34"/>
  <c r="D18" i="34"/>
  <c r="C18" i="34"/>
  <c r="B18" i="34"/>
  <c r="M16" i="34"/>
  <c r="L16" i="34"/>
  <c r="K16" i="34"/>
  <c r="J16" i="34"/>
  <c r="I16" i="34"/>
  <c r="H16" i="34"/>
  <c r="G16" i="34"/>
  <c r="F16" i="34"/>
  <c r="E16" i="34"/>
  <c r="D16" i="34"/>
  <c r="C16" i="34"/>
  <c r="B16" i="34"/>
  <c r="M15" i="34"/>
  <c r="L15" i="34"/>
  <c r="K15" i="34"/>
  <c r="J15" i="34"/>
  <c r="I15" i="34"/>
  <c r="H15" i="34"/>
  <c r="G15" i="34"/>
  <c r="F15" i="34"/>
  <c r="E15" i="34"/>
  <c r="D15" i="34"/>
  <c r="C15" i="34"/>
  <c r="B15" i="34"/>
  <c r="N22" i="34"/>
  <c r="C166" i="34" l="1"/>
  <c r="H141" i="34"/>
  <c r="N146" i="34"/>
  <c r="H216" i="34"/>
  <c r="K166" i="34"/>
  <c r="J116" i="34"/>
  <c r="H17" i="34"/>
  <c r="G166" i="34"/>
  <c r="F116" i="34"/>
  <c r="B116" i="34"/>
  <c r="D91" i="34"/>
  <c r="N121" i="34"/>
  <c r="N221" i="34"/>
  <c r="N246" i="34"/>
  <c r="N96" i="34"/>
  <c r="H91" i="34"/>
  <c r="L91" i="34"/>
  <c r="B91" i="34"/>
  <c r="F91" i="34"/>
  <c r="J91" i="34"/>
  <c r="N239" i="34"/>
  <c r="C91" i="34"/>
  <c r="G91" i="34"/>
  <c r="K91" i="34"/>
  <c r="N243" i="34"/>
  <c r="N296" i="34"/>
  <c r="D291" i="34"/>
  <c r="N89" i="34"/>
  <c r="E91" i="34"/>
  <c r="I91" i="34"/>
  <c r="M91" i="34"/>
  <c r="N93" i="34"/>
  <c r="N90" i="34"/>
  <c r="N94" i="34"/>
  <c r="N95" i="34"/>
  <c r="N92" i="34"/>
  <c r="H291" i="34"/>
  <c r="L291" i="34"/>
  <c r="C291" i="34"/>
  <c r="E291" i="34"/>
  <c r="B291" i="34"/>
  <c r="F291" i="34"/>
  <c r="J291" i="34"/>
  <c r="G291" i="34"/>
  <c r="K291" i="34"/>
  <c r="N289" i="34"/>
  <c r="I291" i="34"/>
  <c r="M291" i="34"/>
  <c r="N293" i="34"/>
  <c r="C241" i="34"/>
  <c r="D241" i="34"/>
  <c r="L241" i="34"/>
  <c r="E241" i="34"/>
  <c r="I241" i="34"/>
  <c r="M241" i="34"/>
  <c r="H241" i="34"/>
  <c r="B241" i="34"/>
  <c r="F241" i="34"/>
  <c r="J241" i="34"/>
  <c r="G241" i="34"/>
  <c r="K241" i="34"/>
  <c r="D266" i="34"/>
  <c r="E266" i="34"/>
  <c r="B266" i="34"/>
  <c r="G266" i="34"/>
  <c r="C266" i="34"/>
  <c r="K266" i="34"/>
  <c r="N271" i="34"/>
  <c r="H266" i="34"/>
  <c r="L266" i="34"/>
  <c r="N264" i="34"/>
  <c r="I266" i="34"/>
  <c r="M266" i="34"/>
  <c r="N268" i="34"/>
  <c r="F266" i="34"/>
  <c r="J266" i="34"/>
  <c r="D216" i="34"/>
  <c r="E216" i="34"/>
  <c r="B216" i="34"/>
  <c r="L216" i="34"/>
  <c r="C216" i="34"/>
  <c r="G216" i="34"/>
  <c r="K216" i="34"/>
  <c r="N214" i="34"/>
  <c r="I216" i="34"/>
  <c r="M216" i="34"/>
  <c r="N218" i="34"/>
  <c r="F216" i="34"/>
  <c r="J216" i="34"/>
  <c r="C191" i="34"/>
  <c r="B191" i="34"/>
  <c r="N196" i="34"/>
  <c r="D191" i="34"/>
  <c r="E191" i="34"/>
  <c r="G191" i="34"/>
  <c r="K191" i="34"/>
  <c r="F191" i="34"/>
  <c r="H191" i="34"/>
  <c r="L191" i="34"/>
  <c r="J191" i="34"/>
  <c r="I191" i="34"/>
  <c r="M191" i="34"/>
  <c r="D166" i="34"/>
  <c r="B166" i="34"/>
  <c r="E166" i="34"/>
  <c r="N171" i="34"/>
  <c r="H166" i="34"/>
  <c r="L166" i="34"/>
  <c r="N164" i="34"/>
  <c r="I166" i="34"/>
  <c r="M166" i="34"/>
  <c r="N168" i="34"/>
  <c r="F166" i="34"/>
  <c r="J166" i="34"/>
  <c r="L141" i="34"/>
  <c r="M141" i="34"/>
  <c r="J141" i="34"/>
  <c r="K141" i="34"/>
  <c r="D141" i="34"/>
  <c r="C141" i="34"/>
  <c r="G141" i="34"/>
  <c r="N139" i="34"/>
  <c r="E141" i="34"/>
  <c r="I141" i="34"/>
  <c r="N143" i="34"/>
  <c r="B141" i="34"/>
  <c r="F141" i="34"/>
  <c r="D116" i="34"/>
  <c r="L116" i="34"/>
  <c r="E116" i="34"/>
  <c r="H116" i="34"/>
  <c r="N114" i="34"/>
  <c r="I116" i="34"/>
  <c r="M116" i="34"/>
  <c r="N118" i="34"/>
  <c r="N290" i="34"/>
  <c r="N294" i="34"/>
  <c r="N295" i="34"/>
  <c r="N292" i="34"/>
  <c r="N240" i="34"/>
  <c r="N244" i="34"/>
  <c r="N245" i="34"/>
  <c r="N242" i="34"/>
  <c r="N265" i="34"/>
  <c r="N269" i="34"/>
  <c r="N270" i="34"/>
  <c r="N267" i="34"/>
  <c r="N215" i="34"/>
  <c r="N219" i="34"/>
  <c r="N220" i="34"/>
  <c r="N217" i="34"/>
  <c r="N189" i="34"/>
  <c r="N193" i="34"/>
  <c r="N190" i="34"/>
  <c r="N194" i="34"/>
  <c r="N195" i="34"/>
  <c r="N192" i="34"/>
  <c r="N165" i="34"/>
  <c r="N169" i="34"/>
  <c r="N170" i="34"/>
  <c r="N167" i="34"/>
  <c r="N140" i="34"/>
  <c r="N141" i="34" s="1"/>
  <c r="N144" i="34"/>
  <c r="N145" i="34"/>
  <c r="N142" i="34"/>
  <c r="C116" i="34"/>
  <c r="G116" i="34"/>
  <c r="K116" i="34"/>
  <c r="N115" i="34"/>
  <c r="N119" i="34"/>
  <c r="N120" i="34"/>
  <c r="N117" i="34"/>
  <c r="E66" i="34"/>
  <c r="N68" i="34"/>
  <c r="I66" i="34"/>
  <c r="M66" i="34"/>
  <c r="C66" i="34"/>
  <c r="D66" i="34"/>
  <c r="H66" i="34"/>
  <c r="L66" i="34"/>
  <c r="K66" i="34"/>
  <c r="G66" i="34"/>
  <c r="N46" i="34"/>
  <c r="B66" i="34"/>
  <c r="F66" i="34"/>
  <c r="J66" i="34"/>
  <c r="N65" i="34"/>
  <c r="N69" i="34"/>
  <c r="N70" i="34"/>
  <c r="N67" i="34"/>
  <c r="N71" i="34"/>
  <c r="N64" i="34"/>
  <c r="D41" i="34"/>
  <c r="C41" i="34"/>
  <c r="K41" i="34"/>
  <c r="L41" i="34"/>
  <c r="E41" i="34"/>
  <c r="G41" i="34"/>
  <c r="H41" i="34"/>
  <c r="B41" i="34"/>
  <c r="N39" i="34"/>
  <c r="I41" i="34"/>
  <c r="M41" i="34"/>
  <c r="F41" i="34"/>
  <c r="J41" i="34"/>
  <c r="N40" i="34"/>
  <c r="N43" i="34"/>
  <c r="N44" i="34"/>
  <c r="N45" i="34"/>
  <c r="N42" i="34"/>
  <c r="B17" i="34"/>
  <c r="J17" i="34"/>
  <c r="C17" i="34"/>
  <c r="D17" i="34"/>
  <c r="L17" i="34"/>
  <c r="F17" i="34"/>
  <c r="E17" i="34"/>
  <c r="G17" i="34"/>
  <c r="K17" i="34"/>
  <c r="N15" i="34"/>
  <c r="I17" i="34"/>
  <c r="M17" i="34"/>
  <c r="N19" i="34"/>
  <c r="N16" i="34"/>
  <c r="N17" i="34" s="1"/>
  <c r="N20" i="34"/>
  <c r="N21" i="34"/>
  <c r="N18" i="34"/>
  <c r="N32" i="20"/>
  <c r="N48" i="20" s="1"/>
  <c r="B43" i="20"/>
  <c r="C43" i="20"/>
  <c r="D43" i="20"/>
  <c r="E43" i="20"/>
  <c r="F43" i="20"/>
  <c r="G43" i="20"/>
  <c r="H43" i="20"/>
  <c r="I43" i="20"/>
  <c r="J43" i="20"/>
  <c r="K43" i="20"/>
  <c r="L43" i="20"/>
  <c r="M43" i="20"/>
  <c r="B44" i="20"/>
  <c r="C44" i="20"/>
  <c r="D44" i="20"/>
  <c r="D45" i="20" s="1"/>
  <c r="E44" i="20"/>
  <c r="F44" i="20"/>
  <c r="G44" i="20"/>
  <c r="H44" i="20"/>
  <c r="H45" i="20" s="1"/>
  <c r="I44" i="20"/>
  <c r="J44" i="20"/>
  <c r="K44" i="20"/>
  <c r="L44" i="20"/>
  <c r="L45" i="20" s="1"/>
  <c r="M44" i="20"/>
  <c r="B46" i="20"/>
  <c r="C46" i="20"/>
  <c r="D46" i="20"/>
  <c r="E46" i="20"/>
  <c r="F46" i="20"/>
  <c r="G46" i="20"/>
  <c r="H46" i="20"/>
  <c r="I46" i="20"/>
  <c r="J46" i="20"/>
  <c r="K46" i="20"/>
  <c r="L46" i="20"/>
  <c r="M46" i="20"/>
  <c r="B47" i="20"/>
  <c r="C47" i="20"/>
  <c r="D47" i="20"/>
  <c r="E47" i="20"/>
  <c r="F47" i="20"/>
  <c r="G47" i="20"/>
  <c r="H47" i="20"/>
  <c r="I47" i="20"/>
  <c r="J47" i="20"/>
  <c r="K47" i="20"/>
  <c r="L47" i="20"/>
  <c r="M47" i="20"/>
  <c r="B48" i="20"/>
  <c r="C48" i="20"/>
  <c r="D48" i="20"/>
  <c r="E48" i="20"/>
  <c r="F48" i="20"/>
  <c r="G48" i="20"/>
  <c r="H48" i="20"/>
  <c r="I48" i="20"/>
  <c r="J48" i="20"/>
  <c r="K48" i="20"/>
  <c r="L48" i="20"/>
  <c r="M48" i="20"/>
  <c r="B49" i="20"/>
  <c r="C49" i="20"/>
  <c r="D49" i="20"/>
  <c r="E49" i="20"/>
  <c r="F49" i="20"/>
  <c r="G49" i="20"/>
  <c r="H49" i="20"/>
  <c r="I49" i="20"/>
  <c r="J49" i="20"/>
  <c r="K49" i="20"/>
  <c r="L49" i="20"/>
  <c r="M49" i="20"/>
  <c r="B50" i="20"/>
  <c r="C50" i="20"/>
  <c r="D50" i="20"/>
  <c r="E50" i="20"/>
  <c r="F50" i="20"/>
  <c r="G50" i="20"/>
  <c r="H50" i="20"/>
  <c r="I50" i="20"/>
  <c r="J50" i="20"/>
  <c r="K50" i="20"/>
  <c r="L50" i="20"/>
  <c r="M50" i="20"/>
  <c r="N216" i="34" l="1"/>
  <c r="N47" i="20"/>
  <c r="N291" i="34"/>
  <c r="N43" i="20"/>
  <c r="N49" i="20"/>
  <c r="N44" i="20"/>
  <c r="M45" i="20"/>
  <c r="I45" i="20"/>
  <c r="E45" i="20"/>
  <c r="N166" i="34"/>
  <c r="N241" i="34"/>
  <c r="N46" i="20"/>
  <c r="B45" i="20"/>
  <c r="N50" i="20"/>
  <c r="J45" i="20"/>
  <c r="F45" i="20"/>
  <c r="K45" i="20"/>
  <c r="G45" i="20"/>
  <c r="C45" i="20"/>
  <c r="N91" i="34"/>
  <c r="N266" i="34"/>
  <c r="N116" i="34"/>
  <c r="N191" i="34"/>
  <c r="N66" i="34"/>
  <c r="N41" i="34"/>
  <c r="M70" i="21"/>
  <c r="L70" i="21"/>
  <c r="K70" i="21"/>
  <c r="J70" i="21"/>
  <c r="I70" i="21"/>
  <c r="H70" i="21"/>
  <c r="G70" i="21"/>
  <c r="F70" i="21"/>
  <c r="E70" i="21"/>
  <c r="D70" i="21"/>
  <c r="C70" i="21"/>
  <c r="B70" i="21"/>
  <c r="M69" i="21"/>
  <c r="L69" i="21"/>
  <c r="K69" i="21"/>
  <c r="J69" i="21"/>
  <c r="I69" i="21"/>
  <c r="H69" i="21"/>
  <c r="G69" i="21"/>
  <c r="F69" i="21"/>
  <c r="E69" i="21"/>
  <c r="D69" i="21"/>
  <c r="C69" i="21"/>
  <c r="B69" i="21"/>
  <c r="M68" i="21"/>
  <c r="L68" i="21"/>
  <c r="K68" i="21"/>
  <c r="J68" i="21"/>
  <c r="I68" i="21"/>
  <c r="H68" i="21"/>
  <c r="G68" i="21"/>
  <c r="F68" i="21"/>
  <c r="E68" i="21"/>
  <c r="D68" i="21"/>
  <c r="C68" i="21"/>
  <c r="B68" i="21"/>
  <c r="M67" i="21"/>
  <c r="L67" i="21"/>
  <c r="K67" i="21"/>
  <c r="J67" i="21"/>
  <c r="I67" i="21"/>
  <c r="H67" i="21"/>
  <c r="G67" i="21"/>
  <c r="F67" i="21"/>
  <c r="E67" i="21"/>
  <c r="D67" i="21"/>
  <c r="C67" i="21"/>
  <c r="B67" i="21"/>
  <c r="M66" i="21"/>
  <c r="L66" i="21"/>
  <c r="K66" i="21"/>
  <c r="J66" i="21"/>
  <c r="I66" i="21"/>
  <c r="H66" i="21"/>
  <c r="G66" i="21"/>
  <c r="F66" i="21"/>
  <c r="E66" i="21"/>
  <c r="D66" i="21"/>
  <c r="C66" i="21"/>
  <c r="B66" i="21"/>
  <c r="M64" i="21"/>
  <c r="L64" i="21"/>
  <c r="K64" i="21"/>
  <c r="J64" i="21"/>
  <c r="I64" i="21"/>
  <c r="H64" i="21"/>
  <c r="G64" i="21"/>
  <c r="F64" i="21"/>
  <c r="E64" i="21"/>
  <c r="D64" i="21"/>
  <c r="C64" i="21"/>
  <c r="B64" i="21"/>
  <c r="M63" i="21"/>
  <c r="L63" i="21"/>
  <c r="K63" i="21"/>
  <c r="J63" i="21"/>
  <c r="I63" i="21"/>
  <c r="H63" i="21"/>
  <c r="G63" i="21"/>
  <c r="F63" i="21"/>
  <c r="E63" i="21"/>
  <c r="D63" i="21"/>
  <c r="C63" i="21"/>
  <c r="B63" i="21"/>
  <c r="N52" i="21"/>
  <c r="N51" i="21"/>
  <c r="L46" i="18"/>
  <c r="N45" i="20" l="1"/>
  <c r="N70" i="21"/>
  <c r="D65" i="21"/>
  <c r="L65" i="21"/>
  <c r="H65" i="21"/>
  <c r="B65" i="21"/>
  <c r="F65" i="21"/>
  <c r="J65" i="21"/>
  <c r="C65" i="21"/>
  <c r="G65" i="21"/>
  <c r="K65" i="21"/>
  <c r="N63" i="21"/>
  <c r="E65" i="21"/>
  <c r="I65" i="21"/>
  <c r="M65" i="21"/>
  <c r="N67" i="21"/>
  <c r="N64" i="21"/>
  <c r="N68" i="21"/>
  <c r="N69" i="21"/>
  <c r="N66" i="21"/>
  <c r="N65" i="21" l="1"/>
  <c r="C63" i="14" l="1"/>
  <c r="C62" i="14"/>
  <c r="C61" i="14"/>
  <c r="C60" i="14"/>
  <c r="C59" i="14"/>
  <c r="C58" i="14"/>
  <c r="C57" i="14"/>
  <c r="C56" i="14"/>
  <c r="C55" i="14"/>
  <c r="C54" i="14"/>
  <c r="C53" i="14"/>
  <c r="C52" i="14"/>
  <c r="C51" i="14"/>
  <c r="C50" i="14"/>
  <c r="C49" i="14"/>
  <c r="C48" i="14"/>
  <c r="C47" i="14"/>
  <c r="C46" i="14"/>
  <c r="C45" i="14"/>
  <c r="C44" i="14"/>
  <c r="C43" i="14"/>
  <c r="C42" i="14"/>
  <c r="C41" i="14"/>
  <c r="C40" i="14"/>
  <c r="M22" i="33" l="1"/>
  <c r="L22" i="33"/>
  <c r="K22" i="33"/>
  <c r="J22" i="33"/>
  <c r="I22" i="33"/>
  <c r="H22" i="33"/>
  <c r="G22" i="33"/>
  <c r="F22" i="33"/>
  <c r="E22" i="33"/>
  <c r="D22" i="33"/>
  <c r="C22" i="33"/>
  <c r="B22" i="33"/>
  <c r="M21" i="33"/>
  <c r="L21" i="33"/>
  <c r="K21" i="33"/>
  <c r="J21" i="33"/>
  <c r="I21" i="33"/>
  <c r="H21" i="33"/>
  <c r="G21" i="33"/>
  <c r="F21" i="33"/>
  <c r="E21" i="33"/>
  <c r="D21" i="33"/>
  <c r="C21" i="33"/>
  <c r="B21" i="33"/>
  <c r="M20" i="33"/>
  <c r="L20" i="33"/>
  <c r="K20" i="33"/>
  <c r="J20" i="33"/>
  <c r="I20" i="33"/>
  <c r="H20" i="33"/>
  <c r="G20" i="33"/>
  <c r="F20" i="33"/>
  <c r="E20" i="33"/>
  <c r="D20" i="33"/>
  <c r="C20" i="33"/>
  <c r="B20" i="33"/>
  <c r="M19" i="33"/>
  <c r="L19" i="33"/>
  <c r="K19" i="33"/>
  <c r="J19" i="33"/>
  <c r="I19" i="33"/>
  <c r="H19" i="33"/>
  <c r="G19" i="33"/>
  <c r="F19" i="33"/>
  <c r="E19" i="33"/>
  <c r="D19" i="33"/>
  <c r="C19" i="33"/>
  <c r="B19" i="33"/>
  <c r="M18" i="33"/>
  <c r="L18" i="33"/>
  <c r="K18" i="33"/>
  <c r="J18" i="33"/>
  <c r="I18" i="33"/>
  <c r="H18" i="33"/>
  <c r="G18" i="33"/>
  <c r="F18" i="33"/>
  <c r="E18" i="33"/>
  <c r="D18" i="33"/>
  <c r="C18" i="33"/>
  <c r="B18" i="33"/>
  <c r="M16" i="33"/>
  <c r="L16" i="33"/>
  <c r="K16" i="33"/>
  <c r="J16" i="33"/>
  <c r="I16" i="33"/>
  <c r="H16" i="33"/>
  <c r="G16" i="33"/>
  <c r="F16" i="33"/>
  <c r="E16" i="33"/>
  <c r="D16" i="33"/>
  <c r="C16" i="33"/>
  <c r="B16" i="33"/>
  <c r="M15" i="33"/>
  <c r="L15" i="33"/>
  <c r="K15" i="33"/>
  <c r="J15" i="33"/>
  <c r="I15" i="33"/>
  <c r="H15" i="33"/>
  <c r="G15" i="33"/>
  <c r="F15" i="33"/>
  <c r="E15" i="33"/>
  <c r="D15" i="33"/>
  <c r="C15" i="33"/>
  <c r="B15" i="33"/>
  <c r="N4" i="33"/>
  <c r="N3" i="33"/>
  <c r="N22" i="33" l="1"/>
  <c r="D17" i="33"/>
  <c r="H17" i="33"/>
  <c r="L17" i="33"/>
  <c r="N15" i="33"/>
  <c r="E17" i="33"/>
  <c r="I17" i="33"/>
  <c r="M17" i="33"/>
  <c r="B17" i="33"/>
  <c r="F17" i="33"/>
  <c r="J17" i="33"/>
  <c r="N16" i="33"/>
  <c r="N19" i="33"/>
  <c r="C17" i="33"/>
  <c r="G17" i="33"/>
  <c r="K17" i="33"/>
  <c r="N20" i="33"/>
  <c r="N21" i="33"/>
  <c r="N18" i="33"/>
  <c r="M22" i="19"/>
  <c r="L22" i="19"/>
  <c r="K22" i="19"/>
  <c r="J22" i="19"/>
  <c r="I22" i="19"/>
  <c r="H22" i="19"/>
  <c r="G22" i="19"/>
  <c r="F22" i="19"/>
  <c r="E22" i="19"/>
  <c r="D22" i="19"/>
  <c r="C22" i="19"/>
  <c r="B22" i="19"/>
  <c r="M21" i="19"/>
  <c r="L21" i="19"/>
  <c r="K21" i="19"/>
  <c r="J21" i="19"/>
  <c r="I21" i="19"/>
  <c r="H21" i="19"/>
  <c r="G21" i="19"/>
  <c r="F21" i="19"/>
  <c r="E21" i="19"/>
  <c r="D21" i="19"/>
  <c r="C21" i="19"/>
  <c r="B21" i="19"/>
  <c r="M20" i="19"/>
  <c r="L20" i="19"/>
  <c r="K20" i="19"/>
  <c r="J20" i="19"/>
  <c r="I20" i="19"/>
  <c r="H20" i="19"/>
  <c r="G20" i="19"/>
  <c r="F20" i="19"/>
  <c r="E20" i="19"/>
  <c r="D20" i="19"/>
  <c r="C20" i="19"/>
  <c r="B20" i="19"/>
  <c r="M19" i="19"/>
  <c r="L19" i="19"/>
  <c r="K19" i="19"/>
  <c r="J19" i="19"/>
  <c r="I19" i="19"/>
  <c r="H19" i="19"/>
  <c r="G19" i="19"/>
  <c r="F19" i="19"/>
  <c r="E19" i="19"/>
  <c r="D19" i="19"/>
  <c r="C19" i="19"/>
  <c r="B19" i="19"/>
  <c r="M18" i="19"/>
  <c r="L18" i="19"/>
  <c r="K18" i="19"/>
  <c r="J18" i="19"/>
  <c r="I18" i="19"/>
  <c r="H18" i="19"/>
  <c r="G18" i="19"/>
  <c r="F18" i="19"/>
  <c r="E18" i="19"/>
  <c r="D18" i="19"/>
  <c r="C18" i="19"/>
  <c r="B18" i="19"/>
  <c r="M16" i="19"/>
  <c r="L16" i="19"/>
  <c r="K16" i="19"/>
  <c r="J16" i="19"/>
  <c r="I16" i="19"/>
  <c r="H16" i="19"/>
  <c r="G16" i="19"/>
  <c r="F16" i="19"/>
  <c r="E16" i="19"/>
  <c r="D16" i="19"/>
  <c r="C16" i="19"/>
  <c r="B16" i="19"/>
  <c r="M15" i="19"/>
  <c r="L15" i="19"/>
  <c r="K15" i="19"/>
  <c r="J15" i="19"/>
  <c r="I15" i="19"/>
  <c r="H15" i="19"/>
  <c r="G15" i="19"/>
  <c r="F15" i="19"/>
  <c r="E15" i="19"/>
  <c r="D15" i="19"/>
  <c r="C15" i="19"/>
  <c r="B15" i="19"/>
  <c r="N4" i="19"/>
  <c r="N3" i="19"/>
  <c r="N15" i="19" l="1"/>
  <c r="N22" i="19"/>
  <c r="D17" i="19"/>
  <c r="E17" i="19"/>
  <c r="I17" i="19"/>
  <c r="M17" i="19"/>
  <c r="N19" i="19"/>
  <c r="H17" i="19"/>
  <c r="L17" i="19"/>
  <c r="C17" i="19"/>
  <c r="G17" i="19"/>
  <c r="K17" i="19"/>
  <c r="B17" i="19"/>
  <c r="F17" i="19"/>
  <c r="J17" i="19"/>
  <c r="N17" i="33"/>
  <c r="N16" i="19"/>
  <c r="N17" i="19" s="1"/>
  <c r="N20" i="19"/>
  <c r="N21" i="19"/>
  <c r="N18" i="19"/>
  <c r="N43" i="18"/>
  <c r="N42" i="18"/>
  <c r="N40" i="18"/>
  <c r="N39" i="18"/>
  <c r="M44" i="18"/>
  <c r="L44" i="18"/>
  <c r="K44" i="18"/>
  <c r="J44" i="18"/>
  <c r="I44" i="18"/>
  <c r="H44" i="18"/>
  <c r="G44" i="18"/>
  <c r="F44" i="18"/>
  <c r="E44" i="18"/>
  <c r="D44" i="18"/>
  <c r="N44" i="18" l="1"/>
  <c r="K46" i="18"/>
  <c r="J46" i="18"/>
  <c r="I46" i="18"/>
  <c r="H46" i="18"/>
  <c r="G46" i="18"/>
  <c r="F46" i="18"/>
  <c r="E46" i="18"/>
  <c r="D46" i="18"/>
  <c r="C46" i="18"/>
  <c r="B46" i="18"/>
  <c r="M45" i="18"/>
  <c r="M56" i="18" s="1"/>
  <c r="L45" i="18"/>
  <c r="K45" i="18"/>
  <c r="K60" i="18" s="1"/>
  <c r="J45" i="18"/>
  <c r="I45" i="18"/>
  <c r="I57" i="18" s="1"/>
  <c r="H45" i="18"/>
  <c r="H57" i="18" s="1"/>
  <c r="G45" i="18"/>
  <c r="F45" i="18"/>
  <c r="E45" i="18"/>
  <c r="E61" i="18" s="1"/>
  <c r="D45" i="18"/>
  <c r="C45" i="18"/>
  <c r="B45" i="18"/>
  <c r="M57" i="18"/>
  <c r="L62" i="18"/>
  <c r="K62" i="18"/>
  <c r="J61" i="18"/>
  <c r="I61" i="18"/>
  <c r="H63" i="18"/>
  <c r="G62" i="18"/>
  <c r="F61" i="18"/>
  <c r="E57" i="18"/>
  <c r="D63" i="18"/>
  <c r="K61" i="18"/>
  <c r="M33" i="18"/>
  <c r="L33" i="18"/>
  <c r="K33" i="18"/>
  <c r="J33" i="18"/>
  <c r="I33" i="18"/>
  <c r="H33" i="18"/>
  <c r="G33" i="18"/>
  <c r="F33" i="18"/>
  <c r="E33" i="18"/>
  <c r="D33" i="18"/>
  <c r="C33" i="18"/>
  <c r="B33" i="18"/>
  <c r="B65" i="18" l="1"/>
  <c r="I59" i="18"/>
  <c r="E62" i="18"/>
  <c r="C60" i="18"/>
  <c r="Q38" i="18"/>
  <c r="E56" i="18"/>
  <c r="M62" i="18"/>
  <c r="I63" i="18"/>
  <c r="E60" i="18"/>
  <c r="B62" i="18"/>
  <c r="C62" i="18"/>
  <c r="N45" i="18"/>
  <c r="C63" i="18"/>
  <c r="C59" i="18"/>
  <c r="C61" i="18"/>
  <c r="G61" i="18"/>
  <c r="B59" i="18"/>
  <c r="B56" i="18"/>
  <c r="B66" i="18" s="1"/>
  <c r="C56" i="18"/>
  <c r="C57" i="18"/>
  <c r="G60" i="18"/>
  <c r="H56" i="18"/>
  <c r="H58" i="18" s="1"/>
  <c r="L59" i="18"/>
  <c r="L60" i="18"/>
  <c r="L61" i="18"/>
  <c r="H62" i="18"/>
  <c r="L63" i="18"/>
  <c r="I56" i="18"/>
  <c r="I58" i="18" s="1"/>
  <c r="L57" i="18"/>
  <c r="E59" i="18"/>
  <c r="M59" i="18"/>
  <c r="H60" i="18"/>
  <c r="M60" i="18"/>
  <c r="H61" i="18"/>
  <c r="M61" i="18"/>
  <c r="I62" i="18"/>
  <c r="E63" i="18"/>
  <c r="M63" i="18"/>
  <c r="F60" i="18"/>
  <c r="J60" i="18"/>
  <c r="D56" i="18"/>
  <c r="L56" i="18"/>
  <c r="H59" i="18"/>
  <c r="I60" i="18"/>
  <c r="B57" i="18"/>
  <c r="N46" i="18"/>
  <c r="B61" i="18"/>
  <c r="B63" i="18"/>
  <c r="B60" i="18"/>
  <c r="F59" i="18"/>
  <c r="J59" i="18"/>
  <c r="F63" i="18"/>
  <c r="F56" i="18"/>
  <c r="J56" i="18"/>
  <c r="F57" i="18"/>
  <c r="J57" i="18"/>
  <c r="G59" i="18"/>
  <c r="K59" i="18"/>
  <c r="F62" i="18"/>
  <c r="J62" i="18"/>
  <c r="G63" i="18"/>
  <c r="K63" i="18"/>
  <c r="J63" i="18"/>
  <c r="G56" i="18"/>
  <c r="K56" i="18"/>
  <c r="G57" i="18"/>
  <c r="K57" i="18"/>
  <c r="D57" i="18"/>
  <c r="D59" i="18"/>
  <c r="D60" i="18"/>
  <c r="D61" i="18"/>
  <c r="D62" i="18"/>
  <c r="E58" i="18"/>
  <c r="M58" i="18"/>
  <c r="Q44" i="18" l="1"/>
  <c r="Q43" i="18"/>
  <c r="Q40" i="18"/>
  <c r="Q39" i="18"/>
  <c r="Q42" i="18"/>
  <c r="Q41" i="18"/>
  <c r="Q45" i="18"/>
  <c r="Q53" i="18"/>
  <c r="Q52" i="18"/>
  <c r="Q51" i="18"/>
  <c r="Q50" i="18"/>
  <c r="Q49" i="18"/>
  <c r="Q48" i="18"/>
  <c r="Q47" i="18"/>
  <c r="Q46" i="18"/>
  <c r="C66" i="18"/>
  <c r="D66" i="18" s="1"/>
  <c r="E66" i="18" s="1"/>
  <c r="F66" i="18" s="1"/>
  <c r="G66" i="18" s="1"/>
  <c r="H66" i="18" s="1"/>
  <c r="I66" i="18" s="1"/>
  <c r="J66" i="18" s="1"/>
  <c r="K66" i="18" s="1"/>
  <c r="L66" i="18" s="1"/>
  <c r="M66" i="18" s="1"/>
  <c r="D58" i="18"/>
  <c r="N63" i="18"/>
  <c r="P56" i="18"/>
  <c r="C58" i="18"/>
  <c r="B58" i="18"/>
  <c r="J58" i="18"/>
  <c r="L58" i="18"/>
  <c r="N57" i="18"/>
  <c r="K58" i="18"/>
  <c r="F58" i="18"/>
  <c r="N56" i="18"/>
  <c r="N61" i="18"/>
  <c r="G58" i="18"/>
  <c r="N59" i="18"/>
  <c r="N60" i="18"/>
  <c r="N62" i="18"/>
  <c r="N58" i="18" l="1"/>
  <c r="A20" i="32"/>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81" i="32" s="1"/>
  <c r="A82" i="32" s="1"/>
  <c r="A83" i="32" s="1"/>
  <c r="A84" i="32" s="1"/>
  <c r="A85" i="32" s="1"/>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A122" i="32" s="1"/>
  <c r="A123" i="32" s="1"/>
  <c r="A124" i="32" s="1"/>
  <c r="A125" i="32" s="1"/>
  <c r="A126" i="32" s="1"/>
  <c r="A127" i="32" s="1"/>
  <c r="A128" i="32" s="1"/>
  <c r="A129" i="32" s="1"/>
  <c r="A130" i="32" s="1"/>
  <c r="A131" i="32" s="1"/>
  <c r="A132" i="32" s="1"/>
  <c r="A133" i="32" s="1"/>
  <c r="A134" i="32" s="1"/>
  <c r="A135" i="32" s="1"/>
  <c r="A136" i="32" s="1"/>
  <c r="A137" i="32" s="1"/>
  <c r="A138" i="32" s="1"/>
  <c r="A139"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1" i="32" s="1"/>
  <c r="A162" i="32" s="1"/>
  <c r="A163" i="32" s="1"/>
  <c r="A164" i="32" s="1"/>
  <c r="A165" i="32" s="1"/>
  <c r="A166" i="32" s="1"/>
  <c r="A167" i="32" s="1"/>
  <c r="A168" i="32" s="1"/>
  <c r="A169" i="32" s="1"/>
  <c r="A170" i="32" s="1"/>
  <c r="A171" i="32" s="1"/>
  <c r="A172" i="32" s="1"/>
  <c r="A173" i="32" s="1"/>
  <c r="A174" i="32" s="1"/>
  <c r="A175" i="32" s="1"/>
  <c r="A176" i="32" s="1"/>
  <c r="A177" i="32" s="1"/>
  <c r="A178" i="32" s="1"/>
  <c r="A179" i="32" s="1"/>
  <c r="A180" i="32" s="1"/>
  <c r="A181" i="32" s="1"/>
  <c r="A182" i="32" s="1"/>
  <c r="A183" i="32" s="1"/>
  <c r="A184" i="32" s="1"/>
  <c r="A185" i="32" s="1"/>
  <c r="A186" i="32" s="1"/>
  <c r="A187" i="32" s="1"/>
  <c r="A188" i="32" s="1"/>
  <c r="A189" i="32" s="1"/>
  <c r="A190" i="32" s="1"/>
  <c r="A191" i="32" s="1"/>
  <c r="A192" i="32" s="1"/>
  <c r="A193" i="32" s="1"/>
  <c r="A194" i="32" s="1"/>
  <c r="A195" i="32" s="1"/>
  <c r="A196" i="32" s="1"/>
  <c r="A197" i="32" s="1"/>
  <c r="A198" i="32" s="1"/>
  <c r="A199" i="32" s="1"/>
  <c r="A200" i="32" s="1"/>
  <c r="A201" i="32" s="1"/>
  <c r="A202" i="32" s="1"/>
  <c r="A203" i="32" s="1"/>
  <c r="A204" i="32" s="1"/>
  <c r="A205" i="32" s="1"/>
  <c r="A206" i="32" s="1"/>
  <c r="A207" i="32" s="1"/>
  <c r="A208" i="32" s="1"/>
  <c r="A209" i="32" s="1"/>
  <c r="A210" i="32" s="1"/>
  <c r="A211" i="32" s="1"/>
  <c r="A212" i="32" s="1"/>
  <c r="A213" i="32" s="1"/>
  <c r="A214" i="32" s="1"/>
  <c r="A215" i="32" s="1"/>
  <c r="A216" i="32" s="1"/>
  <c r="A217" i="32" s="1"/>
  <c r="A218" i="32" s="1"/>
  <c r="A219" i="32" s="1"/>
  <c r="A220" i="32" s="1"/>
  <c r="A221" i="32" s="1"/>
  <c r="A222" i="32" s="1"/>
  <c r="A223" i="32" s="1"/>
  <c r="A224" i="32" s="1"/>
  <c r="A225" i="32" s="1"/>
  <c r="A226" i="32" s="1"/>
  <c r="A227" i="32" s="1"/>
  <c r="A228" i="32" s="1"/>
  <c r="A229" i="32" s="1"/>
  <c r="A230" i="32" s="1"/>
  <c r="A231" i="32" s="1"/>
  <c r="A232" i="32" s="1"/>
  <c r="A233" i="32" s="1"/>
  <c r="A234" i="32" s="1"/>
  <c r="A235" i="32" s="1"/>
  <c r="A236" i="32" s="1"/>
  <c r="A237" i="32" s="1"/>
  <c r="A238" i="32" s="1"/>
  <c r="A239" i="32" s="1"/>
  <c r="A240" i="32" s="1"/>
  <c r="A241" i="32" s="1"/>
  <c r="A242" i="32" s="1"/>
  <c r="A243" i="32" s="1"/>
  <c r="A244" i="32" s="1"/>
  <c r="A245" i="32" s="1"/>
  <c r="A246" i="32" s="1"/>
  <c r="A247" i="32" s="1"/>
  <c r="A248" i="32" s="1"/>
  <c r="A249" i="32" s="1"/>
  <c r="A250" i="32" s="1"/>
  <c r="A251" i="32" s="1"/>
  <c r="A252" i="32" s="1"/>
  <c r="A253" i="32" s="1"/>
  <c r="A254" i="32" s="1"/>
  <c r="A255" i="32" s="1"/>
  <c r="A256" i="32" s="1"/>
  <c r="A257" i="32" s="1"/>
  <c r="A258" i="32" s="1"/>
  <c r="A259" i="32" s="1"/>
  <c r="A260" i="32" s="1"/>
  <c r="A261" i="32" s="1"/>
  <c r="A262" i="32" s="1"/>
  <c r="A263" i="32" s="1"/>
  <c r="A264" i="32" s="1"/>
  <c r="A265" i="32" s="1"/>
  <c r="A266" i="32" s="1"/>
  <c r="A267" i="32" s="1"/>
  <c r="A268" i="32" s="1"/>
  <c r="A269" i="32" s="1"/>
  <c r="A270" i="32" s="1"/>
  <c r="A271" i="32" s="1"/>
  <c r="A272" i="32" s="1"/>
  <c r="A273" i="32" s="1"/>
  <c r="A274" i="32" s="1"/>
  <c r="A275" i="32" s="1"/>
  <c r="A276" i="32" s="1"/>
  <c r="A277" i="32" s="1"/>
  <c r="A278" i="32" s="1"/>
  <c r="A279" i="32" s="1"/>
  <c r="A280" i="32" s="1"/>
  <c r="A281" i="32" s="1"/>
  <c r="A282" i="32" s="1"/>
  <c r="A283" i="32" s="1"/>
  <c r="A284" i="32" s="1"/>
  <c r="A285" i="32" s="1"/>
  <c r="A286" i="32" s="1"/>
  <c r="A287" i="32" s="1"/>
  <c r="A288" i="32" s="1"/>
  <c r="A289" i="32" s="1"/>
  <c r="A290" i="32" s="1"/>
  <c r="A291" i="32" s="1"/>
  <c r="A292" i="32" s="1"/>
  <c r="A293" i="32" s="1"/>
  <c r="A294" i="32" s="1"/>
  <c r="A295" i="32" s="1"/>
  <c r="A296" i="32" s="1"/>
  <c r="A297" i="32" s="1"/>
  <c r="A298" i="32" s="1"/>
  <c r="A299" i="32" s="1"/>
  <c r="A300" i="32" s="1"/>
  <c r="A301" i="32" s="1"/>
  <c r="A302" i="32" s="1"/>
  <c r="A303" i="32" s="1"/>
  <c r="A304" i="32" s="1"/>
  <c r="A305" i="32" s="1"/>
  <c r="A306" i="32" s="1"/>
  <c r="A307" i="32" s="1"/>
  <c r="A308" i="32" s="1"/>
  <c r="A309" i="32" s="1"/>
  <c r="A310" i="32" s="1"/>
  <c r="A311" i="32" s="1"/>
  <c r="A312" i="32" s="1"/>
  <c r="A313" i="32" s="1"/>
  <c r="A314" i="32" s="1"/>
  <c r="A315" i="32" s="1"/>
  <c r="A316" i="32" s="1"/>
  <c r="A317" i="32" s="1"/>
  <c r="A318" i="32" s="1"/>
  <c r="A319" i="32" s="1"/>
  <c r="A320" i="32" s="1"/>
  <c r="A321" i="32" s="1"/>
  <c r="A322" i="32" s="1"/>
  <c r="A323" i="32" s="1"/>
  <c r="A324" i="32" s="1"/>
  <c r="A325" i="32" s="1"/>
  <c r="A326" i="32" s="1"/>
  <c r="A327" i="32" s="1"/>
  <c r="A328" i="32" s="1"/>
  <c r="A329" i="32" s="1"/>
  <c r="A330" i="32" s="1"/>
  <c r="A331" i="32" s="1"/>
  <c r="A332" i="32" s="1"/>
  <c r="A333" i="32" s="1"/>
  <c r="A334" i="32" s="1"/>
  <c r="A335" i="32" s="1"/>
  <c r="A336" i="32" s="1"/>
  <c r="A337" i="32" s="1"/>
  <c r="A338" i="32" s="1"/>
  <c r="A339" i="32" s="1"/>
  <c r="A340" i="32" s="1"/>
  <c r="A341" i="32" s="1"/>
  <c r="A342" i="32" s="1"/>
  <c r="A343" i="32" s="1"/>
  <c r="A344" i="32" s="1"/>
  <c r="A345" i="32" s="1"/>
  <c r="A346" i="32" s="1"/>
  <c r="A347" i="32" s="1"/>
  <c r="A348" i="32" s="1"/>
  <c r="A349" i="32" s="1"/>
  <c r="A350" i="32" s="1"/>
  <c r="A351" i="32" s="1"/>
  <c r="A352" i="32" s="1"/>
  <c r="A353" i="32" s="1"/>
  <c r="A354" i="32" s="1"/>
  <c r="A355" i="32" s="1"/>
  <c r="A356" i="32" s="1"/>
  <c r="A357" i="32" s="1"/>
  <c r="A358" i="32" s="1"/>
  <c r="A359" i="32" s="1"/>
  <c r="A360" i="32" s="1"/>
  <c r="A361" i="32" s="1"/>
  <c r="A362" i="32" s="1"/>
  <c r="A363" i="32" s="1"/>
  <c r="A364" i="32" s="1"/>
  <c r="A365" i="32" s="1"/>
  <c r="A366" i="32" s="1"/>
  <c r="A367" i="32" s="1"/>
  <c r="A368" i="32" s="1"/>
  <c r="A369" i="32" s="1"/>
  <c r="A370" i="32" s="1"/>
  <c r="A371" i="32" s="1"/>
  <c r="A372" i="32" s="1"/>
  <c r="A373" i="32" s="1"/>
  <c r="A374" i="32" s="1"/>
  <c r="A375" i="32" s="1"/>
  <c r="A376" i="32" s="1"/>
  <c r="A377" i="32" s="1"/>
  <c r="A378" i="32" s="1"/>
  <c r="A379" i="32" s="1"/>
  <c r="A380" i="32" s="1"/>
  <c r="A381" i="32" s="1"/>
  <c r="A382" i="32" s="1"/>
  <c r="A383" i="32" s="1"/>
  <c r="A384" i="32" s="1"/>
  <c r="A385" i="32" s="1"/>
  <c r="A386" i="32" s="1"/>
  <c r="A387" i="32" s="1"/>
  <c r="A388" i="32" s="1"/>
  <c r="A389" i="32" s="1"/>
  <c r="A390" i="32" s="1"/>
  <c r="A391" i="32" s="1"/>
  <c r="A392" i="32" s="1"/>
  <c r="A393" i="32" s="1"/>
  <c r="A394" i="32" s="1"/>
  <c r="A395" i="32" s="1"/>
  <c r="A396" i="32" s="1"/>
  <c r="A397" i="32" s="1"/>
  <c r="A398" i="32" s="1"/>
  <c r="A399" i="32" s="1"/>
  <c r="A400" i="32" s="1"/>
  <c r="A401" i="32" s="1"/>
  <c r="A402" i="32" s="1"/>
  <c r="A403" i="32" s="1"/>
  <c r="A404" i="32" s="1"/>
  <c r="A405" i="32" s="1"/>
  <c r="A406" i="32" s="1"/>
  <c r="A407" i="32" s="1"/>
  <c r="A408" i="32" s="1"/>
  <c r="A409" i="32" s="1"/>
  <c r="A410" i="32" s="1"/>
  <c r="A411" i="32" s="1"/>
  <c r="A412" i="32" s="1"/>
  <c r="A413" i="32" s="1"/>
  <c r="A414" i="32" s="1"/>
  <c r="A415" i="32" s="1"/>
  <c r="A416" i="32" s="1"/>
  <c r="A417" i="32" s="1"/>
  <c r="A418" i="32" s="1"/>
  <c r="A419" i="32" s="1"/>
  <c r="A420" i="32" s="1"/>
  <c r="A421" i="32" s="1"/>
  <c r="A422" i="32" s="1"/>
  <c r="A423" i="32" s="1"/>
  <c r="A424" i="32" s="1"/>
  <c r="A425" i="32" s="1"/>
  <c r="A426" i="32" s="1"/>
  <c r="A427" i="32" s="1"/>
  <c r="A428" i="32" s="1"/>
  <c r="A429" i="32" s="1"/>
  <c r="A430" i="32" s="1"/>
  <c r="A431" i="32" s="1"/>
  <c r="A432" i="32" s="1"/>
  <c r="A433" i="32" s="1"/>
  <c r="A434" i="32" s="1"/>
  <c r="A435" i="32" s="1"/>
  <c r="A436" i="32" s="1"/>
  <c r="A437" i="32" s="1"/>
  <c r="A438" i="32" s="1"/>
  <c r="A439" i="32" s="1"/>
  <c r="A440" i="32" s="1"/>
  <c r="A441" i="32" s="1"/>
  <c r="A442" i="32" s="1"/>
  <c r="A443" i="32" s="1"/>
  <c r="A444" i="32" s="1"/>
  <c r="A445" i="32" s="1"/>
  <c r="A446" i="32" s="1"/>
  <c r="A447" i="32" s="1"/>
  <c r="A448" i="32" s="1"/>
  <c r="A449" i="32" s="1"/>
  <c r="A450" i="32" s="1"/>
  <c r="A451" i="32" s="1"/>
  <c r="A452" i="32" s="1"/>
  <c r="A453" i="32" s="1"/>
  <c r="A454" i="32" s="1"/>
  <c r="A455" i="32" s="1"/>
  <c r="A456" i="32" s="1"/>
  <c r="A457" i="32" s="1"/>
  <c r="A458" i="32" s="1"/>
  <c r="A459" i="32" s="1"/>
  <c r="A460" i="32" s="1"/>
  <c r="A461" i="32" s="1"/>
  <c r="A462" i="32" s="1"/>
  <c r="A463" i="32" s="1"/>
  <c r="A464" i="32" s="1"/>
  <c r="A465" i="32" s="1"/>
  <c r="A466" i="32" s="1"/>
  <c r="A467" i="32" s="1"/>
  <c r="A468" i="32" s="1"/>
  <c r="A469" i="32" s="1"/>
  <c r="A470" i="32" s="1"/>
  <c r="A471" i="32" s="1"/>
  <c r="A472" i="32" s="1"/>
  <c r="A473" i="32" s="1"/>
  <c r="A474" i="32" s="1"/>
  <c r="A475" i="32" s="1"/>
  <c r="A476" i="32" s="1"/>
  <c r="A477" i="32" s="1"/>
  <c r="A478" i="32" s="1"/>
  <c r="A479" i="32" s="1"/>
  <c r="A480" i="32" s="1"/>
  <c r="A481" i="32" s="1"/>
  <c r="A482" i="32" s="1"/>
  <c r="A483" i="32" s="1"/>
  <c r="A484" i="32" s="1"/>
  <c r="A485" i="32" s="1"/>
  <c r="A486" i="32" s="1"/>
  <c r="A487" i="32" s="1"/>
  <c r="A488" i="32" s="1"/>
  <c r="A489" i="32" s="1"/>
  <c r="A490" i="32" s="1"/>
  <c r="A491" i="32" s="1"/>
  <c r="A492" i="32" s="1"/>
  <c r="A493" i="32" s="1"/>
  <c r="A494" i="32" s="1"/>
  <c r="A495" i="32" s="1"/>
  <c r="A496" i="32" s="1"/>
  <c r="A497" i="32" s="1"/>
  <c r="A498" i="32" s="1"/>
  <c r="A499" i="32" s="1"/>
  <c r="A500" i="32" s="1"/>
  <c r="A501" i="32" s="1"/>
  <c r="A502" i="32" s="1"/>
  <c r="A503" i="32" s="1"/>
  <c r="A504" i="32" s="1"/>
  <c r="A505" i="32" s="1"/>
  <c r="A506" i="32" s="1"/>
  <c r="A507" i="32" s="1"/>
  <c r="A508" i="32" s="1"/>
  <c r="A509" i="32" s="1"/>
  <c r="A510" i="32" s="1"/>
  <c r="A511" i="32" s="1"/>
  <c r="A512" i="32" s="1"/>
  <c r="A513" i="32" s="1"/>
  <c r="A514" i="32" s="1"/>
  <c r="A515" i="32" s="1"/>
  <c r="A516" i="32" s="1"/>
  <c r="A517" i="32" s="1"/>
  <c r="A518" i="32" s="1"/>
  <c r="A519" i="32" s="1"/>
  <c r="A520" i="32" s="1"/>
  <c r="A521" i="32" s="1"/>
  <c r="A522" i="32" s="1"/>
  <c r="A523" i="32" s="1"/>
  <c r="A524" i="32" s="1"/>
  <c r="A525" i="32" s="1"/>
  <c r="A526" i="32" s="1"/>
  <c r="A527" i="32" s="1"/>
  <c r="A528" i="32" s="1"/>
  <c r="A529" i="32" s="1"/>
  <c r="A530" i="32" s="1"/>
  <c r="A531" i="32" s="1"/>
  <c r="A532" i="32" s="1"/>
  <c r="A533" i="32" s="1"/>
  <c r="A534" i="32" s="1"/>
  <c r="A535" i="32" s="1"/>
  <c r="A536" i="32" s="1"/>
  <c r="A537" i="32" s="1"/>
  <c r="A538" i="32" s="1"/>
  <c r="A539" i="32" s="1"/>
  <c r="A540" i="32" s="1"/>
  <c r="A541" i="32" s="1"/>
  <c r="A542" i="32" s="1"/>
  <c r="A543" i="32" s="1"/>
  <c r="A544" i="32" s="1"/>
  <c r="A545" i="32" s="1"/>
  <c r="A546" i="32" s="1"/>
  <c r="A547" i="32" s="1"/>
  <c r="A548" i="32" s="1"/>
  <c r="A549" i="32" s="1"/>
  <c r="A550" i="32" s="1"/>
  <c r="A551" i="32" s="1"/>
  <c r="A552" i="32" s="1"/>
  <c r="A553" i="32" s="1"/>
  <c r="A554" i="32" s="1"/>
  <c r="A555" i="32" s="1"/>
  <c r="A556" i="32" s="1"/>
  <c r="A557" i="32" s="1"/>
  <c r="A558" i="32" s="1"/>
  <c r="A559" i="32" s="1"/>
  <c r="A560" i="32" s="1"/>
  <c r="A561" i="32" s="1"/>
  <c r="A562" i="32" s="1"/>
  <c r="A563" i="32" s="1"/>
  <c r="A564" i="32" s="1"/>
  <c r="A565" i="32" s="1"/>
  <c r="A566" i="32" s="1"/>
  <c r="A567" i="32" s="1"/>
  <c r="A568" i="32" s="1"/>
  <c r="A569" i="32" s="1"/>
  <c r="A570" i="32" s="1"/>
  <c r="A571" i="32" s="1"/>
  <c r="A572" i="32" s="1"/>
  <c r="A573" i="32" s="1"/>
  <c r="A574" i="32" s="1"/>
  <c r="A575" i="32" s="1"/>
  <c r="A576" i="32" s="1"/>
  <c r="A577" i="32" s="1"/>
  <c r="A578" i="32" s="1"/>
  <c r="A579" i="32" s="1"/>
  <c r="A580" i="32" s="1"/>
  <c r="A581" i="32" s="1"/>
  <c r="A582" i="32" s="1"/>
  <c r="A583" i="32" s="1"/>
  <c r="A584" i="32" s="1"/>
  <c r="A585" i="32" s="1"/>
  <c r="A586" i="32" s="1"/>
  <c r="A587" i="32" s="1"/>
  <c r="A588" i="32" s="1"/>
  <c r="A589" i="32" s="1"/>
  <c r="A590" i="32" s="1"/>
  <c r="A591" i="32" s="1"/>
  <c r="A592" i="32" s="1"/>
  <c r="A593" i="32" s="1"/>
  <c r="A594" i="32" s="1"/>
  <c r="A595" i="32" s="1"/>
  <c r="A596" i="32" s="1"/>
  <c r="A597" i="32" s="1"/>
  <c r="A598" i="32" s="1"/>
  <c r="A599" i="32" s="1"/>
  <c r="A600" i="32" s="1"/>
  <c r="A601" i="32" s="1"/>
  <c r="A602" i="32" s="1"/>
  <c r="A603" i="32" s="1"/>
  <c r="A604" i="32" s="1"/>
  <c r="A605" i="32" s="1"/>
  <c r="A606" i="32" s="1"/>
  <c r="A607" i="32" s="1"/>
  <c r="A608" i="32" s="1"/>
  <c r="A609" i="32" s="1"/>
  <c r="A610" i="32" s="1"/>
  <c r="A611" i="32" s="1"/>
  <c r="A612" i="32" s="1"/>
  <c r="A613" i="32" s="1"/>
  <c r="A614" i="32" s="1"/>
  <c r="A615" i="32" s="1"/>
  <c r="A616" i="32" s="1"/>
  <c r="A617" i="32" s="1"/>
  <c r="A618" i="32" s="1"/>
  <c r="A619" i="32" s="1"/>
  <c r="A620" i="32" s="1"/>
  <c r="A621" i="32" s="1"/>
  <c r="A622" i="32" s="1"/>
  <c r="A623" i="32" s="1"/>
  <c r="A624" i="32" s="1"/>
  <c r="A625" i="32" s="1"/>
  <c r="A626" i="32" s="1"/>
  <c r="A627" i="32" s="1"/>
  <c r="A628" i="32" s="1"/>
  <c r="A629" i="32" s="1"/>
  <c r="A630" i="32" s="1"/>
  <c r="A631" i="32" s="1"/>
  <c r="A632" i="32" s="1"/>
  <c r="A633" i="32" s="1"/>
  <c r="A634" i="32" s="1"/>
  <c r="A635" i="32" s="1"/>
  <c r="A636" i="32" s="1"/>
  <c r="A637" i="32" s="1"/>
  <c r="A638" i="32" s="1"/>
  <c r="A639" i="32" s="1"/>
  <c r="A640" i="32" s="1"/>
  <c r="A641" i="32" s="1"/>
  <c r="A642" i="32" s="1"/>
  <c r="A643" i="32" s="1"/>
  <c r="A644" i="32" s="1"/>
  <c r="A645" i="32" s="1"/>
  <c r="A646" i="32" s="1"/>
  <c r="A647" i="32" s="1"/>
  <c r="A648" i="32" s="1"/>
  <c r="A649" i="32" s="1"/>
  <c r="A650" i="32" s="1"/>
  <c r="A651" i="32" s="1"/>
  <c r="A652" i="32" s="1"/>
  <c r="A653" i="32" s="1"/>
  <c r="A654" i="32" s="1"/>
  <c r="A655" i="32" s="1"/>
  <c r="A656" i="32" s="1"/>
  <c r="A657" i="32" s="1"/>
  <c r="A658" i="32" s="1"/>
  <c r="A659" i="32" s="1"/>
  <c r="A660" i="32" s="1"/>
  <c r="A661" i="32" s="1"/>
  <c r="A662" i="32" s="1"/>
  <c r="A663" i="32" s="1"/>
  <c r="A664" i="32" s="1"/>
  <c r="A665" i="32" s="1"/>
  <c r="A666" i="32" s="1"/>
  <c r="A667" i="32" s="1"/>
  <c r="A668" i="32" s="1"/>
  <c r="A669" i="32" s="1"/>
  <c r="A670" i="32" s="1"/>
  <c r="A671" i="32" s="1"/>
  <c r="A672" i="32" s="1"/>
  <c r="A673" i="32" s="1"/>
  <c r="A674" i="32" s="1"/>
  <c r="A675" i="32" s="1"/>
  <c r="A676" i="32" s="1"/>
  <c r="A677" i="32" s="1"/>
  <c r="A678" i="32" s="1"/>
  <c r="A679" i="32" s="1"/>
  <c r="A680" i="32" s="1"/>
  <c r="A681" i="32" s="1"/>
  <c r="A682" i="32" s="1"/>
  <c r="A683" i="32" s="1"/>
  <c r="A684" i="32" s="1"/>
  <c r="A685" i="32" s="1"/>
  <c r="A686" i="32" s="1"/>
  <c r="A687" i="32" s="1"/>
  <c r="A688" i="32" s="1"/>
  <c r="A689" i="32" s="1"/>
  <c r="A690" i="32" s="1"/>
  <c r="N4" i="22" l="1"/>
  <c r="N52" i="22"/>
  <c r="N100" i="22"/>
  <c r="N4" i="21" l="1"/>
  <c r="N4" i="20"/>
  <c r="C39" i="14" l="1"/>
  <c r="C38" i="14"/>
  <c r="C37" i="14"/>
  <c r="C36" i="14"/>
  <c r="C35" i="14"/>
  <c r="C34" i="14"/>
  <c r="C33" i="14"/>
  <c r="C32" i="14"/>
  <c r="C31" i="14"/>
  <c r="C30" i="14"/>
  <c r="C29" i="14"/>
  <c r="C28" i="14"/>
  <c r="N3" i="21" l="1"/>
  <c r="N3" i="22"/>
  <c r="N51" i="22"/>
  <c r="N99" i="22"/>
  <c r="A5" i="23" l="1"/>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8" i="23" s="1"/>
  <c r="A219" i="23" s="1"/>
  <c r="A220" i="23" s="1"/>
  <c r="A221" i="23" s="1"/>
  <c r="A222" i="23" s="1"/>
  <c r="A223" i="23" s="1"/>
  <c r="A224" i="23" s="1"/>
  <c r="A225" i="23" s="1"/>
  <c r="A226" i="23" s="1"/>
  <c r="A227" i="23" s="1"/>
  <c r="A228" i="23" s="1"/>
  <c r="A229" i="23" s="1"/>
  <c r="A230" i="23" s="1"/>
  <c r="A231"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4" i="23" s="1"/>
  <c r="A255" i="23" s="1"/>
  <c r="A256" i="23" s="1"/>
  <c r="A257" i="23" s="1"/>
  <c r="A258" i="23" s="1"/>
  <c r="A259" i="23" s="1"/>
  <c r="A260" i="23" s="1"/>
  <c r="A261" i="23" s="1"/>
  <c r="A262" i="23" s="1"/>
  <c r="A263" i="23" s="1"/>
  <c r="A264" i="23" s="1"/>
  <c r="A265" i="23" s="1"/>
  <c r="A266" i="23" s="1"/>
  <c r="A267" i="23" s="1"/>
  <c r="A268" i="23" s="1"/>
  <c r="A269" i="23" s="1"/>
  <c r="A270" i="23" s="1"/>
  <c r="A271" i="23" s="1"/>
  <c r="A272" i="23" s="1"/>
  <c r="A273" i="23" s="1"/>
  <c r="A274" i="23" s="1"/>
  <c r="A275" i="23" s="1"/>
  <c r="A276" i="23" s="1"/>
  <c r="A277" i="23" s="1"/>
  <c r="A278" i="23" s="1"/>
  <c r="A279" i="23" s="1"/>
  <c r="A280" i="23" s="1"/>
  <c r="A281" i="23" s="1"/>
  <c r="A282" i="23" s="1"/>
  <c r="A283" i="23" s="1"/>
  <c r="A284" i="23" s="1"/>
  <c r="A285" i="23" s="1"/>
  <c r="A286" i="23" s="1"/>
  <c r="A287" i="23" s="1"/>
  <c r="A288" i="23" s="1"/>
  <c r="A289" i="23" s="1"/>
  <c r="A290" i="23" s="1"/>
  <c r="A291" i="23" s="1"/>
  <c r="A292" i="23" s="1"/>
  <c r="A293" i="23" s="1"/>
  <c r="A294" i="23" s="1"/>
  <c r="A295" i="23" s="1"/>
  <c r="A296" i="23" s="1"/>
  <c r="A297" i="23" s="1"/>
  <c r="A298" i="23" s="1"/>
  <c r="A299" i="23" s="1"/>
  <c r="A300" i="23" s="1"/>
  <c r="A301" i="23" s="1"/>
  <c r="A302" i="23" s="1"/>
  <c r="A303" i="23" s="1"/>
  <c r="A304" i="23" s="1"/>
  <c r="A305" i="23" s="1"/>
  <c r="A306" i="23" s="1"/>
  <c r="A307" i="23" s="1"/>
  <c r="A308" i="23" s="1"/>
  <c r="A309" i="23" s="1"/>
  <c r="A310" i="23" s="1"/>
  <c r="A311" i="23" s="1"/>
  <c r="A312" i="23" s="1"/>
  <c r="A313" i="23" s="1"/>
  <c r="A314" i="23" s="1"/>
  <c r="A315" i="23" s="1"/>
  <c r="A316" i="23" s="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0" i="23" s="1"/>
  <c r="A361" i="23" s="1"/>
  <c r="A362" i="23" s="1"/>
  <c r="A363" i="23" s="1"/>
  <c r="A364" i="23" s="1"/>
  <c r="A365" i="23" s="1"/>
  <c r="A366" i="23" s="1"/>
  <c r="A367" i="23" s="1"/>
  <c r="A368" i="23" s="1"/>
  <c r="C27" i="14" l="1"/>
  <c r="C26" i="14"/>
  <c r="C25" i="14"/>
  <c r="C24" i="14"/>
  <c r="C23" i="14"/>
  <c r="C22" i="14"/>
  <c r="C21" i="14"/>
  <c r="C20" i="14"/>
  <c r="C19" i="14"/>
  <c r="C18" i="14"/>
  <c r="C17" i="14"/>
  <c r="C16" i="14"/>
  <c r="C15" i="14"/>
  <c r="C14" i="14"/>
  <c r="C13" i="14"/>
  <c r="C12" i="14"/>
  <c r="C11" i="14"/>
  <c r="C10" i="14"/>
  <c r="C9" i="14"/>
  <c r="C8" i="14"/>
  <c r="C7" i="14"/>
  <c r="C6" i="14"/>
  <c r="C5" i="14"/>
  <c r="C4" i="14"/>
  <c r="N23" i="18" l="1"/>
  <c r="N22" i="18"/>
  <c r="N33" i="18" l="1"/>
  <c r="O52" i="18" s="1"/>
  <c r="O51" i="18" l="1"/>
  <c r="O28" i="18"/>
  <c r="O27" i="18"/>
  <c r="O26" i="18"/>
  <c r="O25" i="18"/>
  <c r="O49" i="18"/>
  <c r="O50" i="18"/>
  <c r="O48" i="18"/>
  <c r="O47" i="18"/>
  <c r="O38" i="18"/>
  <c r="O41" i="18"/>
  <c r="O44" i="18"/>
  <c r="O22" i="18"/>
  <c r="O43" i="18"/>
  <c r="O40" i="18"/>
  <c r="O39" i="18"/>
  <c r="O42" i="18"/>
  <c r="O23" i="18"/>
  <c r="O46" i="18"/>
  <c r="O45" i="18"/>
  <c r="B15" i="22" l="1"/>
  <c r="B16" i="22"/>
  <c r="B17" i="22" s="1"/>
  <c r="B18" i="22"/>
  <c r="B19" i="22"/>
  <c r="M117" i="22" l="1"/>
  <c r="L117" i="22"/>
  <c r="K117" i="22"/>
  <c r="J117" i="22"/>
  <c r="I117" i="22"/>
  <c r="H117" i="22"/>
  <c r="G117" i="22"/>
  <c r="F117" i="22"/>
  <c r="E117" i="22"/>
  <c r="D117" i="22"/>
  <c r="C117" i="22"/>
  <c r="B117" i="22"/>
  <c r="M116" i="22"/>
  <c r="L116" i="22"/>
  <c r="K116" i="22"/>
  <c r="J116" i="22"/>
  <c r="I116" i="22"/>
  <c r="H116" i="22"/>
  <c r="G116" i="22"/>
  <c r="F116" i="22"/>
  <c r="E116" i="22"/>
  <c r="D116" i="22"/>
  <c r="C116" i="22"/>
  <c r="B116" i="22"/>
  <c r="M115" i="22"/>
  <c r="L115" i="22"/>
  <c r="K115" i="22"/>
  <c r="J115" i="22"/>
  <c r="I115" i="22"/>
  <c r="H115" i="22"/>
  <c r="G115" i="22"/>
  <c r="F115" i="22"/>
  <c r="E115" i="22"/>
  <c r="D115" i="22"/>
  <c r="C115" i="22"/>
  <c r="B115" i="22"/>
  <c r="M114" i="22"/>
  <c r="L114" i="22"/>
  <c r="K114" i="22"/>
  <c r="J114" i="22"/>
  <c r="I114" i="22"/>
  <c r="H114" i="22"/>
  <c r="G114" i="22"/>
  <c r="F114" i="22"/>
  <c r="E114" i="22"/>
  <c r="D114" i="22"/>
  <c r="C114" i="22"/>
  <c r="B114" i="22"/>
  <c r="M113" i="22"/>
  <c r="L113" i="22"/>
  <c r="K113" i="22"/>
  <c r="J113" i="22"/>
  <c r="I113" i="22"/>
  <c r="H113" i="22"/>
  <c r="G113" i="22"/>
  <c r="F113" i="22"/>
  <c r="E113" i="22"/>
  <c r="D113" i="22"/>
  <c r="C113" i="22"/>
  <c r="B113" i="22"/>
  <c r="M111" i="22"/>
  <c r="L111" i="22"/>
  <c r="K111" i="22"/>
  <c r="J111" i="22"/>
  <c r="I111" i="22"/>
  <c r="H111" i="22"/>
  <c r="G111" i="22"/>
  <c r="F111" i="22"/>
  <c r="E111" i="22"/>
  <c r="D111" i="22"/>
  <c r="C111" i="22"/>
  <c r="B111" i="22"/>
  <c r="M110" i="22"/>
  <c r="L110" i="22"/>
  <c r="K110" i="22"/>
  <c r="J110" i="22"/>
  <c r="I110" i="22"/>
  <c r="H110" i="22"/>
  <c r="G110" i="22"/>
  <c r="F110" i="22"/>
  <c r="E110" i="22"/>
  <c r="D110" i="22"/>
  <c r="C110" i="22"/>
  <c r="B110" i="22"/>
  <c r="M94" i="22"/>
  <c r="L94" i="22"/>
  <c r="K94" i="22"/>
  <c r="J94" i="22"/>
  <c r="I94" i="22"/>
  <c r="H94" i="22"/>
  <c r="G94" i="22"/>
  <c r="F94" i="22"/>
  <c r="E94" i="22"/>
  <c r="D94" i="22"/>
  <c r="C94" i="22"/>
  <c r="B94" i="22"/>
  <c r="M93" i="22"/>
  <c r="L93" i="22"/>
  <c r="K93" i="22"/>
  <c r="J93" i="22"/>
  <c r="I93" i="22"/>
  <c r="H93" i="22"/>
  <c r="G93" i="22"/>
  <c r="F93" i="22"/>
  <c r="E93" i="22"/>
  <c r="D93" i="22"/>
  <c r="C93" i="22"/>
  <c r="B93" i="22"/>
  <c r="M92" i="22"/>
  <c r="L92" i="22"/>
  <c r="K92" i="22"/>
  <c r="J92" i="22"/>
  <c r="I92" i="22"/>
  <c r="H92" i="22"/>
  <c r="G92" i="22"/>
  <c r="F92" i="22"/>
  <c r="E92" i="22"/>
  <c r="D92" i="22"/>
  <c r="C92" i="22"/>
  <c r="B92" i="22"/>
  <c r="M91" i="22"/>
  <c r="L91" i="22"/>
  <c r="K91" i="22"/>
  <c r="J91" i="22"/>
  <c r="I91" i="22"/>
  <c r="H91" i="22"/>
  <c r="G91" i="22"/>
  <c r="F91" i="22"/>
  <c r="E91" i="22"/>
  <c r="D91" i="22"/>
  <c r="C91" i="22"/>
  <c r="B91" i="22"/>
  <c r="M90" i="22"/>
  <c r="L90" i="22"/>
  <c r="K90" i="22"/>
  <c r="J90" i="22"/>
  <c r="I90" i="22"/>
  <c r="H90" i="22"/>
  <c r="G90" i="22"/>
  <c r="F90" i="22"/>
  <c r="E90" i="22"/>
  <c r="D90" i="22"/>
  <c r="C90" i="22"/>
  <c r="B90" i="22"/>
  <c r="M88" i="22"/>
  <c r="L88" i="22"/>
  <c r="K88" i="22"/>
  <c r="J88" i="22"/>
  <c r="I88" i="22"/>
  <c r="H88" i="22"/>
  <c r="G88" i="22"/>
  <c r="F88" i="22"/>
  <c r="E88" i="22"/>
  <c r="D88" i="22"/>
  <c r="C88" i="22"/>
  <c r="B88" i="22"/>
  <c r="M87" i="22"/>
  <c r="L87" i="22"/>
  <c r="K87" i="22"/>
  <c r="J87" i="22"/>
  <c r="I87" i="22"/>
  <c r="H87" i="22"/>
  <c r="G87" i="22"/>
  <c r="F87" i="22"/>
  <c r="E87" i="22"/>
  <c r="D87" i="22"/>
  <c r="C87" i="22"/>
  <c r="B87" i="22"/>
  <c r="M70" i="22"/>
  <c r="L70" i="22"/>
  <c r="K70" i="22"/>
  <c r="J70" i="22"/>
  <c r="I70" i="22"/>
  <c r="H70" i="22"/>
  <c r="G70" i="22"/>
  <c r="F70" i="22"/>
  <c r="E70" i="22"/>
  <c r="D70" i="22"/>
  <c r="C70" i="22"/>
  <c r="B70" i="22"/>
  <c r="M69" i="22"/>
  <c r="L69" i="22"/>
  <c r="K69" i="22"/>
  <c r="J69" i="22"/>
  <c r="I69" i="22"/>
  <c r="H69" i="22"/>
  <c r="G69" i="22"/>
  <c r="F69" i="22"/>
  <c r="E69" i="22"/>
  <c r="D69" i="22"/>
  <c r="C69" i="22"/>
  <c r="B69" i="22"/>
  <c r="M68" i="22"/>
  <c r="L68" i="22"/>
  <c r="K68" i="22"/>
  <c r="J68" i="22"/>
  <c r="I68" i="22"/>
  <c r="H68" i="22"/>
  <c r="G68" i="22"/>
  <c r="F68" i="22"/>
  <c r="E68" i="22"/>
  <c r="D68" i="22"/>
  <c r="C68" i="22"/>
  <c r="B68" i="22"/>
  <c r="M67" i="22"/>
  <c r="L67" i="22"/>
  <c r="K67" i="22"/>
  <c r="J67" i="22"/>
  <c r="I67" i="22"/>
  <c r="H67" i="22"/>
  <c r="G67" i="22"/>
  <c r="F67" i="22"/>
  <c r="E67" i="22"/>
  <c r="D67" i="22"/>
  <c r="C67" i="22"/>
  <c r="B67" i="22"/>
  <c r="M66" i="22"/>
  <c r="L66" i="22"/>
  <c r="K66" i="22"/>
  <c r="J66" i="22"/>
  <c r="I66" i="22"/>
  <c r="H66" i="22"/>
  <c r="G66" i="22"/>
  <c r="F66" i="22"/>
  <c r="E66" i="22"/>
  <c r="D66" i="22"/>
  <c r="C66" i="22"/>
  <c r="B66" i="22"/>
  <c r="M64" i="22"/>
  <c r="L64" i="22"/>
  <c r="K64" i="22"/>
  <c r="J64" i="22"/>
  <c r="I64" i="22"/>
  <c r="H64" i="22"/>
  <c r="G64" i="22"/>
  <c r="F64" i="22"/>
  <c r="E64" i="22"/>
  <c r="D64" i="22"/>
  <c r="C64" i="22"/>
  <c r="B64" i="22"/>
  <c r="M63" i="22"/>
  <c r="L63" i="22"/>
  <c r="K63" i="22"/>
  <c r="J63" i="22"/>
  <c r="I63" i="22"/>
  <c r="H63" i="22"/>
  <c r="G63" i="22"/>
  <c r="F63" i="22"/>
  <c r="E63" i="22"/>
  <c r="D63" i="22"/>
  <c r="C63" i="22"/>
  <c r="B63" i="22"/>
  <c r="M46" i="22"/>
  <c r="L46" i="22"/>
  <c r="K46" i="22"/>
  <c r="J46" i="22"/>
  <c r="I46" i="22"/>
  <c r="H46" i="22"/>
  <c r="G46" i="22"/>
  <c r="F46" i="22"/>
  <c r="E46" i="22"/>
  <c r="D46" i="22"/>
  <c r="C46" i="22"/>
  <c r="B46" i="22"/>
  <c r="M45" i="22"/>
  <c r="L45" i="22"/>
  <c r="K45" i="22"/>
  <c r="J45" i="22"/>
  <c r="I45" i="22"/>
  <c r="H45" i="22"/>
  <c r="G45" i="22"/>
  <c r="F45" i="22"/>
  <c r="E45" i="22"/>
  <c r="D45" i="22"/>
  <c r="C45" i="22"/>
  <c r="B45" i="22"/>
  <c r="M44" i="22"/>
  <c r="L44" i="22"/>
  <c r="K44" i="22"/>
  <c r="J44" i="22"/>
  <c r="I44" i="22"/>
  <c r="H44" i="22"/>
  <c r="G44" i="22"/>
  <c r="F44" i="22"/>
  <c r="E44" i="22"/>
  <c r="D44" i="22"/>
  <c r="C44" i="22"/>
  <c r="B44" i="22"/>
  <c r="M43" i="22"/>
  <c r="L43" i="22"/>
  <c r="K43" i="22"/>
  <c r="J43" i="22"/>
  <c r="I43" i="22"/>
  <c r="H43" i="22"/>
  <c r="G43" i="22"/>
  <c r="F43" i="22"/>
  <c r="E43" i="22"/>
  <c r="D43" i="22"/>
  <c r="C43" i="22"/>
  <c r="B43" i="22"/>
  <c r="M42" i="22"/>
  <c r="L42" i="22"/>
  <c r="K42" i="22"/>
  <c r="J42" i="22"/>
  <c r="I42" i="22"/>
  <c r="H42" i="22"/>
  <c r="G42" i="22"/>
  <c r="F42" i="22"/>
  <c r="E42" i="22"/>
  <c r="D42" i="22"/>
  <c r="C42" i="22"/>
  <c r="B42" i="22"/>
  <c r="M40" i="22"/>
  <c r="L40" i="22"/>
  <c r="K40" i="22"/>
  <c r="J40" i="22"/>
  <c r="I40" i="22"/>
  <c r="H40" i="22"/>
  <c r="G40" i="22"/>
  <c r="F40" i="22"/>
  <c r="E40" i="22"/>
  <c r="D40" i="22"/>
  <c r="C40" i="22"/>
  <c r="B40" i="22"/>
  <c r="M39" i="22"/>
  <c r="L39" i="22"/>
  <c r="K39" i="22"/>
  <c r="J39" i="22"/>
  <c r="I39" i="22"/>
  <c r="H39" i="22"/>
  <c r="G39" i="22"/>
  <c r="F39" i="22"/>
  <c r="E39" i="22"/>
  <c r="D39" i="22"/>
  <c r="C39" i="22"/>
  <c r="B39" i="22"/>
  <c r="M22" i="22"/>
  <c r="L22" i="22"/>
  <c r="K22" i="22"/>
  <c r="J22" i="22"/>
  <c r="I22" i="22"/>
  <c r="H22" i="22"/>
  <c r="G22" i="22"/>
  <c r="F22" i="22"/>
  <c r="E22" i="22"/>
  <c r="D22" i="22"/>
  <c r="C22" i="22"/>
  <c r="M21" i="22"/>
  <c r="L21" i="22"/>
  <c r="K21" i="22"/>
  <c r="J21" i="22"/>
  <c r="I21" i="22"/>
  <c r="H21" i="22"/>
  <c r="G21" i="22"/>
  <c r="F21" i="22"/>
  <c r="E21" i="22"/>
  <c r="D21" i="22"/>
  <c r="C21" i="22"/>
  <c r="M20" i="22"/>
  <c r="L20" i="22"/>
  <c r="K20" i="22"/>
  <c r="J20" i="22"/>
  <c r="I20" i="22"/>
  <c r="H20" i="22"/>
  <c r="G20" i="22"/>
  <c r="F20" i="22"/>
  <c r="E20" i="22"/>
  <c r="D20" i="22"/>
  <c r="C20" i="22"/>
  <c r="M19" i="22"/>
  <c r="L19" i="22"/>
  <c r="K19" i="22"/>
  <c r="J19" i="22"/>
  <c r="I19" i="22"/>
  <c r="H19" i="22"/>
  <c r="G19" i="22"/>
  <c r="F19" i="22"/>
  <c r="E19" i="22"/>
  <c r="D19" i="22"/>
  <c r="C19" i="22"/>
  <c r="M18" i="22"/>
  <c r="L18" i="22"/>
  <c r="K18" i="22"/>
  <c r="J18" i="22"/>
  <c r="I18" i="22"/>
  <c r="H18" i="22"/>
  <c r="G18" i="22"/>
  <c r="F18" i="22"/>
  <c r="E18" i="22"/>
  <c r="D18" i="22"/>
  <c r="C18" i="22"/>
  <c r="M16" i="22"/>
  <c r="L16" i="22"/>
  <c r="K16" i="22"/>
  <c r="J16" i="22"/>
  <c r="I16" i="22"/>
  <c r="H16" i="22"/>
  <c r="G16" i="22"/>
  <c r="F16" i="22"/>
  <c r="E16" i="22"/>
  <c r="D16" i="22"/>
  <c r="C16" i="22"/>
  <c r="M15" i="22"/>
  <c r="L15" i="22"/>
  <c r="K15" i="22"/>
  <c r="J15" i="22"/>
  <c r="I15" i="22"/>
  <c r="H15" i="22"/>
  <c r="G15" i="22"/>
  <c r="F15" i="22"/>
  <c r="E15" i="22"/>
  <c r="D15" i="22"/>
  <c r="C15" i="22"/>
  <c r="B22" i="22"/>
  <c r="B21" i="22"/>
  <c r="B20" i="22"/>
  <c r="N5" i="18"/>
  <c r="N4" i="18"/>
  <c r="M46" i="21"/>
  <c r="L46" i="21"/>
  <c r="K46" i="21"/>
  <c r="J46" i="21"/>
  <c r="I46" i="21"/>
  <c r="H46" i="21"/>
  <c r="G46" i="21"/>
  <c r="F46" i="21"/>
  <c r="E46" i="21"/>
  <c r="D46" i="21"/>
  <c r="C46" i="21"/>
  <c r="B46" i="21"/>
  <c r="M45" i="21"/>
  <c r="L45" i="21"/>
  <c r="K45" i="21"/>
  <c r="J45" i="21"/>
  <c r="I45" i="21"/>
  <c r="H45" i="21"/>
  <c r="G45" i="21"/>
  <c r="F45" i="21"/>
  <c r="E45" i="21"/>
  <c r="D45" i="21"/>
  <c r="C45" i="21"/>
  <c r="B45" i="21"/>
  <c r="M44" i="21"/>
  <c r="L44" i="21"/>
  <c r="K44" i="21"/>
  <c r="J44" i="21"/>
  <c r="I44" i="21"/>
  <c r="H44" i="21"/>
  <c r="G44" i="21"/>
  <c r="F44" i="21"/>
  <c r="E44" i="21"/>
  <c r="D44" i="21"/>
  <c r="C44" i="21"/>
  <c r="B44" i="21"/>
  <c r="M43" i="21"/>
  <c r="L43" i="21"/>
  <c r="K43" i="21"/>
  <c r="J43" i="21"/>
  <c r="I43" i="21"/>
  <c r="H43" i="21"/>
  <c r="G43" i="21"/>
  <c r="F43" i="21"/>
  <c r="E43" i="21"/>
  <c r="D43" i="21"/>
  <c r="C43" i="21"/>
  <c r="B43" i="21"/>
  <c r="M42" i="21"/>
  <c r="L42" i="21"/>
  <c r="K42" i="21"/>
  <c r="J42" i="21"/>
  <c r="I42" i="21"/>
  <c r="H42" i="21"/>
  <c r="G42" i="21"/>
  <c r="F42" i="21"/>
  <c r="E42" i="21"/>
  <c r="D42" i="21"/>
  <c r="C42" i="21"/>
  <c r="B42" i="21"/>
  <c r="M40" i="21"/>
  <c r="L40" i="21"/>
  <c r="K40" i="21"/>
  <c r="J40" i="21"/>
  <c r="I40" i="21"/>
  <c r="H40" i="21"/>
  <c r="G40" i="21"/>
  <c r="F40" i="21"/>
  <c r="E40" i="21"/>
  <c r="D40" i="21"/>
  <c r="C40" i="21"/>
  <c r="B40" i="21"/>
  <c r="M39" i="21"/>
  <c r="L39" i="21"/>
  <c r="K39" i="21"/>
  <c r="J39" i="21"/>
  <c r="I39" i="21"/>
  <c r="H39" i="21"/>
  <c r="G39" i="21"/>
  <c r="F39" i="21"/>
  <c r="E39" i="21"/>
  <c r="D39" i="21"/>
  <c r="C39" i="21"/>
  <c r="B39" i="21"/>
  <c r="M22" i="21"/>
  <c r="L22" i="21"/>
  <c r="K22" i="21"/>
  <c r="J22" i="21"/>
  <c r="I22" i="21"/>
  <c r="H22" i="21"/>
  <c r="G22" i="21"/>
  <c r="F22" i="21"/>
  <c r="E22" i="21"/>
  <c r="D22" i="21"/>
  <c r="C22" i="21"/>
  <c r="B22" i="21"/>
  <c r="M21" i="21"/>
  <c r="L21" i="21"/>
  <c r="K21" i="21"/>
  <c r="J21" i="21"/>
  <c r="I21" i="21"/>
  <c r="H21" i="21"/>
  <c r="G21" i="21"/>
  <c r="F21" i="21"/>
  <c r="E21" i="21"/>
  <c r="D21" i="21"/>
  <c r="C21" i="21"/>
  <c r="B21" i="21"/>
  <c r="M20" i="21"/>
  <c r="L20" i="21"/>
  <c r="K20" i="21"/>
  <c r="J20" i="21"/>
  <c r="I20" i="21"/>
  <c r="H20" i="21"/>
  <c r="G20" i="21"/>
  <c r="F20" i="21"/>
  <c r="E20" i="21"/>
  <c r="D20" i="21"/>
  <c r="C20" i="21"/>
  <c r="B20" i="21"/>
  <c r="M19" i="21"/>
  <c r="L19" i="21"/>
  <c r="K19" i="21"/>
  <c r="J19" i="21"/>
  <c r="I19" i="21"/>
  <c r="H19" i="21"/>
  <c r="G19" i="21"/>
  <c r="F19" i="21"/>
  <c r="E19" i="21"/>
  <c r="D19" i="21"/>
  <c r="C19" i="21"/>
  <c r="B19" i="21"/>
  <c r="M18" i="21"/>
  <c r="L18" i="21"/>
  <c r="K18" i="21"/>
  <c r="J18" i="21"/>
  <c r="I18" i="21"/>
  <c r="H18" i="21"/>
  <c r="G18" i="21"/>
  <c r="F18" i="21"/>
  <c r="E18" i="21"/>
  <c r="D18" i="21"/>
  <c r="C18" i="21"/>
  <c r="B18" i="21"/>
  <c r="M16" i="21"/>
  <c r="L16" i="21"/>
  <c r="K16" i="21"/>
  <c r="J16" i="21"/>
  <c r="I16" i="21"/>
  <c r="H16" i="21"/>
  <c r="G16" i="21"/>
  <c r="F16" i="21"/>
  <c r="E16" i="21"/>
  <c r="D16" i="21"/>
  <c r="C16" i="21"/>
  <c r="B16" i="21"/>
  <c r="M15" i="21"/>
  <c r="L15" i="21"/>
  <c r="K15" i="21"/>
  <c r="J15" i="21"/>
  <c r="I15" i="21"/>
  <c r="H15" i="21"/>
  <c r="G15" i="21"/>
  <c r="F15" i="21"/>
  <c r="E15" i="21"/>
  <c r="D15" i="21"/>
  <c r="C15" i="21"/>
  <c r="B15" i="21"/>
  <c r="I89" i="22" l="1"/>
  <c r="K41" i="22"/>
  <c r="B41" i="21"/>
  <c r="N15" i="18"/>
  <c r="H41" i="22"/>
  <c r="F17" i="22"/>
  <c r="J17" i="22"/>
  <c r="L17" i="22"/>
  <c r="M41" i="22"/>
  <c r="M89" i="22"/>
  <c r="J41" i="22"/>
  <c r="D17" i="22"/>
  <c r="E41" i="22"/>
  <c r="E89" i="22"/>
  <c r="B41" i="22"/>
  <c r="F41" i="22"/>
  <c r="C41" i="22"/>
  <c r="G41" i="22"/>
  <c r="H89" i="22"/>
  <c r="D41" i="22"/>
  <c r="B89" i="22"/>
  <c r="J89" i="22"/>
  <c r="L41" i="22"/>
  <c r="C17" i="22"/>
  <c r="K17" i="22"/>
  <c r="G17" i="22"/>
  <c r="I41" i="22"/>
  <c r="K65" i="22"/>
  <c r="C89" i="22"/>
  <c r="K89" i="22"/>
  <c r="F89" i="22"/>
  <c r="H17" i="22"/>
  <c r="D89" i="22"/>
  <c r="L89" i="22"/>
  <c r="G89" i="22"/>
  <c r="E17" i="22"/>
  <c r="M17" i="22"/>
  <c r="I17" i="22"/>
  <c r="I41" i="21"/>
  <c r="N42" i="21"/>
  <c r="D41" i="21"/>
  <c r="F41" i="21"/>
  <c r="J41" i="21"/>
  <c r="L41" i="21"/>
  <c r="H41" i="21"/>
  <c r="N116" i="22"/>
  <c r="G112" i="22"/>
  <c r="N117" i="22"/>
  <c r="N113" i="22"/>
  <c r="I112" i="22"/>
  <c r="M112" i="22"/>
  <c r="H112" i="22"/>
  <c r="E112" i="22"/>
  <c r="B112" i="22"/>
  <c r="J112" i="22"/>
  <c r="F112" i="22"/>
  <c r="C65" i="22"/>
  <c r="N63" i="22"/>
  <c r="N70" i="22"/>
  <c r="N67" i="22"/>
  <c r="N68" i="22"/>
  <c r="N69" i="22"/>
  <c r="N66" i="22"/>
  <c r="N64" i="22"/>
  <c r="B65" i="22"/>
  <c r="J65" i="22"/>
  <c r="E65" i="22"/>
  <c r="M65" i="22"/>
  <c r="F65" i="22"/>
  <c r="D65" i="22"/>
  <c r="L65" i="22"/>
  <c r="G65" i="22"/>
  <c r="H65" i="22"/>
  <c r="I65" i="22"/>
  <c r="H17" i="21"/>
  <c r="K112" i="22"/>
  <c r="L112" i="22"/>
  <c r="N114" i="22"/>
  <c r="N111" i="22"/>
  <c r="C112" i="22"/>
  <c r="N115" i="22"/>
  <c r="D112" i="22"/>
  <c r="N110" i="22"/>
  <c r="B17" i="21"/>
  <c r="J17" i="21"/>
  <c r="F17" i="21"/>
  <c r="G17" i="21"/>
  <c r="N16" i="21"/>
  <c r="C17" i="21"/>
  <c r="K17" i="21"/>
  <c r="N19" i="21"/>
  <c r="N20" i="21"/>
  <c r="N21" i="21"/>
  <c r="N46" i="21"/>
  <c r="L17" i="21"/>
  <c r="I17" i="21"/>
  <c r="E17" i="21"/>
  <c r="M17" i="21"/>
  <c r="E41" i="21"/>
  <c r="M41" i="21"/>
  <c r="N45" i="21"/>
  <c r="D17" i="21"/>
  <c r="N40" i="21"/>
  <c r="N22" i="21"/>
  <c r="C41" i="21"/>
  <c r="K41" i="21"/>
  <c r="G41" i="21"/>
  <c r="N43" i="21"/>
  <c r="N18" i="21"/>
  <c r="N44" i="21"/>
  <c r="N15" i="21"/>
  <c r="N39" i="21"/>
  <c r="N41" i="21" l="1"/>
  <c r="N112" i="22"/>
  <c r="N65" i="22"/>
  <c r="N17" i="21"/>
  <c r="M22" i="20" l="1"/>
  <c r="L22" i="20"/>
  <c r="K22" i="20"/>
  <c r="J22" i="20"/>
  <c r="I22" i="20"/>
  <c r="H22" i="20"/>
  <c r="G22" i="20"/>
  <c r="F22" i="20"/>
  <c r="E22" i="20"/>
  <c r="D22" i="20"/>
  <c r="C22" i="20"/>
  <c r="B22" i="20"/>
  <c r="M21" i="20"/>
  <c r="L21" i="20"/>
  <c r="K21" i="20"/>
  <c r="J21" i="20"/>
  <c r="I21" i="20"/>
  <c r="H21" i="20"/>
  <c r="G21" i="20"/>
  <c r="F21" i="20"/>
  <c r="E21" i="20"/>
  <c r="D21" i="20"/>
  <c r="C21" i="20"/>
  <c r="B21" i="20"/>
  <c r="M20" i="20"/>
  <c r="L20" i="20"/>
  <c r="K20" i="20"/>
  <c r="J20" i="20"/>
  <c r="I20" i="20"/>
  <c r="H20" i="20"/>
  <c r="G20" i="20"/>
  <c r="F20" i="20"/>
  <c r="E20" i="20"/>
  <c r="D20" i="20"/>
  <c r="C20" i="20"/>
  <c r="B20" i="20"/>
  <c r="M19" i="20"/>
  <c r="L19" i="20"/>
  <c r="K19" i="20"/>
  <c r="J19" i="20"/>
  <c r="I19" i="20"/>
  <c r="H19" i="20"/>
  <c r="G19" i="20"/>
  <c r="F19" i="20"/>
  <c r="E19" i="20"/>
  <c r="D19" i="20"/>
  <c r="C19" i="20"/>
  <c r="B19" i="20"/>
  <c r="M18" i="20"/>
  <c r="L18" i="20"/>
  <c r="K18" i="20"/>
  <c r="J18" i="20"/>
  <c r="I18" i="20"/>
  <c r="H18" i="20"/>
  <c r="G18" i="20"/>
  <c r="F18" i="20"/>
  <c r="E18" i="20"/>
  <c r="D18" i="20"/>
  <c r="C18" i="20"/>
  <c r="B18" i="20"/>
  <c r="M16" i="20"/>
  <c r="L16" i="20"/>
  <c r="K16" i="20"/>
  <c r="J16" i="20"/>
  <c r="I16" i="20"/>
  <c r="H16" i="20"/>
  <c r="G16" i="20"/>
  <c r="F16" i="20"/>
  <c r="E16" i="20"/>
  <c r="D16" i="20"/>
  <c r="C16" i="20"/>
  <c r="B16" i="20"/>
  <c r="M15" i="20"/>
  <c r="L15" i="20"/>
  <c r="K15" i="20"/>
  <c r="J15" i="20"/>
  <c r="I15" i="20"/>
  <c r="H15" i="20"/>
  <c r="G15" i="20"/>
  <c r="F15" i="20"/>
  <c r="E15" i="20"/>
  <c r="D15" i="20"/>
  <c r="C15" i="20"/>
  <c r="B15" i="20"/>
  <c r="M15" i="18"/>
  <c r="L15" i="18"/>
  <c r="K15" i="18"/>
  <c r="J15" i="18"/>
  <c r="I15" i="18"/>
  <c r="H15" i="18"/>
  <c r="G15" i="18"/>
  <c r="F15" i="18"/>
  <c r="E15" i="18"/>
  <c r="D15" i="18"/>
  <c r="C15" i="18"/>
  <c r="B15" i="18"/>
  <c r="J17" i="20" l="1"/>
  <c r="B17" i="20"/>
  <c r="E17" i="20"/>
  <c r="C17" i="20"/>
  <c r="M17" i="20"/>
  <c r="L17" i="20"/>
  <c r="K17" i="20"/>
  <c r="D17" i="20"/>
  <c r="G17" i="20"/>
  <c r="F17" i="20"/>
  <c r="N22" i="20"/>
  <c r="I17" i="20"/>
  <c r="N19" i="20"/>
  <c r="H17" i="20"/>
  <c r="N18" i="20"/>
  <c r="N15" i="22"/>
  <c r="N21" i="22"/>
  <c r="N19" i="22"/>
  <c r="N16" i="22"/>
  <c r="N22" i="22"/>
  <c r="N20" i="22"/>
  <c r="N18" i="22"/>
  <c r="N16" i="20"/>
  <c r="N21" i="20"/>
  <c r="N20" i="20"/>
  <c r="N15" i="20"/>
  <c r="N17" i="22" l="1"/>
  <c r="N17" i="20"/>
</calcChain>
</file>

<file path=xl/sharedStrings.xml><?xml version="1.0" encoding="utf-8"?>
<sst xmlns="http://schemas.openxmlformats.org/spreadsheetml/2006/main" count="1702" uniqueCount="436">
  <si>
    <t>Month</t>
  </si>
  <si>
    <t>Avg</t>
  </si>
  <si>
    <t>Jan</t>
  </si>
  <si>
    <t>Feb</t>
  </si>
  <si>
    <t>Mar</t>
  </si>
  <si>
    <t>Apr</t>
  </si>
  <si>
    <t>May</t>
  </si>
  <si>
    <t>Aug</t>
  </si>
  <si>
    <t>Sep</t>
  </si>
  <si>
    <t>Oct</t>
  </si>
  <si>
    <t>Nov</t>
  </si>
  <si>
    <t>Dec</t>
  </si>
  <si>
    <t>Hum</t>
  </si>
  <si>
    <t>Temp</t>
  </si>
  <si>
    <t>Wind</t>
  </si>
  <si>
    <t>Year</t>
  </si>
  <si>
    <t>June</t>
  </si>
  <si>
    <t>July</t>
  </si>
  <si>
    <t>mean</t>
  </si>
  <si>
    <t>sd</t>
  </si>
  <si>
    <t>cv</t>
  </si>
  <si>
    <t>min</t>
  </si>
  <si>
    <t>max</t>
  </si>
  <si>
    <t>Q25</t>
  </si>
  <si>
    <t>Q50</t>
  </si>
  <si>
    <t>Q75</t>
  </si>
  <si>
    <t>Average Relative Humidity (%)</t>
  </si>
  <si>
    <t>Sum</t>
  </si>
  <si>
    <t>Avg Temperature, (°C)</t>
  </si>
  <si>
    <t>Max Temp (monthly maximum), (°C)</t>
  </si>
  <si>
    <t xml:space="preserve">Avg Max Temp (monthly average daily maximum), (°C) </t>
  </si>
  <si>
    <t xml:space="preserve">Min Temp (monthly minimum), (°C) </t>
  </si>
  <si>
    <t xml:space="preserve">Avg Min Temp (monthly average daily minimum), (°C) </t>
  </si>
  <si>
    <t>Rain</t>
  </si>
  <si>
    <t>Sol Rad</t>
  </si>
  <si>
    <t>MJ/m2/day</t>
  </si>
  <si>
    <t>mm</t>
  </si>
  <si>
    <t>%</t>
  </si>
  <si>
    <t>C</t>
  </si>
  <si>
    <t>Avg Max</t>
  </si>
  <si>
    <t>Avg Min</t>
  </si>
  <si>
    <t>AvgMax</t>
  </si>
  <si>
    <t>date</t>
  </si>
  <si>
    <t>hour</t>
  </si>
  <si>
    <t>Rel. Hum.</t>
  </si>
  <si>
    <t>Deg</t>
  </si>
  <si>
    <t>Avg VM</t>
  </si>
  <si>
    <t>Summary</t>
  </si>
  <si>
    <t>Solar Radiation</t>
  </si>
  <si>
    <t>Yr.Mon</t>
  </si>
  <si>
    <t>Misc Notes</t>
  </si>
  <si>
    <t>Midnight is recorded as 0 hour</t>
  </si>
  <si>
    <t>Contact Steven Paton (patons@si.edu) if you have any questions or comments about the contents of this file</t>
  </si>
  <si>
    <t>The data in this report have never been formally published.</t>
  </si>
  <si>
    <t xml:space="preserve"> They can be cited as: </t>
  </si>
  <si>
    <t>Max</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</si>
  <si>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</si>
  <si>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</si>
  <si>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</si>
  <si>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</si>
  <si>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</si>
  <si>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</si>
  <si>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</si>
  <si>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</si>
  <si>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</si>
  <si>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</si>
  <si>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</si>
  <si>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</si>
  <si>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</si>
  <si>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</si>
  <si>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</si>
  <si>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</si>
  <si>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</si>
  <si>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</si>
  <si>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</si>
  <si>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</si>
  <si>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</si>
  <si>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</si>
  <si>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</si>
  <si>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</si>
  <si>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</si>
  <si>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</si>
  <si>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</si>
  <si>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</si>
  <si>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</si>
  <si>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t>Manual rain gauge data</t>
  </si>
  <si>
    <t>~ 12-14mm of false positive rainfall each month due to birds landing on the tower. Problem exists for unknown period of time before this</t>
  </si>
  <si>
    <t>Min</t>
  </si>
  <si>
    <t>% of Mean</t>
  </si>
  <si>
    <t>1st N Months</t>
  </si>
  <si>
    <t>Monthly Rainfall, (mm) - South</t>
  </si>
  <si>
    <t xml:space="preserve">Monthly Rainfall (mm) - North </t>
  </si>
  <si>
    <r>
      <rPr>
        <b/>
        <sz val="10"/>
        <rFont val="Calibri"/>
        <family val="2"/>
      </rPr>
      <t>Σ</t>
    </r>
    <r>
      <rPr>
        <b/>
        <sz val="10"/>
        <rFont val="Arial"/>
        <family val="2"/>
      </rPr>
      <t>avg</t>
    </r>
  </si>
  <si>
    <t>Avg Air Pressure (mmHg)</t>
  </si>
  <si>
    <t>Press</t>
  </si>
  <si>
    <t>mmHg</t>
  </si>
  <si>
    <t>Air. Press</t>
  </si>
  <si>
    <t>m/s</t>
  </si>
  <si>
    <t>Wind Speed (monthly average daily maximum), m/s</t>
  </si>
  <si>
    <t>Wind Speed (monthly maximum), m/s</t>
  </si>
  <si>
    <t>Wind Speed (monthly Average), m/s</t>
  </si>
  <si>
    <t>Air Temperature</t>
  </si>
  <si>
    <t>Wind Speed</t>
  </si>
  <si>
    <t>PAR</t>
  </si>
  <si>
    <t>M/m2/day</t>
  </si>
  <si>
    <t>Pyranom</t>
  </si>
  <si>
    <t>Pyranom.</t>
  </si>
  <si>
    <r>
      <t>Monthly Solar Radiation, Pyranometer (MJ/m</t>
    </r>
    <r>
      <rPr>
        <b/>
        <vertAlign val="superscript"/>
        <sz val="14"/>
        <color rgb="FFFF0000"/>
        <rFont val="Calibri"/>
        <family val="2"/>
        <scheme val="minor"/>
      </rPr>
      <t>2</t>
    </r>
    <r>
      <rPr>
        <b/>
        <sz val="14"/>
        <color rgb="FFFF0000"/>
        <rFont val="Calibri"/>
        <family val="2"/>
        <scheme val="minor"/>
      </rPr>
      <t>/day)</t>
    </r>
  </si>
  <si>
    <r>
      <t>Monthly Solar Radiation, PAR (Mol/m</t>
    </r>
    <r>
      <rPr>
        <b/>
        <vertAlign val="superscript"/>
        <sz val="14"/>
        <color rgb="FFFF0000"/>
        <rFont val="Calibri"/>
        <family val="2"/>
        <scheme val="minor"/>
      </rPr>
      <t>2</t>
    </r>
    <r>
      <rPr>
        <b/>
        <sz val="14"/>
        <color rgb="FFFF0000"/>
        <rFont val="Calibri"/>
        <family val="2"/>
        <scheme val="minor"/>
      </rPr>
      <t>/day)</t>
    </r>
  </si>
  <si>
    <t>Mol/m2/day</t>
  </si>
  <si>
    <t>Albedo</t>
  </si>
  <si>
    <r>
      <t>Down-welling Long Wave Radiation (W/m</t>
    </r>
    <r>
      <rPr>
        <b/>
        <vertAlign val="superscript"/>
        <sz val="10.5"/>
        <color rgb="FFFF0000"/>
        <rFont val="Calibri"/>
        <family val="2"/>
      </rPr>
      <t>2</t>
    </r>
    <r>
      <rPr>
        <b/>
        <sz val="14"/>
        <color rgb="FFFF0000"/>
        <rFont val="Calibri"/>
        <family val="2"/>
        <scheme val="minor"/>
      </rPr>
      <t>)</t>
    </r>
  </si>
  <si>
    <t>Down-welling Short Wave Radiation (W/m2)</t>
  </si>
  <si>
    <t>Net Long Wave Radiation (W/m2)</t>
  </si>
  <si>
    <t>Net Radiation (W/m2)</t>
  </si>
  <si>
    <t>Net Short Wave Radiation (W/m2)</t>
  </si>
  <si>
    <t>Radiometer Temperature (C)</t>
  </si>
  <si>
    <t>Raw Down-welling Long Wave Radiation (W/m2)</t>
  </si>
  <si>
    <t>Raw Up-welling Long Wave Radiation (W/m2)</t>
  </si>
  <si>
    <t>Up-welling Long Wave Radiation (W/m2)</t>
  </si>
  <si>
    <t>Up-welling Short Wave Radiation (W/m2)</t>
  </si>
  <si>
    <t>Soil Temperature (C)</t>
  </si>
  <si>
    <t>year</t>
  </si>
  <si>
    <t>month</t>
  </si>
  <si>
    <t>albedo</t>
  </si>
  <si>
    <t>dnwlwr</t>
  </si>
  <si>
    <t>dnwsr</t>
  </si>
  <si>
    <t>netlwr</t>
  </si>
  <si>
    <t>netrad</t>
  </si>
  <si>
    <t>radt</t>
  </si>
  <si>
    <t>rdnwlwr</t>
  </si>
  <si>
    <t>rupwlwr</t>
  </si>
  <si>
    <t>upwlwr</t>
  </si>
  <si>
    <t>soilt</t>
  </si>
  <si>
    <t>Net Radiation</t>
  </si>
  <si>
    <r>
      <rPr>
        <b/>
        <sz val="10"/>
        <rFont val="Arial"/>
        <family val="2"/>
      </rPr>
      <t>radt</t>
    </r>
    <r>
      <rPr>
        <sz val="10"/>
        <rFont val="Arial"/>
        <family val="2"/>
      </rPr>
      <t xml:space="preserve"> (radiometer temperature), C</t>
    </r>
  </si>
  <si>
    <r>
      <rPr>
        <b/>
        <sz val="10"/>
        <rFont val="Arial"/>
        <family val="2"/>
      </rPr>
      <t>soilt</t>
    </r>
    <r>
      <rPr>
        <sz val="10"/>
        <rFont val="Arial"/>
        <family val="2"/>
      </rPr>
      <t xml:space="preserve"> (soil temperature), C</t>
    </r>
  </si>
  <si>
    <r>
      <rPr>
        <b/>
        <sz val="10"/>
        <rFont val="Arial"/>
        <family val="2"/>
      </rPr>
      <t>dnwlwr</t>
    </r>
    <r>
      <rPr>
        <sz val="10"/>
        <rFont val="Arial"/>
        <family val="2"/>
      </rPr>
      <t xml:space="preserve"> (down-welling long wave radiation), W/m</t>
    </r>
    <r>
      <rPr>
        <vertAlign val="superscript"/>
        <sz val="10"/>
        <rFont val="Arial"/>
        <family val="2"/>
      </rPr>
      <t>2</t>
    </r>
  </si>
  <si>
    <r>
      <rPr>
        <b/>
        <sz val="10"/>
        <rFont val="Arial"/>
        <family val="2"/>
      </rPr>
      <t>dnwsr</t>
    </r>
    <r>
      <rPr>
        <sz val="10"/>
        <rFont val="Arial"/>
        <family val="2"/>
      </rPr>
      <t xml:space="preserve"> (down-welling short wave radiation), W/m</t>
    </r>
    <r>
      <rPr>
        <vertAlign val="superscript"/>
        <sz val="10"/>
        <rFont val="Arial"/>
        <family val="2"/>
      </rPr>
      <t>2</t>
    </r>
  </si>
  <si>
    <r>
      <rPr>
        <b/>
        <sz val="10"/>
        <rFont val="Arial"/>
        <family val="2"/>
      </rPr>
      <t>netlwr</t>
    </r>
    <r>
      <rPr>
        <sz val="10"/>
        <rFont val="Arial"/>
        <family val="2"/>
      </rPr>
      <t xml:space="preserve"> (net long wave radiation), W/m</t>
    </r>
    <r>
      <rPr>
        <vertAlign val="superscript"/>
        <sz val="10"/>
        <rFont val="Arial"/>
        <family val="2"/>
      </rPr>
      <t>2</t>
    </r>
  </si>
  <si>
    <r>
      <rPr>
        <b/>
        <sz val="10"/>
        <rFont val="Arial"/>
        <family val="2"/>
      </rPr>
      <t>netrad</t>
    </r>
    <r>
      <rPr>
        <sz val="10"/>
        <rFont val="Arial"/>
        <family val="2"/>
      </rPr>
      <t xml:space="preserve"> (net radiation), W/m</t>
    </r>
    <r>
      <rPr>
        <vertAlign val="superscript"/>
        <sz val="10"/>
        <rFont val="Arial"/>
        <family val="2"/>
      </rPr>
      <t>2</t>
    </r>
  </si>
  <si>
    <r>
      <rPr>
        <b/>
        <sz val="10"/>
        <rFont val="Arial"/>
        <family val="2"/>
      </rPr>
      <t>rdnwlwr</t>
    </r>
    <r>
      <rPr>
        <sz val="10"/>
        <rFont val="Arial"/>
        <family val="2"/>
      </rPr>
      <t xml:space="preserve"> (raw down-welling long wave radiation), W/m</t>
    </r>
    <r>
      <rPr>
        <vertAlign val="superscript"/>
        <sz val="10"/>
        <rFont val="Arial"/>
        <family val="2"/>
      </rPr>
      <t>2</t>
    </r>
  </si>
  <si>
    <r>
      <rPr>
        <b/>
        <sz val="10"/>
        <rFont val="Arial"/>
        <family val="2"/>
      </rPr>
      <t>rupwlwr</t>
    </r>
    <r>
      <rPr>
        <sz val="10"/>
        <rFont val="Arial"/>
        <family val="2"/>
      </rPr>
      <t xml:space="preserve"> (raw upwelling long wave radiation), W/m</t>
    </r>
    <r>
      <rPr>
        <vertAlign val="superscript"/>
        <sz val="10"/>
        <rFont val="Arial"/>
        <family val="2"/>
      </rPr>
      <t>2</t>
    </r>
  </si>
  <si>
    <r>
      <rPr>
        <b/>
        <sz val="10"/>
        <rFont val="Arial"/>
        <family val="2"/>
      </rPr>
      <t>upwlwr</t>
    </r>
    <r>
      <rPr>
        <sz val="10"/>
        <rFont val="Arial"/>
        <family val="2"/>
      </rPr>
      <t xml:space="preserve"> (upwelling long wave radiation), W/m</t>
    </r>
    <r>
      <rPr>
        <vertAlign val="superscript"/>
        <sz val="10"/>
        <rFont val="Arial"/>
        <family val="2"/>
      </rPr>
      <t>2</t>
    </r>
  </si>
  <si>
    <r>
      <t>W/m</t>
    </r>
    <r>
      <rPr>
        <b/>
        <vertAlign val="superscript"/>
        <sz val="11"/>
        <rFont val="Arial"/>
        <family val="2"/>
      </rPr>
      <t>2</t>
    </r>
  </si>
  <si>
    <r>
      <rPr>
        <b/>
        <sz val="10"/>
        <rFont val="Arial"/>
        <family val="2"/>
      </rPr>
      <t>netswr</t>
    </r>
    <r>
      <rPr>
        <sz val="10"/>
        <rFont val="Arial"/>
        <family val="2"/>
      </rPr>
      <t xml:space="preserve"> (net short wave radiation), W/m</t>
    </r>
    <r>
      <rPr>
        <vertAlign val="superscript"/>
        <sz val="10"/>
        <rFont val="Arial"/>
        <family val="2"/>
      </rPr>
      <t>2</t>
    </r>
  </si>
  <si>
    <t>upwswr</t>
  </si>
  <si>
    <r>
      <rPr>
        <b/>
        <sz val="10"/>
        <rFont val="Arial"/>
        <family val="2"/>
      </rPr>
      <t>upwswr</t>
    </r>
    <r>
      <rPr>
        <sz val="10"/>
        <rFont val="Arial"/>
        <family val="2"/>
      </rPr>
      <t xml:space="preserve"> (upwelling short wave radiation), W/m</t>
    </r>
    <r>
      <rPr>
        <vertAlign val="superscript"/>
        <sz val="10"/>
        <rFont val="Arial"/>
        <family val="2"/>
      </rPr>
      <t>2</t>
    </r>
  </si>
  <si>
    <t>The Celestino Tower is located at 9.21142N, 79.72656W</t>
  </si>
  <si>
    <t>Electronic sensors are currently programmed to sample every 10 seconds and report at the end of every 5-min interval</t>
  </si>
  <si>
    <t>Net Solar Radiation, Kipp &amp; Zonen CNR4 Net-Radiometer</t>
  </si>
  <si>
    <t>Solar Radiation,       Kipp &amp; Zonen PSQ1 Quantum Sensor</t>
  </si>
  <si>
    <t>Wind Speed &amp; Dir., Young Wind Monitor 05103</t>
  </si>
  <si>
    <t>Parameters &amp; Sensor Type</t>
  </si>
  <si>
    <t xml:space="preserve"> Meteorological Data - Jefferson Hall, Smithsonian Tropical Research Institute, Pers. Com.</t>
  </si>
  <si>
    <t>Temperature &amp; RH,  Viasala HMP60</t>
  </si>
  <si>
    <t>Monthly Rainfall, (mm) - Average</t>
  </si>
  <si>
    <t>Code</t>
  </si>
  <si>
    <t>Definition</t>
  </si>
  <si>
    <r>
      <t>Down-welling Long Wave Radiation (W/m</t>
    </r>
    <r>
      <rPr>
        <b/>
        <vertAlign val="superscript"/>
        <sz val="10.5"/>
        <rFont val="Calibri"/>
        <family val="2"/>
      </rPr>
      <t>2</t>
    </r>
    <r>
      <rPr>
        <b/>
        <sz val="14"/>
        <rFont val="Calibri"/>
        <family val="2"/>
        <scheme val="minor"/>
      </rPr>
      <t>)</t>
    </r>
  </si>
  <si>
    <t>For Descriptions of the variables on the left, see the table starting in column AG to the right --&gt;</t>
  </si>
  <si>
    <t>netsr</t>
  </si>
  <si>
    <t>Day</t>
  </si>
  <si>
    <t>Mean Vector</t>
  </si>
  <si>
    <t>Rain (mm)</t>
  </si>
  <si>
    <t>Direction</t>
  </si>
  <si>
    <t>deg</t>
  </si>
  <si>
    <t>Celestino</t>
  </si>
  <si>
    <t>BCI</t>
  </si>
  <si>
    <t>(Only includes data between 7am and 5pm)</t>
  </si>
  <si>
    <t>Wind Direction Mean Vector, Degrees</t>
  </si>
  <si>
    <t>This report summarises data for the Agua Salud Celestino Tower. The met. station was established in 2015 and is located at the eastern edge of the Soberania Nation Park, in an area of pastures and forest patches. The tower is 40ft (12.2m) tall</t>
  </si>
  <si>
    <t>Rank</t>
  </si>
  <si>
    <t>Rainfall,                   Hydrological Services CS700</t>
  </si>
  <si>
    <t>Solar Radiation,       Kipp &amp; Zonen CMP10 and CMP3</t>
  </si>
  <si>
    <t>Data in Green are from the ACP Agua Salud station</t>
  </si>
  <si>
    <t>Data in Purple estimated entirely or in part from STRI's BCI Clearing station</t>
  </si>
  <si>
    <r>
      <t>Monthly Clear Sky Solar Radiation,  (MJ/m</t>
    </r>
    <r>
      <rPr>
        <b/>
        <vertAlign val="superscript"/>
        <sz val="14"/>
        <color rgb="FFFF0000"/>
        <rFont val="Calibri"/>
        <family val="2"/>
        <scheme val="minor"/>
      </rPr>
      <t>2</t>
    </r>
    <r>
      <rPr>
        <b/>
        <sz val="14"/>
        <color rgb="FFFF0000"/>
        <rFont val="Calibri"/>
        <family val="2"/>
        <scheme val="minor"/>
      </rPr>
      <t>/day)</t>
    </r>
  </si>
  <si>
    <t>Clearsky SR</t>
  </si>
  <si>
    <t>ET Index</t>
  </si>
  <si>
    <t>Average Daily Evapotranspiration Index</t>
  </si>
  <si>
    <t>Clear Sky</t>
  </si>
  <si>
    <t>Air Pressure            Vaisala PTB110 barometric sensor</t>
  </si>
  <si>
    <t>Evapotranspiration based on the short reference ASCE Standardized Reference Evapotranspiration equation using a tall reference calculation based on alfalfa.</t>
  </si>
  <si>
    <t>Clear sky solar radiation defined as the amount of solar radiation that would be received at the weather measurement site under conditions of clear sky (i.e., cloud-free)</t>
  </si>
  <si>
    <t>Purple values are gap filled from the alternate gauge</t>
  </si>
  <si>
    <t>Net Rad</t>
  </si>
  <si>
    <t>Temperature</t>
  </si>
  <si>
    <t>These PAR values are suspect and need to be adjusted</t>
  </si>
  <si>
    <t>PAR data need to be recalculated due to sensor calibration problem</t>
  </si>
  <si>
    <t>Rainfall</t>
  </si>
  <si>
    <t xml:space="preserve">Air Temp. </t>
  </si>
  <si>
    <t xml:space="preserve">Wind Speed </t>
  </si>
  <si>
    <t>(%)</t>
  </si>
  <si>
    <t>( C)</t>
  </si>
  <si>
    <t>Sol. Radation</t>
  </si>
  <si>
    <r>
      <t>(W/m</t>
    </r>
    <r>
      <rPr>
        <b/>
        <vertAlign val="superscript"/>
        <sz val="11"/>
        <color theme="1"/>
        <rFont val="Calibri"/>
        <family val="2"/>
        <scheme val="minor"/>
      </rPr>
      <t>2</t>
    </r>
    <r>
      <rPr>
        <b/>
        <sz val="11"/>
        <color theme="1"/>
        <rFont val="Calibri"/>
        <family val="2"/>
        <scheme val="minor"/>
      </rPr>
      <t>)</t>
    </r>
  </si>
  <si>
    <r>
      <t>(Mol/m</t>
    </r>
    <r>
      <rPr>
        <b/>
        <vertAlign val="superscript"/>
        <sz val="10"/>
        <rFont val="Arial"/>
        <family val="2"/>
      </rPr>
      <t>2</t>
    </r>
    <r>
      <rPr>
        <b/>
        <sz val="10"/>
        <rFont val="Arial"/>
        <family val="2"/>
      </rPr>
      <t>/s</t>
    </r>
    <r>
      <rPr>
        <b/>
        <vertAlign val="superscript"/>
        <sz val="10"/>
        <rFont val="Arial"/>
        <family val="2"/>
      </rPr>
      <t>2</t>
    </r>
    <r>
      <rPr>
        <b/>
        <sz val="10"/>
        <rFont val="Arial"/>
        <family val="2"/>
      </rPr>
      <t>)</t>
    </r>
  </si>
  <si>
    <t>(mmHg)</t>
  </si>
  <si>
    <t>Net Rad.</t>
  </si>
  <si>
    <t>(m/s)</t>
  </si>
  <si>
    <r>
      <t xml:space="preserve">Beginning in 2020, data files are available with DOI's through the Smithsonian's Figshare file service.
The DOI for this file is </t>
    </r>
    <r>
      <rPr>
        <sz val="10"/>
        <color rgb="FFFF0000"/>
        <rFont val="Arial"/>
        <family val="2"/>
      </rPr>
      <t>10.25573/data.10059467</t>
    </r>
    <r>
      <rPr>
        <sz val="10"/>
        <rFont val="Arial"/>
        <family val="2"/>
      </rPr>
      <t>. Individual datasets also have their own DOI's</t>
    </r>
  </si>
  <si>
    <r>
      <rPr>
        <b/>
        <sz val="10"/>
        <rFont val="Arial"/>
        <family val="2"/>
      </rPr>
      <t>albedo</t>
    </r>
    <r>
      <rPr>
        <sz val="10"/>
        <rFont val="Arial"/>
        <family val="2"/>
      </rPr>
      <t xml:space="preserve"> (soil albedo), 0-1 (statistics calculated only for data between 8am and 5pm)</t>
    </r>
  </si>
  <si>
    <t>Located at 10m on the tower</t>
  </si>
  <si>
    <t>Tipping bucket rim at 70cm above ground</t>
  </si>
  <si>
    <t>Located at 1.6m on the tower</t>
  </si>
  <si>
    <t>Located at 2m on the tower</t>
  </si>
  <si>
    <t>%NR / SR</t>
  </si>
  <si>
    <t>Sensor Technology Changes</t>
  </si>
  <si>
    <t xml:space="preserve">LI-200S </t>
  </si>
  <si>
    <t>Kipp&amp;Zone SPLite2</t>
  </si>
  <si>
    <t>South side</t>
  </si>
  <si>
    <t>North side</t>
  </si>
  <si>
    <t>Kipp&amp;Zone CMP3</t>
  </si>
  <si>
    <t>Kipp&amp;Zone CMP10</t>
  </si>
  <si>
    <t>Date</t>
  </si>
  <si>
    <t>Sensor Type</t>
  </si>
  <si>
    <t>Location</t>
  </si>
  <si>
    <t>efficient than the LiCor 200s sensors</t>
  </si>
  <si>
    <t>Kipp&amp;Zone sensors appear to be approximately 7.3% more</t>
  </si>
  <si>
    <t>On June 26, 2016 we began to change to Kipp&amp;Zonen sensors. K&amp;Z sensors appear to be more efficiente than the LiCor sensors leading to higher (by approximatley 7.3%) readings</t>
  </si>
  <si>
    <t xml:space="preserve">Global solar radiation was initially measured using Li-Cor LI200SB pyranometers. </t>
  </si>
  <si>
    <t>Values increased by 7.3% to adjust for the lower efficiency of the original LiCor 200s sensors</t>
  </si>
  <si>
    <t>Yr Avg</t>
  </si>
  <si>
    <t>mm/day</t>
  </si>
  <si>
    <t>Max. event</t>
  </si>
  <si>
    <t>Avg. event</t>
  </si>
  <si>
    <t># of</t>
  </si>
  <si>
    <t># of 1 SD</t>
  </si>
  <si>
    <t># of 2 SD</t>
  </si>
  <si>
    <t>Size of 95%</t>
  </si>
  <si>
    <t>size</t>
  </si>
  <si>
    <t>duration</t>
  </si>
  <si>
    <t>events</t>
  </si>
  <si>
    <t>quartile event</t>
  </si>
  <si>
    <t>Storms are defined as any rainfall event seperated by at least one hour from any other rain</t>
  </si>
  <si>
    <t>Average Storm Statistics</t>
  </si>
  <si>
    <t>Statistisc for 2022</t>
  </si>
  <si>
    <t>SD</t>
  </si>
  <si>
    <t>Jun</t>
  </si>
  <si>
    <t>Jul</t>
  </si>
  <si>
    <t>PAR/Pyr</t>
  </si>
  <si>
    <t>Σ2023</t>
  </si>
  <si>
    <t>Monthly Totals (mm)</t>
  </si>
  <si>
    <t>Daily Averages (mm/day)</t>
  </si>
  <si>
    <t>ID</t>
  </si>
  <si>
    <t>Station</t>
  </si>
  <si>
    <t>Object</t>
  </si>
  <si>
    <t>SN_Current</t>
  </si>
  <si>
    <t>SN_old</t>
  </si>
  <si>
    <t>Action</t>
  </si>
  <si>
    <t>Start</t>
  </si>
  <si>
    <t>Celestino Tower</t>
  </si>
  <si>
    <t>Datalogger</t>
  </si>
  <si>
    <t>Reprogrammed</t>
  </si>
  <si>
    <t>Reprogrammed Celestino Logger</t>
  </si>
  <si>
    <t>Brian Harvey,Raul Rios</t>
  </si>
  <si>
    <t>T&amp;H sensor</t>
  </si>
  <si>
    <t>E2652</t>
  </si>
  <si>
    <t>S1120039</t>
  </si>
  <si>
    <t>Replaced</t>
  </si>
  <si>
    <t>Replaced Celestino T&amp;RH sensor</t>
  </si>
  <si>
    <t>Pyranometer</t>
  </si>
  <si>
    <t>Replaced celestino north pyranometer</t>
  </si>
  <si>
    <t>Replaced Celestino South pyranometer</t>
  </si>
  <si>
    <t>Anemometer</t>
  </si>
  <si>
    <t>Replaced Celestino tower anemometer</t>
  </si>
  <si>
    <t>PAR sensor</t>
  </si>
  <si>
    <t>Replaced celestino tower south PAR</t>
  </si>
  <si>
    <t>Replaced Celestino tower north PAR</t>
  </si>
  <si>
    <t>Brian Harvey,Sergio dos Santos</t>
  </si>
  <si>
    <t>Tipping Bucket</t>
  </si>
  <si>
    <t>14-675</t>
  </si>
  <si>
    <t>96-825</t>
  </si>
  <si>
    <t>Replaced north tipping bucket</t>
  </si>
  <si>
    <t>Raul Rios,Sergio dos Santos</t>
  </si>
  <si>
    <t>Celestino NetRad</t>
  </si>
  <si>
    <t>Soil Temp sensor</t>
  </si>
  <si>
    <t>Replaced 107T soil temp sensor</t>
  </si>
  <si>
    <t>Sergio dos Santos,Raul Rios</t>
  </si>
  <si>
    <t>15-73</t>
  </si>
  <si>
    <t>Replaced south tipping bucket</t>
  </si>
  <si>
    <t>Barometer</t>
  </si>
  <si>
    <t>L3240268</t>
  </si>
  <si>
    <t>Replaced Celestino Barometer</t>
  </si>
  <si>
    <t>Reprogrammed Celestino Tower Logger</t>
  </si>
  <si>
    <t>Net Radiometer</t>
  </si>
  <si>
    <t>CNR4-140192</t>
  </si>
  <si>
    <t>CNR4-140340</t>
  </si>
  <si>
    <t>Replaced Celestino Netradiometer</t>
  </si>
  <si>
    <t>CMP3-176465</t>
  </si>
  <si>
    <t>CMP3-175466</t>
  </si>
  <si>
    <t>Replaced North pyranometer</t>
  </si>
  <si>
    <t>CMP10-195968</t>
  </si>
  <si>
    <t>MP10-173772</t>
  </si>
  <si>
    <t>Replaced south pyranometer</t>
  </si>
  <si>
    <t>Reprogrammed NetRad logger</t>
  </si>
  <si>
    <t>05-345</t>
  </si>
  <si>
    <t>Replaced North Tipping Bucket</t>
  </si>
  <si>
    <t>2013-330</t>
  </si>
  <si>
    <t>Replaced South Tipping Bucket</t>
  </si>
  <si>
    <t>ETindex</t>
  </si>
  <si>
    <t>Observation on Etindex and CLRskySLR</t>
  </si>
  <si>
    <t>Sergio dos Santos</t>
  </si>
  <si>
    <t>Replaced PAR North Sensor</t>
  </si>
  <si>
    <t>Replaced PAR South Sensor</t>
  </si>
  <si>
    <t>Replaced RMY 05103 Anemometer</t>
  </si>
  <si>
    <t>E12905</t>
  </si>
  <si>
    <t>Replaced T&amp;RH Sensor</t>
  </si>
  <si>
    <t>Replaced CNR4 NetRadiometer</t>
  </si>
  <si>
    <t>Observation</t>
  </si>
  <si>
    <t>South Tipping Bucket Cable Destroyed</t>
  </si>
  <si>
    <t>2013-326</t>
  </si>
  <si>
    <t>Replaced South tipping bucket</t>
  </si>
  <si>
    <t>04-345</t>
  </si>
  <si>
    <t>14-489</t>
  </si>
  <si>
    <t>Replaced North tipping bucket</t>
  </si>
  <si>
    <t>Raul Rios,Brian Harvey</t>
  </si>
  <si>
    <t>E12903</t>
  </si>
  <si>
    <t>Raul Rios</t>
  </si>
  <si>
    <t>Replaced Celestino Tower Anemometer</t>
  </si>
  <si>
    <t>SP172879</t>
  </si>
  <si>
    <t>CMP10-173772</t>
  </si>
  <si>
    <t>Replaced data logger</t>
  </si>
  <si>
    <t>E9294</t>
  </si>
  <si>
    <t>Replaced Temp&amp;RH sensor</t>
  </si>
  <si>
    <t>Replaced south TB on Celestino tower</t>
  </si>
  <si>
    <t>Replaced north TB on Celestino tower</t>
  </si>
  <si>
    <t>Replaced South PAR sensor</t>
  </si>
  <si>
    <t>Replaced North PAR sensor</t>
  </si>
  <si>
    <t>213-326</t>
  </si>
  <si>
    <t>SP162279</t>
  </si>
  <si>
    <t>Replaced south SR sensor</t>
  </si>
  <si>
    <t>SP162700</t>
  </si>
  <si>
    <t>Replaced North Solar Radiation sensor</t>
  </si>
  <si>
    <t>Re-Uploaded modified program</t>
  </si>
  <si>
    <t>Raul Rios,Erick Diaz</t>
  </si>
  <si>
    <t>Erick Diaz,Raul Rios</t>
  </si>
  <si>
    <t>Re-Uploaded new program</t>
  </si>
  <si>
    <t>PY83063</t>
  </si>
  <si>
    <t>Replaced North Pyranometer</t>
  </si>
  <si>
    <t>SP137695</t>
  </si>
  <si>
    <t>Replaced South Pyranometer - SPLite2</t>
  </si>
  <si>
    <t>E16788</t>
  </si>
  <si>
    <t>E9228</t>
  </si>
  <si>
    <t>Replaced T&amp;RH sensor</t>
  </si>
  <si>
    <t>Reprogrammed PAR Sensor - South</t>
  </si>
  <si>
    <t>Erick Diaz,Sergio dos Santos</t>
  </si>
  <si>
    <t>PAR140511</t>
  </si>
  <si>
    <t>PAR140410</t>
  </si>
  <si>
    <t>Replaced PAR Sensor - South</t>
  </si>
  <si>
    <t>Erick Diaz,Raul Rios,Sergio dos Santos</t>
  </si>
  <si>
    <t>Replaced NetRadiometer</t>
  </si>
  <si>
    <t>Replaced Anemometer</t>
  </si>
  <si>
    <t>K1410065</t>
  </si>
  <si>
    <t>10755-116</t>
  </si>
  <si>
    <t>107-L300866</t>
  </si>
  <si>
    <t>Replaced damaged Soil Temp sensor</t>
  </si>
  <si>
    <t>13-330</t>
  </si>
  <si>
    <t>Replaced south tipping Bucket</t>
  </si>
  <si>
    <t>Loaded new .CR1 program</t>
  </si>
  <si>
    <t>Rewired</t>
  </si>
  <si>
    <t>Placed T&amp;RH cable inside tubbing</t>
  </si>
  <si>
    <t>K1410085</t>
  </si>
  <si>
    <t>Replaced Tipping Bucket - north</t>
  </si>
  <si>
    <t>Erick Diaz</t>
  </si>
  <si>
    <t>Battery</t>
  </si>
  <si>
    <t>Battery Replaced</t>
  </si>
  <si>
    <t>Replaced battery</t>
  </si>
  <si>
    <t>Infrastructure</t>
  </si>
  <si>
    <t>Replaced RF450 Radio</t>
  </si>
  <si>
    <t>PY83603</t>
  </si>
  <si>
    <t>PY83060</t>
  </si>
  <si>
    <t>PY83059</t>
  </si>
  <si>
    <t>Replaced South Pyranometer</t>
  </si>
  <si>
    <t>BP sensor</t>
  </si>
  <si>
    <t>Replaced barometer</t>
  </si>
  <si>
    <t>Installed</t>
  </si>
  <si>
    <t>Deployed soil temperature sensor</t>
  </si>
  <si>
    <t>Deployed NetRadiometer</t>
  </si>
  <si>
    <t>Reprogrammed PAR sensors</t>
  </si>
  <si>
    <t>Tower</t>
  </si>
  <si>
    <t>Reprogrammed Cele Tower logger w/PAR mult</t>
  </si>
  <si>
    <t>Reprogrammed Celestino Tower datalogger</t>
  </si>
  <si>
    <t>Reprogrammed Celestino Tower data logger</t>
  </si>
  <si>
    <t>South Tipping bucket cable destroyed by animal</t>
  </si>
  <si>
    <t>Removed SP Lite2 and installed CMP3 on north side</t>
  </si>
  <si>
    <t>Reprogrammed CR1000 logger for the CMP10 and CMP3 move</t>
  </si>
  <si>
    <t>Moved CMP3 from South to North and Installed CMP10 on south</t>
  </si>
  <si>
    <t>Replaced CR1000 datalogger on Celestino Tower</t>
  </si>
  <si>
    <t>Reprogrammed Celestino Tower CR1000 logger</t>
  </si>
  <si>
    <t>Installed bird spikes on Celestino SR sensors</t>
  </si>
  <si>
    <t>Installed bird spikes on Celestino PAR sensors</t>
  </si>
  <si>
    <t>Milivolt range for north pyranometer corrected</t>
  </si>
  <si>
    <t>NetRadiometer CNR4 140192 running with wrong multipliers</t>
  </si>
  <si>
    <t>Replaced NovaLynx Tipping Bucket - south</t>
  </si>
  <si>
    <t>Deployed NovaLynx Tipping Bucket - south</t>
  </si>
  <si>
    <t>Initial Deployment of the Celestino Tower</t>
  </si>
  <si>
    <t>Task me</t>
  </si>
  <si>
    <t>End</t>
  </si>
  <si>
    <t>Who</t>
  </si>
  <si>
    <t>Avg/Mon</t>
  </si>
  <si>
    <t>Evapotranspiration</t>
  </si>
  <si>
    <t>ET is estimated using a modified Pennman equation as implemented by Campbell Sci. in their data loggers</t>
  </si>
  <si>
    <t>This adjustment increases the estimate ET by approximately 1.85% (21.8 mm/year)</t>
  </si>
  <si>
    <t>The formula frequently produces small, negative values during the night. These values are set to zero and flagged as calibration adjustments.</t>
  </si>
  <si>
    <t>Sector</t>
  </si>
  <si>
    <t>Count</t>
  </si>
  <si>
    <t>Wet Season</t>
  </si>
  <si>
    <t>Dry Season</t>
  </si>
  <si>
    <t>0-15</t>
  </si>
  <si>
    <t>15-30</t>
  </si>
  <si>
    <t>30-45</t>
  </si>
  <si>
    <t>45-60</t>
  </si>
  <si>
    <t>60-75</t>
  </si>
  <si>
    <t>75-90</t>
  </si>
  <si>
    <t>90-105</t>
  </si>
  <si>
    <t>105-120</t>
  </si>
  <si>
    <t>120-135</t>
  </si>
  <si>
    <t>135-150</t>
  </si>
  <si>
    <t>150-165</t>
  </si>
  <si>
    <t>165-180</t>
  </si>
  <si>
    <t>180-195</t>
  </si>
  <si>
    <t>195-210</t>
  </si>
  <si>
    <t>210-225</t>
  </si>
  <si>
    <t>225-240</t>
  </si>
  <si>
    <t>240-255</t>
  </si>
  <si>
    <t>255-270</t>
  </si>
  <si>
    <t>270-285</t>
  </si>
  <si>
    <t>285-300</t>
  </si>
  <si>
    <t>300-315</t>
  </si>
  <si>
    <t>315-330</t>
  </si>
  <si>
    <t>330-345</t>
  </si>
  <si>
    <t>345-360</t>
  </si>
  <si>
    <t>Estimated from BCI Clearing</t>
  </si>
  <si>
    <t>Prior to 2015, rainfall was measured using a Davis, NovaLynx gauge.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</si>
</sst>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409]d\-mmm\-yy;@"/>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u/>
      <sz val="10"/>
      <color theme="10"/>
      <name val="Arial"/>
      <family val="2"/>
    </font>
    <font>
      <b/>
      <vertAlign val="superscript"/>
      <sz val="14"/>
      <color rgb="FFFF0000"/>
      <name val="Calibri"/>
      <family val="2"/>
      <scheme val="minor"/>
    </font>
    <font>
      <sz val="10"/>
      <color rgb="FFFF0000"/>
      <name val="Arial"/>
      <family val="2"/>
    </font>
    <font>
      <sz val="12"/>
      <name val="Times New Roman"/>
      <family val="1"/>
    </font>
    <font>
      <sz val="10"/>
      <name val="Calibri"/>
      <family val="2"/>
    </font>
    <font>
      <sz val="10"/>
      <name val="Times New Roman"/>
      <family val="1"/>
    </font>
    <font>
      <sz val="11"/>
      <name val="Calibri"/>
      <family val="2"/>
    </font>
    <font>
      <b/>
      <sz val="10"/>
      <name val="Calibri"/>
      <family val="2"/>
    </font>
    <font>
      <b/>
      <vertAlign val="superscript"/>
      <sz val="10.5"/>
      <color rgb="FFFF0000"/>
      <name val="Calibri"/>
      <family val="2"/>
    </font>
    <font>
      <b/>
      <sz val="11"/>
      <name val="Arial"/>
      <family val="2"/>
    </font>
    <font>
      <vertAlign val="superscript"/>
      <sz val="10"/>
      <name val="Arial"/>
      <family val="2"/>
    </font>
    <font>
      <b/>
      <vertAlign val="superscript"/>
      <sz val="11"/>
      <name val="Arial"/>
      <family val="2"/>
    </font>
    <font>
      <b/>
      <vertAlign val="superscript"/>
      <sz val="10.5"/>
      <name val="Calibri"/>
      <family val="2"/>
    </font>
    <font>
      <b/>
      <sz val="14"/>
      <name val="Calibri"/>
      <family val="2"/>
      <scheme val="minor"/>
    </font>
    <font>
      <b/>
      <u/>
      <sz val="12"/>
      <color rgb="FFFF0000"/>
      <name val="Arial"/>
      <family val="2"/>
    </font>
    <font>
      <sz val="10"/>
      <color rgb="FF7030A0"/>
      <name val="Arial"/>
      <family val="2"/>
    </font>
    <font>
      <b/>
      <sz val="10"/>
      <color rgb="FF7030A0"/>
      <name val="Arial"/>
      <family val="2"/>
    </font>
    <font>
      <sz val="11"/>
      <name val="Arial"/>
      <family val="2"/>
    </font>
    <font>
      <b/>
      <sz val="11"/>
      <color rgb="FFFF0000"/>
      <name val="Arial"/>
      <family val="2"/>
    </font>
    <font>
      <sz val="11"/>
      <color rgb="FFFF0000"/>
      <name val="Arial"/>
      <family val="2"/>
    </font>
    <font>
      <sz val="10"/>
      <color theme="1"/>
      <name val="Arial"/>
      <family val="2"/>
    </font>
    <font>
      <sz val="10"/>
      <color rgb="FFFF00FF"/>
      <name val="Arial"/>
      <family val="2"/>
    </font>
    <font>
      <b/>
      <sz val="10"/>
      <color rgb="FFFF00FF"/>
      <name val="Arial"/>
      <family val="2"/>
    </font>
    <font>
      <b/>
      <vertAlign val="superscript"/>
      <sz val="11"/>
      <color theme="1"/>
      <name val="Calibri"/>
      <family val="2"/>
      <scheme val="minor"/>
    </font>
    <font>
      <b/>
      <vertAlign val="superscript"/>
      <sz val="10"/>
      <name val="Arial"/>
      <family val="2"/>
    </font>
    <font>
      <b/>
      <sz val="10"/>
      <color theme="1"/>
      <name val="Arial"/>
      <family val="2"/>
    </font>
    <font>
      <sz val="10"/>
      <name val="Arial"/>
      <family val="2"/>
    </font>
    <font>
      <sz val="11"/>
      <name val="Segoe UI"/>
      <family val="2"/>
    </font>
    <font>
      <sz val="12"/>
      <name val="Arial"/>
      <family val="2"/>
    </font>
    <font>
      <sz val="10"/>
      <color rgb="FF0000FF"/>
      <name val="Arial"/>
      <family val="2"/>
    </font>
  </fonts>
  <fills count="3">
    <fill>
      <patternFill patternType="none"/>
    </fill>
    <fill>
      <patternFill patternType="gray125"/>
    </fill>
    <fill>
      <patternFill patternType="solid">
        <fgColor indexed="9"/>
        <bgColor indexed="9"/>
      </patternFill>
    </fill>
  </fills>
  <borders count="2">
    <border>
      <left/>
      <right/>
      <top/>
      <bottom/>
      <diagonal/>
    </border>
    <border>
      <left style="thin">
        <color indexed="64"/>
      </left>
      <right/>
      <top/>
      <bottom/>
      <diagonal/>
    </border>
  </borders>
  <cellStyleXfs count="14">
    <xf numFmtId="0" fontId="0" fillId="0" borderId="0"/>
    <xf numFmtId="0" fontId="21" fillId="0" borderId="0" applyNumberFormat="0" applyFill="0" applyBorder="0" applyAlignment="0" applyProtection="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20" fillId="0" borderId="0"/>
    <xf numFmtId="9" fontId="47" fillId="0" borderId="0" applyFont="0" applyFill="0" applyBorder="0" applyAlignment="0" applyProtection="0"/>
    <xf numFmtId="0" fontId="20" fillId="0" borderId="0">
      <alignment vertical="top"/>
    </xf>
    <xf numFmtId="0" fontId="1" fillId="0" borderId="0"/>
  </cellStyleXfs>
  <cellXfs count="163">
    <xf numFmtId="0" fontId="0" fillId="0" borderId="0" xfId="0"/>
    <xf numFmtId="164" fontId="0" fillId="0" borderId="0" xfId="0" applyNumberFormat="1"/>
    <xf numFmtId="0" fontId="10" fillId="0" borderId="0" xfId="0" applyFont="1"/>
    <xf numFmtId="164" fontId="0" fillId="0" borderId="0" xfId="0" applyNumberFormat="1" applyAlignment="1">
      <alignment horizontal="right"/>
    </xf>
    <xf numFmtId="1" fontId="13" fillId="0" borderId="0" xfId="0" applyNumberFormat="1" applyFont="1" applyAlignment="1">
      <alignment horizontal="right"/>
    </xf>
    <xf numFmtId="164" fontId="13" fillId="0" borderId="0" xfId="0" applyNumberFormat="1" applyFont="1" applyAlignment="1">
      <alignment horizontal="right"/>
    </xf>
    <xf numFmtId="164" fontId="14" fillId="0" borderId="0" xfId="0" applyNumberFormat="1" applyFont="1" applyAlignment="1">
      <alignment horizontal="right"/>
    </xf>
    <xf numFmtId="0" fontId="12" fillId="0" borderId="0" xfId="0" applyFont="1"/>
    <xf numFmtId="164" fontId="11" fillId="0" borderId="0" xfId="0" applyNumberFormat="1" applyFont="1"/>
    <xf numFmtId="1" fontId="10" fillId="0" borderId="0" xfId="0" applyNumberFormat="1" applyFont="1" applyAlignment="1">
      <alignment horizontal="right"/>
    </xf>
    <xf numFmtId="0" fontId="11" fillId="0" borderId="0" xfId="0" applyFont="1"/>
    <xf numFmtId="164" fontId="11" fillId="0" borderId="0" xfId="0" applyNumberFormat="1" applyFont="1" applyAlignment="1">
      <alignment horizontal="right"/>
    </xf>
    <xf numFmtId="0" fontId="14" fillId="0" borderId="0" xfId="0" applyFont="1"/>
    <xf numFmtId="0" fontId="10" fillId="0" borderId="0" xfId="0" applyFont="1" applyAlignment="1">
      <alignment horizontal="center"/>
    </xf>
    <xf numFmtId="0" fontId="0" fillId="0" borderId="0" xfId="0" applyAlignment="1">
      <alignment horizontal="center"/>
    </xf>
    <xf numFmtId="164" fontId="10" fillId="0" borderId="0" xfId="0" applyNumberFormat="1" applyFont="1" applyAlignment="1">
      <alignment horizontal="center"/>
    </xf>
    <xf numFmtId="164" fontId="0" fillId="0" borderId="0" xfId="0" applyNumberFormat="1" applyAlignment="1">
      <alignment horizontal="center"/>
    </xf>
    <xf numFmtId="0" fontId="15" fillId="0" borderId="0" xfId="0" applyFont="1"/>
    <xf numFmtId="164" fontId="16" fillId="0" borderId="0" xfId="0" applyNumberFormat="1" applyFont="1"/>
    <xf numFmtId="0" fontId="16" fillId="0" borderId="0" xfId="0" applyFont="1"/>
    <xf numFmtId="164" fontId="15" fillId="0" borderId="0" xfId="0" applyNumberFormat="1" applyFont="1"/>
    <xf numFmtId="164" fontId="15" fillId="0" borderId="0" xfId="0" applyNumberFormat="1" applyFont="1" applyAlignment="1">
      <alignment horizontal="right"/>
    </xf>
    <xf numFmtId="164" fontId="18" fillId="0" borderId="0" xfId="0" applyNumberFormat="1" applyFont="1" applyAlignment="1">
      <alignment horizontal="center"/>
    </xf>
    <xf numFmtId="164" fontId="17" fillId="0" borderId="0" xfId="0" applyNumberFormat="1" applyFont="1"/>
    <xf numFmtId="0" fontId="19" fillId="0" borderId="0" xfId="0" applyFont="1"/>
    <xf numFmtId="164" fontId="10" fillId="0" borderId="0" xfId="0" applyNumberFormat="1" applyFont="1"/>
    <xf numFmtId="164" fontId="21" fillId="0" borderId="0" xfId="1" applyNumberFormat="1"/>
    <xf numFmtId="0" fontId="23" fillId="0" borderId="0" xfId="0" applyFont="1"/>
    <xf numFmtId="165" fontId="0" fillId="0" borderId="0" xfId="0" applyNumberFormat="1"/>
    <xf numFmtId="0" fontId="15" fillId="2" borderId="0" xfId="0" applyFont="1" applyFill="1"/>
    <xf numFmtId="0" fontId="0" fillId="2" borderId="0" xfId="0" applyFill="1"/>
    <xf numFmtId="0" fontId="0" fillId="2" borderId="0" xfId="0" applyFill="1" applyAlignment="1">
      <alignment horizontal="left"/>
    </xf>
    <xf numFmtId="0" fontId="20" fillId="2" borderId="0" xfId="0" applyFont="1" applyFill="1" applyAlignment="1">
      <alignment horizontal="left" vertical="center" wrapText="1"/>
    </xf>
    <xf numFmtId="0" fontId="20" fillId="2" borderId="0" xfId="0" applyFont="1" applyFill="1"/>
    <xf numFmtId="0" fontId="0" fillId="2" borderId="0" xfId="0" applyFill="1" applyAlignment="1">
      <alignment wrapText="1"/>
    </xf>
    <xf numFmtId="0" fontId="20" fillId="2" borderId="0" xfId="0" applyFont="1" applyFill="1" applyAlignment="1">
      <alignment wrapText="1"/>
    </xf>
    <xf numFmtId="2" fontId="0" fillId="0" borderId="0" xfId="0" applyNumberFormat="1"/>
    <xf numFmtId="2" fontId="10" fillId="0" borderId="0" xfId="0" applyNumberFormat="1" applyFont="1" applyAlignment="1">
      <alignment horizontal="center"/>
    </xf>
    <xf numFmtId="2" fontId="0" fillId="0" borderId="0" xfId="0" applyNumberFormat="1" applyAlignment="1">
      <alignment horizontal="center"/>
    </xf>
    <xf numFmtId="166" fontId="0" fillId="0" borderId="0" xfId="0" applyNumberFormat="1"/>
    <xf numFmtId="0" fontId="8" fillId="0" borderId="0" xfId="3"/>
    <xf numFmtId="164" fontId="23" fillId="0" borderId="0" xfId="0" applyNumberFormat="1" applyFont="1"/>
    <xf numFmtId="164" fontId="23" fillId="0" borderId="0" xfId="0" applyNumberFormat="1" applyFont="1" applyAlignment="1">
      <alignment horizontal="right"/>
    </xf>
    <xf numFmtId="0" fontId="24" fillId="2" borderId="0" xfId="0" applyFont="1" applyFill="1" applyAlignment="1">
      <alignment vertical="center" wrapText="1"/>
    </xf>
    <xf numFmtId="0" fontId="25" fillId="2" borderId="0" xfId="0" applyFont="1" applyFill="1" applyAlignment="1">
      <alignment vertical="top"/>
    </xf>
    <xf numFmtId="0" fontId="26" fillId="2" borderId="0" xfId="0" applyFont="1" applyFill="1" applyAlignment="1">
      <alignment horizontal="center" vertical="center" wrapText="1"/>
    </xf>
    <xf numFmtId="0" fontId="27" fillId="2" borderId="0" xfId="0" applyFont="1" applyFill="1" applyAlignment="1">
      <alignment wrapText="1"/>
    </xf>
    <xf numFmtId="0" fontId="10" fillId="2" borderId="0" xfId="0" applyFont="1" applyFill="1" applyAlignment="1">
      <alignment wrapText="1"/>
    </xf>
    <xf numFmtId="0" fontId="26" fillId="2" borderId="0" xfId="0" applyFont="1" applyFill="1" applyAlignment="1">
      <alignment horizontal="left" vertical="center"/>
    </xf>
    <xf numFmtId="0" fontId="26" fillId="2" borderId="0" xfId="0" applyFont="1" applyFill="1" applyAlignment="1">
      <alignment horizontal="left" vertical="top"/>
    </xf>
    <xf numFmtId="0" fontId="10" fillId="2" borderId="0" xfId="0" applyFont="1" applyFill="1" applyAlignment="1">
      <alignment horizontal="left" vertical="center" wrapText="1"/>
    </xf>
    <xf numFmtId="0" fontId="20" fillId="2" borderId="0" xfId="0" applyFont="1" applyFill="1" applyAlignment="1">
      <alignment vertical="center" wrapText="1"/>
    </xf>
    <xf numFmtId="0" fontId="26" fillId="2" borderId="0" xfId="0" applyFont="1" applyFill="1" applyAlignment="1">
      <alignment horizontal="center" vertical="center"/>
    </xf>
    <xf numFmtId="0" fontId="10" fillId="2" borderId="0" xfId="0" applyFont="1" applyFill="1" applyAlignment="1">
      <alignment horizontal="center" vertical="center" wrapText="1"/>
    </xf>
    <xf numFmtId="0" fontId="10" fillId="2" borderId="0" xfId="0" applyFont="1" applyFill="1" applyAlignment="1">
      <alignment vertical="center" wrapText="1"/>
    </xf>
    <xf numFmtId="164" fontId="18" fillId="0" borderId="0" xfId="0" applyNumberFormat="1" applyFont="1"/>
    <xf numFmtId="0" fontId="17" fillId="0" borderId="0" xfId="0" applyFont="1"/>
    <xf numFmtId="164" fontId="17" fillId="0" borderId="0" xfId="0" applyNumberFormat="1" applyFont="1" applyAlignment="1">
      <alignment horizontal="center"/>
    </xf>
    <xf numFmtId="2" fontId="0" fillId="0" borderId="0" xfId="0" applyNumberFormat="1" applyAlignment="1">
      <alignment horizontal="right"/>
    </xf>
    <xf numFmtId="0" fontId="3" fillId="0" borderId="0" xfId="8"/>
    <xf numFmtId="1" fontId="17" fillId="0" borderId="0" xfId="0" applyNumberFormat="1" applyFont="1" applyAlignment="1">
      <alignment horizontal="left"/>
    </xf>
    <xf numFmtId="0" fontId="30" fillId="0" borderId="0" xfId="0" applyFont="1" applyAlignment="1">
      <alignment horizontal="center"/>
    </xf>
    <xf numFmtId="0" fontId="30" fillId="0" borderId="0" xfId="0" applyFont="1"/>
    <xf numFmtId="0" fontId="0" fillId="0" borderId="0" xfId="0" applyAlignment="1">
      <alignment vertical="center" wrapText="1"/>
    </xf>
    <xf numFmtId="0" fontId="30" fillId="0" borderId="0" xfId="0" applyFont="1" applyAlignment="1">
      <alignment horizontal="left"/>
    </xf>
    <xf numFmtId="0" fontId="0" fillId="0" borderId="0" xfId="0" applyAlignment="1">
      <alignment horizontal="left"/>
    </xf>
    <xf numFmtId="0" fontId="10" fillId="0" borderId="0" xfId="0" applyFont="1" applyAlignment="1">
      <alignment horizontal="left"/>
    </xf>
    <xf numFmtId="164" fontId="10" fillId="0" borderId="0" xfId="0" applyNumberFormat="1" applyFont="1" applyAlignment="1">
      <alignment horizontal="left"/>
    </xf>
    <xf numFmtId="164" fontId="15" fillId="0" borderId="0" xfId="0" applyNumberFormat="1" applyFont="1" applyAlignment="1">
      <alignment horizontal="left"/>
    </xf>
    <xf numFmtId="164" fontId="13" fillId="0" borderId="0" xfId="0" applyNumberFormat="1" applyFont="1" applyAlignment="1">
      <alignment horizontal="center"/>
    </xf>
    <xf numFmtId="0" fontId="10" fillId="0" borderId="0" xfId="10" applyFont="1" applyAlignment="1">
      <alignment horizontal="center"/>
    </xf>
    <xf numFmtId="164" fontId="10" fillId="0" borderId="0" xfId="10" applyNumberFormat="1" applyFont="1" applyAlignment="1">
      <alignment horizontal="center"/>
    </xf>
    <xf numFmtId="164" fontId="10" fillId="0" borderId="1" xfId="10" applyNumberFormat="1" applyFont="1" applyBorder="1" applyAlignment="1">
      <alignment horizontal="center"/>
    </xf>
    <xf numFmtId="0" fontId="20" fillId="0" borderId="0" xfId="10"/>
    <xf numFmtId="164" fontId="20" fillId="0" borderId="0" xfId="10" applyNumberFormat="1" applyAlignment="1">
      <alignment horizontal="center"/>
    </xf>
    <xf numFmtId="1" fontId="0" fillId="0" borderId="0" xfId="0" applyNumberFormat="1" applyAlignment="1">
      <alignment horizontal="center"/>
    </xf>
    <xf numFmtId="2" fontId="20" fillId="0" borderId="0" xfId="0" applyNumberFormat="1" applyFont="1"/>
    <xf numFmtId="0" fontId="14" fillId="0" borderId="0" xfId="0" applyFont="1" applyAlignment="1">
      <alignment horizontal="center"/>
    </xf>
    <xf numFmtId="0" fontId="35" fillId="0" borderId="0" xfId="0" applyFont="1" applyAlignment="1">
      <alignment horizontal="center"/>
    </xf>
    <xf numFmtId="0" fontId="35" fillId="0" borderId="0" xfId="0" applyFont="1"/>
    <xf numFmtId="0" fontId="35" fillId="0" borderId="0" xfId="0" applyFont="1" applyAlignment="1">
      <alignment horizontal="left"/>
    </xf>
    <xf numFmtId="165" fontId="0" fillId="0" borderId="0" xfId="0" applyNumberFormat="1" applyAlignment="1">
      <alignment horizontal="center"/>
    </xf>
    <xf numFmtId="164" fontId="20" fillId="0" borderId="0" xfId="0" applyNumberFormat="1" applyFont="1" applyAlignment="1">
      <alignment horizontal="center"/>
    </xf>
    <xf numFmtId="164" fontId="36" fillId="0" borderId="0" xfId="0" applyNumberFormat="1" applyFont="1"/>
    <xf numFmtId="1" fontId="37" fillId="0" borderId="0" xfId="0" applyNumberFormat="1" applyFont="1" applyAlignment="1">
      <alignment horizontal="left"/>
    </xf>
    <xf numFmtId="0" fontId="20" fillId="0" borderId="0" xfId="0" applyFont="1" applyAlignment="1">
      <alignment horizontal="left"/>
    </xf>
    <xf numFmtId="0" fontId="38" fillId="0" borderId="0" xfId="0" applyFont="1" applyAlignment="1">
      <alignment horizontal="center"/>
    </xf>
    <xf numFmtId="165" fontId="38" fillId="0" borderId="0" xfId="0" applyNumberFormat="1" applyFont="1" applyAlignment="1">
      <alignment horizontal="center"/>
    </xf>
    <xf numFmtId="164" fontId="38" fillId="0" borderId="0" xfId="0" applyNumberFormat="1" applyFont="1" applyAlignment="1">
      <alignment horizontal="center"/>
    </xf>
    <xf numFmtId="2" fontId="38" fillId="0" borderId="0" xfId="0" applyNumberFormat="1" applyFont="1" applyAlignment="1">
      <alignment horizontal="center"/>
    </xf>
    <xf numFmtId="164" fontId="16" fillId="0" borderId="0" xfId="0" applyNumberFormat="1" applyFont="1" applyAlignment="1">
      <alignment horizontal="right"/>
    </xf>
    <xf numFmtId="1" fontId="23" fillId="0" borderId="0" xfId="0" applyNumberFormat="1" applyFont="1" applyAlignment="1">
      <alignment horizontal="center"/>
    </xf>
    <xf numFmtId="164" fontId="37" fillId="0" borderId="0" xfId="0" applyNumberFormat="1" applyFont="1" applyAlignment="1">
      <alignment horizontal="center"/>
    </xf>
    <xf numFmtId="0" fontId="20" fillId="0" borderId="0" xfId="0" applyFont="1" applyAlignment="1">
      <alignment vertical="center" wrapText="1"/>
    </xf>
    <xf numFmtId="164" fontId="37" fillId="0" borderId="0" xfId="0" applyNumberFormat="1" applyFont="1"/>
    <xf numFmtId="1" fontId="14" fillId="0" borderId="0" xfId="0" applyNumberFormat="1" applyFont="1" applyAlignment="1">
      <alignment horizontal="right"/>
    </xf>
    <xf numFmtId="1" fontId="11" fillId="0" borderId="0" xfId="0" applyNumberFormat="1" applyFont="1" applyAlignment="1">
      <alignment horizontal="right"/>
    </xf>
    <xf numFmtId="1" fontId="23" fillId="0" borderId="0" xfId="0" applyNumberFormat="1" applyFont="1" applyAlignment="1">
      <alignment horizontal="right"/>
    </xf>
    <xf numFmtId="164" fontId="23" fillId="0" borderId="0" xfId="0" applyNumberFormat="1" applyFont="1" applyAlignment="1">
      <alignment horizontal="center"/>
    </xf>
    <xf numFmtId="0" fontId="23" fillId="0" borderId="0" xfId="0" applyFont="1" applyAlignment="1">
      <alignment horizontal="center"/>
    </xf>
    <xf numFmtId="2" fontId="30" fillId="0" borderId="0" xfId="0" applyNumberFormat="1" applyFont="1" applyAlignment="1">
      <alignment horizontal="center"/>
    </xf>
    <xf numFmtId="1" fontId="30" fillId="0" borderId="0" xfId="0" applyNumberFormat="1" applyFont="1" applyAlignment="1">
      <alignment horizontal="right"/>
    </xf>
    <xf numFmtId="0" fontId="37" fillId="0" borderId="0" xfId="0" applyFont="1"/>
    <xf numFmtId="1" fontId="15" fillId="0" borderId="0" xfId="0" applyNumberFormat="1" applyFont="1" applyAlignment="1">
      <alignment horizontal="right"/>
    </xf>
    <xf numFmtId="1" fontId="39" fillId="0" borderId="0" xfId="0" applyNumberFormat="1" applyFont="1" applyAlignment="1">
      <alignment horizontal="right"/>
    </xf>
    <xf numFmtId="164" fontId="40" fillId="0" borderId="0" xfId="0" applyNumberFormat="1" applyFont="1" applyAlignment="1">
      <alignment horizontal="center"/>
    </xf>
    <xf numFmtId="164" fontId="15" fillId="0" borderId="0" xfId="0" applyNumberFormat="1" applyFont="1" applyAlignment="1">
      <alignment horizontal="center"/>
    </xf>
    <xf numFmtId="0" fontId="40" fillId="0" borderId="0" xfId="0" applyFont="1" applyAlignment="1">
      <alignment horizontal="center"/>
    </xf>
    <xf numFmtId="2" fontId="40" fillId="0" borderId="0" xfId="0" applyNumberFormat="1" applyFont="1" applyAlignment="1">
      <alignment horizontal="center"/>
    </xf>
    <xf numFmtId="164" fontId="41" fillId="0" borderId="0" xfId="0" applyNumberFormat="1" applyFont="1" applyAlignment="1">
      <alignment horizontal="right"/>
    </xf>
    <xf numFmtId="164" fontId="42" fillId="0" borderId="0" xfId="0" applyNumberFormat="1" applyFont="1" applyAlignment="1">
      <alignment horizontal="center"/>
    </xf>
    <xf numFmtId="164" fontId="42" fillId="0" borderId="0" xfId="0" applyNumberFormat="1" applyFont="1" applyAlignment="1">
      <alignment horizontal="left"/>
    </xf>
    <xf numFmtId="164" fontId="43" fillId="0" borderId="0" xfId="0" applyNumberFormat="1" applyFont="1" applyAlignment="1">
      <alignment horizontal="left"/>
    </xf>
    <xf numFmtId="164" fontId="12" fillId="0" borderId="1" xfId="0" applyNumberFormat="1" applyFont="1" applyBorder="1"/>
    <xf numFmtId="164" fontId="12" fillId="0" borderId="0" xfId="0" applyNumberFormat="1" applyFont="1" applyAlignment="1">
      <alignment horizontal="center"/>
    </xf>
    <xf numFmtId="2" fontId="12" fillId="0" borderId="1" xfId="0" applyNumberFormat="1" applyFont="1" applyBorder="1" applyAlignment="1">
      <alignment horizontal="center"/>
    </xf>
    <xf numFmtId="2" fontId="12" fillId="0" borderId="0" xfId="0" applyNumberFormat="1" applyFont="1" applyAlignment="1">
      <alignment horizontal="center"/>
    </xf>
    <xf numFmtId="0" fontId="12" fillId="0" borderId="0" xfId="0" applyFont="1" applyAlignment="1">
      <alignment horizontal="center"/>
    </xf>
    <xf numFmtId="0" fontId="0" fillId="0" borderId="0" xfId="0" applyAlignment="1">
      <alignment horizontal="right"/>
    </xf>
    <xf numFmtId="164" fontId="46" fillId="0" borderId="0" xfId="0" applyNumberFormat="1" applyFont="1" applyAlignment="1">
      <alignment horizontal="center"/>
    </xf>
    <xf numFmtId="164" fontId="41" fillId="0" borderId="0" xfId="0" applyNumberFormat="1" applyFont="1" applyAlignment="1">
      <alignment horizontal="center"/>
    </xf>
    <xf numFmtId="2" fontId="38" fillId="0" borderId="0" xfId="0" applyNumberFormat="1" applyFont="1"/>
    <xf numFmtId="2" fontId="38" fillId="0" borderId="0" xfId="0" applyNumberFormat="1" applyFont="1" applyAlignment="1">
      <alignment horizontal="right"/>
    </xf>
    <xf numFmtId="0" fontId="20" fillId="0" borderId="0" xfId="0" applyFont="1" applyAlignment="1">
      <alignment wrapText="1"/>
    </xf>
    <xf numFmtId="9" fontId="0" fillId="0" borderId="0" xfId="11" applyFont="1" applyAlignment="1">
      <alignment horizontal="center"/>
    </xf>
    <xf numFmtId="164" fontId="14" fillId="0" borderId="0" xfId="0" applyNumberFormat="1" applyFont="1" applyAlignment="1">
      <alignment horizontal="center"/>
    </xf>
    <xf numFmtId="2" fontId="11" fillId="0" borderId="0" xfId="0" applyNumberFormat="1" applyFont="1" applyAlignment="1">
      <alignment horizontal="center"/>
    </xf>
    <xf numFmtId="164" fontId="11" fillId="0" borderId="0" xfId="0" applyNumberFormat="1" applyFont="1" applyAlignment="1">
      <alignment horizontal="center"/>
    </xf>
    <xf numFmtId="0" fontId="11" fillId="0" borderId="0" xfId="0" applyFont="1" applyAlignment="1">
      <alignment horizontal="center"/>
    </xf>
    <xf numFmtId="0" fontId="15" fillId="0" borderId="0" xfId="0" applyFont="1" applyAlignment="1">
      <alignment horizontal="center"/>
    </xf>
    <xf numFmtId="0" fontId="16" fillId="0" borderId="0" xfId="0" applyFont="1" applyAlignment="1">
      <alignment horizontal="center"/>
    </xf>
    <xf numFmtId="164" fontId="16" fillId="0" borderId="0" xfId="0" applyNumberFormat="1" applyFont="1" applyAlignment="1">
      <alignment horizontal="center"/>
    </xf>
    <xf numFmtId="0" fontId="48" fillId="0" borderId="0" xfId="0" applyFont="1"/>
    <xf numFmtId="15" fontId="0" fillId="0" borderId="0" xfId="0" applyNumberFormat="1"/>
    <xf numFmtId="0" fontId="20" fillId="0" borderId="0" xfId="0" applyFont="1"/>
    <xf numFmtId="164" fontId="36" fillId="0" borderId="0" xfId="0" applyNumberFormat="1" applyFont="1" applyAlignment="1">
      <alignment horizontal="center"/>
    </xf>
    <xf numFmtId="164" fontId="0" fillId="0" borderId="0" xfId="0" applyNumberFormat="1" applyAlignment="1">
      <alignment horizontal="center" vertical="center"/>
    </xf>
    <xf numFmtId="0" fontId="10" fillId="0" borderId="0" xfId="0" applyFont="1" applyAlignment="1">
      <alignment horizontal="right"/>
    </xf>
    <xf numFmtId="0" fontId="10" fillId="2" borderId="0" xfId="12" applyFont="1" applyFill="1" applyAlignment="1">
      <alignment horizontal="right"/>
    </xf>
    <xf numFmtId="0" fontId="20" fillId="2" borderId="0" xfId="12" applyFill="1" applyAlignment="1"/>
    <xf numFmtId="0" fontId="49" fillId="2" borderId="0" xfId="12" applyFont="1" applyFill="1" applyAlignment="1"/>
    <xf numFmtId="164" fontId="20" fillId="2" borderId="0" xfId="12" applyNumberFormat="1" applyFill="1" applyAlignment="1"/>
    <xf numFmtId="0" fontId="38" fillId="2" borderId="0" xfId="12" applyFont="1" applyFill="1" applyAlignment="1">
      <alignment horizontal="center"/>
    </xf>
    <xf numFmtId="0" fontId="40" fillId="2" borderId="0" xfId="12" applyFont="1" applyFill="1" applyAlignment="1">
      <alignment horizontal="center"/>
    </xf>
    <xf numFmtId="0" fontId="10" fillId="2" borderId="0" xfId="12" applyFont="1" applyFill="1" applyAlignment="1">
      <alignment horizontal="left"/>
    </xf>
    <xf numFmtId="0" fontId="10" fillId="2" borderId="0" xfId="12" applyFont="1" applyFill="1" applyAlignment="1">
      <alignment horizontal="center"/>
    </xf>
    <xf numFmtId="0" fontId="15" fillId="2" borderId="0" xfId="12" applyFont="1" applyFill="1" applyAlignment="1">
      <alignment horizontal="center"/>
    </xf>
    <xf numFmtId="0" fontId="20" fillId="2" borderId="0" xfId="12" applyFill="1" applyAlignment="1">
      <alignment horizontal="center"/>
    </xf>
    <xf numFmtId="164" fontId="50" fillId="0" borderId="0" xfId="10" applyNumberFormat="1" applyFont="1" applyAlignment="1">
      <alignment horizontal="center"/>
    </xf>
    <xf numFmtId="164" fontId="23" fillId="0" borderId="0" xfId="10" applyNumberFormat="1" applyFont="1" applyAlignment="1">
      <alignment horizontal="center"/>
    </xf>
    <xf numFmtId="164" fontId="20" fillId="2" borderId="0" xfId="12" applyNumberFormat="1" applyFill="1" applyAlignment="1">
      <alignment horizontal="center"/>
    </xf>
    <xf numFmtId="164" fontId="10" fillId="0" borderId="0" xfId="0" quotePrefix="1" applyNumberFormat="1" applyFont="1" applyAlignment="1">
      <alignment horizontal="center"/>
    </xf>
    <xf numFmtId="17" fontId="0" fillId="0" borderId="0" xfId="0" applyNumberFormat="1" applyAlignment="1">
      <alignment horizontal="right"/>
    </xf>
    <xf numFmtId="14" fontId="0" fillId="0" borderId="0" xfId="0" applyNumberFormat="1"/>
    <xf numFmtId="164" fontId="39" fillId="0" borderId="0" xfId="0" applyNumberFormat="1" applyFont="1" applyAlignment="1">
      <alignment horizontal="center"/>
    </xf>
    <xf numFmtId="2" fontId="16" fillId="0" borderId="0" xfId="0" applyNumberFormat="1" applyFont="1" applyAlignment="1">
      <alignment horizontal="center"/>
    </xf>
    <xf numFmtId="164" fontId="17" fillId="0" borderId="0" xfId="0" applyNumberFormat="1" applyFont="1" applyAlignment="1">
      <alignment horizontal="left"/>
    </xf>
    <xf numFmtId="0" fontId="49" fillId="0" borderId="0" xfId="0" applyFont="1" applyAlignment="1">
      <alignment horizontal="center"/>
    </xf>
    <xf numFmtId="164" fontId="39" fillId="0" borderId="0" xfId="0" applyNumberFormat="1" applyFont="1" applyAlignment="1">
      <alignment horizontal="center"/>
    </xf>
    <xf numFmtId="164" fontId="10" fillId="0" borderId="0" xfId="0" applyNumberFormat="1" applyFont="1" applyAlignment="1">
      <alignment horizontal="center"/>
    </xf>
    <xf numFmtId="164" fontId="10" fillId="0" borderId="0" xfId="10" applyNumberFormat="1" applyFont="1" applyAlignment="1">
      <alignment horizontal="center"/>
    </xf>
    <xf numFmtId="164" fontId="10" fillId="0" borderId="1" xfId="10" applyNumberFormat="1" applyFont="1" applyBorder="1" applyAlignment="1">
      <alignment horizontal="center"/>
    </xf>
    <xf numFmtId="164" fontId="12" fillId="0" borderId="0" xfId="0" applyNumberFormat="1" applyFont="1" applyAlignment="1">
      <alignment horizontal="center"/>
    </xf>
  </cellXfs>
  <cellStyles count="14">
    <cellStyle name="Hyperlink" xfId="1" builtinId="8"/>
    <cellStyle name="Normal" xfId="0" builtinId="0"/>
    <cellStyle name="Normal 10" xfId="13" xr:uid="{625847B5-B739-4D8A-A46E-D085980D00AD}"/>
    <cellStyle name="Normal 11" xfId="12" xr:uid="{70DDDA26-8AFF-4DDB-B620-CC98C106225F}"/>
    <cellStyle name="Normal 2" xfId="2" xr:uid="{00000000-0005-0000-0000-000002000000}"/>
    <cellStyle name="Normal 2 2" xfId="10" xr:uid="{00000000-0005-0000-0000-000003000000}"/>
    <cellStyle name="Normal 3" xfId="3" xr:uid="{00000000-0005-0000-0000-000004000000}"/>
    <cellStyle name="Normal 4" xfId="4" xr:uid="{00000000-0005-0000-0000-000005000000}"/>
    <cellStyle name="Normal 5" xfId="5" xr:uid="{00000000-0005-0000-0000-000006000000}"/>
    <cellStyle name="Normal 6" xfId="6" xr:uid="{00000000-0005-0000-0000-000007000000}"/>
    <cellStyle name="Normal 7" xfId="7" xr:uid="{00000000-0005-0000-0000-000008000000}"/>
    <cellStyle name="Normal 8" xfId="8" xr:uid="{00000000-0005-0000-0000-000009000000}"/>
    <cellStyle name="Normal 9" xfId="9" xr:uid="{00000000-0005-0000-0000-00000A000000}"/>
    <cellStyle name="Percent" xfId="11"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Air Pressure</a:t>
            </a:r>
            <a:endParaRPr lang="en-US">
              <a:effectLst/>
            </a:endParaRPr>
          </a:p>
        </c:rich>
      </c:tx>
      <c:overlay val="0"/>
    </c:title>
    <c:autoTitleDeleted val="0"/>
    <c:plotArea>
      <c:layout>
        <c:manualLayout>
          <c:layoutTarget val="inner"/>
          <c:xMode val="edge"/>
          <c:yMode val="edge"/>
          <c:x val="0.12539100830481295"/>
          <c:y val="7.1247743540354944E-2"/>
          <c:w val="0.83034547543259218"/>
          <c:h val="0.79359988191396158"/>
        </c:manualLayout>
      </c:layout>
      <c:lineChart>
        <c:grouping val="standard"/>
        <c:varyColors val="0"/>
        <c:ser>
          <c:idx val="1"/>
          <c:order val="0"/>
          <c:tx>
            <c:v>2023</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Press'!$B$11:$M$11</c:f>
              <c:numCache>
                <c:formatCode>0.0</c:formatCode>
                <c:ptCount val="12"/>
                <c:pt idx="0">
                  <c:v>731.49699999999996</c:v>
                </c:pt>
                <c:pt idx="1">
                  <c:v>731.16399999999999</c:v>
                </c:pt>
                <c:pt idx="2">
                  <c:v>731.35799999999995</c:v>
                </c:pt>
                <c:pt idx="3">
                  <c:v>730.63099999999997</c:v>
                </c:pt>
                <c:pt idx="4">
                  <c:v>730.25599999999997</c:v>
                </c:pt>
                <c:pt idx="5">
                  <c:v>729.49699999999996</c:v>
                </c:pt>
                <c:pt idx="6">
                  <c:v>730.35400000000004</c:v>
                </c:pt>
                <c:pt idx="7">
                  <c:v>730.29399999999998</c:v>
                </c:pt>
                <c:pt idx="8">
                  <c:v>729.95899999999995</c:v>
                </c:pt>
                <c:pt idx="9">
                  <c:v>729.99300000000005</c:v>
                </c:pt>
                <c:pt idx="10">
                  <c:v>729.76</c:v>
                </c:pt>
                <c:pt idx="11">
                  <c:v>730.06100000000004</c:v>
                </c:pt>
              </c:numCache>
            </c:numRef>
          </c:val>
          <c:smooth val="0"/>
          <c:extLst>
            <c:ext xmlns:c16="http://schemas.microsoft.com/office/drawing/2014/chart" uri="{C3380CC4-5D6E-409C-BE32-E72D297353CC}">
              <c16:uniqueId val="{00000000-331D-4C5B-9F2E-D8717D957D8E}"/>
            </c:ext>
          </c:extLst>
        </c:ser>
        <c:ser>
          <c:idx val="2"/>
          <c:order val="1"/>
          <c:tx>
            <c:v>2015-2022</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Press'!$B$16:$M$16</c:f>
                <c:numCache>
                  <c:formatCode>General</c:formatCode>
                  <c:ptCount val="12"/>
                  <c:pt idx="0">
                    <c:v>0.47572260824979568</c:v>
                  </c:pt>
                  <c:pt idx="1">
                    <c:v>0.36860461352392077</c:v>
                  </c:pt>
                  <c:pt idx="2">
                    <c:v>0.35979236296013301</c:v>
                  </c:pt>
                  <c:pt idx="3">
                    <c:v>0.3658325360659479</c:v>
                  </c:pt>
                  <c:pt idx="4">
                    <c:v>0.28203580347970769</c:v>
                  </c:pt>
                  <c:pt idx="5">
                    <c:v>0.52725913405501068</c:v>
                  </c:pt>
                  <c:pt idx="6">
                    <c:v>0.25665882022637526</c:v>
                  </c:pt>
                  <c:pt idx="7">
                    <c:v>0.34421032814255875</c:v>
                  </c:pt>
                  <c:pt idx="8">
                    <c:v>0.53398712531295023</c:v>
                  </c:pt>
                  <c:pt idx="9">
                    <c:v>0.40296963629756405</c:v>
                  </c:pt>
                  <c:pt idx="10">
                    <c:v>0.49856421630293229</c:v>
                  </c:pt>
                  <c:pt idx="11">
                    <c:v>0.54369456294667162</c:v>
                  </c:pt>
                </c:numCache>
              </c:numRef>
            </c:plus>
            <c:minus>
              <c:numRef>
                <c:f>'Air Press'!$B$16:$M$16</c:f>
                <c:numCache>
                  <c:formatCode>General</c:formatCode>
                  <c:ptCount val="12"/>
                  <c:pt idx="0">
                    <c:v>0.47572260824979568</c:v>
                  </c:pt>
                  <c:pt idx="1">
                    <c:v>0.36860461352392077</c:v>
                  </c:pt>
                  <c:pt idx="2">
                    <c:v>0.35979236296013301</c:v>
                  </c:pt>
                  <c:pt idx="3">
                    <c:v>0.3658325360659479</c:v>
                  </c:pt>
                  <c:pt idx="4">
                    <c:v>0.28203580347970769</c:v>
                  </c:pt>
                  <c:pt idx="5">
                    <c:v>0.52725913405501068</c:v>
                  </c:pt>
                  <c:pt idx="6">
                    <c:v>0.25665882022637526</c:v>
                  </c:pt>
                  <c:pt idx="7">
                    <c:v>0.34421032814255875</c:v>
                  </c:pt>
                  <c:pt idx="8">
                    <c:v>0.53398712531295023</c:v>
                  </c:pt>
                  <c:pt idx="9">
                    <c:v>0.40296963629756405</c:v>
                  </c:pt>
                  <c:pt idx="10">
                    <c:v>0.49856421630293229</c:v>
                  </c:pt>
                  <c:pt idx="11">
                    <c:v>0.54369456294667162</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Press'!$B$15:$M$15</c:f>
              <c:numCache>
                <c:formatCode>0.0</c:formatCode>
                <c:ptCount val="12"/>
                <c:pt idx="0">
                  <c:v>730.83400000000017</c:v>
                </c:pt>
                <c:pt idx="1">
                  <c:v>730.91211111111113</c:v>
                </c:pt>
                <c:pt idx="2">
                  <c:v>730.92890000000011</c:v>
                </c:pt>
                <c:pt idx="3">
                  <c:v>730.34922222222224</c:v>
                </c:pt>
                <c:pt idx="4">
                  <c:v>730.24122222222229</c:v>
                </c:pt>
                <c:pt idx="5">
                  <c:v>730.18922222222227</c:v>
                </c:pt>
                <c:pt idx="6">
                  <c:v>730.37800000000004</c:v>
                </c:pt>
                <c:pt idx="7">
                  <c:v>730.24466666666672</c:v>
                </c:pt>
                <c:pt idx="8">
                  <c:v>729.92900000000009</c:v>
                </c:pt>
                <c:pt idx="9">
                  <c:v>729.90455555555559</c:v>
                </c:pt>
                <c:pt idx="10">
                  <c:v>729.78044444444447</c:v>
                </c:pt>
                <c:pt idx="11">
                  <c:v>730.06244444444428</c:v>
                </c:pt>
              </c:numCache>
            </c:numRef>
          </c:val>
          <c:smooth val="0"/>
          <c:extLst>
            <c:ext xmlns:c16="http://schemas.microsoft.com/office/drawing/2014/chart" uri="{C3380CC4-5D6E-409C-BE32-E72D297353CC}">
              <c16:uniqueId val="{00000001-331D-4C5B-9F2E-D8717D957D8E}"/>
            </c:ext>
          </c:extLst>
        </c:ser>
        <c:dLbls>
          <c:showLegendKey val="0"/>
          <c:showVal val="0"/>
          <c:showCatName val="0"/>
          <c:showSerName val="0"/>
          <c:showPercent val="0"/>
          <c:showBubbleSize val="0"/>
        </c:dLbls>
        <c:marker val="1"/>
        <c:smooth val="0"/>
        <c:axId val="633283448"/>
        <c:axId val="633283840"/>
      </c:lineChart>
      <c:catAx>
        <c:axId val="63328344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3283840"/>
        <c:crosses val="autoZero"/>
        <c:auto val="1"/>
        <c:lblAlgn val="ctr"/>
        <c:lblOffset val="100"/>
        <c:noMultiLvlLbl val="0"/>
      </c:catAx>
      <c:valAx>
        <c:axId val="633283840"/>
        <c:scaling>
          <c:orientation val="minMax"/>
          <c:min val="729"/>
        </c:scaling>
        <c:delete val="0"/>
        <c:axPos val="l"/>
        <c:title>
          <c:tx>
            <c:rich>
              <a:bodyPr rot="-5400000" vert="horz"/>
              <a:lstStyle/>
              <a:p>
                <a:pPr>
                  <a:defRPr sz="1600"/>
                </a:pPr>
                <a:r>
                  <a:rPr lang="en-US" sz="1600"/>
                  <a:t>Air Pressure (mmHg)</a:t>
                </a:r>
              </a:p>
            </c:rich>
          </c:tx>
          <c:layout>
            <c:manualLayout>
              <c:xMode val="edge"/>
              <c:yMode val="edge"/>
              <c:x val="2.6595744680851064E-2"/>
              <c:y val="0.27050607610741956"/>
            </c:manualLayout>
          </c:layout>
          <c:overlay val="0"/>
        </c:title>
        <c:numFmt formatCode="0" sourceLinked="0"/>
        <c:majorTickMark val="out"/>
        <c:minorTickMark val="none"/>
        <c:tickLblPos val="nextTo"/>
        <c:txPr>
          <a:bodyPr/>
          <a:lstStyle/>
          <a:p>
            <a:pPr>
              <a:defRPr sz="1100"/>
            </a:pPr>
            <a:endParaRPr lang="en-US"/>
          </a:p>
        </c:txPr>
        <c:crossAx val="633283448"/>
        <c:crosses val="autoZero"/>
        <c:crossBetween val="between"/>
        <c:majorUnit val="1"/>
      </c:valAx>
    </c:plotArea>
    <c:legend>
      <c:legendPos val="r"/>
      <c:layout>
        <c:manualLayout>
          <c:xMode val="edge"/>
          <c:yMode val="edge"/>
          <c:x val="0.7923626235550344"/>
          <c:y val="4.6573327074128035E-2"/>
          <c:w val="0.17534254361821794"/>
          <c:h val="0.109558919609541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Max. Rainfall</a:t>
            </a:r>
            <a:r>
              <a:rPr lang="en-US" baseline="0"/>
              <a:t> Event Size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0000"/>
            </a:solidFill>
            <a:ln>
              <a:solidFill>
                <a:srgbClr val="FF0000"/>
              </a:solidFill>
            </a:ln>
            <a:effectLst/>
          </c:spPr>
          <c:invertIfNegative val="0"/>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Storms!$S$8:$S$19</c:f>
              <c:numCache>
                <c:formatCode>0.0</c:formatCode>
                <c:ptCount val="12"/>
                <c:pt idx="0">
                  <c:v>3.8</c:v>
                </c:pt>
                <c:pt idx="1">
                  <c:v>13.2</c:v>
                </c:pt>
                <c:pt idx="2">
                  <c:v>21.8</c:v>
                </c:pt>
                <c:pt idx="3">
                  <c:v>81.5</c:v>
                </c:pt>
                <c:pt idx="4">
                  <c:v>133.6</c:v>
                </c:pt>
                <c:pt idx="5">
                  <c:v>79.2</c:v>
                </c:pt>
                <c:pt idx="6">
                  <c:v>42.4</c:v>
                </c:pt>
                <c:pt idx="7">
                  <c:v>54.9</c:v>
                </c:pt>
                <c:pt idx="8">
                  <c:v>45</c:v>
                </c:pt>
                <c:pt idx="9">
                  <c:v>45</c:v>
                </c:pt>
                <c:pt idx="10">
                  <c:v>53.1</c:v>
                </c:pt>
                <c:pt idx="11">
                  <c:v>20.100000000000001</c:v>
                </c:pt>
              </c:numCache>
            </c:numRef>
          </c:val>
          <c:extLst>
            <c:ext xmlns:c16="http://schemas.microsoft.com/office/drawing/2014/chart" uri="{C3380CC4-5D6E-409C-BE32-E72D297353CC}">
              <c16:uniqueId val="{00000000-AE69-44A1-AAD2-752BA0813F22}"/>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max val="18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Size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3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NR'!$F$2:$F$97</c:f>
              <c:numCache>
                <c:formatCode>0.0</c:formatCode>
                <c:ptCount val="96"/>
                <c:pt idx="0">
                  <c:v>-1.4592000000000001</c:v>
                </c:pt>
                <c:pt idx="1">
                  <c:v>-1.4251</c:v>
                </c:pt>
                <c:pt idx="2">
                  <c:v>-1.3523000000000001</c:v>
                </c:pt>
                <c:pt idx="3">
                  <c:v>-1.3815</c:v>
                </c:pt>
                <c:pt idx="4">
                  <c:v>-1.4656</c:v>
                </c:pt>
                <c:pt idx="5">
                  <c:v>-1.4356</c:v>
                </c:pt>
                <c:pt idx="6">
                  <c:v>-1.4323999999999999</c:v>
                </c:pt>
                <c:pt idx="7">
                  <c:v>-1.4756</c:v>
                </c:pt>
                <c:pt idx="8">
                  <c:v>-1.4181999999999999</c:v>
                </c:pt>
                <c:pt idx="9">
                  <c:v>-1.3766</c:v>
                </c:pt>
                <c:pt idx="10">
                  <c:v>-1.3475999999999999</c:v>
                </c:pt>
                <c:pt idx="11">
                  <c:v>-1.3504</c:v>
                </c:pt>
                <c:pt idx="12">
                  <c:v>-1.3705000000000001</c:v>
                </c:pt>
                <c:pt idx="13">
                  <c:v>-1.4084000000000001</c:v>
                </c:pt>
                <c:pt idx="14">
                  <c:v>-1.4360999999999999</c:v>
                </c:pt>
                <c:pt idx="15">
                  <c:v>-1.4767999999999999</c:v>
                </c:pt>
                <c:pt idx="16">
                  <c:v>-1.5018</c:v>
                </c:pt>
                <c:pt idx="17">
                  <c:v>-1.5426</c:v>
                </c:pt>
                <c:pt idx="18">
                  <c:v>-1.5130999999999999</c:v>
                </c:pt>
                <c:pt idx="19">
                  <c:v>-1.4835</c:v>
                </c:pt>
                <c:pt idx="20">
                  <c:v>-1.4666999999999999</c:v>
                </c:pt>
                <c:pt idx="21">
                  <c:v>-1.4816</c:v>
                </c:pt>
                <c:pt idx="22">
                  <c:v>-1.4927999999999999</c:v>
                </c:pt>
                <c:pt idx="23">
                  <c:v>-1.4275</c:v>
                </c:pt>
                <c:pt idx="24">
                  <c:v>-0.95409999999999995</c:v>
                </c:pt>
                <c:pt idx="25">
                  <c:v>2.3374999999999999</c:v>
                </c:pt>
                <c:pt idx="26">
                  <c:v>11.6646</c:v>
                </c:pt>
                <c:pt idx="27">
                  <c:v>28.698799999999999</c:v>
                </c:pt>
                <c:pt idx="28">
                  <c:v>51.6738</c:v>
                </c:pt>
                <c:pt idx="29">
                  <c:v>80.293400000000005</c:v>
                </c:pt>
                <c:pt idx="30">
                  <c:v>103.6956</c:v>
                </c:pt>
                <c:pt idx="31">
                  <c:v>129.04409999999999</c:v>
                </c:pt>
                <c:pt idx="32">
                  <c:v>166.55359999999999</c:v>
                </c:pt>
                <c:pt idx="33">
                  <c:v>202.22620000000001</c:v>
                </c:pt>
                <c:pt idx="34">
                  <c:v>216.96279999999999</c:v>
                </c:pt>
                <c:pt idx="35">
                  <c:v>251.42320000000001</c:v>
                </c:pt>
                <c:pt idx="36">
                  <c:v>287.7199</c:v>
                </c:pt>
                <c:pt idx="37">
                  <c:v>297.07749999999999</c:v>
                </c:pt>
                <c:pt idx="38">
                  <c:v>312.39710000000002</c:v>
                </c:pt>
                <c:pt idx="39">
                  <c:v>334.3571</c:v>
                </c:pt>
                <c:pt idx="40">
                  <c:v>357.13549999999998</c:v>
                </c:pt>
                <c:pt idx="41">
                  <c:v>389.18329999999997</c:v>
                </c:pt>
                <c:pt idx="42">
                  <c:v>425.48849999999999</c:v>
                </c:pt>
                <c:pt idx="43">
                  <c:v>416.97460000000001</c:v>
                </c:pt>
                <c:pt idx="44">
                  <c:v>410.17079999999999</c:v>
                </c:pt>
                <c:pt idx="45">
                  <c:v>426.06549999999999</c:v>
                </c:pt>
                <c:pt idx="46">
                  <c:v>450.93990000000002</c:v>
                </c:pt>
                <c:pt idx="47">
                  <c:v>459.54829999999998</c:v>
                </c:pt>
                <c:pt idx="48">
                  <c:v>442.64449999999999</c:v>
                </c:pt>
                <c:pt idx="49">
                  <c:v>461.1207</c:v>
                </c:pt>
                <c:pt idx="50">
                  <c:v>435.63490000000002</c:v>
                </c:pt>
                <c:pt idx="51">
                  <c:v>424.36869999999999</c:v>
                </c:pt>
                <c:pt idx="52">
                  <c:v>404.0412</c:v>
                </c:pt>
                <c:pt idx="53">
                  <c:v>376.34780000000001</c:v>
                </c:pt>
                <c:pt idx="54">
                  <c:v>367.62279999999998</c:v>
                </c:pt>
                <c:pt idx="55">
                  <c:v>344.30020000000002</c:v>
                </c:pt>
                <c:pt idx="56">
                  <c:v>320.137</c:v>
                </c:pt>
                <c:pt idx="57">
                  <c:v>304.5677</c:v>
                </c:pt>
                <c:pt idx="58">
                  <c:v>274.69409999999999</c:v>
                </c:pt>
                <c:pt idx="59">
                  <c:v>247.08</c:v>
                </c:pt>
                <c:pt idx="60">
                  <c:v>229.35419999999999</c:v>
                </c:pt>
                <c:pt idx="61">
                  <c:v>187.88810000000001</c:v>
                </c:pt>
                <c:pt idx="62">
                  <c:v>137.65289999999999</c:v>
                </c:pt>
                <c:pt idx="63">
                  <c:v>110.8797</c:v>
                </c:pt>
                <c:pt idx="64">
                  <c:v>89.424099999999996</c:v>
                </c:pt>
                <c:pt idx="65">
                  <c:v>71.678299999999993</c:v>
                </c:pt>
                <c:pt idx="66">
                  <c:v>64.303799999999995</c:v>
                </c:pt>
                <c:pt idx="67">
                  <c:v>48.5443</c:v>
                </c:pt>
                <c:pt idx="68">
                  <c:v>39.803199999999997</c:v>
                </c:pt>
                <c:pt idx="69">
                  <c:v>25.295000000000002</c:v>
                </c:pt>
                <c:pt idx="70">
                  <c:v>14.464700000000001</c:v>
                </c:pt>
                <c:pt idx="71">
                  <c:v>5.5910000000000002</c:v>
                </c:pt>
                <c:pt idx="72">
                  <c:v>0.17050000000000001</c:v>
                </c:pt>
                <c:pt idx="73">
                  <c:v>-1.3828</c:v>
                </c:pt>
                <c:pt idx="74">
                  <c:v>-1.5753999999999999</c:v>
                </c:pt>
                <c:pt idx="75">
                  <c:v>-1.5185999999999999</c:v>
                </c:pt>
                <c:pt idx="76">
                  <c:v>-1.4607000000000001</c:v>
                </c:pt>
                <c:pt idx="77">
                  <c:v>-1.4355</c:v>
                </c:pt>
                <c:pt idx="78">
                  <c:v>-1.4458</c:v>
                </c:pt>
                <c:pt idx="79">
                  <c:v>-1.5216000000000001</c:v>
                </c:pt>
                <c:pt idx="80">
                  <c:v>-1.4853000000000001</c:v>
                </c:pt>
                <c:pt idx="81">
                  <c:v>-1.4575</c:v>
                </c:pt>
                <c:pt idx="82">
                  <c:v>-1.5095000000000001</c:v>
                </c:pt>
                <c:pt idx="83">
                  <c:v>-1.5713999999999999</c:v>
                </c:pt>
                <c:pt idx="84">
                  <c:v>-1.5078</c:v>
                </c:pt>
                <c:pt idx="85">
                  <c:v>-1.5037</c:v>
                </c:pt>
                <c:pt idx="86">
                  <c:v>-1.5528999999999999</c:v>
                </c:pt>
                <c:pt idx="87">
                  <c:v>-1.569</c:v>
                </c:pt>
                <c:pt idx="88">
                  <c:v>-1.5384</c:v>
                </c:pt>
                <c:pt idx="89">
                  <c:v>-1.4806999999999999</c:v>
                </c:pt>
                <c:pt idx="90">
                  <c:v>-1.4331</c:v>
                </c:pt>
                <c:pt idx="91">
                  <c:v>-1.4426000000000001</c:v>
                </c:pt>
                <c:pt idx="92">
                  <c:v>-1.3966000000000001</c:v>
                </c:pt>
                <c:pt idx="93">
                  <c:v>-1.4256</c:v>
                </c:pt>
                <c:pt idx="94">
                  <c:v>-1.4792000000000001</c:v>
                </c:pt>
                <c:pt idx="95">
                  <c:v>-1.4608000000000001</c:v>
                </c:pt>
              </c:numCache>
            </c:numRef>
          </c:val>
          <c:smooth val="0"/>
          <c:extLst>
            <c:ext xmlns:c16="http://schemas.microsoft.com/office/drawing/2014/chart" uri="{C3380CC4-5D6E-409C-BE32-E72D297353CC}">
              <c16:uniqueId val="{00000000-5AEE-443E-B2D2-529ADEF9C4EB}"/>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0"/>
        </c:scaling>
        <c:delete val="0"/>
        <c:axPos val="l"/>
        <c:title>
          <c:tx>
            <c:rich>
              <a:bodyPr rot="-5400000" vert="horz"/>
              <a:lstStyle/>
              <a:p>
                <a:pPr>
                  <a:defRPr/>
                </a:pPr>
                <a:r>
                  <a:rPr lang="en-US" sz="1400" b="0"/>
                  <a:t>Net Short Wave Radiation (W/m2)</a:t>
                </a:r>
              </a:p>
            </c:rich>
          </c:tx>
          <c:overlay val="0"/>
        </c:title>
        <c:numFmt formatCode="0" sourceLinked="0"/>
        <c:majorTickMark val="out"/>
        <c:minorTickMark val="none"/>
        <c:tickLblPos val="nextTo"/>
        <c:crossAx val="636262904"/>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NR'!$B$2:$B$97</c:f>
              <c:numCache>
                <c:formatCode>0.000</c:formatCode>
                <c:ptCount val="96"/>
                <c:pt idx="0">
                  <c:v>-0.94</c:v>
                </c:pt>
                <c:pt idx="1">
                  <c:v>38.446399999999997</c:v>
                </c:pt>
                <c:pt idx="2">
                  <c:v>40.817599999999999</c:v>
                </c:pt>
                <c:pt idx="3">
                  <c:v>-0.84709999999999996</c:v>
                </c:pt>
                <c:pt idx="4">
                  <c:v>119.06319999999999</c:v>
                </c:pt>
                <c:pt idx="5">
                  <c:v>79.894800000000004</c:v>
                </c:pt>
                <c:pt idx="6">
                  <c:v>-41.734499999999997</c:v>
                </c:pt>
                <c:pt idx="7">
                  <c:v>38.145400000000002</c:v>
                </c:pt>
                <c:pt idx="8">
                  <c:v>28.290099999999999</c:v>
                </c:pt>
                <c:pt idx="9">
                  <c:v>-91.802300000000002</c:v>
                </c:pt>
                <c:pt idx="10">
                  <c:v>-14.6837</c:v>
                </c:pt>
                <c:pt idx="11">
                  <c:v>13.129200000000001</c:v>
                </c:pt>
                <c:pt idx="12">
                  <c:v>77.972099999999998</c:v>
                </c:pt>
                <c:pt idx="13">
                  <c:v>-0.92049999999999998</c:v>
                </c:pt>
                <c:pt idx="14">
                  <c:v>155.13919999999999</c:v>
                </c:pt>
                <c:pt idx="15">
                  <c:v>-75.933599999999998</c:v>
                </c:pt>
                <c:pt idx="16">
                  <c:v>-184.33770000000001</c:v>
                </c:pt>
                <c:pt idx="17">
                  <c:v>16.865600000000001</c:v>
                </c:pt>
                <c:pt idx="18">
                  <c:v>-0.86870000000000003</c:v>
                </c:pt>
                <c:pt idx="19">
                  <c:v>-0.99319999999999997</c:v>
                </c:pt>
                <c:pt idx="20">
                  <c:v>-38.633699999999997</c:v>
                </c:pt>
                <c:pt idx="21">
                  <c:v>36.663899999999998</c:v>
                </c:pt>
                <c:pt idx="22">
                  <c:v>-0.85589999999999999</c:v>
                </c:pt>
                <c:pt idx="23">
                  <c:v>-39.625900000000001</c:v>
                </c:pt>
                <c:pt idx="24">
                  <c:v>-53.839700000000001</c:v>
                </c:pt>
                <c:pt idx="25">
                  <c:v>0.21729999999999999</c:v>
                </c:pt>
                <c:pt idx="26">
                  <c:v>0.2873</c:v>
                </c:pt>
                <c:pt idx="27">
                  <c:v>0.20979999999999999</c:v>
                </c:pt>
                <c:pt idx="28">
                  <c:v>0.19989999999999999</c:v>
                </c:pt>
                <c:pt idx="29">
                  <c:v>0.2011</c:v>
                </c:pt>
                <c:pt idx="30">
                  <c:v>0.19719999999999999</c:v>
                </c:pt>
                <c:pt idx="31">
                  <c:v>0.19239999999999999</c:v>
                </c:pt>
                <c:pt idx="32">
                  <c:v>0.193</c:v>
                </c:pt>
                <c:pt idx="33">
                  <c:v>0.1918</c:v>
                </c:pt>
                <c:pt idx="34">
                  <c:v>0.1883</c:v>
                </c:pt>
                <c:pt idx="35">
                  <c:v>0.189</c:v>
                </c:pt>
                <c:pt idx="36">
                  <c:v>0.18809999999999999</c:v>
                </c:pt>
                <c:pt idx="37">
                  <c:v>0.18659999999999999</c:v>
                </c:pt>
                <c:pt idx="38">
                  <c:v>0.18540000000000001</c:v>
                </c:pt>
                <c:pt idx="39">
                  <c:v>0.18459999999999999</c:v>
                </c:pt>
                <c:pt idx="40">
                  <c:v>0.18340000000000001</c:v>
                </c:pt>
                <c:pt idx="41">
                  <c:v>0.18379999999999999</c:v>
                </c:pt>
                <c:pt idx="42">
                  <c:v>0.18609999999999999</c:v>
                </c:pt>
                <c:pt idx="43">
                  <c:v>0.1847</c:v>
                </c:pt>
                <c:pt idx="44">
                  <c:v>0.18160000000000001</c:v>
                </c:pt>
                <c:pt idx="45">
                  <c:v>0.18390000000000001</c:v>
                </c:pt>
                <c:pt idx="46">
                  <c:v>0.18390000000000001</c:v>
                </c:pt>
                <c:pt idx="47">
                  <c:v>0.18509999999999999</c:v>
                </c:pt>
                <c:pt idx="48">
                  <c:v>0.18340000000000001</c:v>
                </c:pt>
                <c:pt idx="49">
                  <c:v>0.186</c:v>
                </c:pt>
                <c:pt idx="50">
                  <c:v>0.1847</c:v>
                </c:pt>
                <c:pt idx="51">
                  <c:v>0.18429999999999999</c:v>
                </c:pt>
                <c:pt idx="52">
                  <c:v>0.18440000000000001</c:v>
                </c:pt>
                <c:pt idx="53">
                  <c:v>0.18640000000000001</c:v>
                </c:pt>
                <c:pt idx="54">
                  <c:v>0.1835</c:v>
                </c:pt>
                <c:pt idx="55">
                  <c:v>0.18060000000000001</c:v>
                </c:pt>
                <c:pt idx="56">
                  <c:v>0.18129999999999999</c:v>
                </c:pt>
                <c:pt idx="57">
                  <c:v>0.18029999999999999</c:v>
                </c:pt>
                <c:pt idx="58">
                  <c:v>0.17810000000000001</c:v>
                </c:pt>
                <c:pt idx="59">
                  <c:v>0.1734</c:v>
                </c:pt>
                <c:pt idx="60">
                  <c:v>0.17280000000000001</c:v>
                </c:pt>
                <c:pt idx="61">
                  <c:v>0.17449999999999999</c:v>
                </c:pt>
                <c:pt idx="62">
                  <c:v>0.191</c:v>
                </c:pt>
                <c:pt idx="63">
                  <c:v>0.19589999999999999</c:v>
                </c:pt>
                <c:pt idx="64">
                  <c:v>0.21840000000000001</c:v>
                </c:pt>
                <c:pt idx="65">
                  <c:v>0.2293</c:v>
                </c:pt>
                <c:pt idx="66">
                  <c:v>0.2301</c:v>
                </c:pt>
                <c:pt idx="67">
                  <c:v>0.2228</c:v>
                </c:pt>
                <c:pt idx="68">
                  <c:v>0.21260000000000001</c:v>
                </c:pt>
                <c:pt idx="69">
                  <c:v>0.23069999999999999</c:v>
                </c:pt>
                <c:pt idx="70">
                  <c:v>0.25990000000000002</c:v>
                </c:pt>
                <c:pt idx="71">
                  <c:v>0.36070000000000002</c:v>
                </c:pt>
                <c:pt idx="72">
                  <c:v>-1.5800000000000002E-2</c:v>
                </c:pt>
                <c:pt idx="73">
                  <c:v>-0.71440000000000003</c:v>
                </c:pt>
                <c:pt idx="74">
                  <c:v>-38.919800000000002</c:v>
                </c:pt>
                <c:pt idx="75">
                  <c:v>-0.70450000000000002</c:v>
                </c:pt>
                <c:pt idx="76">
                  <c:v>36.265799999999999</c:v>
                </c:pt>
                <c:pt idx="77">
                  <c:v>-0.77849999999999997</c:v>
                </c:pt>
                <c:pt idx="78">
                  <c:v>-0.73140000000000005</c:v>
                </c:pt>
                <c:pt idx="79">
                  <c:v>36.360799999999998</c:v>
                </c:pt>
                <c:pt idx="80">
                  <c:v>-77.364400000000003</c:v>
                </c:pt>
                <c:pt idx="81">
                  <c:v>-0.93020000000000003</c:v>
                </c:pt>
                <c:pt idx="82">
                  <c:v>36.448500000000003</c:v>
                </c:pt>
                <c:pt idx="83">
                  <c:v>-0.83860000000000001</c:v>
                </c:pt>
                <c:pt idx="84">
                  <c:v>-0.63119999999999998</c:v>
                </c:pt>
                <c:pt idx="85">
                  <c:v>-38.8718</c:v>
                </c:pt>
                <c:pt idx="86">
                  <c:v>-36.908299999999997</c:v>
                </c:pt>
                <c:pt idx="87">
                  <c:v>71.967299999999994</c:v>
                </c:pt>
                <c:pt idx="88">
                  <c:v>-37.976599999999998</c:v>
                </c:pt>
                <c:pt idx="89">
                  <c:v>-38.339199999999998</c:v>
                </c:pt>
                <c:pt idx="90">
                  <c:v>-71.249799999999993</c:v>
                </c:pt>
                <c:pt idx="91">
                  <c:v>-38.179600000000001</c:v>
                </c:pt>
                <c:pt idx="92">
                  <c:v>-0.74019999999999997</c:v>
                </c:pt>
                <c:pt idx="93">
                  <c:v>-38.5274</c:v>
                </c:pt>
                <c:pt idx="94">
                  <c:v>-0.84179999999999999</c:v>
                </c:pt>
                <c:pt idx="95">
                  <c:v>-0.87819999999999998</c:v>
                </c:pt>
              </c:numCache>
            </c:numRef>
          </c:val>
          <c:smooth val="0"/>
          <c:extLst>
            <c:ext xmlns:c16="http://schemas.microsoft.com/office/drawing/2014/chart" uri="{C3380CC4-5D6E-409C-BE32-E72D297353CC}">
              <c16:uniqueId val="{00000000-A70F-4AC1-8315-B713E5D27BEC}"/>
            </c:ext>
          </c:extLst>
        </c:ser>
        <c:dLbls>
          <c:showLegendKey val="0"/>
          <c:showVal val="0"/>
          <c:showCatName val="0"/>
          <c:showSerName val="0"/>
          <c:showPercent val="0"/>
          <c:showBubbleSize val="0"/>
        </c:dLbls>
        <c:smooth val="0"/>
        <c:axId val="636264864"/>
        <c:axId val="636265256"/>
      </c:lineChart>
      <c:catAx>
        <c:axId val="63626486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5256"/>
        <c:crosses val="autoZero"/>
        <c:auto val="1"/>
        <c:lblAlgn val="ctr"/>
        <c:lblOffset val="100"/>
        <c:tickLblSkip val="8"/>
        <c:tickMarkSkip val="8"/>
        <c:noMultiLvlLbl val="0"/>
      </c:catAx>
      <c:valAx>
        <c:axId val="636265256"/>
        <c:scaling>
          <c:orientation val="minMax"/>
        </c:scaling>
        <c:delete val="0"/>
        <c:axPos val="l"/>
        <c:title>
          <c:tx>
            <c:rich>
              <a:bodyPr rot="-5400000" vert="horz"/>
              <a:lstStyle/>
              <a:p>
                <a:pPr>
                  <a:defRPr/>
                </a:pPr>
                <a:r>
                  <a:rPr lang="en-US" sz="1400" b="0"/>
                  <a:t>Albedo</a:t>
                </a:r>
              </a:p>
            </c:rich>
          </c:tx>
          <c:overlay val="0"/>
        </c:title>
        <c:numFmt formatCode="0.0" sourceLinked="0"/>
        <c:majorTickMark val="out"/>
        <c:minorTickMark val="none"/>
        <c:tickLblPos val="low"/>
        <c:crossAx val="636264864"/>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NR'!$C$2:$C$97</c:f>
              <c:numCache>
                <c:formatCode>0.0</c:formatCode>
                <c:ptCount val="96"/>
                <c:pt idx="0">
                  <c:v>414.59960000000001</c:v>
                </c:pt>
                <c:pt idx="1">
                  <c:v>414.4717</c:v>
                </c:pt>
                <c:pt idx="2">
                  <c:v>415.79090000000002</c:v>
                </c:pt>
                <c:pt idx="3">
                  <c:v>415.85649999999998</c:v>
                </c:pt>
                <c:pt idx="4">
                  <c:v>414.24059999999997</c:v>
                </c:pt>
                <c:pt idx="5">
                  <c:v>414.6087</c:v>
                </c:pt>
                <c:pt idx="6">
                  <c:v>414.33330000000001</c:v>
                </c:pt>
                <c:pt idx="7">
                  <c:v>413.58120000000002</c:v>
                </c:pt>
                <c:pt idx="8">
                  <c:v>414.53410000000002</c:v>
                </c:pt>
                <c:pt idx="9">
                  <c:v>414.44709999999998</c:v>
                </c:pt>
                <c:pt idx="10">
                  <c:v>414.82139999999998</c:v>
                </c:pt>
                <c:pt idx="11">
                  <c:v>415.30110000000002</c:v>
                </c:pt>
                <c:pt idx="12">
                  <c:v>414.70830000000001</c:v>
                </c:pt>
                <c:pt idx="13">
                  <c:v>413.98439999999999</c:v>
                </c:pt>
                <c:pt idx="14">
                  <c:v>412.79930000000002</c:v>
                </c:pt>
                <c:pt idx="15">
                  <c:v>412.19709999999998</c:v>
                </c:pt>
                <c:pt idx="16">
                  <c:v>412.1551</c:v>
                </c:pt>
                <c:pt idx="17">
                  <c:v>411.5043</c:v>
                </c:pt>
                <c:pt idx="18">
                  <c:v>412.06740000000002</c:v>
                </c:pt>
                <c:pt idx="19">
                  <c:v>411.91449999999998</c:v>
                </c:pt>
                <c:pt idx="20">
                  <c:v>412.35469999999998</c:v>
                </c:pt>
                <c:pt idx="21">
                  <c:v>412.17899999999997</c:v>
                </c:pt>
                <c:pt idx="22">
                  <c:v>411.33839999999998</c:v>
                </c:pt>
                <c:pt idx="23">
                  <c:v>411.83330000000001</c:v>
                </c:pt>
                <c:pt idx="24">
                  <c:v>413.80250000000001</c:v>
                </c:pt>
                <c:pt idx="25">
                  <c:v>415.23039999999997</c:v>
                </c:pt>
                <c:pt idx="26">
                  <c:v>415.53039999999999</c:v>
                </c:pt>
                <c:pt idx="27">
                  <c:v>415.26920000000001</c:v>
                </c:pt>
                <c:pt idx="28">
                  <c:v>414.60759999999999</c:v>
                </c:pt>
                <c:pt idx="29">
                  <c:v>414.22210000000001</c:v>
                </c:pt>
                <c:pt idx="30">
                  <c:v>415.32859999999999</c:v>
                </c:pt>
                <c:pt idx="31">
                  <c:v>413.77140000000003</c:v>
                </c:pt>
                <c:pt idx="32">
                  <c:v>414.80070000000001</c:v>
                </c:pt>
                <c:pt idx="33">
                  <c:v>415.45139999999998</c:v>
                </c:pt>
                <c:pt idx="34">
                  <c:v>418.13189999999997</c:v>
                </c:pt>
                <c:pt idx="35">
                  <c:v>420.98439999999999</c:v>
                </c:pt>
                <c:pt idx="36">
                  <c:v>421.75</c:v>
                </c:pt>
                <c:pt idx="37">
                  <c:v>423.04640000000001</c:v>
                </c:pt>
                <c:pt idx="38">
                  <c:v>424.93220000000002</c:v>
                </c:pt>
                <c:pt idx="39">
                  <c:v>425.73770000000002</c:v>
                </c:pt>
                <c:pt idx="40">
                  <c:v>425.96409999999997</c:v>
                </c:pt>
                <c:pt idx="41">
                  <c:v>427.35939999999999</c:v>
                </c:pt>
                <c:pt idx="42">
                  <c:v>428.29129999999998</c:v>
                </c:pt>
                <c:pt idx="43">
                  <c:v>429.39490000000001</c:v>
                </c:pt>
                <c:pt idx="44">
                  <c:v>430.27719999999999</c:v>
                </c:pt>
                <c:pt idx="45">
                  <c:v>429.84089999999998</c:v>
                </c:pt>
                <c:pt idx="46">
                  <c:v>429.37389999999999</c:v>
                </c:pt>
                <c:pt idx="47">
                  <c:v>430.59379999999999</c:v>
                </c:pt>
                <c:pt idx="48">
                  <c:v>430.01010000000002</c:v>
                </c:pt>
                <c:pt idx="49">
                  <c:v>430.89490000000001</c:v>
                </c:pt>
                <c:pt idx="50">
                  <c:v>432.70870000000002</c:v>
                </c:pt>
                <c:pt idx="51">
                  <c:v>431.5496</c:v>
                </c:pt>
                <c:pt idx="52">
                  <c:v>432.63510000000002</c:v>
                </c:pt>
                <c:pt idx="53">
                  <c:v>431.87569999999999</c:v>
                </c:pt>
                <c:pt idx="54">
                  <c:v>430.81700000000001</c:v>
                </c:pt>
                <c:pt idx="55">
                  <c:v>429.79239999999999</c:v>
                </c:pt>
                <c:pt idx="56">
                  <c:v>428.9649</c:v>
                </c:pt>
                <c:pt idx="57">
                  <c:v>428.89859999999999</c:v>
                </c:pt>
                <c:pt idx="58">
                  <c:v>429.66449999999998</c:v>
                </c:pt>
                <c:pt idx="59">
                  <c:v>428.37720000000002</c:v>
                </c:pt>
                <c:pt idx="60">
                  <c:v>426.42540000000002</c:v>
                </c:pt>
                <c:pt idx="61">
                  <c:v>426.13839999999999</c:v>
                </c:pt>
                <c:pt idx="62">
                  <c:v>426.27170000000001</c:v>
                </c:pt>
                <c:pt idx="63">
                  <c:v>425.09859999999998</c:v>
                </c:pt>
                <c:pt idx="64">
                  <c:v>423.30110000000002</c:v>
                </c:pt>
                <c:pt idx="65">
                  <c:v>422.78910000000002</c:v>
                </c:pt>
                <c:pt idx="66">
                  <c:v>422.08260000000001</c:v>
                </c:pt>
                <c:pt idx="67">
                  <c:v>423.0609</c:v>
                </c:pt>
                <c:pt idx="68">
                  <c:v>422.35579999999999</c:v>
                </c:pt>
                <c:pt idx="69">
                  <c:v>421.0659</c:v>
                </c:pt>
                <c:pt idx="70">
                  <c:v>420.5822</c:v>
                </c:pt>
                <c:pt idx="71">
                  <c:v>419.24959999999999</c:v>
                </c:pt>
                <c:pt idx="72">
                  <c:v>418.17140000000001</c:v>
                </c:pt>
                <c:pt idx="73">
                  <c:v>417.12569999999999</c:v>
                </c:pt>
                <c:pt idx="74">
                  <c:v>415.74599999999998</c:v>
                </c:pt>
                <c:pt idx="75">
                  <c:v>416.65539999999999</c:v>
                </c:pt>
                <c:pt idx="76">
                  <c:v>417.01960000000003</c:v>
                </c:pt>
                <c:pt idx="77">
                  <c:v>417.23880000000003</c:v>
                </c:pt>
                <c:pt idx="78">
                  <c:v>416.60399999999998</c:v>
                </c:pt>
                <c:pt idx="79">
                  <c:v>414.66269999999997</c:v>
                </c:pt>
                <c:pt idx="80">
                  <c:v>415.08080000000001</c:v>
                </c:pt>
                <c:pt idx="81">
                  <c:v>414.60509999999999</c:v>
                </c:pt>
                <c:pt idx="82">
                  <c:v>414.28769999999997</c:v>
                </c:pt>
                <c:pt idx="83">
                  <c:v>413.75040000000001</c:v>
                </c:pt>
                <c:pt idx="84">
                  <c:v>413.97899999999998</c:v>
                </c:pt>
                <c:pt idx="85">
                  <c:v>413.0609</c:v>
                </c:pt>
                <c:pt idx="86">
                  <c:v>412.08300000000003</c:v>
                </c:pt>
                <c:pt idx="87">
                  <c:v>411.67750000000001</c:v>
                </c:pt>
                <c:pt idx="88">
                  <c:v>413.30470000000003</c:v>
                </c:pt>
                <c:pt idx="89">
                  <c:v>414.35939999999999</c:v>
                </c:pt>
                <c:pt idx="90">
                  <c:v>414.6848</c:v>
                </c:pt>
                <c:pt idx="91">
                  <c:v>414.09820000000002</c:v>
                </c:pt>
                <c:pt idx="92">
                  <c:v>414.73660000000001</c:v>
                </c:pt>
                <c:pt idx="93">
                  <c:v>414.61200000000002</c:v>
                </c:pt>
                <c:pt idx="94">
                  <c:v>414.04059999999998</c:v>
                </c:pt>
                <c:pt idx="95">
                  <c:v>414.03190000000001</c:v>
                </c:pt>
              </c:numCache>
            </c:numRef>
          </c:val>
          <c:smooth val="0"/>
          <c:extLst>
            <c:ext xmlns:c16="http://schemas.microsoft.com/office/drawing/2014/chart" uri="{C3380CC4-5D6E-409C-BE32-E72D297353CC}">
              <c16:uniqueId val="{00000000-A969-44EF-A8EE-E056891F8056}"/>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auto val="1"/>
        <c:lblAlgn val="ctr"/>
        <c:lblOffset val="100"/>
        <c:tickLblSkip val="8"/>
        <c:tickMarkSkip val="8"/>
        <c:noMultiLvlLbl val="0"/>
      </c:catAx>
      <c:valAx>
        <c:axId val="508984032"/>
        <c:scaling>
          <c:orientation val="minMax"/>
        </c:scaling>
        <c:delete val="0"/>
        <c:axPos val="l"/>
        <c:title>
          <c:tx>
            <c:rich>
              <a:bodyPr rot="-5400000" vert="horz"/>
              <a:lstStyle/>
              <a:p>
                <a:pPr>
                  <a:defRPr/>
                </a:pPr>
                <a:r>
                  <a:rPr lang="en-US" sz="1400" b="0"/>
                  <a:t>Down-welling Long Wave Radiation (W/m2)</a:t>
                </a:r>
              </a:p>
            </c:rich>
          </c:tx>
          <c:overlay val="0"/>
        </c:title>
        <c:numFmt formatCode="0" sourceLinked="0"/>
        <c:majorTickMark val="out"/>
        <c:minorTickMark val="none"/>
        <c:tickLblPos val="nextTo"/>
        <c:crossAx val="508983640"/>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NR'!$E$2:$E$97</c:f>
              <c:numCache>
                <c:formatCode>0.0</c:formatCode>
                <c:ptCount val="96"/>
                <c:pt idx="0">
                  <c:v>-23.898599999999998</c:v>
                </c:pt>
                <c:pt idx="1">
                  <c:v>-23.871300000000002</c:v>
                </c:pt>
                <c:pt idx="2">
                  <c:v>-22.524899999999999</c:v>
                </c:pt>
                <c:pt idx="3">
                  <c:v>-22.357299999999999</c:v>
                </c:pt>
                <c:pt idx="4">
                  <c:v>-23.680499999999999</c:v>
                </c:pt>
                <c:pt idx="5">
                  <c:v>-23.1494</c:v>
                </c:pt>
                <c:pt idx="6">
                  <c:v>-23.258800000000001</c:v>
                </c:pt>
                <c:pt idx="7">
                  <c:v>-23.8628</c:v>
                </c:pt>
                <c:pt idx="8">
                  <c:v>-22.8201</c:v>
                </c:pt>
                <c:pt idx="9">
                  <c:v>-22.787299999999998</c:v>
                </c:pt>
                <c:pt idx="10">
                  <c:v>-22.295100000000001</c:v>
                </c:pt>
                <c:pt idx="11">
                  <c:v>-21.681799999999999</c:v>
                </c:pt>
                <c:pt idx="12">
                  <c:v>-22.084299999999999</c:v>
                </c:pt>
                <c:pt idx="13">
                  <c:v>-22.69</c:v>
                </c:pt>
                <c:pt idx="14">
                  <c:v>-23.758500000000002</c:v>
                </c:pt>
                <c:pt idx="15">
                  <c:v>-24.134399999999999</c:v>
                </c:pt>
                <c:pt idx="16">
                  <c:v>-24.028600000000001</c:v>
                </c:pt>
                <c:pt idx="17">
                  <c:v>-24.597200000000001</c:v>
                </c:pt>
                <c:pt idx="18">
                  <c:v>-23.9876</c:v>
                </c:pt>
                <c:pt idx="19">
                  <c:v>-24.151199999999999</c:v>
                </c:pt>
                <c:pt idx="20">
                  <c:v>-23.687200000000001</c:v>
                </c:pt>
                <c:pt idx="21">
                  <c:v>-23.7925</c:v>
                </c:pt>
                <c:pt idx="22">
                  <c:v>-24.5487</c:v>
                </c:pt>
                <c:pt idx="23">
                  <c:v>-23.999300000000002</c:v>
                </c:pt>
                <c:pt idx="24">
                  <c:v>-22.130099999999999</c:v>
                </c:pt>
                <c:pt idx="25">
                  <c:v>-20.895499999999998</c:v>
                </c:pt>
                <c:pt idx="26">
                  <c:v>-21.162800000000001</c:v>
                </c:pt>
                <c:pt idx="27">
                  <c:v>-22.429600000000001</c:v>
                </c:pt>
                <c:pt idx="28">
                  <c:v>-24.786000000000001</c:v>
                </c:pt>
                <c:pt idx="29">
                  <c:v>-27.7865</c:v>
                </c:pt>
                <c:pt idx="30">
                  <c:v>-29.289100000000001</c:v>
                </c:pt>
                <c:pt idx="31">
                  <c:v>-33.382899999999999</c:v>
                </c:pt>
                <c:pt idx="32">
                  <c:v>-35.8172</c:v>
                </c:pt>
                <c:pt idx="33">
                  <c:v>-38.926499999999997</c:v>
                </c:pt>
                <c:pt idx="34">
                  <c:v>-38.749000000000002</c:v>
                </c:pt>
                <c:pt idx="35">
                  <c:v>-39.4328</c:v>
                </c:pt>
                <c:pt idx="36">
                  <c:v>-42.3842</c:v>
                </c:pt>
                <c:pt idx="37">
                  <c:v>-43.167099999999998</c:v>
                </c:pt>
                <c:pt idx="38">
                  <c:v>-43.978099999999998</c:v>
                </c:pt>
                <c:pt idx="39">
                  <c:v>-46.007800000000003</c:v>
                </c:pt>
                <c:pt idx="40">
                  <c:v>-48.481999999999999</c:v>
                </c:pt>
                <c:pt idx="41">
                  <c:v>-50.318300000000001</c:v>
                </c:pt>
                <c:pt idx="42">
                  <c:v>-53.191899999999997</c:v>
                </c:pt>
                <c:pt idx="43">
                  <c:v>-53.2746</c:v>
                </c:pt>
                <c:pt idx="44">
                  <c:v>-52.5548</c:v>
                </c:pt>
                <c:pt idx="45">
                  <c:v>-53.87</c:v>
                </c:pt>
                <c:pt idx="46">
                  <c:v>-56.4664</c:v>
                </c:pt>
                <c:pt idx="47">
                  <c:v>-56.723300000000002</c:v>
                </c:pt>
                <c:pt idx="48">
                  <c:v>-56.158999999999999</c:v>
                </c:pt>
                <c:pt idx="49">
                  <c:v>-56.496600000000001</c:v>
                </c:pt>
                <c:pt idx="50">
                  <c:v>-53.703000000000003</c:v>
                </c:pt>
                <c:pt idx="51">
                  <c:v>-53.348500000000001</c:v>
                </c:pt>
                <c:pt idx="52">
                  <c:v>-50.840499999999999</c:v>
                </c:pt>
                <c:pt idx="53">
                  <c:v>-49.3249</c:v>
                </c:pt>
                <c:pt idx="54">
                  <c:v>-49.086199999999998</c:v>
                </c:pt>
                <c:pt idx="55">
                  <c:v>-48.0306</c:v>
                </c:pt>
                <c:pt idx="56">
                  <c:v>-47.304000000000002</c:v>
                </c:pt>
                <c:pt idx="57">
                  <c:v>-45.4437</c:v>
                </c:pt>
                <c:pt idx="58">
                  <c:v>-41.786200000000001</c:v>
                </c:pt>
                <c:pt idx="59">
                  <c:v>-40.2029</c:v>
                </c:pt>
                <c:pt idx="60">
                  <c:v>-39.523499999999999</c:v>
                </c:pt>
                <c:pt idx="61">
                  <c:v>-37.303800000000003</c:v>
                </c:pt>
                <c:pt idx="62">
                  <c:v>-35.199100000000001</c:v>
                </c:pt>
                <c:pt idx="63">
                  <c:v>-33.9422</c:v>
                </c:pt>
                <c:pt idx="64">
                  <c:v>-33.811900000000001</c:v>
                </c:pt>
                <c:pt idx="65">
                  <c:v>-32.592599999999997</c:v>
                </c:pt>
                <c:pt idx="66">
                  <c:v>-31.921199999999999</c:v>
                </c:pt>
                <c:pt idx="67">
                  <c:v>-29.081099999999999</c:v>
                </c:pt>
                <c:pt idx="68">
                  <c:v>-27.905799999999999</c:v>
                </c:pt>
                <c:pt idx="69">
                  <c:v>-27.424399999999999</c:v>
                </c:pt>
                <c:pt idx="70">
                  <c:v>-26.162099999999999</c:v>
                </c:pt>
                <c:pt idx="71">
                  <c:v>-25.903500000000001</c:v>
                </c:pt>
                <c:pt idx="72">
                  <c:v>-25.797599999999999</c:v>
                </c:pt>
                <c:pt idx="73">
                  <c:v>-26.0106</c:v>
                </c:pt>
                <c:pt idx="74">
                  <c:v>-26.709299999999999</c:v>
                </c:pt>
                <c:pt idx="75">
                  <c:v>-25.431100000000001</c:v>
                </c:pt>
                <c:pt idx="76">
                  <c:v>-24.796199999999999</c:v>
                </c:pt>
                <c:pt idx="77">
                  <c:v>-24.315999999999999</c:v>
                </c:pt>
                <c:pt idx="78">
                  <c:v>-24.679400000000001</c:v>
                </c:pt>
                <c:pt idx="79">
                  <c:v>-26.179300000000001</c:v>
                </c:pt>
                <c:pt idx="80">
                  <c:v>-25.619700000000002</c:v>
                </c:pt>
                <c:pt idx="81">
                  <c:v>-25.906099999999999</c:v>
                </c:pt>
                <c:pt idx="82">
                  <c:v>-26.0458</c:v>
                </c:pt>
                <c:pt idx="83">
                  <c:v>-26.4298</c:v>
                </c:pt>
                <c:pt idx="84">
                  <c:v>-26.052700000000002</c:v>
                </c:pt>
                <c:pt idx="85">
                  <c:v>-26.789400000000001</c:v>
                </c:pt>
                <c:pt idx="86">
                  <c:v>-27.520499999999998</c:v>
                </c:pt>
                <c:pt idx="87">
                  <c:v>-27.761500000000002</c:v>
                </c:pt>
                <c:pt idx="88">
                  <c:v>-26.0884</c:v>
                </c:pt>
                <c:pt idx="89">
                  <c:v>-25.001899999999999</c:v>
                </c:pt>
                <c:pt idx="90">
                  <c:v>-24.610199999999999</c:v>
                </c:pt>
                <c:pt idx="91">
                  <c:v>-25.0535</c:v>
                </c:pt>
                <c:pt idx="92">
                  <c:v>-24.2715</c:v>
                </c:pt>
                <c:pt idx="93">
                  <c:v>-24.292300000000001</c:v>
                </c:pt>
                <c:pt idx="94">
                  <c:v>-24.7318</c:v>
                </c:pt>
                <c:pt idx="95">
                  <c:v>-24.553699999999999</c:v>
                </c:pt>
              </c:numCache>
            </c:numRef>
          </c:val>
          <c:smooth val="0"/>
          <c:extLst>
            <c:ext xmlns:c16="http://schemas.microsoft.com/office/drawing/2014/chart" uri="{C3380CC4-5D6E-409C-BE32-E72D297353CC}">
              <c16:uniqueId val="{00000000-9DE2-45FA-B320-1F7FE7DF6C75}"/>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68331232"/>
        <c:crosses val="autoZero"/>
        <c:auto val="1"/>
        <c:lblAlgn val="ctr"/>
        <c:lblOffset val="100"/>
        <c:tickLblSkip val="8"/>
        <c:tickMarkSkip val="8"/>
        <c:noMultiLvlLbl val="0"/>
      </c:catAx>
      <c:valAx>
        <c:axId val="668331232"/>
        <c:scaling>
          <c:orientation val="minMax"/>
        </c:scaling>
        <c:delete val="0"/>
        <c:axPos val="l"/>
        <c:title>
          <c:tx>
            <c:rich>
              <a:bodyPr rot="-5400000" vert="horz"/>
              <a:lstStyle/>
              <a:p>
                <a:pPr>
                  <a:defRPr/>
                </a:pPr>
                <a:r>
                  <a:rPr lang="en-US" sz="1400" b="0"/>
                  <a:t>Net Long Wave Radiation (W/m2)</a:t>
                </a:r>
              </a:p>
            </c:rich>
          </c:tx>
          <c:overlay val="0"/>
        </c:title>
        <c:numFmt formatCode="0" sourceLinked="0"/>
        <c:majorTickMark val="out"/>
        <c:minorTickMark val="none"/>
        <c:tickLblPos val="nextTo"/>
        <c:crossAx val="668330840"/>
        <c:crosses val="autoZero"/>
        <c:crossBetween val="between"/>
        <c:majorUnit val="25"/>
      </c:valAx>
    </c:plotArea>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NR'!$H$2:$H$97</c:f>
              <c:numCache>
                <c:formatCode>0.0</c:formatCode>
                <c:ptCount val="96"/>
                <c:pt idx="0">
                  <c:v>23.297799999999999</c:v>
                </c:pt>
                <c:pt idx="1">
                  <c:v>23.271799999999999</c:v>
                </c:pt>
                <c:pt idx="2">
                  <c:v>23.263400000000001</c:v>
                </c:pt>
                <c:pt idx="3">
                  <c:v>23.251300000000001</c:v>
                </c:pt>
                <c:pt idx="4">
                  <c:v>23.209599999999998</c:v>
                </c:pt>
                <c:pt idx="5">
                  <c:v>23.1768</c:v>
                </c:pt>
                <c:pt idx="6">
                  <c:v>23.148199999999999</c:v>
                </c:pt>
                <c:pt idx="7">
                  <c:v>23.122699999999998</c:v>
                </c:pt>
                <c:pt idx="8">
                  <c:v>23.106400000000001</c:v>
                </c:pt>
                <c:pt idx="9">
                  <c:v>23.092199999999998</c:v>
                </c:pt>
                <c:pt idx="10">
                  <c:v>23.072700000000001</c:v>
                </c:pt>
                <c:pt idx="11">
                  <c:v>23.053599999999999</c:v>
                </c:pt>
                <c:pt idx="12">
                  <c:v>23.020499999999998</c:v>
                </c:pt>
                <c:pt idx="13">
                  <c:v>23.004300000000001</c:v>
                </c:pt>
                <c:pt idx="14">
                  <c:v>22.9893</c:v>
                </c:pt>
                <c:pt idx="15">
                  <c:v>22.951599999999999</c:v>
                </c:pt>
                <c:pt idx="16">
                  <c:v>22.917899999999999</c:v>
                </c:pt>
                <c:pt idx="17">
                  <c:v>22.906300000000002</c:v>
                </c:pt>
                <c:pt idx="18">
                  <c:v>22.910699999999999</c:v>
                </c:pt>
                <c:pt idx="19">
                  <c:v>22.922899999999998</c:v>
                </c:pt>
                <c:pt idx="20">
                  <c:v>22.935099999999998</c:v>
                </c:pt>
                <c:pt idx="21">
                  <c:v>22.935500000000001</c:v>
                </c:pt>
                <c:pt idx="22">
                  <c:v>22.926400000000001</c:v>
                </c:pt>
                <c:pt idx="23">
                  <c:v>22.920100000000001</c:v>
                </c:pt>
                <c:pt idx="24">
                  <c:v>22.9377</c:v>
                </c:pt>
                <c:pt idx="25">
                  <c:v>22.957599999999999</c:v>
                </c:pt>
                <c:pt idx="26">
                  <c:v>23.027899999999999</c:v>
                </c:pt>
                <c:pt idx="27">
                  <c:v>23.168900000000001</c:v>
                </c:pt>
                <c:pt idx="28">
                  <c:v>23.420999999999999</c:v>
                </c:pt>
                <c:pt idx="29">
                  <c:v>23.815999999999999</c:v>
                </c:pt>
                <c:pt idx="30">
                  <c:v>24.244800000000001</c:v>
                </c:pt>
                <c:pt idx="31">
                  <c:v>24.659800000000001</c:v>
                </c:pt>
                <c:pt idx="32">
                  <c:v>25.218499999999999</c:v>
                </c:pt>
                <c:pt idx="33">
                  <c:v>25.888500000000001</c:v>
                </c:pt>
                <c:pt idx="34">
                  <c:v>26.387899999999998</c:v>
                </c:pt>
                <c:pt idx="35">
                  <c:v>26.886600000000001</c:v>
                </c:pt>
                <c:pt idx="36">
                  <c:v>27.529</c:v>
                </c:pt>
                <c:pt idx="37">
                  <c:v>27.892600000000002</c:v>
                </c:pt>
                <c:pt idx="38">
                  <c:v>28.278500000000001</c:v>
                </c:pt>
                <c:pt idx="39">
                  <c:v>28.7455</c:v>
                </c:pt>
                <c:pt idx="40">
                  <c:v>29.1112</c:v>
                </c:pt>
                <c:pt idx="41">
                  <c:v>29.517600000000002</c:v>
                </c:pt>
                <c:pt idx="42">
                  <c:v>29.991599999999998</c:v>
                </c:pt>
                <c:pt idx="43">
                  <c:v>30.171199999999999</c:v>
                </c:pt>
                <c:pt idx="44">
                  <c:v>30.2118</c:v>
                </c:pt>
                <c:pt idx="45">
                  <c:v>30.142499999999998</c:v>
                </c:pt>
                <c:pt idx="46">
                  <c:v>30.406300000000002</c:v>
                </c:pt>
                <c:pt idx="47">
                  <c:v>30.563500000000001</c:v>
                </c:pt>
                <c:pt idx="48">
                  <c:v>30.449300000000001</c:v>
                </c:pt>
                <c:pt idx="49">
                  <c:v>30.353100000000001</c:v>
                </c:pt>
                <c:pt idx="50">
                  <c:v>30.3018</c:v>
                </c:pt>
                <c:pt idx="51">
                  <c:v>30.017600000000002</c:v>
                </c:pt>
                <c:pt idx="52">
                  <c:v>29.782699999999998</c:v>
                </c:pt>
                <c:pt idx="53">
                  <c:v>29.4024</c:v>
                </c:pt>
                <c:pt idx="54">
                  <c:v>29.200900000000001</c:v>
                </c:pt>
                <c:pt idx="55">
                  <c:v>28.8931</c:v>
                </c:pt>
                <c:pt idx="56">
                  <c:v>28.6234</c:v>
                </c:pt>
                <c:pt idx="57">
                  <c:v>28.474799999999998</c:v>
                </c:pt>
                <c:pt idx="58">
                  <c:v>28.157299999999999</c:v>
                </c:pt>
                <c:pt idx="59">
                  <c:v>27.7547</c:v>
                </c:pt>
                <c:pt idx="60">
                  <c:v>27.428699999999999</c:v>
                </c:pt>
                <c:pt idx="61">
                  <c:v>27.1144</c:v>
                </c:pt>
                <c:pt idx="62">
                  <c:v>26.7</c:v>
                </c:pt>
                <c:pt idx="63">
                  <c:v>26.310099999999998</c:v>
                </c:pt>
                <c:pt idx="64">
                  <c:v>25.9161</c:v>
                </c:pt>
                <c:pt idx="65">
                  <c:v>25.583600000000001</c:v>
                </c:pt>
                <c:pt idx="66">
                  <c:v>25.3749</c:v>
                </c:pt>
                <c:pt idx="67">
                  <c:v>25.168800000000001</c:v>
                </c:pt>
                <c:pt idx="68">
                  <c:v>24.9115</c:v>
                </c:pt>
                <c:pt idx="69">
                  <c:v>24.642199999999999</c:v>
                </c:pt>
                <c:pt idx="70">
                  <c:v>24.370999999999999</c:v>
                </c:pt>
                <c:pt idx="71">
                  <c:v>24.127400000000002</c:v>
                </c:pt>
                <c:pt idx="72">
                  <c:v>23.929099999999998</c:v>
                </c:pt>
                <c:pt idx="73">
                  <c:v>23.795300000000001</c:v>
                </c:pt>
                <c:pt idx="74">
                  <c:v>23.6967</c:v>
                </c:pt>
                <c:pt idx="75">
                  <c:v>23.632400000000001</c:v>
                </c:pt>
                <c:pt idx="76">
                  <c:v>23.595800000000001</c:v>
                </c:pt>
                <c:pt idx="77">
                  <c:v>23.565999999999999</c:v>
                </c:pt>
                <c:pt idx="78">
                  <c:v>23.535799999999998</c:v>
                </c:pt>
                <c:pt idx="79">
                  <c:v>23.486699999999999</c:v>
                </c:pt>
                <c:pt idx="80">
                  <c:v>23.474799999999998</c:v>
                </c:pt>
                <c:pt idx="81">
                  <c:v>23.469200000000001</c:v>
                </c:pt>
                <c:pt idx="82">
                  <c:v>23.464600000000001</c:v>
                </c:pt>
                <c:pt idx="83">
                  <c:v>23.462299999999999</c:v>
                </c:pt>
                <c:pt idx="84">
                  <c:v>23.456700000000001</c:v>
                </c:pt>
                <c:pt idx="85">
                  <c:v>23.4451</c:v>
                </c:pt>
                <c:pt idx="86">
                  <c:v>23.419599999999999</c:v>
                </c:pt>
                <c:pt idx="87">
                  <c:v>23.4087</c:v>
                </c:pt>
                <c:pt idx="88">
                  <c:v>23.416</c:v>
                </c:pt>
                <c:pt idx="89">
                  <c:v>23.409800000000001</c:v>
                </c:pt>
                <c:pt idx="90">
                  <c:v>23.401199999999999</c:v>
                </c:pt>
                <c:pt idx="91">
                  <c:v>23.384699999999999</c:v>
                </c:pt>
                <c:pt idx="92">
                  <c:v>23.3687</c:v>
                </c:pt>
                <c:pt idx="93">
                  <c:v>23.351400000000002</c:v>
                </c:pt>
                <c:pt idx="94">
                  <c:v>23.3355</c:v>
                </c:pt>
                <c:pt idx="95">
                  <c:v>23.311299999999999</c:v>
                </c:pt>
              </c:numCache>
            </c:numRef>
          </c:val>
          <c:smooth val="0"/>
          <c:extLst>
            <c:ext xmlns:c16="http://schemas.microsoft.com/office/drawing/2014/chart" uri="{C3380CC4-5D6E-409C-BE32-E72D297353CC}">
              <c16:uniqueId val="{00000000-4945-4B42-A625-84C2D230F4D4}"/>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auto val="1"/>
        <c:lblAlgn val="ctr"/>
        <c:lblOffset val="100"/>
        <c:tickLblSkip val="8"/>
        <c:tickMarkSkip val="8"/>
        <c:noMultiLvlLbl val="0"/>
      </c:catAx>
      <c:valAx>
        <c:axId val="508984032"/>
        <c:scaling>
          <c:orientation val="minMax"/>
          <c:min val="20"/>
        </c:scaling>
        <c:delete val="0"/>
        <c:axPos val="l"/>
        <c:title>
          <c:tx>
            <c:rich>
              <a:bodyPr rot="-5400000" vert="horz"/>
              <a:lstStyle/>
              <a:p>
                <a:pPr>
                  <a:defRPr/>
                </a:pPr>
                <a:r>
                  <a:rPr lang="en-US" sz="1400"/>
                  <a:t>Radiometer Temperature (C)</a:t>
                </a:r>
              </a:p>
            </c:rich>
          </c:tx>
          <c:overlay val="0"/>
        </c:title>
        <c:numFmt formatCode="0" sourceLinked="0"/>
        <c:majorTickMark val="out"/>
        <c:minorTickMark val="none"/>
        <c:tickLblPos val="nextTo"/>
        <c:crossAx val="508983640"/>
        <c:crosses val="autoZero"/>
        <c:crossBetween val="between"/>
        <c:majorUnit val="4"/>
      </c:valAx>
    </c:plotArea>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NR'!$G$2:$G$97</c:f>
              <c:numCache>
                <c:formatCode>0.0</c:formatCode>
                <c:ptCount val="96"/>
                <c:pt idx="0">
                  <c:v>-25.357800000000001</c:v>
                </c:pt>
                <c:pt idx="1">
                  <c:v>-25.296399999999998</c:v>
                </c:pt>
                <c:pt idx="2">
                  <c:v>-23.876999999999999</c:v>
                </c:pt>
                <c:pt idx="3">
                  <c:v>-23.739100000000001</c:v>
                </c:pt>
                <c:pt idx="4">
                  <c:v>-25.146100000000001</c:v>
                </c:pt>
                <c:pt idx="5">
                  <c:v>-24.584800000000001</c:v>
                </c:pt>
                <c:pt idx="6">
                  <c:v>-24.690899999999999</c:v>
                </c:pt>
                <c:pt idx="7">
                  <c:v>-25.3384</c:v>
                </c:pt>
                <c:pt idx="8">
                  <c:v>-24.238199999999999</c:v>
                </c:pt>
                <c:pt idx="9">
                  <c:v>-24.163599999999999</c:v>
                </c:pt>
                <c:pt idx="10">
                  <c:v>-23.642800000000001</c:v>
                </c:pt>
                <c:pt idx="11">
                  <c:v>-23.0321</c:v>
                </c:pt>
                <c:pt idx="12">
                  <c:v>-23.454499999999999</c:v>
                </c:pt>
                <c:pt idx="13">
                  <c:v>-24.098600000000001</c:v>
                </c:pt>
                <c:pt idx="14">
                  <c:v>-25.194700000000001</c:v>
                </c:pt>
                <c:pt idx="15">
                  <c:v>-25.6113</c:v>
                </c:pt>
                <c:pt idx="16">
                  <c:v>-25.5305</c:v>
                </c:pt>
                <c:pt idx="17">
                  <c:v>-26.139900000000001</c:v>
                </c:pt>
                <c:pt idx="18">
                  <c:v>-25.500599999999999</c:v>
                </c:pt>
                <c:pt idx="19">
                  <c:v>-25.634699999999999</c:v>
                </c:pt>
                <c:pt idx="20">
                  <c:v>-25.1539</c:v>
                </c:pt>
                <c:pt idx="21">
                  <c:v>-25.273800000000001</c:v>
                </c:pt>
                <c:pt idx="22">
                  <c:v>-26.041599999999999</c:v>
                </c:pt>
                <c:pt idx="23">
                  <c:v>-25.426600000000001</c:v>
                </c:pt>
                <c:pt idx="24">
                  <c:v>-23.084299999999999</c:v>
                </c:pt>
                <c:pt idx="25">
                  <c:v>-18.558</c:v>
                </c:pt>
                <c:pt idx="26">
                  <c:v>-9.4983000000000004</c:v>
                </c:pt>
                <c:pt idx="27">
                  <c:v>6.2693000000000003</c:v>
                </c:pt>
                <c:pt idx="28">
                  <c:v>26.8874</c:v>
                </c:pt>
                <c:pt idx="29">
                  <c:v>52.507100000000001</c:v>
                </c:pt>
                <c:pt idx="30">
                  <c:v>74.404499999999999</c:v>
                </c:pt>
                <c:pt idx="31">
                  <c:v>95.6614</c:v>
                </c:pt>
                <c:pt idx="32">
                  <c:v>130.73939999999999</c:v>
                </c:pt>
                <c:pt idx="33">
                  <c:v>163.30340000000001</c:v>
                </c:pt>
                <c:pt idx="34">
                  <c:v>178.21369999999999</c:v>
                </c:pt>
                <c:pt idx="35">
                  <c:v>211.9888</c:v>
                </c:pt>
                <c:pt idx="36">
                  <c:v>245.33770000000001</c:v>
                </c:pt>
                <c:pt idx="37">
                  <c:v>253.9118</c:v>
                </c:pt>
                <c:pt idx="38">
                  <c:v>268.4151</c:v>
                </c:pt>
                <c:pt idx="39">
                  <c:v>288.34539999999998</c:v>
                </c:pt>
                <c:pt idx="40">
                  <c:v>308.65710000000001</c:v>
                </c:pt>
                <c:pt idx="41">
                  <c:v>338.86680000000001</c:v>
                </c:pt>
                <c:pt idx="42">
                  <c:v>372.2955</c:v>
                </c:pt>
                <c:pt idx="43">
                  <c:v>363.7022</c:v>
                </c:pt>
                <c:pt idx="44">
                  <c:v>357.61860000000001</c:v>
                </c:pt>
                <c:pt idx="45">
                  <c:v>372.19319999999999</c:v>
                </c:pt>
                <c:pt idx="46">
                  <c:v>394.46859999999998</c:v>
                </c:pt>
                <c:pt idx="47">
                  <c:v>402.82549999999998</c:v>
                </c:pt>
                <c:pt idx="48">
                  <c:v>386.48750000000001</c:v>
                </c:pt>
                <c:pt idx="49">
                  <c:v>404.62389999999999</c:v>
                </c:pt>
                <c:pt idx="50">
                  <c:v>381.93419999999998</c:v>
                </c:pt>
                <c:pt idx="51">
                  <c:v>371.0222</c:v>
                </c:pt>
                <c:pt idx="52">
                  <c:v>353.19540000000001</c:v>
                </c:pt>
                <c:pt idx="53">
                  <c:v>327.02170000000001</c:v>
                </c:pt>
                <c:pt idx="54">
                  <c:v>318.53809999999999</c:v>
                </c:pt>
                <c:pt idx="55">
                  <c:v>296.2724</c:v>
                </c:pt>
                <c:pt idx="56">
                  <c:v>272.83359999999999</c:v>
                </c:pt>
                <c:pt idx="57">
                  <c:v>259.1268</c:v>
                </c:pt>
                <c:pt idx="58">
                  <c:v>232.9111</c:v>
                </c:pt>
                <c:pt idx="59">
                  <c:v>206.87649999999999</c:v>
                </c:pt>
                <c:pt idx="60">
                  <c:v>189.8296</c:v>
                </c:pt>
                <c:pt idx="61">
                  <c:v>150.58099999999999</c:v>
                </c:pt>
                <c:pt idx="62">
                  <c:v>102.45359999999999</c:v>
                </c:pt>
                <c:pt idx="63">
                  <c:v>76.938299999999998</c:v>
                </c:pt>
                <c:pt idx="64">
                  <c:v>55.611199999999997</c:v>
                </c:pt>
                <c:pt idx="65">
                  <c:v>39.087899999999998</c:v>
                </c:pt>
                <c:pt idx="66">
                  <c:v>32.380600000000001</c:v>
                </c:pt>
                <c:pt idx="67">
                  <c:v>19.462</c:v>
                </c:pt>
                <c:pt idx="68">
                  <c:v>11.8979</c:v>
                </c:pt>
                <c:pt idx="69">
                  <c:v>-2.1294</c:v>
                </c:pt>
                <c:pt idx="70">
                  <c:v>-11.6973</c:v>
                </c:pt>
                <c:pt idx="71">
                  <c:v>-20.3126</c:v>
                </c:pt>
                <c:pt idx="72">
                  <c:v>-25.626899999999999</c:v>
                </c:pt>
                <c:pt idx="73">
                  <c:v>-27.3935</c:v>
                </c:pt>
                <c:pt idx="74">
                  <c:v>-28.284800000000001</c:v>
                </c:pt>
                <c:pt idx="75">
                  <c:v>-26.949400000000001</c:v>
                </c:pt>
                <c:pt idx="76">
                  <c:v>-26.257000000000001</c:v>
                </c:pt>
                <c:pt idx="77">
                  <c:v>-25.7515</c:v>
                </c:pt>
                <c:pt idx="78">
                  <c:v>-26.125299999999999</c:v>
                </c:pt>
                <c:pt idx="79">
                  <c:v>-27.700700000000001</c:v>
                </c:pt>
                <c:pt idx="80">
                  <c:v>-27.104900000000001</c:v>
                </c:pt>
                <c:pt idx="81">
                  <c:v>-27.363099999999999</c:v>
                </c:pt>
                <c:pt idx="82">
                  <c:v>-27.555</c:v>
                </c:pt>
                <c:pt idx="83">
                  <c:v>-28.001000000000001</c:v>
                </c:pt>
                <c:pt idx="84">
                  <c:v>-27.560199999999998</c:v>
                </c:pt>
                <c:pt idx="85">
                  <c:v>-28.292999999999999</c:v>
                </c:pt>
                <c:pt idx="86">
                  <c:v>-29.073599999999999</c:v>
                </c:pt>
                <c:pt idx="87">
                  <c:v>-29.330300000000001</c:v>
                </c:pt>
                <c:pt idx="88">
                  <c:v>-27.626799999999999</c:v>
                </c:pt>
                <c:pt idx="89">
                  <c:v>-26.482700000000001</c:v>
                </c:pt>
                <c:pt idx="90">
                  <c:v>-26.042999999999999</c:v>
                </c:pt>
                <c:pt idx="91">
                  <c:v>-26.495899999999999</c:v>
                </c:pt>
                <c:pt idx="92">
                  <c:v>-25.668099999999999</c:v>
                </c:pt>
                <c:pt idx="93">
                  <c:v>-25.7182</c:v>
                </c:pt>
                <c:pt idx="94">
                  <c:v>-26.211300000000001</c:v>
                </c:pt>
                <c:pt idx="95">
                  <c:v>-26.014399999999998</c:v>
                </c:pt>
              </c:numCache>
            </c:numRef>
          </c:val>
          <c:smooth val="0"/>
          <c:extLst>
            <c:ext xmlns:c16="http://schemas.microsoft.com/office/drawing/2014/chart" uri="{C3380CC4-5D6E-409C-BE32-E72D297353CC}">
              <c16:uniqueId val="{00000000-F82E-4E5B-8F39-B6EE4D4BA626}"/>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50"/>
        </c:scaling>
        <c:delete val="0"/>
        <c:axPos val="l"/>
        <c:title>
          <c:tx>
            <c:rich>
              <a:bodyPr rot="-5400000" vert="horz"/>
              <a:lstStyle/>
              <a:p>
                <a:pPr>
                  <a:defRPr/>
                </a:pPr>
                <a:r>
                  <a:rPr lang="en-US" sz="1400" b="0"/>
                  <a:t>Net Radiation (W/m2)</a:t>
                </a:r>
              </a:p>
            </c:rich>
          </c:tx>
          <c:overlay val="0"/>
        </c:title>
        <c:numFmt formatCode="0" sourceLinked="0"/>
        <c:majorTickMark val="out"/>
        <c:minorTickMark val="none"/>
        <c:tickLblPos val="nextTo"/>
        <c:crossAx val="636262904"/>
        <c:crosses val="autoZero"/>
        <c:crossBetween val="between"/>
        <c:majorUnit val="50"/>
      </c:valAx>
    </c:plotArea>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NR'!$K$2:$K$97</c:f>
              <c:numCache>
                <c:formatCode>0.0</c:formatCode>
                <c:ptCount val="96"/>
                <c:pt idx="0">
                  <c:v>25.728200000000001</c:v>
                </c:pt>
                <c:pt idx="1">
                  <c:v>25.685700000000001</c:v>
                </c:pt>
                <c:pt idx="2">
                  <c:v>25.642800000000001</c:v>
                </c:pt>
                <c:pt idx="3">
                  <c:v>25.603899999999999</c:v>
                </c:pt>
                <c:pt idx="4">
                  <c:v>25.565799999999999</c:v>
                </c:pt>
                <c:pt idx="5">
                  <c:v>25.527899999999999</c:v>
                </c:pt>
                <c:pt idx="6">
                  <c:v>25.491299999999999</c:v>
                </c:pt>
                <c:pt idx="7">
                  <c:v>25.455300000000001</c:v>
                </c:pt>
                <c:pt idx="8">
                  <c:v>25.4208</c:v>
                </c:pt>
                <c:pt idx="9">
                  <c:v>25.3872</c:v>
                </c:pt>
                <c:pt idx="10">
                  <c:v>25.354299999999999</c:v>
                </c:pt>
                <c:pt idx="11">
                  <c:v>25.321999999999999</c:v>
                </c:pt>
                <c:pt idx="12">
                  <c:v>25.291499999999999</c:v>
                </c:pt>
                <c:pt idx="13">
                  <c:v>25.260899999999999</c:v>
                </c:pt>
                <c:pt idx="14">
                  <c:v>25.231400000000001</c:v>
                </c:pt>
                <c:pt idx="15">
                  <c:v>25.201899999999998</c:v>
                </c:pt>
                <c:pt idx="16">
                  <c:v>25.173200000000001</c:v>
                </c:pt>
                <c:pt idx="17">
                  <c:v>25.1434</c:v>
                </c:pt>
                <c:pt idx="18">
                  <c:v>25.114000000000001</c:v>
                </c:pt>
                <c:pt idx="19">
                  <c:v>25.084599999999998</c:v>
                </c:pt>
                <c:pt idx="20">
                  <c:v>25.054300000000001</c:v>
                </c:pt>
                <c:pt idx="21">
                  <c:v>25.0258</c:v>
                </c:pt>
                <c:pt idx="22">
                  <c:v>24.998699999999999</c:v>
                </c:pt>
                <c:pt idx="23">
                  <c:v>24.971499999999999</c:v>
                </c:pt>
                <c:pt idx="24">
                  <c:v>24.9451</c:v>
                </c:pt>
                <c:pt idx="25">
                  <c:v>24.919599999999999</c:v>
                </c:pt>
                <c:pt idx="26">
                  <c:v>24.8962</c:v>
                </c:pt>
                <c:pt idx="27">
                  <c:v>24.8782</c:v>
                </c:pt>
                <c:pt idx="28">
                  <c:v>24.867599999999999</c:v>
                </c:pt>
                <c:pt idx="29">
                  <c:v>24.866399999999999</c:v>
                </c:pt>
                <c:pt idx="30">
                  <c:v>24.880600000000001</c:v>
                </c:pt>
                <c:pt idx="31">
                  <c:v>24.913</c:v>
                </c:pt>
                <c:pt idx="32">
                  <c:v>24.964600000000001</c:v>
                </c:pt>
                <c:pt idx="33">
                  <c:v>25.034199999999998</c:v>
                </c:pt>
                <c:pt idx="34">
                  <c:v>25.123699999999999</c:v>
                </c:pt>
                <c:pt idx="35">
                  <c:v>25.235399999999998</c:v>
                </c:pt>
                <c:pt idx="36">
                  <c:v>25.364100000000001</c:v>
                </c:pt>
                <c:pt idx="37">
                  <c:v>25.511800000000001</c:v>
                </c:pt>
                <c:pt idx="38">
                  <c:v>25.674600000000002</c:v>
                </c:pt>
                <c:pt idx="39">
                  <c:v>25.847100000000001</c:v>
                </c:pt>
                <c:pt idx="40">
                  <c:v>26.028199999999998</c:v>
                </c:pt>
                <c:pt idx="41">
                  <c:v>26.2166</c:v>
                </c:pt>
                <c:pt idx="42">
                  <c:v>26.414100000000001</c:v>
                </c:pt>
                <c:pt idx="43">
                  <c:v>26.624099999999999</c:v>
                </c:pt>
                <c:pt idx="44">
                  <c:v>26.842199999999998</c:v>
                </c:pt>
                <c:pt idx="45">
                  <c:v>27.060400000000001</c:v>
                </c:pt>
                <c:pt idx="46">
                  <c:v>27.262499999999999</c:v>
                </c:pt>
                <c:pt idx="47">
                  <c:v>27.4572</c:v>
                </c:pt>
                <c:pt idx="48">
                  <c:v>27.652100000000001</c:v>
                </c:pt>
                <c:pt idx="49">
                  <c:v>27.840800000000002</c:v>
                </c:pt>
                <c:pt idx="50">
                  <c:v>28.019300000000001</c:v>
                </c:pt>
                <c:pt idx="51">
                  <c:v>28.188700000000001</c:v>
                </c:pt>
                <c:pt idx="52">
                  <c:v>28.341100000000001</c:v>
                </c:pt>
                <c:pt idx="53">
                  <c:v>28.4771</c:v>
                </c:pt>
                <c:pt idx="54">
                  <c:v>28.587900000000001</c:v>
                </c:pt>
                <c:pt idx="55">
                  <c:v>28.656600000000001</c:v>
                </c:pt>
                <c:pt idx="56">
                  <c:v>28.7074</c:v>
                </c:pt>
                <c:pt idx="57">
                  <c:v>28.752800000000001</c:v>
                </c:pt>
                <c:pt idx="58">
                  <c:v>28.785</c:v>
                </c:pt>
                <c:pt idx="59">
                  <c:v>28.8</c:v>
                </c:pt>
                <c:pt idx="60">
                  <c:v>28.788399999999999</c:v>
                </c:pt>
                <c:pt idx="61">
                  <c:v>28.746300000000002</c:v>
                </c:pt>
                <c:pt idx="62">
                  <c:v>28.667899999999999</c:v>
                </c:pt>
                <c:pt idx="63">
                  <c:v>28.574100000000001</c:v>
                </c:pt>
                <c:pt idx="64">
                  <c:v>28.482900000000001</c:v>
                </c:pt>
                <c:pt idx="65">
                  <c:v>28.3766</c:v>
                </c:pt>
                <c:pt idx="66">
                  <c:v>28.2407</c:v>
                </c:pt>
                <c:pt idx="67">
                  <c:v>28.133600000000001</c:v>
                </c:pt>
                <c:pt idx="68">
                  <c:v>28.030200000000001</c:v>
                </c:pt>
                <c:pt idx="69">
                  <c:v>27.921099999999999</c:v>
                </c:pt>
                <c:pt idx="70">
                  <c:v>27.805099999999999</c:v>
                </c:pt>
                <c:pt idx="71">
                  <c:v>27.685099999999998</c:v>
                </c:pt>
                <c:pt idx="72">
                  <c:v>27.5611</c:v>
                </c:pt>
                <c:pt idx="73">
                  <c:v>27.438700000000001</c:v>
                </c:pt>
                <c:pt idx="74">
                  <c:v>27.3188</c:v>
                </c:pt>
                <c:pt idx="75">
                  <c:v>27.2026</c:v>
                </c:pt>
                <c:pt idx="76">
                  <c:v>27.0913</c:v>
                </c:pt>
                <c:pt idx="77">
                  <c:v>26.985800000000001</c:v>
                </c:pt>
                <c:pt idx="78">
                  <c:v>26.885300000000001</c:v>
                </c:pt>
                <c:pt idx="79">
                  <c:v>26.7898</c:v>
                </c:pt>
                <c:pt idx="80">
                  <c:v>26.700600000000001</c:v>
                </c:pt>
                <c:pt idx="81">
                  <c:v>26.614899999999999</c:v>
                </c:pt>
                <c:pt idx="82">
                  <c:v>26.534400000000002</c:v>
                </c:pt>
                <c:pt idx="83">
                  <c:v>26.457899999999999</c:v>
                </c:pt>
                <c:pt idx="84">
                  <c:v>26.384899999999998</c:v>
                </c:pt>
                <c:pt idx="85">
                  <c:v>26.313800000000001</c:v>
                </c:pt>
                <c:pt idx="86">
                  <c:v>26.247800000000002</c:v>
                </c:pt>
                <c:pt idx="87">
                  <c:v>26.1845</c:v>
                </c:pt>
                <c:pt idx="88">
                  <c:v>26.122499999999999</c:v>
                </c:pt>
                <c:pt idx="89">
                  <c:v>26.061</c:v>
                </c:pt>
                <c:pt idx="90">
                  <c:v>26.002800000000001</c:v>
                </c:pt>
                <c:pt idx="91">
                  <c:v>25.949300000000001</c:v>
                </c:pt>
                <c:pt idx="92">
                  <c:v>25.897400000000001</c:v>
                </c:pt>
                <c:pt idx="93">
                  <c:v>25.848600000000001</c:v>
                </c:pt>
                <c:pt idx="94">
                  <c:v>25.8018</c:v>
                </c:pt>
                <c:pt idx="95">
                  <c:v>25.757300000000001</c:v>
                </c:pt>
              </c:numCache>
            </c:numRef>
          </c:val>
          <c:smooth val="0"/>
          <c:extLst>
            <c:ext xmlns:c16="http://schemas.microsoft.com/office/drawing/2014/chart" uri="{C3380CC4-5D6E-409C-BE32-E72D297353CC}">
              <c16:uniqueId val="{00000000-4F6E-482B-93C4-5BA75D7973CE}"/>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auto val="1"/>
        <c:lblAlgn val="ctr"/>
        <c:lblOffset val="100"/>
        <c:tickLblSkip val="8"/>
        <c:tickMarkSkip val="8"/>
        <c:noMultiLvlLbl val="0"/>
      </c:catAx>
      <c:valAx>
        <c:axId val="508984032"/>
        <c:scaling>
          <c:orientation val="minMax"/>
          <c:min val="24"/>
        </c:scaling>
        <c:delete val="0"/>
        <c:axPos val="l"/>
        <c:title>
          <c:tx>
            <c:rich>
              <a:bodyPr rot="-5400000" vert="horz"/>
              <a:lstStyle/>
              <a:p>
                <a:pPr>
                  <a:defRPr/>
                </a:pPr>
                <a:r>
                  <a:rPr lang="en-US" sz="1400"/>
                  <a:t>Soil Temperature (C)</a:t>
                </a:r>
              </a:p>
            </c:rich>
          </c:tx>
          <c:overlay val="0"/>
        </c:title>
        <c:numFmt formatCode="0" sourceLinked="0"/>
        <c:majorTickMark val="out"/>
        <c:minorTickMark val="none"/>
        <c:tickLblPos val="nextTo"/>
        <c:crossAx val="508983640"/>
        <c:crosses val="autoZero"/>
        <c:crossBetween val="between"/>
        <c:majorUnit val="2"/>
      </c:valAx>
    </c:plotArea>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NR'!$I$2:$I$97</c:f>
              <c:numCache>
                <c:formatCode>0.0</c:formatCode>
                <c:ptCount val="96"/>
                <c:pt idx="0">
                  <c:v>0.64980000000000004</c:v>
                </c:pt>
                <c:pt idx="1">
                  <c:v>0.6341</c:v>
                </c:pt>
                <c:pt idx="2">
                  <c:v>0.62519999999999998</c:v>
                </c:pt>
                <c:pt idx="3">
                  <c:v>0.60129999999999995</c:v>
                </c:pt>
                <c:pt idx="4">
                  <c:v>0.63570000000000004</c:v>
                </c:pt>
                <c:pt idx="5">
                  <c:v>0.63790000000000002</c:v>
                </c:pt>
                <c:pt idx="6">
                  <c:v>0.64219999999999999</c:v>
                </c:pt>
                <c:pt idx="7">
                  <c:v>0.68579999999999997</c:v>
                </c:pt>
                <c:pt idx="8">
                  <c:v>0.63959999999999995</c:v>
                </c:pt>
                <c:pt idx="9">
                  <c:v>0.61409999999999998</c:v>
                </c:pt>
                <c:pt idx="10">
                  <c:v>0.59330000000000005</c:v>
                </c:pt>
                <c:pt idx="11">
                  <c:v>0.60170000000000001</c:v>
                </c:pt>
                <c:pt idx="12">
                  <c:v>0.60119999999999996</c:v>
                </c:pt>
                <c:pt idx="13">
                  <c:v>0.62949999999999995</c:v>
                </c:pt>
                <c:pt idx="14">
                  <c:v>0.63570000000000004</c:v>
                </c:pt>
                <c:pt idx="15">
                  <c:v>0.64029999999999998</c:v>
                </c:pt>
                <c:pt idx="16">
                  <c:v>0.67079999999999995</c:v>
                </c:pt>
                <c:pt idx="17">
                  <c:v>0.72519999999999996</c:v>
                </c:pt>
                <c:pt idx="18">
                  <c:v>0.70760000000000001</c:v>
                </c:pt>
                <c:pt idx="19">
                  <c:v>0.7036</c:v>
                </c:pt>
                <c:pt idx="20">
                  <c:v>0.70189999999999997</c:v>
                </c:pt>
                <c:pt idx="21">
                  <c:v>0.69879999999999998</c:v>
                </c:pt>
                <c:pt idx="22">
                  <c:v>0.68220000000000003</c:v>
                </c:pt>
                <c:pt idx="23">
                  <c:v>0.67989999999999995</c:v>
                </c:pt>
                <c:pt idx="24">
                  <c:v>0.67200000000000004</c:v>
                </c:pt>
                <c:pt idx="25">
                  <c:v>1.4013</c:v>
                </c:pt>
                <c:pt idx="26">
                  <c:v>3.5586000000000002</c:v>
                </c:pt>
                <c:pt idx="27">
                  <c:v>7.6246</c:v>
                </c:pt>
                <c:pt idx="28">
                  <c:v>13.807</c:v>
                </c:pt>
                <c:pt idx="29">
                  <c:v>21.451899999999998</c:v>
                </c:pt>
                <c:pt idx="30">
                  <c:v>26.797699999999999</c:v>
                </c:pt>
                <c:pt idx="31">
                  <c:v>32.392499999999998</c:v>
                </c:pt>
                <c:pt idx="32">
                  <c:v>41.738300000000002</c:v>
                </c:pt>
                <c:pt idx="33">
                  <c:v>50.161700000000003</c:v>
                </c:pt>
                <c:pt idx="34">
                  <c:v>52.5595</c:v>
                </c:pt>
                <c:pt idx="35">
                  <c:v>60.568600000000004</c:v>
                </c:pt>
                <c:pt idx="36">
                  <c:v>68.636099999999999</c:v>
                </c:pt>
                <c:pt idx="37">
                  <c:v>70.101799999999997</c:v>
                </c:pt>
                <c:pt idx="38">
                  <c:v>73.476799999999997</c:v>
                </c:pt>
                <c:pt idx="39">
                  <c:v>78.272599999999997</c:v>
                </c:pt>
                <c:pt idx="40">
                  <c:v>83.380099999999999</c:v>
                </c:pt>
                <c:pt idx="41">
                  <c:v>90.694599999999994</c:v>
                </c:pt>
                <c:pt idx="42">
                  <c:v>99.242099999999994</c:v>
                </c:pt>
                <c:pt idx="43">
                  <c:v>96.549599999999998</c:v>
                </c:pt>
                <c:pt idx="44">
                  <c:v>94.232699999999994</c:v>
                </c:pt>
                <c:pt idx="45">
                  <c:v>98.755499999999998</c:v>
                </c:pt>
                <c:pt idx="46">
                  <c:v>104.28830000000001</c:v>
                </c:pt>
                <c:pt idx="47">
                  <c:v>106.3355</c:v>
                </c:pt>
                <c:pt idx="48">
                  <c:v>101.89919999999999</c:v>
                </c:pt>
                <c:pt idx="49">
                  <c:v>107.6444</c:v>
                </c:pt>
                <c:pt idx="50">
                  <c:v>101.0517</c:v>
                </c:pt>
                <c:pt idx="51">
                  <c:v>98.087299999999999</c:v>
                </c:pt>
                <c:pt idx="52">
                  <c:v>93.444199999999995</c:v>
                </c:pt>
                <c:pt idx="53">
                  <c:v>87.434799999999996</c:v>
                </c:pt>
                <c:pt idx="54">
                  <c:v>84.934399999999997</c:v>
                </c:pt>
                <c:pt idx="55">
                  <c:v>78.915800000000004</c:v>
                </c:pt>
                <c:pt idx="56">
                  <c:v>73.304900000000004</c:v>
                </c:pt>
                <c:pt idx="57">
                  <c:v>68.211500000000001</c:v>
                </c:pt>
                <c:pt idx="58">
                  <c:v>59.614600000000003</c:v>
                </c:pt>
                <c:pt idx="59">
                  <c:v>51.482399999999998</c:v>
                </c:pt>
                <c:pt idx="60">
                  <c:v>45.271299999999997</c:v>
                </c:pt>
                <c:pt idx="61">
                  <c:v>38.206400000000002</c:v>
                </c:pt>
                <c:pt idx="62">
                  <c:v>33.502600000000001</c:v>
                </c:pt>
                <c:pt idx="63">
                  <c:v>28.635000000000002</c:v>
                </c:pt>
                <c:pt idx="64">
                  <c:v>26.5885</c:v>
                </c:pt>
                <c:pt idx="65">
                  <c:v>23.225200000000001</c:v>
                </c:pt>
                <c:pt idx="66">
                  <c:v>20.816600000000001</c:v>
                </c:pt>
                <c:pt idx="67">
                  <c:v>15.688000000000001</c:v>
                </c:pt>
                <c:pt idx="68">
                  <c:v>11.7948</c:v>
                </c:pt>
                <c:pt idx="69">
                  <c:v>8.6100999999999992</c:v>
                </c:pt>
                <c:pt idx="70">
                  <c:v>5.3042999999999996</c:v>
                </c:pt>
                <c:pt idx="71">
                  <c:v>2.4634</c:v>
                </c:pt>
                <c:pt idx="72">
                  <c:v>0.93110000000000004</c:v>
                </c:pt>
                <c:pt idx="73">
                  <c:v>0.6653</c:v>
                </c:pt>
                <c:pt idx="74">
                  <c:v>0.66310000000000002</c:v>
                </c:pt>
                <c:pt idx="75">
                  <c:v>0.67059999999999997</c:v>
                </c:pt>
                <c:pt idx="76">
                  <c:v>0.65159999999999996</c:v>
                </c:pt>
                <c:pt idx="77">
                  <c:v>0.64239999999999997</c:v>
                </c:pt>
                <c:pt idx="78">
                  <c:v>0.67820000000000003</c:v>
                </c:pt>
                <c:pt idx="79">
                  <c:v>0.68079999999999996</c:v>
                </c:pt>
                <c:pt idx="80">
                  <c:v>0.68500000000000005</c:v>
                </c:pt>
                <c:pt idx="81">
                  <c:v>0.65959999999999996</c:v>
                </c:pt>
                <c:pt idx="82">
                  <c:v>0.68459999999999999</c:v>
                </c:pt>
                <c:pt idx="83">
                  <c:v>0.71479999999999999</c:v>
                </c:pt>
                <c:pt idx="84">
                  <c:v>0.66690000000000005</c:v>
                </c:pt>
                <c:pt idx="85">
                  <c:v>0.65449999999999997</c:v>
                </c:pt>
                <c:pt idx="86">
                  <c:v>0.66500000000000004</c:v>
                </c:pt>
                <c:pt idx="87">
                  <c:v>0.70140000000000002</c:v>
                </c:pt>
                <c:pt idx="88">
                  <c:v>0.69099999999999995</c:v>
                </c:pt>
                <c:pt idx="89">
                  <c:v>0.65620000000000001</c:v>
                </c:pt>
                <c:pt idx="90">
                  <c:v>0.6431</c:v>
                </c:pt>
                <c:pt idx="91">
                  <c:v>0.6613</c:v>
                </c:pt>
                <c:pt idx="92">
                  <c:v>0.58520000000000005</c:v>
                </c:pt>
                <c:pt idx="93">
                  <c:v>0.64070000000000005</c:v>
                </c:pt>
                <c:pt idx="94">
                  <c:v>0.66669999999999996</c:v>
                </c:pt>
                <c:pt idx="95">
                  <c:v>0.64729999999999999</c:v>
                </c:pt>
              </c:numCache>
            </c:numRef>
          </c:val>
          <c:smooth val="0"/>
          <c:extLst>
            <c:ext xmlns:c16="http://schemas.microsoft.com/office/drawing/2014/chart" uri="{C3380CC4-5D6E-409C-BE32-E72D297353CC}">
              <c16:uniqueId val="{00000000-A626-41B3-87BA-878BDCC277D5}"/>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0"/>
        </c:scaling>
        <c:delete val="0"/>
        <c:axPos val="l"/>
        <c:title>
          <c:tx>
            <c:rich>
              <a:bodyPr rot="-5400000" vert="horz"/>
              <a:lstStyle/>
              <a:p>
                <a:pPr>
                  <a:defRPr/>
                </a:pPr>
                <a:r>
                  <a:rPr lang="en-US" sz="1400" b="0"/>
                  <a:t>Up-welling Short Wave Radiation (W/m2)</a:t>
                </a:r>
              </a:p>
            </c:rich>
          </c:tx>
          <c:overlay val="0"/>
        </c:title>
        <c:numFmt formatCode="0" sourceLinked="0"/>
        <c:majorTickMark val="out"/>
        <c:minorTickMark val="none"/>
        <c:tickLblPos val="nextTo"/>
        <c:crossAx val="636262904"/>
        <c:crosses val="autoZero"/>
        <c:crossBetween val="between"/>
        <c:majorUnit val="25"/>
      </c:valAx>
    </c:plotArea>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NR'!$J$2:$J$97</c:f>
              <c:numCache>
                <c:formatCode>0.0</c:formatCode>
                <c:ptCount val="96"/>
                <c:pt idx="0">
                  <c:v>438.49639999999999</c:v>
                </c:pt>
                <c:pt idx="1">
                  <c:v>438.34570000000002</c:v>
                </c:pt>
                <c:pt idx="2">
                  <c:v>438.31560000000002</c:v>
                </c:pt>
                <c:pt idx="3">
                  <c:v>438.21089999999998</c:v>
                </c:pt>
                <c:pt idx="4">
                  <c:v>437.9239</c:v>
                </c:pt>
                <c:pt idx="5">
                  <c:v>437.7543</c:v>
                </c:pt>
                <c:pt idx="6">
                  <c:v>437.59350000000001</c:v>
                </c:pt>
                <c:pt idx="7">
                  <c:v>437.44600000000003</c:v>
                </c:pt>
                <c:pt idx="8">
                  <c:v>437.35399999999998</c:v>
                </c:pt>
                <c:pt idx="9">
                  <c:v>437.23079999999999</c:v>
                </c:pt>
                <c:pt idx="10">
                  <c:v>437.11669999999998</c:v>
                </c:pt>
                <c:pt idx="11">
                  <c:v>436.98480000000001</c:v>
                </c:pt>
                <c:pt idx="12">
                  <c:v>436.79570000000001</c:v>
                </c:pt>
                <c:pt idx="13">
                  <c:v>436.6728</c:v>
                </c:pt>
                <c:pt idx="14">
                  <c:v>436.55650000000003</c:v>
                </c:pt>
                <c:pt idx="15">
                  <c:v>436.32929999999999</c:v>
                </c:pt>
                <c:pt idx="16">
                  <c:v>436.1859</c:v>
                </c:pt>
                <c:pt idx="17">
                  <c:v>436.10399999999998</c:v>
                </c:pt>
                <c:pt idx="18">
                  <c:v>436.05759999999998</c:v>
                </c:pt>
                <c:pt idx="19">
                  <c:v>436.0659</c:v>
                </c:pt>
                <c:pt idx="20">
                  <c:v>436.04489999999998</c:v>
                </c:pt>
                <c:pt idx="21">
                  <c:v>435.97030000000001</c:v>
                </c:pt>
                <c:pt idx="22">
                  <c:v>435.8895</c:v>
                </c:pt>
                <c:pt idx="23">
                  <c:v>435.83699999999999</c:v>
                </c:pt>
                <c:pt idx="24">
                  <c:v>435.93150000000003</c:v>
                </c:pt>
                <c:pt idx="25">
                  <c:v>436.1268</c:v>
                </c:pt>
                <c:pt idx="26">
                  <c:v>436.69310000000002</c:v>
                </c:pt>
                <c:pt idx="27">
                  <c:v>437.69819999999999</c:v>
                </c:pt>
                <c:pt idx="28">
                  <c:v>439.3938</c:v>
                </c:pt>
                <c:pt idx="29">
                  <c:v>442.00540000000001</c:v>
                </c:pt>
                <c:pt idx="30">
                  <c:v>444.62139999999999</c:v>
                </c:pt>
                <c:pt idx="31">
                  <c:v>447.1558</c:v>
                </c:pt>
                <c:pt idx="32">
                  <c:v>450.60939999999999</c:v>
                </c:pt>
                <c:pt idx="33">
                  <c:v>454.3768</c:v>
                </c:pt>
                <c:pt idx="34">
                  <c:v>456.88330000000002</c:v>
                </c:pt>
                <c:pt idx="35">
                  <c:v>460.41340000000002</c:v>
                </c:pt>
                <c:pt idx="36">
                  <c:v>464.13440000000003</c:v>
                </c:pt>
                <c:pt idx="37">
                  <c:v>466.21449999999999</c:v>
                </c:pt>
                <c:pt idx="38">
                  <c:v>468.91050000000001</c:v>
                </c:pt>
                <c:pt idx="39">
                  <c:v>471.74709999999999</c:v>
                </c:pt>
                <c:pt idx="40">
                  <c:v>474.44420000000002</c:v>
                </c:pt>
                <c:pt idx="41">
                  <c:v>477.67500000000001</c:v>
                </c:pt>
                <c:pt idx="42">
                  <c:v>481.48439999999999</c:v>
                </c:pt>
                <c:pt idx="43">
                  <c:v>482.6703</c:v>
                </c:pt>
                <c:pt idx="44">
                  <c:v>482.82929999999999</c:v>
                </c:pt>
                <c:pt idx="45">
                  <c:v>483.70909999999998</c:v>
                </c:pt>
                <c:pt idx="46">
                  <c:v>485.8399</c:v>
                </c:pt>
                <c:pt idx="47">
                  <c:v>487.31810000000002</c:v>
                </c:pt>
                <c:pt idx="48">
                  <c:v>486.16699999999997</c:v>
                </c:pt>
                <c:pt idx="49">
                  <c:v>487.39350000000002</c:v>
                </c:pt>
                <c:pt idx="50">
                  <c:v>486.41520000000003</c:v>
                </c:pt>
                <c:pt idx="51">
                  <c:v>484.89640000000003</c:v>
                </c:pt>
                <c:pt idx="52">
                  <c:v>483.47030000000001</c:v>
                </c:pt>
                <c:pt idx="53">
                  <c:v>481.19749999999999</c:v>
                </c:pt>
                <c:pt idx="54">
                  <c:v>479.904</c:v>
                </c:pt>
                <c:pt idx="55">
                  <c:v>477.82139999999998</c:v>
                </c:pt>
                <c:pt idx="56">
                  <c:v>476.26990000000001</c:v>
                </c:pt>
                <c:pt idx="57">
                  <c:v>474.3424</c:v>
                </c:pt>
                <c:pt idx="58">
                  <c:v>471.45139999999998</c:v>
                </c:pt>
                <c:pt idx="59">
                  <c:v>468.58120000000002</c:v>
                </c:pt>
                <c:pt idx="60">
                  <c:v>465.95510000000002</c:v>
                </c:pt>
                <c:pt idx="61">
                  <c:v>463.44310000000002</c:v>
                </c:pt>
                <c:pt idx="62">
                  <c:v>461.47430000000003</c:v>
                </c:pt>
                <c:pt idx="63">
                  <c:v>459.03989999999999</c:v>
                </c:pt>
                <c:pt idx="64">
                  <c:v>457.1112</c:v>
                </c:pt>
                <c:pt idx="65">
                  <c:v>455.37790000000001</c:v>
                </c:pt>
                <c:pt idx="66">
                  <c:v>454.00400000000002</c:v>
                </c:pt>
                <c:pt idx="67">
                  <c:v>452.14350000000002</c:v>
                </c:pt>
                <c:pt idx="68">
                  <c:v>450.2638</c:v>
                </c:pt>
                <c:pt idx="69">
                  <c:v>448.49169999999998</c:v>
                </c:pt>
                <c:pt idx="70">
                  <c:v>446.74639999999999</c:v>
                </c:pt>
                <c:pt idx="71">
                  <c:v>445.15359999999998</c:v>
                </c:pt>
                <c:pt idx="72">
                  <c:v>443.9649</c:v>
                </c:pt>
                <c:pt idx="73">
                  <c:v>443.137</c:v>
                </c:pt>
                <c:pt idx="74">
                  <c:v>442.45580000000001</c:v>
                </c:pt>
                <c:pt idx="75">
                  <c:v>442.08479999999997</c:v>
                </c:pt>
                <c:pt idx="76">
                  <c:v>441.81779999999998</c:v>
                </c:pt>
                <c:pt idx="77">
                  <c:v>441.55509999999998</c:v>
                </c:pt>
                <c:pt idx="78">
                  <c:v>441.28300000000002</c:v>
                </c:pt>
                <c:pt idx="79">
                  <c:v>440.84570000000002</c:v>
                </c:pt>
                <c:pt idx="80">
                  <c:v>440.7022</c:v>
                </c:pt>
                <c:pt idx="81">
                  <c:v>440.51159999999999</c:v>
                </c:pt>
                <c:pt idx="82">
                  <c:v>440.33409999999998</c:v>
                </c:pt>
                <c:pt idx="83">
                  <c:v>440.18119999999999</c:v>
                </c:pt>
                <c:pt idx="84">
                  <c:v>440.0333</c:v>
                </c:pt>
                <c:pt idx="85">
                  <c:v>439.84379999999999</c:v>
                </c:pt>
                <c:pt idx="86">
                  <c:v>439.60399999999998</c:v>
                </c:pt>
                <c:pt idx="87">
                  <c:v>439.44060000000002</c:v>
                </c:pt>
                <c:pt idx="88">
                  <c:v>439.39460000000003</c:v>
                </c:pt>
                <c:pt idx="89">
                  <c:v>439.35829999999999</c:v>
                </c:pt>
                <c:pt idx="90">
                  <c:v>439.2989</c:v>
                </c:pt>
                <c:pt idx="91">
                  <c:v>439.15249999999997</c:v>
                </c:pt>
                <c:pt idx="92">
                  <c:v>439.00540000000001</c:v>
                </c:pt>
                <c:pt idx="93">
                  <c:v>438.90039999999999</c:v>
                </c:pt>
                <c:pt idx="94">
                  <c:v>438.77069999999998</c:v>
                </c:pt>
                <c:pt idx="95">
                  <c:v>438.58659999999998</c:v>
                </c:pt>
              </c:numCache>
            </c:numRef>
          </c:val>
          <c:smooth val="0"/>
          <c:extLst>
            <c:ext xmlns:c16="http://schemas.microsoft.com/office/drawing/2014/chart" uri="{C3380CC4-5D6E-409C-BE32-E72D297353CC}">
              <c16:uniqueId val="{00000000-5898-423E-B5D9-07D6C7279714}"/>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low"/>
        <c:crossAx val="636263296"/>
        <c:crosses val="autoZero"/>
        <c:auto val="1"/>
        <c:lblAlgn val="ctr"/>
        <c:lblOffset val="100"/>
        <c:tickLblSkip val="8"/>
        <c:tickMarkSkip val="8"/>
        <c:noMultiLvlLbl val="0"/>
      </c:catAx>
      <c:valAx>
        <c:axId val="636263296"/>
        <c:scaling>
          <c:orientation val="minMax"/>
          <c:min val="425"/>
        </c:scaling>
        <c:delete val="0"/>
        <c:axPos val="l"/>
        <c:title>
          <c:tx>
            <c:rich>
              <a:bodyPr rot="-5400000" vert="horz"/>
              <a:lstStyle/>
              <a:p>
                <a:pPr>
                  <a:defRPr/>
                </a:pPr>
                <a:r>
                  <a:rPr lang="en-US" sz="1400" b="0"/>
                  <a:t>Up-welling Long Wave Radiation (W/m2)</a:t>
                </a:r>
              </a:p>
            </c:rich>
          </c:tx>
          <c:overlay val="0"/>
        </c:title>
        <c:numFmt formatCode="0" sourceLinked="0"/>
        <c:majorTickMark val="out"/>
        <c:minorTickMark val="none"/>
        <c:tickLblPos val="nextTo"/>
        <c:crossAx val="636262904"/>
        <c:crosses val="autoZero"/>
        <c:crossBetween val="between"/>
        <c:majorUnit val="25"/>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Avg. Rainfall</a:t>
            </a:r>
            <a:r>
              <a:rPr lang="en-US" baseline="0"/>
              <a:t> Event Size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0000"/>
            </a:solidFill>
            <a:ln>
              <a:solidFill>
                <a:srgbClr val="FF0000"/>
              </a:solidFill>
            </a:ln>
            <a:effectLst/>
          </c:spPr>
          <c:invertIfNegative val="0"/>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Storms!$U$8:$U$19</c:f>
              <c:numCache>
                <c:formatCode>0.0</c:formatCode>
                <c:ptCount val="12"/>
                <c:pt idx="0">
                  <c:v>0.9</c:v>
                </c:pt>
                <c:pt idx="1">
                  <c:v>2.4</c:v>
                </c:pt>
                <c:pt idx="2">
                  <c:v>2.9</c:v>
                </c:pt>
                <c:pt idx="3">
                  <c:v>6.8</c:v>
                </c:pt>
                <c:pt idx="4">
                  <c:v>7.8</c:v>
                </c:pt>
                <c:pt idx="5">
                  <c:v>6.1</c:v>
                </c:pt>
                <c:pt idx="6">
                  <c:v>4.3</c:v>
                </c:pt>
                <c:pt idx="7">
                  <c:v>5.7</c:v>
                </c:pt>
                <c:pt idx="8">
                  <c:v>6.6</c:v>
                </c:pt>
                <c:pt idx="9">
                  <c:v>3.5</c:v>
                </c:pt>
                <c:pt idx="10">
                  <c:v>6.3</c:v>
                </c:pt>
                <c:pt idx="11">
                  <c:v>1.9</c:v>
                </c:pt>
              </c:numCache>
            </c:numRef>
          </c:val>
          <c:extLst>
            <c:ext xmlns:c16="http://schemas.microsoft.com/office/drawing/2014/chart" uri="{C3380CC4-5D6E-409C-BE32-E72D297353CC}">
              <c16:uniqueId val="{00000000-50E4-4865-8553-37DDE37EAB3D}"/>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max val="1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Size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Avg. Rainfall</a:t>
            </a:r>
            <a:r>
              <a:rPr lang="en-US" baseline="0"/>
              <a:t> Event Duration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0000"/>
            </a:solidFill>
            <a:ln>
              <a:solidFill>
                <a:srgbClr val="FF0000"/>
              </a:solidFill>
            </a:ln>
            <a:effectLst/>
          </c:spPr>
          <c:invertIfNegative val="0"/>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Storms!$S$8:$S$19</c:f>
              <c:numCache>
                <c:formatCode>0.0</c:formatCode>
                <c:ptCount val="12"/>
                <c:pt idx="0">
                  <c:v>3.8</c:v>
                </c:pt>
                <c:pt idx="1">
                  <c:v>13.2</c:v>
                </c:pt>
                <c:pt idx="2">
                  <c:v>21.8</c:v>
                </c:pt>
                <c:pt idx="3">
                  <c:v>81.5</c:v>
                </c:pt>
                <c:pt idx="4">
                  <c:v>133.6</c:v>
                </c:pt>
                <c:pt idx="5">
                  <c:v>79.2</c:v>
                </c:pt>
                <c:pt idx="6">
                  <c:v>42.4</c:v>
                </c:pt>
                <c:pt idx="7">
                  <c:v>54.9</c:v>
                </c:pt>
                <c:pt idx="8">
                  <c:v>45</c:v>
                </c:pt>
                <c:pt idx="9">
                  <c:v>45</c:v>
                </c:pt>
                <c:pt idx="10">
                  <c:v>53.1</c:v>
                </c:pt>
                <c:pt idx="11">
                  <c:v>20.100000000000001</c:v>
                </c:pt>
              </c:numCache>
            </c:numRef>
          </c:val>
          <c:extLst>
            <c:ext xmlns:c16="http://schemas.microsoft.com/office/drawing/2014/chart" uri="{C3380CC4-5D6E-409C-BE32-E72D297353CC}">
              <c16:uniqueId val="{00000000-CF99-4084-927D-D5CB8BCF50B3}"/>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max val="9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Duratoin (mins)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3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Max. Rainfall</a:t>
            </a:r>
            <a:r>
              <a:rPr lang="en-US" baseline="0"/>
              <a:t> Event Size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A49E6"/>
            </a:solidFill>
            <a:ln>
              <a:solidFill>
                <a:srgbClr val="2A49E6"/>
              </a:solidFill>
            </a:ln>
            <a:effectLst/>
          </c:spPr>
          <c:invertIfNegative val="0"/>
          <c:errBars>
            <c:errBarType val="both"/>
            <c:errValType val="cust"/>
            <c:noEndCap val="0"/>
            <c:plus>
              <c:numRef>
                <c:f>Storms!$N$8:$N$19</c:f>
                <c:numCache>
                  <c:formatCode>General</c:formatCode>
                  <c:ptCount val="12"/>
                  <c:pt idx="0">
                    <c:v>15.2</c:v>
                  </c:pt>
                  <c:pt idx="1">
                    <c:v>5.2</c:v>
                  </c:pt>
                  <c:pt idx="2">
                    <c:v>10.199999999999999</c:v>
                  </c:pt>
                  <c:pt idx="3">
                    <c:v>12.6</c:v>
                  </c:pt>
                  <c:pt idx="4">
                    <c:v>17.5</c:v>
                  </c:pt>
                  <c:pt idx="5">
                    <c:v>18.600000000000001</c:v>
                  </c:pt>
                  <c:pt idx="6">
                    <c:v>14.5</c:v>
                  </c:pt>
                  <c:pt idx="7">
                    <c:v>16.100000000000001</c:v>
                  </c:pt>
                  <c:pt idx="8">
                    <c:v>11.7</c:v>
                  </c:pt>
                  <c:pt idx="9">
                    <c:v>19.7</c:v>
                  </c:pt>
                  <c:pt idx="10">
                    <c:v>83.8</c:v>
                  </c:pt>
                  <c:pt idx="11">
                    <c:v>21.3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Storms!$M$8:$M$19</c:f>
              <c:numCache>
                <c:formatCode>0.0</c:formatCode>
                <c:ptCount val="12"/>
                <c:pt idx="0">
                  <c:v>11.3</c:v>
                </c:pt>
                <c:pt idx="1">
                  <c:v>6.4</c:v>
                </c:pt>
                <c:pt idx="2">
                  <c:v>11</c:v>
                </c:pt>
                <c:pt idx="3">
                  <c:v>39.700000000000003</c:v>
                </c:pt>
                <c:pt idx="4">
                  <c:v>53.9</c:v>
                </c:pt>
                <c:pt idx="5">
                  <c:v>53.1</c:v>
                </c:pt>
                <c:pt idx="6">
                  <c:v>46.9</c:v>
                </c:pt>
                <c:pt idx="7">
                  <c:v>40.5</c:v>
                </c:pt>
                <c:pt idx="8">
                  <c:v>50.6</c:v>
                </c:pt>
                <c:pt idx="9">
                  <c:v>58.7</c:v>
                </c:pt>
                <c:pt idx="10">
                  <c:v>82.3</c:v>
                </c:pt>
                <c:pt idx="11">
                  <c:v>46.3</c:v>
                </c:pt>
              </c:numCache>
            </c:numRef>
          </c:val>
          <c:extLst>
            <c:ext xmlns:c16="http://schemas.microsoft.com/office/drawing/2014/chart" uri="{C3380CC4-5D6E-409C-BE32-E72D297353CC}">
              <c16:uniqueId val="{00000000-3772-454C-B901-C7ACFFA3E032}"/>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Size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3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Avg. Rainfall</a:t>
            </a:r>
            <a:r>
              <a:rPr lang="en-US" baseline="0"/>
              <a:t> Event Size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A49E6"/>
            </a:solidFill>
            <a:ln>
              <a:solidFill>
                <a:srgbClr val="2A49E6"/>
              </a:solidFill>
            </a:ln>
            <a:effectLst/>
          </c:spPr>
          <c:invertIfNegative val="0"/>
          <c:errBars>
            <c:errBarType val="both"/>
            <c:errValType val="cust"/>
            <c:noEndCap val="0"/>
            <c:plus>
              <c:numRef>
                <c:f>Storms!$R$8:$R$19</c:f>
                <c:numCache>
                  <c:formatCode>General</c:formatCode>
                  <c:ptCount val="12"/>
                  <c:pt idx="0">
                    <c:v>1.2</c:v>
                  </c:pt>
                  <c:pt idx="1">
                    <c:v>0.7</c:v>
                  </c:pt>
                  <c:pt idx="2">
                    <c:v>1.1000000000000001</c:v>
                  </c:pt>
                  <c:pt idx="3">
                    <c:v>1.5</c:v>
                  </c:pt>
                  <c:pt idx="4">
                    <c:v>1.7</c:v>
                  </c:pt>
                  <c:pt idx="5">
                    <c:v>2.4</c:v>
                  </c:pt>
                  <c:pt idx="6">
                    <c:v>2.1</c:v>
                  </c:pt>
                  <c:pt idx="7">
                    <c:v>1.5</c:v>
                  </c:pt>
                  <c:pt idx="8">
                    <c:v>1.2</c:v>
                  </c:pt>
                  <c:pt idx="9">
                    <c:v>2.4</c:v>
                  </c:pt>
                  <c:pt idx="10">
                    <c:v>2.5</c:v>
                  </c:pt>
                  <c:pt idx="11">
                    <c:v>2</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Storms!$Q$8:$Q$19</c:f>
              <c:numCache>
                <c:formatCode>0.0</c:formatCode>
                <c:ptCount val="12"/>
                <c:pt idx="0">
                  <c:v>1.6</c:v>
                </c:pt>
                <c:pt idx="1">
                  <c:v>1.4</c:v>
                </c:pt>
                <c:pt idx="2">
                  <c:v>2.4</c:v>
                </c:pt>
                <c:pt idx="3">
                  <c:v>5.6</c:v>
                </c:pt>
                <c:pt idx="4">
                  <c:v>5.8</c:v>
                </c:pt>
                <c:pt idx="5">
                  <c:v>7.2</c:v>
                </c:pt>
                <c:pt idx="6">
                  <c:v>4.7</c:v>
                </c:pt>
                <c:pt idx="7">
                  <c:v>4.5</c:v>
                </c:pt>
                <c:pt idx="8">
                  <c:v>5.3</c:v>
                </c:pt>
                <c:pt idx="9">
                  <c:v>6.9</c:v>
                </c:pt>
                <c:pt idx="10">
                  <c:v>6.6</c:v>
                </c:pt>
                <c:pt idx="11">
                  <c:v>4.4000000000000004</c:v>
                </c:pt>
              </c:numCache>
            </c:numRef>
          </c:val>
          <c:extLst>
            <c:ext xmlns:c16="http://schemas.microsoft.com/office/drawing/2014/chart" uri="{C3380CC4-5D6E-409C-BE32-E72D297353CC}">
              <c16:uniqueId val="{00000000-9840-40AC-BB60-0EA0E981C9DB}"/>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max val="1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Size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Avg. Rainfall</a:t>
            </a:r>
            <a:r>
              <a:rPr lang="en-US" baseline="0"/>
              <a:t> Event Duration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A49E6"/>
            </a:solidFill>
            <a:ln>
              <a:solidFill>
                <a:srgbClr val="2A49E6"/>
              </a:solidFill>
            </a:ln>
            <a:effectLst/>
          </c:spPr>
          <c:invertIfNegative val="0"/>
          <c:errBars>
            <c:errBarType val="both"/>
            <c:errValType val="cust"/>
            <c:noEndCap val="0"/>
            <c:plus>
              <c:numRef>
                <c:f>Storms!$P$8:$P$19</c:f>
                <c:numCache>
                  <c:formatCode>General</c:formatCode>
                  <c:ptCount val="12"/>
                  <c:pt idx="0">
                    <c:v>13.9</c:v>
                  </c:pt>
                  <c:pt idx="1">
                    <c:v>20.6</c:v>
                  </c:pt>
                  <c:pt idx="2">
                    <c:v>17</c:v>
                  </c:pt>
                  <c:pt idx="3">
                    <c:v>11.4</c:v>
                  </c:pt>
                  <c:pt idx="4">
                    <c:v>11.3</c:v>
                  </c:pt>
                  <c:pt idx="5">
                    <c:v>10.5</c:v>
                  </c:pt>
                  <c:pt idx="6">
                    <c:v>9.3000000000000007</c:v>
                  </c:pt>
                  <c:pt idx="7">
                    <c:v>11.6</c:v>
                  </c:pt>
                  <c:pt idx="8">
                    <c:v>12</c:v>
                  </c:pt>
                  <c:pt idx="9">
                    <c:v>11.4</c:v>
                  </c:pt>
                  <c:pt idx="10">
                    <c:v>19.5</c:v>
                  </c:pt>
                  <c:pt idx="11">
                    <c:v>11.4</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Storms!$L$8:$L$19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Storms!$O$8:$O$19</c:f>
              <c:numCache>
                <c:formatCode>0.0</c:formatCode>
                <c:ptCount val="12"/>
                <c:pt idx="0">
                  <c:v>25.3</c:v>
                </c:pt>
                <c:pt idx="1">
                  <c:v>37.700000000000003</c:v>
                </c:pt>
                <c:pt idx="2">
                  <c:v>28.1</c:v>
                </c:pt>
                <c:pt idx="3">
                  <c:v>43</c:v>
                </c:pt>
                <c:pt idx="4">
                  <c:v>49.8</c:v>
                </c:pt>
                <c:pt idx="5">
                  <c:v>52.7</c:v>
                </c:pt>
                <c:pt idx="6">
                  <c:v>50.5</c:v>
                </c:pt>
                <c:pt idx="7">
                  <c:v>48.6</c:v>
                </c:pt>
                <c:pt idx="8">
                  <c:v>51.5</c:v>
                </c:pt>
                <c:pt idx="9">
                  <c:v>50.5</c:v>
                </c:pt>
                <c:pt idx="10">
                  <c:v>63.8</c:v>
                </c:pt>
                <c:pt idx="11">
                  <c:v>41.2</c:v>
                </c:pt>
              </c:numCache>
            </c:numRef>
          </c:val>
          <c:extLst>
            <c:ext xmlns:c16="http://schemas.microsoft.com/office/drawing/2014/chart" uri="{C3380CC4-5D6E-409C-BE32-E72D297353CC}">
              <c16:uniqueId val="{00000000-5DE2-414E-9575-9699F1B00DAA}"/>
            </c:ext>
          </c:extLst>
        </c:ser>
        <c:dLbls>
          <c:showLegendKey val="0"/>
          <c:showVal val="0"/>
          <c:showCatName val="0"/>
          <c:showSerName val="0"/>
          <c:showPercent val="0"/>
          <c:showBubbleSize val="0"/>
        </c:dLbls>
        <c:gapWidth val="95"/>
        <c:overlap val="-27"/>
        <c:axId val="806153896"/>
        <c:axId val="806156192"/>
      </c:barChart>
      <c:catAx>
        <c:axId val="8061538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6192"/>
        <c:crosses val="autoZero"/>
        <c:auto val="1"/>
        <c:lblAlgn val="ctr"/>
        <c:lblOffset val="100"/>
        <c:noMultiLvlLbl val="0"/>
      </c:catAx>
      <c:valAx>
        <c:axId val="806156192"/>
        <c:scaling>
          <c:orientation val="minMax"/>
          <c:max val="9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Duratoin (mins)</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6153896"/>
        <c:crosses val="autoZero"/>
        <c:crossBetween val="between"/>
        <c:majorUnit val="3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Relative Humidity</a:t>
            </a:r>
            <a:endParaRPr lang="en-US">
              <a:effectLst/>
            </a:endParaRPr>
          </a:p>
        </c:rich>
      </c:tx>
      <c:layout>
        <c:manualLayout>
          <c:xMode val="edge"/>
          <c:yMode val="edge"/>
          <c:x val="0.28045676471292152"/>
          <c:y val="4.8321443460257532E-2"/>
        </c:manualLayout>
      </c:layout>
      <c:overlay val="0"/>
    </c:title>
    <c:autoTitleDeleted val="0"/>
    <c:plotArea>
      <c:layout>
        <c:manualLayout>
          <c:layoutTarget val="inner"/>
          <c:xMode val="edge"/>
          <c:yMode val="edge"/>
          <c:x val="9.8795263623961904E-2"/>
          <c:y val="8.8443492502225482E-2"/>
          <c:w val="0.85694122011344331"/>
          <c:h val="0.77640401914157986"/>
        </c:manualLayout>
      </c:layout>
      <c:lineChart>
        <c:grouping val="standard"/>
        <c:varyColors val="0"/>
        <c:ser>
          <c:idx val="0"/>
          <c:order val="0"/>
          <c:tx>
            <c:v>2024</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Hum'!$B$12:$M$12</c:f>
              <c:numCache>
                <c:formatCode>0.0</c:formatCode>
                <c:ptCount val="12"/>
                <c:pt idx="0">
                  <c:v>86.105999999999995</c:v>
                </c:pt>
                <c:pt idx="1">
                  <c:v>85.644000000000005</c:v>
                </c:pt>
                <c:pt idx="2">
                  <c:v>84.847999999999999</c:v>
                </c:pt>
              </c:numCache>
            </c:numRef>
          </c:val>
          <c:smooth val="0"/>
          <c:extLst>
            <c:ext xmlns:c16="http://schemas.microsoft.com/office/drawing/2014/chart" uri="{C3380CC4-5D6E-409C-BE32-E72D297353CC}">
              <c16:uniqueId val="{00000000-7609-4553-80ED-CE2566402161}"/>
            </c:ext>
          </c:extLst>
        </c:ser>
        <c:ser>
          <c:idx val="2"/>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Hum'!$B$16:$M$16</c:f>
                <c:numCache>
                  <c:formatCode>General</c:formatCode>
                  <c:ptCount val="12"/>
                  <c:pt idx="0">
                    <c:v>3.530924737232445</c:v>
                  </c:pt>
                  <c:pt idx="1">
                    <c:v>2.5388485797918539</c:v>
                  </c:pt>
                  <c:pt idx="2">
                    <c:v>2.2192092210214587</c:v>
                  </c:pt>
                  <c:pt idx="3">
                    <c:v>3.0859404338242036</c:v>
                  </c:pt>
                  <c:pt idx="4">
                    <c:v>2.0120332239912044</c:v>
                  </c:pt>
                  <c:pt idx="5">
                    <c:v>2.3631482590909205</c:v>
                  </c:pt>
                  <c:pt idx="6">
                    <c:v>2.6736520331644598</c:v>
                  </c:pt>
                  <c:pt idx="7">
                    <c:v>0.96907745361818776</c:v>
                  </c:pt>
                  <c:pt idx="8">
                    <c:v>1.1639581178032132</c:v>
                  </c:pt>
                  <c:pt idx="9">
                    <c:v>1.1813896595864457</c:v>
                  </c:pt>
                  <c:pt idx="10">
                    <c:v>1.4164089373404039</c:v>
                  </c:pt>
                  <c:pt idx="11">
                    <c:v>2.496145027837926</c:v>
                  </c:pt>
                </c:numCache>
              </c:numRef>
            </c:plus>
            <c:minus>
              <c:numRef>
                <c:f>'Rel Hum'!$B$16:$M$16</c:f>
                <c:numCache>
                  <c:formatCode>General</c:formatCode>
                  <c:ptCount val="12"/>
                  <c:pt idx="0">
                    <c:v>3.530924737232445</c:v>
                  </c:pt>
                  <c:pt idx="1">
                    <c:v>2.5388485797918539</c:v>
                  </c:pt>
                  <c:pt idx="2">
                    <c:v>2.2192092210214587</c:v>
                  </c:pt>
                  <c:pt idx="3">
                    <c:v>3.0859404338242036</c:v>
                  </c:pt>
                  <c:pt idx="4">
                    <c:v>2.0120332239912044</c:v>
                  </c:pt>
                  <c:pt idx="5">
                    <c:v>2.3631482590909205</c:v>
                  </c:pt>
                  <c:pt idx="6">
                    <c:v>2.6736520331644598</c:v>
                  </c:pt>
                  <c:pt idx="7">
                    <c:v>0.96907745361818776</c:v>
                  </c:pt>
                  <c:pt idx="8">
                    <c:v>1.1639581178032132</c:v>
                  </c:pt>
                  <c:pt idx="9">
                    <c:v>1.1813896595864457</c:v>
                  </c:pt>
                  <c:pt idx="10">
                    <c:v>1.4164089373404039</c:v>
                  </c:pt>
                  <c:pt idx="11">
                    <c:v>2.496145027837926</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Hum'!$B$15:$M$15</c:f>
              <c:numCache>
                <c:formatCode>0.0</c:formatCode>
                <c:ptCount val="12"/>
                <c:pt idx="0">
                  <c:v>87.056999999999988</c:v>
                </c:pt>
                <c:pt idx="1">
                  <c:v>84.950111111111099</c:v>
                </c:pt>
                <c:pt idx="2">
                  <c:v>84.608699999999985</c:v>
                </c:pt>
                <c:pt idx="3">
                  <c:v>87.482888888888894</c:v>
                </c:pt>
                <c:pt idx="4">
                  <c:v>92.614777777777775</c:v>
                </c:pt>
                <c:pt idx="5">
                  <c:v>92.600222222222229</c:v>
                </c:pt>
                <c:pt idx="6">
                  <c:v>94.212222222222223</c:v>
                </c:pt>
                <c:pt idx="7">
                  <c:v>94.679888888888897</c:v>
                </c:pt>
                <c:pt idx="8">
                  <c:v>94.559666666666672</c:v>
                </c:pt>
                <c:pt idx="9">
                  <c:v>93.941555555555567</c:v>
                </c:pt>
                <c:pt idx="10">
                  <c:v>95.381555555555551</c:v>
                </c:pt>
                <c:pt idx="11">
                  <c:v>90.478666666666669</c:v>
                </c:pt>
              </c:numCache>
            </c:numRef>
          </c:val>
          <c:smooth val="0"/>
          <c:extLst>
            <c:ext xmlns:c16="http://schemas.microsoft.com/office/drawing/2014/chart" uri="{C3380CC4-5D6E-409C-BE32-E72D297353CC}">
              <c16:uniqueId val="{00000001-7609-4553-80ED-CE2566402161}"/>
            </c:ext>
          </c:extLst>
        </c:ser>
        <c:dLbls>
          <c:showLegendKey val="0"/>
          <c:showVal val="0"/>
          <c:showCatName val="0"/>
          <c:showSerName val="0"/>
          <c:showPercent val="0"/>
          <c:showBubbleSize val="0"/>
        </c:dLbls>
        <c:marker val="1"/>
        <c:smooth val="0"/>
        <c:axId val="636491152"/>
        <c:axId val="636491544"/>
      </c:lineChart>
      <c:catAx>
        <c:axId val="6364911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1544"/>
        <c:crosses val="autoZero"/>
        <c:auto val="1"/>
        <c:lblAlgn val="ctr"/>
        <c:lblOffset val="100"/>
        <c:noMultiLvlLbl val="0"/>
      </c:catAx>
      <c:valAx>
        <c:axId val="636491544"/>
        <c:scaling>
          <c:orientation val="minMax"/>
          <c:max val="100"/>
          <c:min val="80"/>
        </c:scaling>
        <c:delete val="0"/>
        <c:axPos val="l"/>
        <c:title>
          <c:tx>
            <c:rich>
              <a:bodyPr rot="-5400000" vert="horz"/>
              <a:lstStyle/>
              <a:p>
                <a:pPr>
                  <a:defRPr sz="1600"/>
                </a:pPr>
                <a:r>
                  <a:rPr lang="en-US" sz="1600"/>
                  <a:t>Relative Humidity (</a:t>
                </a:r>
                <a:r>
                  <a:rPr lang="en-US" sz="1600">
                    <a:latin typeface="Calibri"/>
                  </a:rPr>
                  <a:t>%</a:t>
                </a:r>
                <a:r>
                  <a:rPr lang="en-US" sz="1600"/>
                  <a:t>)</a:t>
                </a:r>
              </a:p>
            </c:rich>
          </c:tx>
          <c:overlay val="0"/>
        </c:title>
        <c:numFmt formatCode="0" sourceLinked="0"/>
        <c:majorTickMark val="out"/>
        <c:minorTickMark val="none"/>
        <c:tickLblPos val="nextTo"/>
        <c:txPr>
          <a:bodyPr/>
          <a:lstStyle/>
          <a:p>
            <a:pPr>
              <a:defRPr sz="1100"/>
            </a:pPr>
            <a:endParaRPr lang="en-US"/>
          </a:p>
        </c:txPr>
        <c:crossAx val="636491152"/>
        <c:crosses val="autoZero"/>
        <c:crossBetween val="between"/>
        <c:majorUnit val="5"/>
      </c:valAx>
    </c:plotArea>
    <c:legend>
      <c:legendPos val="r"/>
      <c:layout>
        <c:manualLayout>
          <c:xMode val="edge"/>
          <c:yMode val="edge"/>
          <c:x val="0.10657234999880333"/>
          <c:y val="0.13205575255622717"/>
          <c:w val="0.17534254361821794"/>
          <c:h val="0.11525596698913575"/>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Solar Radiation, Pyranometer</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2024</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Rad'!$B$12:$M$12</c:f>
              <c:numCache>
                <c:formatCode>0.0</c:formatCode>
                <c:ptCount val="12"/>
                <c:pt idx="0">
                  <c:v>17.905999999999999</c:v>
                </c:pt>
                <c:pt idx="1">
                  <c:v>18.991</c:v>
                </c:pt>
                <c:pt idx="2">
                  <c:v>18.751000000000001</c:v>
                </c:pt>
              </c:numCache>
            </c:numRef>
          </c:val>
          <c:smooth val="0"/>
          <c:extLst>
            <c:ext xmlns:c16="http://schemas.microsoft.com/office/drawing/2014/chart" uri="{C3380CC4-5D6E-409C-BE32-E72D297353CC}">
              <c16:uniqueId val="{00000000-130A-4EC7-8BAA-331CC322B9F8}"/>
            </c:ext>
          </c:extLst>
        </c:ser>
        <c:ser>
          <c:idx val="2"/>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Rad'!$B$16:$M$16</c:f>
                <c:numCache>
                  <c:formatCode>General</c:formatCode>
                  <c:ptCount val="12"/>
                  <c:pt idx="0">
                    <c:v>0.90548372584921633</c:v>
                  </c:pt>
                  <c:pt idx="1">
                    <c:v>1.2032871994185121</c:v>
                  </c:pt>
                  <c:pt idx="2">
                    <c:v>1.2421043149322579</c:v>
                  </c:pt>
                  <c:pt idx="3">
                    <c:v>2.4266624342499892</c:v>
                  </c:pt>
                  <c:pt idx="4">
                    <c:v>2.409630976744308</c:v>
                  </c:pt>
                  <c:pt idx="5">
                    <c:v>2.7023092133950937</c:v>
                  </c:pt>
                  <c:pt idx="6">
                    <c:v>1.0136188879455632</c:v>
                  </c:pt>
                  <c:pt idx="7">
                    <c:v>0.76146434220155312</c:v>
                  </c:pt>
                  <c:pt idx="8">
                    <c:v>1.1494440443584504</c:v>
                  </c:pt>
                  <c:pt idx="9">
                    <c:v>1.274365539308788</c:v>
                  </c:pt>
                  <c:pt idx="10">
                    <c:v>1.0899996559632485</c:v>
                  </c:pt>
                  <c:pt idx="11">
                    <c:v>1.9334171174374286</c:v>
                  </c:pt>
                </c:numCache>
              </c:numRef>
            </c:plus>
            <c:minus>
              <c:numRef>
                <c:f>'Sol Rad'!$B$16:$M$16</c:f>
                <c:numCache>
                  <c:formatCode>General</c:formatCode>
                  <c:ptCount val="12"/>
                  <c:pt idx="0">
                    <c:v>0.90548372584921633</c:v>
                  </c:pt>
                  <c:pt idx="1">
                    <c:v>1.2032871994185121</c:v>
                  </c:pt>
                  <c:pt idx="2">
                    <c:v>1.2421043149322579</c:v>
                  </c:pt>
                  <c:pt idx="3">
                    <c:v>2.4266624342499892</c:v>
                  </c:pt>
                  <c:pt idx="4">
                    <c:v>2.409630976744308</c:v>
                  </c:pt>
                  <c:pt idx="5">
                    <c:v>2.7023092133950937</c:v>
                  </c:pt>
                  <c:pt idx="6">
                    <c:v>1.0136188879455632</c:v>
                  </c:pt>
                  <c:pt idx="7">
                    <c:v>0.76146434220155312</c:v>
                  </c:pt>
                  <c:pt idx="8">
                    <c:v>1.1494440443584504</c:v>
                  </c:pt>
                  <c:pt idx="9">
                    <c:v>1.274365539308788</c:v>
                  </c:pt>
                  <c:pt idx="10">
                    <c:v>1.0899996559632485</c:v>
                  </c:pt>
                  <c:pt idx="11">
                    <c:v>1.9334171174374286</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Rad'!$B$15:$M$15</c:f>
              <c:numCache>
                <c:formatCode>0.0</c:formatCode>
                <c:ptCount val="12"/>
                <c:pt idx="0">
                  <c:v>17.683444444444447</c:v>
                </c:pt>
                <c:pt idx="1">
                  <c:v>19.220772</c:v>
                </c:pt>
                <c:pt idx="2">
                  <c:v>18.886672000000001</c:v>
                </c:pt>
                <c:pt idx="3">
                  <c:v>17.976714999999999</c:v>
                </c:pt>
                <c:pt idx="4">
                  <c:v>14.797465000000001</c:v>
                </c:pt>
                <c:pt idx="5">
                  <c:v>13.80034</c:v>
                </c:pt>
                <c:pt idx="6">
                  <c:v>12.218999999999999</c:v>
                </c:pt>
                <c:pt idx="7">
                  <c:v>12.893222222222223</c:v>
                </c:pt>
                <c:pt idx="8">
                  <c:v>13.111888888888892</c:v>
                </c:pt>
                <c:pt idx="9">
                  <c:v>13.491444444444447</c:v>
                </c:pt>
                <c:pt idx="10">
                  <c:v>12.013666666666666</c:v>
                </c:pt>
                <c:pt idx="11">
                  <c:v>15.580999999999998</c:v>
                </c:pt>
              </c:numCache>
            </c:numRef>
          </c:val>
          <c:smooth val="0"/>
          <c:extLst>
            <c:ext xmlns:c16="http://schemas.microsoft.com/office/drawing/2014/chart" uri="{C3380CC4-5D6E-409C-BE32-E72D297353CC}">
              <c16:uniqueId val="{00000001-130A-4EC7-8BAA-331CC322B9F8}"/>
            </c:ext>
          </c:extLst>
        </c:ser>
        <c:dLbls>
          <c:showLegendKey val="0"/>
          <c:showVal val="0"/>
          <c:showCatName val="0"/>
          <c:showSerName val="0"/>
          <c:showPercent val="0"/>
          <c:showBubbleSize val="0"/>
        </c:dLbls>
        <c:marker val="1"/>
        <c:smooth val="0"/>
        <c:axId val="636492328"/>
        <c:axId val="636492720"/>
      </c:lineChart>
      <c:catAx>
        <c:axId val="636492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2720"/>
        <c:crosses val="autoZero"/>
        <c:auto val="1"/>
        <c:lblAlgn val="ctr"/>
        <c:lblOffset val="100"/>
        <c:noMultiLvlLbl val="0"/>
      </c:catAx>
      <c:valAx>
        <c:axId val="636492720"/>
        <c:scaling>
          <c:orientation val="minMax"/>
          <c:max val="23"/>
          <c:min val="8"/>
        </c:scaling>
        <c:delete val="0"/>
        <c:axPos val="l"/>
        <c:title>
          <c:tx>
            <c:rich>
              <a:bodyPr rot="-5400000" vert="horz"/>
              <a:lstStyle/>
              <a:p>
                <a:pPr>
                  <a:defRPr sz="1600"/>
                </a:pPr>
                <a:r>
                  <a:rPr lang="en-US" sz="1600"/>
                  <a:t>Sol. Rad.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6492328"/>
        <c:crosses val="autoZero"/>
        <c:crossBetween val="between"/>
      </c:valAx>
    </c:plotArea>
    <c:legend>
      <c:legendPos val="r"/>
      <c:layout>
        <c:manualLayout>
          <c:xMode val="edge"/>
          <c:yMode val="edge"/>
          <c:x val="0.7581680946796544"/>
          <c:y val="0.15417288894922615"/>
          <c:w val="0.17534254361821794"/>
          <c:h val="8.9783339917386115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Solar Radiation, PAR</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2024</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Rad'!$B$40:$M$40</c:f>
              <c:numCache>
                <c:formatCode>0.0</c:formatCode>
                <c:ptCount val="12"/>
                <c:pt idx="0">
                  <c:v>35.286999999999999</c:v>
                </c:pt>
                <c:pt idx="1">
                  <c:v>37.856999999999999</c:v>
                </c:pt>
                <c:pt idx="2">
                  <c:v>38.045999999999999</c:v>
                </c:pt>
              </c:numCache>
            </c:numRef>
          </c:val>
          <c:smooth val="0"/>
          <c:extLst>
            <c:ext xmlns:c16="http://schemas.microsoft.com/office/drawing/2014/chart" uri="{C3380CC4-5D6E-409C-BE32-E72D297353CC}">
              <c16:uniqueId val="{00000000-F030-46BF-9743-EBE97B4B080C}"/>
            </c:ext>
          </c:extLst>
        </c:ser>
        <c:ser>
          <c:idx val="2"/>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Rad'!$B$44:$M$44</c:f>
                <c:numCache>
                  <c:formatCode>General</c:formatCode>
                  <c:ptCount val="12"/>
                  <c:pt idx="0">
                    <c:v>2.5281094571522353</c:v>
                  </c:pt>
                  <c:pt idx="1">
                    <c:v>3.6812653536723143</c:v>
                  </c:pt>
                  <c:pt idx="2">
                    <c:v>4.3839616701704314</c:v>
                  </c:pt>
                  <c:pt idx="3">
                    <c:v>5.5727785276275545</c:v>
                  </c:pt>
                  <c:pt idx="4">
                    <c:v>5.3167490202821384</c:v>
                  </c:pt>
                  <c:pt idx="5">
                    <c:v>5.9674896941291058</c:v>
                  </c:pt>
                  <c:pt idx="6">
                    <c:v>2.645867504599503</c:v>
                  </c:pt>
                  <c:pt idx="7">
                    <c:v>3.2492174091114703</c:v>
                  </c:pt>
                  <c:pt idx="8">
                    <c:v>3.5105685184576569</c:v>
                  </c:pt>
                  <c:pt idx="9">
                    <c:v>3.3330027251304708</c:v>
                  </c:pt>
                  <c:pt idx="10">
                    <c:v>2.7010856110844061</c:v>
                  </c:pt>
                  <c:pt idx="11">
                    <c:v>4.1072884287694409</c:v>
                  </c:pt>
                </c:numCache>
              </c:numRef>
            </c:plus>
            <c:minus>
              <c:numRef>
                <c:f>'Sol Rad'!$B$44:$M$44</c:f>
                <c:numCache>
                  <c:formatCode>General</c:formatCode>
                  <c:ptCount val="12"/>
                  <c:pt idx="0">
                    <c:v>2.5281094571522353</c:v>
                  </c:pt>
                  <c:pt idx="1">
                    <c:v>3.6812653536723143</c:v>
                  </c:pt>
                  <c:pt idx="2">
                    <c:v>4.3839616701704314</c:v>
                  </c:pt>
                  <c:pt idx="3">
                    <c:v>5.5727785276275545</c:v>
                  </c:pt>
                  <c:pt idx="4">
                    <c:v>5.3167490202821384</c:v>
                  </c:pt>
                  <c:pt idx="5">
                    <c:v>5.9674896941291058</c:v>
                  </c:pt>
                  <c:pt idx="6">
                    <c:v>2.645867504599503</c:v>
                  </c:pt>
                  <c:pt idx="7">
                    <c:v>3.2492174091114703</c:v>
                  </c:pt>
                  <c:pt idx="8">
                    <c:v>3.5105685184576569</c:v>
                  </c:pt>
                  <c:pt idx="9">
                    <c:v>3.3330027251304708</c:v>
                  </c:pt>
                  <c:pt idx="10">
                    <c:v>2.7010856110844061</c:v>
                  </c:pt>
                  <c:pt idx="11">
                    <c:v>4.1072884287694409</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Rad'!$B$43:$M$43</c:f>
              <c:numCache>
                <c:formatCode>0.0</c:formatCode>
                <c:ptCount val="12"/>
                <c:pt idx="0">
                  <c:v>37.939095268897525</c:v>
                </c:pt>
                <c:pt idx="1">
                  <c:v>41.622341631288251</c:v>
                </c:pt>
                <c:pt idx="2">
                  <c:v>41.668129743210464</c:v>
                </c:pt>
                <c:pt idx="3">
                  <c:v>39.96743271871231</c:v>
                </c:pt>
                <c:pt idx="4">
                  <c:v>33.430235454962876</c:v>
                </c:pt>
                <c:pt idx="5">
                  <c:v>30.186763582444783</c:v>
                </c:pt>
                <c:pt idx="6">
                  <c:v>26.55946321677105</c:v>
                </c:pt>
                <c:pt idx="7">
                  <c:v>27.937433681592655</c:v>
                </c:pt>
                <c:pt idx="8">
                  <c:v>28.487969501269262</c:v>
                </c:pt>
                <c:pt idx="9">
                  <c:v>29.361711116890312</c:v>
                </c:pt>
                <c:pt idx="10">
                  <c:v>25.947011677060111</c:v>
                </c:pt>
                <c:pt idx="11">
                  <c:v>33.374149826772737</c:v>
                </c:pt>
              </c:numCache>
            </c:numRef>
          </c:val>
          <c:smooth val="0"/>
          <c:extLst>
            <c:ext xmlns:c16="http://schemas.microsoft.com/office/drawing/2014/chart" uri="{C3380CC4-5D6E-409C-BE32-E72D297353CC}">
              <c16:uniqueId val="{00000001-F030-46BF-9743-EBE97B4B080C}"/>
            </c:ext>
          </c:extLst>
        </c:ser>
        <c:dLbls>
          <c:showLegendKey val="0"/>
          <c:showVal val="0"/>
          <c:showCatName val="0"/>
          <c:showSerName val="0"/>
          <c:showPercent val="0"/>
          <c:showBubbleSize val="0"/>
        </c:dLbls>
        <c:marker val="1"/>
        <c:smooth val="0"/>
        <c:axId val="636492328"/>
        <c:axId val="636492720"/>
      </c:lineChart>
      <c:catAx>
        <c:axId val="636492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2720"/>
        <c:crosses val="autoZero"/>
        <c:auto val="1"/>
        <c:lblAlgn val="ctr"/>
        <c:lblOffset val="100"/>
        <c:noMultiLvlLbl val="0"/>
      </c:catAx>
      <c:valAx>
        <c:axId val="636492720"/>
        <c:scaling>
          <c:orientation val="minMax"/>
          <c:min val="20"/>
        </c:scaling>
        <c:delete val="0"/>
        <c:axPos val="l"/>
        <c:title>
          <c:tx>
            <c:rich>
              <a:bodyPr rot="-5400000" vert="horz"/>
              <a:lstStyle/>
              <a:p>
                <a:pPr>
                  <a:defRPr sz="1600"/>
                </a:pPr>
                <a:r>
                  <a:rPr lang="en-US" sz="1600"/>
                  <a:t>Sol. Rad. (Mol/m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6492328"/>
        <c:crosses val="autoZero"/>
        <c:crossBetween val="between"/>
      </c:valAx>
    </c:plotArea>
    <c:legend>
      <c:legendPos val="r"/>
      <c:layout>
        <c:manualLayout>
          <c:xMode val="edge"/>
          <c:yMode val="edge"/>
          <c:x val="0.7581680946796544"/>
          <c:y val="0.15417288894922615"/>
          <c:w val="0.17534254361821794"/>
          <c:h val="9.6749167394311233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Clear Sky Daily Solar Radiation</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2024</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Rad'!$B$65:$M$65</c:f>
              <c:numCache>
                <c:formatCode>0.0</c:formatCode>
                <c:ptCount val="12"/>
                <c:pt idx="0">
                  <c:v>21.844838709677422</c:v>
                </c:pt>
                <c:pt idx="1">
                  <c:v>24.099999999999998</c:v>
                </c:pt>
                <c:pt idx="2">
                  <c:v>25.847741935483871</c:v>
                </c:pt>
              </c:numCache>
            </c:numRef>
          </c:val>
          <c:smooth val="0"/>
          <c:extLst>
            <c:ext xmlns:c16="http://schemas.microsoft.com/office/drawing/2014/chart" uri="{C3380CC4-5D6E-409C-BE32-E72D297353CC}">
              <c16:uniqueId val="{00000000-F09C-4F82-A842-9FF7DF59CBCB}"/>
            </c:ext>
          </c:extLst>
        </c:ser>
        <c:ser>
          <c:idx val="2"/>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Rad'!$B$69:$M$69</c:f>
                <c:numCache>
                  <c:formatCode>General</c:formatCode>
                  <c:ptCount val="12"/>
                  <c:pt idx="0">
                    <c:v>0.18472249062630083</c:v>
                  </c:pt>
                  <c:pt idx="1">
                    <c:v>8.5837570597242521E-2</c:v>
                  </c:pt>
                  <c:pt idx="2">
                    <c:v>0.65551455781778623</c:v>
                  </c:pt>
                  <c:pt idx="3">
                    <c:v>0.51243919207703204</c:v>
                  </c:pt>
                  <c:pt idx="4">
                    <c:v>0.67499595080831154</c:v>
                  </c:pt>
                  <c:pt idx="5">
                    <c:v>0.84722869435470693</c:v>
                  </c:pt>
                  <c:pt idx="6">
                    <c:v>0.12079765585658842</c:v>
                  </c:pt>
                  <c:pt idx="7">
                    <c:v>8.5259104655052126E-2</c:v>
                  </c:pt>
                  <c:pt idx="8">
                    <c:v>0.19102654782859102</c:v>
                  </c:pt>
                  <c:pt idx="9">
                    <c:v>4.8356824944875178E-2</c:v>
                  </c:pt>
                  <c:pt idx="10">
                    <c:v>5.6480616865079949E-2</c:v>
                  </c:pt>
                  <c:pt idx="11">
                    <c:v>0.20056514844835902</c:v>
                  </c:pt>
                </c:numCache>
              </c:numRef>
            </c:plus>
            <c:minus>
              <c:numRef>
                <c:f>'Sol Rad'!$B$69:$M$69</c:f>
                <c:numCache>
                  <c:formatCode>General</c:formatCode>
                  <c:ptCount val="12"/>
                  <c:pt idx="0">
                    <c:v>0.18472249062630083</c:v>
                  </c:pt>
                  <c:pt idx="1">
                    <c:v>8.5837570597242521E-2</c:v>
                  </c:pt>
                  <c:pt idx="2">
                    <c:v>0.65551455781778623</c:v>
                  </c:pt>
                  <c:pt idx="3">
                    <c:v>0.51243919207703204</c:v>
                  </c:pt>
                  <c:pt idx="4">
                    <c:v>0.67499595080831154</c:v>
                  </c:pt>
                  <c:pt idx="5">
                    <c:v>0.84722869435470693</c:v>
                  </c:pt>
                  <c:pt idx="6">
                    <c:v>0.12079765585658842</c:v>
                  </c:pt>
                  <c:pt idx="7">
                    <c:v>8.5259104655052126E-2</c:v>
                  </c:pt>
                  <c:pt idx="8">
                    <c:v>0.19102654782859102</c:v>
                  </c:pt>
                  <c:pt idx="9">
                    <c:v>4.8356824944875178E-2</c:v>
                  </c:pt>
                  <c:pt idx="10">
                    <c:v>5.6480616865079949E-2</c:v>
                  </c:pt>
                  <c:pt idx="11">
                    <c:v>0.20056514844835902</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Rad'!$B$68:$M$68</c:f>
              <c:numCache>
                <c:formatCode>0.0</c:formatCode>
                <c:ptCount val="12"/>
                <c:pt idx="0">
                  <c:v>22.20247311827957</c:v>
                </c:pt>
                <c:pt idx="1">
                  <c:v>24.161488779419813</c:v>
                </c:pt>
                <c:pt idx="2">
                  <c:v>26.143586741935486</c:v>
                </c:pt>
                <c:pt idx="3">
                  <c:v>26.652305459976112</c:v>
                </c:pt>
                <c:pt idx="4">
                  <c:v>26.202372365591405</c:v>
                </c:pt>
                <c:pt idx="5">
                  <c:v>25.758873508175284</c:v>
                </c:pt>
                <c:pt idx="6">
                  <c:v>25.580506849616295</c:v>
                </c:pt>
                <c:pt idx="7">
                  <c:v>26.020250896057348</c:v>
                </c:pt>
                <c:pt idx="8">
                  <c:v>25.673185185185186</c:v>
                </c:pt>
                <c:pt idx="9">
                  <c:v>24.276326828620736</c:v>
                </c:pt>
                <c:pt idx="10">
                  <c:v>22.375499201565962</c:v>
                </c:pt>
                <c:pt idx="11">
                  <c:v>21.312473118279573</c:v>
                </c:pt>
              </c:numCache>
            </c:numRef>
          </c:val>
          <c:smooth val="0"/>
          <c:extLst>
            <c:ext xmlns:c16="http://schemas.microsoft.com/office/drawing/2014/chart" uri="{C3380CC4-5D6E-409C-BE32-E72D297353CC}">
              <c16:uniqueId val="{00000001-F09C-4F82-A842-9FF7DF59CBCB}"/>
            </c:ext>
          </c:extLst>
        </c:ser>
        <c:dLbls>
          <c:showLegendKey val="0"/>
          <c:showVal val="0"/>
          <c:showCatName val="0"/>
          <c:showSerName val="0"/>
          <c:showPercent val="0"/>
          <c:showBubbleSize val="0"/>
        </c:dLbls>
        <c:marker val="1"/>
        <c:smooth val="0"/>
        <c:axId val="636492328"/>
        <c:axId val="636492720"/>
      </c:lineChart>
      <c:catAx>
        <c:axId val="6364923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2720"/>
        <c:crosses val="autoZero"/>
        <c:auto val="1"/>
        <c:lblAlgn val="ctr"/>
        <c:lblOffset val="100"/>
        <c:noMultiLvlLbl val="0"/>
      </c:catAx>
      <c:valAx>
        <c:axId val="636492720"/>
        <c:scaling>
          <c:orientation val="minMax"/>
          <c:max val="30"/>
          <c:min val="20"/>
        </c:scaling>
        <c:delete val="0"/>
        <c:axPos val="l"/>
        <c:title>
          <c:tx>
            <c:rich>
              <a:bodyPr rot="-5400000" vert="horz"/>
              <a:lstStyle/>
              <a:p>
                <a:pPr>
                  <a:defRPr sz="1600"/>
                </a:pPr>
                <a:r>
                  <a:rPr lang="en-US" sz="1600"/>
                  <a:t>Sol. Rad. (Mol/m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6492328"/>
        <c:crosses val="autoZero"/>
        <c:crossBetween val="between"/>
        <c:majorUnit val="2"/>
      </c:valAx>
    </c:plotArea>
    <c:legend>
      <c:legendPos val="r"/>
      <c:layout>
        <c:manualLayout>
          <c:xMode val="edge"/>
          <c:yMode val="edge"/>
          <c:x val="0.7581680946796544"/>
          <c:y val="0.15417288894922615"/>
          <c:w val="0.17534254361821794"/>
          <c:h val="0.106831562031365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2024</a:t>
            </a:r>
          </a:p>
        </c:rich>
      </c:tx>
      <c:overlay val="0"/>
    </c:title>
    <c:autoTitleDeleted val="0"/>
    <c:plotArea>
      <c:layout>
        <c:manualLayout>
          <c:layoutTarget val="inner"/>
          <c:xMode val="edge"/>
          <c:yMode val="edge"/>
          <c:x val="0.11019343991575521"/>
          <c:y val="0.11119862329576667"/>
          <c:w val="0.84554304382164991"/>
          <c:h val="0.75364901533185735"/>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Temp'!$B$12:$M$12</c:f>
              <c:numCache>
                <c:formatCode>0.0</c:formatCode>
                <c:ptCount val="12"/>
                <c:pt idx="0">
                  <c:v>25.212</c:v>
                </c:pt>
                <c:pt idx="1">
                  <c:v>24.733000000000001</c:v>
                </c:pt>
                <c:pt idx="2">
                  <c:v>25.481000000000002</c:v>
                </c:pt>
              </c:numCache>
            </c:numRef>
          </c:val>
          <c:smooth val="0"/>
          <c:extLst>
            <c:ext xmlns:c16="http://schemas.microsoft.com/office/drawing/2014/chart" uri="{C3380CC4-5D6E-409C-BE32-E72D297353CC}">
              <c16:uniqueId val="{00000000-7B0D-40A6-90F8-0653D52E8D81}"/>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Temp'!$B$60:$M$60</c:f>
              <c:numCache>
                <c:formatCode>0.0</c:formatCode>
                <c:ptCount val="12"/>
                <c:pt idx="0">
                  <c:v>29.32</c:v>
                </c:pt>
                <c:pt idx="1">
                  <c:v>29.105</c:v>
                </c:pt>
                <c:pt idx="2">
                  <c:v>29.984999999999999</c:v>
                </c:pt>
              </c:numCache>
            </c:numRef>
          </c:val>
          <c:smooth val="0"/>
          <c:extLst>
            <c:ext xmlns:c16="http://schemas.microsoft.com/office/drawing/2014/chart" uri="{C3380CC4-5D6E-409C-BE32-E72D297353CC}">
              <c16:uniqueId val="{00000001-7B0D-40A6-90F8-0653D52E8D81}"/>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Temp'!$B$108:$M$108</c:f>
              <c:numCache>
                <c:formatCode>0.0</c:formatCode>
                <c:ptCount val="12"/>
                <c:pt idx="0">
                  <c:v>23.212</c:v>
                </c:pt>
                <c:pt idx="1">
                  <c:v>22.66</c:v>
                </c:pt>
                <c:pt idx="2">
                  <c:v>23.265000000000001</c:v>
                </c:pt>
              </c:numCache>
            </c:numRef>
          </c:val>
          <c:smooth val="0"/>
          <c:extLst>
            <c:ext xmlns:c16="http://schemas.microsoft.com/office/drawing/2014/chart" uri="{C3380CC4-5D6E-409C-BE32-E72D297353CC}">
              <c16:uniqueId val="{00000002-7B0D-40A6-90F8-0653D52E8D81}"/>
            </c:ext>
          </c:extLst>
        </c:ser>
        <c:dLbls>
          <c:showLegendKey val="0"/>
          <c:showVal val="0"/>
          <c:showCatName val="0"/>
          <c:showSerName val="0"/>
          <c:showPercent val="0"/>
          <c:showBubbleSize val="0"/>
        </c:dLbls>
        <c:marker val="1"/>
        <c:smooth val="0"/>
        <c:axId val="217002336"/>
        <c:axId val="217002728"/>
      </c:lineChart>
      <c:catAx>
        <c:axId val="217002336"/>
        <c:scaling>
          <c:orientation val="minMax"/>
        </c:scaling>
        <c:delete val="0"/>
        <c:axPos val="b"/>
        <c:title>
          <c:tx>
            <c:rich>
              <a:bodyPr/>
              <a:lstStyle/>
              <a:p>
                <a:pPr>
                  <a:defRPr sz="1600"/>
                </a:pPr>
                <a:r>
                  <a:rPr lang="en-US" sz="1600"/>
                  <a:t>Month</a:t>
                </a:r>
              </a:p>
            </c:rich>
          </c:tx>
          <c:layout>
            <c:manualLayout>
              <c:xMode val="edge"/>
              <c:yMode val="edge"/>
              <c:x val="0.46538320010530598"/>
              <c:y val="0.92782208588957082"/>
            </c:manualLayout>
          </c:layout>
          <c:overlay val="0"/>
        </c:title>
        <c:numFmt formatCode="General" sourceLinked="0"/>
        <c:majorTickMark val="out"/>
        <c:minorTickMark val="none"/>
        <c:tickLblPos val="nextTo"/>
        <c:txPr>
          <a:bodyPr/>
          <a:lstStyle/>
          <a:p>
            <a:pPr>
              <a:defRPr sz="1100"/>
            </a:pPr>
            <a:endParaRPr lang="en-US"/>
          </a:p>
        </c:txPr>
        <c:crossAx val="217002728"/>
        <c:crosses val="autoZero"/>
        <c:auto val="1"/>
        <c:lblAlgn val="ctr"/>
        <c:lblOffset val="100"/>
        <c:noMultiLvlLbl val="0"/>
      </c:catAx>
      <c:valAx>
        <c:axId val="217002728"/>
        <c:scaling>
          <c:orientation val="minMax"/>
          <c:max val="33"/>
          <c:min val="21"/>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17002336"/>
        <c:crosses val="autoZero"/>
        <c:crossBetween val="between"/>
        <c:majorUnit val="2"/>
      </c:valAx>
    </c:plotArea>
    <c:legend>
      <c:legendPos val="r"/>
      <c:layout>
        <c:manualLayout>
          <c:xMode val="edge"/>
          <c:yMode val="edge"/>
          <c:x val="0.78096444726324099"/>
          <c:y val="5.6659340128496209E-2"/>
          <c:w val="0.19433950410454012"/>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Avg. Daily Max. Wind Speed</a:t>
            </a:r>
            <a:endParaRPr lang="en-US">
              <a:effectLst/>
            </a:endParaRPr>
          </a:p>
        </c:rich>
      </c:tx>
      <c:overlay val="1"/>
    </c:title>
    <c:autoTitleDeleted val="0"/>
    <c:plotArea>
      <c:layout>
        <c:manualLayout>
          <c:layoutTarget val="inner"/>
          <c:xMode val="edge"/>
          <c:yMode val="edge"/>
          <c:x val="9.11056628456062E-2"/>
          <c:y val="7.2001265114956386E-2"/>
          <c:w val="0.86830892106086521"/>
          <c:h val="0.80750884008190438"/>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Speed'!$B$60:$M$60</c:f>
              <c:numCache>
                <c:formatCode>0.0</c:formatCode>
                <c:ptCount val="12"/>
                <c:pt idx="0">
                  <c:v>9.3409999999999993</c:v>
                </c:pt>
                <c:pt idx="1">
                  <c:v>10.38</c:v>
                </c:pt>
                <c:pt idx="2">
                  <c:v>9.609</c:v>
                </c:pt>
              </c:numCache>
            </c:numRef>
          </c:val>
          <c:smooth val="0"/>
          <c:extLst>
            <c:ext xmlns:c16="http://schemas.microsoft.com/office/drawing/2014/chart" uri="{C3380CC4-5D6E-409C-BE32-E72D297353CC}">
              <c16:uniqueId val="{00000000-42AF-4968-B9C3-439A19F2538D}"/>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Speed'!$B$64:$M$64</c:f>
                <c:numCache>
                  <c:formatCode>General</c:formatCode>
                  <c:ptCount val="12"/>
                  <c:pt idx="0">
                    <c:v>0.61344478154109394</c:v>
                  </c:pt>
                  <c:pt idx="1">
                    <c:v>0.57165811461047245</c:v>
                  </c:pt>
                  <c:pt idx="2">
                    <c:v>0.84995597925225919</c:v>
                  </c:pt>
                  <c:pt idx="3">
                    <c:v>0.8140043679926483</c:v>
                  </c:pt>
                  <c:pt idx="4">
                    <c:v>0.78783841053296633</c:v>
                  </c:pt>
                  <c:pt idx="5">
                    <c:v>0.47940197120996453</c:v>
                  </c:pt>
                  <c:pt idx="6">
                    <c:v>0.60763217257059166</c:v>
                  </c:pt>
                  <c:pt idx="7">
                    <c:v>0.53654008970173239</c:v>
                  </c:pt>
                  <c:pt idx="8">
                    <c:v>0.6188832684763742</c:v>
                  </c:pt>
                  <c:pt idx="9">
                    <c:v>0.53732674210184062</c:v>
                  </c:pt>
                  <c:pt idx="10">
                    <c:v>0.4696593032306623</c:v>
                  </c:pt>
                  <c:pt idx="11">
                    <c:v>0.35019367657213746</c:v>
                  </c:pt>
                </c:numCache>
              </c:numRef>
            </c:plus>
            <c:minus>
              <c:numRef>
                <c:f>'Wind Speed'!$B$64:$M$64</c:f>
                <c:numCache>
                  <c:formatCode>General</c:formatCode>
                  <c:ptCount val="12"/>
                  <c:pt idx="0">
                    <c:v>0.61344478154109394</c:v>
                  </c:pt>
                  <c:pt idx="1">
                    <c:v>0.57165811461047245</c:v>
                  </c:pt>
                  <c:pt idx="2">
                    <c:v>0.84995597925225919</c:v>
                  </c:pt>
                  <c:pt idx="3">
                    <c:v>0.8140043679926483</c:v>
                  </c:pt>
                  <c:pt idx="4">
                    <c:v>0.78783841053296633</c:v>
                  </c:pt>
                  <c:pt idx="5">
                    <c:v>0.47940197120996453</c:v>
                  </c:pt>
                  <c:pt idx="6">
                    <c:v>0.60763217257059166</c:v>
                  </c:pt>
                  <c:pt idx="7">
                    <c:v>0.53654008970173239</c:v>
                  </c:pt>
                  <c:pt idx="8">
                    <c:v>0.6188832684763742</c:v>
                  </c:pt>
                  <c:pt idx="9">
                    <c:v>0.53732674210184062</c:v>
                  </c:pt>
                  <c:pt idx="10">
                    <c:v>0.4696593032306623</c:v>
                  </c:pt>
                  <c:pt idx="11">
                    <c:v>0.35019367657213746</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Speed'!$B$63:$M$63</c:f>
              <c:numCache>
                <c:formatCode>0.0</c:formatCode>
                <c:ptCount val="12"/>
                <c:pt idx="0">
                  <c:v>10.218333333333332</c:v>
                </c:pt>
                <c:pt idx="1">
                  <c:v>10.805666666666667</c:v>
                </c:pt>
                <c:pt idx="2">
                  <c:v>10.7355</c:v>
                </c:pt>
                <c:pt idx="3">
                  <c:v>9.6321111111111115</c:v>
                </c:pt>
                <c:pt idx="4">
                  <c:v>8.5061111111111121</c:v>
                </c:pt>
                <c:pt idx="5">
                  <c:v>7.9893333333333345</c:v>
                </c:pt>
                <c:pt idx="6">
                  <c:v>8.3145000000000007</c:v>
                </c:pt>
                <c:pt idx="7">
                  <c:v>8.4461250000000003</c:v>
                </c:pt>
                <c:pt idx="8">
                  <c:v>8.2903333333333347</c:v>
                </c:pt>
                <c:pt idx="9">
                  <c:v>7.9165555555555569</c:v>
                </c:pt>
                <c:pt idx="10">
                  <c:v>8.2748888888888885</c:v>
                </c:pt>
                <c:pt idx="11">
                  <c:v>9.3158888888888889</c:v>
                </c:pt>
              </c:numCache>
            </c:numRef>
          </c:val>
          <c:smooth val="0"/>
          <c:extLst>
            <c:ext xmlns:c16="http://schemas.microsoft.com/office/drawing/2014/chart" uri="{C3380CC4-5D6E-409C-BE32-E72D297353CC}">
              <c16:uniqueId val="{00000001-42AF-4968-B9C3-439A19F2538D}"/>
            </c:ext>
          </c:extLst>
        </c:ser>
        <c:dLbls>
          <c:showLegendKey val="0"/>
          <c:showVal val="0"/>
          <c:showCatName val="0"/>
          <c:showSerName val="0"/>
          <c:showPercent val="0"/>
          <c:showBubbleSize val="0"/>
        </c:dLbls>
        <c:marker val="1"/>
        <c:smooth val="0"/>
        <c:axId val="628920952"/>
        <c:axId val="628921344"/>
      </c:lineChart>
      <c:catAx>
        <c:axId val="62892095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628921344"/>
        <c:crosses val="autoZero"/>
        <c:auto val="1"/>
        <c:lblAlgn val="ctr"/>
        <c:lblOffset val="100"/>
        <c:noMultiLvlLbl val="0"/>
      </c:catAx>
      <c:valAx>
        <c:axId val="628921344"/>
        <c:scaling>
          <c:orientation val="minMax"/>
          <c:max val="13"/>
          <c:min val="7"/>
        </c:scaling>
        <c:delete val="0"/>
        <c:axPos val="l"/>
        <c:title>
          <c:tx>
            <c:rich>
              <a:bodyPr rot="-5400000" vert="horz"/>
              <a:lstStyle/>
              <a:p>
                <a:pPr>
                  <a:defRPr sz="1600"/>
                </a:pPr>
                <a:r>
                  <a:rPr lang="en-US" sz="1600"/>
                  <a:t>Wind Spped (m/s)</a:t>
                </a:r>
              </a:p>
            </c:rich>
          </c:tx>
          <c:overlay val="0"/>
        </c:title>
        <c:numFmt formatCode="0" sourceLinked="0"/>
        <c:majorTickMark val="out"/>
        <c:minorTickMark val="none"/>
        <c:tickLblPos val="nextTo"/>
        <c:txPr>
          <a:bodyPr/>
          <a:lstStyle/>
          <a:p>
            <a:pPr>
              <a:defRPr sz="1100"/>
            </a:pPr>
            <a:endParaRPr lang="en-US"/>
          </a:p>
        </c:txPr>
        <c:crossAx val="628920952"/>
        <c:crosses val="autoZero"/>
        <c:crossBetween val="between"/>
        <c:majorUnit val="1"/>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Wind Speed</a:t>
            </a:r>
          </a:p>
        </c:rich>
      </c:tx>
      <c:overlay val="1"/>
    </c:title>
    <c:autoTitleDeleted val="0"/>
    <c:plotArea>
      <c:layout>
        <c:manualLayout>
          <c:layoutTarget val="inner"/>
          <c:xMode val="edge"/>
          <c:yMode val="edge"/>
          <c:x val="9.11056628456062E-2"/>
          <c:y val="7.9756119822217295E-2"/>
          <c:w val="0.86830892106086521"/>
          <c:h val="0.79975409369957107"/>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Speed'!$B$12:$M$12</c:f>
              <c:numCache>
                <c:formatCode>0.0</c:formatCode>
                <c:ptCount val="12"/>
                <c:pt idx="0">
                  <c:v>3.5630000000000002</c:v>
                </c:pt>
                <c:pt idx="1">
                  <c:v>3.9529999999999998</c:v>
                </c:pt>
                <c:pt idx="2">
                  <c:v>3.6019999999999999</c:v>
                </c:pt>
              </c:numCache>
            </c:numRef>
          </c:val>
          <c:smooth val="0"/>
          <c:extLst>
            <c:ext xmlns:c16="http://schemas.microsoft.com/office/drawing/2014/chart" uri="{C3380CC4-5D6E-409C-BE32-E72D297353CC}">
              <c16:uniqueId val="{00000000-BECB-4B4E-87EC-C53487A8B4BC}"/>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Speed'!$B$16:$M$16</c:f>
                <c:numCache>
                  <c:formatCode>General</c:formatCode>
                  <c:ptCount val="12"/>
                  <c:pt idx="0">
                    <c:v>0.44587694490744922</c:v>
                  </c:pt>
                  <c:pt idx="1">
                    <c:v>0.40125584107898049</c:v>
                  </c:pt>
                  <c:pt idx="2">
                    <c:v>0.52154262636060511</c:v>
                  </c:pt>
                  <c:pt idx="3">
                    <c:v>0.39062240221358235</c:v>
                  </c:pt>
                  <c:pt idx="4">
                    <c:v>0.41561945067306105</c:v>
                  </c:pt>
                  <c:pt idx="5">
                    <c:v>0.33057681070785727</c:v>
                  </c:pt>
                  <c:pt idx="6">
                    <c:v>0.44930382657109585</c:v>
                  </c:pt>
                  <c:pt idx="7">
                    <c:v>0.44193107090198458</c:v>
                  </c:pt>
                  <c:pt idx="8">
                    <c:v>0.26406869897391816</c:v>
                  </c:pt>
                  <c:pt idx="9">
                    <c:v>0.25679417828292006</c:v>
                  </c:pt>
                  <c:pt idx="10">
                    <c:v>0.26281113835689007</c:v>
                  </c:pt>
                  <c:pt idx="11">
                    <c:v>0.23787625167534296</c:v>
                  </c:pt>
                </c:numCache>
              </c:numRef>
            </c:plus>
            <c:minus>
              <c:numRef>
                <c:f>'Wind Speed'!$B$16:$M$16</c:f>
                <c:numCache>
                  <c:formatCode>General</c:formatCode>
                  <c:ptCount val="12"/>
                  <c:pt idx="0">
                    <c:v>0.44587694490744922</c:v>
                  </c:pt>
                  <c:pt idx="1">
                    <c:v>0.40125584107898049</c:v>
                  </c:pt>
                  <c:pt idx="2">
                    <c:v>0.52154262636060511</c:v>
                  </c:pt>
                  <c:pt idx="3">
                    <c:v>0.39062240221358235</c:v>
                  </c:pt>
                  <c:pt idx="4">
                    <c:v>0.41561945067306105</c:v>
                  </c:pt>
                  <c:pt idx="5">
                    <c:v>0.33057681070785727</c:v>
                  </c:pt>
                  <c:pt idx="6">
                    <c:v>0.44930382657109585</c:v>
                  </c:pt>
                  <c:pt idx="7">
                    <c:v>0.44193107090198458</c:v>
                  </c:pt>
                  <c:pt idx="8">
                    <c:v>0.26406869897391816</c:v>
                  </c:pt>
                  <c:pt idx="9">
                    <c:v>0.25679417828292006</c:v>
                  </c:pt>
                  <c:pt idx="10">
                    <c:v>0.26281113835689007</c:v>
                  </c:pt>
                  <c:pt idx="11">
                    <c:v>0.23787625167534296</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Speed'!$B$15:$M$15</c:f>
              <c:numCache>
                <c:formatCode>0.0</c:formatCode>
                <c:ptCount val="12"/>
                <c:pt idx="0">
                  <c:v>3.9550000000000001</c:v>
                </c:pt>
                <c:pt idx="1">
                  <c:v>4.2586666666666666</c:v>
                </c:pt>
                <c:pt idx="2">
                  <c:v>4.1715999999999998</c:v>
                </c:pt>
                <c:pt idx="3">
                  <c:v>3.4831111111111115</c:v>
                </c:pt>
                <c:pt idx="4">
                  <c:v>2.7194444444444446</c:v>
                </c:pt>
                <c:pt idx="5">
                  <c:v>2.4245555555555551</c:v>
                </c:pt>
                <c:pt idx="6">
                  <c:v>2.7177499999999997</c:v>
                </c:pt>
                <c:pt idx="7">
                  <c:v>2.6497499999999996</c:v>
                </c:pt>
                <c:pt idx="8">
                  <c:v>2.3995555555555557</c:v>
                </c:pt>
                <c:pt idx="9">
                  <c:v>2.3409999999999997</c:v>
                </c:pt>
                <c:pt idx="10">
                  <c:v>2.6127777777777776</c:v>
                </c:pt>
                <c:pt idx="11">
                  <c:v>3.3281111111111112</c:v>
                </c:pt>
              </c:numCache>
            </c:numRef>
          </c:val>
          <c:smooth val="0"/>
          <c:extLst>
            <c:ext xmlns:c16="http://schemas.microsoft.com/office/drawing/2014/chart" uri="{C3380CC4-5D6E-409C-BE32-E72D297353CC}">
              <c16:uniqueId val="{00000001-BECB-4B4E-87EC-C53487A8B4BC}"/>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ax val="5"/>
          <c:min val="1"/>
        </c:scaling>
        <c:delete val="0"/>
        <c:axPos val="l"/>
        <c:title>
          <c:tx>
            <c:rich>
              <a:bodyPr rot="-5400000" vert="horz"/>
              <a:lstStyle/>
              <a:p>
                <a:pPr>
                  <a:defRPr sz="1600"/>
                </a:pPr>
                <a:r>
                  <a:rPr lang="en-US" sz="1600"/>
                  <a:t>Wind Spped (m/s)</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majorUnit val="1"/>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Max. Wind Speed</a:t>
            </a:r>
            <a:endParaRPr lang="en-US">
              <a:effectLst/>
            </a:endParaRPr>
          </a:p>
        </c:rich>
      </c:tx>
      <c:overlay val="1"/>
    </c:title>
    <c:autoTitleDeleted val="0"/>
    <c:plotArea>
      <c:layout>
        <c:manualLayout>
          <c:layoutTarget val="inner"/>
          <c:xMode val="edge"/>
          <c:yMode val="edge"/>
          <c:x val="9.11056628456062E-2"/>
          <c:y val="7.9756119822217295E-2"/>
          <c:w val="0.86830892106086521"/>
          <c:h val="0.79975409369957107"/>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Speed'!$B$36:$M$36</c:f>
              <c:numCache>
                <c:formatCode>0.0</c:formatCode>
                <c:ptCount val="12"/>
                <c:pt idx="0">
                  <c:v>12.5</c:v>
                </c:pt>
                <c:pt idx="1">
                  <c:v>12.96</c:v>
                </c:pt>
                <c:pt idx="2">
                  <c:v>13.54</c:v>
                </c:pt>
              </c:numCache>
            </c:numRef>
          </c:val>
          <c:smooth val="0"/>
          <c:extLst>
            <c:ext xmlns:c16="http://schemas.microsoft.com/office/drawing/2014/chart" uri="{C3380CC4-5D6E-409C-BE32-E72D297353CC}">
              <c16:uniqueId val="{00000000-99A1-47A0-B9D4-8C7F77DB2BFB}"/>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Speed'!$B$40:$M$40</c:f>
                <c:numCache>
                  <c:formatCode>General</c:formatCode>
                  <c:ptCount val="12"/>
                  <c:pt idx="0">
                    <c:v>1.1842379171621069</c:v>
                  </c:pt>
                  <c:pt idx="1">
                    <c:v>1.4840578754812015</c:v>
                  </c:pt>
                  <c:pt idx="2">
                    <c:v>1.449836772421871</c:v>
                  </c:pt>
                  <c:pt idx="3">
                    <c:v>1.5098077508227483</c:v>
                  </c:pt>
                  <c:pt idx="4">
                    <c:v>1.9864667125325846</c:v>
                  </c:pt>
                  <c:pt idx="5">
                    <c:v>2.2086930524633832</c:v>
                  </c:pt>
                  <c:pt idx="6">
                    <c:v>1.8552935847768937</c:v>
                  </c:pt>
                  <c:pt idx="7">
                    <c:v>2.1947062933991353</c:v>
                  </c:pt>
                  <c:pt idx="8">
                    <c:v>2.2099817746860375</c:v>
                  </c:pt>
                  <c:pt idx="9">
                    <c:v>3.0782778374351514</c:v>
                  </c:pt>
                  <c:pt idx="10">
                    <c:v>2.1394593034482314</c:v>
                  </c:pt>
                  <c:pt idx="11">
                    <c:v>1.3910617447754887</c:v>
                  </c:pt>
                </c:numCache>
              </c:numRef>
            </c:plus>
            <c:minus>
              <c:numRef>
                <c:f>'Wind Speed'!$B$40:$M$40</c:f>
                <c:numCache>
                  <c:formatCode>General</c:formatCode>
                  <c:ptCount val="12"/>
                  <c:pt idx="0">
                    <c:v>1.1842379171621069</c:v>
                  </c:pt>
                  <c:pt idx="1">
                    <c:v>1.4840578754812015</c:v>
                  </c:pt>
                  <c:pt idx="2">
                    <c:v>1.449836772421871</c:v>
                  </c:pt>
                  <c:pt idx="3">
                    <c:v>1.5098077508227483</c:v>
                  </c:pt>
                  <c:pt idx="4">
                    <c:v>1.9864667125325846</c:v>
                  </c:pt>
                  <c:pt idx="5">
                    <c:v>2.2086930524633832</c:v>
                  </c:pt>
                  <c:pt idx="6">
                    <c:v>1.8552935847768937</c:v>
                  </c:pt>
                  <c:pt idx="7">
                    <c:v>2.1947062933991353</c:v>
                  </c:pt>
                  <c:pt idx="8">
                    <c:v>2.2099817746860375</c:v>
                  </c:pt>
                  <c:pt idx="9">
                    <c:v>3.0782778374351514</c:v>
                  </c:pt>
                  <c:pt idx="10">
                    <c:v>2.1394593034482314</c:v>
                  </c:pt>
                  <c:pt idx="11">
                    <c:v>1.3910617447754887</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Speed'!$B$39:$M$39</c:f>
              <c:numCache>
                <c:formatCode>0.0</c:formatCode>
                <c:ptCount val="12"/>
                <c:pt idx="0">
                  <c:v>14.087777777777779</c:v>
                </c:pt>
                <c:pt idx="1">
                  <c:v>14.324444444444444</c:v>
                </c:pt>
                <c:pt idx="2">
                  <c:v>14.084</c:v>
                </c:pt>
                <c:pt idx="3">
                  <c:v>12.577777777777778</c:v>
                </c:pt>
                <c:pt idx="4">
                  <c:v>12.596666666666666</c:v>
                </c:pt>
                <c:pt idx="5">
                  <c:v>13.653333333333332</c:v>
                </c:pt>
                <c:pt idx="6">
                  <c:v>12.975</c:v>
                </c:pt>
                <c:pt idx="7">
                  <c:v>14.2225</c:v>
                </c:pt>
                <c:pt idx="8">
                  <c:v>13.237777777777776</c:v>
                </c:pt>
                <c:pt idx="9">
                  <c:v>12.637777777777778</c:v>
                </c:pt>
                <c:pt idx="10">
                  <c:v>13.158888888888887</c:v>
                </c:pt>
                <c:pt idx="11">
                  <c:v>12.795555555555554</c:v>
                </c:pt>
              </c:numCache>
            </c:numRef>
          </c:val>
          <c:smooth val="0"/>
          <c:extLst>
            <c:ext xmlns:c16="http://schemas.microsoft.com/office/drawing/2014/chart" uri="{C3380CC4-5D6E-409C-BE32-E72D297353CC}">
              <c16:uniqueId val="{00000001-99A1-47A0-B9D4-8C7F77DB2BFB}"/>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43516944"/>
        <c:crosses val="autoZero"/>
        <c:auto val="1"/>
        <c:lblAlgn val="ctr"/>
        <c:lblOffset val="100"/>
        <c:noMultiLvlLbl val="0"/>
      </c:catAx>
      <c:valAx>
        <c:axId val="443516944"/>
        <c:scaling>
          <c:orientation val="minMax"/>
          <c:min val="9"/>
        </c:scaling>
        <c:delete val="0"/>
        <c:axPos val="l"/>
        <c:title>
          <c:tx>
            <c:rich>
              <a:bodyPr rot="-5400000" vert="horz"/>
              <a:lstStyle/>
              <a:p>
                <a:pPr>
                  <a:defRPr sz="1600"/>
                </a:pPr>
                <a:r>
                  <a:rPr lang="en-US" sz="1600"/>
                  <a:t>Wind Spped (m/s)</a:t>
                </a:r>
              </a:p>
            </c:rich>
          </c:tx>
          <c:overlay val="0"/>
        </c:title>
        <c:numFmt formatCode="0" sourceLinked="0"/>
        <c:majorTickMark val="out"/>
        <c:minorTickMark val="none"/>
        <c:tickLblPos val="nextTo"/>
        <c:txPr>
          <a:bodyPr/>
          <a:lstStyle/>
          <a:p>
            <a:pPr>
              <a:defRPr sz="1100"/>
            </a:pPr>
            <a:endParaRPr lang="en-US"/>
          </a:p>
        </c:txPr>
        <c:crossAx val="443516552"/>
        <c:crosses val="autoZero"/>
        <c:crossBetween val="between"/>
        <c:majorUnit val="3"/>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Windrose - Wet</a:t>
            </a:r>
            <a:r>
              <a:rPr lang="en-US" sz="1600" b="1" baseline="0"/>
              <a:t> Season</a:t>
            </a:r>
            <a:endParaRPr lang="en-US" sz="16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spPr>
            <a:solidFill>
              <a:srgbClr val="2A49E6"/>
            </a:solidFill>
            <a:ln>
              <a:noFill/>
            </a:ln>
            <a:effectLst/>
          </c:spPr>
          <c:cat>
            <c:strRef>
              <c:f>'Wind Dir'!$O$3:$O$26</c:f>
              <c:strCache>
                <c:ptCount val="24"/>
                <c:pt idx="0">
                  <c:v>0-15</c:v>
                </c:pt>
                <c:pt idx="1">
                  <c:v>15-30</c:v>
                </c:pt>
                <c:pt idx="2">
                  <c:v>30-45</c:v>
                </c:pt>
                <c:pt idx="3">
                  <c:v>45-60</c:v>
                </c:pt>
                <c:pt idx="4">
                  <c:v>60-75</c:v>
                </c:pt>
                <c:pt idx="5">
                  <c:v>75-90</c:v>
                </c:pt>
                <c:pt idx="6">
                  <c:v>90-105</c:v>
                </c:pt>
                <c:pt idx="7">
                  <c:v>105-120</c:v>
                </c:pt>
                <c:pt idx="8">
                  <c:v>120-135</c:v>
                </c:pt>
                <c:pt idx="9">
                  <c:v>135-150</c:v>
                </c:pt>
                <c:pt idx="10">
                  <c:v>150-165</c:v>
                </c:pt>
                <c:pt idx="11">
                  <c:v>165-180</c:v>
                </c:pt>
                <c:pt idx="12">
                  <c:v>180-195</c:v>
                </c:pt>
                <c:pt idx="13">
                  <c:v>195-210</c:v>
                </c:pt>
                <c:pt idx="14">
                  <c:v>210-225</c:v>
                </c:pt>
                <c:pt idx="15">
                  <c:v>225-240</c:v>
                </c:pt>
                <c:pt idx="16">
                  <c:v>240-255</c:v>
                </c:pt>
                <c:pt idx="17">
                  <c:v>255-270</c:v>
                </c:pt>
                <c:pt idx="18">
                  <c:v>270-285</c:v>
                </c:pt>
                <c:pt idx="19">
                  <c:v>285-300</c:v>
                </c:pt>
                <c:pt idx="20">
                  <c:v>300-315</c:v>
                </c:pt>
                <c:pt idx="21">
                  <c:v>315-330</c:v>
                </c:pt>
                <c:pt idx="22">
                  <c:v>330-345</c:v>
                </c:pt>
                <c:pt idx="23">
                  <c:v>345-360</c:v>
                </c:pt>
              </c:strCache>
            </c:strRef>
          </c:cat>
          <c:val>
            <c:numRef>
              <c:f>'Wind Dir'!$Q$3:$Q$26</c:f>
              <c:numCache>
                <c:formatCode>0.0</c:formatCode>
                <c:ptCount val="24"/>
                <c:pt idx="0">
                  <c:v>6.34</c:v>
                </c:pt>
                <c:pt idx="1">
                  <c:v>3.14</c:v>
                </c:pt>
                <c:pt idx="2">
                  <c:v>2.93</c:v>
                </c:pt>
                <c:pt idx="3">
                  <c:v>4.62</c:v>
                </c:pt>
                <c:pt idx="4">
                  <c:v>2.59</c:v>
                </c:pt>
                <c:pt idx="5">
                  <c:v>1.4</c:v>
                </c:pt>
                <c:pt idx="6">
                  <c:v>2.2200000000000002</c:v>
                </c:pt>
                <c:pt idx="7">
                  <c:v>2.84</c:v>
                </c:pt>
                <c:pt idx="8">
                  <c:v>2.61</c:v>
                </c:pt>
                <c:pt idx="9">
                  <c:v>2.08</c:v>
                </c:pt>
                <c:pt idx="10">
                  <c:v>3</c:v>
                </c:pt>
                <c:pt idx="11">
                  <c:v>5.0199999999999996</c:v>
                </c:pt>
                <c:pt idx="12">
                  <c:v>2.1800000000000002</c:v>
                </c:pt>
                <c:pt idx="13">
                  <c:v>1.77</c:v>
                </c:pt>
                <c:pt idx="14">
                  <c:v>1.79</c:v>
                </c:pt>
                <c:pt idx="15">
                  <c:v>1.71</c:v>
                </c:pt>
                <c:pt idx="16">
                  <c:v>1.59</c:v>
                </c:pt>
                <c:pt idx="17">
                  <c:v>1.81</c:v>
                </c:pt>
                <c:pt idx="18">
                  <c:v>2.36</c:v>
                </c:pt>
                <c:pt idx="19">
                  <c:v>3.77</c:v>
                </c:pt>
                <c:pt idx="20">
                  <c:v>7.35</c:v>
                </c:pt>
                <c:pt idx="21">
                  <c:v>11.37</c:v>
                </c:pt>
                <c:pt idx="22">
                  <c:v>14.27</c:v>
                </c:pt>
                <c:pt idx="23">
                  <c:v>11.24</c:v>
                </c:pt>
              </c:numCache>
            </c:numRef>
          </c:val>
          <c:extLst>
            <c:ext xmlns:c16="http://schemas.microsoft.com/office/drawing/2014/chart" uri="{C3380CC4-5D6E-409C-BE32-E72D297353CC}">
              <c16:uniqueId val="{00000000-E9EB-4AE7-8732-F7CDDA063E55}"/>
            </c:ext>
          </c:extLst>
        </c:ser>
        <c:dLbls>
          <c:showLegendKey val="0"/>
          <c:showVal val="0"/>
          <c:showCatName val="0"/>
          <c:showSerName val="0"/>
          <c:showPercent val="0"/>
          <c:showBubbleSize val="0"/>
        </c:dLbls>
        <c:axId val="612137384"/>
        <c:axId val="612145304"/>
      </c:radarChart>
      <c:catAx>
        <c:axId val="6121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2145304"/>
        <c:crosses val="autoZero"/>
        <c:auto val="1"/>
        <c:lblAlgn val="ctr"/>
        <c:lblOffset val="100"/>
        <c:noMultiLvlLbl val="0"/>
      </c:catAx>
      <c:valAx>
        <c:axId val="612145304"/>
        <c:scaling>
          <c:orientation val="minMax"/>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FF0000"/>
                </a:solidFill>
                <a:latin typeface="+mn-lt"/>
                <a:ea typeface="+mn-ea"/>
                <a:cs typeface="+mn-cs"/>
              </a:defRPr>
            </a:pPr>
            <a:endParaRPr lang="en-US"/>
          </a:p>
        </c:txPr>
        <c:crossAx val="612137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600" b="1" i="0" u="none" strike="noStrike" kern="1200" spc="0" baseline="0">
                <a:solidFill>
                  <a:sysClr val="windowText" lastClr="000000">
                    <a:lumMod val="65000"/>
                    <a:lumOff val="35000"/>
                  </a:sysClr>
                </a:solidFill>
                <a:latin typeface="+mn-lt"/>
                <a:ea typeface="+mn-ea"/>
                <a:cs typeface="+mn-cs"/>
              </a:defRPr>
            </a:pPr>
            <a:r>
              <a:rPr lang="en-US" sz="1600" b="1" i="0" u="none" strike="noStrike" kern="1200" spc="0" baseline="0">
                <a:solidFill>
                  <a:sysClr val="windowText" lastClr="000000">
                    <a:lumMod val="65000"/>
                    <a:lumOff val="35000"/>
                  </a:sysClr>
                </a:solidFill>
                <a:latin typeface="+mn-lt"/>
                <a:ea typeface="+mn-ea"/>
                <a:cs typeface="+mn-cs"/>
              </a:rPr>
              <a:t>Windrose - Dry Season</a:t>
            </a:r>
          </a:p>
        </c:rich>
      </c:tx>
      <c:overlay val="0"/>
      <c:spPr>
        <a:noFill/>
        <a:ln>
          <a:noFill/>
        </a:ln>
        <a:effectLst/>
      </c:spPr>
      <c:txPr>
        <a:bodyPr rot="0" spcFirstLastPara="1" vertOverflow="ellipsis" vert="horz" wrap="square" anchor="ctr" anchorCtr="1"/>
        <a:lstStyle/>
        <a:p>
          <a:pPr algn="ctr" rtl="0">
            <a:defRPr lang="en-US" sz="16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radarChart>
        <c:radarStyle val="filled"/>
        <c:varyColors val="0"/>
        <c:ser>
          <c:idx val="0"/>
          <c:order val="0"/>
          <c:spPr>
            <a:solidFill>
              <a:srgbClr val="2A49E6"/>
            </a:solidFill>
            <a:ln>
              <a:noFill/>
            </a:ln>
            <a:effectLst/>
          </c:spPr>
          <c:cat>
            <c:strRef>
              <c:f>'Wind Dir'!$O$3:$O$26</c:f>
              <c:strCache>
                <c:ptCount val="24"/>
                <c:pt idx="0">
                  <c:v>0-15</c:v>
                </c:pt>
                <c:pt idx="1">
                  <c:v>15-30</c:v>
                </c:pt>
                <c:pt idx="2">
                  <c:v>30-45</c:v>
                </c:pt>
                <c:pt idx="3">
                  <c:v>45-60</c:v>
                </c:pt>
                <c:pt idx="4">
                  <c:v>60-75</c:v>
                </c:pt>
                <c:pt idx="5">
                  <c:v>75-90</c:v>
                </c:pt>
                <c:pt idx="6">
                  <c:v>90-105</c:v>
                </c:pt>
                <c:pt idx="7">
                  <c:v>105-120</c:v>
                </c:pt>
                <c:pt idx="8">
                  <c:v>120-135</c:v>
                </c:pt>
                <c:pt idx="9">
                  <c:v>135-150</c:v>
                </c:pt>
                <c:pt idx="10">
                  <c:v>150-165</c:v>
                </c:pt>
                <c:pt idx="11">
                  <c:v>165-180</c:v>
                </c:pt>
                <c:pt idx="12">
                  <c:v>180-195</c:v>
                </c:pt>
                <c:pt idx="13">
                  <c:v>195-210</c:v>
                </c:pt>
                <c:pt idx="14">
                  <c:v>210-225</c:v>
                </c:pt>
                <c:pt idx="15">
                  <c:v>225-240</c:v>
                </c:pt>
                <c:pt idx="16">
                  <c:v>240-255</c:v>
                </c:pt>
                <c:pt idx="17">
                  <c:v>255-270</c:v>
                </c:pt>
                <c:pt idx="18">
                  <c:v>270-285</c:v>
                </c:pt>
                <c:pt idx="19">
                  <c:v>285-300</c:v>
                </c:pt>
                <c:pt idx="20">
                  <c:v>300-315</c:v>
                </c:pt>
                <c:pt idx="21">
                  <c:v>315-330</c:v>
                </c:pt>
                <c:pt idx="22">
                  <c:v>330-345</c:v>
                </c:pt>
                <c:pt idx="23">
                  <c:v>345-360</c:v>
                </c:pt>
              </c:strCache>
            </c:strRef>
          </c:cat>
          <c:val>
            <c:numRef>
              <c:f>'Wind Dir'!$S$3:$S$26</c:f>
              <c:numCache>
                <c:formatCode>0.0</c:formatCode>
                <c:ptCount val="24"/>
                <c:pt idx="0">
                  <c:v>20.89</c:v>
                </c:pt>
                <c:pt idx="1">
                  <c:v>9.08</c:v>
                </c:pt>
                <c:pt idx="2">
                  <c:v>5.45</c:v>
                </c:pt>
                <c:pt idx="3">
                  <c:v>7.56</c:v>
                </c:pt>
                <c:pt idx="4">
                  <c:v>1.92</c:v>
                </c:pt>
                <c:pt idx="5">
                  <c:v>0.37</c:v>
                </c:pt>
                <c:pt idx="6">
                  <c:v>0.32</c:v>
                </c:pt>
                <c:pt idx="7">
                  <c:v>0.23</c:v>
                </c:pt>
                <c:pt idx="8">
                  <c:v>0.22</c:v>
                </c:pt>
                <c:pt idx="9">
                  <c:v>0.16</c:v>
                </c:pt>
                <c:pt idx="10">
                  <c:v>0.21</c:v>
                </c:pt>
                <c:pt idx="11">
                  <c:v>0.3</c:v>
                </c:pt>
                <c:pt idx="12">
                  <c:v>0.16</c:v>
                </c:pt>
                <c:pt idx="13">
                  <c:v>0.15</c:v>
                </c:pt>
                <c:pt idx="14">
                  <c:v>0.18</c:v>
                </c:pt>
                <c:pt idx="15">
                  <c:v>0.24</c:v>
                </c:pt>
                <c:pt idx="16">
                  <c:v>0.21</c:v>
                </c:pt>
                <c:pt idx="17">
                  <c:v>0.24</c:v>
                </c:pt>
                <c:pt idx="18">
                  <c:v>0.28000000000000003</c:v>
                </c:pt>
                <c:pt idx="19">
                  <c:v>0.49</c:v>
                </c:pt>
                <c:pt idx="20">
                  <c:v>1.38</c:v>
                </c:pt>
                <c:pt idx="21">
                  <c:v>3.31</c:v>
                </c:pt>
                <c:pt idx="22">
                  <c:v>14.3</c:v>
                </c:pt>
                <c:pt idx="23">
                  <c:v>32.36</c:v>
                </c:pt>
              </c:numCache>
            </c:numRef>
          </c:val>
          <c:extLst>
            <c:ext xmlns:c16="http://schemas.microsoft.com/office/drawing/2014/chart" uri="{C3380CC4-5D6E-409C-BE32-E72D297353CC}">
              <c16:uniqueId val="{00000000-883F-40A4-BBB5-7A228E85F6F3}"/>
            </c:ext>
          </c:extLst>
        </c:ser>
        <c:dLbls>
          <c:showLegendKey val="0"/>
          <c:showVal val="0"/>
          <c:showCatName val="0"/>
          <c:showSerName val="0"/>
          <c:showPercent val="0"/>
          <c:showBubbleSize val="0"/>
        </c:dLbls>
        <c:axId val="612137384"/>
        <c:axId val="612145304"/>
      </c:radarChart>
      <c:catAx>
        <c:axId val="6121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12145304"/>
        <c:crosses val="autoZero"/>
        <c:auto val="1"/>
        <c:lblAlgn val="ctr"/>
        <c:lblOffset val="100"/>
        <c:noMultiLvlLbl val="0"/>
      </c:catAx>
      <c:valAx>
        <c:axId val="612145304"/>
        <c:scaling>
          <c:orientation val="minMax"/>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FF0000"/>
                </a:solidFill>
                <a:latin typeface="+mn-lt"/>
                <a:ea typeface="+mn-ea"/>
                <a:cs typeface="+mn-cs"/>
              </a:defRPr>
            </a:pPr>
            <a:endParaRPr lang="en-US"/>
          </a:p>
        </c:txPr>
        <c:crossAx val="6121373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a:t>
            </a:r>
          </a:p>
        </c:rich>
      </c:tx>
      <c:overlay val="1"/>
    </c:title>
    <c:autoTitleDeleted val="0"/>
    <c:plotArea>
      <c:layout>
        <c:manualLayout>
          <c:layoutTarget val="inner"/>
          <c:xMode val="edge"/>
          <c:yMode val="edge"/>
          <c:x val="6.419216405819643E-2"/>
          <c:y val="0.11550944930088189"/>
          <c:w val="0.91417059557370139"/>
          <c:h val="0.69138581713196889"/>
        </c:manualLayout>
      </c:layout>
      <c:scatterChart>
        <c:scatterStyle val="lineMarker"/>
        <c:varyColors val="0"/>
        <c:ser>
          <c:idx val="0"/>
          <c:order val="0"/>
          <c:tx>
            <c:v>Average</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Vert_month!$E$4:$E$999</c:f>
              <c:numCache>
                <c:formatCode>0.0</c:formatCode>
                <c:ptCount val="996"/>
                <c:pt idx="2">
                  <c:v>24.19</c:v>
                </c:pt>
                <c:pt idx="3">
                  <c:v>25.07</c:v>
                </c:pt>
                <c:pt idx="4">
                  <c:v>24.88</c:v>
                </c:pt>
                <c:pt idx="5">
                  <c:v>25.37</c:v>
                </c:pt>
                <c:pt idx="6">
                  <c:v>24.52</c:v>
                </c:pt>
                <c:pt idx="7">
                  <c:v>24.62</c:v>
                </c:pt>
                <c:pt idx="8">
                  <c:v>24.66</c:v>
                </c:pt>
                <c:pt idx="9">
                  <c:v>24.6</c:v>
                </c:pt>
                <c:pt idx="10">
                  <c:v>24.28</c:v>
                </c:pt>
                <c:pt idx="11">
                  <c:v>24.92</c:v>
                </c:pt>
                <c:pt idx="12">
                  <c:v>24.21</c:v>
                </c:pt>
                <c:pt idx="13">
                  <c:v>24.06</c:v>
                </c:pt>
                <c:pt idx="14">
                  <c:v>24.27</c:v>
                </c:pt>
                <c:pt idx="15">
                  <c:v>24.88</c:v>
                </c:pt>
                <c:pt idx="16">
                  <c:v>24.85</c:v>
                </c:pt>
                <c:pt idx="17">
                  <c:v>24.44</c:v>
                </c:pt>
                <c:pt idx="18">
                  <c:v>23.86</c:v>
                </c:pt>
                <c:pt idx="19">
                  <c:v>24.26</c:v>
                </c:pt>
                <c:pt idx="20">
                  <c:v>23.8</c:v>
                </c:pt>
                <c:pt idx="21">
                  <c:v>23.64</c:v>
                </c:pt>
                <c:pt idx="22">
                  <c:v>22.9</c:v>
                </c:pt>
                <c:pt idx="23">
                  <c:v>23.64</c:v>
                </c:pt>
                <c:pt idx="24">
                  <c:v>24.21</c:v>
                </c:pt>
                <c:pt idx="25">
                  <c:v>24.47</c:v>
                </c:pt>
                <c:pt idx="26">
                  <c:v>24.75</c:v>
                </c:pt>
                <c:pt idx="27">
                  <c:v>25.46</c:v>
                </c:pt>
                <c:pt idx="28">
                  <c:v>25.02</c:v>
                </c:pt>
                <c:pt idx="29">
                  <c:v>24.84</c:v>
                </c:pt>
                <c:pt idx="30">
                  <c:v>24.54</c:v>
                </c:pt>
                <c:pt idx="31">
                  <c:v>24.81</c:v>
                </c:pt>
                <c:pt idx="32">
                  <c:v>24.91</c:v>
                </c:pt>
                <c:pt idx="33">
                  <c:v>24.76</c:v>
                </c:pt>
                <c:pt idx="34">
                  <c:v>23.81</c:v>
                </c:pt>
                <c:pt idx="35">
                  <c:v>24.01</c:v>
                </c:pt>
                <c:pt idx="36">
                  <c:v>23.65</c:v>
                </c:pt>
                <c:pt idx="37">
                  <c:v>24.19</c:v>
                </c:pt>
                <c:pt idx="38">
                  <c:v>24.21</c:v>
                </c:pt>
                <c:pt idx="39">
                  <c:v>24.66</c:v>
                </c:pt>
                <c:pt idx="40">
                  <c:v>24.61</c:v>
                </c:pt>
                <c:pt idx="41">
                  <c:v>24.32</c:v>
                </c:pt>
                <c:pt idx="42">
                  <c:v>24.96</c:v>
                </c:pt>
                <c:pt idx="43">
                  <c:v>24.88</c:v>
                </c:pt>
                <c:pt idx="44">
                  <c:v>24.51</c:v>
                </c:pt>
                <c:pt idx="45">
                  <c:v>24.47</c:v>
                </c:pt>
                <c:pt idx="46">
                  <c:v>24.492000000000001</c:v>
                </c:pt>
                <c:pt idx="47">
                  <c:v>24.844999999999999</c:v>
                </c:pt>
                <c:pt idx="48">
                  <c:v>24.12</c:v>
                </c:pt>
                <c:pt idx="49">
                  <c:v>24.329000000000001</c:v>
                </c:pt>
                <c:pt idx="50">
                  <c:v>24.606000000000002</c:v>
                </c:pt>
                <c:pt idx="51">
                  <c:v>25.859000000000002</c:v>
                </c:pt>
                <c:pt idx="52">
                  <c:v>25.841999999999999</c:v>
                </c:pt>
                <c:pt idx="53">
                  <c:v>25.917000000000002</c:v>
                </c:pt>
                <c:pt idx="54">
                  <c:v>25.087</c:v>
                </c:pt>
                <c:pt idx="55">
                  <c:v>25.285</c:v>
                </c:pt>
                <c:pt idx="56">
                  <c:v>24.98</c:v>
                </c:pt>
                <c:pt idx="57">
                  <c:v>24.741</c:v>
                </c:pt>
                <c:pt idx="58">
                  <c:v>24.88</c:v>
                </c:pt>
                <c:pt idx="59">
                  <c:v>25.058</c:v>
                </c:pt>
                <c:pt idx="60">
                  <c:v>24.867999999999999</c:v>
                </c:pt>
                <c:pt idx="61">
                  <c:v>24.96</c:v>
                </c:pt>
                <c:pt idx="62">
                  <c:v>25.335000000000001</c:v>
                </c:pt>
                <c:pt idx="63">
                  <c:v>25.837</c:v>
                </c:pt>
                <c:pt idx="64">
                  <c:v>26.053000000000001</c:v>
                </c:pt>
                <c:pt idx="65">
                  <c:v>25.428999999999998</c:v>
                </c:pt>
                <c:pt idx="66">
                  <c:v>25.204000000000001</c:v>
                </c:pt>
                <c:pt idx="67">
                  <c:v>25.177</c:v>
                </c:pt>
                <c:pt idx="68">
                  <c:v>25.222000000000001</c:v>
                </c:pt>
                <c:pt idx="69">
                  <c:v>24.503</c:v>
                </c:pt>
                <c:pt idx="70">
                  <c:v>23.71</c:v>
                </c:pt>
                <c:pt idx="71">
                  <c:v>24.126999999999999</c:v>
                </c:pt>
                <c:pt idx="72">
                  <c:v>24.189</c:v>
                </c:pt>
                <c:pt idx="73">
                  <c:v>24.242999999999999</c:v>
                </c:pt>
                <c:pt idx="74">
                  <c:v>24.356000000000002</c:v>
                </c:pt>
                <c:pt idx="75">
                  <c:v>24.52</c:v>
                </c:pt>
                <c:pt idx="76">
                  <c:v>24.507000000000001</c:v>
                </c:pt>
                <c:pt idx="77">
                  <c:v>24.251999999999999</c:v>
                </c:pt>
                <c:pt idx="78">
                  <c:v>24.597999999999999</c:v>
                </c:pt>
                <c:pt idx="79">
                  <c:v>24.113</c:v>
                </c:pt>
                <c:pt idx="80">
                  <c:v>24.251000000000001</c:v>
                </c:pt>
                <c:pt idx="81">
                  <c:v>24.297000000000001</c:v>
                </c:pt>
                <c:pt idx="82">
                  <c:v>23.347000000000001</c:v>
                </c:pt>
                <c:pt idx="83">
                  <c:v>24.131</c:v>
                </c:pt>
                <c:pt idx="84">
                  <c:v>23.802</c:v>
                </c:pt>
                <c:pt idx="85">
                  <c:v>23.986999999999998</c:v>
                </c:pt>
                <c:pt idx="86">
                  <c:v>24.079000000000001</c:v>
                </c:pt>
                <c:pt idx="87">
                  <c:v>24.375</c:v>
                </c:pt>
                <c:pt idx="88">
                  <c:v>24.446000000000002</c:v>
                </c:pt>
                <c:pt idx="89">
                  <c:v>23.847999999999999</c:v>
                </c:pt>
                <c:pt idx="90">
                  <c:v>24.138999999999999</c:v>
                </c:pt>
                <c:pt idx="91">
                  <c:v>24.094999999999999</c:v>
                </c:pt>
                <c:pt idx="92">
                  <c:v>24.190999999999999</c:v>
                </c:pt>
                <c:pt idx="93">
                  <c:v>24.157</c:v>
                </c:pt>
                <c:pt idx="94">
                  <c:v>23.727</c:v>
                </c:pt>
                <c:pt idx="95">
                  <c:v>24.459</c:v>
                </c:pt>
                <c:pt idx="96">
                  <c:v>24.184000000000001</c:v>
                </c:pt>
                <c:pt idx="97">
                  <c:v>24.236999999999998</c:v>
                </c:pt>
                <c:pt idx="98">
                  <c:v>24.49</c:v>
                </c:pt>
                <c:pt idx="99">
                  <c:v>25.224</c:v>
                </c:pt>
                <c:pt idx="100">
                  <c:v>25.68</c:v>
                </c:pt>
                <c:pt idx="101">
                  <c:v>25.512</c:v>
                </c:pt>
                <c:pt idx="102">
                  <c:v>25.145</c:v>
                </c:pt>
                <c:pt idx="103">
                  <c:v>25.236000000000001</c:v>
                </c:pt>
                <c:pt idx="104">
                  <c:v>25.263000000000002</c:v>
                </c:pt>
                <c:pt idx="105">
                  <c:v>25.065000000000001</c:v>
                </c:pt>
                <c:pt idx="106">
                  <c:v>24.744</c:v>
                </c:pt>
                <c:pt idx="107">
                  <c:v>25.399000000000001</c:v>
                </c:pt>
                <c:pt idx="108">
                  <c:v>25.212</c:v>
                </c:pt>
                <c:pt idx="109">
                  <c:v>24.733000000000001</c:v>
                </c:pt>
                <c:pt idx="110">
                  <c:v>25.481000000000002</c:v>
                </c:pt>
              </c:numCache>
            </c:numRef>
          </c:yVal>
          <c:smooth val="0"/>
          <c:extLst>
            <c:ext xmlns:c16="http://schemas.microsoft.com/office/drawing/2014/chart" uri="{C3380CC4-5D6E-409C-BE32-E72D297353CC}">
              <c16:uniqueId val="{00000000-031F-45AA-9E2F-CC191E8963C1}"/>
            </c:ext>
          </c:extLst>
        </c:ser>
        <c:ser>
          <c:idx val="1"/>
          <c:order val="1"/>
          <c:tx>
            <c:v>Avg Daily Max.</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Vert_month!$G$4:$G$999</c:f>
              <c:numCache>
                <c:formatCode>0.0</c:formatCode>
                <c:ptCount val="996"/>
                <c:pt idx="2">
                  <c:v>28.83</c:v>
                </c:pt>
                <c:pt idx="3">
                  <c:v>30.29</c:v>
                </c:pt>
                <c:pt idx="4">
                  <c:v>28.84</c:v>
                </c:pt>
                <c:pt idx="5">
                  <c:v>30.01</c:v>
                </c:pt>
                <c:pt idx="6">
                  <c:v>28</c:v>
                </c:pt>
                <c:pt idx="7">
                  <c:v>28.33</c:v>
                </c:pt>
                <c:pt idx="8">
                  <c:v>28.95</c:v>
                </c:pt>
                <c:pt idx="9">
                  <c:v>29.01</c:v>
                </c:pt>
                <c:pt idx="10">
                  <c:v>28.24</c:v>
                </c:pt>
                <c:pt idx="11">
                  <c:v>28.55</c:v>
                </c:pt>
                <c:pt idx="12">
                  <c:v>28.46</c:v>
                </c:pt>
                <c:pt idx="13">
                  <c:v>28.43</c:v>
                </c:pt>
                <c:pt idx="14">
                  <c:v>29.12</c:v>
                </c:pt>
                <c:pt idx="15">
                  <c:v>29.87</c:v>
                </c:pt>
                <c:pt idx="16">
                  <c:v>29.45</c:v>
                </c:pt>
                <c:pt idx="17">
                  <c:v>28.9</c:v>
                </c:pt>
                <c:pt idx="18">
                  <c:v>27.57</c:v>
                </c:pt>
                <c:pt idx="19">
                  <c:v>27.94</c:v>
                </c:pt>
                <c:pt idx="20">
                  <c:v>27.67</c:v>
                </c:pt>
                <c:pt idx="21">
                  <c:v>27.92</c:v>
                </c:pt>
                <c:pt idx="22">
                  <c:v>26.1</c:v>
                </c:pt>
                <c:pt idx="23">
                  <c:v>26.98</c:v>
                </c:pt>
                <c:pt idx="24">
                  <c:v>28.65</c:v>
                </c:pt>
                <c:pt idx="25">
                  <c:v>29.16</c:v>
                </c:pt>
                <c:pt idx="26">
                  <c:v>29.59</c:v>
                </c:pt>
                <c:pt idx="27">
                  <c:v>30.71</c:v>
                </c:pt>
                <c:pt idx="28">
                  <c:v>30.03</c:v>
                </c:pt>
                <c:pt idx="29">
                  <c:v>29.44</c:v>
                </c:pt>
                <c:pt idx="30">
                  <c:v>28.82</c:v>
                </c:pt>
                <c:pt idx="31">
                  <c:v>29.2</c:v>
                </c:pt>
                <c:pt idx="32">
                  <c:v>29.64</c:v>
                </c:pt>
                <c:pt idx="33">
                  <c:v>29.3</c:v>
                </c:pt>
                <c:pt idx="34">
                  <c:v>27.98</c:v>
                </c:pt>
                <c:pt idx="35">
                  <c:v>27.96</c:v>
                </c:pt>
                <c:pt idx="36">
                  <c:v>27.23</c:v>
                </c:pt>
                <c:pt idx="37">
                  <c:v>29.27</c:v>
                </c:pt>
                <c:pt idx="38">
                  <c:v>28.59</c:v>
                </c:pt>
                <c:pt idx="39">
                  <c:v>29.41</c:v>
                </c:pt>
                <c:pt idx="40">
                  <c:v>29.24</c:v>
                </c:pt>
                <c:pt idx="41">
                  <c:v>28.39</c:v>
                </c:pt>
                <c:pt idx="42">
                  <c:v>29.29</c:v>
                </c:pt>
                <c:pt idx="43">
                  <c:v>29.29</c:v>
                </c:pt>
                <c:pt idx="44">
                  <c:v>29.01</c:v>
                </c:pt>
                <c:pt idx="45">
                  <c:v>29.15</c:v>
                </c:pt>
                <c:pt idx="46">
                  <c:v>28.327000000000002</c:v>
                </c:pt>
                <c:pt idx="47">
                  <c:v>28.98</c:v>
                </c:pt>
                <c:pt idx="48">
                  <c:v>28.085999999999999</c:v>
                </c:pt>
                <c:pt idx="49">
                  <c:v>28.776</c:v>
                </c:pt>
                <c:pt idx="50">
                  <c:v>29.533000000000001</c:v>
                </c:pt>
                <c:pt idx="51">
                  <c:v>31.061</c:v>
                </c:pt>
                <c:pt idx="52">
                  <c:v>31.009</c:v>
                </c:pt>
                <c:pt idx="53">
                  <c:v>30.670999999999999</c:v>
                </c:pt>
                <c:pt idx="54">
                  <c:v>29.638999999999999</c:v>
                </c:pt>
                <c:pt idx="55">
                  <c:v>29.734999999999999</c:v>
                </c:pt>
                <c:pt idx="56">
                  <c:v>29.495999999999999</c:v>
                </c:pt>
                <c:pt idx="57">
                  <c:v>29.64</c:v>
                </c:pt>
                <c:pt idx="58">
                  <c:v>29.055</c:v>
                </c:pt>
                <c:pt idx="59">
                  <c:v>29.044</c:v>
                </c:pt>
                <c:pt idx="60">
                  <c:v>28.853000000000002</c:v>
                </c:pt>
                <c:pt idx="61">
                  <c:v>29.349</c:v>
                </c:pt>
                <c:pt idx="62">
                  <c:v>30.632999999999999</c:v>
                </c:pt>
                <c:pt idx="63">
                  <c:v>31.013000000000002</c:v>
                </c:pt>
                <c:pt idx="64">
                  <c:v>30.747</c:v>
                </c:pt>
                <c:pt idx="65">
                  <c:v>30.346</c:v>
                </c:pt>
                <c:pt idx="66">
                  <c:v>29.561</c:v>
                </c:pt>
                <c:pt idx="67">
                  <c:v>29.638000000000002</c:v>
                </c:pt>
                <c:pt idx="68">
                  <c:v>30.050999999999998</c:v>
                </c:pt>
                <c:pt idx="69">
                  <c:v>28.972999999999999</c:v>
                </c:pt>
                <c:pt idx="70">
                  <c:v>27.838000000000001</c:v>
                </c:pt>
                <c:pt idx="71">
                  <c:v>27.824999999999999</c:v>
                </c:pt>
                <c:pt idx="72">
                  <c:v>28.445</c:v>
                </c:pt>
                <c:pt idx="73">
                  <c:v>28.763000000000002</c:v>
                </c:pt>
                <c:pt idx="74">
                  <c:v>29.408999999999999</c:v>
                </c:pt>
                <c:pt idx="75">
                  <c:v>28.986000000000001</c:v>
                </c:pt>
                <c:pt idx="76">
                  <c:v>28.550999999999998</c:v>
                </c:pt>
                <c:pt idx="77">
                  <c:v>28.376999999999999</c:v>
                </c:pt>
                <c:pt idx="78">
                  <c:v>28.591000000000001</c:v>
                </c:pt>
                <c:pt idx="79">
                  <c:v>28.646999999999998</c:v>
                </c:pt>
                <c:pt idx="80">
                  <c:v>28.556999999999999</c:v>
                </c:pt>
                <c:pt idx="81">
                  <c:v>28.545000000000002</c:v>
                </c:pt>
                <c:pt idx="82">
                  <c:v>26.99</c:v>
                </c:pt>
                <c:pt idx="83">
                  <c:v>28.238</c:v>
                </c:pt>
                <c:pt idx="84">
                  <c:v>28.236000000000001</c:v>
                </c:pt>
                <c:pt idx="85">
                  <c:v>29.027000000000001</c:v>
                </c:pt>
                <c:pt idx="86">
                  <c:v>28.655999999999999</c:v>
                </c:pt>
                <c:pt idx="87">
                  <c:v>29.007000000000001</c:v>
                </c:pt>
                <c:pt idx="88">
                  <c:v>28.638999999999999</c:v>
                </c:pt>
                <c:pt idx="89">
                  <c:v>28.2</c:v>
                </c:pt>
                <c:pt idx="90">
                  <c:v>28.41</c:v>
                </c:pt>
                <c:pt idx="91">
                  <c:v>28.443999999999999</c:v>
                </c:pt>
                <c:pt idx="92">
                  <c:v>28.713999999999999</c:v>
                </c:pt>
                <c:pt idx="93">
                  <c:v>28.175000000000001</c:v>
                </c:pt>
                <c:pt idx="94">
                  <c:v>27.603000000000002</c:v>
                </c:pt>
                <c:pt idx="95">
                  <c:v>28.814</c:v>
                </c:pt>
                <c:pt idx="96">
                  <c:v>28.567</c:v>
                </c:pt>
                <c:pt idx="97">
                  <c:v>29.181999999999999</c:v>
                </c:pt>
                <c:pt idx="98">
                  <c:v>29.609000000000002</c:v>
                </c:pt>
                <c:pt idx="99">
                  <c:v>30.983000000000001</c:v>
                </c:pt>
                <c:pt idx="100">
                  <c:v>30.254999999999999</c:v>
                </c:pt>
                <c:pt idx="101">
                  <c:v>29.29</c:v>
                </c:pt>
                <c:pt idx="102">
                  <c:v>28.893000000000001</c:v>
                </c:pt>
                <c:pt idx="103">
                  <c:v>28.922999999999998</c:v>
                </c:pt>
                <c:pt idx="104">
                  <c:v>29.231000000000002</c:v>
                </c:pt>
                <c:pt idx="105">
                  <c:v>29.51</c:v>
                </c:pt>
                <c:pt idx="106">
                  <c:v>28.029</c:v>
                </c:pt>
                <c:pt idx="107">
                  <c:v>29.091999999999999</c:v>
                </c:pt>
                <c:pt idx="108">
                  <c:v>29.32</c:v>
                </c:pt>
                <c:pt idx="109">
                  <c:v>29.105</c:v>
                </c:pt>
                <c:pt idx="110">
                  <c:v>29.984999999999999</c:v>
                </c:pt>
              </c:numCache>
            </c:numRef>
          </c:yVal>
          <c:smooth val="0"/>
          <c:extLst>
            <c:ext xmlns:c16="http://schemas.microsoft.com/office/drawing/2014/chart" uri="{C3380CC4-5D6E-409C-BE32-E72D297353CC}">
              <c16:uniqueId val="{00000001-031F-45AA-9E2F-CC191E8963C1}"/>
            </c:ext>
          </c:extLst>
        </c:ser>
        <c:ser>
          <c:idx val="2"/>
          <c:order val="2"/>
          <c:tx>
            <c:v>Avg Daily Min.</c:v>
          </c:tx>
          <c:spPr>
            <a:ln>
              <a:solidFill>
                <a:srgbClr val="00B05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Vert_month!$F$4:$F$999</c:f>
              <c:numCache>
                <c:formatCode>0.0</c:formatCode>
                <c:ptCount val="996"/>
                <c:pt idx="2">
                  <c:v>21.82</c:v>
                </c:pt>
                <c:pt idx="3">
                  <c:v>22.68</c:v>
                </c:pt>
                <c:pt idx="4">
                  <c:v>22.93</c:v>
                </c:pt>
                <c:pt idx="5">
                  <c:v>23.05</c:v>
                </c:pt>
                <c:pt idx="6">
                  <c:v>22.74</c:v>
                </c:pt>
                <c:pt idx="7">
                  <c:v>22.7</c:v>
                </c:pt>
                <c:pt idx="8">
                  <c:v>22.44</c:v>
                </c:pt>
                <c:pt idx="9">
                  <c:v>22.38</c:v>
                </c:pt>
                <c:pt idx="10">
                  <c:v>22.4</c:v>
                </c:pt>
                <c:pt idx="11">
                  <c:v>23.07</c:v>
                </c:pt>
                <c:pt idx="12">
                  <c:v>22.18</c:v>
                </c:pt>
                <c:pt idx="13">
                  <c:v>21.93</c:v>
                </c:pt>
                <c:pt idx="14">
                  <c:v>21.93</c:v>
                </c:pt>
                <c:pt idx="15">
                  <c:v>22.51</c:v>
                </c:pt>
                <c:pt idx="16">
                  <c:v>22.72</c:v>
                </c:pt>
                <c:pt idx="17">
                  <c:v>22.13</c:v>
                </c:pt>
                <c:pt idx="18">
                  <c:v>21.98</c:v>
                </c:pt>
                <c:pt idx="19">
                  <c:v>22.34</c:v>
                </c:pt>
                <c:pt idx="20">
                  <c:v>21.66</c:v>
                </c:pt>
                <c:pt idx="21">
                  <c:v>21.74</c:v>
                </c:pt>
                <c:pt idx="22">
                  <c:v>21.2</c:v>
                </c:pt>
                <c:pt idx="23">
                  <c:v>21.82</c:v>
                </c:pt>
                <c:pt idx="24">
                  <c:v>21.8</c:v>
                </c:pt>
                <c:pt idx="25">
                  <c:v>22.03</c:v>
                </c:pt>
                <c:pt idx="26">
                  <c:v>22.34</c:v>
                </c:pt>
                <c:pt idx="27">
                  <c:v>22.83</c:v>
                </c:pt>
                <c:pt idx="28">
                  <c:v>22.74</c:v>
                </c:pt>
                <c:pt idx="29">
                  <c:v>22.77</c:v>
                </c:pt>
                <c:pt idx="30">
                  <c:v>22.58</c:v>
                </c:pt>
                <c:pt idx="31">
                  <c:v>22.64</c:v>
                </c:pt>
                <c:pt idx="32">
                  <c:v>22.7</c:v>
                </c:pt>
                <c:pt idx="33">
                  <c:v>22.61</c:v>
                </c:pt>
                <c:pt idx="34">
                  <c:v>22.11</c:v>
                </c:pt>
                <c:pt idx="35">
                  <c:v>22.19</c:v>
                </c:pt>
                <c:pt idx="36">
                  <c:v>21.84</c:v>
                </c:pt>
                <c:pt idx="37">
                  <c:v>21.68</c:v>
                </c:pt>
                <c:pt idx="38">
                  <c:v>22</c:v>
                </c:pt>
                <c:pt idx="39">
                  <c:v>22.39</c:v>
                </c:pt>
                <c:pt idx="40">
                  <c:v>22.57</c:v>
                </c:pt>
                <c:pt idx="41">
                  <c:v>22.44</c:v>
                </c:pt>
                <c:pt idx="42">
                  <c:v>23.07</c:v>
                </c:pt>
                <c:pt idx="43">
                  <c:v>22.79</c:v>
                </c:pt>
                <c:pt idx="44">
                  <c:v>22.64</c:v>
                </c:pt>
                <c:pt idx="45">
                  <c:v>22.38</c:v>
                </c:pt>
                <c:pt idx="46">
                  <c:v>22.821000000000002</c:v>
                </c:pt>
                <c:pt idx="47">
                  <c:v>22.821000000000002</c:v>
                </c:pt>
                <c:pt idx="48">
                  <c:v>22.271000000000001</c:v>
                </c:pt>
                <c:pt idx="49">
                  <c:v>22.257999999999999</c:v>
                </c:pt>
                <c:pt idx="50">
                  <c:v>22.280999999999999</c:v>
                </c:pt>
                <c:pt idx="51">
                  <c:v>23.300999999999998</c:v>
                </c:pt>
                <c:pt idx="52">
                  <c:v>23.664999999999999</c:v>
                </c:pt>
                <c:pt idx="53">
                  <c:v>23.773</c:v>
                </c:pt>
                <c:pt idx="54">
                  <c:v>22.992000000000001</c:v>
                </c:pt>
                <c:pt idx="55">
                  <c:v>23.053000000000001</c:v>
                </c:pt>
                <c:pt idx="56">
                  <c:v>22.948</c:v>
                </c:pt>
                <c:pt idx="57">
                  <c:v>22.469000000000001</c:v>
                </c:pt>
                <c:pt idx="58">
                  <c:v>22.92</c:v>
                </c:pt>
                <c:pt idx="59">
                  <c:v>23.149000000000001</c:v>
                </c:pt>
                <c:pt idx="60">
                  <c:v>22.867999999999999</c:v>
                </c:pt>
                <c:pt idx="61">
                  <c:v>22.876999999999999</c:v>
                </c:pt>
                <c:pt idx="62">
                  <c:v>22.728000000000002</c:v>
                </c:pt>
                <c:pt idx="63">
                  <c:v>23.553000000000001</c:v>
                </c:pt>
                <c:pt idx="64">
                  <c:v>23.646999999999998</c:v>
                </c:pt>
                <c:pt idx="65">
                  <c:v>23.157</c:v>
                </c:pt>
                <c:pt idx="66">
                  <c:v>23.18</c:v>
                </c:pt>
                <c:pt idx="67">
                  <c:v>23.13</c:v>
                </c:pt>
                <c:pt idx="68">
                  <c:v>23.074999999999999</c:v>
                </c:pt>
                <c:pt idx="69">
                  <c:v>22.366</c:v>
                </c:pt>
                <c:pt idx="70">
                  <c:v>21.981999999999999</c:v>
                </c:pt>
                <c:pt idx="71">
                  <c:v>22.285</c:v>
                </c:pt>
                <c:pt idx="72">
                  <c:v>22.021000000000001</c:v>
                </c:pt>
                <c:pt idx="73">
                  <c:v>22.06</c:v>
                </c:pt>
                <c:pt idx="74">
                  <c:v>21.960999999999999</c:v>
                </c:pt>
                <c:pt idx="75">
                  <c:v>22.495000000000001</c:v>
                </c:pt>
                <c:pt idx="76">
                  <c:v>22.741</c:v>
                </c:pt>
                <c:pt idx="77">
                  <c:v>22.213000000000001</c:v>
                </c:pt>
                <c:pt idx="78">
                  <c:v>22.363</c:v>
                </c:pt>
                <c:pt idx="79">
                  <c:v>22.178999999999998</c:v>
                </c:pt>
                <c:pt idx="80">
                  <c:v>22.295000000000002</c:v>
                </c:pt>
                <c:pt idx="81">
                  <c:v>22.305</c:v>
                </c:pt>
                <c:pt idx="82">
                  <c:v>21.515000000000001</c:v>
                </c:pt>
                <c:pt idx="83">
                  <c:v>22.094000000000001</c:v>
                </c:pt>
                <c:pt idx="84">
                  <c:v>21.571999999999999</c:v>
                </c:pt>
                <c:pt idx="85">
                  <c:v>21.577999999999999</c:v>
                </c:pt>
                <c:pt idx="86">
                  <c:v>21.873999999999999</c:v>
                </c:pt>
                <c:pt idx="87">
                  <c:v>22.283000000000001</c:v>
                </c:pt>
                <c:pt idx="88">
                  <c:v>22.379000000000001</c:v>
                </c:pt>
                <c:pt idx="89">
                  <c:v>21.888999999999999</c:v>
                </c:pt>
                <c:pt idx="90">
                  <c:v>22.239000000000001</c:v>
                </c:pt>
                <c:pt idx="91">
                  <c:v>22.056999999999999</c:v>
                </c:pt>
                <c:pt idx="92">
                  <c:v>22.167000000000002</c:v>
                </c:pt>
                <c:pt idx="93">
                  <c:v>22.417000000000002</c:v>
                </c:pt>
                <c:pt idx="94">
                  <c:v>22.079000000000001</c:v>
                </c:pt>
                <c:pt idx="95">
                  <c:v>22.202999999999999</c:v>
                </c:pt>
                <c:pt idx="96">
                  <c:v>22.065000000000001</c:v>
                </c:pt>
                <c:pt idx="97">
                  <c:v>21.890999999999998</c:v>
                </c:pt>
                <c:pt idx="98">
                  <c:v>22.058</c:v>
                </c:pt>
                <c:pt idx="99">
                  <c:v>22.503</c:v>
                </c:pt>
                <c:pt idx="100">
                  <c:v>23.43</c:v>
                </c:pt>
                <c:pt idx="101">
                  <c:v>23.363</c:v>
                </c:pt>
                <c:pt idx="102">
                  <c:v>23.135000000000002</c:v>
                </c:pt>
                <c:pt idx="103">
                  <c:v>23.088000000000001</c:v>
                </c:pt>
                <c:pt idx="104">
                  <c:v>23.228999999999999</c:v>
                </c:pt>
                <c:pt idx="105">
                  <c:v>23.02</c:v>
                </c:pt>
                <c:pt idx="106">
                  <c:v>23.109000000000002</c:v>
                </c:pt>
                <c:pt idx="107">
                  <c:v>23.491</c:v>
                </c:pt>
                <c:pt idx="108">
                  <c:v>23.212</c:v>
                </c:pt>
                <c:pt idx="109">
                  <c:v>22.66</c:v>
                </c:pt>
                <c:pt idx="110">
                  <c:v>23.265000000000001</c:v>
                </c:pt>
              </c:numCache>
            </c:numRef>
          </c:yVal>
          <c:smooth val="0"/>
          <c:extLst>
            <c:ext xmlns:c16="http://schemas.microsoft.com/office/drawing/2014/chart" uri="{C3380CC4-5D6E-409C-BE32-E72D297353CC}">
              <c16:uniqueId val="{00000002-031F-45AA-9E2F-CC191E8963C1}"/>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sz="1600"/>
                </a:pPr>
                <a:r>
                  <a:rPr lang="en-US" sz="1600" b="1" i="0" baseline="0">
                    <a:effectLst/>
                  </a:rPr>
                  <a:t>Year</a:t>
                </a:r>
                <a:endParaRPr lang="en-US" sz="16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ax val="32"/>
          <c:min val="20"/>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legend>
      <c:legendPos val="r"/>
      <c:layout>
        <c:manualLayout>
          <c:xMode val="edge"/>
          <c:yMode val="edge"/>
          <c:x val="0.13351945011503186"/>
          <c:y val="2.4659598635663298E-2"/>
          <c:w val="0.11545174330060594"/>
          <c:h val="0.20800897299647361"/>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Rainfall</a:t>
            </a:r>
          </a:p>
        </c:rich>
      </c:tx>
      <c:overlay val="0"/>
    </c:title>
    <c:autoTitleDeleted val="0"/>
    <c:plotArea>
      <c:layout>
        <c:manualLayout>
          <c:layoutTarget val="inner"/>
          <c:xMode val="edge"/>
          <c:yMode val="edge"/>
          <c:x val="7.546594691127527E-2"/>
          <c:y val="5.1284995625546795E-2"/>
          <c:w val="0.90243353762480716"/>
          <c:h val="0.76705770227137526"/>
        </c:manualLayout>
      </c:layout>
      <c:scatterChart>
        <c:scatterStyle val="lineMarker"/>
        <c:varyColors val="0"/>
        <c:ser>
          <c:idx val="0"/>
          <c:order val="0"/>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Vert_month!$D$4:$D$999</c:f>
              <c:numCache>
                <c:formatCode>0.0</c:formatCode>
                <c:ptCount val="996"/>
                <c:pt idx="2">
                  <c:v>18.5</c:v>
                </c:pt>
                <c:pt idx="3">
                  <c:v>62.66</c:v>
                </c:pt>
                <c:pt idx="4">
                  <c:v>136.69999999999999</c:v>
                </c:pt>
                <c:pt idx="5">
                  <c:v>151.45499999999998</c:v>
                </c:pt>
                <c:pt idx="6">
                  <c:v>150.95499999999998</c:v>
                </c:pt>
                <c:pt idx="7">
                  <c:v>123.075</c:v>
                </c:pt>
                <c:pt idx="8">
                  <c:v>263.18</c:v>
                </c:pt>
                <c:pt idx="9">
                  <c:v>275.85500000000002</c:v>
                </c:pt>
                <c:pt idx="10">
                  <c:v>170.82</c:v>
                </c:pt>
                <c:pt idx="11">
                  <c:v>96.584999999999994</c:v>
                </c:pt>
                <c:pt idx="12">
                  <c:v>6.665</c:v>
                </c:pt>
                <c:pt idx="13">
                  <c:v>21.75</c:v>
                </c:pt>
                <c:pt idx="14">
                  <c:v>3.8949999999999996</c:v>
                </c:pt>
                <c:pt idx="15">
                  <c:v>139.06</c:v>
                </c:pt>
                <c:pt idx="16">
                  <c:v>343.89499999999998</c:v>
                </c:pt>
                <c:pt idx="17">
                  <c:v>270.64999999999998</c:v>
                </c:pt>
                <c:pt idx="18">
                  <c:v>231.22</c:v>
                </c:pt>
                <c:pt idx="19">
                  <c:v>241.19</c:v>
                </c:pt>
                <c:pt idx="20">
                  <c:v>289.23</c:v>
                </c:pt>
                <c:pt idx="21">
                  <c:v>463.78999999999996</c:v>
                </c:pt>
                <c:pt idx="22">
                  <c:v>919.72</c:v>
                </c:pt>
                <c:pt idx="23">
                  <c:v>159.66499999999999</c:v>
                </c:pt>
                <c:pt idx="24">
                  <c:v>21.175000000000001</c:v>
                </c:pt>
                <c:pt idx="25">
                  <c:v>4.2949999999999999</c:v>
                </c:pt>
                <c:pt idx="26">
                  <c:v>22.725000000000001</c:v>
                </c:pt>
                <c:pt idx="27">
                  <c:v>111.49000000000001</c:v>
                </c:pt>
                <c:pt idx="28">
                  <c:v>335.87</c:v>
                </c:pt>
                <c:pt idx="29">
                  <c:v>257.505</c:v>
                </c:pt>
                <c:pt idx="30">
                  <c:v>350.995</c:v>
                </c:pt>
                <c:pt idx="31">
                  <c:v>233.315</c:v>
                </c:pt>
                <c:pt idx="32">
                  <c:v>192.89999999999998</c:v>
                </c:pt>
                <c:pt idx="33">
                  <c:v>355.37</c:v>
                </c:pt>
                <c:pt idx="34">
                  <c:v>500.88</c:v>
                </c:pt>
                <c:pt idx="35">
                  <c:v>312.29499999999996</c:v>
                </c:pt>
                <c:pt idx="36">
                  <c:v>136.65</c:v>
                </c:pt>
                <c:pt idx="37">
                  <c:v>1.02</c:v>
                </c:pt>
                <c:pt idx="38">
                  <c:v>80.775000000000006</c:v>
                </c:pt>
                <c:pt idx="39">
                  <c:v>172.465</c:v>
                </c:pt>
                <c:pt idx="40">
                  <c:v>217.42500000000001</c:v>
                </c:pt>
                <c:pt idx="41">
                  <c:v>470.2</c:v>
                </c:pt>
                <c:pt idx="42">
                  <c:v>261.745</c:v>
                </c:pt>
                <c:pt idx="43">
                  <c:v>176.15</c:v>
                </c:pt>
                <c:pt idx="44">
                  <c:v>410.59000000000003</c:v>
                </c:pt>
                <c:pt idx="45">
                  <c:v>513.20499999999993</c:v>
                </c:pt>
                <c:pt idx="46">
                  <c:v>219.07499999999999</c:v>
                </c:pt>
                <c:pt idx="47">
                  <c:v>20.064999999999998</c:v>
                </c:pt>
                <c:pt idx="48">
                  <c:v>9.4</c:v>
                </c:pt>
                <c:pt idx="49">
                  <c:v>1.52</c:v>
                </c:pt>
                <c:pt idx="50">
                  <c:v>19.43</c:v>
                </c:pt>
                <c:pt idx="51">
                  <c:v>75.694999999999993</c:v>
                </c:pt>
                <c:pt idx="52">
                  <c:v>342.27</c:v>
                </c:pt>
                <c:pt idx="53">
                  <c:v>210.06</c:v>
                </c:pt>
                <c:pt idx="54">
                  <c:v>373.125</c:v>
                </c:pt>
                <c:pt idx="55">
                  <c:v>205.23500000000001</c:v>
                </c:pt>
                <c:pt idx="56">
                  <c:v>206.75</c:v>
                </c:pt>
                <c:pt idx="57">
                  <c:v>398.78499999999997</c:v>
                </c:pt>
                <c:pt idx="58">
                  <c:v>247.77500000000001</c:v>
                </c:pt>
                <c:pt idx="59">
                  <c:v>160.91</c:v>
                </c:pt>
                <c:pt idx="60">
                  <c:v>59.055</c:v>
                </c:pt>
                <c:pt idx="61">
                  <c:v>14.984999999999999</c:v>
                </c:pt>
                <c:pt idx="62">
                  <c:v>9.0150000000000006</c:v>
                </c:pt>
                <c:pt idx="63">
                  <c:v>154.05000000000001</c:v>
                </c:pt>
                <c:pt idx="64">
                  <c:v>150.245</c:v>
                </c:pt>
                <c:pt idx="65">
                  <c:v>411.23</c:v>
                </c:pt>
                <c:pt idx="66">
                  <c:v>134.495</c:v>
                </c:pt>
                <c:pt idx="67">
                  <c:v>250.82999999999998</c:v>
                </c:pt>
                <c:pt idx="68">
                  <c:v>291.84500000000003</c:v>
                </c:pt>
                <c:pt idx="69">
                  <c:v>149.60500000000002</c:v>
                </c:pt>
                <c:pt idx="70">
                  <c:v>377.95499999999998</c:v>
                </c:pt>
                <c:pt idx="71">
                  <c:v>190.12</c:v>
                </c:pt>
                <c:pt idx="72">
                  <c:v>21.335000000000001</c:v>
                </c:pt>
                <c:pt idx="73">
                  <c:v>18.8</c:v>
                </c:pt>
                <c:pt idx="74">
                  <c:v>42.034999999999997</c:v>
                </c:pt>
                <c:pt idx="75">
                  <c:v>160.655</c:v>
                </c:pt>
                <c:pt idx="76">
                  <c:v>259.96500000000003</c:v>
                </c:pt>
                <c:pt idx="77">
                  <c:v>332.74</c:v>
                </c:pt>
                <c:pt idx="78">
                  <c:v>218.315</c:v>
                </c:pt>
                <c:pt idx="79">
                  <c:v>419.23500000000001</c:v>
                </c:pt>
                <c:pt idx="80">
                  <c:v>302.51</c:v>
                </c:pt>
                <c:pt idx="81">
                  <c:v>286.38499999999999</c:v>
                </c:pt>
                <c:pt idx="82">
                  <c:v>406.78500000000003</c:v>
                </c:pt>
                <c:pt idx="83">
                  <c:v>224.53500000000003</c:v>
                </c:pt>
                <c:pt idx="84">
                  <c:v>15.620000000000001</c:v>
                </c:pt>
                <c:pt idx="85">
                  <c:v>33.275000000000006</c:v>
                </c:pt>
                <c:pt idx="86">
                  <c:v>123.82499999999999</c:v>
                </c:pt>
                <c:pt idx="87">
                  <c:v>324.86500000000001</c:v>
                </c:pt>
                <c:pt idx="88">
                  <c:v>556.005</c:v>
                </c:pt>
                <c:pt idx="89">
                  <c:v>332.61500000000001</c:v>
                </c:pt>
                <c:pt idx="90">
                  <c:v>376.94</c:v>
                </c:pt>
                <c:pt idx="91">
                  <c:v>372.36500000000001</c:v>
                </c:pt>
                <c:pt idx="92">
                  <c:v>257.80500000000001</c:v>
                </c:pt>
                <c:pt idx="93">
                  <c:v>235.07499999999999</c:v>
                </c:pt>
                <c:pt idx="94">
                  <c:v>334.89499999999998</c:v>
                </c:pt>
                <c:pt idx="95">
                  <c:v>44.325000000000003</c:v>
                </c:pt>
                <c:pt idx="96">
                  <c:v>66.17</c:v>
                </c:pt>
                <c:pt idx="97">
                  <c:v>1.65</c:v>
                </c:pt>
                <c:pt idx="98">
                  <c:v>22.86</c:v>
                </c:pt>
                <c:pt idx="99">
                  <c:v>4.1899999999999995</c:v>
                </c:pt>
                <c:pt idx="100">
                  <c:v>233.94</c:v>
                </c:pt>
                <c:pt idx="101">
                  <c:v>213.1</c:v>
                </c:pt>
                <c:pt idx="102">
                  <c:v>358.5</c:v>
                </c:pt>
                <c:pt idx="103">
                  <c:v>187.2</c:v>
                </c:pt>
                <c:pt idx="104">
                  <c:v>260.35000000000002</c:v>
                </c:pt>
                <c:pt idx="105">
                  <c:v>170.435</c:v>
                </c:pt>
                <c:pt idx="106">
                  <c:v>341.63</c:v>
                </c:pt>
                <c:pt idx="107">
                  <c:v>113.53999999999999</c:v>
                </c:pt>
                <c:pt idx="108">
                  <c:v>12.32</c:v>
                </c:pt>
                <c:pt idx="109">
                  <c:v>25.655000000000001</c:v>
                </c:pt>
                <c:pt idx="110">
                  <c:v>44.704999999999998</c:v>
                </c:pt>
              </c:numCache>
            </c:numRef>
          </c:yVal>
          <c:smooth val="0"/>
          <c:extLst>
            <c:ext xmlns:c16="http://schemas.microsoft.com/office/drawing/2014/chart" uri="{C3380CC4-5D6E-409C-BE32-E72D297353CC}">
              <c16:uniqueId val="{00000000-4890-4EB5-AF2A-01B4B6F2A455}"/>
            </c:ext>
          </c:extLst>
        </c:ser>
        <c:dLbls>
          <c:showLegendKey val="0"/>
          <c:showVal val="0"/>
          <c:showCatName val="0"/>
          <c:showSerName val="0"/>
          <c:showPercent val="0"/>
          <c:showBubbleSize val="0"/>
        </c:dLbls>
        <c:axId val="651422384"/>
        <c:axId val="597526472"/>
      </c:scatterChart>
      <c:valAx>
        <c:axId val="651422384"/>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597526472"/>
        <c:crosses val="autoZero"/>
        <c:crossBetween val="midCat"/>
        <c:majorUnit val="1"/>
      </c:valAx>
      <c:valAx>
        <c:axId val="597526472"/>
        <c:scaling>
          <c:orientation val="minMax"/>
        </c:scaling>
        <c:delete val="0"/>
        <c:axPos val="l"/>
        <c:title>
          <c:tx>
            <c:rich>
              <a:bodyPr rot="-5400000" vert="horz"/>
              <a:lstStyle/>
              <a:p>
                <a:pPr>
                  <a:defRPr sz="1800"/>
                </a:pPr>
                <a:r>
                  <a:rPr lang="en-US" sz="1800"/>
                  <a:t>Rainfall (mm)</a:t>
                </a:r>
              </a:p>
            </c:rich>
          </c:tx>
          <c:overlay val="0"/>
        </c:title>
        <c:numFmt formatCode="0" sourceLinked="0"/>
        <c:majorTickMark val="out"/>
        <c:minorTickMark val="none"/>
        <c:tickLblPos val="nextTo"/>
        <c:txPr>
          <a:bodyPr/>
          <a:lstStyle/>
          <a:p>
            <a:pPr>
              <a:defRPr sz="1100"/>
            </a:pPr>
            <a:endParaRPr lang="en-US"/>
          </a:p>
        </c:txPr>
        <c:crossAx val="651422384"/>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a:t>
            </a:r>
          </a:p>
        </c:rich>
      </c:tx>
      <c:overlay val="1"/>
    </c:title>
    <c:autoTitleDeleted val="0"/>
    <c:plotArea>
      <c:layout>
        <c:manualLayout>
          <c:layoutTarget val="inner"/>
          <c:xMode val="edge"/>
          <c:yMode val="edge"/>
          <c:x val="6.1620147597291078E-2"/>
          <c:y val="2.6622800622144453E-2"/>
          <c:w val="0.91417059557370139"/>
          <c:h val="0.813809949892627"/>
        </c:manualLayout>
      </c:layout>
      <c:scatterChart>
        <c:scatterStyle val="lineMarker"/>
        <c:varyColors val="0"/>
        <c:ser>
          <c:idx val="0"/>
          <c:order val="0"/>
          <c:tx>
            <c:v>Avg Speed</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Vert_month!$I$4:$I$999</c:f>
              <c:numCache>
                <c:formatCode>0.0</c:formatCode>
                <c:ptCount val="996"/>
                <c:pt idx="2">
                  <c:v>4.7699999999999996</c:v>
                </c:pt>
                <c:pt idx="3">
                  <c:v>3.9</c:v>
                </c:pt>
                <c:pt idx="4">
                  <c:v>3.39</c:v>
                </c:pt>
                <c:pt idx="5">
                  <c:v>3.22</c:v>
                </c:pt>
                <c:pt idx="6">
                  <c:v>3.59</c:v>
                </c:pt>
                <c:pt idx="7">
                  <c:v>3.51</c:v>
                </c:pt>
                <c:pt idx="8">
                  <c:v>2.87</c:v>
                </c:pt>
                <c:pt idx="9">
                  <c:v>2.5299999999999998</c:v>
                </c:pt>
                <c:pt idx="10">
                  <c:v>2.83</c:v>
                </c:pt>
                <c:pt idx="11">
                  <c:v>3.52</c:v>
                </c:pt>
                <c:pt idx="12">
                  <c:v>4.37</c:v>
                </c:pt>
                <c:pt idx="13">
                  <c:v>5.16</c:v>
                </c:pt>
                <c:pt idx="14">
                  <c:v>4.5199999999999996</c:v>
                </c:pt>
                <c:pt idx="15">
                  <c:v>3.94</c:v>
                </c:pt>
                <c:pt idx="16">
                  <c:v>2.84</c:v>
                </c:pt>
                <c:pt idx="17">
                  <c:v>2.44</c:v>
                </c:pt>
                <c:pt idx="18">
                  <c:v>2.8</c:v>
                </c:pt>
                <c:pt idx="19">
                  <c:v>2.7</c:v>
                </c:pt>
                <c:pt idx="20">
                  <c:v>2.59</c:v>
                </c:pt>
                <c:pt idx="21">
                  <c:v>2.31</c:v>
                </c:pt>
                <c:pt idx="22">
                  <c:v>2.76</c:v>
                </c:pt>
                <c:pt idx="23">
                  <c:v>3.37</c:v>
                </c:pt>
                <c:pt idx="24">
                  <c:v>4.38</c:v>
                </c:pt>
                <c:pt idx="25">
                  <c:v>4.17</c:v>
                </c:pt>
                <c:pt idx="26">
                  <c:v>4.49</c:v>
                </c:pt>
                <c:pt idx="27">
                  <c:v>3.44</c:v>
                </c:pt>
                <c:pt idx="28">
                  <c:v>2.3199999999999998</c:v>
                </c:pt>
                <c:pt idx="29">
                  <c:v>2.34</c:v>
                </c:pt>
                <c:pt idx="30">
                  <c:v>2.68</c:v>
                </c:pt>
                <c:pt idx="31">
                  <c:v>2.48</c:v>
                </c:pt>
                <c:pt idx="32">
                  <c:v>2.2599999999999998</c:v>
                </c:pt>
                <c:pt idx="33">
                  <c:v>2.76</c:v>
                </c:pt>
                <c:pt idx="34">
                  <c:v>2.48</c:v>
                </c:pt>
                <c:pt idx="35">
                  <c:v>3.1</c:v>
                </c:pt>
                <c:pt idx="36">
                  <c:v>3.72</c:v>
                </c:pt>
                <c:pt idx="37">
                  <c:v>4.2</c:v>
                </c:pt>
                <c:pt idx="38">
                  <c:v>4.47</c:v>
                </c:pt>
                <c:pt idx="39">
                  <c:v>3.33</c:v>
                </c:pt>
                <c:pt idx="40">
                  <c:v>2.56</c:v>
                </c:pt>
                <c:pt idx="41">
                  <c:v>2.38</c:v>
                </c:pt>
                <c:pt idx="42">
                  <c:v>2.86</c:v>
                </c:pt>
                <c:pt idx="43">
                  <c:v>2.9</c:v>
                </c:pt>
                <c:pt idx="44">
                  <c:v>2.42</c:v>
                </c:pt>
                <c:pt idx="45">
                  <c:v>2.68</c:v>
                </c:pt>
                <c:pt idx="46">
                  <c:v>2.742</c:v>
                </c:pt>
                <c:pt idx="47">
                  <c:v>3.8220000000000001</c:v>
                </c:pt>
                <c:pt idx="48">
                  <c:v>4.8</c:v>
                </c:pt>
                <c:pt idx="49">
                  <c:v>4.569</c:v>
                </c:pt>
                <c:pt idx="50">
                  <c:v>4.7569999999999997</c:v>
                </c:pt>
                <c:pt idx="51">
                  <c:v>3.8319999999999999</c:v>
                </c:pt>
                <c:pt idx="52">
                  <c:v>2.3879999999999999</c:v>
                </c:pt>
                <c:pt idx="53">
                  <c:v>2.4</c:v>
                </c:pt>
                <c:pt idx="54">
                  <c:v>2.8879999999999999</c:v>
                </c:pt>
                <c:pt idx="55">
                  <c:v>2.63</c:v>
                </c:pt>
                <c:pt idx="56">
                  <c:v>2.456</c:v>
                </c:pt>
                <c:pt idx="57">
                  <c:v>2.0529999999999999</c:v>
                </c:pt>
                <c:pt idx="58">
                  <c:v>2.6930000000000001</c:v>
                </c:pt>
                <c:pt idx="59">
                  <c:v>3.04</c:v>
                </c:pt>
                <c:pt idx="60">
                  <c:v>3.7149999999999999</c:v>
                </c:pt>
                <c:pt idx="61">
                  <c:v>4.375</c:v>
                </c:pt>
                <c:pt idx="62">
                  <c:v>4.3689999999999998</c:v>
                </c:pt>
                <c:pt idx="63">
                  <c:v>3.343</c:v>
                </c:pt>
                <c:pt idx="64">
                  <c:v>2.5870000000000002</c:v>
                </c:pt>
                <c:pt idx="65">
                  <c:v>2.081</c:v>
                </c:pt>
                <c:pt idx="66">
                  <c:v>1.377</c:v>
                </c:pt>
                <c:pt idx="68">
                  <c:v>2.0110000000000001</c:v>
                </c:pt>
                <c:pt idx="69">
                  <c:v>2.2250000000000001</c:v>
                </c:pt>
                <c:pt idx="70">
                  <c:v>3.0059999999999998</c:v>
                </c:pt>
                <c:pt idx="71">
                  <c:v>3.2879999999999998</c:v>
                </c:pt>
                <c:pt idx="72">
                  <c:v>3.7490000000000001</c:v>
                </c:pt>
                <c:pt idx="73">
                  <c:v>4.0289999999999999</c:v>
                </c:pt>
                <c:pt idx="74">
                  <c:v>3.6680000000000001</c:v>
                </c:pt>
                <c:pt idx="75">
                  <c:v>3.0990000000000002</c:v>
                </c:pt>
                <c:pt idx="76">
                  <c:v>2.653</c:v>
                </c:pt>
                <c:pt idx="77">
                  <c:v>2.3969999999999998</c:v>
                </c:pt>
                <c:pt idx="78">
                  <c:v>2.548</c:v>
                </c:pt>
                <c:pt idx="79">
                  <c:v>2.1880000000000002</c:v>
                </c:pt>
                <c:pt idx="80">
                  <c:v>2.319</c:v>
                </c:pt>
                <c:pt idx="81">
                  <c:v>2.1030000000000002</c:v>
                </c:pt>
                <c:pt idx="82">
                  <c:v>2.4289999999999998</c:v>
                </c:pt>
                <c:pt idx="83">
                  <c:v>3.052</c:v>
                </c:pt>
                <c:pt idx="84">
                  <c:v>3.766</c:v>
                </c:pt>
                <c:pt idx="85">
                  <c:v>3.9289999999999998</c:v>
                </c:pt>
                <c:pt idx="86">
                  <c:v>3.5979999999999999</c:v>
                </c:pt>
                <c:pt idx="87">
                  <c:v>2.786</c:v>
                </c:pt>
                <c:pt idx="88">
                  <c:v>2.3410000000000002</c:v>
                </c:pt>
                <c:pt idx="89">
                  <c:v>2.0920000000000001</c:v>
                </c:pt>
                <c:pt idx="90">
                  <c:v>2.1389999999999998</c:v>
                </c:pt>
                <c:pt idx="91">
                  <c:v>2.0870000000000002</c:v>
                </c:pt>
                <c:pt idx="92">
                  <c:v>2.0990000000000002</c:v>
                </c:pt>
                <c:pt idx="93">
                  <c:v>2.274</c:v>
                </c:pt>
                <c:pt idx="94">
                  <c:v>2.141</c:v>
                </c:pt>
                <c:pt idx="95">
                  <c:v>3.2559999999999998</c:v>
                </c:pt>
                <c:pt idx="96">
                  <c:v>3.532</c:v>
                </c:pt>
                <c:pt idx="97">
                  <c:v>3.9430000000000001</c:v>
                </c:pt>
                <c:pt idx="98">
                  <c:v>3.472</c:v>
                </c:pt>
                <c:pt idx="99">
                  <c:v>3.6779999999999999</c:v>
                </c:pt>
                <c:pt idx="100">
                  <c:v>3.3959999999999999</c:v>
                </c:pt>
                <c:pt idx="101">
                  <c:v>2.4710000000000001</c:v>
                </c:pt>
                <c:pt idx="102">
                  <c:v>2.2370000000000001</c:v>
                </c:pt>
                <c:pt idx="103">
                  <c:v>2.7029999999999998</c:v>
                </c:pt>
                <c:pt idx="104">
                  <c:v>2.5710000000000002</c:v>
                </c:pt>
                <c:pt idx="105">
                  <c:v>2.1339999999999999</c:v>
                </c:pt>
                <c:pt idx="106">
                  <c:v>2.4340000000000002</c:v>
                </c:pt>
                <c:pt idx="107">
                  <c:v>3.2650000000000001</c:v>
                </c:pt>
                <c:pt idx="108">
                  <c:v>3.5630000000000002</c:v>
                </c:pt>
                <c:pt idx="109">
                  <c:v>3.9529999999999998</c:v>
                </c:pt>
                <c:pt idx="110">
                  <c:v>3.6019999999999999</c:v>
                </c:pt>
              </c:numCache>
            </c:numRef>
          </c:yVal>
          <c:smooth val="0"/>
          <c:extLst>
            <c:ext xmlns:c16="http://schemas.microsoft.com/office/drawing/2014/chart" uri="{C3380CC4-5D6E-409C-BE32-E72D297353CC}">
              <c16:uniqueId val="{00000000-170F-4A76-853D-A71D82F0C162}"/>
            </c:ext>
          </c:extLst>
        </c:ser>
        <c:ser>
          <c:idx val="1"/>
          <c:order val="1"/>
          <c:tx>
            <c:v>Avg Daily Max.</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Vert_month!$J$4:$J$999</c:f>
              <c:numCache>
                <c:formatCode>0.0</c:formatCode>
                <c:ptCount val="996"/>
                <c:pt idx="2">
                  <c:v>11.58</c:v>
                </c:pt>
                <c:pt idx="3">
                  <c:v>10.28</c:v>
                </c:pt>
                <c:pt idx="4">
                  <c:v>8.93</c:v>
                </c:pt>
                <c:pt idx="5">
                  <c:v>9.0399999999999991</c:v>
                </c:pt>
                <c:pt idx="6">
                  <c:v>8.9</c:v>
                </c:pt>
                <c:pt idx="7">
                  <c:v>9.31</c:v>
                </c:pt>
                <c:pt idx="8">
                  <c:v>9.19</c:v>
                </c:pt>
                <c:pt idx="9">
                  <c:v>7.91</c:v>
                </c:pt>
                <c:pt idx="10">
                  <c:v>8.1999999999999993</c:v>
                </c:pt>
                <c:pt idx="11">
                  <c:v>8.82</c:v>
                </c:pt>
                <c:pt idx="12">
                  <c:v>10.64</c:v>
                </c:pt>
                <c:pt idx="13">
                  <c:v>12.08</c:v>
                </c:pt>
                <c:pt idx="14">
                  <c:v>10.89</c:v>
                </c:pt>
                <c:pt idx="15">
                  <c:v>10.94</c:v>
                </c:pt>
                <c:pt idx="16">
                  <c:v>9.0299999999999994</c:v>
                </c:pt>
                <c:pt idx="17">
                  <c:v>8.2899999999999991</c:v>
                </c:pt>
                <c:pt idx="18">
                  <c:v>8.6300000000000008</c:v>
                </c:pt>
                <c:pt idx="19">
                  <c:v>8.31</c:v>
                </c:pt>
                <c:pt idx="20">
                  <c:v>8.92</c:v>
                </c:pt>
                <c:pt idx="21">
                  <c:v>7.81</c:v>
                </c:pt>
                <c:pt idx="22">
                  <c:v>8.33</c:v>
                </c:pt>
                <c:pt idx="23">
                  <c:v>9.19</c:v>
                </c:pt>
                <c:pt idx="24">
                  <c:v>10.9</c:v>
                </c:pt>
                <c:pt idx="25">
                  <c:v>10.89</c:v>
                </c:pt>
                <c:pt idx="26">
                  <c:v>11.5</c:v>
                </c:pt>
                <c:pt idx="27">
                  <c:v>9.4700000000000006</c:v>
                </c:pt>
                <c:pt idx="28">
                  <c:v>8.09</c:v>
                </c:pt>
                <c:pt idx="29">
                  <c:v>7.91</c:v>
                </c:pt>
                <c:pt idx="30">
                  <c:v>8.36</c:v>
                </c:pt>
                <c:pt idx="31">
                  <c:v>8.58</c:v>
                </c:pt>
                <c:pt idx="32">
                  <c:v>8.15</c:v>
                </c:pt>
                <c:pt idx="33">
                  <c:v>9.0500000000000007</c:v>
                </c:pt>
                <c:pt idx="34">
                  <c:v>8.2899999999999991</c:v>
                </c:pt>
                <c:pt idx="35">
                  <c:v>8.52</c:v>
                </c:pt>
                <c:pt idx="36">
                  <c:v>10.11</c:v>
                </c:pt>
                <c:pt idx="37">
                  <c:v>11.08</c:v>
                </c:pt>
                <c:pt idx="38">
                  <c:v>10.94</c:v>
                </c:pt>
                <c:pt idx="39">
                  <c:v>9.5399999999999991</c:v>
                </c:pt>
                <c:pt idx="40">
                  <c:v>8.06</c:v>
                </c:pt>
                <c:pt idx="41">
                  <c:v>7.91</c:v>
                </c:pt>
                <c:pt idx="42">
                  <c:v>8.2799999999999994</c:v>
                </c:pt>
                <c:pt idx="43">
                  <c:v>8.5399999999999991</c:v>
                </c:pt>
                <c:pt idx="44">
                  <c:v>8.5500000000000007</c:v>
                </c:pt>
                <c:pt idx="45">
                  <c:v>8.41</c:v>
                </c:pt>
                <c:pt idx="46">
                  <c:v>8.42</c:v>
                </c:pt>
                <c:pt idx="47">
                  <c:v>9.6</c:v>
                </c:pt>
                <c:pt idx="48">
                  <c:v>11.275</c:v>
                </c:pt>
                <c:pt idx="49">
                  <c:v>10.878</c:v>
                </c:pt>
                <c:pt idx="50">
                  <c:v>11.855</c:v>
                </c:pt>
                <c:pt idx="51">
                  <c:v>10.172000000000001</c:v>
                </c:pt>
                <c:pt idx="52">
                  <c:v>8.0730000000000004</c:v>
                </c:pt>
                <c:pt idx="53">
                  <c:v>8.0670000000000002</c:v>
                </c:pt>
                <c:pt idx="54">
                  <c:v>9.0429999999999993</c:v>
                </c:pt>
                <c:pt idx="55">
                  <c:v>8.8010000000000002</c:v>
                </c:pt>
                <c:pt idx="56">
                  <c:v>8.51</c:v>
                </c:pt>
                <c:pt idx="57">
                  <c:v>7.9779999999999998</c:v>
                </c:pt>
                <c:pt idx="58">
                  <c:v>8.5790000000000006</c:v>
                </c:pt>
                <c:pt idx="59">
                  <c:v>9.1170000000000009</c:v>
                </c:pt>
                <c:pt idx="60">
                  <c:v>9.7370000000000001</c:v>
                </c:pt>
                <c:pt idx="61">
                  <c:v>10.763999999999999</c:v>
                </c:pt>
                <c:pt idx="62">
                  <c:v>11.298</c:v>
                </c:pt>
                <c:pt idx="63">
                  <c:v>9.0809999999999995</c:v>
                </c:pt>
                <c:pt idx="64">
                  <c:v>8.5269999999999992</c:v>
                </c:pt>
                <c:pt idx="65">
                  <c:v>7.57</c:v>
                </c:pt>
                <c:pt idx="66">
                  <c:v>5.556</c:v>
                </c:pt>
                <c:pt idx="68">
                  <c:v>8.2959999999999994</c:v>
                </c:pt>
                <c:pt idx="69">
                  <c:v>7.819</c:v>
                </c:pt>
                <c:pt idx="70">
                  <c:v>9.0630000000000006</c:v>
                </c:pt>
                <c:pt idx="71">
                  <c:v>9.48</c:v>
                </c:pt>
                <c:pt idx="72">
                  <c:v>10.147</c:v>
                </c:pt>
                <c:pt idx="73">
                  <c:v>10.052</c:v>
                </c:pt>
                <c:pt idx="74">
                  <c:v>10.234999999999999</c:v>
                </c:pt>
                <c:pt idx="75">
                  <c:v>8.9220000000000006</c:v>
                </c:pt>
                <c:pt idx="76">
                  <c:v>8.3379999999999992</c:v>
                </c:pt>
                <c:pt idx="77">
                  <c:v>7.8840000000000003</c:v>
                </c:pt>
                <c:pt idx="78">
                  <c:v>8.3529999999999998</c:v>
                </c:pt>
                <c:pt idx="79">
                  <c:v>7.7039999999999997</c:v>
                </c:pt>
                <c:pt idx="80">
                  <c:v>7.73</c:v>
                </c:pt>
                <c:pt idx="81">
                  <c:v>7.3929999999999998</c:v>
                </c:pt>
                <c:pt idx="82">
                  <c:v>8.2520000000000007</c:v>
                </c:pt>
                <c:pt idx="83">
                  <c:v>8.8480000000000008</c:v>
                </c:pt>
                <c:pt idx="84">
                  <c:v>9.766</c:v>
                </c:pt>
                <c:pt idx="85">
                  <c:v>10.432</c:v>
                </c:pt>
                <c:pt idx="86">
                  <c:v>9.6850000000000005</c:v>
                </c:pt>
                <c:pt idx="87">
                  <c:v>8.26</c:v>
                </c:pt>
                <c:pt idx="88">
                  <c:v>7.375</c:v>
                </c:pt>
                <c:pt idx="89">
                  <c:v>7.3330000000000002</c:v>
                </c:pt>
                <c:pt idx="90">
                  <c:v>7.7889999999999997</c:v>
                </c:pt>
                <c:pt idx="91">
                  <c:v>7.7229999999999999</c:v>
                </c:pt>
                <c:pt idx="92">
                  <c:v>7.1109999999999998</c:v>
                </c:pt>
                <c:pt idx="93">
                  <c:v>7.5570000000000004</c:v>
                </c:pt>
                <c:pt idx="94">
                  <c:v>7.29</c:v>
                </c:pt>
                <c:pt idx="95">
                  <c:v>9.51</c:v>
                </c:pt>
                <c:pt idx="96">
                  <c:v>10.048999999999999</c:v>
                </c:pt>
                <c:pt idx="97">
                  <c:v>13.56</c:v>
                </c:pt>
                <c:pt idx="98">
                  <c:v>9.7629999999999999</c:v>
                </c:pt>
                <c:pt idx="99">
                  <c:v>10.023999999999999</c:v>
                </c:pt>
                <c:pt idx="100">
                  <c:v>10.132</c:v>
                </c:pt>
                <c:pt idx="101">
                  <c:v>7.9</c:v>
                </c:pt>
                <c:pt idx="102">
                  <c:v>7.1609999999999996</c:v>
                </c:pt>
                <c:pt idx="103">
                  <c:v>8.6010000000000009</c:v>
                </c:pt>
                <c:pt idx="104">
                  <c:v>8.1560000000000006</c:v>
                </c:pt>
                <c:pt idx="105">
                  <c:v>7.3220000000000001</c:v>
                </c:pt>
                <c:pt idx="106">
                  <c:v>8.0500000000000007</c:v>
                </c:pt>
                <c:pt idx="107">
                  <c:v>9.4079999999999995</c:v>
                </c:pt>
                <c:pt idx="108">
                  <c:v>9.3409999999999993</c:v>
                </c:pt>
                <c:pt idx="109">
                  <c:v>10.38</c:v>
                </c:pt>
                <c:pt idx="110">
                  <c:v>9.609</c:v>
                </c:pt>
              </c:numCache>
            </c:numRef>
          </c:yVal>
          <c:smooth val="0"/>
          <c:extLst>
            <c:ext xmlns:c16="http://schemas.microsoft.com/office/drawing/2014/chart" uri="{C3380CC4-5D6E-409C-BE32-E72D297353CC}">
              <c16:uniqueId val="{00000001-170F-4A76-853D-A71D82F0C162}"/>
            </c:ext>
          </c:extLst>
        </c:ser>
        <c:dLbls>
          <c:showLegendKey val="0"/>
          <c:showVal val="0"/>
          <c:showCatName val="0"/>
          <c:showSerName val="0"/>
          <c:showPercent val="0"/>
          <c:showBubbleSize val="0"/>
        </c:dLbls>
        <c:axId val="505678272"/>
        <c:axId val="505678664"/>
      </c:scatterChart>
      <c:valAx>
        <c:axId val="50567827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505678664"/>
        <c:crosses val="autoZero"/>
        <c:crossBetween val="midCat"/>
        <c:majorUnit val="1"/>
      </c:valAx>
      <c:valAx>
        <c:axId val="505678664"/>
        <c:scaling>
          <c:orientation val="minMax"/>
          <c:max val="15"/>
          <c:min val="0"/>
        </c:scaling>
        <c:delete val="0"/>
        <c:axPos val="l"/>
        <c:title>
          <c:tx>
            <c:rich>
              <a:bodyPr rot="-5400000" vert="horz"/>
              <a:lstStyle/>
              <a:p>
                <a:pPr>
                  <a:defRPr sz="1600"/>
                </a:pPr>
                <a:r>
                  <a:rPr lang="en-US" sz="1600"/>
                  <a:t> Speed (m/s)</a:t>
                </a:r>
              </a:p>
            </c:rich>
          </c:tx>
          <c:overlay val="0"/>
        </c:title>
        <c:numFmt formatCode="0" sourceLinked="0"/>
        <c:majorTickMark val="out"/>
        <c:minorTickMark val="none"/>
        <c:tickLblPos val="nextTo"/>
        <c:txPr>
          <a:bodyPr/>
          <a:lstStyle/>
          <a:p>
            <a:pPr>
              <a:defRPr sz="1100"/>
            </a:pPr>
            <a:endParaRPr lang="en-US"/>
          </a:p>
        </c:txPr>
        <c:crossAx val="505678272"/>
        <c:crosses val="autoZero"/>
        <c:crossBetween val="midCat"/>
      </c:valAx>
    </c:plotArea>
    <c:legend>
      <c:legendPos val="r"/>
      <c:layout>
        <c:manualLayout>
          <c:xMode val="edge"/>
          <c:yMode val="edge"/>
          <c:x val="0.85111204270762453"/>
          <c:y val="3.3115987620191543E-2"/>
          <c:w val="0.14760194906192278"/>
          <c:h val="0.1459476463747116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overlay val="1"/>
    </c:title>
    <c:autoTitleDeleted val="0"/>
    <c:plotArea>
      <c:layout>
        <c:manualLayout>
          <c:layoutTarget val="inner"/>
          <c:xMode val="edge"/>
          <c:yMode val="edge"/>
          <c:x val="6.1620147597291078E-2"/>
          <c:y val="6.7453750484579272E-2"/>
          <c:w val="0.91417059557370139"/>
          <c:h val="0.77345490711966092"/>
        </c:manualLayout>
      </c:layout>
      <c:scatterChart>
        <c:scatterStyle val="lineMarker"/>
        <c:varyColors val="0"/>
        <c:ser>
          <c:idx val="0"/>
          <c:order val="0"/>
          <c:tx>
            <c:v>Avg Speed</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Vert_month!$H$4:$H$999</c:f>
              <c:numCache>
                <c:formatCode>0.0</c:formatCode>
                <c:ptCount val="996"/>
                <c:pt idx="2">
                  <c:v>81.14</c:v>
                </c:pt>
                <c:pt idx="3">
                  <c:v>84.08</c:v>
                </c:pt>
                <c:pt idx="4">
                  <c:v>89.23</c:v>
                </c:pt>
                <c:pt idx="5">
                  <c:v>88.11</c:v>
                </c:pt>
                <c:pt idx="6">
                  <c:v>92.5</c:v>
                </c:pt>
                <c:pt idx="7">
                  <c:v>92.95</c:v>
                </c:pt>
                <c:pt idx="8">
                  <c:v>93.98</c:v>
                </c:pt>
                <c:pt idx="9">
                  <c:v>92.44</c:v>
                </c:pt>
                <c:pt idx="10">
                  <c:v>92.43</c:v>
                </c:pt>
                <c:pt idx="11">
                  <c:v>89.68</c:v>
                </c:pt>
                <c:pt idx="12">
                  <c:v>82.9</c:v>
                </c:pt>
                <c:pt idx="13">
                  <c:v>82.44</c:v>
                </c:pt>
                <c:pt idx="14">
                  <c:v>84.25</c:v>
                </c:pt>
                <c:pt idx="15">
                  <c:v>86</c:v>
                </c:pt>
                <c:pt idx="16">
                  <c:v>91.92</c:v>
                </c:pt>
                <c:pt idx="17">
                  <c:v>90.59</c:v>
                </c:pt>
                <c:pt idx="18">
                  <c:v>94.65</c:v>
                </c:pt>
                <c:pt idx="19">
                  <c:v>93.84</c:v>
                </c:pt>
                <c:pt idx="20">
                  <c:v>93.2</c:v>
                </c:pt>
                <c:pt idx="21">
                  <c:v>93.33</c:v>
                </c:pt>
                <c:pt idx="22">
                  <c:v>95.32</c:v>
                </c:pt>
                <c:pt idx="23">
                  <c:v>89.93</c:v>
                </c:pt>
                <c:pt idx="24">
                  <c:v>82.82</c:v>
                </c:pt>
                <c:pt idx="25">
                  <c:v>82.22</c:v>
                </c:pt>
                <c:pt idx="26">
                  <c:v>82.85</c:v>
                </c:pt>
                <c:pt idx="27">
                  <c:v>86.89</c:v>
                </c:pt>
                <c:pt idx="28">
                  <c:v>93.8</c:v>
                </c:pt>
                <c:pt idx="29">
                  <c:v>93.65</c:v>
                </c:pt>
                <c:pt idx="30">
                  <c:v>96.62</c:v>
                </c:pt>
                <c:pt idx="31">
                  <c:v>94.79</c:v>
                </c:pt>
                <c:pt idx="32">
                  <c:v>93.55</c:v>
                </c:pt>
                <c:pt idx="33">
                  <c:v>94.14</c:v>
                </c:pt>
                <c:pt idx="34">
                  <c:v>96.56</c:v>
                </c:pt>
                <c:pt idx="35">
                  <c:v>92.99</c:v>
                </c:pt>
                <c:pt idx="36">
                  <c:v>93.98</c:v>
                </c:pt>
                <c:pt idx="37">
                  <c:v>83.98</c:v>
                </c:pt>
                <c:pt idx="38">
                  <c:v>87.2</c:v>
                </c:pt>
                <c:pt idx="39">
                  <c:v>89.15</c:v>
                </c:pt>
                <c:pt idx="40">
                  <c:v>94.38</c:v>
                </c:pt>
                <c:pt idx="41">
                  <c:v>90.8</c:v>
                </c:pt>
                <c:pt idx="42">
                  <c:v>87.86</c:v>
                </c:pt>
                <c:pt idx="43">
                  <c:v>95.92</c:v>
                </c:pt>
                <c:pt idx="44">
                  <c:v>96.44</c:v>
                </c:pt>
                <c:pt idx="45">
                  <c:v>94.1</c:v>
                </c:pt>
                <c:pt idx="46">
                  <c:v>96.210999999999999</c:v>
                </c:pt>
                <c:pt idx="47">
                  <c:v>89.754999999999995</c:v>
                </c:pt>
                <c:pt idx="48">
                  <c:v>88.712000000000003</c:v>
                </c:pt>
                <c:pt idx="49">
                  <c:v>88.370999999999995</c:v>
                </c:pt>
                <c:pt idx="50">
                  <c:v>86.051000000000002</c:v>
                </c:pt>
                <c:pt idx="51">
                  <c:v>86.515000000000001</c:v>
                </c:pt>
                <c:pt idx="52">
                  <c:v>92.588999999999999</c:v>
                </c:pt>
                <c:pt idx="53">
                  <c:v>93.944999999999993</c:v>
                </c:pt>
                <c:pt idx="54">
                  <c:v>95.616</c:v>
                </c:pt>
                <c:pt idx="55">
                  <c:v>95.3</c:v>
                </c:pt>
                <c:pt idx="56">
                  <c:v>96.335999999999999</c:v>
                </c:pt>
                <c:pt idx="57">
                  <c:v>95.266000000000005</c:v>
                </c:pt>
                <c:pt idx="58">
                  <c:v>95.697000000000003</c:v>
                </c:pt>
                <c:pt idx="59">
                  <c:v>95.099000000000004</c:v>
                </c:pt>
                <c:pt idx="60">
                  <c:v>90.051000000000002</c:v>
                </c:pt>
                <c:pt idx="61">
                  <c:v>88.956000000000003</c:v>
                </c:pt>
                <c:pt idx="62">
                  <c:v>83.561999999999998</c:v>
                </c:pt>
                <c:pt idx="63">
                  <c:v>89.781000000000006</c:v>
                </c:pt>
                <c:pt idx="64">
                  <c:v>92.760999999999996</c:v>
                </c:pt>
                <c:pt idx="65">
                  <c:v>95.378</c:v>
                </c:pt>
                <c:pt idx="66">
                  <c:v>95.376000000000005</c:v>
                </c:pt>
                <c:pt idx="67">
                  <c:v>95.394000000000005</c:v>
                </c:pt>
                <c:pt idx="68">
                  <c:v>94.447999999999993</c:v>
                </c:pt>
                <c:pt idx="69">
                  <c:v>94.064999999999998</c:v>
                </c:pt>
                <c:pt idx="70">
                  <c:v>95.036000000000001</c:v>
                </c:pt>
                <c:pt idx="71">
                  <c:v>91.694000000000003</c:v>
                </c:pt>
                <c:pt idx="72">
                  <c:v>86.531999999999996</c:v>
                </c:pt>
                <c:pt idx="73">
                  <c:v>86.536000000000001</c:v>
                </c:pt>
                <c:pt idx="74">
                  <c:v>83.221000000000004</c:v>
                </c:pt>
                <c:pt idx="75">
                  <c:v>90.744</c:v>
                </c:pt>
                <c:pt idx="76">
                  <c:v>94.034999999999997</c:v>
                </c:pt>
                <c:pt idx="77">
                  <c:v>94.147000000000006</c:v>
                </c:pt>
                <c:pt idx="78">
                  <c:v>94.262</c:v>
                </c:pt>
                <c:pt idx="79">
                  <c:v>95.034999999999997</c:v>
                </c:pt>
                <c:pt idx="80">
                  <c:v>94.774000000000001</c:v>
                </c:pt>
                <c:pt idx="81">
                  <c:v>95.055999999999997</c:v>
                </c:pt>
                <c:pt idx="82">
                  <c:v>97.025000000000006</c:v>
                </c:pt>
                <c:pt idx="83">
                  <c:v>90.406999999999996</c:v>
                </c:pt>
                <c:pt idx="84">
                  <c:v>85.146000000000001</c:v>
                </c:pt>
                <c:pt idx="85">
                  <c:v>83.122</c:v>
                </c:pt>
                <c:pt idx="86">
                  <c:v>88.738</c:v>
                </c:pt>
                <c:pt idx="87">
                  <c:v>91.682000000000002</c:v>
                </c:pt>
                <c:pt idx="88">
                  <c:v>95.036000000000001</c:v>
                </c:pt>
                <c:pt idx="89">
                  <c:v>94.608000000000004</c:v>
                </c:pt>
                <c:pt idx="90">
                  <c:v>96.289000000000001</c:v>
                </c:pt>
                <c:pt idx="91">
                  <c:v>95.197999999999993</c:v>
                </c:pt>
                <c:pt idx="92">
                  <c:v>94.682000000000002</c:v>
                </c:pt>
                <c:pt idx="93">
                  <c:v>95.141000000000005</c:v>
                </c:pt>
                <c:pt idx="94">
                  <c:v>96.114999999999995</c:v>
                </c:pt>
                <c:pt idx="95">
                  <c:v>87.376999999999995</c:v>
                </c:pt>
                <c:pt idx="96">
                  <c:v>87.266000000000005</c:v>
                </c:pt>
                <c:pt idx="97">
                  <c:v>83.281999999999996</c:v>
                </c:pt>
                <c:pt idx="98">
                  <c:v>84.227000000000004</c:v>
                </c:pt>
                <c:pt idx="99">
                  <c:v>82.504000000000005</c:v>
                </c:pt>
                <c:pt idx="100">
                  <c:v>89.781999999999996</c:v>
                </c:pt>
                <c:pt idx="101">
                  <c:v>92.174000000000007</c:v>
                </c:pt>
                <c:pt idx="102">
                  <c:v>94.736999999999995</c:v>
                </c:pt>
                <c:pt idx="103">
                  <c:v>93.691999999999993</c:v>
                </c:pt>
                <c:pt idx="104">
                  <c:v>93.626999999999995</c:v>
                </c:pt>
                <c:pt idx="105">
                  <c:v>91.936000000000007</c:v>
                </c:pt>
                <c:pt idx="106">
                  <c:v>94.04</c:v>
                </c:pt>
                <c:pt idx="107">
                  <c:v>87.376000000000005</c:v>
                </c:pt>
                <c:pt idx="108">
                  <c:v>86.105999999999995</c:v>
                </c:pt>
                <c:pt idx="109">
                  <c:v>85.644000000000005</c:v>
                </c:pt>
                <c:pt idx="110">
                  <c:v>84.847999999999999</c:v>
                </c:pt>
              </c:numCache>
            </c:numRef>
          </c:yVal>
          <c:smooth val="0"/>
          <c:extLst>
            <c:ext xmlns:c16="http://schemas.microsoft.com/office/drawing/2014/chart" uri="{C3380CC4-5D6E-409C-BE32-E72D297353CC}">
              <c16:uniqueId val="{00000000-A2A8-4327-826E-BC9255A9EF38}"/>
            </c:ext>
          </c:extLst>
        </c:ser>
        <c:dLbls>
          <c:showLegendKey val="0"/>
          <c:showVal val="0"/>
          <c:showCatName val="0"/>
          <c:showSerName val="0"/>
          <c:showPercent val="0"/>
          <c:showBubbleSize val="0"/>
        </c:dLbls>
        <c:axId val="676061280"/>
        <c:axId val="676061672"/>
      </c:scatterChart>
      <c:valAx>
        <c:axId val="676061280"/>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76061672"/>
        <c:crosses val="autoZero"/>
        <c:crossBetween val="midCat"/>
        <c:majorUnit val="1"/>
      </c:valAx>
      <c:valAx>
        <c:axId val="676061672"/>
        <c:scaling>
          <c:orientation val="minMax"/>
          <c:max val="100"/>
          <c:min val="75"/>
        </c:scaling>
        <c:delete val="0"/>
        <c:axPos val="l"/>
        <c:title>
          <c:tx>
            <c:rich>
              <a:bodyPr rot="-5400000" vert="horz"/>
              <a:lstStyle/>
              <a:p>
                <a:pPr>
                  <a:defRPr sz="1600"/>
                </a:pPr>
                <a:r>
                  <a:rPr lang="en-US" sz="1600"/>
                  <a:t> Relative</a:t>
                </a:r>
                <a:r>
                  <a:rPr lang="en-US" sz="1600" baseline="0"/>
                  <a:t> Hum. </a:t>
                </a:r>
                <a:r>
                  <a:rPr lang="en-US" sz="1600"/>
                  <a:t>(%)</a:t>
                </a:r>
              </a:p>
            </c:rich>
          </c:tx>
          <c:overlay val="0"/>
        </c:title>
        <c:numFmt formatCode="0" sourceLinked="0"/>
        <c:majorTickMark val="out"/>
        <c:minorTickMark val="none"/>
        <c:tickLblPos val="nextTo"/>
        <c:txPr>
          <a:bodyPr/>
          <a:lstStyle/>
          <a:p>
            <a:pPr>
              <a:defRPr sz="1100"/>
            </a:pPr>
            <a:endParaRPr lang="en-US"/>
          </a:p>
        </c:txPr>
        <c:crossAx val="676061280"/>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Pyranometer</a:t>
            </a:r>
          </a:p>
        </c:rich>
      </c:tx>
      <c:overlay val="1"/>
    </c:title>
    <c:autoTitleDeleted val="0"/>
    <c:plotArea>
      <c:layout>
        <c:manualLayout>
          <c:layoutTarget val="inner"/>
          <c:xMode val="edge"/>
          <c:yMode val="edge"/>
          <c:x val="6.8050188749554458E-2"/>
          <c:y val="0.11943973105056784"/>
          <c:w val="0.90774055442143808"/>
          <c:h val="0.72099324448850677"/>
        </c:manualLayout>
      </c:layout>
      <c:scatterChart>
        <c:scatterStyle val="lineMarker"/>
        <c:varyColors val="0"/>
        <c:ser>
          <c:idx val="0"/>
          <c:order val="0"/>
          <c:tx>
            <c:v>Pyranometer</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Vert_month!$M$4:$M$999</c:f>
              <c:numCache>
                <c:formatCode>0.0</c:formatCode>
                <c:ptCount val="996"/>
                <c:pt idx="2">
                  <c:v>18.91</c:v>
                </c:pt>
                <c:pt idx="3">
                  <c:v>16.72</c:v>
                </c:pt>
                <c:pt idx="4">
                  <c:v>13.19</c:v>
                </c:pt>
                <c:pt idx="5">
                  <c:v>15.39</c:v>
                </c:pt>
                <c:pt idx="6">
                  <c:v>13.13</c:v>
                </c:pt>
                <c:pt idx="7">
                  <c:v>12.99</c:v>
                </c:pt>
                <c:pt idx="8">
                  <c:v>12.15</c:v>
                </c:pt>
                <c:pt idx="9">
                  <c:v>12.51</c:v>
                </c:pt>
                <c:pt idx="10">
                  <c:v>12.43</c:v>
                </c:pt>
                <c:pt idx="11">
                  <c:v>14.56</c:v>
                </c:pt>
                <c:pt idx="12">
                  <c:v>17.28</c:v>
                </c:pt>
                <c:pt idx="13">
                  <c:v>16.579999999999998</c:v>
                </c:pt>
                <c:pt idx="14">
                  <c:v>17.149999999999999</c:v>
                </c:pt>
                <c:pt idx="15">
                  <c:v>17</c:v>
                </c:pt>
                <c:pt idx="16">
                  <c:v>13.19</c:v>
                </c:pt>
                <c:pt idx="17">
                  <c:v>12.14</c:v>
                </c:pt>
                <c:pt idx="18">
                  <c:v>9.99</c:v>
                </c:pt>
                <c:pt idx="19">
                  <c:v>11.69</c:v>
                </c:pt>
                <c:pt idx="20">
                  <c:v>11.12</c:v>
                </c:pt>
                <c:pt idx="21">
                  <c:v>11.2</c:v>
                </c:pt>
                <c:pt idx="22">
                  <c:v>9.51</c:v>
                </c:pt>
                <c:pt idx="23">
                  <c:v>13.09</c:v>
                </c:pt>
                <c:pt idx="24">
                  <c:v>17.63</c:v>
                </c:pt>
                <c:pt idx="25">
                  <c:v>18.46</c:v>
                </c:pt>
                <c:pt idx="26">
                  <c:v>18.170000000000002</c:v>
                </c:pt>
                <c:pt idx="27">
                  <c:v>16.559999999999999</c:v>
                </c:pt>
                <c:pt idx="28">
                  <c:v>12.51</c:v>
                </c:pt>
                <c:pt idx="29">
                  <c:v>11.72</c:v>
                </c:pt>
                <c:pt idx="30">
                  <c:v>11.5</c:v>
                </c:pt>
                <c:pt idx="31">
                  <c:v>14.28</c:v>
                </c:pt>
                <c:pt idx="32">
                  <c:v>15.19</c:v>
                </c:pt>
                <c:pt idx="33">
                  <c:v>14.35</c:v>
                </c:pt>
                <c:pt idx="34">
                  <c:v>12.76</c:v>
                </c:pt>
                <c:pt idx="35">
                  <c:v>15.19</c:v>
                </c:pt>
                <c:pt idx="36">
                  <c:v>15.62</c:v>
                </c:pt>
                <c:pt idx="37">
                  <c:v>21.28</c:v>
                </c:pt>
                <c:pt idx="38">
                  <c:v>19.559999999999999</c:v>
                </c:pt>
                <c:pt idx="42">
                  <c:v>12.66</c:v>
                </c:pt>
                <c:pt idx="43">
                  <c:v>13.29</c:v>
                </c:pt>
                <c:pt idx="44">
                  <c:v>12.85</c:v>
                </c:pt>
                <c:pt idx="45">
                  <c:v>14.58</c:v>
                </c:pt>
                <c:pt idx="46">
                  <c:v>12.041</c:v>
                </c:pt>
                <c:pt idx="47">
                  <c:v>17.512</c:v>
                </c:pt>
                <c:pt idx="48">
                  <c:v>18.358000000000001</c:v>
                </c:pt>
                <c:pt idx="49">
                  <c:v>18.847000000000001</c:v>
                </c:pt>
                <c:pt idx="50">
                  <c:v>19.673999999999999</c:v>
                </c:pt>
                <c:pt idx="51">
                  <c:v>19.161000000000001</c:v>
                </c:pt>
                <c:pt idx="52">
                  <c:v>14.243</c:v>
                </c:pt>
                <c:pt idx="53">
                  <c:v>13.103999999999999</c:v>
                </c:pt>
                <c:pt idx="54">
                  <c:v>12.815</c:v>
                </c:pt>
                <c:pt idx="55">
                  <c:v>12.521000000000001</c:v>
                </c:pt>
                <c:pt idx="56">
                  <c:v>12.452999999999999</c:v>
                </c:pt>
                <c:pt idx="57">
                  <c:v>12.932</c:v>
                </c:pt>
                <c:pt idx="58">
                  <c:v>12.882999999999999</c:v>
                </c:pt>
                <c:pt idx="59">
                  <c:v>13.000999999999999</c:v>
                </c:pt>
                <c:pt idx="60">
                  <c:v>17.321999999999999</c:v>
                </c:pt>
                <c:pt idx="61">
                  <c:v>19.375</c:v>
                </c:pt>
                <c:pt idx="62">
                  <c:v>21.071999999999999</c:v>
                </c:pt>
                <c:pt idx="63">
                  <c:v>16.914999999999999</c:v>
                </c:pt>
                <c:pt idx="64">
                  <c:v>14.427</c:v>
                </c:pt>
                <c:pt idx="65">
                  <c:v>11.895</c:v>
                </c:pt>
                <c:pt idx="66">
                  <c:v>12.78</c:v>
                </c:pt>
                <c:pt idx="67">
                  <c:v>12.356</c:v>
                </c:pt>
                <c:pt idx="68">
                  <c:v>13.436</c:v>
                </c:pt>
                <c:pt idx="69">
                  <c:v>14.614000000000001</c:v>
                </c:pt>
                <c:pt idx="70">
                  <c:v>12.875999999999999</c:v>
                </c:pt>
                <c:pt idx="71">
                  <c:v>15.337999999999999</c:v>
                </c:pt>
                <c:pt idx="72">
                  <c:v>18.207000000000001</c:v>
                </c:pt>
                <c:pt idx="73">
                  <c:v>19.532</c:v>
                </c:pt>
                <c:pt idx="74">
                  <c:v>18.978999999999999</c:v>
                </c:pt>
                <c:pt idx="75">
                  <c:v>15.69</c:v>
                </c:pt>
                <c:pt idx="76">
                  <c:v>13.795</c:v>
                </c:pt>
                <c:pt idx="77">
                  <c:v>12.952</c:v>
                </c:pt>
                <c:pt idx="78">
                  <c:v>13.167</c:v>
                </c:pt>
                <c:pt idx="79">
                  <c:v>12.754</c:v>
                </c:pt>
                <c:pt idx="80">
                  <c:v>13.51</c:v>
                </c:pt>
                <c:pt idx="81">
                  <c:v>12.413</c:v>
                </c:pt>
                <c:pt idx="82">
                  <c:v>11.207000000000001</c:v>
                </c:pt>
                <c:pt idx="83">
                  <c:v>15.686999999999999</c:v>
                </c:pt>
                <c:pt idx="84">
                  <c:v>18.696000000000002</c:v>
                </c:pt>
                <c:pt idx="85">
                  <c:v>19.382000000000001</c:v>
                </c:pt>
                <c:pt idx="86">
                  <c:v>17.172999999999998</c:v>
                </c:pt>
                <c:pt idx="87">
                  <c:v>15.837999999999999</c:v>
                </c:pt>
                <c:pt idx="88">
                  <c:v>13.673</c:v>
                </c:pt>
                <c:pt idx="89">
                  <c:v>13.933</c:v>
                </c:pt>
                <c:pt idx="90">
                  <c:v>12.04</c:v>
                </c:pt>
                <c:pt idx="91">
                  <c:v>12.538</c:v>
                </c:pt>
                <c:pt idx="92">
                  <c:v>13.561999999999999</c:v>
                </c:pt>
                <c:pt idx="93">
                  <c:v>13.951000000000001</c:v>
                </c:pt>
                <c:pt idx="94">
                  <c:v>11.834</c:v>
                </c:pt>
                <c:pt idx="95">
                  <c:v>18.652000000000001</c:v>
                </c:pt>
                <c:pt idx="96">
                  <c:v>18.132000000000001</c:v>
                </c:pt>
                <c:pt idx="97">
                  <c:v>19.760000000000002</c:v>
                </c:pt>
                <c:pt idx="98">
                  <c:v>18.337</c:v>
                </c:pt>
                <c:pt idx="99">
                  <c:v>22.649000000000001</c:v>
                </c:pt>
                <c:pt idx="100">
                  <c:v>16.541</c:v>
                </c:pt>
                <c:pt idx="101">
                  <c:v>14.657999999999999</c:v>
                </c:pt>
                <c:pt idx="102">
                  <c:v>11.888999999999999</c:v>
                </c:pt>
                <c:pt idx="103">
                  <c:v>13.62</c:v>
                </c:pt>
                <c:pt idx="104">
                  <c:v>13.736000000000001</c:v>
                </c:pt>
                <c:pt idx="105">
                  <c:v>14.872999999999999</c:v>
                </c:pt>
                <c:pt idx="106">
                  <c:v>12.582000000000001</c:v>
                </c:pt>
                <c:pt idx="107">
                  <c:v>17.199000000000002</c:v>
                </c:pt>
                <c:pt idx="108">
                  <c:v>17.905999999999999</c:v>
                </c:pt>
                <c:pt idx="109">
                  <c:v>18.991</c:v>
                </c:pt>
                <c:pt idx="110">
                  <c:v>18.751000000000001</c:v>
                </c:pt>
              </c:numCache>
            </c:numRef>
          </c:yVal>
          <c:smooth val="0"/>
          <c:extLst>
            <c:ext xmlns:c16="http://schemas.microsoft.com/office/drawing/2014/chart" uri="{C3380CC4-5D6E-409C-BE32-E72D297353CC}">
              <c16:uniqueId val="{00000000-0CF4-476F-813E-BC05EF006F2B}"/>
            </c:ext>
          </c:extLst>
        </c:ser>
        <c:ser>
          <c:idx val="1"/>
          <c:order val="1"/>
          <c:tx>
            <c:v>Clear Sky</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Vert_month!$N$4:$N$999</c:f>
              <c:numCache>
                <c:formatCode>0.0</c:formatCode>
                <c:ptCount val="996"/>
                <c:pt idx="2">
                  <c:v>26.094516129032257</c:v>
                </c:pt>
                <c:pt idx="3">
                  <c:v>26.590666666666664</c:v>
                </c:pt>
                <c:pt idx="4">
                  <c:v>26.09967741935484</c:v>
                </c:pt>
                <c:pt idx="5">
                  <c:v>25.293389121338912</c:v>
                </c:pt>
                <c:pt idx="6">
                  <c:v>25.692580645161293</c:v>
                </c:pt>
                <c:pt idx="7">
                  <c:v>26.108387096774194</c:v>
                </c:pt>
                <c:pt idx="8">
                  <c:v>25.771999999999998</c:v>
                </c:pt>
                <c:pt idx="9">
                  <c:v>24.320322580645158</c:v>
                </c:pt>
                <c:pt idx="10">
                  <c:v>22.434826147426982</c:v>
                </c:pt>
                <c:pt idx="11">
                  <c:v>21.386774193548387</c:v>
                </c:pt>
                <c:pt idx="12">
                  <c:v>22.342903225806452</c:v>
                </c:pt>
                <c:pt idx="13">
                  <c:v>24.305862068965517</c:v>
                </c:pt>
                <c:pt idx="14">
                  <c:v>26.086774193548386</c:v>
                </c:pt>
                <c:pt idx="15">
                  <c:v>26.630000000000003</c:v>
                </c:pt>
                <c:pt idx="16">
                  <c:v>26.028387096774193</c:v>
                </c:pt>
                <c:pt idx="17">
                  <c:v>25.613</c:v>
                </c:pt>
                <c:pt idx="18">
                  <c:v>25.736451612903231</c:v>
                </c:pt>
                <c:pt idx="19">
                  <c:v>26.140967741935484</c:v>
                </c:pt>
                <c:pt idx="20">
                  <c:v>25.866333333333337</c:v>
                </c:pt>
                <c:pt idx="21">
                  <c:v>24.343548387096771</c:v>
                </c:pt>
                <c:pt idx="22">
                  <c:v>22.446999999999999</c:v>
                </c:pt>
                <c:pt idx="23">
                  <c:v>20.797096774193548</c:v>
                </c:pt>
                <c:pt idx="24">
                  <c:v>22.508387096774193</c:v>
                </c:pt>
                <c:pt idx="25">
                  <c:v>24.201785714285712</c:v>
                </c:pt>
                <c:pt idx="26">
                  <c:v>25.947419354838708</c:v>
                </c:pt>
                <c:pt idx="27">
                  <c:v>26.467666666666666</c:v>
                </c:pt>
                <c:pt idx="28">
                  <c:v>25.954193548387099</c:v>
                </c:pt>
                <c:pt idx="29">
                  <c:v>25.536000000000001</c:v>
                </c:pt>
                <c:pt idx="30">
                  <c:v>25.601612903225806</c:v>
                </c:pt>
                <c:pt idx="31">
                  <c:v>26.03290322580645</c:v>
                </c:pt>
                <c:pt idx="32">
                  <c:v>25.757333333333335</c:v>
                </c:pt>
                <c:pt idx="33">
                  <c:v>24.240322580645163</c:v>
                </c:pt>
                <c:pt idx="34">
                  <c:v>22.361333333333334</c:v>
                </c:pt>
                <c:pt idx="35">
                  <c:v>21.380645161290321</c:v>
                </c:pt>
                <c:pt idx="36">
                  <c:v>22.131290322580647</c:v>
                </c:pt>
                <c:pt idx="37">
                  <c:v>24.181785714285716</c:v>
                </c:pt>
                <c:pt idx="38">
                  <c:v>25.921290322580646</c:v>
                </c:pt>
                <c:pt idx="39">
                  <c:v>26.470999999999997</c:v>
                </c:pt>
                <c:pt idx="40">
                  <c:v>25.979354838709678</c:v>
                </c:pt>
                <c:pt idx="41">
                  <c:v>25.293589364844905</c:v>
                </c:pt>
                <c:pt idx="42">
                  <c:v>25.554516129032262</c:v>
                </c:pt>
                <c:pt idx="43">
                  <c:v>25.980645161290322</c:v>
                </c:pt>
                <c:pt idx="44">
                  <c:v>25.719666666666669</c:v>
                </c:pt>
                <c:pt idx="45">
                  <c:v>24.277096774193545</c:v>
                </c:pt>
                <c:pt idx="46">
                  <c:v>22.300999999999998</c:v>
                </c:pt>
                <c:pt idx="47">
                  <c:v>21.373548387096776</c:v>
                </c:pt>
                <c:pt idx="48">
                  <c:v>22.198064516129033</c:v>
                </c:pt>
                <c:pt idx="49">
                  <c:v>24.079642857142858</c:v>
                </c:pt>
                <c:pt idx="50">
                  <c:v>25.921935483870968</c:v>
                </c:pt>
                <c:pt idx="51">
                  <c:v>26.434000000000001</c:v>
                </c:pt>
                <c:pt idx="52">
                  <c:v>25.904838709677399</c:v>
                </c:pt>
                <c:pt idx="53">
                  <c:v>25.369333333333334</c:v>
                </c:pt>
                <c:pt idx="54">
                  <c:v>25.529677419354837</c:v>
                </c:pt>
                <c:pt idx="55">
                  <c:v>25.945161290322581</c:v>
                </c:pt>
                <c:pt idx="56">
                  <c:v>25.670999999999999</c:v>
                </c:pt>
                <c:pt idx="57">
                  <c:v>24.210967741935484</c:v>
                </c:pt>
                <c:pt idx="58">
                  <c:v>22.280999999999999</c:v>
                </c:pt>
                <c:pt idx="59">
                  <c:v>21.245161290322581</c:v>
                </c:pt>
                <c:pt idx="60">
                  <c:v>22.079677419354841</c:v>
                </c:pt>
                <c:pt idx="61">
                  <c:v>24.028965517241382</c:v>
                </c:pt>
                <c:pt idx="62">
                  <c:v>25.914516129032258</c:v>
                </c:pt>
                <c:pt idx="63">
                  <c:v>26.330666666666666</c:v>
                </c:pt>
                <c:pt idx="64">
                  <c:v>25.959032258064518</c:v>
                </c:pt>
                <c:pt idx="65">
                  <c:v>25.427333333333333</c:v>
                </c:pt>
                <c:pt idx="66">
                  <c:v>25.52548387096774</c:v>
                </c:pt>
                <c:pt idx="67">
                  <c:v>25.958387096774196</c:v>
                </c:pt>
                <c:pt idx="68">
                  <c:v>25.300666666666665</c:v>
                </c:pt>
                <c:pt idx="69">
                  <c:v>24.206296296296298</c:v>
                </c:pt>
                <c:pt idx="70">
                  <c:v>22.377666666666666</c:v>
                </c:pt>
                <c:pt idx="71">
                  <c:v>21.417741935483871</c:v>
                </c:pt>
                <c:pt idx="72">
                  <c:v>22.240967741935485</c:v>
                </c:pt>
                <c:pt idx="73">
                  <c:v>24.148571428571426</c:v>
                </c:pt>
                <c:pt idx="74">
                  <c:v>26.008064516129032</c:v>
                </c:pt>
                <c:pt idx="75">
                  <c:v>26.475999999999999</c:v>
                </c:pt>
                <c:pt idx="76">
                  <c:v>26.019677419354839</c:v>
                </c:pt>
                <c:pt idx="77">
                  <c:v>25.569333333333336</c:v>
                </c:pt>
                <c:pt idx="78">
                  <c:v>25.640967741935484</c:v>
                </c:pt>
                <c:pt idx="79">
                  <c:v>26.104193548387098</c:v>
                </c:pt>
                <c:pt idx="80">
                  <c:v>25.797666666666665</c:v>
                </c:pt>
                <c:pt idx="81">
                  <c:v>24.287419354838708</c:v>
                </c:pt>
                <c:pt idx="82">
                  <c:v>22.420666666666666</c:v>
                </c:pt>
                <c:pt idx="83">
                  <c:v>21.411612903225805</c:v>
                </c:pt>
                <c:pt idx="84">
                  <c:v>22.299677419354836</c:v>
                </c:pt>
                <c:pt idx="85">
                  <c:v>24.25</c:v>
                </c:pt>
                <c:pt idx="86">
                  <c:v>25.881290322580647</c:v>
                </c:pt>
                <c:pt idx="87">
                  <c:v>26.471999999999998</c:v>
                </c:pt>
                <c:pt idx="88">
                  <c:v>26.012258064516129</c:v>
                </c:pt>
                <c:pt idx="89">
                  <c:v>25.595666666666666</c:v>
                </c:pt>
                <c:pt idx="90">
                  <c:v>25.6229032258064</c:v>
                </c:pt>
                <c:pt idx="91">
                  <c:v>25.88774193548387</c:v>
                </c:pt>
                <c:pt idx="92">
                  <c:v>25.404666666666667</c:v>
                </c:pt>
                <c:pt idx="93">
                  <c:v>24.28483870967742</c:v>
                </c:pt>
                <c:pt idx="94">
                  <c:v>22.386666666666667</c:v>
                </c:pt>
                <c:pt idx="95">
                  <c:v>21.42806451612903</c:v>
                </c:pt>
                <c:pt idx="96">
                  <c:v>22.176451612903225</c:v>
                </c:pt>
                <c:pt idx="97">
                  <c:v>24.156785714285714</c:v>
                </c:pt>
                <c:pt idx="98">
                  <c:v>25.907419354838709</c:v>
                </c:pt>
                <c:pt idx="99">
                  <c:v>26.59</c:v>
                </c:pt>
                <c:pt idx="100">
                  <c:v>25.964193548387097</c:v>
                </c:pt>
                <c:pt idx="101">
                  <c:v>25.426189735614308</c:v>
                </c:pt>
                <c:pt idx="102">
                  <c:v>25.320368098159509</c:v>
                </c:pt>
                <c:pt idx="103">
                  <c:v>26.023870967741935</c:v>
                </c:pt>
                <c:pt idx="104">
                  <c:v>25.769333333333336</c:v>
                </c:pt>
                <c:pt idx="105">
                  <c:v>24.316129032258065</c:v>
                </c:pt>
                <c:pt idx="106">
                  <c:v>22.369333333333334</c:v>
                </c:pt>
                <c:pt idx="107">
                  <c:v>21.371612903225806</c:v>
                </c:pt>
                <c:pt idx="108">
                  <c:v>21.844838709677422</c:v>
                </c:pt>
                <c:pt idx="109">
                  <c:v>24.099999999999998</c:v>
                </c:pt>
                <c:pt idx="110">
                  <c:v>25.847741935483871</c:v>
                </c:pt>
              </c:numCache>
            </c:numRef>
          </c:yVal>
          <c:smooth val="0"/>
          <c:extLst>
            <c:ext xmlns:c16="http://schemas.microsoft.com/office/drawing/2014/chart" uri="{C3380CC4-5D6E-409C-BE32-E72D297353CC}">
              <c16:uniqueId val="{00000000-F933-40D3-8155-ADC14872D75D}"/>
            </c:ext>
          </c:extLst>
        </c:ser>
        <c:dLbls>
          <c:showLegendKey val="0"/>
          <c:showVal val="0"/>
          <c:showCatName val="0"/>
          <c:showSerName val="0"/>
          <c:showPercent val="0"/>
          <c:showBubbleSize val="0"/>
        </c:dLbls>
        <c:axId val="637851368"/>
        <c:axId val="637851760"/>
      </c:scatterChart>
      <c:valAx>
        <c:axId val="637851368"/>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37851760"/>
        <c:crosses val="autoZero"/>
        <c:crossBetween val="midCat"/>
        <c:majorUnit val="1"/>
      </c:valAx>
      <c:valAx>
        <c:axId val="637851760"/>
        <c:scaling>
          <c:orientation val="minMax"/>
          <c:max val="28"/>
          <c:min val="8"/>
        </c:scaling>
        <c:delete val="0"/>
        <c:axPos val="l"/>
        <c:title>
          <c:tx>
            <c:rich>
              <a:bodyPr rot="-5400000" vert="horz"/>
              <a:lstStyle/>
              <a:p>
                <a:pPr>
                  <a:defRPr sz="1600"/>
                </a:pPr>
                <a:r>
                  <a:rPr lang="en-US" sz="1600"/>
                  <a:t> Sol. Rad</a:t>
                </a:r>
                <a:r>
                  <a:rPr lang="en-US" sz="1600" baseline="0"/>
                  <a:t>. </a:t>
                </a:r>
                <a:r>
                  <a:rPr lang="en-US" sz="1600"/>
                  <a:t>(MJ/m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7851368"/>
        <c:crosses val="autoZero"/>
        <c:crossBetween val="midCat"/>
        <c:majorUnit val="4"/>
      </c:valAx>
    </c:plotArea>
    <c:legend>
      <c:legendPos val="r"/>
      <c:layout>
        <c:manualLayout>
          <c:xMode val="edge"/>
          <c:yMode val="edge"/>
          <c:x val="0.71415854557532166"/>
          <c:y val="5.1723513374387554E-2"/>
          <c:w val="0.26012128981562488"/>
          <c:h val="0.105592521273823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Average Air Temperature</a:t>
            </a:r>
            <a:endParaRPr lang="en-US">
              <a:effectLst/>
            </a:endParaRP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2024</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Temp'!$B$12:$M$12</c:f>
              <c:numCache>
                <c:formatCode>0.0</c:formatCode>
                <c:ptCount val="12"/>
                <c:pt idx="0">
                  <c:v>25.212</c:v>
                </c:pt>
                <c:pt idx="1">
                  <c:v>24.733000000000001</c:v>
                </c:pt>
                <c:pt idx="2">
                  <c:v>25.481000000000002</c:v>
                </c:pt>
              </c:numCache>
            </c:numRef>
          </c:val>
          <c:smooth val="0"/>
          <c:extLst>
            <c:ext xmlns:c16="http://schemas.microsoft.com/office/drawing/2014/chart" uri="{C3380CC4-5D6E-409C-BE32-E72D297353CC}">
              <c16:uniqueId val="{00000000-F1FE-43B7-A76F-5A7C76ABB0B3}"/>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Temp'!$B$16:$M$16</c:f>
                <c:numCache>
                  <c:formatCode>General</c:formatCode>
                  <c:ptCount val="12"/>
                  <c:pt idx="0">
                    <c:v>0.48631574105718589</c:v>
                  </c:pt>
                  <c:pt idx="1">
                    <c:v>0.31601626188817911</c:v>
                  </c:pt>
                  <c:pt idx="2">
                    <c:v>0.48369757539649161</c:v>
                  </c:pt>
                  <c:pt idx="3">
                    <c:v>0.54418815679873123</c:v>
                  </c:pt>
                  <c:pt idx="4">
                    <c:v>0.60538438202517209</c:v>
                  </c:pt>
                  <c:pt idx="5">
                    <c:v>0.70573497937335639</c:v>
                  </c:pt>
                  <c:pt idx="6">
                    <c:v>0.46788837106491338</c:v>
                  </c:pt>
                  <c:pt idx="7">
                    <c:v>0.47548688496926794</c:v>
                  </c:pt>
                  <c:pt idx="8">
                    <c:v>0.49888550790737579</c:v>
                  </c:pt>
                  <c:pt idx="9">
                    <c:v>0.41023651714590231</c:v>
                  </c:pt>
                  <c:pt idx="10">
                    <c:v>0.65937409294303073</c:v>
                  </c:pt>
                  <c:pt idx="11">
                    <c:v>0.57779547515631446</c:v>
                  </c:pt>
                </c:numCache>
              </c:numRef>
            </c:plus>
            <c:minus>
              <c:numRef>
                <c:f>'Air Temp'!$B$16:$M$16</c:f>
                <c:numCache>
                  <c:formatCode>General</c:formatCode>
                  <c:ptCount val="12"/>
                  <c:pt idx="0">
                    <c:v>0.48631574105718589</c:v>
                  </c:pt>
                  <c:pt idx="1">
                    <c:v>0.31601626188817911</c:v>
                  </c:pt>
                  <c:pt idx="2">
                    <c:v>0.48369757539649161</c:v>
                  </c:pt>
                  <c:pt idx="3">
                    <c:v>0.54418815679873123</c:v>
                  </c:pt>
                  <c:pt idx="4">
                    <c:v>0.60538438202517209</c:v>
                  </c:pt>
                  <c:pt idx="5">
                    <c:v>0.70573497937335639</c:v>
                  </c:pt>
                  <c:pt idx="6">
                    <c:v>0.46788837106491338</c:v>
                  </c:pt>
                  <c:pt idx="7">
                    <c:v>0.47548688496926794</c:v>
                  </c:pt>
                  <c:pt idx="8">
                    <c:v>0.49888550790737579</c:v>
                  </c:pt>
                  <c:pt idx="9">
                    <c:v>0.41023651714590231</c:v>
                  </c:pt>
                  <c:pt idx="10">
                    <c:v>0.65937409294303073</c:v>
                  </c:pt>
                  <c:pt idx="11">
                    <c:v>0.57779547515631446</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Temp'!$B$15:$M$15</c:f>
              <c:numCache>
                <c:formatCode>0.0</c:formatCode>
                <c:ptCount val="12"/>
                <c:pt idx="0">
                  <c:v>24.271666666666661</c:v>
                </c:pt>
                <c:pt idx="1">
                  <c:v>24.356555555555556</c:v>
                </c:pt>
                <c:pt idx="2">
                  <c:v>24.576700000000002</c:v>
                </c:pt>
                <c:pt idx="3">
                  <c:v>25.098333333333333</c:v>
                </c:pt>
                <c:pt idx="4">
                  <c:v>25.098666666666666</c:v>
                </c:pt>
                <c:pt idx="5">
                  <c:v>24.88088888888889</c:v>
                </c:pt>
                <c:pt idx="6">
                  <c:v>24.672555555555558</c:v>
                </c:pt>
                <c:pt idx="7">
                  <c:v>24.719555555555552</c:v>
                </c:pt>
                <c:pt idx="8">
                  <c:v>24.643000000000004</c:v>
                </c:pt>
                <c:pt idx="9">
                  <c:v>24.470333333333333</c:v>
                </c:pt>
                <c:pt idx="10">
                  <c:v>23.987777777777779</c:v>
                </c:pt>
                <c:pt idx="11">
                  <c:v>24.509888888888892</c:v>
                </c:pt>
              </c:numCache>
            </c:numRef>
          </c:val>
          <c:smooth val="0"/>
          <c:extLst>
            <c:ext xmlns:c16="http://schemas.microsoft.com/office/drawing/2014/chart" uri="{C3380CC4-5D6E-409C-BE32-E72D297353CC}">
              <c16:uniqueId val="{00000001-F1FE-43B7-A76F-5A7C76ABB0B3}"/>
            </c:ext>
          </c:extLst>
        </c:ser>
        <c:dLbls>
          <c:showLegendKey val="0"/>
          <c:showVal val="0"/>
          <c:showCatName val="0"/>
          <c:showSerName val="0"/>
          <c:showPercent val="0"/>
          <c:showBubbleSize val="0"/>
        </c:dLbls>
        <c:marker val="1"/>
        <c:smooth val="0"/>
        <c:axId val="217003512"/>
        <c:axId val="217003904"/>
      </c:lineChart>
      <c:catAx>
        <c:axId val="2170035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17003904"/>
        <c:crosses val="autoZero"/>
        <c:auto val="1"/>
        <c:lblAlgn val="ctr"/>
        <c:lblOffset val="100"/>
        <c:noMultiLvlLbl val="0"/>
      </c:catAx>
      <c:valAx>
        <c:axId val="217003904"/>
        <c:scaling>
          <c:orientation val="minMax"/>
          <c:max val="26"/>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17003512"/>
        <c:crosses val="autoZero"/>
        <c:crossBetween val="between"/>
        <c:majorUnit val="1"/>
      </c:valAx>
    </c:plotArea>
    <c:legend>
      <c:legendPos val="r"/>
      <c:layout>
        <c:manualLayout>
          <c:xMode val="edge"/>
          <c:yMode val="edge"/>
          <c:x val="0.79996140774956304"/>
          <c:y val="7.1192212936573129E-2"/>
          <c:w val="0.17534254361821794"/>
          <c:h val="0.1126885174629244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Pressure</a:t>
            </a:r>
          </a:p>
        </c:rich>
      </c:tx>
      <c:overlay val="1"/>
    </c:title>
    <c:autoTitleDeleted val="0"/>
    <c:plotArea>
      <c:layout>
        <c:manualLayout>
          <c:layoutTarget val="inner"/>
          <c:xMode val="edge"/>
          <c:yMode val="edge"/>
          <c:x val="8.4768295745439232E-2"/>
          <c:y val="7.470145093320181E-2"/>
          <c:w val="0.88587841450374283"/>
          <c:h val="0.74851701484672095"/>
        </c:manualLayout>
      </c:layout>
      <c:scatterChart>
        <c:scatterStyle val="lineMarker"/>
        <c:varyColors val="0"/>
        <c:ser>
          <c:idx val="0"/>
          <c:order val="0"/>
          <c:tx>
            <c:v>Average</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Vert_month!$P$4:$P$999</c:f>
              <c:numCache>
                <c:formatCode>0.0</c:formatCode>
                <c:ptCount val="996"/>
                <c:pt idx="2">
                  <c:v>731.24</c:v>
                </c:pt>
                <c:pt idx="3">
                  <c:v>730.11</c:v>
                </c:pt>
                <c:pt idx="4">
                  <c:v>730.2</c:v>
                </c:pt>
                <c:pt idx="5">
                  <c:v>729.45</c:v>
                </c:pt>
                <c:pt idx="6">
                  <c:v>729.97</c:v>
                </c:pt>
                <c:pt idx="7">
                  <c:v>729.54</c:v>
                </c:pt>
                <c:pt idx="8">
                  <c:v>729.35</c:v>
                </c:pt>
                <c:pt idx="9">
                  <c:v>729.78</c:v>
                </c:pt>
                <c:pt idx="10">
                  <c:v>728.98</c:v>
                </c:pt>
                <c:pt idx="11">
                  <c:v>728.93</c:v>
                </c:pt>
                <c:pt idx="12">
                  <c:v>730.73</c:v>
                </c:pt>
                <c:pt idx="13">
                  <c:v>730.27</c:v>
                </c:pt>
                <c:pt idx="14">
                  <c:v>730.95</c:v>
                </c:pt>
                <c:pt idx="15">
                  <c:v>730.13</c:v>
                </c:pt>
                <c:pt idx="16">
                  <c:v>730.18</c:v>
                </c:pt>
                <c:pt idx="17">
                  <c:v>730.58</c:v>
                </c:pt>
                <c:pt idx="18">
                  <c:v>730.47</c:v>
                </c:pt>
                <c:pt idx="19">
                  <c:v>729.94</c:v>
                </c:pt>
                <c:pt idx="20">
                  <c:v>730.53</c:v>
                </c:pt>
                <c:pt idx="21">
                  <c:v>729.55</c:v>
                </c:pt>
                <c:pt idx="22">
                  <c:v>729.48</c:v>
                </c:pt>
                <c:pt idx="23">
                  <c:v>730.09</c:v>
                </c:pt>
                <c:pt idx="24">
                  <c:v>730.92</c:v>
                </c:pt>
                <c:pt idx="25">
                  <c:v>730.93</c:v>
                </c:pt>
                <c:pt idx="26">
                  <c:v>730.84</c:v>
                </c:pt>
                <c:pt idx="27">
                  <c:v>729.85</c:v>
                </c:pt>
                <c:pt idx="28">
                  <c:v>730.08</c:v>
                </c:pt>
                <c:pt idx="29">
                  <c:v>730.05</c:v>
                </c:pt>
                <c:pt idx="30">
                  <c:v>730.39</c:v>
                </c:pt>
                <c:pt idx="31">
                  <c:v>730.27</c:v>
                </c:pt>
                <c:pt idx="32">
                  <c:v>729.92</c:v>
                </c:pt>
                <c:pt idx="33">
                  <c:v>729.31</c:v>
                </c:pt>
                <c:pt idx="34">
                  <c:v>729.45</c:v>
                </c:pt>
                <c:pt idx="35">
                  <c:v>730.12</c:v>
                </c:pt>
                <c:pt idx="36">
                  <c:v>730</c:v>
                </c:pt>
                <c:pt idx="37">
                  <c:v>731.05</c:v>
                </c:pt>
                <c:pt idx="38">
                  <c:v>730.2</c:v>
                </c:pt>
                <c:pt idx="39">
                  <c:v>730.68</c:v>
                </c:pt>
                <c:pt idx="40">
                  <c:v>730.28300000000002</c:v>
                </c:pt>
                <c:pt idx="41">
                  <c:v>730.28800000000001</c:v>
                </c:pt>
                <c:pt idx="42">
                  <c:v>730.28099999999995</c:v>
                </c:pt>
                <c:pt idx="43">
                  <c:v>730.35199999999998</c:v>
                </c:pt>
                <c:pt idx="44">
                  <c:v>729.48400000000004</c:v>
                </c:pt>
                <c:pt idx="45">
                  <c:v>730.00099999999998</c:v>
                </c:pt>
                <c:pt idx="46">
                  <c:v>729.87699999999995</c:v>
                </c:pt>
                <c:pt idx="47">
                  <c:v>730.59299999999996</c:v>
                </c:pt>
                <c:pt idx="48">
                  <c:v>731.12900000000002</c:v>
                </c:pt>
                <c:pt idx="49">
                  <c:v>730.80600000000004</c:v>
                </c:pt>
                <c:pt idx="50">
                  <c:v>730.73</c:v>
                </c:pt>
                <c:pt idx="51">
                  <c:v>730.58399999999995</c:v>
                </c:pt>
                <c:pt idx="52">
                  <c:v>729.78</c:v>
                </c:pt>
                <c:pt idx="53">
                  <c:v>730.096</c:v>
                </c:pt>
                <c:pt idx="54">
                  <c:v>730.27599999999995</c:v>
                </c:pt>
                <c:pt idx="55">
                  <c:v>730.40599999999995</c:v>
                </c:pt>
                <c:pt idx="56">
                  <c:v>730.327</c:v>
                </c:pt>
                <c:pt idx="57">
                  <c:v>729.93899999999996</c:v>
                </c:pt>
                <c:pt idx="58">
                  <c:v>729.66499999999996</c:v>
                </c:pt>
                <c:pt idx="59">
                  <c:v>729.71400000000006</c:v>
                </c:pt>
                <c:pt idx="60">
                  <c:v>730.88300000000004</c:v>
                </c:pt>
                <c:pt idx="61">
                  <c:v>730.93600000000004</c:v>
                </c:pt>
                <c:pt idx="62">
                  <c:v>731.43100000000004</c:v>
                </c:pt>
                <c:pt idx="63">
                  <c:v>730.91600000000005</c:v>
                </c:pt>
                <c:pt idx="64">
                  <c:v>730.26300000000003</c:v>
                </c:pt>
                <c:pt idx="65">
                  <c:v>730.26300000000003</c:v>
                </c:pt>
                <c:pt idx="66">
                  <c:v>730.19299999999998</c:v>
                </c:pt>
                <c:pt idx="67">
                  <c:v>730.16</c:v>
                </c:pt>
                <c:pt idx="68">
                  <c:v>729.13099999999997</c:v>
                </c:pt>
                <c:pt idx="69">
                  <c:v>729.64599999999996</c:v>
                </c:pt>
                <c:pt idx="70">
                  <c:v>729.91</c:v>
                </c:pt>
                <c:pt idx="71">
                  <c:v>730.447</c:v>
                </c:pt>
                <c:pt idx="72">
                  <c:v>730.28200000000004</c:v>
                </c:pt>
                <c:pt idx="73">
                  <c:v>730.41499999999996</c:v>
                </c:pt>
                <c:pt idx="74">
                  <c:v>730.74900000000002</c:v>
                </c:pt>
                <c:pt idx="75">
                  <c:v>729.96799999999996</c:v>
                </c:pt>
                <c:pt idx="76">
                  <c:v>730.57100000000003</c:v>
                </c:pt>
                <c:pt idx="77">
                  <c:v>730.80499999999995</c:v>
                </c:pt>
                <c:pt idx="78">
                  <c:v>730.58799999999997</c:v>
                </c:pt>
                <c:pt idx="79">
                  <c:v>730.73900000000003</c:v>
                </c:pt>
                <c:pt idx="80">
                  <c:v>730.69399999999996</c:v>
                </c:pt>
                <c:pt idx="81">
                  <c:v>730.23900000000003</c:v>
                </c:pt>
                <c:pt idx="82">
                  <c:v>730.44299999999998</c:v>
                </c:pt>
                <c:pt idx="83">
                  <c:v>729.85</c:v>
                </c:pt>
                <c:pt idx="84">
                  <c:v>731.33600000000001</c:v>
                </c:pt>
                <c:pt idx="85">
                  <c:v>731.28899999999999</c:v>
                </c:pt>
                <c:pt idx="86">
                  <c:v>730.99099999999999</c:v>
                </c:pt>
                <c:pt idx="87">
                  <c:v>730.274</c:v>
                </c:pt>
                <c:pt idx="88">
                  <c:v>730.75099999999998</c:v>
                </c:pt>
                <c:pt idx="89">
                  <c:v>730.96199999999999</c:v>
                </c:pt>
                <c:pt idx="90">
                  <c:v>730.88099999999997</c:v>
                </c:pt>
                <c:pt idx="91">
                  <c:v>730.50300000000004</c:v>
                </c:pt>
                <c:pt idx="92">
                  <c:v>729.97</c:v>
                </c:pt>
                <c:pt idx="93">
                  <c:v>730.68399999999997</c:v>
                </c:pt>
                <c:pt idx="94">
                  <c:v>730.60299999999995</c:v>
                </c:pt>
                <c:pt idx="95">
                  <c:v>730.75699999999995</c:v>
                </c:pt>
                <c:pt idx="96">
                  <c:v>731.49699999999996</c:v>
                </c:pt>
                <c:pt idx="97">
                  <c:v>731.16399999999999</c:v>
                </c:pt>
                <c:pt idx="98">
                  <c:v>731.35799999999995</c:v>
                </c:pt>
                <c:pt idx="99">
                  <c:v>730.63099999999997</c:v>
                </c:pt>
                <c:pt idx="100">
                  <c:v>730.25599999999997</c:v>
                </c:pt>
                <c:pt idx="101">
                  <c:v>729.49699999999996</c:v>
                </c:pt>
                <c:pt idx="102">
                  <c:v>730.35400000000004</c:v>
                </c:pt>
                <c:pt idx="103">
                  <c:v>730.29399999999998</c:v>
                </c:pt>
                <c:pt idx="104">
                  <c:v>729.95899999999995</c:v>
                </c:pt>
                <c:pt idx="105">
                  <c:v>729.99300000000005</c:v>
                </c:pt>
                <c:pt idx="106">
                  <c:v>729.76</c:v>
                </c:pt>
                <c:pt idx="107">
                  <c:v>730.06100000000004</c:v>
                </c:pt>
                <c:pt idx="108">
                  <c:v>730.72900000000004</c:v>
                </c:pt>
                <c:pt idx="109">
                  <c:v>731.34900000000005</c:v>
                </c:pt>
                <c:pt idx="110">
                  <c:v>730.8</c:v>
                </c:pt>
              </c:numCache>
            </c:numRef>
          </c:yVal>
          <c:smooth val="0"/>
          <c:extLst>
            <c:ext xmlns:c16="http://schemas.microsoft.com/office/drawing/2014/chart" uri="{C3380CC4-5D6E-409C-BE32-E72D297353CC}">
              <c16:uniqueId val="{00000000-1712-4FDE-8A43-0C165C77C91D}"/>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Air Pressure (mmHg)</a:t>
                </a:r>
              </a:p>
            </c:rich>
          </c:tx>
          <c:overlay val="0"/>
        </c:title>
        <c:numFmt formatCode="0.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Direction</a:t>
            </a:r>
          </a:p>
        </c:rich>
      </c:tx>
      <c:layout>
        <c:manualLayout>
          <c:xMode val="edge"/>
          <c:yMode val="edge"/>
          <c:x val="0.44426754236738925"/>
          <c:y val="3.6319612590799029E-2"/>
        </c:manualLayout>
      </c:layout>
      <c:overlay val="1"/>
    </c:title>
    <c:autoTitleDeleted val="0"/>
    <c:plotArea>
      <c:layout>
        <c:manualLayout>
          <c:layoutTarget val="inner"/>
          <c:xMode val="edge"/>
          <c:yMode val="edge"/>
          <c:x val="6.1620147597291078E-2"/>
          <c:y val="0.14768831862118928"/>
          <c:w val="0.91417059557370139"/>
          <c:h val="0.69274465691788512"/>
        </c:manualLayout>
      </c:layout>
      <c:scatterChart>
        <c:scatterStyle val="lineMarker"/>
        <c:varyColors val="0"/>
        <c:ser>
          <c:idx val="0"/>
          <c:order val="0"/>
          <c:tx>
            <c:v>Avg Dir</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Vert_month!$K$4:$K$999</c:f>
              <c:numCache>
                <c:formatCode>0.0</c:formatCode>
                <c:ptCount val="996"/>
                <c:pt idx="2">
                  <c:v>4.13</c:v>
                </c:pt>
                <c:pt idx="3">
                  <c:v>1.49</c:v>
                </c:pt>
                <c:pt idx="4">
                  <c:v>357.55</c:v>
                </c:pt>
                <c:pt idx="5">
                  <c:v>2.0099999999999998</c:v>
                </c:pt>
                <c:pt idx="6">
                  <c:v>343</c:v>
                </c:pt>
                <c:pt idx="7">
                  <c:v>343.19</c:v>
                </c:pt>
                <c:pt idx="8">
                  <c:v>334.48</c:v>
                </c:pt>
                <c:pt idx="9">
                  <c:v>337.09</c:v>
                </c:pt>
                <c:pt idx="10">
                  <c:v>2.86</c:v>
                </c:pt>
                <c:pt idx="11">
                  <c:v>358.43</c:v>
                </c:pt>
                <c:pt idx="12">
                  <c:v>3.67</c:v>
                </c:pt>
                <c:pt idx="13">
                  <c:v>4.3499999999999996</c:v>
                </c:pt>
                <c:pt idx="14">
                  <c:v>1.1299999999999999</c:v>
                </c:pt>
                <c:pt idx="15">
                  <c:v>1.39</c:v>
                </c:pt>
                <c:pt idx="16">
                  <c:v>354.97</c:v>
                </c:pt>
                <c:pt idx="17">
                  <c:v>6.46</c:v>
                </c:pt>
                <c:pt idx="18">
                  <c:v>337.53</c:v>
                </c:pt>
                <c:pt idx="19">
                  <c:v>343.08</c:v>
                </c:pt>
                <c:pt idx="20">
                  <c:v>334.26</c:v>
                </c:pt>
                <c:pt idx="21">
                  <c:v>158.69</c:v>
                </c:pt>
                <c:pt idx="22">
                  <c:v>276.52999999999997</c:v>
                </c:pt>
                <c:pt idx="23">
                  <c:v>5.31</c:v>
                </c:pt>
                <c:pt idx="24">
                  <c:v>19.440000000000001</c:v>
                </c:pt>
                <c:pt idx="25">
                  <c:v>11.14</c:v>
                </c:pt>
                <c:pt idx="26">
                  <c:v>10.42</c:v>
                </c:pt>
                <c:pt idx="27">
                  <c:v>359.54</c:v>
                </c:pt>
                <c:pt idx="28">
                  <c:v>112.59</c:v>
                </c:pt>
                <c:pt idx="29">
                  <c:v>353.32</c:v>
                </c:pt>
                <c:pt idx="30">
                  <c:v>329.86</c:v>
                </c:pt>
                <c:pt idx="31">
                  <c:v>324.97000000000003</c:v>
                </c:pt>
                <c:pt idx="32">
                  <c:v>152.63</c:v>
                </c:pt>
                <c:pt idx="33">
                  <c:v>312.08</c:v>
                </c:pt>
                <c:pt idx="34">
                  <c:v>298.82</c:v>
                </c:pt>
                <c:pt idx="35">
                  <c:v>7.47</c:v>
                </c:pt>
                <c:pt idx="36">
                  <c:v>352.38</c:v>
                </c:pt>
                <c:pt idx="37">
                  <c:v>16.98</c:v>
                </c:pt>
                <c:pt idx="38">
                  <c:v>360</c:v>
                </c:pt>
                <c:pt idx="39">
                  <c:v>359.18</c:v>
                </c:pt>
                <c:pt idx="40">
                  <c:v>13.4</c:v>
                </c:pt>
                <c:pt idx="41">
                  <c:v>329.13</c:v>
                </c:pt>
                <c:pt idx="42">
                  <c:v>341.61</c:v>
                </c:pt>
                <c:pt idx="43">
                  <c:v>334.86</c:v>
                </c:pt>
                <c:pt idx="44">
                  <c:v>330.05</c:v>
                </c:pt>
                <c:pt idx="45">
                  <c:v>192.4</c:v>
                </c:pt>
                <c:pt idx="46">
                  <c:v>341.71199999999999</c:v>
                </c:pt>
                <c:pt idx="47">
                  <c:v>0.59599999999999997</c:v>
                </c:pt>
                <c:pt idx="48">
                  <c:v>358.12599999999998</c:v>
                </c:pt>
                <c:pt idx="49">
                  <c:v>357.38799999999998</c:v>
                </c:pt>
                <c:pt idx="50">
                  <c:v>357.38200000000001</c:v>
                </c:pt>
                <c:pt idx="51">
                  <c:v>355.31700000000001</c:v>
                </c:pt>
                <c:pt idx="52">
                  <c:v>19.376999999999999</c:v>
                </c:pt>
                <c:pt idx="53">
                  <c:v>353.44499999999999</c:v>
                </c:pt>
                <c:pt idx="54">
                  <c:v>335.25900000000001</c:v>
                </c:pt>
                <c:pt idx="55">
                  <c:v>340.15600000000001</c:v>
                </c:pt>
                <c:pt idx="56">
                  <c:v>286.39400000000001</c:v>
                </c:pt>
                <c:pt idx="57">
                  <c:v>155.61799999999999</c:v>
                </c:pt>
                <c:pt idx="58">
                  <c:v>336.37299999999999</c:v>
                </c:pt>
                <c:pt idx="59">
                  <c:v>350.923</c:v>
                </c:pt>
                <c:pt idx="60">
                  <c:v>4.8079999999999998</c:v>
                </c:pt>
                <c:pt idx="61">
                  <c:v>357.68599999999998</c:v>
                </c:pt>
                <c:pt idx="62">
                  <c:v>1.8240000000000001</c:v>
                </c:pt>
                <c:pt idx="63">
                  <c:v>3.2080000000000002</c:v>
                </c:pt>
                <c:pt idx="64">
                  <c:v>1.3029999999999999</c:v>
                </c:pt>
                <c:pt idx="65">
                  <c:v>332.63200000000001</c:v>
                </c:pt>
                <c:pt idx="66">
                  <c:v>346.20299999999997</c:v>
                </c:pt>
                <c:pt idx="68">
                  <c:v>53.942</c:v>
                </c:pt>
                <c:pt idx="69">
                  <c:v>153.721</c:v>
                </c:pt>
                <c:pt idx="70">
                  <c:v>189.91200000000001</c:v>
                </c:pt>
                <c:pt idx="71">
                  <c:v>352.99799999999999</c:v>
                </c:pt>
                <c:pt idx="72">
                  <c:v>10.484999999999999</c:v>
                </c:pt>
                <c:pt idx="73">
                  <c:v>356.25299999999999</c:v>
                </c:pt>
                <c:pt idx="74">
                  <c:v>7.2750000000000004</c:v>
                </c:pt>
                <c:pt idx="75">
                  <c:v>1.2649999999999999</c:v>
                </c:pt>
                <c:pt idx="76">
                  <c:v>350.822</c:v>
                </c:pt>
                <c:pt idx="77">
                  <c:v>343.54700000000003</c:v>
                </c:pt>
                <c:pt idx="78">
                  <c:v>353.97699999999998</c:v>
                </c:pt>
                <c:pt idx="79">
                  <c:v>290.74900000000002</c:v>
                </c:pt>
                <c:pt idx="80">
                  <c:v>318.70999999999998</c:v>
                </c:pt>
                <c:pt idx="81">
                  <c:v>311.08</c:v>
                </c:pt>
                <c:pt idx="82">
                  <c:v>316.43400000000003</c:v>
                </c:pt>
                <c:pt idx="83">
                  <c:v>8.9390000000000001</c:v>
                </c:pt>
                <c:pt idx="84">
                  <c:v>0.98399999999999999</c:v>
                </c:pt>
                <c:pt idx="85">
                  <c:v>2.8980000000000001</c:v>
                </c:pt>
                <c:pt idx="86">
                  <c:v>0.28100000000000003</c:v>
                </c:pt>
                <c:pt idx="87">
                  <c:v>346.30500000000001</c:v>
                </c:pt>
                <c:pt idx="88">
                  <c:v>332.00200000000001</c:v>
                </c:pt>
                <c:pt idx="89">
                  <c:v>174.518</c:v>
                </c:pt>
                <c:pt idx="90">
                  <c:v>321.15300000000002</c:v>
                </c:pt>
                <c:pt idx="91">
                  <c:v>318.89</c:v>
                </c:pt>
                <c:pt idx="92">
                  <c:v>151.46100000000001</c:v>
                </c:pt>
                <c:pt idx="93">
                  <c:v>284.072</c:v>
                </c:pt>
                <c:pt idx="94">
                  <c:v>283.93299999999999</c:v>
                </c:pt>
                <c:pt idx="95">
                  <c:v>12.657</c:v>
                </c:pt>
                <c:pt idx="96">
                  <c:v>9.7970000000000006</c:v>
                </c:pt>
                <c:pt idx="97">
                  <c:v>10.695</c:v>
                </c:pt>
                <c:pt idx="98">
                  <c:v>3.3849999999999998</c:v>
                </c:pt>
                <c:pt idx="99">
                  <c:v>358.61900000000003</c:v>
                </c:pt>
                <c:pt idx="100">
                  <c:v>355.32400000000001</c:v>
                </c:pt>
                <c:pt idx="101">
                  <c:v>1.7509999999999999</c:v>
                </c:pt>
                <c:pt idx="102">
                  <c:v>344.49900000000002</c:v>
                </c:pt>
                <c:pt idx="103">
                  <c:v>335.32600000000002</c:v>
                </c:pt>
                <c:pt idx="104">
                  <c:v>334.892</c:v>
                </c:pt>
                <c:pt idx="105">
                  <c:v>148.49199999999999</c:v>
                </c:pt>
                <c:pt idx="106">
                  <c:v>324.99200000000002</c:v>
                </c:pt>
                <c:pt idx="107">
                  <c:v>9.4410000000000007</c:v>
                </c:pt>
                <c:pt idx="108">
                  <c:v>358.733</c:v>
                </c:pt>
                <c:pt idx="109">
                  <c:v>8.4000000000000005E-2</c:v>
                </c:pt>
                <c:pt idx="110">
                  <c:v>354.83499999999998</c:v>
                </c:pt>
              </c:numCache>
            </c:numRef>
          </c:yVal>
          <c:smooth val="0"/>
          <c:extLst>
            <c:ext xmlns:c16="http://schemas.microsoft.com/office/drawing/2014/chart" uri="{C3380CC4-5D6E-409C-BE32-E72D297353CC}">
              <c16:uniqueId val="{00000000-5C34-4938-AEF3-E5165B8FA463}"/>
            </c:ext>
          </c:extLst>
        </c:ser>
        <c:dLbls>
          <c:showLegendKey val="0"/>
          <c:showVal val="0"/>
          <c:showCatName val="0"/>
          <c:showSerName val="0"/>
          <c:showPercent val="0"/>
          <c:showBubbleSize val="0"/>
        </c:dLbls>
        <c:axId val="505678272"/>
        <c:axId val="505678664"/>
      </c:scatterChart>
      <c:valAx>
        <c:axId val="50567827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505678664"/>
        <c:crosses val="autoZero"/>
        <c:crossBetween val="midCat"/>
        <c:majorUnit val="1"/>
      </c:valAx>
      <c:valAx>
        <c:axId val="505678664"/>
        <c:scaling>
          <c:orientation val="minMax"/>
          <c:max val="360"/>
          <c:min val="0"/>
        </c:scaling>
        <c:delete val="0"/>
        <c:axPos val="l"/>
        <c:title>
          <c:tx>
            <c:rich>
              <a:bodyPr rot="-5400000" vert="horz"/>
              <a:lstStyle/>
              <a:p>
                <a:pPr>
                  <a:defRPr sz="1600"/>
                </a:pPr>
                <a:r>
                  <a:rPr lang="en-US" sz="1600"/>
                  <a:t> Direction (degrees)</a:t>
                </a:r>
              </a:p>
            </c:rich>
          </c:tx>
          <c:overlay val="0"/>
        </c:title>
        <c:numFmt formatCode="0" sourceLinked="0"/>
        <c:majorTickMark val="out"/>
        <c:minorTickMark val="none"/>
        <c:tickLblPos val="nextTo"/>
        <c:txPr>
          <a:bodyPr/>
          <a:lstStyle/>
          <a:p>
            <a:pPr>
              <a:defRPr sz="1100"/>
            </a:pPr>
            <a:endParaRPr lang="en-US"/>
          </a:p>
        </c:txPr>
        <c:crossAx val="50567827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PAR</a:t>
            </a:r>
          </a:p>
        </c:rich>
      </c:tx>
      <c:overlay val="1"/>
    </c:title>
    <c:autoTitleDeleted val="0"/>
    <c:plotArea>
      <c:layout>
        <c:manualLayout>
          <c:layoutTarget val="inner"/>
          <c:xMode val="edge"/>
          <c:yMode val="edge"/>
          <c:x val="6.1620147597291078E-2"/>
          <c:y val="7.5524775504756822E-2"/>
          <c:w val="0.91417059557370139"/>
          <c:h val="0.76538388209948316"/>
        </c:manualLayout>
      </c:layout>
      <c:scatterChart>
        <c:scatterStyle val="lineMarker"/>
        <c:varyColors val="0"/>
        <c:ser>
          <c:idx val="0"/>
          <c:order val="0"/>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Vert_month!$O$4:$O$999</c:f>
              <c:numCache>
                <c:formatCode>0.0</c:formatCode>
                <c:ptCount val="996"/>
                <c:pt idx="2">
                  <c:v>44.967578293547511</c:v>
                </c:pt>
                <c:pt idx="3">
                  <c:v>40.233520542039194</c:v>
                </c:pt>
                <c:pt idx="4">
                  <c:v>32.216393749130567</c:v>
                </c:pt>
                <c:pt idx="5">
                  <c:v>37.095056242099751</c:v>
                </c:pt>
                <c:pt idx="6">
                  <c:v>29.107772805936026</c:v>
                </c:pt>
                <c:pt idx="7">
                  <c:v>29.295018951846668</c:v>
                </c:pt>
                <c:pt idx="8">
                  <c:v>27.709085913598241</c:v>
                </c:pt>
                <c:pt idx="9">
                  <c:v>28.613314071886553</c:v>
                </c:pt>
                <c:pt idx="10">
                  <c:v>27.614365560256672</c:v>
                </c:pt>
                <c:pt idx="11">
                  <c:v>33.590258223770896</c:v>
                </c:pt>
                <c:pt idx="12">
                  <c:v>40.074736026307079</c:v>
                </c:pt>
                <c:pt idx="13">
                  <c:v>38.455746336422706</c:v>
                </c:pt>
                <c:pt idx="14">
                  <c:v>37.943402796077784</c:v>
                </c:pt>
                <c:pt idx="15">
                  <c:v>36.503114289096224</c:v>
                </c:pt>
                <c:pt idx="16">
                  <c:v>29.102338244023059</c:v>
                </c:pt>
                <c:pt idx="17">
                  <c:v>27.079678972046995</c:v>
                </c:pt>
                <c:pt idx="18">
                  <c:v>22.386152839925799</c:v>
                </c:pt>
                <c:pt idx="19">
                  <c:v>25.600130291245861</c:v>
                </c:pt>
                <c:pt idx="20">
                  <c:v>23.828635907679839</c:v>
                </c:pt>
                <c:pt idx="21">
                  <c:v>24.433816280703329</c:v>
                </c:pt>
                <c:pt idx="22">
                  <c:v>21.039910766048589</c:v>
                </c:pt>
                <c:pt idx="23">
                  <c:v>29.026090217183754</c:v>
                </c:pt>
                <c:pt idx="24">
                  <c:v>39.414121393770728</c:v>
                </c:pt>
                <c:pt idx="25">
                  <c:v>48.253328345171575</c:v>
                </c:pt>
                <c:pt idx="26">
                  <c:v>49.609316342479346</c:v>
                </c:pt>
                <c:pt idx="27">
                  <c:v>44.448201885767062</c:v>
                </c:pt>
                <c:pt idx="28">
                  <c:v>34.537202557095299</c:v>
                </c:pt>
                <c:pt idx="29">
                  <c:v>32.54661497640847</c:v>
                </c:pt>
                <c:pt idx="30">
                  <c:v>27.57124330507764</c:v>
                </c:pt>
                <c:pt idx="31">
                  <c:v>34.463753891241367</c:v>
                </c:pt>
                <c:pt idx="32">
                  <c:v>36.8470036901453</c:v>
                </c:pt>
                <c:pt idx="33">
                  <c:v>33.464269699422928</c:v>
                </c:pt>
                <c:pt idx="34">
                  <c:v>28.997828767235724</c:v>
                </c:pt>
                <c:pt idx="35">
                  <c:v>34.03</c:v>
                </c:pt>
                <c:pt idx="36">
                  <c:v>35.25</c:v>
                </c:pt>
                <c:pt idx="37">
                  <c:v>46.81</c:v>
                </c:pt>
                <c:pt idx="38">
                  <c:v>45.55</c:v>
                </c:pt>
                <c:pt idx="39">
                  <c:v>44.27</c:v>
                </c:pt>
                <c:pt idx="40">
                  <c:v>37.299999999999997</c:v>
                </c:pt>
                <c:pt idx="41">
                  <c:v>27.47</c:v>
                </c:pt>
                <c:pt idx="42">
                  <c:v>26.6</c:v>
                </c:pt>
                <c:pt idx="43">
                  <c:v>27.54</c:v>
                </c:pt>
                <c:pt idx="44">
                  <c:v>26.49</c:v>
                </c:pt>
                <c:pt idx="45">
                  <c:v>29.75</c:v>
                </c:pt>
                <c:pt idx="46">
                  <c:v>24.974</c:v>
                </c:pt>
                <c:pt idx="47">
                  <c:v>36.164000000000001</c:v>
                </c:pt>
                <c:pt idx="48">
                  <c:v>41.668999999999997</c:v>
                </c:pt>
                <c:pt idx="49">
                  <c:v>42.430999999999997</c:v>
                </c:pt>
                <c:pt idx="50">
                  <c:v>44.085000000000001</c:v>
                </c:pt>
                <c:pt idx="51">
                  <c:v>42.768000000000001</c:v>
                </c:pt>
                <c:pt idx="52">
                  <c:v>32.325000000000003</c:v>
                </c:pt>
                <c:pt idx="53">
                  <c:v>29.608000000000001</c:v>
                </c:pt>
                <c:pt idx="54">
                  <c:v>28.466999999999999</c:v>
                </c:pt>
                <c:pt idx="55">
                  <c:v>27.562999999999999</c:v>
                </c:pt>
                <c:pt idx="56">
                  <c:v>26.588999999999999</c:v>
                </c:pt>
                <c:pt idx="57">
                  <c:v>27.199000000000002</c:v>
                </c:pt>
                <c:pt idx="58">
                  <c:v>26.407</c:v>
                </c:pt>
                <c:pt idx="59">
                  <c:v>26.280999999999999</c:v>
                </c:pt>
                <c:pt idx="60">
                  <c:v>34.558</c:v>
                </c:pt>
                <c:pt idx="61">
                  <c:v>38.963999999999999</c:v>
                </c:pt>
                <c:pt idx="62">
                  <c:v>42.801000000000002</c:v>
                </c:pt>
                <c:pt idx="63">
                  <c:v>35.710999999999999</c:v>
                </c:pt>
                <c:pt idx="64">
                  <c:v>31.468</c:v>
                </c:pt>
                <c:pt idx="65">
                  <c:v>26.62</c:v>
                </c:pt>
                <c:pt idx="66">
                  <c:v>27.47</c:v>
                </c:pt>
                <c:pt idx="67">
                  <c:v>26.084</c:v>
                </c:pt>
                <c:pt idx="68">
                  <c:v>27.417999999999999</c:v>
                </c:pt>
                <c:pt idx="69">
                  <c:v>32.609000000000002</c:v>
                </c:pt>
                <c:pt idx="70">
                  <c:v>28.661000000000001</c:v>
                </c:pt>
                <c:pt idx="71">
                  <c:v>33.688000000000002</c:v>
                </c:pt>
                <c:pt idx="72">
                  <c:v>39.441000000000003</c:v>
                </c:pt>
                <c:pt idx="73">
                  <c:v>41.883000000000003</c:v>
                </c:pt>
                <c:pt idx="74">
                  <c:v>39.972999999999999</c:v>
                </c:pt>
                <c:pt idx="75">
                  <c:v>32.945999999999998</c:v>
                </c:pt>
                <c:pt idx="76">
                  <c:v>28.959</c:v>
                </c:pt>
                <c:pt idx="77">
                  <c:v>26.966000000000001</c:v>
                </c:pt>
                <c:pt idx="78">
                  <c:v>27.506</c:v>
                </c:pt>
                <c:pt idx="79">
                  <c:v>26.567</c:v>
                </c:pt>
                <c:pt idx="80">
                  <c:v>27.486999999999998</c:v>
                </c:pt>
                <c:pt idx="81">
                  <c:v>25.132999999999999</c:v>
                </c:pt>
                <c:pt idx="82">
                  <c:v>22.71</c:v>
                </c:pt>
                <c:pt idx="83">
                  <c:v>32.503</c:v>
                </c:pt>
                <c:pt idx="84">
                  <c:v>39.002000000000002</c:v>
                </c:pt>
                <c:pt idx="85">
                  <c:v>40.198</c:v>
                </c:pt>
                <c:pt idx="86">
                  <c:v>36.308999999999997</c:v>
                </c:pt>
                <c:pt idx="87">
                  <c:v>32.122</c:v>
                </c:pt>
                <c:pt idx="88">
                  <c:v>27.771999999999998</c:v>
                </c:pt>
                <c:pt idx="89">
                  <c:v>26.891999999999999</c:v>
                </c:pt>
                <c:pt idx="90">
                  <c:v>22.356000000000002</c:v>
                </c:pt>
                <c:pt idx="91">
                  <c:v>23.044</c:v>
                </c:pt>
                <c:pt idx="92">
                  <c:v>28.838000000000001</c:v>
                </c:pt>
                <c:pt idx="93">
                  <c:v>29.463999999999999</c:v>
                </c:pt>
                <c:pt idx="94">
                  <c:v>25.155000000000001</c:v>
                </c:pt>
                <c:pt idx="95">
                  <c:v>37.76</c:v>
                </c:pt>
                <c:pt idx="96">
                  <c:v>36.756</c:v>
                </c:pt>
                <c:pt idx="97">
                  <c:v>39.749000000000002</c:v>
                </c:pt>
                <c:pt idx="98">
                  <c:v>37.396999999999998</c:v>
                </c:pt>
                <c:pt idx="99">
                  <c:v>45.970999999999997</c:v>
                </c:pt>
                <c:pt idx="100">
                  <c:v>34.441000000000003</c:v>
                </c:pt>
                <c:pt idx="101">
                  <c:v>30.869</c:v>
                </c:pt>
                <c:pt idx="102">
                  <c:v>25.151</c:v>
                </c:pt>
                <c:pt idx="103">
                  <c:v>28.768000000000001</c:v>
                </c:pt>
                <c:pt idx="104">
                  <c:v>28.460999999999999</c:v>
                </c:pt>
                <c:pt idx="105">
                  <c:v>30.36</c:v>
                </c:pt>
                <c:pt idx="106">
                  <c:v>25.25</c:v>
                </c:pt>
                <c:pt idx="107">
                  <c:v>33.393999999999998</c:v>
                </c:pt>
                <c:pt idx="108">
                  <c:v>35.286999999999999</c:v>
                </c:pt>
                <c:pt idx="109">
                  <c:v>37.856999999999999</c:v>
                </c:pt>
                <c:pt idx="110">
                  <c:v>38.045999999999999</c:v>
                </c:pt>
              </c:numCache>
            </c:numRef>
          </c:yVal>
          <c:smooth val="0"/>
          <c:extLst>
            <c:ext xmlns:c15="http://schemas.microsoft.com/office/drawing/2012/chart" uri="{02D57815-91ED-43cb-92C2-25804820EDAC}">
              <c15:filteredSeriesTitle>
                <c15:tx>
                  <c:v>Solar Radiation (Pyranometer)</c:v>
                </c15:tx>
              </c15:filteredSeriesTitle>
            </c:ext>
            <c:ext xmlns:c16="http://schemas.microsoft.com/office/drawing/2014/chart" uri="{C3380CC4-5D6E-409C-BE32-E72D297353CC}">
              <c16:uniqueId val="{00000000-9F39-4D6E-8BA6-E20EDFEAABC4}"/>
            </c:ext>
          </c:extLst>
        </c:ser>
        <c:dLbls>
          <c:showLegendKey val="0"/>
          <c:showVal val="0"/>
          <c:showCatName val="0"/>
          <c:showSerName val="0"/>
          <c:showPercent val="0"/>
          <c:showBubbleSize val="0"/>
        </c:dLbls>
        <c:axId val="637851368"/>
        <c:axId val="637851760"/>
      </c:scatterChart>
      <c:valAx>
        <c:axId val="637851368"/>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37851760"/>
        <c:crosses val="autoZero"/>
        <c:crossBetween val="midCat"/>
        <c:majorUnit val="1"/>
      </c:valAx>
      <c:valAx>
        <c:axId val="637851760"/>
        <c:scaling>
          <c:orientation val="minMax"/>
          <c:min val="20"/>
        </c:scaling>
        <c:delete val="0"/>
        <c:axPos val="l"/>
        <c:title>
          <c:tx>
            <c:rich>
              <a:bodyPr rot="-5400000" vert="horz"/>
              <a:lstStyle/>
              <a:p>
                <a:pPr>
                  <a:defRPr sz="1600"/>
                </a:pPr>
                <a:r>
                  <a:rPr lang="en-US" sz="1600"/>
                  <a:t> Sol. Rad</a:t>
                </a:r>
                <a:r>
                  <a:rPr lang="en-US" sz="1600" baseline="0"/>
                  <a:t>. </a:t>
                </a:r>
                <a:r>
                  <a:rPr lang="en-US" sz="1600"/>
                  <a:t>(Mol/m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637851368"/>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ET Index</a:t>
            </a:r>
          </a:p>
        </c:rich>
      </c:tx>
      <c:layout>
        <c:manualLayout>
          <c:xMode val="edge"/>
          <c:yMode val="edge"/>
          <c:x val="0.48396985677716209"/>
          <c:y val="2.4213075060532687E-2"/>
        </c:manualLayout>
      </c:layout>
      <c:overlay val="1"/>
    </c:title>
    <c:autoTitleDeleted val="0"/>
    <c:plotArea>
      <c:layout>
        <c:manualLayout>
          <c:layoutTarget val="inner"/>
          <c:xMode val="edge"/>
          <c:yMode val="edge"/>
          <c:x val="6.2906155827743754E-2"/>
          <c:y val="6.3418237974490477E-2"/>
          <c:w val="0.91417059557370139"/>
          <c:h val="0.77749041962974963"/>
        </c:manualLayout>
      </c:layout>
      <c:scatterChart>
        <c:scatterStyle val="lineMarker"/>
        <c:varyColors val="0"/>
        <c:ser>
          <c:idx val="0"/>
          <c:order val="0"/>
          <c:tx>
            <c:v>ET Index</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Vert_month!$L$4:$L$999</c:f>
              <c:numCache>
                <c:formatCode>0.0</c:formatCode>
                <c:ptCount val="996"/>
                <c:pt idx="2" formatCode="0.00">
                  <c:v>4.886774193548387</c:v>
                </c:pt>
                <c:pt idx="3" formatCode="0.00">
                  <c:v>4.4146666666666663</c:v>
                </c:pt>
                <c:pt idx="4" formatCode="0.00">
                  <c:v>3.2974193548387096</c:v>
                </c:pt>
                <c:pt idx="5" formatCode="0.00">
                  <c:v>3.7523333333333331</c:v>
                </c:pt>
                <c:pt idx="6" formatCode="0.00">
                  <c:v>3.0487096774193549</c:v>
                </c:pt>
                <c:pt idx="7" formatCode="0.00">
                  <c:v>2.9906451612903222</c:v>
                </c:pt>
                <c:pt idx="8" formatCode="0.00">
                  <c:v>2.7353333333333336</c:v>
                </c:pt>
                <c:pt idx="9" formatCode="0.00">
                  <c:v>2.7767741935483872</c:v>
                </c:pt>
                <c:pt idx="10" formatCode="0.00">
                  <c:v>2.6993333333333336</c:v>
                </c:pt>
                <c:pt idx="11" formatCode="0.00">
                  <c:v>3.2277419354838712</c:v>
                </c:pt>
                <c:pt idx="12" formatCode="0.00">
                  <c:v>4.22</c:v>
                </c:pt>
                <c:pt idx="13" formatCode="0.00">
                  <c:v>4.3810344827586203</c:v>
                </c:pt>
                <c:pt idx="14" formatCode="0.00">
                  <c:v>4.5422580645161288</c:v>
                </c:pt>
                <c:pt idx="15" formatCode="0.00">
                  <c:v>4.4213333333333331</c:v>
                </c:pt>
                <c:pt idx="16" formatCode="0.00">
                  <c:v>3.109032258064516</c:v>
                </c:pt>
                <c:pt idx="17" formatCode="0.00">
                  <c:v>2.9063333333333334</c:v>
                </c:pt>
                <c:pt idx="18" formatCode="0.00">
                  <c:v>2.2638709677419357</c:v>
                </c:pt>
                <c:pt idx="19" formatCode="0.00">
                  <c:v>2.6393548387096772</c:v>
                </c:pt>
                <c:pt idx="20" formatCode="0.00">
                  <c:v>2.5363333333333333</c:v>
                </c:pt>
                <c:pt idx="21" formatCode="0.00">
                  <c:v>2.5148387096774192</c:v>
                </c:pt>
                <c:pt idx="22" formatCode="0.00">
                  <c:v>2.0193333333333334</c:v>
                </c:pt>
                <c:pt idx="23" formatCode="0.00">
                  <c:v>2.8538709677419356</c:v>
                </c:pt>
                <c:pt idx="24" formatCode="0.00">
                  <c:v>4.1587096774193544</c:v>
                </c:pt>
                <c:pt idx="25" formatCode="0.00">
                  <c:v>4.5285714285714285</c:v>
                </c:pt>
                <c:pt idx="26" formatCode="0.00">
                  <c:v>4.6996774193548383</c:v>
                </c:pt>
                <c:pt idx="27" formatCode="0.00">
                  <c:v>4.2223333333333333</c:v>
                </c:pt>
                <c:pt idx="28" formatCode="0.00">
                  <c:v>2.88</c:v>
                </c:pt>
                <c:pt idx="29" formatCode="0.00">
                  <c:v>2.6906666666666665</c:v>
                </c:pt>
                <c:pt idx="30" formatCode="0.00">
                  <c:v>2.1793548387096773</c:v>
                </c:pt>
                <c:pt idx="31" formatCode="0.00">
                  <c:v>2.919032258064516</c:v>
                </c:pt>
                <c:pt idx="32" formatCode="0.00">
                  <c:v>3.0513333333333335</c:v>
                </c:pt>
                <c:pt idx="33" formatCode="0.00">
                  <c:v>2.7845161290322578</c:v>
                </c:pt>
                <c:pt idx="34" formatCode="0.00">
                  <c:v>2.3023333333333329</c:v>
                </c:pt>
                <c:pt idx="35" formatCode="0.00">
                  <c:v>2.8441935483870968</c:v>
                </c:pt>
                <c:pt idx="36" formatCode="0.00">
                  <c:v>2.8758064516129034</c:v>
                </c:pt>
                <c:pt idx="37" formatCode="0.00">
                  <c:v>4.4785714285714286</c:v>
                </c:pt>
                <c:pt idx="38" formatCode="0.00">
                  <c:v>4.185161290322581</c:v>
                </c:pt>
                <c:pt idx="39" formatCode="0.00">
                  <c:v>3.9693333333333332</c:v>
                </c:pt>
                <c:pt idx="40" formatCode="0.00">
                  <c:v>3.0729032258064519</c:v>
                </c:pt>
                <c:pt idx="41" formatCode="0.00">
                  <c:v>2</c:v>
                </c:pt>
                <c:pt idx="42" formatCode="0.00">
                  <c:v>2.7174193548387096</c:v>
                </c:pt>
                <c:pt idx="43" formatCode="0.00">
                  <c:v>2.7648387096774192</c:v>
                </c:pt>
                <c:pt idx="44" formatCode="0.00">
                  <c:v>2.5663333333333331</c:v>
                </c:pt>
                <c:pt idx="45" formatCode="0.00">
                  <c:v>2.8577419354838711</c:v>
                </c:pt>
                <c:pt idx="46" formatCode="0.00">
                  <c:v>2.3063333333333333</c:v>
                </c:pt>
                <c:pt idx="47" formatCode="0.00">
                  <c:v>3.7070967741935483</c:v>
                </c:pt>
                <c:pt idx="48" formatCode="0.00">
                  <c:v>3.9045161290322583</c:v>
                </c:pt>
                <c:pt idx="49" formatCode="0.00">
                  <c:v>4.1310714285714285</c:v>
                </c:pt>
                <c:pt idx="50" formatCode="0.00">
                  <c:v>4.7354838709677427</c:v>
                </c:pt>
                <c:pt idx="51" formatCode="0.00">
                  <c:v>4.7616666666666667</c:v>
                </c:pt>
                <c:pt idx="52" formatCode="0.00">
                  <c:v>3.3167741935483868</c:v>
                </c:pt>
                <c:pt idx="53" formatCode="0.00">
                  <c:v>2.9716666666666667</c:v>
                </c:pt>
                <c:pt idx="54" formatCode="0.00">
                  <c:v>2.8048387096774197</c:v>
                </c:pt>
                <c:pt idx="55" formatCode="0.00">
                  <c:v>2.7751612903225809</c:v>
                </c:pt>
                <c:pt idx="56" formatCode="0.00">
                  <c:v>2.665</c:v>
                </c:pt>
                <c:pt idx="57" formatCode="0.00">
                  <c:v>2.6906451612903224</c:v>
                </c:pt>
                <c:pt idx="58" formatCode="0.00">
                  <c:v>2.5786666666666664</c:v>
                </c:pt>
                <c:pt idx="59" formatCode="0.00">
                  <c:v>2.6280645161290321</c:v>
                </c:pt>
                <c:pt idx="60" formatCode="0.00">
                  <c:v>3.617096774193548</c:v>
                </c:pt>
                <c:pt idx="61" formatCode="0.00">
                  <c:v>4.1420689655172414</c:v>
                </c:pt>
                <c:pt idx="62" formatCode="0.00">
                  <c:v>5.185161290322581</c:v>
                </c:pt>
                <c:pt idx="63" formatCode="0.00">
                  <c:v>4.032</c:v>
                </c:pt>
                <c:pt idx="64" formatCode="0.00">
                  <c:v>3.5738709677419358</c:v>
                </c:pt>
                <c:pt idx="65" formatCode="0.00">
                  <c:v>2.7176666666666667</c:v>
                </c:pt>
                <c:pt idx="66" formatCode="0.00">
                  <c:v>2.7764516129032257</c:v>
                </c:pt>
                <c:pt idx="67" formatCode="0.00">
                  <c:v>2.67</c:v>
                </c:pt>
                <c:pt idx="68" formatCode="0.00">
                  <c:v>2.9383333333333335</c:v>
                </c:pt>
                <c:pt idx="69" formatCode="0.00">
                  <c:v>1.9319354838709677</c:v>
                </c:pt>
                <c:pt idx="70" formatCode="0.00">
                  <c:v>2.74</c:v>
                </c:pt>
                <c:pt idx="71" formatCode="0.00">
                  <c:v>3.3609677419354838</c:v>
                </c:pt>
                <c:pt idx="72" formatCode="0.00">
                  <c:v>4.2445161290322586</c:v>
                </c:pt>
                <c:pt idx="73" formatCode="0.00">
                  <c:v>4.595357142857142</c:v>
                </c:pt>
                <c:pt idx="74" formatCode="0.00">
                  <c:v>4.7077419354838712</c:v>
                </c:pt>
                <c:pt idx="75" formatCode="0.00">
                  <c:v>3.545666666666667</c:v>
                </c:pt>
                <c:pt idx="76" formatCode="0.00">
                  <c:v>2.9629032258064516</c:v>
                </c:pt>
                <c:pt idx="77" formatCode="0.00">
                  <c:v>2.7209999999999996</c:v>
                </c:pt>
                <c:pt idx="78" formatCode="0.00">
                  <c:v>2.8280645161290323</c:v>
                </c:pt>
                <c:pt idx="79" formatCode="0.00">
                  <c:v>2.7435483870967743</c:v>
                </c:pt>
                <c:pt idx="80" formatCode="0.00">
                  <c:v>2.9096666666666668</c:v>
                </c:pt>
                <c:pt idx="81" formatCode="0.00">
                  <c:v>2.6670967741935487</c:v>
                </c:pt>
                <c:pt idx="82" formatCode="0.00">
                  <c:v>2.2959999999999998</c:v>
                </c:pt>
                <c:pt idx="83" formatCode="0.00">
                  <c:v>3.4838709677419355</c:v>
                </c:pt>
                <c:pt idx="84" formatCode="0.00">
                  <c:v>4.3661290322580646</c:v>
                </c:pt>
                <c:pt idx="85" formatCode="0.00">
                  <c:v>4.7749999999999995</c:v>
                </c:pt>
                <c:pt idx="86" formatCode="0.00">
                  <c:v>4.0212903225806453</c:v>
                </c:pt>
                <c:pt idx="87" formatCode="0.00">
                  <c:v>3.5260000000000002</c:v>
                </c:pt>
                <c:pt idx="88" formatCode="0.00">
                  <c:v>2.9358064516129034</c:v>
                </c:pt>
                <c:pt idx="89" formatCode="0.00">
                  <c:v>2.8966666666666669</c:v>
                </c:pt>
                <c:pt idx="90" formatCode="0.00">
                  <c:v>2.5164516129032259</c:v>
                </c:pt>
                <c:pt idx="91" formatCode="0.00">
                  <c:v>2.6119354838709676</c:v>
                </c:pt>
                <c:pt idx="92" formatCode="0.00">
                  <c:v>2.7410000000000001</c:v>
                </c:pt>
                <c:pt idx="93" formatCode="0.00">
                  <c:v>2.9583870967741932</c:v>
                </c:pt>
                <c:pt idx="94" formatCode="0.00">
                  <c:v>2.4853333333333336</c:v>
                </c:pt>
                <c:pt idx="95" formatCode="0.00">
                  <c:v>4.2009677419354832</c:v>
                </c:pt>
                <c:pt idx="96" formatCode="0.00">
                  <c:v>4.1167741935483875</c:v>
                </c:pt>
                <c:pt idx="97" formatCode="0.00">
                  <c:v>4.7964285714285717</c:v>
                </c:pt>
                <c:pt idx="98" formatCode="0.00">
                  <c:v>4.4451612903225808</c:v>
                </c:pt>
                <c:pt idx="99" formatCode="0.00">
                  <c:v>5.5436666666666667</c:v>
                </c:pt>
                <c:pt idx="100" formatCode="0.00">
                  <c:v>3.8509677419354835</c:v>
                </c:pt>
                <c:pt idx="101" formatCode="0.00">
                  <c:v>3.2360808709175739</c:v>
                </c:pt>
                <c:pt idx="102" formatCode="0.00">
                  <c:v>2.5187096774193547</c:v>
                </c:pt>
                <c:pt idx="103" formatCode="0.00">
                  <c:v>2.5187096774193547</c:v>
                </c:pt>
                <c:pt idx="104" formatCode="0.00">
                  <c:v>2.996</c:v>
                </c:pt>
                <c:pt idx="105" formatCode="0.00">
                  <c:v>3.2316129032258067</c:v>
                </c:pt>
                <c:pt idx="106" formatCode="0.00">
                  <c:v>2.6773333333333329</c:v>
                </c:pt>
                <c:pt idx="107" formatCode="0.00">
                  <c:v>3.9087096774193548</c:v>
                </c:pt>
                <c:pt idx="108" formatCode="0.00">
                  <c:v>4.121612903225806</c:v>
                </c:pt>
                <c:pt idx="109" formatCode="0.00">
                  <c:v>4.4465517241379304</c:v>
                </c:pt>
                <c:pt idx="110">
                  <c:v>4.4451612903225808</c:v>
                </c:pt>
              </c:numCache>
            </c:numRef>
          </c:yVal>
          <c:smooth val="0"/>
          <c:extLst>
            <c:ext xmlns:c16="http://schemas.microsoft.com/office/drawing/2014/chart" uri="{C3380CC4-5D6E-409C-BE32-E72D297353CC}">
              <c16:uniqueId val="{00000000-D13E-4013-A761-71514415FBB0}"/>
            </c:ext>
          </c:extLst>
        </c:ser>
        <c:dLbls>
          <c:showLegendKey val="0"/>
          <c:showVal val="0"/>
          <c:showCatName val="0"/>
          <c:showSerName val="0"/>
          <c:showPercent val="0"/>
          <c:showBubbleSize val="0"/>
        </c:dLbls>
        <c:axId val="676061280"/>
        <c:axId val="676061672"/>
      </c:scatterChart>
      <c:valAx>
        <c:axId val="676061280"/>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76061672"/>
        <c:crosses val="autoZero"/>
        <c:crossBetween val="midCat"/>
        <c:majorUnit val="1"/>
      </c:valAx>
      <c:valAx>
        <c:axId val="676061672"/>
        <c:scaling>
          <c:orientation val="minMax"/>
          <c:max val="5.5"/>
          <c:min val="1"/>
        </c:scaling>
        <c:delete val="0"/>
        <c:axPos val="l"/>
        <c:title>
          <c:tx>
            <c:rich>
              <a:bodyPr rot="-5400000" vert="horz"/>
              <a:lstStyle/>
              <a:p>
                <a:pPr>
                  <a:defRPr sz="1600"/>
                </a:pPr>
                <a:r>
                  <a:rPr lang="en-US" sz="1600"/>
                  <a:t> ET Index (mm)</a:t>
                </a:r>
              </a:p>
            </c:rich>
          </c:tx>
          <c:overlay val="0"/>
        </c:title>
        <c:numFmt formatCode="0" sourceLinked="0"/>
        <c:majorTickMark val="out"/>
        <c:minorTickMark val="none"/>
        <c:tickLblPos val="nextTo"/>
        <c:txPr>
          <a:bodyPr/>
          <a:lstStyle/>
          <a:p>
            <a:pPr>
              <a:defRPr sz="1100"/>
            </a:pPr>
            <a:endParaRPr lang="en-US"/>
          </a:p>
        </c:txPr>
        <c:crossAx val="676061280"/>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PAR &amp; Pyranometer</a:t>
            </a:r>
          </a:p>
        </c:rich>
      </c:tx>
      <c:overlay val="1"/>
    </c:title>
    <c:autoTitleDeleted val="0"/>
    <c:plotArea>
      <c:layout>
        <c:manualLayout>
          <c:layoutTarget val="inner"/>
          <c:xMode val="edge"/>
          <c:yMode val="edge"/>
          <c:x val="6.1620147597291078E-2"/>
          <c:y val="7.5524775504756822E-2"/>
          <c:w val="0.86658829104695245"/>
          <c:h val="0.76538388209948316"/>
        </c:manualLayout>
      </c:layout>
      <c:scatterChart>
        <c:scatterStyle val="lineMarker"/>
        <c:varyColors val="0"/>
        <c:ser>
          <c:idx val="1"/>
          <c:order val="1"/>
          <c:tx>
            <c:v>Pyranometer</c:v>
          </c:tx>
          <c:spPr>
            <a:ln>
              <a:solidFill>
                <a:srgbClr val="FF0000"/>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Vert_month!$M$4:$M$999</c:f>
              <c:numCache>
                <c:formatCode>0.0</c:formatCode>
                <c:ptCount val="996"/>
                <c:pt idx="2">
                  <c:v>18.91</c:v>
                </c:pt>
                <c:pt idx="3">
                  <c:v>16.72</c:v>
                </c:pt>
                <c:pt idx="4">
                  <c:v>13.19</c:v>
                </c:pt>
                <c:pt idx="5">
                  <c:v>15.39</c:v>
                </c:pt>
                <c:pt idx="6">
                  <c:v>13.13</c:v>
                </c:pt>
                <c:pt idx="7">
                  <c:v>12.99</c:v>
                </c:pt>
                <c:pt idx="8">
                  <c:v>12.15</c:v>
                </c:pt>
                <c:pt idx="9">
                  <c:v>12.51</c:v>
                </c:pt>
                <c:pt idx="10">
                  <c:v>12.43</c:v>
                </c:pt>
                <c:pt idx="11">
                  <c:v>14.56</c:v>
                </c:pt>
                <c:pt idx="12">
                  <c:v>17.28</c:v>
                </c:pt>
                <c:pt idx="13">
                  <c:v>16.579999999999998</c:v>
                </c:pt>
                <c:pt idx="14">
                  <c:v>17.149999999999999</c:v>
                </c:pt>
                <c:pt idx="15">
                  <c:v>17</c:v>
                </c:pt>
                <c:pt idx="16">
                  <c:v>13.19</c:v>
                </c:pt>
                <c:pt idx="17">
                  <c:v>12.14</c:v>
                </c:pt>
                <c:pt idx="18">
                  <c:v>9.99</c:v>
                </c:pt>
                <c:pt idx="19">
                  <c:v>11.69</c:v>
                </c:pt>
                <c:pt idx="20">
                  <c:v>11.12</c:v>
                </c:pt>
                <c:pt idx="21">
                  <c:v>11.2</c:v>
                </c:pt>
                <c:pt idx="22">
                  <c:v>9.51</c:v>
                </c:pt>
                <c:pt idx="23">
                  <c:v>13.09</c:v>
                </c:pt>
                <c:pt idx="24">
                  <c:v>17.63</c:v>
                </c:pt>
                <c:pt idx="25">
                  <c:v>18.46</c:v>
                </c:pt>
                <c:pt idx="26">
                  <c:v>18.170000000000002</c:v>
                </c:pt>
                <c:pt idx="27">
                  <c:v>16.559999999999999</c:v>
                </c:pt>
                <c:pt idx="28">
                  <c:v>12.51</c:v>
                </c:pt>
                <c:pt idx="29">
                  <c:v>11.72</c:v>
                </c:pt>
                <c:pt idx="30">
                  <c:v>11.5</c:v>
                </c:pt>
                <c:pt idx="31">
                  <c:v>14.28</c:v>
                </c:pt>
                <c:pt idx="32">
                  <c:v>15.19</c:v>
                </c:pt>
                <c:pt idx="33">
                  <c:v>14.35</c:v>
                </c:pt>
                <c:pt idx="34">
                  <c:v>12.76</c:v>
                </c:pt>
                <c:pt idx="35">
                  <c:v>15.19</c:v>
                </c:pt>
                <c:pt idx="36">
                  <c:v>15.62</c:v>
                </c:pt>
                <c:pt idx="37">
                  <c:v>21.28</c:v>
                </c:pt>
                <c:pt idx="38">
                  <c:v>19.559999999999999</c:v>
                </c:pt>
                <c:pt idx="42">
                  <c:v>12.66</c:v>
                </c:pt>
                <c:pt idx="43">
                  <c:v>13.29</c:v>
                </c:pt>
                <c:pt idx="44">
                  <c:v>12.85</c:v>
                </c:pt>
                <c:pt idx="45">
                  <c:v>14.58</c:v>
                </c:pt>
                <c:pt idx="46">
                  <c:v>12.041</c:v>
                </c:pt>
                <c:pt idx="47">
                  <c:v>17.512</c:v>
                </c:pt>
                <c:pt idx="48">
                  <c:v>18.358000000000001</c:v>
                </c:pt>
                <c:pt idx="49">
                  <c:v>18.847000000000001</c:v>
                </c:pt>
                <c:pt idx="50">
                  <c:v>19.673999999999999</c:v>
                </c:pt>
                <c:pt idx="51">
                  <c:v>19.161000000000001</c:v>
                </c:pt>
                <c:pt idx="52">
                  <c:v>14.243</c:v>
                </c:pt>
                <c:pt idx="53">
                  <c:v>13.103999999999999</c:v>
                </c:pt>
                <c:pt idx="54">
                  <c:v>12.815</c:v>
                </c:pt>
                <c:pt idx="55">
                  <c:v>12.521000000000001</c:v>
                </c:pt>
                <c:pt idx="56">
                  <c:v>12.452999999999999</c:v>
                </c:pt>
                <c:pt idx="57">
                  <c:v>12.932</c:v>
                </c:pt>
                <c:pt idx="58">
                  <c:v>12.882999999999999</c:v>
                </c:pt>
                <c:pt idx="59">
                  <c:v>13.000999999999999</c:v>
                </c:pt>
                <c:pt idx="60">
                  <c:v>17.321999999999999</c:v>
                </c:pt>
                <c:pt idx="61">
                  <c:v>19.375</c:v>
                </c:pt>
                <c:pt idx="62">
                  <c:v>21.071999999999999</c:v>
                </c:pt>
                <c:pt idx="63">
                  <c:v>16.914999999999999</c:v>
                </c:pt>
                <c:pt idx="64">
                  <c:v>14.427</c:v>
                </c:pt>
                <c:pt idx="65">
                  <c:v>11.895</c:v>
                </c:pt>
                <c:pt idx="66">
                  <c:v>12.78</c:v>
                </c:pt>
                <c:pt idx="67">
                  <c:v>12.356</c:v>
                </c:pt>
                <c:pt idx="68">
                  <c:v>13.436</c:v>
                </c:pt>
                <c:pt idx="69">
                  <c:v>14.614000000000001</c:v>
                </c:pt>
                <c:pt idx="70">
                  <c:v>12.875999999999999</c:v>
                </c:pt>
                <c:pt idx="71">
                  <c:v>15.337999999999999</c:v>
                </c:pt>
                <c:pt idx="72">
                  <c:v>18.207000000000001</c:v>
                </c:pt>
                <c:pt idx="73">
                  <c:v>19.532</c:v>
                </c:pt>
                <c:pt idx="74">
                  <c:v>18.978999999999999</c:v>
                </c:pt>
                <c:pt idx="75">
                  <c:v>15.69</c:v>
                </c:pt>
                <c:pt idx="76">
                  <c:v>13.795</c:v>
                </c:pt>
                <c:pt idx="77">
                  <c:v>12.952</c:v>
                </c:pt>
                <c:pt idx="78">
                  <c:v>13.167</c:v>
                </c:pt>
                <c:pt idx="79">
                  <c:v>12.754</c:v>
                </c:pt>
                <c:pt idx="80">
                  <c:v>13.51</c:v>
                </c:pt>
                <c:pt idx="81">
                  <c:v>12.413</c:v>
                </c:pt>
                <c:pt idx="82">
                  <c:v>11.207000000000001</c:v>
                </c:pt>
                <c:pt idx="83">
                  <c:v>15.686999999999999</c:v>
                </c:pt>
                <c:pt idx="84">
                  <c:v>18.696000000000002</c:v>
                </c:pt>
                <c:pt idx="85">
                  <c:v>19.382000000000001</c:v>
                </c:pt>
                <c:pt idx="86">
                  <c:v>17.172999999999998</c:v>
                </c:pt>
                <c:pt idx="87">
                  <c:v>15.837999999999999</c:v>
                </c:pt>
                <c:pt idx="88">
                  <c:v>13.673</c:v>
                </c:pt>
                <c:pt idx="89">
                  <c:v>13.933</c:v>
                </c:pt>
                <c:pt idx="90">
                  <c:v>12.04</c:v>
                </c:pt>
                <c:pt idx="91">
                  <c:v>12.538</c:v>
                </c:pt>
                <c:pt idx="92">
                  <c:v>13.561999999999999</c:v>
                </c:pt>
                <c:pt idx="93">
                  <c:v>13.951000000000001</c:v>
                </c:pt>
                <c:pt idx="94">
                  <c:v>11.834</c:v>
                </c:pt>
                <c:pt idx="95">
                  <c:v>18.652000000000001</c:v>
                </c:pt>
                <c:pt idx="96">
                  <c:v>18.132000000000001</c:v>
                </c:pt>
                <c:pt idx="97">
                  <c:v>19.760000000000002</c:v>
                </c:pt>
                <c:pt idx="98">
                  <c:v>18.337</c:v>
                </c:pt>
                <c:pt idx="99">
                  <c:v>22.649000000000001</c:v>
                </c:pt>
                <c:pt idx="100">
                  <c:v>16.541</c:v>
                </c:pt>
                <c:pt idx="101">
                  <c:v>14.657999999999999</c:v>
                </c:pt>
                <c:pt idx="102">
                  <c:v>11.888999999999999</c:v>
                </c:pt>
                <c:pt idx="103">
                  <c:v>13.62</c:v>
                </c:pt>
                <c:pt idx="104">
                  <c:v>13.736000000000001</c:v>
                </c:pt>
                <c:pt idx="105">
                  <c:v>14.872999999999999</c:v>
                </c:pt>
                <c:pt idx="106">
                  <c:v>12.582000000000001</c:v>
                </c:pt>
                <c:pt idx="107">
                  <c:v>17.199000000000002</c:v>
                </c:pt>
                <c:pt idx="108">
                  <c:v>17.905999999999999</c:v>
                </c:pt>
                <c:pt idx="109">
                  <c:v>18.991</c:v>
                </c:pt>
                <c:pt idx="110">
                  <c:v>18.751000000000001</c:v>
                </c:pt>
              </c:numCache>
            </c:numRef>
          </c:yVal>
          <c:smooth val="0"/>
          <c:extLst>
            <c:ext xmlns:c16="http://schemas.microsoft.com/office/drawing/2014/chart" uri="{C3380CC4-5D6E-409C-BE32-E72D297353CC}">
              <c16:uniqueId val="{00000001-8ED7-483D-8F32-9A9E965141F1}"/>
            </c:ext>
          </c:extLst>
        </c:ser>
        <c:dLbls>
          <c:showLegendKey val="0"/>
          <c:showVal val="0"/>
          <c:showCatName val="0"/>
          <c:showSerName val="0"/>
          <c:showPercent val="0"/>
          <c:showBubbleSize val="0"/>
        </c:dLbls>
        <c:axId val="637851368"/>
        <c:axId val="637851760"/>
      </c:scatterChart>
      <c:scatterChart>
        <c:scatterStyle val="lineMarker"/>
        <c:varyColors val="0"/>
        <c:ser>
          <c:idx val="0"/>
          <c:order val="0"/>
          <c:tx>
            <c:v>PAR</c:v>
          </c:tx>
          <c:spPr>
            <a:ln>
              <a:solidFill>
                <a:srgbClr val="0000FF"/>
              </a:solidFill>
            </a:ln>
          </c:spPr>
          <c:marker>
            <c:symbol val="none"/>
          </c:marker>
          <c:xVal>
            <c:numRef>
              <c:f>Vert_month!$C$4:$C$999</c:f>
              <c:numCache>
                <c:formatCode>0.00</c:formatCode>
                <c:ptCount val="996"/>
                <c:pt idx="0">
                  <c:v>2015</c:v>
                </c:pt>
                <c:pt idx="1">
                  <c:v>2015.0833333333333</c:v>
                </c:pt>
                <c:pt idx="2">
                  <c:v>2015.1666666666667</c:v>
                </c:pt>
                <c:pt idx="3">
                  <c:v>2015.25</c:v>
                </c:pt>
                <c:pt idx="4">
                  <c:v>2015.3333333333333</c:v>
                </c:pt>
                <c:pt idx="5">
                  <c:v>2015.4166666666667</c:v>
                </c:pt>
                <c:pt idx="6">
                  <c:v>2015.5</c:v>
                </c:pt>
                <c:pt idx="7">
                  <c:v>2015.5833333333333</c:v>
                </c:pt>
                <c:pt idx="8">
                  <c:v>2015.6666666666667</c:v>
                </c:pt>
                <c:pt idx="9">
                  <c:v>2015.75</c:v>
                </c:pt>
                <c:pt idx="10">
                  <c:v>2015.8333333333333</c:v>
                </c:pt>
                <c:pt idx="11">
                  <c:v>2015.9166666666667</c:v>
                </c:pt>
                <c:pt idx="12">
                  <c:v>2016</c:v>
                </c:pt>
                <c:pt idx="13">
                  <c:v>2016.0833333333333</c:v>
                </c:pt>
                <c:pt idx="14">
                  <c:v>2016.1666666666667</c:v>
                </c:pt>
                <c:pt idx="15">
                  <c:v>2016.25</c:v>
                </c:pt>
                <c:pt idx="16">
                  <c:v>2016.3333333333333</c:v>
                </c:pt>
                <c:pt idx="17">
                  <c:v>2016.4166666666667</c:v>
                </c:pt>
                <c:pt idx="18">
                  <c:v>2016.5</c:v>
                </c:pt>
                <c:pt idx="19">
                  <c:v>2016.5833333333333</c:v>
                </c:pt>
                <c:pt idx="20">
                  <c:v>2016.6666666666667</c:v>
                </c:pt>
                <c:pt idx="21">
                  <c:v>2016.75</c:v>
                </c:pt>
                <c:pt idx="22">
                  <c:v>2016.8333333333333</c:v>
                </c:pt>
                <c:pt idx="23">
                  <c:v>2016.9166666666667</c:v>
                </c:pt>
                <c:pt idx="24">
                  <c:v>2017</c:v>
                </c:pt>
                <c:pt idx="25">
                  <c:v>2017.0833333333333</c:v>
                </c:pt>
                <c:pt idx="26">
                  <c:v>2017.1666666666667</c:v>
                </c:pt>
                <c:pt idx="27">
                  <c:v>2017.25</c:v>
                </c:pt>
                <c:pt idx="28">
                  <c:v>2017.3333333333333</c:v>
                </c:pt>
                <c:pt idx="29">
                  <c:v>2017.4166666666667</c:v>
                </c:pt>
                <c:pt idx="30">
                  <c:v>2017.5</c:v>
                </c:pt>
                <c:pt idx="31">
                  <c:v>2017.5833333333333</c:v>
                </c:pt>
                <c:pt idx="32">
                  <c:v>2017.6666666666667</c:v>
                </c:pt>
                <c:pt idx="33">
                  <c:v>2017.75</c:v>
                </c:pt>
                <c:pt idx="34">
                  <c:v>2017.8333333333333</c:v>
                </c:pt>
                <c:pt idx="35">
                  <c:v>2017.9166666666667</c:v>
                </c:pt>
                <c:pt idx="36">
                  <c:v>2018</c:v>
                </c:pt>
                <c:pt idx="37">
                  <c:v>2018.0833333333333</c:v>
                </c:pt>
                <c:pt idx="38">
                  <c:v>2018.1666666666667</c:v>
                </c:pt>
                <c:pt idx="39">
                  <c:v>2018.25</c:v>
                </c:pt>
                <c:pt idx="40">
                  <c:v>2018.3333333333333</c:v>
                </c:pt>
                <c:pt idx="41">
                  <c:v>2018.4166666666667</c:v>
                </c:pt>
                <c:pt idx="42">
                  <c:v>2018.5</c:v>
                </c:pt>
                <c:pt idx="43">
                  <c:v>2018.5833333333333</c:v>
                </c:pt>
                <c:pt idx="44">
                  <c:v>2018.6666666666667</c:v>
                </c:pt>
                <c:pt idx="45">
                  <c:v>2018.75</c:v>
                </c:pt>
                <c:pt idx="46">
                  <c:v>2018.8333333333333</c:v>
                </c:pt>
                <c:pt idx="47">
                  <c:v>2018.9166666666667</c:v>
                </c:pt>
                <c:pt idx="48">
                  <c:v>2019</c:v>
                </c:pt>
                <c:pt idx="49">
                  <c:v>2019.0833333333333</c:v>
                </c:pt>
                <c:pt idx="50">
                  <c:v>2019.1666666666667</c:v>
                </c:pt>
                <c:pt idx="51">
                  <c:v>2019.25</c:v>
                </c:pt>
                <c:pt idx="52">
                  <c:v>2019.3333333333333</c:v>
                </c:pt>
                <c:pt idx="53">
                  <c:v>2019.4166666666667</c:v>
                </c:pt>
                <c:pt idx="54">
                  <c:v>2019.5</c:v>
                </c:pt>
                <c:pt idx="55">
                  <c:v>2019.5833333333333</c:v>
                </c:pt>
                <c:pt idx="56">
                  <c:v>2019.6666666666667</c:v>
                </c:pt>
                <c:pt idx="57">
                  <c:v>2019.75</c:v>
                </c:pt>
                <c:pt idx="58">
                  <c:v>2019.8333333333333</c:v>
                </c:pt>
                <c:pt idx="59">
                  <c:v>2019.9166666666667</c:v>
                </c:pt>
                <c:pt idx="60">
                  <c:v>2020</c:v>
                </c:pt>
                <c:pt idx="61">
                  <c:v>2020.0833333333333</c:v>
                </c:pt>
                <c:pt idx="62">
                  <c:v>2020.1666666666667</c:v>
                </c:pt>
                <c:pt idx="63">
                  <c:v>2020.25</c:v>
                </c:pt>
                <c:pt idx="64">
                  <c:v>2020.3333333333333</c:v>
                </c:pt>
                <c:pt idx="65">
                  <c:v>2020.4166666666667</c:v>
                </c:pt>
                <c:pt idx="66">
                  <c:v>2020.5</c:v>
                </c:pt>
                <c:pt idx="67">
                  <c:v>2020.5833333333333</c:v>
                </c:pt>
                <c:pt idx="68">
                  <c:v>2020.6666666666667</c:v>
                </c:pt>
                <c:pt idx="69">
                  <c:v>2020.75</c:v>
                </c:pt>
                <c:pt idx="70">
                  <c:v>2020.8333333333333</c:v>
                </c:pt>
                <c:pt idx="71">
                  <c:v>2020.9166666666667</c:v>
                </c:pt>
                <c:pt idx="72">
                  <c:v>2021</c:v>
                </c:pt>
                <c:pt idx="73">
                  <c:v>2021.0833333333333</c:v>
                </c:pt>
                <c:pt idx="74">
                  <c:v>2021.1666666666667</c:v>
                </c:pt>
                <c:pt idx="75">
                  <c:v>2021.25</c:v>
                </c:pt>
                <c:pt idx="76">
                  <c:v>2021.3333333333333</c:v>
                </c:pt>
                <c:pt idx="77">
                  <c:v>2021.4166666666667</c:v>
                </c:pt>
                <c:pt idx="78">
                  <c:v>2021.5</c:v>
                </c:pt>
                <c:pt idx="79">
                  <c:v>2021.5833333333333</c:v>
                </c:pt>
                <c:pt idx="80">
                  <c:v>2021.6666666666667</c:v>
                </c:pt>
                <c:pt idx="81">
                  <c:v>2021.75</c:v>
                </c:pt>
                <c:pt idx="82">
                  <c:v>2021.8333333333333</c:v>
                </c:pt>
                <c:pt idx="83">
                  <c:v>2021.9166666666667</c:v>
                </c:pt>
                <c:pt idx="84">
                  <c:v>2022</c:v>
                </c:pt>
                <c:pt idx="85">
                  <c:v>2022.0833333333333</c:v>
                </c:pt>
                <c:pt idx="86">
                  <c:v>2022.1666666666667</c:v>
                </c:pt>
                <c:pt idx="87">
                  <c:v>2022.25</c:v>
                </c:pt>
                <c:pt idx="88">
                  <c:v>2022.3333333333333</c:v>
                </c:pt>
                <c:pt idx="89">
                  <c:v>2022.4166666666667</c:v>
                </c:pt>
                <c:pt idx="90">
                  <c:v>2022.5</c:v>
                </c:pt>
                <c:pt idx="91">
                  <c:v>2022.5833333333333</c:v>
                </c:pt>
                <c:pt idx="92">
                  <c:v>2022.6666666666667</c:v>
                </c:pt>
                <c:pt idx="93">
                  <c:v>2022.75</c:v>
                </c:pt>
                <c:pt idx="94">
                  <c:v>2022.8333333333333</c:v>
                </c:pt>
                <c:pt idx="95">
                  <c:v>2022.9166666666667</c:v>
                </c:pt>
                <c:pt idx="96">
                  <c:v>2023</c:v>
                </c:pt>
                <c:pt idx="97">
                  <c:v>2023.0833333333333</c:v>
                </c:pt>
                <c:pt idx="98">
                  <c:v>2023.1666666666667</c:v>
                </c:pt>
                <c:pt idx="99">
                  <c:v>2023.25</c:v>
                </c:pt>
                <c:pt idx="100">
                  <c:v>2023.3333333333333</c:v>
                </c:pt>
                <c:pt idx="101">
                  <c:v>2023.4166666666667</c:v>
                </c:pt>
                <c:pt idx="102">
                  <c:v>2023.5</c:v>
                </c:pt>
                <c:pt idx="103">
                  <c:v>2023.5833333333333</c:v>
                </c:pt>
                <c:pt idx="104">
                  <c:v>2023.6666666666667</c:v>
                </c:pt>
                <c:pt idx="105">
                  <c:v>2023.75</c:v>
                </c:pt>
                <c:pt idx="106">
                  <c:v>2023.8333333333333</c:v>
                </c:pt>
                <c:pt idx="107">
                  <c:v>2023.9166666666667</c:v>
                </c:pt>
                <c:pt idx="108">
                  <c:v>2024</c:v>
                </c:pt>
                <c:pt idx="109">
                  <c:v>2024.0833333333333</c:v>
                </c:pt>
                <c:pt idx="110">
                  <c:v>2024.1666666666667</c:v>
                </c:pt>
                <c:pt idx="111">
                  <c:v>2024.25</c:v>
                </c:pt>
                <c:pt idx="112">
                  <c:v>2024.3333333333333</c:v>
                </c:pt>
                <c:pt idx="113">
                  <c:v>2024.4166666666667</c:v>
                </c:pt>
                <c:pt idx="114">
                  <c:v>2024.5</c:v>
                </c:pt>
                <c:pt idx="115">
                  <c:v>2024.5833333333333</c:v>
                </c:pt>
                <c:pt idx="116">
                  <c:v>2024.6666666666667</c:v>
                </c:pt>
                <c:pt idx="117">
                  <c:v>2024.75</c:v>
                </c:pt>
                <c:pt idx="118">
                  <c:v>2024.8333333333333</c:v>
                </c:pt>
                <c:pt idx="119">
                  <c:v>2024.9166666666667</c:v>
                </c:pt>
              </c:numCache>
            </c:numRef>
          </c:xVal>
          <c:yVal>
            <c:numRef>
              <c:f>Vert_month!$O$4:$O$999</c:f>
              <c:numCache>
                <c:formatCode>0.0</c:formatCode>
                <c:ptCount val="996"/>
                <c:pt idx="2">
                  <c:v>44.967578293547511</c:v>
                </c:pt>
                <c:pt idx="3">
                  <c:v>40.233520542039194</c:v>
                </c:pt>
                <c:pt idx="4">
                  <c:v>32.216393749130567</c:v>
                </c:pt>
                <c:pt idx="5">
                  <c:v>37.095056242099751</c:v>
                </c:pt>
                <c:pt idx="6">
                  <c:v>29.107772805936026</c:v>
                </c:pt>
                <c:pt idx="7">
                  <c:v>29.295018951846668</c:v>
                </c:pt>
                <c:pt idx="8">
                  <c:v>27.709085913598241</c:v>
                </c:pt>
                <c:pt idx="9">
                  <c:v>28.613314071886553</c:v>
                </c:pt>
                <c:pt idx="10">
                  <c:v>27.614365560256672</c:v>
                </c:pt>
                <c:pt idx="11">
                  <c:v>33.590258223770896</c:v>
                </c:pt>
                <c:pt idx="12">
                  <c:v>40.074736026307079</c:v>
                </c:pt>
                <c:pt idx="13">
                  <c:v>38.455746336422706</c:v>
                </c:pt>
                <c:pt idx="14">
                  <c:v>37.943402796077784</c:v>
                </c:pt>
                <c:pt idx="15">
                  <c:v>36.503114289096224</c:v>
                </c:pt>
                <c:pt idx="16">
                  <c:v>29.102338244023059</c:v>
                </c:pt>
                <c:pt idx="17">
                  <c:v>27.079678972046995</c:v>
                </c:pt>
                <c:pt idx="18">
                  <c:v>22.386152839925799</c:v>
                </c:pt>
                <c:pt idx="19">
                  <c:v>25.600130291245861</c:v>
                </c:pt>
                <c:pt idx="20">
                  <c:v>23.828635907679839</c:v>
                </c:pt>
                <c:pt idx="21">
                  <c:v>24.433816280703329</c:v>
                </c:pt>
                <c:pt idx="22">
                  <c:v>21.039910766048589</c:v>
                </c:pt>
                <c:pt idx="23">
                  <c:v>29.026090217183754</c:v>
                </c:pt>
                <c:pt idx="24">
                  <c:v>39.414121393770728</c:v>
                </c:pt>
                <c:pt idx="25">
                  <c:v>48.253328345171575</c:v>
                </c:pt>
                <c:pt idx="26">
                  <c:v>49.609316342479346</c:v>
                </c:pt>
                <c:pt idx="27">
                  <c:v>44.448201885767062</c:v>
                </c:pt>
                <c:pt idx="28">
                  <c:v>34.537202557095299</c:v>
                </c:pt>
                <c:pt idx="29">
                  <c:v>32.54661497640847</c:v>
                </c:pt>
                <c:pt idx="30">
                  <c:v>27.57124330507764</c:v>
                </c:pt>
                <c:pt idx="31">
                  <c:v>34.463753891241367</c:v>
                </c:pt>
                <c:pt idx="32">
                  <c:v>36.8470036901453</c:v>
                </c:pt>
                <c:pt idx="33">
                  <c:v>33.464269699422928</c:v>
                </c:pt>
                <c:pt idx="34">
                  <c:v>28.997828767235724</c:v>
                </c:pt>
                <c:pt idx="35">
                  <c:v>34.03</c:v>
                </c:pt>
                <c:pt idx="36">
                  <c:v>35.25</c:v>
                </c:pt>
                <c:pt idx="37">
                  <c:v>46.81</c:v>
                </c:pt>
                <c:pt idx="38">
                  <c:v>45.55</c:v>
                </c:pt>
                <c:pt idx="39">
                  <c:v>44.27</c:v>
                </c:pt>
                <c:pt idx="40">
                  <c:v>37.299999999999997</c:v>
                </c:pt>
                <c:pt idx="41">
                  <c:v>27.47</c:v>
                </c:pt>
                <c:pt idx="42">
                  <c:v>26.6</c:v>
                </c:pt>
                <c:pt idx="43">
                  <c:v>27.54</c:v>
                </c:pt>
                <c:pt idx="44">
                  <c:v>26.49</c:v>
                </c:pt>
                <c:pt idx="45">
                  <c:v>29.75</c:v>
                </c:pt>
                <c:pt idx="46">
                  <c:v>24.974</c:v>
                </c:pt>
                <c:pt idx="47">
                  <c:v>36.164000000000001</c:v>
                </c:pt>
                <c:pt idx="48">
                  <c:v>41.668999999999997</c:v>
                </c:pt>
                <c:pt idx="49">
                  <c:v>42.430999999999997</c:v>
                </c:pt>
                <c:pt idx="50">
                  <c:v>44.085000000000001</c:v>
                </c:pt>
                <c:pt idx="51">
                  <c:v>42.768000000000001</c:v>
                </c:pt>
                <c:pt idx="52">
                  <c:v>32.325000000000003</c:v>
                </c:pt>
                <c:pt idx="53">
                  <c:v>29.608000000000001</c:v>
                </c:pt>
                <c:pt idx="54">
                  <c:v>28.466999999999999</c:v>
                </c:pt>
                <c:pt idx="55">
                  <c:v>27.562999999999999</c:v>
                </c:pt>
                <c:pt idx="56">
                  <c:v>26.588999999999999</c:v>
                </c:pt>
                <c:pt idx="57">
                  <c:v>27.199000000000002</c:v>
                </c:pt>
                <c:pt idx="58">
                  <c:v>26.407</c:v>
                </c:pt>
                <c:pt idx="59">
                  <c:v>26.280999999999999</c:v>
                </c:pt>
                <c:pt idx="60">
                  <c:v>34.558</c:v>
                </c:pt>
                <c:pt idx="61">
                  <c:v>38.963999999999999</c:v>
                </c:pt>
                <c:pt idx="62">
                  <c:v>42.801000000000002</c:v>
                </c:pt>
                <c:pt idx="63">
                  <c:v>35.710999999999999</c:v>
                </c:pt>
                <c:pt idx="64">
                  <c:v>31.468</c:v>
                </c:pt>
                <c:pt idx="65">
                  <c:v>26.62</c:v>
                </c:pt>
                <c:pt idx="66">
                  <c:v>27.47</c:v>
                </c:pt>
                <c:pt idx="67">
                  <c:v>26.084</c:v>
                </c:pt>
                <c:pt idx="68">
                  <c:v>27.417999999999999</c:v>
                </c:pt>
                <c:pt idx="69">
                  <c:v>32.609000000000002</c:v>
                </c:pt>
                <c:pt idx="70">
                  <c:v>28.661000000000001</c:v>
                </c:pt>
                <c:pt idx="71">
                  <c:v>33.688000000000002</c:v>
                </c:pt>
                <c:pt idx="72">
                  <c:v>39.441000000000003</c:v>
                </c:pt>
                <c:pt idx="73">
                  <c:v>41.883000000000003</c:v>
                </c:pt>
                <c:pt idx="74">
                  <c:v>39.972999999999999</c:v>
                </c:pt>
                <c:pt idx="75">
                  <c:v>32.945999999999998</c:v>
                </c:pt>
                <c:pt idx="76">
                  <c:v>28.959</c:v>
                </c:pt>
                <c:pt idx="77">
                  <c:v>26.966000000000001</c:v>
                </c:pt>
                <c:pt idx="78">
                  <c:v>27.506</c:v>
                </c:pt>
                <c:pt idx="79">
                  <c:v>26.567</c:v>
                </c:pt>
                <c:pt idx="80">
                  <c:v>27.486999999999998</c:v>
                </c:pt>
                <c:pt idx="81">
                  <c:v>25.132999999999999</c:v>
                </c:pt>
                <c:pt idx="82">
                  <c:v>22.71</c:v>
                </c:pt>
                <c:pt idx="83">
                  <c:v>32.503</c:v>
                </c:pt>
                <c:pt idx="84">
                  <c:v>39.002000000000002</c:v>
                </c:pt>
                <c:pt idx="85">
                  <c:v>40.198</c:v>
                </c:pt>
                <c:pt idx="86">
                  <c:v>36.308999999999997</c:v>
                </c:pt>
                <c:pt idx="87">
                  <c:v>32.122</c:v>
                </c:pt>
                <c:pt idx="88">
                  <c:v>27.771999999999998</c:v>
                </c:pt>
                <c:pt idx="89">
                  <c:v>26.891999999999999</c:v>
                </c:pt>
                <c:pt idx="90">
                  <c:v>22.356000000000002</c:v>
                </c:pt>
                <c:pt idx="91">
                  <c:v>23.044</c:v>
                </c:pt>
                <c:pt idx="92">
                  <c:v>28.838000000000001</c:v>
                </c:pt>
                <c:pt idx="93">
                  <c:v>29.463999999999999</c:v>
                </c:pt>
                <c:pt idx="94">
                  <c:v>25.155000000000001</c:v>
                </c:pt>
                <c:pt idx="95">
                  <c:v>37.76</c:v>
                </c:pt>
                <c:pt idx="96">
                  <c:v>36.756</c:v>
                </c:pt>
                <c:pt idx="97">
                  <c:v>39.749000000000002</c:v>
                </c:pt>
                <c:pt idx="98">
                  <c:v>37.396999999999998</c:v>
                </c:pt>
                <c:pt idx="99">
                  <c:v>45.970999999999997</c:v>
                </c:pt>
                <c:pt idx="100">
                  <c:v>34.441000000000003</c:v>
                </c:pt>
                <c:pt idx="101">
                  <c:v>30.869</c:v>
                </c:pt>
                <c:pt idx="102">
                  <c:v>25.151</c:v>
                </c:pt>
                <c:pt idx="103">
                  <c:v>28.768000000000001</c:v>
                </c:pt>
                <c:pt idx="104">
                  <c:v>28.460999999999999</c:v>
                </c:pt>
                <c:pt idx="105">
                  <c:v>30.36</c:v>
                </c:pt>
                <c:pt idx="106">
                  <c:v>25.25</c:v>
                </c:pt>
                <c:pt idx="107">
                  <c:v>33.393999999999998</c:v>
                </c:pt>
                <c:pt idx="108">
                  <c:v>35.286999999999999</c:v>
                </c:pt>
                <c:pt idx="109">
                  <c:v>37.856999999999999</c:v>
                </c:pt>
                <c:pt idx="110">
                  <c:v>38.045999999999999</c:v>
                </c:pt>
              </c:numCache>
            </c:numRef>
          </c:yVal>
          <c:smooth val="0"/>
          <c:extLst>
            <c:ext xmlns:c16="http://schemas.microsoft.com/office/drawing/2014/chart" uri="{C3380CC4-5D6E-409C-BE32-E72D297353CC}">
              <c16:uniqueId val="{00000000-8ED7-483D-8F32-9A9E965141F1}"/>
            </c:ext>
          </c:extLst>
        </c:ser>
        <c:dLbls>
          <c:showLegendKey val="0"/>
          <c:showVal val="0"/>
          <c:showCatName val="0"/>
          <c:showSerName val="0"/>
          <c:showPercent val="0"/>
          <c:showBubbleSize val="0"/>
        </c:dLbls>
        <c:axId val="300971160"/>
        <c:axId val="300962304"/>
      </c:scatterChart>
      <c:valAx>
        <c:axId val="637851368"/>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37851760"/>
        <c:crosses val="autoZero"/>
        <c:crossBetween val="midCat"/>
        <c:majorUnit val="1"/>
      </c:valAx>
      <c:valAx>
        <c:axId val="637851760"/>
        <c:scaling>
          <c:orientation val="minMax"/>
        </c:scaling>
        <c:delete val="0"/>
        <c:axPos val="l"/>
        <c:title>
          <c:tx>
            <c:rich>
              <a:bodyPr rot="-5400000" vert="horz"/>
              <a:lstStyle/>
              <a:p>
                <a:pPr>
                  <a:defRPr sz="1600">
                    <a:solidFill>
                      <a:srgbClr val="0000FF"/>
                    </a:solidFill>
                  </a:defRPr>
                </a:pPr>
                <a:r>
                  <a:rPr lang="en-US" sz="1600">
                    <a:solidFill>
                      <a:srgbClr val="0000FF"/>
                    </a:solidFill>
                  </a:rPr>
                  <a:t> Sol. Rad</a:t>
                </a:r>
                <a:r>
                  <a:rPr lang="en-US" sz="1600" baseline="0">
                    <a:solidFill>
                      <a:srgbClr val="0000FF"/>
                    </a:solidFill>
                  </a:rPr>
                  <a:t>. </a:t>
                </a:r>
                <a:r>
                  <a:rPr lang="en-US" sz="1600">
                    <a:solidFill>
                      <a:srgbClr val="0000FF"/>
                    </a:solidFill>
                  </a:rPr>
                  <a:t>(Mol/m</a:t>
                </a:r>
                <a:r>
                  <a:rPr lang="en-US" sz="1600" baseline="30000">
                    <a:solidFill>
                      <a:srgbClr val="0000FF"/>
                    </a:solidFill>
                  </a:rPr>
                  <a:t>2</a:t>
                </a:r>
                <a:r>
                  <a:rPr lang="en-US" sz="1600">
                    <a:solidFill>
                      <a:srgbClr val="0000FF"/>
                    </a:solidFill>
                  </a:rPr>
                  <a:t>/day)</a:t>
                </a:r>
              </a:p>
            </c:rich>
          </c:tx>
          <c:overlay val="0"/>
        </c:title>
        <c:numFmt formatCode="0" sourceLinked="0"/>
        <c:majorTickMark val="out"/>
        <c:minorTickMark val="none"/>
        <c:tickLblPos val="nextTo"/>
        <c:txPr>
          <a:bodyPr/>
          <a:lstStyle/>
          <a:p>
            <a:pPr>
              <a:defRPr sz="1100"/>
            </a:pPr>
            <a:endParaRPr lang="en-US"/>
          </a:p>
        </c:txPr>
        <c:crossAx val="637851368"/>
        <c:crosses val="autoZero"/>
        <c:crossBetween val="midCat"/>
        <c:majorUnit val="10"/>
      </c:valAx>
      <c:valAx>
        <c:axId val="300962304"/>
        <c:scaling>
          <c:orientation val="minMax"/>
        </c:scaling>
        <c:delete val="0"/>
        <c:axPos val="r"/>
        <c:title>
          <c:tx>
            <c:rich>
              <a:bodyPr/>
              <a:lstStyle/>
              <a:p>
                <a:pPr>
                  <a:defRPr sz="1600">
                    <a:solidFill>
                      <a:srgbClr val="FF0000"/>
                    </a:solidFill>
                  </a:defRPr>
                </a:pPr>
                <a:r>
                  <a:rPr lang="en-US" sz="1600" b="1" i="0" u="none" strike="noStrike" baseline="0">
                    <a:solidFill>
                      <a:srgbClr val="FF0000"/>
                    </a:solidFill>
                    <a:effectLst/>
                  </a:rPr>
                  <a:t>Sol. Rad. (MJ/m</a:t>
                </a:r>
                <a:r>
                  <a:rPr lang="en-US" sz="1600" b="1" i="0" u="none" strike="noStrike" baseline="30000">
                    <a:solidFill>
                      <a:srgbClr val="FF0000"/>
                    </a:solidFill>
                    <a:effectLst/>
                  </a:rPr>
                  <a:t>2</a:t>
                </a:r>
                <a:r>
                  <a:rPr lang="en-US" sz="1600" b="1" i="0" u="none" strike="noStrike" baseline="0">
                    <a:solidFill>
                      <a:srgbClr val="FF0000"/>
                    </a:solidFill>
                    <a:effectLst/>
                  </a:rPr>
                  <a:t>/day)</a:t>
                </a:r>
                <a:endParaRPr lang="en-US" sz="1600">
                  <a:solidFill>
                    <a:srgbClr val="FF0000"/>
                  </a:solidFill>
                </a:endParaRPr>
              </a:p>
            </c:rich>
          </c:tx>
          <c:overlay val="0"/>
        </c:title>
        <c:numFmt formatCode="0" sourceLinked="0"/>
        <c:majorTickMark val="out"/>
        <c:minorTickMark val="none"/>
        <c:tickLblPos val="nextTo"/>
        <c:crossAx val="300971160"/>
        <c:crosses val="max"/>
        <c:crossBetween val="midCat"/>
      </c:valAx>
      <c:valAx>
        <c:axId val="300971160"/>
        <c:scaling>
          <c:orientation val="minMax"/>
        </c:scaling>
        <c:delete val="1"/>
        <c:axPos val="b"/>
        <c:numFmt formatCode="0.00" sourceLinked="1"/>
        <c:majorTickMark val="out"/>
        <c:minorTickMark val="none"/>
        <c:tickLblPos val="nextTo"/>
        <c:crossAx val="300962304"/>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Rainfall</a:t>
            </a:r>
            <a:endParaRPr lang="en-US"/>
          </a:p>
        </c:rich>
      </c:tx>
      <c:layout>
        <c:manualLayout>
          <c:xMode val="edge"/>
          <c:yMode val="edge"/>
          <c:x val="0.336046511627907"/>
          <c:y val="4.3478260869565216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Daily Rainfall</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Daily_2024!$B$4:$B$368</c:f>
              <c:numCache>
                <c:formatCode>0.0</c:formatCode>
                <c:ptCount val="365"/>
                <c:pt idx="0">
                  <c:v>0.76200000000000001</c:v>
                </c:pt>
                <c:pt idx="1">
                  <c:v>0</c:v>
                </c:pt>
                <c:pt idx="2">
                  <c:v>0.76200000000000001</c:v>
                </c:pt>
                <c:pt idx="3">
                  <c:v>0.127</c:v>
                </c:pt>
                <c:pt idx="4">
                  <c:v>0</c:v>
                </c:pt>
                <c:pt idx="5">
                  <c:v>0.38100000000000001</c:v>
                </c:pt>
                <c:pt idx="6">
                  <c:v>0.127</c:v>
                </c:pt>
                <c:pt idx="7">
                  <c:v>0.254</c:v>
                </c:pt>
                <c:pt idx="8">
                  <c:v>0</c:v>
                </c:pt>
                <c:pt idx="9">
                  <c:v>0</c:v>
                </c:pt>
                <c:pt idx="10">
                  <c:v>0.38100000000000001</c:v>
                </c:pt>
                <c:pt idx="11">
                  <c:v>0.254</c:v>
                </c:pt>
                <c:pt idx="12">
                  <c:v>0</c:v>
                </c:pt>
                <c:pt idx="13">
                  <c:v>3.048</c:v>
                </c:pt>
                <c:pt idx="14">
                  <c:v>0</c:v>
                </c:pt>
                <c:pt idx="15">
                  <c:v>0</c:v>
                </c:pt>
                <c:pt idx="16">
                  <c:v>0.127</c:v>
                </c:pt>
                <c:pt idx="17">
                  <c:v>0</c:v>
                </c:pt>
                <c:pt idx="18">
                  <c:v>0</c:v>
                </c:pt>
                <c:pt idx="19">
                  <c:v>0.254</c:v>
                </c:pt>
                <c:pt idx="20">
                  <c:v>0</c:v>
                </c:pt>
                <c:pt idx="21">
                  <c:v>0</c:v>
                </c:pt>
                <c:pt idx="22">
                  <c:v>0</c:v>
                </c:pt>
                <c:pt idx="23">
                  <c:v>0</c:v>
                </c:pt>
                <c:pt idx="24">
                  <c:v>0</c:v>
                </c:pt>
                <c:pt idx="25">
                  <c:v>0</c:v>
                </c:pt>
                <c:pt idx="26">
                  <c:v>0</c:v>
                </c:pt>
                <c:pt idx="27">
                  <c:v>0</c:v>
                </c:pt>
                <c:pt idx="28">
                  <c:v>0</c:v>
                </c:pt>
                <c:pt idx="29">
                  <c:v>4.5720000000000001</c:v>
                </c:pt>
                <c:pt idx="30">
                  <c:v>1.27</c:v>
                </c:pt>
                <c:pt idx="31">
                  <c:v>0</c:v>
                </c:pt>
                <c:pt idx="32">
                  <c:v>0</c:v>
                </c:pt>
                <c:pt idx="33">
                  <c:v>0</c:v>
                </c:pt>
                <c:pt idx="34">
                  <c:v>0</c:v>
                </c:pt>
                <c:pt idx="35">
                  <c:v>0</c:v>
                </c:pt>
                <c:pt idx="36">
                  <c:v>0.127</c:v>
                </c:pt>
                <c:pt idx="37">
                  <c:v>0.127</c:v>
                </c:pt>
                <c:pt idx="38">
                  <c:v>0</c:v>
                </c:pt>
                <c:pt idx="39">
                  <c:v>0</c:v>
                </c:pt>
                <c:pt idx="40">
                  <c:v>0</c:v>
                </c:pt>
                <c:pt idx="41">
                  <c:v>0</c:v>
                </c:pt>
                <c:pt idx="42">
                  <c:v>0</c:v>
                </c:pt>
                <c:pt idx="43">
                  <c:v>0.254</c:v>
                </c:pt>
                <c:pt idx="44">
                  <c:v>0</c:v>
                </c:pt>
                <c:pt idx="45">
                  <c:v>0</c:v>
                </c:pt>
                <c:pt idx="46">
                  <c:v>0.254</c:v>
                </c:pt>
                <c:pt idx="47">
                  <c:v>0</c:v>
                </c:pt>
                <c:pt idx="48">
                  <c:v>0</c:v>
                </c:pt>
                <c:pt idx="49">
                  <c:v>1.143</c:v>
                </c:pt>
                <c:pt idx="50">
                  <c:v>0.127</c:v>
                </c:pt>
                <c:pt idx="51">
                  <c:v>7.8740000000000006</c:v>
                </c:pt>
                <c:pt idx="52">
                  <c:v>0.127</c:v>
                </c:pt>
                <c:pt idx="53">
                  <c:v>1.524</c:v>
                </c:pt>
                <c:pt idx="54">
                  <c:v>0.50800000000000001</c:v>
                </c:pt>
                <c:pt idx="55">
                  <c:v>9.5249999999999986</c:v>
                </c:pt>
                <c:pt idx="56">
                  <c:v>4.0640000000000001</c:v>
                </c:pt>
                <c:pt idx="57">
                  <c:v>0</c:v>
                </c:pt>
                <c:pt idx="58">
                  <c:v>0</c:v>
                </c:pt>
                <c:pt idx="59">
                  <c:v>0</c:v>
                </c:pt>
                <c:pt idx="60">
                  <c:v>1.016</c:v>
                </c:pt>
                <c:pt idx="61">
                  <c:v>0</c:v>
                </c:pt>
                <c:pt idx="62">
                  <c:v>0.127</c:v>
                </c:pt>
                <c:pt idx="63">
                  <c:v>12.192</c:v>
                </c:pt>
                <c:pt idx="64">
                  <c:v>0.127</c:v>
                </c:pt>
                <c:pt idx="65">
                  <c:v>0</c:v>
                </c:pt>
                <c:pt idx="66">
                  <c:v>0</c:v>
                </c:pt>
                <c:pt idx="67">
                  <c:v>0</c:v>
                </c:pt>
                <c:pt idx="68">
                  <c:v>0</c:v>
                </c:pt>
                <c:pt idx="69">
                  <c:v>0</c:v>
                </c:pt>
                <c:pt idx="70">
                  <c:v>0.254</c:v>
                </c:pt>
                <c:pt idx="71">
                  <c:v>0</c:v>
                </c:pt>
                <c:pt idx="72">
                  <c:v>0.127</c:v>
                </c:pt>
                <c:pt idx="73">
                  <c:v>0</c:v>
                </c:pt>
                <c:pt idx="74">
                  <c:v>0</c:v>
                </c:pt>
                <c:pt idx="75">
                  <c:v>0</c:v>
                </c:pt>
                <c:pt idx="76">
                  <c:v>0</c:v>
                </c:pt>
                <c:pt idx="77">
                  <c:v>0.254</c:v>
                </c:pt>
                <c:pt idx="78">
                  <c:v>17.526</c:v>
                </c:pt>
                <c:pt idx="79">
                  <c:v>12.573</c:v>
                </c:pt>
                <c:pt idx="80">
                  <c:v>0.38100000000000001</c:v>
                </c:pt>
                <c:pt idx="81">
                  <c:v>0</c:v>
                </c:pt>
                <c:pt idx="82">
                  <c:v>0</c:v>
                </c:pt>
                <c:pt idx="83">
                  <c:v>0</c:v>
                </c:pt>
                <c:pt idx="84">
                  <c:v>0</c:v>
                </c:pt>
                <c:pt idx="85">
                  <c:v>0</c:v>
                </c:pt>
                <c:pt idx="86">
                  <c:v>0</c:v>
                </c:pt>
                <c:pt idx="87">
                  <c:v>0.127</c:v>
                </c:pt>
                <c:pt idx="88">
                  <c:v>0</c:v>
                </c:pt>
                <c:pt idx="89">
                  <c:v>0</c:v>
                </c:pt>
                <c:pt idx="90">
                  <c:v>0</c:v>
                </c:pt>
                <c:pt idx="91">
                  <c:v>0</c:v>
                </c:pt>
              </c:numCache>
            </c:numRef>
          </c:yVal>
          <c:smooth val="0"/>
          <c:extLst>
            <c:ext xmlns:c16="http://schemas.microsoft.com/office/drawing/2014/chart" uri="{C3380CC4-5D6E-409C-BE32-E72D297353CC}">
              <c16:uniqueId val="{00000000-07E1-4207-B481-93BADA740276}"/>
            </c:ext>
          </c:extLst>
        </c:ser>
        <c:dLbls>
          <c:showLegendKey val="0"/>
          <c:showVal val="0"/>
          <c:showCatName val="0"/>
          <c:showSerName val="0"/>
          <c:showPercent val="0"/>
          <c:showBubbleSize val="0"/>
        </c:dLbls>
        <c:axId val="218465792"/>
        <c:axId val="218466184"/>
      </c:scatterChart>
      <c:valAx>
        <c:axId val="218465792"/>
        <c:scaling>
          <c:orientation val="minMax"/>
          <c:max val="45656"/>
          <c:min val="45292"/>
        </c:scaling>
        <c:delete val="0"/>
        <c:axPos val="b"/>
        <c:numFmt formatCode="[$-409]d\-mmm;@" sourceLinked="0"/>
        <c:majorTickMark val="out"/>
        <c:minorTickMark val="none"/>
        <c:tickLblPos val="nextTo"/>
        <c:txPr>
          <a:bodyPr/>
          <a:lstStyle/>
          <a:p>
            <a:pPr>
              <a:defRPr sz="1100"/>
            </a:pPr>
            <a:endParaRPr lang="en-US"/>
          </a:p>
        </c:txPr>
        <c:crossAx val="218466184"/>
        <c:crosses val="autoZero"/>
        <c:crossBetween val="midCat"/>
        <c:majorUnit val="30"/>
      </c:valAx>
      <c:valAx>
        <c:axId val="218466184"/>
        <c:scaling>
          <c:orientation val="minMax"/>
          <c:max val="30"/>
        </c:scaling>
        <c:delete val="0"/>
        <c:axPos val="l"/>
        <c:title>
          <c:tx>
            <c:rich>
              <a:bodyPr rot="-5400000" vert="horz"/>
              <a:lstStyle/>
              <a:p>
                <a:pPr>
                  <a:defRPr sz="1400"/>
                </a:pPr>
                <a:r>
                  <a:rPr lang="en-US" sz="1400"/>
                  <a:t>Precipitacion</a:t>
                </a:r>
                <a:r>
                  <a:rPr lang="en-US" sz="1400" baseline="0"/>
                  <a:t> (mm)</a:t>
                </a:r>
                <a:endParaRPr lang="en-US" sz="1400"/>
              </a:p>
            </c:rich>
          </c:tx>
          <c:layout>
            <c:manualLayout>
              <c:xMode val="edge"/>
              <c:yMode val="edge"/>
              <c:x val="2.6072249689719017E-2"/>
              <c:y val="0.2142512077294686"/>
            </c:manualLayout>
          </c:layout>
          <c:overlay val="0"/>
        </c:title>
        <c:numFmt formatCode="0" sourceLinked="0"/>
        <c:majorTickMark val="out"/>
        <c:minorTickMark val="none"/>
        <c:tickLblPos val="nextTo"/>
        <c:txPr>
          <a:bodyPr/>
          <a:lstStyle/>
          <a:p>
            <a:pPr>
              <a:defRPr sz="1100"/>
            </a:pPr>
            <a:endParaRPr lang="en-US"/>
          </a:p>
        </c:txPr>
        <c:crossAx val="218465792"/>
        <c:crosses val="autoZero"/>
        <c:crossBetween val="midCat"/>
        <c:majorUnit val="15"/>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Pyranometer</a:t>
            </a:r>
            <a:endParaRPr lang="en-US"/>
          </a:p>
        </c:rich>
      </c:tx>
      <c:layout>
        <c:manualLayout>
          <c:xMode val="edge"/>
          <c:yMode val="edge"/>
          <c:x val="0.43903520328441442"/>
          <c:y val="4.8309178743961352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Pyranometer</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Daily_2024!$K$4:$K$368</c:f>
              <c:numCache>
                <c:formatCode>0.0</c:formatCode>
                <c:ptCount val="365"/>
                <c:pt idx="0">
                  <c:v>22.109000000000002</c:v>
                </c:pt>
                <c:pt idx="1">
                  <c:v>15.227</c:v>
                </c:pt>
                <c:pt idx="2">
                  <c:v>9.5820000000000007</c:v>
                </c:pt>
                <c:pt idx="3">
                  <c:v>18.478000000000002</c:v>
                </c:pt>
                <c:pt idx="4">
                  <c:v>14.795999999999999</c:v>
                </c:pt>
                <c:pt idx="5">
                  <c:v>13.675000000000001</c:v>
                </c:pt>
                <c:pt idx="6">
                  <c:v>16.132999999999999</c:v>
                </c:pt>
                <c:pt idx="7">
                  <c:v>13.35</c:v>
                </c:pt>
                <c:pt idx="8">
                  <c:v>21.324000000000002</c:v>
                </c:pt>
                <c:pt idx="9">
                  <c:v>21.538</c:v>
                </c:pt>
                <c:pt idx="10">
                  <c:v>22.152000000000001</c:v>
                </c:pt>
                <c:pt idx="11">
                  <c:v>18.395</c:v>
                </c:pt>
                <c:pt idx="12">
                  <c:v>20.143999999999998</c:v>
                </c:pt>
                <c:pt idx="13">
                  <c:v>14.215999999999999</c:v>
                </c:pt>
                <c:pt idx="14">
                  <c:v>18.608000000000001</c:v>
                </c:pt>
                <c:pt idx="15">
                  <c:v>19.012</c:v>
                </c:pt>
                <c:pt idx="16">
                  <c:v>13.035</c:v>
                </c:pt>
                <c:pt idx="17">
                  <c:v>16.823</c:v>
                </c:pt>
                <c:pt idx="18">
                  <c:v>21.242000000000001</c:v>
                </c:pt>
                <c:pt idx="19">
                  <c:v>13.407999999999999</c:v>
                </c:pt>
                <c:pt idx="20">
                  <c:v>21.128</c:v>
                </c:pt>
                <c:pt idx="21">
                  <c:v>16.798999999999999</c:v>
                </c:pt>
                <c:pt idx="22">
                  <c:v>19.497</c:v>
                </c:pt>
                <c:pt idx="23">
                  <c:v>22.556999999999999</c:v>
                </c:pt>
                <c:pt idx="24">
                  <c:v>18.236999999999998</c:v>
                </c:pt>
                <c:pt idx="25">
                  <c:v>17.111000000000001</c:v>
                </c:pt>
                <c:pt idx="26">
                  <c:v>19.587</c:v>
                </c:pt>
                <c:pt idx="27">
                  <c:v>23.539000000000001</c:v>
                </c:pt>
                <c:pt idx="28">
                  <c:v>20.021000000000001</c:v>
                </c:pt>
                <c:pt idx="29">
                  <c:v>18.248999999999999</c:v>
                </c:pt>
                <c:pt idx="30">
                  <c:v>14.465999999999999</c:v>
                </c:pt>
                <c:pt idx="31">
                  <c:v>23.045999999999999</c:v>
                </c:pt>
                <c:pt idx="32">
                  <c:v>14.811999999999999</c:v>
                </c:pt>
                <c:pt idx="33">
                  <c:v>21.696000000000002</c:v>
                </c:pt>
                <c:pt idx="34">
                  <c:v>21.175000000000001</c:v>
                </c:pt>
                <c:pt idx="35">
                  <c:v>18.690000000000001</c:v>
                </c:pt>
                <c:pt idx="36">
                  <c:v>21.448</c:v>
                </c:pt>
                <c:pt idx="37">
                  <c:v>10.183999999999999</c:v>
                </c:pt>
                <c:pt idx="38">
                  <c:v>16.456</c:v>
                </c:pt>
                <c:pt idx="39">
                  <c:v>25.053000000000001</c:v>
                </c:pt>
                <c:pt idx="40">
                  <c:v>15.38</c:v>
                </c:pt>
                <c:pt idx="41">
                  <c:v>14.207000000000001</c:v>
                </c:pt>
                <c:pt idx="42">
                  <c:v>21.622</c:v>
                </c:pt>
                <c:pt idx="43">
                  <c:v>23.149000000000001</c:v>
                </c:pt>
                <c:pt idx="44">
                  <c:v>19.274999999999999</c:v>
                </c:pt>
                <c:pt idx="45">
                  <c:v>8.2750000000000004</c:v>
                </c:pt>
                <c:pt idx="46">
                  <c:v>16.370999999999999</c:v>
                </c:pt>
                <c:pt idx="47">
                  <c:v>16.065000000000001</c:v>
                </c:pt>
                <c:pt idx="48">
                  <c:v>15.974</c:v>
                </c:pt>
                <c:pt idx="49">
                  <c:v>20.507999999999999</c:v>
                </c:pt>
                <c:pt idx="50">
                  <c:v>22.594000000000001</c:v>
                </c:pt>
                <c:pt idx="51">
                  <c:v>20.34</c:v>
                </c:pt>
                <c:pt idx="52">
                  <c:v>20.021000000000001</c:v>
                </c:pt>
                <c:pt idx="53">
                  <c:v>24.44</c:v>
                </c:pt>
                <c:pt idx="54">
                  <c:v>18.687000000000001</c:v>
                </c:pt>
                <c:pt idx="55">
                  <c:v>16.446999999999999</c:v>
                </c:pt>
                <c:pt idx="56">
                  <c:v>25.117000000000001</c:v>
                </c:pt>
                <c:pt idx="57">
                  <c:v>20.545999999999999</c:v>
                </c:pt>
                <c:pt idx="58">
                  <c:v>17.120999999999999</c:v>
                </c:pt>
                <c:pt idx="59">
                  <c:v>22.042000000000002</c:v>
                </c:pt>
                <c:pt idx="60">
                  <c:v>20.228000000000002</c:v>
                </c:pt>
                <c:pt idx="61">
                  <c:v>16.303000000000001</c:v>
                </c:pt>
                <c:pt idx="62">
                  <c:v>24.56</c:v>
                </c:pt>
                <c:pt idx="63">
                  <c:v>14.036</c:v>
                </c:pt>
                <c:pt idx="64">
                  <c:v>23.297000000000001</c:v>
                </c:pt>
                <c:pt idx="65">
                  <c:v>25.263999999999999</c:v>
                </c:pt>
                <c:pt idx="66">
                  <c:v>21.238</c:v>
                </c:pt>
                <c:pt idx="67">
                  <c:v>13.234</c:v>
                </c:pt>
                <c:pt idx="68">
                  <c:v>16.783000000000001</c:v>
                </c:pt>
                <c:pt idx="69">
                  <c:v>17.154</c:v>
                </c:pt>
                <c:pt idx="70">
                  <c:v>13.835000000000001</c:v>
                </c:pt>
                <c:pt idx="71">
                  <c:v>20.167000000000002</c:v>
                </c:pt>
                <c:pt idx="72">
                  <c:v>14.4</c:v>
                </c:pt>
                <c:pt idx="73">
                  <c:v>19.791</c:v>
                </c:pt>
                <c:pt idx="74">
                  <c:v>18.831</c:v>
                </c:pt>
                <c:pt idx="75">
                  <c:v>13.414</c:v>
                </c:pt>
                <c:pt idx="76">
                  <c:v>12.307</c:v>
                </c:pt>
                <c:pt idx="77">
                  <c:v>13.801</c:v>
                </c:pt>
                <c:pt idx="78">
                  <c:v>9.6170000000000009</c:v>
                </c:pt>
                <c:pt idx="79">
                  <c:v>14.038</c:v>
                </c:pt>
                <c:pt idx="80">
                  <c:v>14.218</c:v>
                </c:pt>
                <c:pt idx="81">
                  <c:v>18.812999999999999</c:v>
                </c:pt>
                <c:pt idx="82">
                  <c:v>21.061</c:v>
                </c:pt>
                <c:pt idx="83">
                  <c:v>19.893999999999998</c:v>
                </c:pt>
                <c:pt idx="84">
                  <c:v>26.279</c:v>
                </c:pt>
                <c:pt idx="85">
                  <c:v>23.789000000000001</c:v>
                </c:pt>
                <c:pt idx="86">
                  <c:v>21.518000000000001</c:v>
                </c:pt>
                <c:pt idx="87">
                  <c:v>23.326000000000001</c:v>
                </c:pt>
                <c:pt idx="88">
                  <c:v>26.036000000000001</c:v>
                </c:pt>
                <c:pt idx="89">
                  <c:v>23.114999999999998</c:v>
                </c:pt>
                <c:pt idx="90">
                  <c:v>20.928000000000001</c:v>
                </c:pt>
                <c:pt idx="91">
                  <c:v>20.658999999999999</c:v>
                </c:pt>
              </c:numCache>
            </c:numRef>
          </c:yVal>
          <c:smooth val="0"/>
          <c:extLst>
            <c:ext xmlns:c16="http://schemas.microsoft.com/office/drawing/2014/chart" uri="{C3380CC4-5D6E-409C-BE32-E72D297353CC}">
              <c16:uniqueId val="{00000000-84D3-4D80-90C4-B3D089B6002F}"/>
            </c:ext>
          </c:extLst>
        </c:ser>
        <c:dLbls>
          <c:showLegendKey val="0"/>
          <c:showVal val="0"/>
          <c:showCatName val="0"/>
          <c:showSerName val="0"/>
          <c:showPercent val="0"/>
          <c:showBubbleSize val="0"/>
        </c:dLbls>
        <c:axId val="218466968"/>
        <c:axId val="218467360"/>
        <c:extLst>
          <c:ext xmlns:c15="http://schemas.microsoft.com/office/drawing/2012/chart" uri="{02D57815-91ED-43cb-92C2-25804820EDAC}">
            <c15:filteredScatterSeries>
              <c15:ser>
                <c:idx val="1"/>
                <c:order val="1"/>
                <c:tx>
                  <c:v>"Clear Sky"</c:v>
                </c:tx>
                <c:spPr>
                  <a:ln>
                    <a:solidFill>
                      <a:srgbClr val="FF0000"/>
                    </a:solidFill>
                  </a:ln>
                </c:spPr>
                <c:marker>
                  <c:symbol val="none"/>
                </c:marker>
                <c:xVal>
                  <c:numRef>
                    <c:extLst>
                      <c:ext uri="{02D57815-91ED-43cb-92C2-25804820EDAC}">
                        <c15:formulaRef>
                          <c15:sqref>Daily_2024!$A$4:$A$368</c15:sqref>
                        </c15:formulaRef>
                      </c:ext>
                    </c:extLst>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extLst>
                      <c:ext uri="{02D57815-91ED-43cb-92C2-25804820EDAC}">
                        <c15:formulaRef>
                          <c15:sqref>Daily_2024!$L$4:$L$368</c15:sqref>
                        </c15:formulaRef>
                      </c:ext>
                    </c:extLst>
                    <c:numCache>
                      <c:formatCode>0.0</c:formatCode>
                      <c:ptCount val="365"/>
                      <c:pt idx="0">
                        <c:v>21.491</c:v>
                      </c:pt>
                      <c:pt idx="1">
                        <c:v>21.538</c:v>
                      </c:pt>
                      <c:pt idx="2">
                        <c:v>15.938000000000001</c:v>
                      </c:pt>
                      <c:pt idx="3">
                        <c:v>21.584</c:v>
                      </c:pt>
                      <c:pt idx="4">
                        <c:v>18.722999999999999</c:v>
                      </c:pt>
                      <c:pt idx="5">
                        <c:v>21.605</c:v>
                      </c:pt>
                      <c:pt idx="6">
                        <c:v>21.658000000000001</c:v>
                      </c:pt>
                      <c:pt idx="7">
                        <c:v>21.719000000000001</c:v>
                      </c:pt>
                      <c:pt idx="8">
                        <c:v>21.742999999999999</c:v>
                      </c:pt>
                      <c:pt idx="9">
                        <c:v>21.786000000000001</c:v>
                      </c:pt>
                      <c:pt idx="10">
                        <c:v>21.847999999999999</c:v>
                      </c:pt>
                      <c:pt idx="11">
                        <c:v>21.853999999999999</c:v>
                      </c:pt>
                      <c:pt idx="12">
                        <c:v>21.942</c:v>
                      </c:pt>
                      <c:pt idx="13">
                        <c:v>21.923999999999999</c:v>
                      </c:pt>
                      <c:pt idx="14">
                        <c:v>21.957000000000001</c:v>
                      </c:pt>
                      <c:pt idx="15">
                        <c:v>22.003</c:v>
                      </c:pt>
                      <c:pt idx="16">
                        <c:v>22.036999999999999</c:v>
                      </c:pt>
                      <c:pt idx="17">
                        <c:v>22.129000000000001</c:v>
                      </c:pt>
                      <c:pt idx="18">
                        <c:v>22.212</c:v>
                      </c:pt>
                      <c:pt idx="19">
                        <c:v>22.294</c:v>
                      </c:pt>
                      <c:pt idx="20">
                        <c:v>22.334</c:v>
                      </c:pt>
                      <c:pt idx="21">
                        <c:v>22.349</c:v>
                      </c:pt>
                      <c:pt idx="22">
                        <c:v>22.408000000000001</c:v>
                      </c:pt>
                      <c:pt idx="23">
                        <c:v>22.439</c:v>
                      </c:pt>
                      <c:pt idx="24">
                        <c:v>22.532</c:v>
                      </c:pt>
                      <c:pt idx="25">
                        <c:v>22.629000000000001</c:v>
                      </c:pt>
                      <c:pt idx="26">
                        <c:v>22.687999999999999</c:v>
                      </c:pt>
                      <c:pt idx="27">
                        <c:v>22.835999999999999</c:v>
                      </c:pt>
                      <c:pt idx="28">
                        <c:v>23</c:v>
                      </c:pt>
                      <c:pt idx="29">
                        <c:v>22.957000000000001</c:v>
                      </c:pt>
                      <c:pt idx="30">
                        <c:v>23.036999999999999</c:v>
                      </c:pt>
                      <c:pt idx="31">
                        <c:v>23.228999999999999</c:v>
                      </c:pt>
                      <c:pt idx="32">
                        <c:v>23.207999999999998</c:v>
                      </c:pt>
                      <c:pt idx="33">
                        <c:v>23.161999999999999</c:v>
                      </c:pt>
                      <c:pt idx="34">
                        <c:v>23.195</c:v>
                      </c:pt>
                      <c:pt idx="35">
                        <c:v>23.228999999999999</c:v>
                      </c:pt>
                      <c:pt idx="36">
                        <c:v>23.416</c:v>
                      </c:pt>
                      <c:pt idx="37">
                        <c:v>23.692</c:v>
                      </c:pt>
                      <c:pt idx="38">
                        <c:v>23.718</c:v>
                      </c:pt>
                      <c:pt idx="39">
                        <c:v>23.86</c:v>
                      </c:pt>
                      <c:pt idx="40">
                        <c:v>23.73</c:v>
                      </c:pt>
                      <c:pt idx="41">
                        <c:v>23.687999999999999</c:v>
                      </c:pt>
                      <c:pt idx="42">
                        <c:v>23.785</c:v>
                      </c:pt>
                      <c:pt idx="43">
                        <c:v>23.922000000000001</c:v>
                      </c:pt>
                      <c:pt idx="44">
                        <c:v>23.989000000000001</c:v>
                      </c:pt>
                      <c:pt idx="45">
                        <c:v>24.03</c:v>
                      </c:pt>
                      <c:pt idx="46">
                        <c:v>24.029</c:v>
                      </c:pt>
                      <c:pt idx="47">
                        <c:v>24.045999999999999</c:v>
                      </c:pt>
                      <c:pt idx="48">
                        <c:v>24.16</c:v>
                      </c:pt>
                      <c:pt idx="49">
                        <c:v>24.253</c:v>
                      </c:pt>
                      <c:pt idx="50">
                        <c:v>24.463000000000001</c:v>
                      </c:pt>
                      <c:pt idx="51">
                        <c:v>24.562000000000001</c:v>
                      </c:pt>
                      <c:pt idx="52">
                        <c:v>24.847000000000001</c:v>
                      </c:pt>
                      <c:pt idx="53">
                        <c:v>25.013999999999999</c:v>
                      </c:pt>
                      <c:pt idx="54">
                        <c:v>24.783999999999999</c:v>
                      </c:pt>
                      <c:pt idx="55">
                        <c:v>24.824000000000002</c:v>
                      </c:pt>
                      <c:pt idx="56">
                        <c:v>24.89</c:v>
                      </c:pt>
                      <c:pt idx="57">
                        <c:v>25.047000000000001</c:v>
                      </c:pt>
                      <c:pt idx="58">
                        <c:v>25.02</c:v>
                      </c:pt>
                      <c:pt idx="59">
                        <c:v>25.106999999999999</c:v>
                      </c:pt>
                      <c:pt idx="60">
                        <c:v>25.131</c:v>
                      </c:pt>
                      <c:pt idx="61">
                        <c:v>25.236999999999998</c:v>
                      </c:pt>
                      <c:pt idx="62">
                        <c:v>25.295999999999999</c:v>
                      </c:pt>
                      <c:pt idx="63">
                        <c:v>25.315000000000001</c:v>
                      </c:pt>
                      <c:pt idx="64">
                        <c:v>25.47</c:v>
                      </c:pt>
                      <c:pt idx="65">
                        <c:v>25.513000000000002</c:v>
                      </c:pt>
                      <c:pt idx="66">
                        <c:v>25.562999999999999</c:v>
                      </c:pt>
                      <c:pt idx="67">
                        <c:v>25.466000000000001</c:v>
                      </c:pt>
                      <c:pt idx="68">
                        <c:v>25.449000000000002</c:v>
                      </c:pt>
                      <c:pt idx="69">
                        <c:v>25.527999999999999</c:v>
                      </c:pt>
                      <c:pt idx="70">
                        <c:v>25.562999999999999</c:v>
                      </c:pt>
                      <c:pt idx="71">
                        <c:v>25.754999999999999</c:v>
                      </c:pt>
                      <c:pt idx="72">
                        <c:v>25.722999999999999</c:v>
                      </c:pt>
                      <c:pt idx="73">
                        <c:v>25.74</c:v>
                      </c:pt>
                      <c:pt idx="74">
                        <c:v>25.798999999999999</c:v>
                      </c:pt>
                      <c:pt idx="75">
                        <c:v>25.824999999999999</c:v>
                      </c:pt>
                      <c:pt idx="76">
                        <c:v>25.875</c:v>
                      </c:pt>
                      <c:pt idx="77">
                        <c:v>25.876999999999999</c:v>
                      </c:pt>
                      <c:pt idx="78">
                        <c:v>25.875</c:v>
                      </c:pt>
                      <c:pt idx="79">
                        <c:v>25.890999999999998</c:v>
                      </c:pt>
                      <c:pt idx="80">
                        <c:v>26.033999999999999</c:v>
                      </c:pt>
                      <c:pt idx="81">
                        <c:v>26.122</c:v>
                      </c:pt>
                      <c:pt idx="82">
                        <c:v>26.181999999999999</c:v>
                      </c:pt>
                      <c:pt idx="83">
                        <c:v>26.242000000000001</c:v>
                      </c:pt>
                      <c:pt idx="84">
                        <c:v>26.334</c:v>
                      </c:pt>
                      <c:pt idx="85">
                        <c:v>26.23</c:v>
                      </c:pt>
                      <c:pt idx="86">
                        <c:v>26.210999999999999</c:v>
                      </c:pt>
                      <c:pt idx="87">
                        <c:v>26.234999999999999</c:v>
                      </c:pt>
                      <c:pt idx="88">
                        <c:v>26.561</c:v>
                      </c:pt>
                      <c:pt idx="89">
                        <c:v>26.675999999999998</c:v>
                      </c:pt>
                      <c:pt idx="90">
                        <c:v>26.564</c:v>
                      </c:pt>
                      <c:pt idx="91">
                        <c:v>26.527999999999999</c:v>
                      </c:pt>
                    </c:numCache>
                  </c:numRef>
                </c:yVal>
                <c:smooth val="0"/>
                <c:extLst>
                  <c:ext xmlns:c16="http://schemas.microsoft.com/office/drawing/2014/chart" uri="{C3380CC4-5D6E-409C-BE32-E72D297353CC}">
                    <c16:uniqueId val="{00000000-3CC3-404B-9B8C-443C435A373E}"/>
                  </c:ext>
                </c:extLst>
              </c15:ser>
            </c15:filteredScatterSeries>
          </c:ext>
        </c:extLst>
      </c:scatterChart>
      <c:valAx>
        <c:axId val="218466968"/>
        <c:scaling>
          <c:orientation val="minMax"/>
          <c:max val="45656"/>
          <c:min val="45292"/>
        </c:scaling>
        <c:delete val="0"/>
        <c:axPos val="b"/>
        <c:numFmt formatCode="[$-409]d\-mmm;@" sourceLinked="0"/>
        <c:majorTickMark val="out"/>
        <c:minorTickMark val="none"/>
        <c:tickLblPos val="nextTo"/>
        <c:crossAx val="218467360"/>
        <c:crosses val="autoZero"/>
        <c:crossBetween val="midCat"/>
        <c:majorUnit val="30"/>
      </c:valAx>
      <c:valAx>
        <c:axId val="218467360"/>
        <c:scaling>
          <c:orientation val="minMax"/>
          <c:max val="30"/>
        </c:scaling>
        <c:delete val="0"/>
        <c:axPos val="l"/>
        <c:title>
          <c:tx>
            <c:rich>
              <a:bodyPr rot="-5400000" vert="horz"/>
              <a:lstStyle/>
              <a:p>
                <a:pPr>
                  <a:defRPr sz="1400"/>
                </a:pPr>
                <a:r>
                  <a:rPr lang="en-US" sz="1400" baseline="0"/>
                  <a:t>Solar Flux  (MJ/m</a:t>
                </a:r>
                <a:r>
                  <a:rPr lang="en-US" sz="1400" baseline="30000"/>
                  <a:t>2</a:t>
                </a:r>
                <a:r>
                  <a:rPr lang="en-US" sz="1400" baseline="0"/>
                  <a:t>/Day)</a:t>
                </a:r>
                <a:endParaRPr lang="en-US" sz="1400"/>
              </a:p>
            </c:rich>
          </c:tx>
          <c:layout>
            <c:manualLayout>
              <c:xMode val="edge"/>
              <c:yMode val="edge"/>
              <c:x val="1.796664521993117E-2"/>
              <c:y val="0.11725816881585455"/>
            </c:manualLayout>
          </c:layout>
          <c:overlay val="0"/>
        </c:title>
        <c:numFmt formatCode="0" sourceLinked="0"/>
        <c:majorTickMark val="out"/>
        <c:minorTickMark val="none"/>
        <c:tickLblPos val="nextTo"/>
        <c:crossAx val="218466968"/>
        <c:crosses val="autoZero"/>
        <c:crossBetween val="midCat"/>
        <c:majorUnit val="5"/>
      </c:valAx>
    </c:plotArea>
    <c:legend>
      <c:legendPos val="r"/>
      <c:layout>
        <c:manualLayout>
          <c:xMode val="edge"/>
          <c:yMode val="edge"/>
          <c:x val="0.85308649162045413"/>
          <c:y val="9.1326410285670845E-2"/>
          <c:w val="0.12875527232247719"/>
          <c:h val="0.17471413899349539"/>
        </c:manualLayout>
      </c:layout>
      <c:overlay val="0"/>
      <c:txPr>
        <a:bodyPr/>
        <a:lstStyle/>
        <a:p>
          <a:pPr>
            <a:defRPr sz="1100"/>
          </a:pPr>
          <a:endParaRPr lang="en-US"/>
        </a:p>
      </c:txPr>
    </c:legend>
    <c:plotVisOnly val="1"/>
    <c:dispBlanksAs val="gap"/>
    <c:showDLblsOverMax val="0"/>
  </c:chart>
  <c:spPr>
    <a:ln w="0"/>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3948793365809818"/>
          <c:y val="4.6698999581574051E-2"/>
        </c:manualLayout>
      </c:layout>
      <c:overlay val="0"/>
    </c:title>
    <c:autoTitleDeleted val="0"/>
    <c:plotArea>
      <c:layout>
        <c:manualLayout>
          <c:layoutTarget val="inner"/>
          <c:xMode val="edge"/>
          <c:yMode val="edge"/>
          <c:x val="7.6050725702197675E-2"/>
          <c:y val="0.12233976187759139"/>
          <c:w val="0.8924233409723038"/>
          <c:h val="0.72429647381033901"/>
        </c:manualLayout>
      </c:layout>
      <c:scatterChart>
        <c:scatterStyle val="lineMarker"/>
        <c:varyColors val="0"/>
        <c:ser>
          <c:idx val="0"/>
          <c:order val="0"/>
          <c:tx>
            <c:v>Average</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Daily_2024!$G$4:$G$368</c:f>
              <c:numCache>
                <c:formatCode>0.0</c:formatCode>
                <c:ptCount val="365"/>
                <c:pt idx="0">
                  <c:v>2.9209999999999998</c:v>
                </c:pt>
                <c:pt idx="1">
                  <c:v>4.0590000000000002</c:v>
                </c:pt>
                <c:pt idx="2">
                  <c:v>3.0859999999999999</c:v>
                </c:pt>
                <c:pt idx="3">
                  <c:v>3.3</c:v>
                </c:pt>
                <c:pt idx="4">
                  <c:v>3.0139999999999998</c:v>
                </c:pt>
                <c:pt idx="5">
                  <c:v>2.54</c:v>
                </c:pt>
                <c:pt idx="6">
                  <c:v>3.048</c:v>
                </c:pt>
                <c:pt idx="7">
                  <c:v>3.0790000000000002</c:v>
                </c:pt>
                <c:pt idx="8">
                  <c:v>3.1309999999999998</c:v>
                </c:pt>
                <c:pt idx="9">
                  <c:v>3.52</c:v>
                </c:pt>
                <c:pt idx="10">
                  <c:v>3.5019999999999998</c:v>
                </c:pt>
                <c:pt idx="11">
                  <c:v>3.0139999999999998</c:v>
                </c:pt>
                <c:pt idx="12">
                  <c:v>3.391</c:v>
                </c:pt>
                <c:pt idx="13">
                  <c:v>3.3889999999999998</c:v>
                </c:pt>
                <c:pt idx="14">
                  <c:v>4.2190000000000003</c:v>
                </c:pt>
                <c:pt idx="15">
                  <c:v>3.7429999999999999</c:v>
                </c:pt>
                <c:pt idx="16">
                  <c:v>3.2480000000000002</c:v>
                </c:pt>
                <c:pt idx="17">
                  <c:v>3.8069999999999999</c:v>
                </c:pt>
                <c:pt idx="18">
                  <c:v>4.0720000000000001</c:v>
                </c:pt>
                <c:pt idx="19">
                  <c:v>3.6789999999999998</c:v>
                </c:pt>
                <c:pt idx="20">
                  <c:v>4.5490000000000004</c:v>
                </c:pt>
                <c:pt idx="21">
                  <c:v>3.694</c:v>
                </c:pt>
                <c:pt idx="22">
                  <c:v>3.8439999999999999</c:v>
                </c:pt>
                <c:pt idx="23">
                  <c:v>3.8860000000000001</c:v>
                </c:pt>
                <c:pt idx="24">
                  <c:v>3.7879999999999998</c:v>
                </c:pt>
                <c:pt idx="25">
                  <c:v>3.266</c:v>
                </c:pt>
                <c:pt idx="26">
                  <c:v>2.9359999999999999</c:v>
                </c:pt>
                <c:pt idx="27">
                  <c:v>4.0039999999999996</c:v>
                </c:pt>
                <c:pt idx="28">
                  <c:v>4.1870000000000003</c:v>
                </c:pt>
                <c:pt idx="29">
                  <c:v>4.9690000000000003</c:v>
                </c:pt>
                <c:pt idx="30">
                  <c:v>3.524</c:v>
                </c:pt>
                <c:pt idx="31">
                  <c:v>3.4060000000000001</c:v>
                </c:pt>
                <c:pt idx="32">
                  <c:v>2.847</c:v>
                </c:pt>
                <c:pt idx="33">
                  <c:v>2.3090000000000002</c:v>
                </c:pt>
                <c:pt idx="34">
                  <c:v>2.379</c:v>
                </c:pt>
                <c:pt idx="35">
                  <c:v>2.375</c:v>
                </c:pt>
                <c:pt idx="36">
                  <c:v>2.9870000000000001</c:v>
                </c:pt>
                <c:pt idx="37">
                  <c:v>4.0529999999999999</c:v>
                </c:pt>
                <c:pt idx="38">
                  <c:v>3.9569999999999999</c:v>
                </c:pt>
                <c:pt idx="39">
                  <c:v>3.7269999999999999</c:v>
                </c:pt>
                <c:pt idx="40">
                  <c:v>4.2770000000000001</c:v>
                </c:pt>
                <c:pt idx="41">
                  <c:v>3.8889999999999998</c:v>
                </c:pt>
                <c:pt idx="42">
                  <c:v>3.5009999999999999</c:v>
                </c:pt>
                <c:pt idx="43">
                  <c:v>4.2530000000000001</c:v>
                </c:pt>
                <c:pt idx="44">
                  <c:v>4.4790000000000001</c:v>
                </c:pt>
                <c:pt idx="45">
                  <c:v>4.4160000000000004</c:v>
                </c:pt>
                <c:pt idx="46">
                  <c:v>4.5670000000000002</c:v>
                </c:pt>
                <c:pt idx="47">
                  <c:v>4.101</c:v>
                </c:pt>
                <c:pt idx="48">
                  <c:v>3.1019999999999999</c:v>
                </c:pt>
                <c:pt idx="49">
                  <c:v>5.1879999999999997</c:v>
                </c:pt>
                <c:pt idx="50">
                  <c:v>5.0460000000000003</c:v>
                </c:pt>
                <c:pt idx="51">
                  <c:v>4.7750000000000004</c:v>
                </c:pt>
                <c:pt idx="52">
                  <c:v>5.42</c:v>
                </c:pt>
                <c:pt idx="53">
                  <c:v>4.1120000000000001</c:v>
                </c:pt>
                <c:pt idx="54">
                  <c:v>3.2530000000000001</c:v>
                </c:pt>
                <c:pt idx="55">
                  <c:v>5.0049999999999999</c:v>
                </c:pt>
                <c:pt idx="56">
                  <c:v>4.5350000000000001</c:v>
                </c:pt>
                <c:pt idx="57">
                  <c:v>4.18</c:v>
                </c:pt>
                <c:pt idx="58">
                  <c:v>4.218</c:v>
                </c:pt>
                <c:pt idx="59">
                  <c:v>4.2939999999999996</c:v>
                </c:pt>
                <c:pt idx="60">
                  <c:v>4.1840000000000002</c:v>
                </c:pt>
                <c:pt idx="61">
                  <c:v>3.581</c:v>
                </c:pt>
                <c:pt idx="62">
                  <c:v>3.4129999999999998</c:v>
                </c:pt>
                <c:pt idx="63">
                  <c:v>2.5950000000000002</c:v>
                </c:pt>
                <c:pt idx="64">
                  <c:v>3.012</c:v>
                </c:pt>
                <c:pt idx="65">
                  <c:v>3.246</c:v>
                </c:pt>
                <c:pt idx="66">
                  <c:v>3.1819999999999999</c:v>
                </c:pt>
                <c:pt idx="67">
                  <c:v>3.3889999999999998</c:v>
                </c:pt>
                <c:pt idx="68">
                  <c:v>3.7759999999999998</c:v>
                </c:pt>
                <c:pt idx="69">
                  <c:v>4.3049999999999997</c:v>
                </c:pt>
                <c:pt idx="70">
                  <c:v>4.899</c:v>
                </c:pt>
                <c:pt idx="71">
                  <c:v>4.5860000000000003</c:v>
                </c:pt>
                <c:pt idx="72">
                  <c:v>4.6950000000000003</c:v>
                </c:pt>
                <c:pt idx="73">
                  <c:v>3.2810000000000001</c:v>
                </c:pt>
                <c:pt idx="74">
                  <c:v>3.464</c:v>
                </c:pt>
                <c:pt idx="75">
                  <c:v>3.2069999999999999</c:v>
                </c:pt>
                <c:pt idx="76">
                  <c:v>2.9569999999999999</c:v>
                </c:pt>
                <c:pt idx="77">
                  <c:v>4.1150000000000002</c:v>
                </c:pt>
                <c:pt idx="78">
                  <c:v>4.5430000000000001</c:v>
                </c:pt>
                <c:pt idx="79">
                  <c:v>3.95</c:v>
                </c:pt>
                <c:pt idx="80">
                  <c:v>3.0249999999999999</c:v>
                </c:pt>
                <c:pt idx="81">
                  <c:v>3.7370000000000001</c:v>
                </c:pt>
                <c:pt idx="82">
                  <c:v>3.3250000000000002</c:v>
                </c:pt>
                <c:pt idx="83">
                  <c:v>3.8439999999999999</c:v>
                </c:pt>
                <c:pt idx="84">
                  <c:v>2.8679999999999999</c:v>
                </c:pt>
                <c:pt idx="85">
                  <c:v>2.2530000000000001</c:v>
                </c:pt>
                <c:pt idx="86">
                  <c:v>2.4940000000000002</c:v>
                </c:pt>
                <c:pt idx="87">
                  <c:v>2.415</c:v>
                </c:pt>
                <c:pt idx="88">
                  <c:v>4.0960000000000001</c:v>
                </c:pt>
                <c:pt idx="89">
                  <c:v>4.5679999999999996</c:v>
                </c:pt>
                <c:pt idx="90">
                  <c:v>4.665</c:v>
                </c:pt>
                <c:pt idx="91">
                  <c:v>4.1509999999999998</c:v>
                </c:pt>
              </c:numCache>
            </c:numRef>
          </c:yVal>
          <c:smooth val="0"/>
          <c:extLst>
            <c:ext xmlns:c16="http://schemas.microsoft.com/office/drawing/2014/chart" uri="{C3380CC4-5D6E-409C-BE32-E72D297353CC}">
              <c16:uniqueId val="{00000000-9F4B-48E8-984E-66041461FD9F}"/>
            </c:ext>
          </c:extLst>
        </c:ser>
        <c:ser>
          <c:idx val="1"/>
          <c:order val="1"/>
          <c:tx>
            <c:v>Daily Max</c:v>
          </c:tx>
          <c:spPr>
            <a:ln w="15875">
              <a:solidFill>
                <a:srgbClr val="FF0000"/>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Daily_2024!$H$4:$H$368</c:f>
              <c:numCache>
                <c:formatCode>0.0</c:formatCode>
                <c:ptCount val="365"/>
                <c:pt idx="0">
                  <c:v>10.39</c:v>
                </c:pt>
                <c:pt idx="1">
                  <c:v>10.41</c:v>
                </c:pt>
                <c:pt idx="2">
                  <c:v>8.39</c:v>
                </c:pt>
                <c:pt idx="3">
                  <c:v>8.41</c:v>
                </c:pt>
                <c:pt idx="4">
                  <c:v>7.76</c:v>
                </c:pt>
                <c:pt idx="5">
                  <c:v>6.41</c:v>
                </c:pt>
                <c:pt idx="6">
                  <c:v>7.98</c:v>
                </c:pt>
                <c:pt idx="7">
                  <c:v>7.49</c:v>
                </c:pt>
                <c:pt idx="8">
                  <c:v>8.84</c:v>
                </c:pt>
                <c:pt idx="9">
                  <c:v>8.7200000000000006</c:v>
                </c:pt>
                <c:pt idx="10">
                  <c:v>9.51</c:v>
                </c:pt>
                <c:pt idx="11">
                  <c:v>9</c:v>
                </c:pt>
                <c:pt idx="12">
                  <c:v>7.98</c:v>
                </c:pt>
                <c:pt idx="13">
                  <c:v>8.66</c:v>
                </c:pt>
                <c:pt idx="14">
                  <c:v>9.82</c:v>
                </c:pt>
                <c:pt idx="15">
                  <c:v>9.17</c:v>
                </c:pt>
                <c:pt idx="16">
                  <c:v>8.3699999999999992</c:v>
                </c:pt>
                <c:pt idx="17">
                  <c:v>9.1300000000000008</c:v>
                </c:pt>
                <c:pt idx="18">
                  <c:v>9.76</c:v>
                </c:pt>
                <c:pt idx="19">
                  <c:v>9</c:v>
                </c:pt>
                <c:pt idx="20">
                  <c:v>11.56</c:v>
                </c:pt>
                <c:pt idx="21">
                  <c:v>9.11</c:v>
                </c:pt>
                <c:pt idx="22">
                  <c:v>9.86</c:v>
                </c:pt>
                <c:pt idx="23">
                  <c:v>9.09</c:v>
                </c:pt>
                <c:pt idx="24">
                  <c:v>9.43</c:v>
                </c:pt>
                <c:pt idx="25">
                  <c:v>9.94</c:v>
                </c:pt>
                <c:pt idx="26">
                  <c:v>9.25</c:v>
                </c:pt>
                <c:pt idx="27">
                  <c:v>10.9</c:v>
                </c:pt>
                <c:pt idx="28">
                  <c:v>11.58</c:v>
                </c:pt>
                <c:pt idx="29">
                  <c:v>12.5</c:v>
                </c:pt>
                <c:pt idx="30">
                  <c:v>11.15</c:v>
                </c:pt>
                <c:pt idx="31">
                  <c:v>10.66</c:v>
                </c:pt>
                <c:pt idx="32">
                  <c:v>8.35</c:v>
                </c:pt>
                <c:pt idx="33">
                  <c:v>7.74</c:v>
                </c:pt>
                <c:pt idx="34">
                  <c:v>8.15</c:v>
                </c:pt>
                <c:pt idx="35">
                  <c:v>6.8</c:v>
                </c:pt>
                <c:pt idx="36">
                  <c:v>10.15</c:v>
                </c:pt>
                <c:pt idx="37">
                  <c:v>10.7</c:v>
                </c:pt>
                <c:pt idx="38">
                  <c:v>11.11</c:v>
                </c:pt>
                <c:pt idx="39">
                  <c:v>9.27</c:v>
                </c:pt>
                <c:pt idx="40">
                  <c:v>12.01</c:v>
                </c:pt>
                <c:pt idx="41">
                  <c:v>10.33</c:v>
                </c:pt>
                <c:pt idx="42">
                  <c:v>9.41</c:v>
                </c:pt>
                <c:pt idx="43">
                  <c:v>11.13</c:v>
                </c:pt>
                <c:pt idx="44">
                  <c:v>11.82</c:v>
                </c:pt>
                <c:pt idx="45">
                  <c:v>11.92</c:v>
                </c:pt>
                <c:pt idx="46">
                  <c:v>11.41</c:v>
                </c:pt>
                <c:pt idx="47">
                  <c:v>9.31</c:v>
                </c:pt>
                <c:pt idx="48">
                  <c:v>8.27</c:v>
                </c:pt>
                <c:pt idx="49">
                  <c:v>12.96</c:v>
                </c:pt>
                <c:pt idx="50">
                  <c:v>11.96</c:v>
                </c:pt>
                <c:pt idx="51">
                  <c:v>12.64</c:v>
                </c:pt>
                <c:pt idx="52">
                  <c:v>12.66</c:v>
                </c:pt>
                <c:pt idx="53">
                  <c:v>9.19</c:v>
                </c:pt>
                <c:pt idx="54">
                  <c:v>8.43</c:v>
                </c:pt>
                <c:pt idx="55">
                  <c:v>12.64</c:v>
                </c:pt>
                <c:pt idx="56">
                  <c:v>10.37</c:v>
                </c:pt>
                <c:pt idx="57">
                  <c:v>10.039999999999999</c:v>
                </c:pt>
                <c:pt idx="58">
                  <c:v>11.74</c:v>
                </c:pt>
                <c:pt idx="59">
                  <c:v>9.86</c:v>
                </c:pt>
                <c:pt idx="60">
                  <c:v>10.7</c:v>
                </c:pt>
                <c:pt idx="61">
                  <c:v>9.35</c:v>
                </c:pt>
                <c:pt idx="62">
                  <c:v>9.8000000000000007</c:v>
                </c:pt>
                <c:pt idx="63">
                  <c:v>9.15</c:v>
                </c:pt>
                <c:pt idx="64">
                  <c:v>8.43</c:v>
                </c:pt>
                <c:pt idx="65">
                  <c:v>9.43</c:v>
                </c:pt>
                <c:pt idx="66">
                  <c:v>8.84</c:v>
                </c:pt>
                <c:pt idx="67">
                  <c:v>8.84</c:v>
                </c:pt>
                <c:pt idx="68">
                  <c:v>9.86</c:v>
                </c:pt>
                <c:pt idx="69">
                  <c:v>11.25</c:v>
                </c:pt>
                <c:pt idx="70">
                  <c:v>11.03</c:v>
                </c:pt>
                <c:pt idx="71">
                  <c:v>13.54</c:v>
                </c:pt>
                <c:pt idx="72">
                  <c:v>11.76</c:v>
                </c:pt>
                <c:pt idx="73">
                  <c:v>10.31</c:v>
                </c:pt>
                <c:pt idx="74">
                  <c:v>9.23</c:v>
                </c:pt>
                <c:pt idx="75">
                  <c:v>9.31</c:v>
                </c:pt>
                <c:pt idx="76">
                  <c:v>7.94</c:v>
                </c:pt>
                <c:pt idx="77">
                  <c:v>9.4499999999999993</c:v>
                </c:pt>
                <c:pt idx="78">
                  <c:v>10.68</c:v>
                </c:pt>
                <c:pt idx="79">
                  <c:v>9.8800000000000008</c:v>
                </c:pt>
                <c:pt idx="80">
                  <c:v>8.15</c:v>
                </c:pt>
                <c:pt idx="81">
                  <c:v>9.92</c:v>
                </c:pt>
                <c:pt idx="82">
                  <c:v>8.7200000000000006</c:v>
                </c:pt>
                <c:pt idx="83">
                  <c:v>8.7799999999999994</c:v>
                </c:pt>
                <c:pt idx="84">
                  <c:v>7.82</c:v>
                </c:pt>
                <c:pt idx="85">
                  <c:v>6.41</c:v>
                </c:pt>
                <c:pt idx="86">
                  <c:v>8.68</c:v>
                </c:pt>
                <c:pt idx="87">
                  <c:v>7.62</c:v>
                </c:pt>
                <c:pt idx="88">
                  <c:v>10.68</c:v>
                </c:pt>
                <c:pt idx="89">
                  <c:v>11.96</c:v>
                </c:pt>
                <c:pt idx="90">
                  <c:v>10.35</c:v>
                </c:pt>
                <c:pt idx="91">
                  <c:v>10.68</c:v>
                </c:pt>
              </c:numCache>
            </c:numRef>
          </c:yVal>
          <c:smooth val="0"/>
          <c:extLst>
            <c:ext xmlns:c16="http://schemas.microsoft.com/office/drawing/2014/chart" uri="{C3380CC4-5D6E-409C-BE32-E72D297353CC}">
              <c16:uniqueId val="{00000001-9F4B-48E8-984E-66041461FD9F}"/>
            </c:ext>
          </c:extLst>
        </c:ser>
        <c:dLbls>
          <c:showLegendKey val="0"/>
          <c:showVal val="0"/>
          <c:showCatName val="0"/>
          <c:showSerName val="0"/>
          <c:showPercent val="0"/>
          <c:showBubbleSize val="0"/>
        </c:dLbls>
        <c:axId val="218468144"/>
        <c:axId val="218468536"/>
      </c:scatterChart>
      <c:valAx>
        <c:axId val="218468144"/>
        <c:scaling>
          <c:orientation val="minMax"/>
          <c:max val="45656"/>
          <c:min val="45292"/>
        </c:scaling>
        <c:delete val="0"/>
        <c:axPos val="b"/>
        <c:numFmt formatCode="[$-409]d\-mmm;@" sourceLinked="0"/>
        <c:majorTickMark val="out"/>
        <c:minorTickMark val="none"/>
        <c:tickLblPos val="nextTo"/>
        <c:txPr>
          <a:bodyPr/>
          <a:lstStyle/>
          <a:p>
            <a:pPr>
              <a:defRPr sz="1100"/>
            </a:pPr>
            <a:endParaRPr lang="en-US"/>
          </a:p>
        </c:txPr>
        <c:crossAx val="218468536"/>
        <c:crosses val="autoZero"/>
        <c:crossBetween val="midCat"/>
        <c:majorUnit val="30"/>
      </c:valAx>
      <c:valAx>
        <c:axId val="218468536"/>
        <c:scaling>
          <c:orientation val="minMax"/>
          <c:max val="15"/>
          <c:min val="0"/>
        </c:scaling>
        <c:delete val="0"/>
        <c:axPos val="l"/>
        <c:title>
          <c:tx>
            <c:rich>
              <a:bodyPr/>
              <a:lstStyle/>
              <a:p>
                <a:pPr>
                  <a:defRPr sz="1400"/>
                </a:pPr>
                <a:r>
                  <a:rPr lang="en-US" sz="1400"/>
                  <a:t>Wind Speed (m/s)</a:t>
                </a:r>
              </a:p>
            </c:rich>
          </c:tx>
          <c:layout>
            <c:manualLayout>
              <c:xMode val="edge"/>
              <c:yMode val="edge"/>
              <c:x val="1.8533451801015149E-2"/>
              <c:y val="0.27565940127049338"/>
            </c:manualLayout>
          </c:layout>
          <c:overlay val="0"/>
        </c:title>
        <c:numFmt formatCode="0" sourceLinked="0"/>
        <c:majorTickMark val="out"/>
        <c:minorTickMark val="none"/>
        <c:tickLblPos val="nextTo"/>
        <c:txPr>
          <a:bodyPr/>
          <a:lstStyle/>
          <a:p>
            <a:pPr>
              <a:defRPr sz="1100"/>
            </a:pPr>
            <a:endParaRPr lang="en-US"/>
          </a:p>
        </c:txPr>
        <c:crossAx val="218468144"/>
        <c:crosses val="autoZero"/>
        <c:crossBetween val="midCat"/>
        <c:majorUnit val="3"/>
      </c:valAx>
      <c:spPr>
        <a:ln w="19050"/>
      </c:spPr>
    </c:plotArea>
    <c:legend>
      <c:legendPos val="t"/>
      <c:layout>
        <c:manualLayout>
          <c:xMode val="edge"/>
          <c:yMode val="edge"/>
          <c:x val="0.77292288366677886"/>
          <c:y val="5.3019513865114686E-2"/>
          <c:w val="0.2001017188026594"/>
          <c:h val="9.3215793677964162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 Temperature </a:t>
            </a:r>
          </a:p>
        </c:rich>
      </c:tx>
      <c:layout>
        <c:manualLayout>
          <c:xMode val="edge"/>
          <c:yMode val="edge"/>
          <c:x val="0.2640486757337151"/>
          <c:y val="2.2544410209593364E-2"/>
        </c:manualLayout>
      </c:layout>
      <c:overlay val="0"/>
    </c:title>
    <c:autoTitleDeleted val="0"/>
    <c:plotArea>
      <c:layout>
        <c:manualLayout>
          <c:layoutTarget val="inner"/>
          <c:xMode val="edge"/>
          <c:yMode val="edge"/>
          <c:x val="7.6050725702197675E-2"/>
          <c:y val="0.13200159762638367"/>
          <c:w val="0.8924233409723038"/>
          <c:h val="0.7146346380615467"/>
        </c:manualLayout>
      </c:layout>
      <c:scatterChart>
        <c:scatterStyle val="lineMarker"/>
        <c:varyColors val="0"/>
        <c:ser>
          <c:idx val="0"/>
          <c:order val="0"/>
          <c:tx>
            <c:v>Avgerage</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Daily_2024!$D$4:$D$368</c:f>
              <c:numCache>
                <c:formatCode>0.0</c:formatCode>
                <c:ptCount val="365"/>
                <c:pt idx="0">
                  <c:v>25.093</c:v>
                </c:pt>
                <c:pt idx="1">
                  <c:v>24.079000000000001</c:v>
                </c:pt>
                <c:pt idx="2">
                  <c:v>24.260999999999999</c:v>
                </c:pt>
                <c:pt idx="3">
                  <c:v>24.757000000000001</c:v>
                </c:pt>
                <c:pt idx="4">
                  <c:v>25.166</c:v>
                </c:pt>
                <c:pt idx="5">
                  <c:v>24.975999999999999</c:v>
                </c:pt>
                <c:pt idx="6">
                  <c:v>25.331</c:v>
                </c:pt>
                <c:pt idx="7">
                  <c:v>25.085000000000001</c:v>
                </c:pt>
                <c:pt idx="8">
                  <c:v>25.395</c:v>
                </c:pt>
                <c:pt idx="9">
                  <c:v>25.463999999999999</c:v>
                </c:pt>
                <c:pt idx="10">
                  <c:v>25.327999999999999</c:v>
                </c:pt>
                <c:pt idx="11">
                  <c:v>25.341000000000001</c:v>
                </c:pt>
                <c:pt idx="12">
                  <c:v>24.981000000000002</c:v>
                </c:pt>
                <c:pt idx="13">
                  <c:v>24.902999999999999</c:v>
                </c:pt>
                <c:pt idx="14">
                  <c:v>25.184000000000001</c:v>
                </c:pt>
                <c:pt idx="15">
                  <c:v>25.619</c:v>
                </c:pt>
                <c:pt idx="16">
                  <c:v>25.829000000000001</c:v>
                </c:pt>
                <c:pt idx="17">
                  <c:v>25.538</c:v>
                </c:pt>
                <c:pt idx="18">
                  <c:v>25.289000000000001</c:v>
                </c:pt>
                <c:pt idx="19">
                  <c:v>25.295000000000002</c:v>
                </c:pt>
                <c:pt idx="20">
                  <c:v>25.588000000000001</c:v>
                </c:pt>
                <c:pt idx="21">
                  <c:v>25.734000000000002</c:v>
                </c:pt>
                <c:pt idx="22">
                  <c:v>25.486000000000001</c:v>
                </c:pt>
                <c:pt idx="23">
                  <c:v>25.597000000000001</c:v>
                </c:pt>
                <c:pt idx="24">
                  <c:v>25.57</c:v>
                </c:pt>
                <c:pt idx="25">
                  <c:v>25.44</c:v>
                </c:pt>
                <c:pt idx="26">
                  <c:v>25.771000000000001</c:v>
                </c:pt>
                <c:pt idx="27">
                  <c:v>25.591000000000001</c:v>
                </c:pt>
                <c:pt idx="28">
                  <c:v>25.257999999999999</c:v>
                </c:pt>
                <c:pt idx="29">
                  <c:v>23.933</c:v>
                </c:pt>
                <c:pt idx="30">
                  <c:v>24.617000000000001</c:v>
                </c:pt>
                <c:pt idx="31">
                  <c:v>25.186</c:v>
                </c:pt>
                <c:pt idx="32">
                  <c:v>24.736999999999998</c:v>
                </c:pt>
                <c:pt idx="33">
                  <c:v>25.169</c:v>
                </c:pt>
                <c:pt idx="34">
                  <c:v>25.161000000000001</c:v>
                </c:pt>
                <c:pt idx="35">
                  <c:v>25.654</c:v>
                </c:pt>
                <c:pt idx="36">
                  <c:v>25.395</c:v>
                </c:pt>
                <c:pt idx="37">
                  <c:v>22.736999999999998</c:v>
                </c:pt>
                <c:pt idx="38">
                  <c:v>23.896999999999998</c:v>
                </c:pt>
                <c:pt idx="39">
                  <c:v>24.324999999999999</c:v>
                </c:pt>
                <c:pt idx="40">
                  <c:v>24.102</c:v>
                </c:pt>
                <c:pt idx="41">
                  <c:v>24.885999999999999</c:v>
                </c:pt>
                <c:pt idx="42">
                  <c:v>25.431000000000001</c:v>
                </c:pt>
                <c:pt idx="43">
                  <c:v>25.036999999999999</c:v>
                </c:pt>
                <c:pt idx="44">
                  <c:v>25.509</c:v>
                </c:pt>
                <c:pt idx="45">
                  <c:v>24.474</c:v>
                </c:pt>
                <c:pt idx="46">
                  <c:v>25.027999999999999</c:v>
                </c:pt>
                <c:pt idx="47">
                  <c:v>25.434000000000001</c:v>
                </c:pt>
                <c:pt idx="48">
                  <c:v>25.527999999999999</c:v>
                </c:pt>
                <c:pt idx="49">
                  <c:v>25.800999999999998</c:v>
                </c:pt>
                <c:pt idx="50">
                  <c:v>25.103000000000002</c:v>
                </c:pt>
                <c:pt idx="51">
                  <c:v>24.245000000000001</c:v>
                </c:pt>
                <c:pt idx="52">
                  <c:v>23.428000000000001</c:v>
                </c:pt>
                <c:pt idx="53">
                  <c:v>23.591000000000001</c:v>
                </c:pt>
                <c:pt idx="54">
                  <c:v>24.408000000000001</c:v>
                </c:pt>
                <c:pt idx="55">
                  <c:v>23.597000000000001</c:v>
                </c:pt>
                <c:pt idx="56">
                  <c:v>24.643999999999998</c:v>
                </c:pt>
                <c:pt idx="57">
                  <c:v>24.795000000000002</c:v>
                </c:pt>
                <c:pt idx="58">
                  <c:v>24.84</c:v>
                </c:pt>
                <c:pt idx="59">
                  <c:v>25.102</c:v>
                </c:pt>
                <c:pt idx="60">
                  <c:v>24.536999999999999</c:v>
                </c:pt>
                <c:pt idx="61">
                  <c:v>25.058</c:v>
                </c:pt>
                <c:pt idx="62">
                  <c:v>24.984000000000002</c:v>
                </c:pt>
                <c:pt idx="63">
                  <c:v>24.571000000000002</c:v>
                </c:pt>
                <c:pt idx="64">
                  <c:v>25.427</c:v>
                </c:pt>
                <c:pt idx="65">
                  <c:v>25.751000000000001</c:v>
                </c:pt>
                <c:pt idx="66">
                  <c:v>25.856999999999999</c:v>
                </c:pt>
                <c:pt idx="67">
                  <c:v>24.984999999999999</c:v>
                </c:pt>
                <c:pt idx="68">
                  <c:v>25.666</c:v>
                </c:pt>
                <c:pt idx="69">
                  <c:v>25.559000000000001</c:v>
                </c:pt>
                <c:pt idx="70">
                  <c:v>25.594000000000001</c:v>
                </c:pt>
                <c:pt idx="71">
                  <c:v>25.309000000000001</c:v>
                </c:pt>
                <c:pt idx="72">
                  <c:v>25.055</c:v>
                </c:pt>
                <c:pt idx="73">
                  <c:v>25.978999999999999</c:v>
                </c:pt>
                <c:pt idx="74">
                  <c:v>26.132999999999999</c:v>
                </c:pt>
                <c:pt idx="75">
                  <c:v>25.46</c:v>
                </c:pt>
                <c:pt idx="76">
                  <c:v>25.451000000000001</c:v>
                </c:pt>
                <c:pt idx="77">
                  <c:v>25.548999999999999</c:v>
                </c:pt>
                <c:pt idx="78">
                  <c:v>25.248999999999999</c:v>
                </c:pt>
                <c:pt idx="79">
                  <c:v>25.292000000000002</c:v>
                </c:pt>
                <c:pt idx="80">
                  <c:v>26.047000000000001</c:v>
                </c:pt>
                <c:pt idx="81">
                  <c:v>25.224</c:v>
                </c:pt>
                <c:pt idx="82">
                  <c:v>25.311</c:v>
                </c:pt>
                <c:pt idx="83">
                  <c:v>25.04</c:v>
                </c:pt>
                <c:pt idx="84">
                  <c:v>25.934000000000001</c:v>
                </c:pt>
                <c:pt idx="85">
                  <c:v>26.37</c:v>
                </c:pt>
                <c:pt idx="86">
                  <c:v>26.007999999999999</c:v>
                </c:pt>
                <c:pt idx="87">
                  <c:v>26.440999999999999</c:v>
                </c:pt>
                <c:pt idx="88">
                  <c:v>25.576000000000001</c:v>
                </c:pt>
                <c:pt idx="89">
                  <c:v>25.097999999999999</c:v>
                </c:pt>
                <c:pt idx="90">
                  <c:v>25.402000000000001</c:v>
                </c:pt>
                <c:pt idx="91">
                  <c:v>24.817</c:v>
                </c:pt>
              </c:numCache>
            </c:numRef>
          </c:yVal>
          <c:smooth val="0"/>
          <c:extLst>
            <c:ext xmlns:c16="http://schemas.microsoft.com/office/drawing/2014/chart" uri="{C3380CC4-5D6E-409C-BE32-E72D297353CC}">
              <c16:uniqueId val="{00000000-A7A0-4CB7-A2CE-D5709F015DFE}"/>
            </c:ext>
          </c:extLst>
        </c:ser>
        <c:ser>
          <c:idx val="1"/>
          <c:order val="1"/>
          <c:tx>
            <c:v>Avg. Max.</c:v>
          </c:tx>
          <c:spPr>
            <a:ln w="15875">
              <a:solidFill>
                <a:srgbClr val="FF0000"/>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Daily_2024!$F$4:$F$368</c:f>
              <c:numCache>
                <c:formatCode>0.0</c:formatCode>
                <c:ptCount val="365"/>
                <c:pt idx="0">
                  <c:v>29.72</c:v>
                </c:pt>
                <c:pt idx="1">
                  <c:v>27.58</c:v>
                </c:pt>
                <c:pt idx="2">
                  <c:v>27.05</c:v>
                </c:pt>
                <c:pt idx="3">
                  <c:v>29.45</c:v>
                </c:pt>
                <c:pt idx="4">
                  <c:v>30.15</c:v>
                </c:pt>
                <c:pt idx="5">
                  <c:v>28.28</c:v>
                </c:pt>
                <c:pt idx="6">
                  <c:v>29.44</c:v>
                </c:pt>
                <c:pt idx="7">
                  <c:v>29.11</c:v>
                </c:pt>
                <c:pt idx="8">
                  <c:v>29.38</c:v>
                </c:pt>
                <c:pt idx="9">
                  <c:v>29.85</c:v>
                </c:pt>
                <c:pt idx="10">
                  <c:v>29.61</c:v>
                </c:pt>
                <c:pt idx="11">
                  <c:v>29.01</c:v>
                </c:pt>
                <c:pt idx="12">
                  <c:v>29.21</c:v>
                </c:pt>
                <c:pt idx="13">
                  <c:v>28.45</c:v>
                </c:pt>
                <c:pt idx="14">
                  <c:v>29.11</c:v>
                </c:pt>
                <c:pt idx="15">
                  <c:v>29.54</c:v>
                </c:pt>
                <c:pt idx="16">
                  <c:v>29.69</c:v>
                </c:pt>
                <c:pt idx="17">
                  <c:v>29.26</c:v>
                </c:pt>
                <c:pt idx="18">
                  <c:v>29.44</c:v>
                </c:pt>
                <c:pt idx="19">
                  <c:v>29.48</c:v>
                </c:pt>
                <c:pt idx="20">
                  <c:v>29.14</c:v>
                </c:pt>
                <c:pt idx="21">
                  <c:v>29.49</c:v>
                </c:pt>
                <c:pt idx="22">
                  <c:v>29.26</c:v>
                </c:pt>
                <c:pt idx="23">
                  <c:v>29.75</c:v>
                </c:pt>
                <c:pt idx="24">
                  <c:v>29.85</c:v>
                </c:pt>
                <c:pt idx="25">
                  <c:v>30.56</c:v>
                </c:pt>
                <c:pt idx="26">
                  <c:v>31.68</c:v>
                </c:pt>
                <c:pt idx="27">
                  <c:v>30.08</c:v>
                </c:pt>
                <c:pt idx="28">
                  <c:v>30.46</c:v>
                </c:pt>
                <c:pt idx="29">
                  <c:v>27.17</c:v>
                </c:pt>
                <c:pt idx="30">
                  <c:v>28.66</c:v>
                </c:pt>
                <c:pt idx="31">
                  <c:v>29.96</c:v>
                </c:pt>
                <c:pt idx="32">
                  <c:v>28.93</c:v>
                </c:pt>
                <c:pt idx="33">
                  <c:v>30.2</c:v>
                </c:pt>
                <c:pt idx="34">
                  <c:v>30.84</c:v>
                </c:pt>
                <c:pt idx="35">
                  <c:v>31.57</c:v>
                </c:pt>
                <c:pt idx="36">
                  <c:v>31.64</c:v>
                </c:pt>
                <c:pt idx="37">
                  <c:v>25.76</c:v>
                </c:pt>
                <c:pt idx="38">
                  <c:v>27.97</c:v>
                </c:pt>
                <c:pt idx="39">
                  <c:v>29.42</c:v>
                </c:pt>
                <c:pt idx="40">
                  <c:v>28.7</c:v>
                </c:pt>
                <c:pt idx="41">
                  <c:v>28.07</c:v>
                </c:pt>
                <c:pt idx="42">
                  <c:v>29.87</c:v>
                </c:pt>
                <c:pt idx="43">
                  <c:v>29.4</c:v>
                </c:pt>
                <c:pt idx="44">
                  <c:v>29.91</c:v>
                </c:pt>
                <c:pt idx="45">
                  <c:v>26.28</c:v>
                </c:pt>
                <c:pt idx="46">
                  <c:v>27.68</c:v>
                </c:pt>
                <c:pt idx="47">
                  <c:v>28.8</c:v>
                </c:pt>
                <c:pt idx="48">
                  <c:v>29.28</c:v>
                </c:pt>
                <c:pt idx="49">
                  <c:v>29.63</c:v>
                </c:pt>
                <c:pt idx="50">
                  <c:v>29.71</c:v>
                </c:pt>
                <c:pt idx="51">
                  <c:v>28.69</c:v>
                </c:pt>
                <c:pt idx="52">
                  <c:v>26.41</c:v>
                </c:pt>
                <c:pt idx="53">
                  <c:v>28.99</c:v>
                </c:pt>
                <c:pt idx="54">
                  <c:v>30.7</c:v>
                </c:pt>
                <c:pt idx="55">
                  <c:v>26.74</c:v>
                </c:pt>
                <c:pt idx="56">
                  <c:v>29.47</c:v>
                </c:pt>
                <c:pt idx="57">
                  <c:v>30.33</c:v>
                </c:pt>
                <c:pt idx="58">
                  <c:v>28.58</c:v>
                </c:pt>
                <c:pt idx="59">
                  <c:v>30.51</c:v>
                </c:pt>
                <c:pt idx="60">
                  <c:v>28.97</c:v>
                </c:pt>
                <c:pt idx="61">
                  <c:v>30.33</c:v>
                </c:pt>
                <c:pt idx="62">
                  <c:v>29.6</c:v>
                </c:pt>
                <c:pt idx="63">
                  <c:v>29.81</c:v>
                </c:pt>
                <c:pt idx="64">
                  <c:v>31.18</c:v>
                </c:pt>
                <c:pt idx="65">
                  <c:v>31.29</c:v>
                </c:pt>
                <c:pt idx="66">
                  <c:v>31.08</c:v>
                </c:pt>
                <c:pt idx="67">
                  <c:v>28.56</c:v>
                </c:pt>
                <c:pt idx="68">
                  <c:v>29.44</c:v>
                </c:pt>
                <c:pt idx="69">
                  <c:v>28.83</c:v>
                </c:pt>
                <c:pt idx="70">
                  <c:v>29.85</c:v>
                </c:pt>
                <c:pt idx="71">
                  <c:v>29.27</c:v>
                </c:pt>
                <c:pt idx="72">
                  <c:v>27.92</c:v>
                </c:pt>
                <c:pt idx="73">
                  <c:v>31.16</c:v>
                </c:pt>
                <c:pt idx="74">
                  <c:v>31.58</c:v>
                </c:pt>
                <c:pt idx="75">
                  <c:v>29.14</c:v>
                </c:pt>
                <c:pt idx="76">
                  <c:v>30.03</c:v>
                </c:pt>
                <c:pt idx="77">
                  <c:v>28.65</c:v>
                </c:pt>
                <c:pt idx="78">
                  <c:v>27.83</c:v>
                </c:pt>
                <c:pt idx="79">
                  <c:v>29.03</c:v>
                </c:pt>
                <c:pt idx="80">
                  <c:v>30.86</c:v>
                </c:pt>
                <c:pt idx="81">
                  <c:v>29.03</c:v>
                </c:pt>
                <c:pt idx="82">
                  <c:v>29.65</c:v>
                </c:pt>
                <c:pt idx="83">
                  <c:v>29.37</c:v>
                </c:pt>
                <c:pt idx="84">
                  <c:v>30.81</c:v>
                </c:pt>
                <c:pt idx="85">
                  <c:v>32.26</c:v>
                </c:pt>
                <c:pt idx="86">
                  <c:v>31.71</c:v>
                </c:pt>
                <c:pt idx="87">
                  <c:v>33.24</c:v>
                </c:pt>
                <c:pt idx="88">
                  <c:v>29.87</c:v>
                </c:pt>
                <c:pt idx="89">
                  <c:v>29.06</c:v>
                </c:pt>
                <c:pt idx="90">
                  <c:v>30.14</c:v>
                </c:pt>
                <c:pt idx="91">
                  <c:v>29.47</c:v>
                </c:pt>
              </c:numCache>
            </c:numRef>
          </c:yVal>
          <c:smooth val="0"/>
          <c:extLst>
            <c:ext xmlns:c16="http://schemas.microsoft.com/office/drawing/2014/chart" uri="{C3380CC4-5D6E-409C-BE32-E72D297353CC}">
              <c16:uniqueId val="{00000001-A7A0-4CB7-A2CE-D5709F015DFE}"/>
            </c:ext>
          </c:extLst>
        </c:ser>
        <c:ser>
          <c:idx val="2"/>
          <c:order val="2"/>
          <c:tx>
            <c:v>Avg. Min.</c:v>
          </c:tx>
          <c:spPr>
            <a:ln w="15875">
              <a:solidFill>
                <a:srgbClr val="00B050"/>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Daily_2024!$E$4:$E$368</c:f>
              <c:numCache>
                <c:formatCode>0.0</c:formatCode>
                <c:ptCount val="365"/>
                <c:pt idx="0">
                  <c:v>22.71</c:v>
                </c:pt>
                <c:pt idx="1">
                  <c:v>21.92</c:v>
                </c:pt>
                <c:pt idx="2">
                  <c:v>22.42</c:v>
                </c:pt>
                <c:pt idx="3">
                  <c:v>22.76</c:v>
                </c:pt>
                <c:pt idx="4">
                  <c:v>22.97</c:v>
                </c:pt>
                <c:pt idx="5">
                  <c:v>23.11</c:v>
                </c:pt>
                <c:pt idx="6">
                  <c:v>23.01</c:v>
                </c:pt>
                <c:pt idx="7">
                  <c:v>23.44</c:v>
                </c:pt>
                <c:pt idx="8">
                  <c:v>23.38</c:v>
                </c:pt>
                <c:pt idx="9">
                  <c:v>23.46</c:v>
                </c:pt>
                <c:pt idx="10">
                  <c:v>23.08</c:v>
                </c:pt>
                <c:pt idx="11">
                  <c:v>23.28</c:v>
                </c:pt>
                <c:pt idx="12">
                  <c:v>22.59</c:v>
                </c:pt>
                <c:pt idx="13">
                  <c:v>23.29</c:v>
                </c:pt>
                <c:pt idx="14">
                  <c:v>23.28</c:v>
                </c:pt>
                <c:pt idx="15">
                  <c:v>23.64</c:v>
                </c:pt>
                <c:pt idx="16">
                  <c:v>23.79</c:v>
                </c:pt>
                <c:pt idx="17">
                  <c:v>23.83</c:v>
                </c:pt>
                <c:pt idx="18">
                  <c:v>23.49</c:v>
                </c:pt>
                <c:pt idx="19">
                  <c:v>23.35</c:v>
                </c:pt>
                <c:pt idx="20">
                  <c:v>23.56</c:v>
                </c:pt>
                <c:pt idx="21">
                  <c:v>23.96</c:v>
                </c:pt>
                <c:pt idx="22">
                  <c:v>23.64</c:v>
                </c:pt>
                <c:pt idx="23">
                  <c:v>23.7</c:v>
                </c:pt>
                <c:pt idx="24">
                  <c:v>23.59</c:v>
                </c:pt>
                <c:pt idx="25">
                  <c:v>23.14</c:v>
                </c:pt>
                <c:pt idx="26">
                  <c:v>23.29</c:v>
                </c:pt>
                <c:pt idx="27">
                  <c:v>23.25</c:v>
                </c:pt>
                <c:pt idx="28">
                  <c:v>23.15</c:v>
                </c:pt>
                <c:pt idx="29">
                  <c:v>22.62</c:v>
                </c:pt>
                <c:pt idx="30">
                  <c:v>22.87</c:v>
                </c:pt>
                <c:pt idx="31">
                  <c:v>22.62</c:v>
                </c:pt>
                <c:pt idx="32">
                  <c:v>22.63</c:v>
                </c:pt>
                <c:pt idx="33">
                  <c:v>22.32</c:v>
                </c:pt>
                <c:pt idx="34">
                  <c:v>22.8</c:v>
                </c:pt>
                <c:pt idx="35">
                  <c:v>23.44</c:v>
                </c:pt>
                <c:pt idx="36">
                  <c:v>23.08</c:v>
                </c:pt>
                <c:pt idx="37">
                  <c:v>21.42</c:v>
                </c:pt>
                <c:pt idx="38">
                  <c:v>21.95</c:v>
                </c:pt>
                <c:pt idx="39">
                  <c:v>21.49</c:v>
                </c:pt>
                <c:pt idx="40">
                  <c:v>22</c:v>
                </c:pt>
                <c:pt idx="41">
                  <c:v>23.44</c:v>
                </c:pt>
                <c:pt idx="42">
                  <c:v>23.37</c:v>
                </c:pt>
                <c:pt idx="43">
                  <c:v>22.93</c:v>
                </c:pt>
                <c:pt idx="44">
                  <c:v>23.39</c:v>
                </c:pt>
                <c:pt idx="45">
                  <c:v>23.35</c:v>
                </c:pt>
                <c:pt idx="46">
                  <c:v>23.37</c:v>
                </c:pt>
                <c:pt idx="47">
                  <c:v>23.69</c:v>
                </c:pt>
                <c:pt idx="48">
                  <c:v>23.7</c:v>
                </c:pt>
                <c:pt idx="49">
                  <c:v>24</c:v>
                </c:pt>
                <c:pt idx="50">
                  <c:v>23.42</c:v>
                </c:pt>
                <c:pt idx="51">
                  <c:v>21.6</c:v>
                </c:pt>
                <c:pt idx="52">
                  <c:v>21.55</c:v>
                </c:pt>
                <c:pt idx="53">
                  <c:v>21.24</c:v>
                </c:pt>
                <c:pt idx="54">
                  <c:v>21.78</c:v>
                </c:pt>
                <c:pt idx="55">
                  <c:v>22.22</c:v>
                </c:pt>
                <c:pt idx="56">
                  <c:v>22.39</c:v>
                </c:pt>
                <c:pt idx="57">
                  <c:v>22.26</c:v>
                </c:pt>
                <c:pt idx="58">
                  <c:v>22.84</c:v>
                </c:pt>
                <c:pt idx="59">
                  <c:v>22.84</c:v>
                </c:pt>
                <c:pt idx="60">
                  <c:v>22.86</c:v>
                </c:pt>
                <c:pt idx="61">
                  <c:v>22.66</c:v>
                </c:pt>
                <c:pt idx="62">
                  <c:v>22.5</c:v>
                </c:pt>
                <c:pt idx="63">
                  <c:v>22.78</c:v>
                </c:pt>
                <c:pt idx="64">
                  <c:v>22.29</c:v>
                </c:pt>
                <c:pt idx="65">
                  <c:v>22.87</c:v>
                </c:pt>
                <c:pt idx="66">
                  <c:v>22.62</c:v>
                </c:pt>
                <c:pt idx="67">
                  <c:v>22.91</c:v>
                </c:pt>
                <c:pt idx="68">
                  <c:v>23.76</c:v>
                </c:pt>
                <c:pt idx="69">
                  <c:v>23.56</c:v>
                </c:pt>
                <c:pt idx="70">
                  <c:v>24.5</c:v>
                </c:pt>
                <c:pt idx="71">
                  <c:v>23.24</c:v>
                </c:pt>
                <c:pt idx="72">
                  <c:v>23.39</c:v>
                </c:pt>
                <c:pt idx="73">
                  <c:v>23.69</c:v>
                </c:pt>
                <c:pt idx="74">
                  <c:v>23.75</c:v>
                </c:pt>
                <c:pt idx="75">
                  <c:v>23.68</c:v>
                </c:pt>
                <c:pt idx="76">
                  <c:v>23.49</c:v>
                </c:pt>
                <c:pt idx="77">
                  <c:v>23.66</c:v>
                </c:pt>
                <c:pt idx="78">
                  <c:v>24.21</c:v>
                </c:pt>
                <c:pt idx="79">
                  <c:v>23.52</c:v>
                </c:pt>
                <c:pt idx="80">
                  <c:v>23.87</c:v>
                </c:pt>
                <c:pt idx="81">
                  <c:v>23.41</c:v>
                </c:pt>
                <c:pt idx="82">
                  <c:v>23.39</c:v>
                </c:pt>
                <c:pt idx="83">
                  <c:v>23.05</c:v>
                </c:pt>
                <c:pt idx="84">
                  <c:v>22.86</c:v>
                </c:pt>
                <c:pt idx="85">
                  <c:v>22.13</c:v>
                </c:pt>
                <c:pt idx="86">
                  <c:v>23.64</c:v>
                </c:pt>
                <c:pt idx="87">
                  <c:v>23.19</c:v>
                </c:pt>
                <c:pt idx="88">
                  <c:v>23.5</c:v>
                </c:pt>
                <c:pt idx="89">
                  <c:v>22.97</c:v>
                </c:pt>
                <c:pt idx="90">
                  <c:v>23.25</c:v>
                </c:pt>
                <c:pt idx="91">
                  <c:v>22.73</c:v>
                </c:pt>
              </c:numCache>
            </c:numRef>
          </c:yVal>
          <c:smooth val="0"/>
          <c:extLst>
            <c:ext xmlns:c16="http://schemas.microsoft.com/office/drawing/2014/chart" uri="{C3380CC4-5D6E-409C-BE32-E72D297353CC}">
              <c16:uniqueId val="{00000002-A7A0-4CB7-A2CE-D5709F015DFE}"/>
            </c:ext>
          </c:extLst>
        </c:ser>
        <c:dLbls>
          <c:showLegendKey val="0"/>
          <c:showVal val="0"/>
          <c:showCatName val="0"/>
          <c:showSerName val="0"/>
          <c:showPercent val="0"/>
          <c:showBubbleSize val="0"/>
        </c:dLbls>
        <c:axId val="218469320"/>
        <c:axId val="431693664"/>
      </c:scatterChart>
      <c:valAx>
        <c:axId val="218469320"/>
        <c:scaling>
          <c:orientation val="minMax"/>
          <c:max val="45656"/>
          <c:min val="45292"/>
        </c:scaling>
        <c:delete val="0"/>
        <c:axPos val="b"/>
        <c:numFmt formatCode="[$-409]d\-mmm;@" sourceLinked="0"/>
        <c:majorTickMark val="out"/>
        <c:minorTickMark val="none"/>
        <c:tickLblPos val="nextTo"/>
        <c:txPr>
          <a:bodyPr/>
          <a:lstStyle/>
          <a:p>
            <a:pPr>
              <a:defRPr sz="1100"/>
            </a:pPr>
            <a:endParaRPr lang="en-US"/>
          </a:p>
        </c:txPr>
        <c:crossAx val="431693664"/>
        <c:crosses val="autoZero"/>
        <c:crossBetween val="midCat"/>
        <c:majorUnit val="30"/>
      </c:valAx>
      <c:valAx>
        <c:axId val="431693664"/>
        <c:scaling>
          <c:orientation val="minMax"/>
          <c:max val="34"/>
          <c:min val="20"/>
        </c:scaling>
        <c:delete val="0"/>
        <c:axPos val="l"/>
        <c:title>
          <c:tx>
            <c:rich>
              <a:bodyPr/>
              <a:lstStyle/>
              <a:p>
                <a:pPr>
                  <a:defRPr sz="1400"/>
                </a:pPr>
                <a:r>
                  <a:rPr lang="en-US" sz="1400"/>
                  <a:t>Wind Speed (km/hr)</a:t>
                </a:r>
              </a:p>
            </c:rich>
          </c:tx>
          <c:overlay val="0"/>
        </c:title>
        <c:numFmt formatCode="0" sourceLinked="0"/>
        <c:majorTickMark val="out"/>
        <c:minorTickMark val="none"/>
        <c:tickLblPos val="nextTo"/>
        <c:txPr>
          <a:bodyPr/>
          <a:lstStyle/>
          <a:p>
            <a:pPr>
              <a:defRPr sz="1100"/>
            </a:pPr>
            <a:endParaRPr lang="en-US"/>
          </a:p>
        </c:txPr>
        <c:crossAx val="218469320"/>
        <c:crosses val="autoZero"/>
        <c:crossBetween val="midCat"/>
        <c:majorUnit val="2"/>
      </c:valAx>
      <c:spPr>
        <a:ln w="19050"/>
      </c:spPr>
    </c:plotArea>
    <c:legend>
      <c:legendPos val="t"/>
      <c:layout>
        <c:manualLayout>
          <c:xMode val="edge"/>
          <c:yMode val="edge"/>
          <c:x val="0.61117200122711934"/>
          <c:y val="4.3357678116322414E-2"/>
          <c:w val="0.31168923202781468"/>
          <c:h val="9.3215793677964162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0650318419499881"/>
          <c:y val="4.1868081707177908E-2"/>
        </c:manualLayout>
      </c:layout>
      <c:overlay val="0"/>
    </c:title>
    <c:autoTitleDeleted val="0"/>
    <c:plotArea>
      <c:layout>
        <c:manualLayout>
          <c:layoutTarget val="inner"/>
          <c:xMode val="edge"/>
          <c:yMode val="edge"/>
          <c:x val="7.6050725702197675E-2"/>
          <c:y val="0.15615618699836437"/>
          <c:w val="0.8924233409723038"/>
          <c:h val="0.69048004868956603"/>
        </c:manualLayout>
      </c:layout>
      <c:scatterChart>
        <c:scatterStyle val="lineMarker"/>
        <c:varyColors val="0"/>
        <c:ser>
          <c:idx val="1"/>
          <c:order val="0"/>
          <c:tx>
            <c:v>Rel. Hum.</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Daily_2024!$C$4:$C$368</c:f>
              <c:numCache>
                <c:formatCode>0.0</c:formatCode>
                <c:ptCount val="365"/>
                <c:pt idx="0">
                  <c:v>86.168000000000006</c:v>
                </c:pt>
                <c:pt idx="1">
                  <c:v>90.138999999999996</c:v>
                </c:pt>
                <c:pt idx="2">
                  <c:v>90.311000000000007</c:v>
                </c:pt>
                <c:pt idx="3">
                  <c:v>88.742999999999995</c:v>
                </c:pt>
                <c:pt idx="4">
                  <c:v>84.843999999999994</c:v>
                </c:pt>
                <c:pt idx="5">
                  <c:v>86.984999999999999</c:v>
                </c:pt>
                <c:pt idx="6">
                  <c:v>84.688999999999993</c:v>
                </c:pt>
                <c:pt idx="7">
                  <c:v>86.004999999999995</c:v>
                </c:pt>
                <c:pt idx="8">
                  <c:v>86.325000000000003</c:v>
                </c:pt>
                <c:pt idx="9">
                  <c:v>86.888999999999996</c:v>
                </c:pt>
                <c:pt idx="10">
                  <c:v>87.456999999999994</c:v>
                </c:pt>
                <c:pt idx="11">
                  <c:v>86.858000000000004</c:v>
                </c:pt>
                <c:pt idx="12">
                  <c:v>86.551000000000002</c:v>
                </c:pt>
                <c:pt idx="13">
                  <c:v>87.977000000000004</c:v>
                </c:pt>
                <c:pt idx="14">
                  <c:v>87.828000000000003</c:v>
                </c:pt>
                <c:pt idx="15">
                  <c:v>86.731999999999999</c:v>
                </c:pt>
                <c:pt idx="16">
                  <c:v>87.150999999999996</c:v>
                </c:pt>
                <c:pt idx="17">
                  <c:v>87.067999999999998</c:v>
                </c:pt>
                <c:pt idx="18">
                  <c:v>87.186999999999998</c:v>
                </c:pt>
                <c:pt idx="19">
                  <c:v>84.17</c:v>
                </c:pt>
                <c:pt idx="20">
                  <c:v>84.385999999999996</c:v>
                </c:pt>
                <c:pt idx="21">
                  <c:v>85.507999999999996</c:v>
                </c:pt>
                <c:pt idx="22">
                  <c:v>86.721999999999994</c:v>
                </c:pt>
                <c:pt idx="23">
                  <c:v>87.016000000000005</c:v>
                </c:pt>
                <c:pt idx="24">
                  <c:v>84.328999999999994</c:v>
                </c:pt>
                <c:pt idx="25">
                  <c:v>84.66</c:v>
                </c:pt>
                <c:pt idx="26">
                  <c:v>83.301000000000002</c:v>
                </c:pt>
                <c:pt idx="27">
                  <c:v>79.722999999999999</c:v>
                </c:pt>
                <c:pt idx="28">
                  <c:v>80.209999999999994</c:v>
                </c:pt>
                <c:pt idx="29">
                  <c:v>89.671000000000006</c:v>
                </c:pt>
                <c:pt idx="30">
                  <c:v>83.950999999999993</c:v>
                </c:pt>
                <c:pt idx="31">
                  <c:v>75.784000000000006</c:v>
                </c:pt>
                <c:pt idx="32">
                  <c:v>81.617999999999995</c:v>
                </c:pt>
                <c:pt idx="33">
                  <c:v>84.954999999999998</c:v>
                </c:pt>
                <c:pt idx="34">
                  <c:v>87.936000000000007</c:v>
                </c:pt>
                <c:pt idx="35">
                  <c:v>89.347999999999999</c:v>
                </c:pt>
                <c:pt idx="36">
                  <c:v>84.620999999999995</c:v>
                </c:pt>
                <c:pt idx="37">
                  <c:v>87.2</c:v>
                </c:pt>
                <c:pt idx="38">
                  <c:v>81.641000000000005</c:v>
                </c:pt>
                <c:pt idx="39">
                  <c:v>76.671000000000006</c:v>
                </c:pt>
                <c:pt idx="40">
                  <c:v>89.128</c:v>
                </c:pt>
                <c:pt idx="41">
                  <c:v>90.841999999999999</c:v>
                </c:pt>
                <c:pt idx="42">
                  <c:v>87.325000000000003</c:v>
                </c:pt>
                <c:pt idx="43">
                  <c:v>86.891000000000005</c:v>
                </c:pt>
                <c:pt idx="44">
                  <c:v>83.813999999999993</c:v>
                </c:pt>
                <c:pt idx="45">
                  <c:v>91.867000000000004</c:v>
                </c:pt>
                <c:pt idx="46">
                  <c:v>91.171999999999997</c:v>
                </c:pt>
                <c:pt idx="47">
                  <c:v>91.415000000000006</c:v>
                </c:pt>
                <c:pt idx="48">
                  <c:v>90.635000000000005</c:v>
                </c:pt>
                <c:pt idx="49">
                  <c:v>88.864000000000004</c:v>
                </c:pt>
                <c:pt idx="50">
                  <c:v>84.885999999999996</c:v>
                </c:pt>
                <c:pt idx="51">
                  <c:v>86.748999999999995</c:v>
                </c:pt>
                <c:pt idx="52">
                  <c:v>81.369</c:v>
                </c:pt>
                <c:pt idx="53">
                  <c:v>78.963999999999999</c:v>
                </c:pt>
                <c:pt idx="54">
                  <c:v>84.917000000000002</c:v>
                </c:pt>
                <c:pt idx="55">
                  <c:v>90.382000000000005</c:v>
                </c:pt>
                <c:pt idx="56">
                  <c:v>85.688000000000002</c:v>
                </c:pt>
                <c:pt idx="57">
                  <c:v>82.301000000000002</c:v>
                </c:pt>
                <c:pt idx="58">
                  <c:v>83.575000000000003</c:v>
                </c:pt>
                <c:pt idx="59">
                  <c:v>83.13</c:v>
                </c:pt>
                <c:pt idx="60">
                  <c:v>86.149000000000001</c:v>
                </c:pt>
                <c:pt idx="61">
                  <c:v>82.936000000000007</c:v>
                </c:pt>
                <c:pt idx="62">
                  <c:v>83.144000000000005</c:v>
                </c:pt>
                <c:pt idx="63">
                  <c:v>85.034999999999997</c:v>
                </c:pt>
                <c:pt idx="64">
                  <c:v>80.399000000000001</c:v>
                </c:pt>
                <c:pt idx="65">
                  <c:v>79.225999999999999</c:v>
                </c:pt>
                <c:pt idx="66">
                  <c:v>78.730999999999995</c:v>
                </c:pt>
                <c:pt idx="67">
                  <c:v>87.995000000000005</c:v>
                </c:pt>
                <c:pt idx="68">
                  <c:v>90.17</c:v>
                </c:pt>
                <c:pt idx="69">
                  <c:v>88.272999999999996</c:v>
                </c:pt>
                <c:pt idx="70">
                  <c:v>88.248000000000005</c:v>
                </c:pt>
                <c:pt idx="71">
                  <c:v>84.602000000000004</c:v>
                </c:pt>
                <c:pt idx="72">
                  <c:v>88.269000000000005</c:v>
                </c:pt>
                <c:pt idx="73">
                  <c:v>84.905000000000001</c:v>
                </c:pt>
                <c:pt idx="74">
                  <c:v>83.84</c:v>
                </c:pt>
                <c:pt idx="75">
                  <c:v>87.061999999999998</c:v>
                </c:pt>
                <c:pt idx="76">
                  <c:v>87.015000000000001</c:v>
                </c:pt>
                <c:pt idx="77">
                  <c:v>88.906999999999996</c:v>
                </c:pt>
                <c:pt idx="78">
                  <c:v>95.037999999999997</c:v>
                </c:pt>
                <c:pt idx="79">
                  <c:v>94.774000000000001</c:v>
                </c:pt>
                <c:pt idx="80">
                  <c:v>84.450999999999993</c:v>
                </c:pt>
                <c:pt idx="81">
                  <c:v>87.152000000000001</c:v>
                </c:pt>
                <c:pt idx="82">
                  <c:v>84.355000000000004</c:v>
                </c:pt>
                <c:pt idx="83">
                  <c:v>86.468000000000004</c:v>
                </c:pt>
                <c:pt idx="84">
                  <c:v>78.316999999999993</c:v>
                </c:pt>
                <c:pt idx="85">
                  <c:v>81.402000000000001</c:v>
                </c:pt>
                <c:pt idx="86">
                  <c:v>86.513000000000005</c:v>
                </c:pt>
                <c:pt idx="87">
                  <c:v>84.269000000000005</c:v>
                </c:pt>
                <c:pt idx="88">
                  <c:v>76.838999999999999</c:v>
                </c:pt>
                <c:pt idx="89">
                  <c:v>76.453999999999994</c:v>
                </c:pt>
                <c:pt idx="90">
                  <c:v>79.364999999999995</c:v>
                </c:pt>
                <c:pt idx="91">
                  <c:v>84.501999999999995</c:v>
                </c:pt>
              </c:numCache>
            </c:numRef>
          </c:yVal>
          <c:smooth val="0"/>
          <c:extLst>
            <c:ext xmlns:c16="http://schemas.microsoft.com/office/drawing/2014/chart" uri="{C3380CC4-5D6E-409C-BE32-E72D297353CC}">
              <c16:uniqueId val="{00000002-031D-415C-A6E2-2DEC2C773B64}"/>
            </c:ext>
          </c:extLst>
        </c:ser>
        <c:ser>
          <c:idx val="0"/>
          <c:order val="1"/>
          <c:tx>
            <c:v>Rel. Hum.</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Daily_2024!$C$4:$C$368</c:f>
              <c:numCache>
                <c:formatCode>0.0</c:formatCode>
                <c:ptCount val="365"/>
                <c:pt idx="0">
                  <c:v>86.168000000000006</c:v>
                </c:pt>
                <c:pt idx="1">
                  <c:v>90.138999999999996</c:v>
                </c:pt>
                <c:pt idx="2">
                  <c:v>90.311000000000007</c:v>
                </c:pt>
                <c:pt idx="3">
                  <c:v>88.742999999999995</c:v>
                </c:pt>
                <c:pt idx="4">
                  <c:v>84.843999999999994</c:v>
                </c:pt>
                <c:pt idx="5">
                  <c:v>86.984999999999999</c:v>
                </c:pt>
                <c:pt idx="6">
                  <c:v>84.688999999999993</c:v>
                </c:pt>
                <c:pt idx="7">
                  <c:v>86.004999999999995</c:v>
                </c:pt>
                <c:pt idx="8">
                  <c:v>86.325000000000003</c:v>
                </c:pt>
                <c:pt idx="9">
                  <c:v>86.888999999999996</c:v>
                </c:pt>
                <c:pt idx="10">
                  <c:v>87.456999999999994</c:v>
                </c:pt>
                <c:pt idx="11">
                  <c:v>86.858000000000004</c:v>
                </c:pt>
                <c:pt idx="12">
                  <c:v>86.551000000000002</c:v>
                </c:pt>
                <c:pt idx="13">
                  <c:v>87.977000000000004</c:v>
                </c:pt>
                <c:pt idx="14">
                  <c:v>87.828000000000003</c:v>
                </c:pt>
                <c:pt idx="15">
                  <c:v>86.731999999999999</c:v>
                </c:pt>
                <c:pt idx="16">
                  <c:v>87.150999999999996</c:v>
                </c:pt>
                <c:pt idx="17">
                  <c:v>87.067999999999998</c:v>
                </c:pt>
                <c:pt idx="18">
                  <c:v>87.186999999999998</c:v>
                </c:pt>
                <c:pt idx="19">
                  <c:v>84.17</c:v>
                </c:pt>
                <c:pt idx="20">
                  <c:v>84.385999999999996</c:v>
                </c:pt>
                <c:pt idx="21">
                  <c:v>85.507999999999996</c:v>
                </c:pt>
                <c:pt idx="22">
                  <c:v>86.721999999999994</c:v>
                </c:pt>
                <c:pt idx="23">
                  <c:v>87.016000000000005</c:v>
                </c:pt>
                <c:pt idx="24">
                  <c:v>84.328999999999994</c:v>
                </c:pt>
                <c:pt idx="25">
                  <c:v>84.66</c:v>
                </c:pt>
                <c:pt idx="26">
                  <c:v>83.301000000000002</c:v>
                </c:pt>
                <c:pt idx="27">
                  <c:v>79.722999999999999</c:v>
                </c:pt>
                <c:pt idx="28">
                  <c:v>80.209999999999994</c:v>
                </c:pt>
                <c:pt idx="29">
                  <c:v>89.671000000000006</c:v>
                </c:pt>
                <c:pt idx="30">
                  <c:v>83.950999999999993</c:v>
                </c:pt>
                <c:pt idx="31">
                  <c:v>75.784000000000006</c:v>
                </c:pt>
                <c:pt idx="32">
                  <c:v>81.617999999999995</c:v>
                </c:pt>
                <c:pt idx="33">
                  <c:v>84.954999999999998</c:v>
                </c:pt>
                <c:pt idx="34">
                  <c:v>87.936000000000007</c:v>
                </c:pt>
                <c:pt idx="35">
                  <c:v>89.347999999999999</c:v>
                </c:pt>
                <c:pt idx="36">
                  <c:v>84.620999999999995</c:v>
                </c:pt>
                <c:pt idx="37">
                  <c:v>87.2</c:v>
                </c:pt>
                <c:pt idx="38">
                  <c:v>81.641000000000005</c:v>
                </c:pt>
                <c:pt idx="39">
                  <c:v>76.671000000000006</c:v>
                </c:pt>
                <c:pt idx="40">
                  <c:v>89.128</c:v>
                </c:pt>
                <c:pt idx="41">
                  <c:v>90.841999999999999</c:v>
                </c:pt>
                <c:pt idx="42">
                  <c:v>87.325000000000003</c:v>
                </c:pt>
                <c:pt idx="43">
                  <c:v>86.891000000000005</c:v>
                </c:pt>
                <c:pt idx="44">
                  <c:v>83.813999999999993</c:v>
                </c:pt>
                <c:pt idx="45">
                  <c:v>91.867000000000004</c:v>
                </c:pt>
                <c:pt idx="46">
                  <c:v>91.171999999999997</c:v>
                </c:pt>
                <c:pt idx="47">
                  <c:v>91.415000000000006</c:v>
                </c:pt>
                <c:pt idx="48">
                  <c:v>90.635000000000005</c:v>
                </c:pt>
                <c:pt idx="49">
                  <c:v>88.864000000000004</c:v>
                </c:pt>
                <c:pt idx="50">
                  <c:v>84.885999999999996</c:v>
                </c:pt>
                <c:pt idx="51">
                  <c:v>86.748999999999995</c:v>
                </c:pt>
                <c:pt idx="52">
                  <c:v>81.369</c:v>
                </c:pt>
                <c:pt idx="53">
                  <c:v>78.963999999999999</c:v>
                </c:pt>
                <c:pt idx="54">
                  <c:v>84.917000000000002</c:v>
                </c:pt>
                <c:pt idx="55">
                  <c:v>90.382000000000005</c:v>
                </c:pt>
                <c:pt idx="56">
                  <c:v>85.688000000000002</c:v>
                </c:pt>
                <c:pt idx="57">
                  <c:v>82.301000000000002</c:v>
                </c:pt>
                <c:pt idx="58">
                  <c:v>83.575000000000003</c:v>
                </c:pt>
                <c:pt idx="59">
                  <c:v>83.13</c:v>
                </c:pt>
                <c:pt idx="60">
                  <c:v>86.149000000000001</c:v>
                </c:pt>
                <c:pt idx="61">
                  <c:v>82.936000000000007</c:v>
                </c:pt>
                <c:pt idx="62">
                  <c:v>83.144000000000005</c:v>
                </c:pt>
                <c:pt idx="63">
                  <c:v>85.034999999999997</c:v>
                </c:pt>
                <c:pt idx="64">
                  <c:v>80.399000000000001</c:v>
                </c:pt>
                <c:pt idx="65">
                  <c:v>79.225999999999999</c:v>
                </c:pt>
                <c:pt idx="66">
                  <c:v>78.730999999999995</c:v>
                </c:pt>
                <c:pt idx="67">
                  <c:v>87.995000000000005</c:v>
                </c:pt>
                <c:pt idx="68">
                  <c:v>90.17</c:v>
                </c:pt>
                <c:pt idx="69">
                  <c:v>88.272999999999996</c:v>
                </c:pt>
                <c:pt idx="70">
                  <c:v>88.248000000000005</c:v>
                </c:pt>
                <c:pt idx="71">
                  <c:v>84.602000000000004</c:v>
                </c:pt>
                <c:pt idx="72">
                  <c:v>88.269000000000005</c:v>
                </c:pt>
                <c:pt idx="73">
                  <c:v>84.905000000000001</c:v>
                </c:pt>
                <c:pt idx="74">
                  <c:v>83.84</c:v>
                </c:pt>
                <c:pt idx="75">
                  <c:v>87.061999999999998</c:v>
                </c:pt>
                <c:pt idx="76">
                  <c:v>87.015000000000001</c:v>
                </c:pt>
                <c:pt idx="77">
                  <c:v>88.906999999999996</c:v>
                </c:pt>
                <c:pt idx="78">
                  <c:v>95.037999999999997</c:v>
                </c:pt>
                <c:pt idx="79">
                  <c:v>94.774000000000001</c:v>
                </c:pt>
                <c:pt idx="80">
                  <c:v>84.450999999999993</c:v>
                </c:pt>
                <c:pt idx="81">
                  <c:v>87.152000000000001</c:v>
                </c:pt>
                <c:pt idx="82">
                  <c:v>84.355000000000004</c:v>
                </c:pt>
                <c:pt idx="83">
                  <c:v>86.468000000000004</c:v>
                </c:pt>
                <c:pt idx="84">
                  <c:v>78.316999999999993</c:v>
                </c:pt>
                <c:pt idx="85">
                  <c:v>81.402000000000001</c:v>
                </c:pt>
                <c:pt idx="86">
                  <c:v>86.513000000000005</c:v>
                </c:pt>
                <c:pt idx="87">
                  <c:v>84.269000000000005</c:v>
                </c:pt>
                <c:pt idx="88">
                  <c:v>76.838999999999999</c:v>
                </c:pt>
                <c:pt idx="89">
                  <c:v>76.453999999999994</c:v>
                </c:pt>
                <c:pt idx="90">
                  <c:v>79.364999999999995</c:v>
                </c:pt>
                <c:pt idx="91">
                  <c:v>84.501999999999995</c:v>
                </c:pt>
              </c:numCache>
            </c:numRef>
          </c:yVal>
          <c:smooth val="0"/>
          <c:extLst>
            <c:ext xmlns:c16="http://schemas.microsoft.com/office/drawing/2014/chart" uri="{C3380CC4-5D6E-409C-BE32-E72D297353CC}">
              <c16:uniqueId val="{00000001-031D-415C-A6E2-2DEC2C773B64}"/>
            </c:ext>
          </c:extLst>
        </c:ser>
        <c:dLbls>
          <c:showLegendKey val="0"/>
          <c:showVal val="0"/>
          <c:showCatName val="0"/>
          <c:showSerName val="0"/>
          <c:showPercent val="0"/>
          <c:showBubbleSize val="0"/>
        </c:dLbls>
        <c:axId val="431694448"/>
        <c:axId val="431694840"/>
      </c:scatterChart>
      <c:valAx>
        <c:axId val="431694448"/>
        <c:scaling>
          <c:orientation val="minMax"/>
          <c:max val="45656"/>
          <c:min val="45292"/>
        </c:scaling>
        <c:delete val="0"/>
        <c:axPos val="b"/>
        <c:numFmt formatCode="[$-409]d\-mmm;@" sourceLinked="0"/>
        <c:majorTickMark val="out"/>
        <c:minorTickMark val="none"/>
        <c:tickLblPos val="nextTo"/>
        <c:crossAx val="431694840"/>
        <c:crosses val="autoZero"/>
        <c:crossBetween val="midCat"/>
        <c:majorUnit val="30"/>
      </c:valAx>
      <c:valAx>
        <c:axId val="431694840"/>
        <c:scaling>
          <c:orientation val="minMax"/>
          <c:max val="100"/>
          <c:min val="70"/>
        </c:scaling>
        <c:delete val="0"/>
        <c:axPos val="l"/>
        <c:title>
          <c:tx>
            <c:rich>
              <a:bodyPr/>
              <a:lstStyle/>
              <a:p>
                <a:pPr>
                  <a:defRPr sz="1400"/>
                </a:pPr>
                <a:r>
                  <a:rPr lang="en-US" sz="1400"/>
                  <a:t>Wind Speed (km/hr)</a:t>
                </a:r>
              </a:p>
            </c:rich>
          </c:tx>
          <c:overlay val="0"/>
        </c:title>
        <c:numFmt formatCode="0" sourceLinked="0"/>
        <c:majorTickMark val="out"/>
        <c:minorTickMark val="none"/>
        <c:tickLblPos val="nextTo"/>
        <c:txPr>
          <a:bodyPr/>
          <a:lstStyle/>
          <a:p>
            <a:pPr>
              <a:defRPr sz="1100"/>
            </a:pPr>
            <a:endParaRPr lang="en-US"/>
          </a:p>
        </c:txPr>
        <c:crossAx val="431694448"/>
        <c:crosses val="autoZero"/>
        <c:crossBetween val="midCat"/>
      </c:valAx>
      <c:spPr>
        <a:ln w="19050"/>
      </c:spPr>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Max. Air Temperature</a:t>
            </a:r>
            <a:endParaRPr lang="en-US">
              <a:effectLst/>
            </a:endParaRPr>
          </a:p>
        </c:rich>
      </c:tx>
      <c:overlay val="0"/>
    </c:title>
    <c:autoTitleDeleted val="0"/>
    <c:plotArea>
      <c:layout>
        <c:manualLayout>
          <c:layoutTarget val="inner"/>
          <c:xMode val="edge"/>
          <c:yMode val="edge"/>
          <c:x val="0.11209313596438743"/>
          <c:y val="8.9686588039432996E-2"/>
          <c:w val="0.84364334777301775"/>
          <c:h val="0.77516103741488374"/>
        </c:manualLayout>
      </c:layout>
      <c:lineChart>
        <c:grouping val="standard"/>
        <c:varyColors val="0"/>
        <c:ser>
          <c:idx val="1"/>
          <c:order val="0"/>
          <c:tx>
            <c:v>2024</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Temp'!$B$60:$M$60</c:f>
              <c:numCache>
                <c:formatCode>0.0</c:formatCode>
                <c:ptCount val="12"/>
                <c:pt idx="0">
                  <c:v>29.32</c:v>
                </c:pt>
                <c:pt idx="1">
                  <c:v>29.105</c:v>
                </c:pt>
                <c:pt idx="2">
                  <c:v>29.984999999999999</c:v>
                </c:pt>
              </c:numCache>
            </c:numRef>
          </c:val>
          <c:smooth val="0"/>
          <c:extLst>
            <c:ext xmlns:c16="http://schemas.microsoft.com/office/drawing/2014/chart" uri="{C3380CC4-5D6E-409C-BE32-E72D297353CC}">
              <c16:uniqueId val="{00000000-F443-416A-BA10-B282C5728F44}"/>
            </c:ext>
          </c:extLst>
        </c:ser>
        <c:ser>
          <c:idx val="2"/>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Temp'!$B$64:$M$64</c:f>
                <c:numCache>
                  <c:formatCode>General</c:formatCode>
                  <c:ptCount val="12"/>
                  <c:pt idx="0">
                    <c:v>0.57393773858997799</c:v>
                  </c:pt>
                  <c:pt idx="1">
                    <c:v>0.29495696484590939</c:v>
                  </c:pt>
                  <c:pt idx="2">
                    <c:v>0.63006159310904775</c:v>
                  </c:pt>
                  <c:pt idx="3">
                    <c:v>0.85798306769099142</c:v>
                  </c:pt>
                  <c:pt idx="4">
                    <c:v>0.9120003350389253</c:v>
                  </c:pt>
                  <c:pt idx="5">
                    <c:v>0.90463695910446773</c:v>
                  </c:pt>
                  <c:pt idx="6">
                    <c:v>0.69468590024557109</c:v>
                  </c:pt>
                  <c:pt idx="7">
                    <c:v>0.61264769194410962</c:v>
                  </c:pt>
                  <c:pt idx="8">
                    <c:v>0.69388545724620654</c:v>
                  </c:pt>
                  <c:pt idx="9">
                    <c:v>0.58842990236730797</c:v>
                  </c:pt>
                  <c:pt idx="10">
                    <c:v>0.84538360786358047</c:v>
                  </c:pt>
                  <c:pt idx="11">
                    <c:v>0.70615543614702836</c:v>
                  </c:pt>
                </c:numCache>
              </c:numRef>
            </c:plus>
            <c:minus>
              <c:numRef>
                <c:f>'Air Temp'!$B$64:$M$64</c:f>
                <c:numCache>
                  <c:formatCode>General</c:formatCode>
                  <c:ptCount val="12"/>
                  <c:pt idx="0">
                    <c:v>0.57393773858997799</c:v>
                  </c:pt>
                  <c:pt idx="1">
                    <c:v>0.29495696484590939</c:v>
                  </c:pt>
                  <c:pt idx="2">
                    <c:v>0.63006159310904775</c:v>
                  </c:pt>
                  <c:pt idx="3">
                    <c:v>0.85798306769099142</c:v>
                  </c:pt>
                  <c:pt idx="4">
                    <c:v>0.9120003350389253</c:v>
                  </c:pt>
                  <c:pt idx="5">
                    <c:v>0.90463695910446773</c:v>
                  </c:pt>
                  <c:pt idx="6">
                    <c:v>0.69468590024557109</c:v>
                  </c:pt>
                  <c:pt idx="7">
                    <c:v>0.61264769194410962</c:v>
                  </c:pt>
                  <c:pt idx="8">
                    <c:v>0.69388545724620654</c:v>
                  </c:pt>
                  <c:pt idx="9">
                    <c:v>0.58842990236730797</c:v>
                  </c:pt>
                  <c:pt idx="10">
                    <c:v>0.84538360786358047</c:v>
                  </c:pt>
                  <c:pt idx="11">
                    <c:v>0.70615543614702836</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Temp'!$B$63:$M$63</c:f>
              <c:numCache>
                <c:formatCode>0.0</c:formatCode>
                <c:ptCount val="12"/>
                <c:pt idx="0">
                  <c:v>28.427444444444443</c:v>
                </c:pt>
                <c:pt idx="1">
                  <c:v>29.006888888888884</c:v>
                </c:pt>
                <c:pt idx="2">
                  <c:v>29.395500000000006</c:v>
                </c:pt>
                <c:pt idx="3">
                  <c:v>30.147777777777776</c:v>
                </c:pt>
                <c:pt idx="4">
                  <c:v>29.640111111111107</c:v>
                </c:pt>
                <c:pt idx="5">
                  <c:v>29.291555555555558</c:v>
                </c:pt>
                <c:pt idx="6">
                  <c:v>28.752666666666666</c:v>
                </c:pt>
                <c:pt idx="7">
                  <c:v>28.905222222222221</c:v>
                </c:pt>
                <c:pt idx="8">
                  <c:v>29.035444444444447</c:v>
                </c:pt>
                <c:pt idx="9">
                  <c:v>28.913666666666668</c:v>
                </c:pt>
                <c:pt idx="10">
                  <c:v>27.795777777777779</c:v>
                </c:pt>
                <c:pt idx="11">
                  <c:v>28.387</c:v>
                </c:pt>
              </c:numCache>
            </c:numRef>
          </c:val>
          <c:smooth val="0"/>
          <c:extLst>
            <c:ext xmlns:c16="http://schemas.microsoft.com/office/drawing/2014/chart" uri="{C3380CC4-5D6E-409C-BE32-E72D297353CC}">
              <c16:uniqueId val="{00000001-F443-416A-BA10-B282C5728F44}"/>
            </c:ext>
          </c:extLst>
        </c:ser>
        <c:dLbls>
          <c:showLegendKey val="0"/>
          <c:showVal val="0"/>
          <c:showCatName val="0"/>
          <c:showSerName val="0"/>
          <c:showPercent val="0"/>
          <c:showBubbleSize val="0"/>
        </c:dLbls>
        <c:marker val="1"/>
        <c:smooth val="0"/>
        <c:axId val="633283448"/>
        <c:axId val="633283840"/>
      </c:lineChart>
      <c:catAx>
        <c:axId val="63328344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3283840"/>
        <c:crosses val="autoZero"/>
        <c:auto val="1"/>
        <c:lblAlgn val="ctr"/>
        <c:lblOffset val="100"/>
        <c:noMultiLvlLbl val="0"/>
      </c:catAx>
      <c:valAx>
        <c:axId val="633283840"/>
        <c:scaling>
          <c:orientation val="minMax"/>
          <c:max val="32"/>
          <c:min val="26"/>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633283448"/>
        <c:crosses val="autoZero"/>
        <c:crossBetween val="between"/>
        <c:majorUnit val="1"/>
      </c:valAx>
    </c:plotArea>
    <c:legend>
      <c:legendPos val="r"/>
      <c:layout>
        <c:manualLayout>
          <c:xMode val="edge"/>
          <c:yMode val="edge"/>
          <c:x val="0.7923626235550344"/>
          <c:y val="0.14184069031936467"/>
          <c:w val="0.17534254361821794"/>
          <c:h val="0.1101708808728420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Air</a:t>
            </a:r>
            <a:r>
              <a:rPr lang="en-US" baseline="0"/>
              <a:t> Pressure</a:t>
            </a:r>
            <a:endParaRPr lang="en-US"/>
          </a:p>
        </c:rich>
      </c:tx>
      <c:layout>
        <c:manualLayout>
          <c:xMode val="edge"/>
          <c:yMode val="edge"/>
          <c:x val="0.47265732771775631"/>
          <c:y val="4.6698999581574051E-2"/>
        </c:manualLayout>
      </c:layout>
      <c:overlay val="0"/>
    </c:title>
    <c:autoTitleDeleted val="0"/>
    <c:plotArea>
      <c:layout>
        <c:manualLayout>
          <c:layoutTarget val="inner"/>
          <c:xMode val="edge"/>
          <c:yMode val="edge"/>
          <c:x val="7.6050725702197675E-2"/>
          <c:y val="0.12233976187759139"/>
          <c:w val="0.8924233409723038"/>
          <c:h val="0.72429647381033901"/>
        </c:manualLayout>
      </c:layout>
      <c:scatterChart>
        <c:scatterStyle val="lineMarker"/>
        <c:varyColors val="0"/>
        <c:ser>
          <c:idx val="0"/>
          <c:order val="0"/>
          <c:tx>
            <c:v>Air. Press</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Daily_2024!$Q$4:$Q$368</c:f>
              <c:numCache>
                <c:formatCode>0.0</c:formatCode>
                <c:ptCount val="365"/>
                <c:pt idx="0">
                  <c:v>732.125</c:v>
                </c:pt>
                <c:pt idx="1">
                  <c:v>731.76700000000005</c:v>
                </c:pt>
                <c:pt idx="2">
                  <c:v>728.005</c:v>
                </c:pt>
                <c:pt idx="3">
                  <c:v>732.02499999999998</c:v>
                </c:pt>
                <c:pt idx="4">
                  <c:v>728.98299999999995</c:v>
                </c:pt>
                <c:pt idx="5">
                  <c:v>730.37900000000002</c:v>
                </c:pt>
                <c:pt idx="6">
                  <c:v>730.11699999999996</c:v>
                </c:pt>
                <c:pt idx="7">
                  <c:v>729.96299999999997</c:v>
                </c:pt>
                <c:pt idx="8">
                  <c:v>730.07899999999995</c:v>
                </c:pt>
                <c:pt idx="9">
                  <c:v>730.95</c:v>
                </c:pt>
                <c:pt idx="10">
                  <c:v>731.13800000000003</c:v>
                </c:pt>
                <c:pt idx="11">
                  <c:v>731.00800000000004</c:v>
                </c:pt>
                <c:pt idx="12">
                  <c:v>731.21699999999998</c:v>
                </c:pt>
                <c:pt idx="13">
                  <c:v>731.20399999999995</c:v>
                </c:pt>
                <c:pt idx="14">
                  <c:v>730.19200000000001</c:v>
                </c:pt>
                <c:pt idx="15">
                  <c:v>729.49199999999996</c:v>
                </c:pt>
                <c:pt idx="16">
                  <c:v>730.50400000000002</c:v>
                </c:pt>
                <c:pt idx="17">
                  <c:v>730.53300000000002</c:v>
                </c:pt>
                <c:pt idx="18">
                  <c:v>730.22900000000004</c:v>
                </c:pt>
                <c:pt idx="19">
                  <c:v>730.26700000000005</c:v>
                </c:pt>
                <c:pt idx="20">
                  <c:v>731.09199999999998</c:v>
                </c:pt>
                <c:pt idx="21">
                  <c:v>730.7</c:v>
                </c:pt>
                <c:pt idx="22">
                  <c:v>730.28300000000002</c:v>
                </c:pt>
                <c:pt idx="23">
                  <c:v>730.154</c:v>
                </c:pt>
                <c:pt idx="24">
                  <c:v>730.24599999999998</c:v>
                </c:pt>
                <c:pt idx="25">
                  <c:v>730.89200000000005</c:v>
                </c:pt>
                <c:pt idx="26">
                  <c:v>731.57500000000005</c:v>
                </c:pt>
                <c:pt idx="27">
                  <c:v>731.67499999999995</c:v>
                </c:pt>
                <c:pt idx="28">
                  <c:v>731.73299999999995</c:v>
                </c:pt>
                <c:pt idx="29">
                  <c:v>731.80399999999997</c:v>
                </c:pt>
                <c:pt idx="30">
                  <c:v>731.97900000000004</c:v>
                </c:pt>
                <c:pt idx="31">
                  <c:v>731.86300000000006</c:v>
                </c:pt>
                <c:pt idx="32">
                  <c:v>731.42100000000005</c:v>
                </c:pt>
                <c:pt idx="33">
                  <c:v>730.221</c:v>
                </c:pt>
                <c:pt idx="34">
                  <c:v>729.08299999999997</c:v>
                </c:pt>
                <c:pt idx="35">
                  <c:v>729.00400000000002</c:v>
                </c:pt>
                <c:pt idx="36">
                  <c:v>730.49599999999998</c:v>
                </c:pt>
                <c:pt idx="37">
                  <c:v>732.53300000000002</c:v>
                </c:pt>
                <c:pt idx="38">
                  <c:v>732.096</c:v>
                </c:pt>
                <c:pt idx="39">
                  <c:v>731.57899999999995</c:v>
                </c:pt>
                <c:pt idx="40">
                  <c:v>731.15800000000002</c:v>
                </c:pt>
                <c:pt idx="41">
                  <c:v>730.71699999999998</c:v>
                </c:pt>
                <c:pt idx="42">
                  <c:v>730.22900000000004</c:v>
                </c:pt>
                <c:pt idx="43">
                  <c:v>731.05399999999997</c:v>
                </c:pt>
                <c:pt idx="44">
                  <c:v>730.98800000000006</c:v>
                </c:pt>
                <c:pt idx="45">
                  <c:v>730.88800000000003</c:v>
                </c:pt>
                <c:pt idx="46">
                  <c:v>730.00800000000004</c:v>
                </c:pt>
                <c:pt idx="47">
                  <c:v>729.625</c:v>
                </c:pt>
                <c:pt idx="48">
                  <c:v>730.22900000000004</c:v>
                </c:pt>
                <c:pt idx="49">
                  <c:v>732.38800000000003</c:v>
                </c:pt>
                <c:pt idx="50">
                  <c:v>733.32899999999995</c:v>
                </c:pt>
                <c:pt idx="51">
                  <c:v>733.35</c:v>
                </c:pt>
                <c:pt idx="52">
                  <c:v>732.58799999999997</c:v>
                </c:pt>
                <c:pt idx="53">
                  <c:v>731.36300000000006</c:v>
                </c:pt>
                <c:pt idx="54">
                  <c:v>732.26700000000005</c:v>
                </c:pt>
                <c:pt idx="55">
                  <c:v>733.35400000000004</c:v>
                </c:pt>
                <c:pt idx="56">
                  <c:v>732.92100000000005</c:v>
                </c:pt>
                <c:pt idx="57">
                  <c:v>731.60799999999995</c:v>
                </c:pt>
                <c:pt idx="58">
                  <c:v>731.10799999999995</c:v>
                </c:pt>
                <c:pt idx="59">
                  <c:v>731.66300000000001</c:v>
                </c:pt>
                <c:pt idx="60">
                  <c:v>732.45</c:v>
                </c:pt>
                <c:pt idx="61">
                  <c:v>732.46699999999998</c:v>
                </c:pt>
                <c:pt idx="62">
                  <c:v>731.90800000000002</c:v>
                </c:pt>
                <c:pt idx="63">
                  <c:v>731.19600000000003</c:v>
                </c:pt>
                <c:pt idx="64">
                  <c:v>730.18299999999999</c:v>
                </c:pt>
                <c:pt idx="65">
                  <c:v>729.78800000000001</c:v>
                </c:pt>
                <c:pt idx="66">
                  <c:v>730.28800000000001</c:v>
                </c:pt>
                <c:pt idx="67">
                  <c:v>730.85</c:v>
                </c:pt>
                <c:pt idx="68">
                  <c:v>730.68299999999999</c:v>
                </c:pt>
                <c:pt idx="69">
                  <c:v>730.69600000000003</c:v>
                </c:pt>
                <c:pt idx="70">
                  <c:v>731.4</c:v>
                </c:pt>
                <c:pt idx="71">
                  <c:v>731.45799999999997</c:v>
                </c:pt>
                <c:pt idx="72">
                  <c:v>730.62099999999998</c:v>
                </c:pt>
                <c:pt idx="73">
                  <c:v>729.79200000000003</c:v>
                </c:pt>
                <c:pt idx="74">
                  <c:v>729.65800000000002</c:v>
                </c:pt>
                <c:pt idx="75">
                  <c:v>729.2</c:v>
                </c:pt>
                <c:pt idx="76">
                  <c:v>728.9</c:v>
                </c:pt>
                <c:pt idx="77">
                  <c:v>729.31299999999999</c:v>
                </c:pt>
                <c:pt idx="78">
                  <c:v>730.25800000000004</c:v>
                </c:pt>
                <c:pt idx="79">
                  <c:v>731.08299999999997</c:v>
                </c:pt>
                <c:pt idx="80">
                  <c:v>731.29600000000005</c:v>
                </c:pt>
                <c:pt idx="81">
                  <c:v>730.77499999999998</c:v>
                </c:pt>
                <c:pt idx="82">
                  <c:v>730.625</c:v>
                </c:pt>
                <c:pt idx="83">
                  <c:v>730.21699999999998</c:v>
                </c:pt>
                <c:pt idx="84">
                  <c:v>730.44200000000001</c:v>
                </c:pt>
                <c:pt idx="85">
                  <c:v>730.63300000000004</c:v>
                </c:pt>
                <c:pt idx="86">
                  <c:v>731.31299999999999</c:v>
                </c:pt>
                <c:pt idx="87">
                  <c:v>731.55</c:v>
                </c:pt>
                <c:pt idx="88">
                  <c:v>731.82899999999995</c:v>
                </c:pt>
                <c:pt idx="89">
                  <c:v>731.9</c:v>
                </c:pt>
                <c:pt idx="90">
                  <c:v>732.01700000000005</c:v>
                </c:pt>
                <c:pt idx="91">
                  <c:v>732.22500000000002</c:v>
                </c:pt>
              </c:numCache>
            </c:numRef>
          </c:yVal>
          <c:smooth val="0"/>
          <c:extLst>
            <c:ext xmlns:c16="http://schemas.microsoft.com/office/drawing/2014/chart" uri="{C3380CC4-5D6E-409C-BE32-E72D297353CC}">
              <c16:uniqueId val="{00000000-7FEC-446A-8401-045387CFB60A}"/>
            </c:ext>
          </c:extLst>
        </c:ser>
        <c:dLbls>
          <c:showLegendKey val="0"/>
          <c:showVal val="0"/>
          <c:showCatName val="0"/>
          <c:showSerName val="0"/>
          <c:showPercent val="0"/>
          <c:showBubbleSize val="0"/>
        </c:dLbls>
        <c:axId val="218468144"/>
        <c:axId val="218468536"/>
      </c:scatterChart>
      <c:valAx>
        <c:axId val="218468144"/>
        <c:scaling>
          <c:orientation val="minMax"/>
          <c:max val="45656"/>
          <c:min val="45292"/>
        </c:scaling>
        <c:delete val="0"/>
        <c:axPos val="b"/>
        <c:numFmt formatCode="[$-409]d\-mmm;@" sourceLinked="0"/>
        <c:majorTickMark val="out"/>
        <c:minorTickMark val="none"/>
        <c:tickLblPos val="nextTo"/>
        <c:txPr>
          <a:bodyPr/>
          <a:lstStyle/>
          <a:p>
            <a:pPr>
              <a:defRPr sz="1100"/>
            </a:pPr>
            <a:endParaRPr lang="en-US"/>
          </a:p>
        </c:txPr>
        <c:crossAx val="218468536"/>
        <c:crosses val="autoZero"/>
        <c:crossBetween val="midCat"/>
        <c:majorUnit val="30"/>
      </c:valAx>
      <c:valAx>
        <c:axId val="218468536"/>
        <c:scaling>
          <c:orientation val="minMax"/>
          <c:max val="734"/>
        </c:scaling>
        <c:delete val="0"/>
        <c:axPos val="l"/>
        <c:title>
          <c:tx>
            <c:rich>
              <a:bodyPr/>
              <a:lstStyle/>
              <a:p>
                <a:pPr>
                  <a:defRPr sz="1400"/>
                </a:pPr>
                <a:r>
                  <a:rPr lang="en-US" sz="1400"/>
                  <a:t>Air Pressure (mmHg)</a:t>
                </a:r>
              </a:p>
            </c:rich>
          </c:tx>
          <c:layout>
            <c:manualLayout>
              <c:xMode val="edge"/>
              <c:yMode val="edge"/>
              <c:x val="1.3497934851166861E-2"/>
              <c:y val="0.15939138042527293"/>
            </c:manualLayout>
          </c:layout>
          <c:overlay val="0"/>
        </c:title>
        <c:numFmt formatCode="0" sourceLinked="0"/>
        <c:majorTickMark val="out"/>
        <c:minorTickMark val="none"/>
        <c:tickLblPos val="nextTo"/>
        <c:txPr>
          <a:bodyPr/>
          <a:lstStyle/>
          <a:p>
            <a:pPr>
              <a:defRPr sz="1100"/>
            </a:pPr>
            <a:endParaRPr lang="en-US"/>
          </a:p>
        </c:txPr>
        <c:crossAx val="218468144"/>
        <c:crosses val="autoZero"/>
        <c:crossBetween val="midCat"/>
      </c:valAx>
      <c:spPr>
        <a:ln w="19050"/>
      </c:spPr>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Wind Dir.</a:t>
            </a:r>
          </a:p>
        </c:rich>
      </c:tx>
      <c:layout>
        <c:manualLayout>
          <c:xMode val="edge"/>
          <c:yMode val="edge"/>
          <c:x val="0.45505213599272853"/>
          <c:y val="4.1868081707177908E-2"/>
        </c:manualLayout>
      </c:layout>
      <c:overlay val="0"/>
    </c:title>
    <c:autoTitleDeleted val="0"/>
    <c:plotArea>
      <c:layout>
        <c:manualLayout>
          <c:layoutTarget val="inner"/>
          <c:xMode val="edge"/>
          <c:yMode val="edge"/>
          <c:x val="7.6050725702197675E-2"/>
          <c:y val="0.1658180227471566"/>
          <c:w val="0.8924233409723038"/>
          <c:h val="0.68081821294077371"/>
        </c:manualLayout>
      </c:layout>
      <c:scatterChart>
        <c:scatterStyle val="lineMarker"/>
        <c:varyColors val="0"/>
        <c:ser>
          <c:idx val="0"/>
          <c:order val="0"/>
          <c:tx>
            <c:v>Wind Dir</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Daily_2024!$I$4:$I$368</c:f>
              <c:numCache>
                <c:formatCode>0.0</c:formatCode>
                <c:ptCount val="365"/>
                <c:pt idx="0">
                  <c:v>16.809000000000001</c:v>
                </c:pt>
                <c:pt idx="1">
                  <c:v>357.59800000000001</c:v>
                </c:pt>
                <c:pt idx="2">
                  <c:v>6.6029999999999998</c:v>
                </c:pt>
                <c:pt idx="3">
                  <c:v>348.80599999999998</c:v>
                </c:pt>
                <c:pt idx="4">
                  <c:v>8.9480000000000004</c:v>
                </c:pt>
                <c:pt idx="5">
                  <c:v>2.7650000000000001</c:v>
                </c:pt>
                <c:pt idx="6">
                  <c:v>6.3220000000000001</c:v>
                </c:pt>
                <c:pt idx="7">
                  <c:v>2.1240000000000001</c:v>
                </c:pt>
                <c:pt idx="8">
                  <c:v>341.60199999999998</c:v>
                </c:pt>
                <c:pt idx="9">
                  <c:v>349.548</c:v>
                </c:pt>
                <c:pt idx="10">
                  <c:v>338.83800000000002</c:v>
                </c:pt>
                <c:pt idx="11">
                  <c:v>357.36799999999999</c:v>
                </c:pt>
                <c:pt idx="12">
                  <c:v>13.61</c:v>
                </c:pt>
                <c:pt idx="13">
                  <c:v>355.39499999999998</c:v>
                </c:pt>
                <c:pt idx="14">
                  <c:v>347.49099999999999</c:v>
                </c:pt>
                <c:pt idx="15">
                  <c:v>351.185</c:v>
                </c:pt>
                <c:pt idx="16">
                  <c:v>359.12599999999998</c:v>
                </c:pt>
                <c:pt idx="17">
                  <c:v>351.42200000000003</c:v>
                </c:pt>
                <c:pt idx="18">
                  <c:v>349.70699999999999</c:v>
                </c:pt>
                <c:pt idx="19">
                  <c:v>8.8780000000000001</c:v>
                </c:pt>
                <c:pt idx="20">
                  <c:v>359.16899999999998</c:v>
                </c:pt>
                <c:pt idx="21">
                  <c:v>5.524</c:v>
                </c:pt>
                <c:pt idx="22">
                  <c:v>350.65899999999999</c:v>
                </c:pt>
                <c:pt idx="23">
                  <c:v>346.72</c:v>
                </c:pt>
                <c:pt idx="24">
                  <c:v>351.21800000000002</c:v>
                </c:pt>
                <c:pt idx="25">
                  <c:v>358.26600000000002</c:v>
                </c:pt>
                <c:pt idx="26">
                  <c:v>4.2939999999999996</c:v>
                </c:pt>
                <c:pt idx="27">
                  <c:v>23.163</c:v>
                </c:pt>
                <c:pt idx="28">
                  <c:v>10.058</c:v>
                </c:pt>
                <c:pt idx="29">
                  <c:v>356.04</c:v>
                </c:pt>
                <c:pt idx="30">
                  <c:v>11.243</c:v>
                </c:pt>
                <c:pt idx="31">
                  <c:v>30.39</c:v>
                </c:pt>
                <c:pt idx="32">
                  <c:v>27.594000000000001</c:v>
                </c:pt>
                <c:pt idx="33">
                  <c:v>48.902999999999999</c:v>
                </c:pt>
                <c:pt idx="34">
                  <c:v>158.29300000000001</c:v>
                </c:pt>
                <c:pt idx="35">
                  <c:v>168.74299999999999</c:v>
                </c:pt>
                <c:pt idx="36">
                  <c:v>35.762999999999998</c:v>
                </c:pt>
                <c:pt idx="37">
                  <c:v>7.1589999999999998</c:v>
                </c:pt>
                <c:pt idx="38">
                  <c:v>31.154</c:v>
                </c:pt>
                <c:pt idx="39">
                  <c:v>5.8019999999999996</c:v>
                </c:pt>
                <c:pt idx="40">
                  <c:v>348.67700000000002</c:v>
                </c:pt>
                <c:pt idx="41">
                  <c:v>348.96100000000001</c:v>
                </c:pt>
                <c:pt idx="42">
                  <c:v>346.08499999999998</c:v>
                </c:pt>
                <c:pt idx="43">
                  <c:v>352.327</c:v>
                </c:pt>
                <c:pt idx="44">
                  <c:v>4.3419999999999996</c:v>
                </c:pt>
                <c:pt idx="45">
                  <c:v>352.58300000000003</c:v>
                </c:pt>
                <c:pt idx="46">
                  <c:v>347.96199999999999</c:v>
                </c:pt>
                <c:pt idx="47">
                  <c:v>341.36500000000001</c:v>
                </c:pt>
                <c:pt idx="48">
                  <c:v>339.11099999999999</c:v>
                </c:pt>
                <c:pt idx="49">
                  <c:v>350.077</c:v>
                </c:pt>
                <c:pt idx="50">
                  <c:v>353.72</c:v>
                </c:pt>
                <c:pt idx="51">
                  <c:v>357.85399999999998</c:v>
                </c:pt>
                <c:pt idx="52">
                  <c:v>351.69</c:v>
                </c:pt>
                <c:pt idx="53">
                  <c:v>352.60199999999998</c:v>
                </c:pt>
                <c:pt idx="54">
                  <c:v>358.971</c:v>
                </c:pt>
                <c:pt idx="55">
                  <c:v>351.76400000000001</c:v>
                </c:pt>
                <c:pt idx="56">
                  <c:v>352.28399999999999</c:v>
                </c:pt>
                <c:pt idx="57">
                  <c:v>357.74099999999999</c:v>
                </c:pt>
                <c:pt idx="58">
                  <c:v>0.79</c:v>
                </c:pt>
                <c:pt idx="59">
                  <c:v>356.66500000000002</c:v>
                </c:pt>
                <c:pt idx="60">
                  <c:v>351.62599999999998</c:v>
                </c:pt>
                <c:pt idx="61">
                  <c:v>356.30900000000003</c:v>
                </c:pt>
                <c:pt idx="62">
                  <c:v>353.84</c:v>
                </c:pt>
                <c:pt idx="63">
                  <c:v>357.54700000000003</c:v>
                </c:pt>
                <c:pt idx="64">
                  <c:v>359.07600000000002</c:v>
                </c:pt>
                <c:pt idx="65">
                  <c:v>5.0049999999999999</c:v>
                </c:pt>
                <c:pt idx="66">
                  <c:v>11.781000000000001</c:v>
                </c:pt>
                <c:pt idx="67">
                  <c:v>342.262</c:v>
                </c:pt>
                <c:pt idx="68">
                  <c:v>340.74700000000001</c:v>
                </c:pt>
                <c:pt idx="69">
                  <c:v>350.988</c:v>
                </c:pt>
                <c:pt idx="70">
                  <c:v>354.68799999999999</c:v>
                </c:pt>
                <c:pt idx="71">
                  <c:v>356.36200000000002</c:v>
                </c:pt>
                <c:pt idx="72">
                  <c:v>350.72500000000002</c:v>
                </c:pt>
                <c:pt idx="73">
                  <c:v>11.448</c:v>
                </c:pt>
                <c:pt idx="74">
                  <c:v>2.33</c:v>
                </c:pt>
                <c:pt idx="75">
                  <c:v>356.43900000000002</c:v>
                </c:pt>
                <c:pt idx="76">
                  <c:v>354.54</c:v>
                </c:pt>
                <c:pt idx="77">
                  <c:v>348.99900000000002</c:v>
                </c:pt>
                <c:pt idx="78">
                  <c:v>335.82</c:v>
                </c:pt>
                <c:pt idx="79">
                  <c:v>333.923</c:v>
                </c:pt>
                <c:pt idx="80">
                  <c:v>3.6080000000000001</c:v>
                </c:pt>
                <c:pt idx="81">
                  <c:v>349.596</c:v>
                </c:pt>
                <c:pt idx="82">
                  <c:v>347.30900000000003</c:v>
                </c:pt>
                <c:pt idx="83">
                  <c:v>334.12900000000002</c:v>
                </c:pt>
                <c:pt idx="84">
                  <c:v>350.44</c:v>
                </c:pt>
                <c:pt idx="85">
                  <c:v>115.971</c:v>
                </c:pt>
                <c:pt idx="86">
                  <c:v>154.55600000000001</c:v>
                </c:pt>
                <c:pt idx="87">
                  <c:v>135.13999999999999</c:v>
                </c:pt>
                <c:pt idx="88">
                  <c:v>7.9370000000000003</c:v>
                </c:pt>
                <c:pt idx="89">
                  <c:v>357.16699999999997</c:v>
                </c:pt>
                <c:pt idx="90">
                  <c:v>349.97399999999999</c:v>
                </c:pt>
                <c:pt idx="91">
                  <c:v>351.74</c:v>
                </c:pt>
              </c:numCache>
            </c:numRef>
          </c:yVal>
          <c:smooth val="0"/>
          <c:extLst>
            <c:ext xmlns:c16="http://schemas.microsoft.com/office/drawing/2014/chart" uri="{C3380CC4-5D6E-409C-BE32-E72D297353CC}">
              <c16:uniqueId val="{00000000-AFB0-43BB-A63C-BB6AA197A757}"/>
            </c:ext>
          </c:extLst>
        </c:ser>
        <c:dLbls>
          <c:showLegendKey val="0"/>
          <c:showVal val="0"/>
          <c:showCatName val="0"/>
          <c:showSerName val="0"/>
          <c:showPercent val="0"/>
          <c:showBubbleSize val="0"/>
        </c:dLbls>
        <c:axId val="218468144"/>
        <c:axId val="218468536"/>
      </c:scatterChart>
      <c:valAx>
        <c:axId val="218468144"/>
        <c:scaling>
          <c:orientation val="minMax"/>
          <c:max val="45656"/>
          <c:min val="45292"/>
        </c:scaling>
        <c:delete val="0"/>
        <c:axPos val="b"/>
        <c:numFmt formatCode="[$-409]d\-mmm;@" sourceLinked="0"/>
        <c:majorTickMark val="out"/>
        <c:minorTickMark val="none"/>
        <c:tickLblPos val="nextTo"/>
        <c:txPr>
          <a:bodyPr/>
          <a:lstStyle/>
          <a:p>
            <a:pPr>
              <a:defRPr sz="1100"/>
            </a:pPr>
            <a:endParaRPr lang="en-US"/>
          </a:p>
        </c:txPr>
        <c:crossAx val="218468536"/>
        <c:crosses val="autoZero"/>
        <c:crossBetween val="midCat"/>
        <c:majorUnit val="30"/>
      </c:valAx>
      <c:valAx>
        <c:axId val="218468536"/>
        <c:scaling>
          <c:orientation val="minMax"/>
          <c:max val="360"/>
          <c:min val="0"/>
        </c:scaling>
        <c:delete val="0"/>
        <c:axPos val="l"/>
        <c:title>
          <c:tx>
            <c:rich>
              <a:bodyPr/>
              <a:lstStyle/>
              <a:p>
                <a:pPr>
                  <a:defRPr sz="1400"/>
                </a:pPr>
                <a:r>
                  <a:rPr lang="en-US" sz="1400"/>
                  <a:t>Direction (degrees)</a:t>
                </a:r>
              </a:p>
            </c:rich>
          </c:tx>
          <c:layout>
            <c:manualLayout>
              <c:xMode val="edge"/>
              <c:yMode val="edge"/>
              <c:x val="1.4551610037072215E-2"/>
              <c:y val="0.22460877172962077"/>
            </c:manualLayout>
          </c:layout>
          <c:overlay val="0"/>
        </c:title>
        <c:numFmt formatCode="0" sourceLinked="0"/>
        <c:majorTickMark val="out"/>
        <c:minorTickMark val="none"/>
        <c:tickLblPos val="nextTo"/>
        <c:txPr>
          <a:bodyPr/>
          <a:lstStyle/>
          <a:p>
            <a:pPr>
              <a:defRPr sz="1100"/>
            </a:pPr>
            <a:endParaRPr lang="en-US"/>
          </a:p>
        </c:txPr>
        <c:crossAx val="218468144"/>
        <c:crosses val="autoZero"/>
        <c:crossBetween val="midCat"/>
        <c:majorUnit val="60"/>
      </c:valAx>
      <c:spPr>
        <a:ln w="19050"/>
      </c:spPr>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PAR</a:t>
            </a:r>
            <a:endParaRPr lang="en-US"/>
          </a:p>
        </c:rich>
      </c:tx>
      <c:layout>
        <c:manualLayout>
          <c:xMode val="edge"/>
          <c:yMode val="edge"/>
          <c:x val="0.48517488117114432"/>
          <c:y val="4.8309178743961352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Daily SR - Current Year</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Daily_2024!$M$4:$M$368</c:f>
              <c:numCache>
                <c:formatCode>0.0</c:formatCode>
                <c:ptCount val="365"/>
                <c:pt idx="0">
                  <c:v>41.941771563503586</c:v>
                </c:pt>
                <c:pt idx="1">
                  <c:v>30.520897143355789</c:v>
                </c:pt>
                <c:pt idx="2">
                  <c:v>19.832608581078219</c:v>
                </c:pt>
                <c:pt idx="3">
                  <c:v>36.591363280159875</c:v>
                </c:pt>
                <c:pt idx="4">
                  <c:v>29.108602246227985</c:v>
                </c:pt>
                <c:pt idx="5">
                  <c:v>27.3524352280572</c:v>
                </c:pt>
                <c:pt idx="6">
                  <c:v>31.824673602285106</c:v>
                </c:pt>
                <c:pt idx="7">
                  <c:v>26.599545363039965</c:v>
                </c:pt>
                <c:pt idx="8">
                  <c:v>41.865393936618666</c:v>
                </c:pt>
                <c:pt idx="9">
                  <c:v>42.550632577822661</c:v>
                </c:pt>
                <c:pt idx="10">
                  <c:v>43.562117733865435</c:v>
                </c:pt>
                <c:pt idx="11">
                  <c:v>36.424524821432733</c:v>
                </c:pt>
                <c:pt idx="12">
                  <c:v>39.679127567052902</c:v>
                </c:pt>
                <c:pt idx="13">
                  <c:v>28.30793316439247</c:v>
                </c:pt>
                <c:pt idx="14">
                  <c:v>36.571404873134512</c:v>
                </c:pt>
                <c:pt idx="15">
                  <c:v>37.32636833888165</c:v>
                </c:pt>
                <c:pt idx="16">
                  <c:v>25.985413946865709</c:v>
                </c:pt>
                <c:pt idx="17">
                  <c:v>33.222453294303556</c:v>
                </c:pt>
                <c:pt idx="18">
                  <c:v>41.873342739416643</c:v>
                </c:pt>
                <c:pt idx="19">
                  <c:v>26.373263683388814</c:v>
                </c:pt>
                <c:pt idx="20">
                  <c:v>41.799816313535338</c:v>
                </c:pt>
                <c:pt idx="21">
                  <c:v>33.344795737368095</c:v>
                </c:pt>
                <c:pt idx="22">
                  <c:v>38.444039132301775</c:v>
                </c:pt>
                <c:pt idx="23">
                  <c:v>44.355097212994217</c:v>
                </c:pt>
                <c:pt idx="24">
                  <c:v>35.69003816289343</c:v>
                </c:pt>
                <c:pt idx="25">
                  <c:v>33.689618258745625</c:v>
                </c:pt>
                <c:pt idx="26">
                  <c:v>38.499421551796388</c:v>
                </c:pt>
                <c:pt idx="27">
                  <c:v>45.992636989408219</c:v>
                </c:pt>
                <c:pt idx="28">
                  <c:v>39.442909883904278</c:v>
                </c:pt>
                <c:pt idx="29">
                  <c:v>36.431004823713693</c:v>
                </c:pt>
                <c:pt idx="30">
                  <c:v>29.149469460613247</c:v>
                </c:pt>
                <c:pt idx="31">
                  <c:v>45.760048107536932</c:v>
                </c:pt>
                <c:pt idx="32">
                  <c:v>29.684804049051024</c:v>
                </c:pt>
                <c:pt idx="33">
                  <c:v>43.453512895636536</c:v>
                </c:pt>
                <c:pt idx="34">
                  <c:v>42.611717399324519</c:v>
                </c:pt>
                <c:pt idx="35">
                  <c:v>37.257161914520992</c:v>
                </c:pt>
                <c:pt idx="36">
                  <c:v>42.739330244244243</c:v>
                </c:pt>
                <c:pt idx="37">
                  <c:v>21.212071466649153</c:v>
                </c:pt>
                <c:pt idx="38">
                  <c:v>32.99427081398332</c:v>
                </c:pt>
                <c:pt idx="39">
                  <c:v>49.664379081861433</c:v>
                </c:pt>
                <c:pt idx="40">
                  <c:v>31.174254173337467</c:v>
                </c:pt>
                <c:pt idx="41">
                  <c:v>28.644720482941608</c:v>
                </c:pt>
                <c:pt idx="42">
                  <c:v>43.212197610693558</c:v>
                </c:pt>
                <c:pt idx="43">
                  <c:v>45.842732936641987</c:v>
                </c:pt>
                <c:pt idx="44">
                  <c:v>38.133690223058956</c:v>
                </c:pt>
                <c:pt idx="45">
                  <c:v>17.13615003192481</c:v>
                </c:pt>
                <c:pt idx="46">
                  <c:v>32.800129945645736</c:v>
                </c:pt>
                <c:pt idx="47">
                  <c:v>32.767729934240933</c:v>
                </c:pt>
                <c:pt idx="48">
                  <c:v>32.319572976489688</c:v>
                </c:pt>
                <c:pt idx="49">
                  <c:v>41.147755284009861</c:v>
                </c:pt>
                <c:pt idx="50">
                  <c:v>44.278028385865987</c:v>
                </c:pt>
                <c:pt idx="51">
                  <c:v>40.932446408221132</c:v>
                </c:pt>
                <c:pt idx="52">
                  <c:v>40.3684270096863</c:v>
                </c:pt>
                <c:pt idx="53">
                  <c:v>48.638292320678893</c:v>
                </c:pt>
                <c:pt idx="54">
                  <c:v>38.156759031179178</c:v>
                </c:pt>
                <c:pt idx="55">
                  <c:v>33.617733433442169</c:v>
                </c:pt>
                <c:pt idx="56">
                  <c:v>50.820238688724018</c:v>
                </c:pt>
                <c:pt idx="57">
                  <c:v>41.111726471327714</c:v>
                </c:pt>
                <c:pt idx="58">
                  <c:v>34.339778487602025</c:v>
                </c:pt>
                <c:pt idx="59">
                  <c:v>43.986601083283574</c:v>
                </c:pt>
                <c:pt idx="60">
                  <c:v>41.298523337080212</c:v>
                </c:pt>
                <c:pt idx="61">
                  <c:v>32.775160336856437</c:v>
                </c:pt>
                <c:pt idx="62">
                  <c:v>49.614267064222005</c:v>
                </c:pt>
                <c:pt idx="63">
                  <c:v>28.762570124424681</c:v>
                </c:pt>
                <c:pt idx="64">
                  <c:v>47.139165392986214</c:v>
                </c:pt>
                <c:pt idx="65">
                  <c:v>51.038657965607605</c:v>
                </c:pt>
                <c:pt idx="66">
                  <c:v>42.695007028642472</c:v>
                </c:pt>
                <c:pt idx="67">
                  <c:v>26.999318303760042</c:v>
                </c:pt>
                <c:pt idx="68">
                  <c:v>33.735928675046893</c:v>
                </c:pt>
                <c:pt idx="69">
                  <c:v>34.747327431059254</c:v>
                </c:pt>
                <c:pt idx="70">
                  <c:v>28.623725275551294</c:v>
                </c:pt>
                <c:pt idx="71">
                  <c:v>40.821681569231913</c:v>
                </c:pt>
                <c:pt idx="72">
                  <c:v>29.820538496829549</c:v>
                </c:pt>
                <c:pt idx="73">
                  <c:v>40.306305387819492</c:v>
                </c:pt>
                <c:pt idx="74">
                  <c:v>38.459936737897728</c:v>
                </c:pt>
                <c:pt idx="75">
                  <c:v>27.487305675531594</c:v>
                </c:pt>
                <c:pt idx="76">
                  <c:v>25.284018499974511</c:v>
                </c:pt>
                <c:pt idx="77">
                  <c:v>28.67159089239999</c:v>
                </c:pt>
                <c:pt idx="78">
                  <c:v>20.073837465990788</c:v>
                </c:pt>
                <c:pt idx="79">
                  <c:v>29.377997541055134</c:v>
                </c:pt>
                <c:pt idx="80">
                  <c:v>28.886986168219128</c:v>
                </c:pt>
                <c:pt idx="81">
                  <c:v>38.419847123786184</c:v>
                </c:pt>
                <c:pt idx="82">
                  <c:v>42.841627880253007</c:v>
                </c:pt>
                <c:pt idx="83">
                  <c:v>40.237012563428422</c:v>
                </c:pt>
                <c:pt idx="84">
                  <c:v>52.839320999440993</c:v>
                </c:pt>
                <c:pt idx="85">
                  <c:v>47.93663767369646</c:v>
                </c:pt>
                <c:pt idx="86">
                  <c:v>43.31674164749306</c:v>
                </c:pt>
                <c:pt idx="87">
                  <c:v>47.012330148340212</c:v>
                </c:pt>
                <c:pt idx="88">
                  <c:v>52.06595432721592</c:v>
                </c:pt>
                <c:pt idx="89">
                  <c:v>46.421267540286173</c:v>
                </c:pt>
                <c:pt idx="90">
                  <c:v>42.605410197104383</c:v>
                </c:pt>
                <c:pt idx="91">
                  <c:v>41.721019485798855</c:v>
                </c:pt>
              </c:numCache>
            </c:numRef>
          </c:yVal>
          <c:smooth val="0"/>
          <c:extLst>
            <c:ext xmlns:c16="http://schemas.microsoft.com/office/drawing/2014/chart" uri="{C3380CC4-5D6E-409C-BE32-E72D297353CC}">
              <c16:uniqueId val="{00000000-5A5F-4BA6-AB81-C5C1AEAC483A}"/>
            </c:ext>
          </c:extLst>
        </c:ser>
        <c:dLbls>
          <c:showLegendKey val="0"/>
          <c:showVal val="0"/>
          <c:showCatName val="0"/>
          <c:showSerName val="0"/>
          <c:showPercent val="0"/>
          <c:showBubbleSize val="0"/>
        </c:dLbls>
        <c:axId val="218466968"/>
        <c:axId val="218467360"/>
      </c:scatterChart>
      <c:valAx>
        <c:axId val="218466968"/>
        <c:scaling>
          <c:orientation val="minMax"/>
          <c:max val="45656"/>
          <c:min val="45292"/>
        </c:scaling>
        <c:delete val="0"/>
        <c:axPos val="b"/>
        <c:numFmt formatCode="[$-409]d\-mmm;@" sourceLinked="0"/>
        <c:majorTickMark val="out"/>
        <c:minorTickMark val="none"/>
        <c:tickLblPos val="nextTo"/>
        <c:txPr>
          <a:bodyPr/>
          <a:lstStyle/>
          <a:p>
            <a:pPr>
              <a:defRPr sz="1100"/>
            </a:pPr>
            <a:endParaRPr lang="en-US"/>
          </a:p>
        </c:txPr>
        <c:crossAx val="218467360"/>
        <c:crosses val="autoZero"/>
        <c:crossBetween val="midCat"/>
        <c:majorUnit val="30"/>
      </c:valAx>
      <c:valAx>
        <c:axId val="218467360"/>
        <c:scaling>
          <c:orientation val="minMax"/>
          <c:max val="60"/>
          <c:min val="0"/>
        </c:scaling>
        <c:delete val="0"/>
        <c:axPos val="l"/>
        <c:title>
          <c:tx>
            <c:rich>
              <a:bodyPr rot="-5400000" vert="horz"/>
              <a:lstStyle/>
              <a:p>
                <a:pPr>
                  <a:defRPr sz="1400"/>
                </a:pPr>
                <a:r>
                  <a:rPr lang="en-US" sz="1400" baseline="0"/>
                  <a:t>Solar Flux  (M/m</a:t>
                </a:r>
                <a:r>
                  <a:rPr lang="en-US" sz="1400" baseline="30000"/>
                  <a:t>2</a:t>
                </a:r>
                <a:r>
                  <a:rPr lang="en-US" sz="1400" baseline="0"/>
                  <a:t>/Day)</a:t>
                </a:r>
                <a:endParaRPr lang="en-US" sz="1400"/>
              </a:p>
            </c:rich>
          </c:tx>
          <c:layout>
            <c:manualLayout>
              <c:xMode val="edge"/>
              <c:yMode val="edge"/>
              <c:x val="2.0220205525156812E-2"/>
              <c:y val="0.13571227509604775"/>
            </c:manualLayout>
          </c:layout>
          <c:overlay val="0"/>
        </c:title>
        <c:numFmt formatCode="0" sourceLinked="0"/>
        <c:majorTickMark val="out"/>
        <c:minorTickMark val="none"/>
        <c:tickLblPos val="nextTo"/>
        <c:crossAx val="218466968"/>
        <c:crosses val="autoZero"/>
        <c:crossBetween val="midCat"/>
        <c:majorUnit val="10"/>
      </c:valAx>
    </c:plotArea>
    <c:plotVisOnly val="1"/>
    <c:dispBlanksAs val="gap"/>
    <c:showDLblsOverMax val="0"/>
  </c:chart>
  <c:spPr>
    <a:ln w="0"/>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ET Index</a:t>
            </a:r>
          </a:p>
        </c:rich>
      </c:tx>
      <c:layout>
        <c:manualLayout>
          <c:xMode val="edge"/>
          <c:yMode val="edge"/>
          <c:x val="0.46205873975055445"/>
          <c:y val="4.1868081707177908E-2"/>
        </c:manualLayout>
      </c:layout>
      <c:overlay val="0"/>
    </c:title>
    <c:autoTitleDeleted val="0"/>
    <c:plotArea>
      <c:layout>
        <c:manualLayout>
          <c:layoutTarget val="inner"/>
          <c:xMode val="edge"/>
          <c:yMode val="edge"/>
          <c:x val="6.9590734297747661E-2"/>
          <c:y val="0.15615618699836437"/>
          <c:w val="0.89888329365806019"/>
          <c:h val="0.69048004868956603"/>
        </c:manualLayout>
      </c:layout>
      <c:scatterChart>
        <c:scatterStyle val="lineMarker"/>
        <c:varyColors val="0"/>
        <c:ser>
          <c:idx val="0"/>
          <c:order val="0"/>
          <c:tx>
            <c:v>ET Index</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Daily_2024!$J$4:$J$368</c:f>
              <c:numCache>
                <c:formatCode>0.00</c:formatCode>
                <c:ptCount val="365"/>
                <c:pt idx="0">
                  <c:v>4.8789999999999996</c:v>
                </c:pt>
                <c:pt idx="1">
                  <c:v>3.2959999999999998</c:v>
                </c:pt>
                <c:pt idx="2">
                  <c:v>1.611</c:v>
                </c:pt>
                <c:pt idx="3">
                  <c:v>4.1740000000000004</c:v>
                </c:pt>
                <c:pt idx="4">
                  <c:v>2.9359999999999999</c:v>
                </c:pt>
                <c:pt idx="5">
                  <c:v>3.0630000000000002</c:v>
                </c:pt>
                <c:pt idx="6">
                  <c:v>3.8479999999999999</c:v>
                </c:pt>
                <c:pt idx="7">
                  <c:v>3.1819999999999999</c:v>
                </c:pt>
                <c:pt idx="8">
                  <c:v>4.8159999999999998</c:v>
                </c:pt>
                <c:pt idx="9">
                  <c:v>4.8849999999999998</c:v>
                </c:pt>
                <c:pt idx="10">
                  <c:v>4.9009999999999998</c:v>
                </c:pt>
                <c:pt idx="11">
                  <c:v>4.0789999999999997</c:v>
                </c:pt>
                <c:pt idx="12">
                  <c:v>4.49</c:v>
                </c:pt>
                <c:pt idx="13">
                  <c:v>3.254</c:v>
                </c:pt>
                <c:pt idx="14">
                  <c:v>4.2699999999999996</c:v>
                </c:pt>
                <c:pt idx="15">
                  <c:v>4.3789999999999996</c:v>
                </c:pt>
                <c:pt idx="16">
                  <c:v>3.2189999999999999</c:v>
                </c:pt>
                <c:pt idx="17">
                  <c:v>4.0019999999999998</c:v>
                </c:pt>
                <c:pt idx="18">
                  <c:v>4.8019999999999996</c:v>
                </c:pt>
                <c:pt idx="19">
                  <c:v>3.4489999999999998</c:v>
                </c:pt>
                <c:pt idx="20">
                  <c:v>5.0880000000000001</c:v>
                </c:pt>
                <c:pt idx="21">
                  <c:v>4.0640000000000001</c:v>
                </c:pt>
                <c:pt idx="22">
                  <c:v>4.5199999999999996</c:v>
                </c:pt>
                <c:pt idx="23">
                  <c:v>5.0350000000000001</c:v>
                </c:pt>
                <c:pt idx="24">
                  <c:v>4.391</c:v>
                </c:pt>
                <c:pt idx="25">
                  <c:v>4.0650000000000004</c:v>
                </c:pt>
                <c:pt idx="26">
                  <c:v>4.5750000000000002</c:v>
                </c:pt>
                <c:pt idx="27">
                  <c:v>5.8520000000000003</c:v>
                </c:pt>
                <c:pt idx="28">
                  <c:v>5.1829999999999998</c:v>
                </c:pt>
                <c:pt idx="29">
                  <c:v>3.8410000000000002</c:v>
                </c:pt>
                <c:pt idx="30">
                  <c:v>3.617</c:v>
                </c:pt>
                <c:pt idx="31">
                  <c:v>5.8410000000000002</c:v>
                </c:pt>
                <c:pt idx="32">
                  <c:v>3.7080000000000002</c:v>
                </c:pt>
                <c:pt idx="33">
                  <c:v>4.8049999999999997</c:v>
                </c:pt>
                <c:pt idx="34">
                  <c:v>4.5419999999999998</c:v>
                </c:pt>
                <c:pt idx="35">
                  <c:v>4.0609999999999999</c:v>
                </c:pt>
                <c:pt idx="36">
                  <c:v>4.8380000000000001</c:v>
                </c:pt>
                <c:pt idx="37">
                  <c:v>2.496</c:v>
                </c:pt>
                <c:pt idx="38">
                  <c:v>4.2690000000000001</c:v>
                </c:pt>
                <c:pt idx="39">
                  <c:v>6.1760000000000002</c:v>
                </c:pt>
                <c:pt idx="40">
                  <c:v>3.5289999999999999</c:v>
                </c:pt>
                <c:pt idx="41">
                  <c:v>3.2120000000000002</c:v>
                </c:pt>
                <c:pt idx="42">
                  <c:v>4.9260000000000002</c:v>
                </c:pt>
                <c:pt idx="43">
                  <c:v>5.141</c:v>
                </c:pt>
                <c:pt idx="44">
                  <c:v>4.8070000000000004</c:v>
                </c:pt>
                <c:pt idx="45">
                  <c:v>2.024</c:v>
                </c:pt>
                <c:pt idx="46">
                  <c:v>3.6</c:v>
                </c:pt>
                <c:pt idx="47">
                  <c:v>3.4830000000000001</c:v>
                </c:pt>
                <c:pt idx="48">
                  <c:v>3.5670000000000002</c:v>
                </c:pt>
                <c:pt idx="49">
                  <c:v>4.7969999999999997</c:v>
                </c:pt>
                <c:pt idx="50">
                  <c:v>5.2960000000000003</c:v>
                </c:pt>
                <c:pt idx="51">
                  <c:v>4.6740000000000004</c:v>
                </c:pt>
                <c:pt idx="52">
                  <c:v>4.9029999999999996</c:v>
                </c:pt>
                <c:pt idx="53">
                  <c:v>5.8869999999999996</c:v>
                </c:pt>
                <c:pt idx="54">
                  <c:v>4.3719999999999999</c:v>
                </c:pt>
                <c:pt idx="55">
                  <c:v>3.5760000000000001</c:v>
                </c:pt>
                <c:pt idx="56">
                  <c:v>5.782</c:v>
                </c:pt>
                <c:pt idx="57">
                  <c:v>5.0789999999999997</c:v>
                </c:pt>
                <c:pt idx="58">
                  <c:v>4.2590000000000003</c:v>
                </c:pt>
                <c:pt idx="59">
                  <c:v>5.2990000000000004</c:v>
                </c:pt>
                <c:pt idx="60">
                  <c:v>4.4729999999999999</c:v>
                </c:pt>
                <c:pt idx="61">
                  <c:v>4.1459999999999999</c:v>
                </c:pt>
                <c:pt idx="62">
                  <c:v>5.6139999999999999</c:v>
                </c:pt>
                <c:pt idx="63">
                  <c:v>3.2509999999999999</c:v>
                </c:pt>
                <c:pt idx="64">
                  <c:v>5.6479999999999997</c:v>
                </c:pt>
                <c:pt idx="65">
                  <c:v>6.2229999999999999</c:v>
                </c:pt>
                <c:pt idx="66">
                  <c:v>5.4429999999999996</c:v>
                </c:pt>
                <c:pt idx="67">
                  <c:v>3.0779999999999998</c:v>
                </c:pt>
                <c:pt idx="68">
                  <c:v>3.8029999999999999</c:v>
                </c:pt>
                <c:pt idx="69">
                  <c:v>3.9830000000000001</c:v>
                </c:pt>
                <c:pt idx="70">
                  <c:v>3.5030000000000001</c:v>
                </c:pt>
                <c:pt idx="71">
                  <c:v>4.9779999999999998</c:v>
                </c:pt>
                <c:pt idx="72">
                  <c:v>3.448</c:v>
                </c:pt>
                <c:pt idx="73">
                  <c:v>4.7469999999999999</c:v>
                </c:pt>
                <c:pt idx="74">
                  <c:v>4.742</c:v>
                </c:pt>
                <c:pt idx="75">
                  <c:v>3.2850000000000001</c:v>
                </c:pt>
                <c:pt idx="76">
                  <c:v>3.1120000000000001</c:v>
                </c:pt>
                <c:pt idx="77">
                  <c:v>3.363</c:v>
                </c:pt>
                <c:pt idx="78">
                  <c:v>2.11</c:v>
                </c:pt>
                <c:pt idx="79">
                  <c:v>3.0609999999999999</c:v>
                </c:pt>
                <c:pt idx="80">
                  <c:v>3.7149999999999999</c:v>
                </c:pt>
                <c:pt idx="81">
                  <c:v>4.3620000000000001</c:v>
                </c:pt>
                <c:pt idx="82">
                  <c:v>4.8810000000000002</c:v>
                </c:pt>
                <c:pt idx="83">
                  <c:v>4.6420000000000003</c:v>
                </c:pt>
                <c:pt idx="84">
                  <c:v>6.29</c:v>
                </c:pt>
                <c:pt idx="85">
                  <c:v>5.5250000000000004</c:v>
                </c:pt>
                <c:pt idx="86">
                  <c:v>4.9119999999999999</c:v>
                </c:pt>
                <c:pt idx="87">
                  <c:v>5.415</c:v>
                </c:pt>
                <c:pt idx="88">
                  <c:v>6.6180000000000003</c:v>
                </c:pt>
                <c:pt idx="89">
                  <c:v>6.1040000000000001</c:v>
                </c:pt>
                <c:pt idx="90">
                  <c:v>5.5449999999999999</c:v>
                </c:pt>
                <c:pt idx="91">
                  <c:v>5.0220000000000002</c:v>
                </c:pt>
              </c:numCache>
            </c:numRef>
          </c:yVal>
          <c:smooth val="0"/>
          <c:extLst>
            <c:ext xmlns:c16="http://schemas.microsoft.com/office/drawing/2014/chart" uri="{C3380CC4-5D6E-409C-BE32-E72D297353CC}">
              <c16:uniqueId val="{00000000-39A0-46B8-B853-E86472FD1019}"/>
            </c:ext>
          </c:extLst>
        </c:ser>
        <c:dLbls>
          <c:showLegendKey val="0"/>
          <c:showVal val="0"/>
          <c:showCatName val="0"/>
          <c:showSerName val="0"/>
          <c:showPercent val="0"/>
          <c:showBubbleSize val="0"/>
        </c:dLbls>
        <c:axId val="431694448"/>
        <c:axId val="431694840"/>
      </c:scatterChart>
      <c:valAx>
        <c:axId val="431694448"/>
        <c:scaling>
          <c:orientation val="minMax"/>
          <c:max val="45656"/>
          <c:min val="45292"/>
        </c:scaling>
        <c:delete val="0"/>
        <c:axPos val="b"/>
        <c:numFmt formatCode="[$-409]d\-mmm;@" sourceLinked="0"/>
        <c:majorTickMark val="out"/>
        <c:minorTickMark val="none"/>
        <c:tickLblPos val="nextTo"/>
        <c:txPr>
          <a:bodyPr/>
          <a:lstStyle/>
          <a:p>
            <a:pPr>
              <a:defRPr sz="1100"/>
            </a:pPr>
            <a:endParaRPr lang="en-US"/>
          </a:p>
        </c:txPr>
        <c:crossAx val="431694840"/>
        <c:crosses val="autoZero"/>
        <c:crossBetween val="midCat"/>
        <c:majorUnit val="30"/>
      </c:valAx>
      <c:valAx>
        <c:axId val="431694840"/>
        <c:scaling>
          <c:orientation val="minMax"/>
          <c:max val="7"/>
          <c:min val="0"/>
        </c:scaling>
        <c:delete val="0"/>
        <c:axPos val="l"/>
        <c:title>
          <c:tx>
            <c:rich>
              <a:bodyPr/>
              <a:lstStyle/>
              <a:p>
                <a:pPr>
                  <a:defRPr sz="1400"/>
                </a:pPr>
                <a:r>
                  <a:rPr lang="en-US" sz="1400"/>
                  <a:t>ET Index (mm/day)</a:t>
                </a:r>
              </a:p>
            </c:rich>
          </c:tx>
          <c:layout>
            <c:manualLayout>
              <c:xMode val="edge"/>
              <c:yMode val="edge"/>
              <c:x val="2.0014852794563474E-2"/>
              <c:y val="0.20441553501464491"/>
            </c:manualLayout>
          </c:layout>
          <c:overlay val="0"/>
        </c:title>
        <c:numFmt formatCode="0" sourceLinked="0"/>
        <c:majorTickMark val="out"/>
        <c:minorTickMark val="none"/>
        <c:tickLblPos val="nextTo"/>
        <c:txPr>
          <a:bodyPr/>
          <a:lstStyle/>
          <a:p>
            <a:pPr>
              <a:defRPr sz="1100"/>
            </a:pPr>
            <a:endParaRPr lang="en-US"/>
          </a:p>
        </c:txPr>
        <c:crossAx val="431694448"/>
        <c:crosses val="autoZero"/>
        <c:crossBetween val="midCat"/>
      </c:valAx>
      <c:spPr>
        <a:ln w="19050"/>
      </c:spPr>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a:t>
            </a:r>
            <a:r>
              <a:rPr lang="en-US" baseline="0"/>
              <a:t> SR &amp; Net Radiation</a:t>
            </a:r>
            <a:endParaRPr lang="en-US"/>
          </a:p>
        </c:rich>
      </c:tx>
      <c:layout>
        <c:manualLayout>
          <c:xMode val="edge"/>
          <c:yMode val="edge"/>
          <c:x val="0.4343274235440257"/>
          <c:y val="5.3140096618357488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Net Rad.</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Daily_2024!$O$4:$O$368</c:f>
              <c:numCache>
                <c:formatCode>0.0</c:formatCode>
                <c:ptCount val="365"/>
                <c:pt idx="0">
                  <c:v>11.199</c:v>
                </c:pt>
                <c:pt idx="1">
                  <c:v>8.11</c:v>
                </c:pt>
                <c:pt idx="2">
                  <c:v>7.0389999999999997</c:v>
                </c:pt>
                <c:pt idx="3">
                  <c:v>9.032</c:v>
                </c:pt>
                <c:pt idx="4">
                  <c:v>6.3140000000000001</c:v>
                </c:pt>
                <c:pt idx="5">
                  <c:v>5.484</c:v>
                </c:pt>
                <c:pt idx="6">
                  <c:v>5.2389999999999999</c:v>
                </c:pt>
                <c:pt idx="7">
                  <c:v>4.3120000000000003</c:v>
                </c:pt>
                <c:pt idx="8">
                  <c:v>8.8230000000000004</c:v>
                </c:pt>
                <c:pt idx="9">
                  <c:v>8.8829999999999991</c:v>
                </c:pt>
                <c:pt idx="10">
                  <c:v>10.228</c:v>
                </c:pt>
                <c:pt idx="11">
                  <c:v>7.9020000000000001</c:v>
                </c:pt>
                <c:pt idx="12">
                  <c:v>7.3470000000000004</c:v>
                </c:pt>
                <c:pt idx="13">
                  <c:v>5.3419999999999996</c:v>
                </c:pt>
                <c:pt idx="14">
                  <c:v>7.1050000000000004</c:v>
                </c:pt>
                <c:pt idx="15">
                  <c:v>8.5809999999999995</c:v>
                </c:pt>
                <c:pt idx="16">
                  <c:v>4.6040000000000001</c:v>
                </c:pt>
                <c:pt idx="17">
                  <c:v>8.1639999999999997</c:v>
                </c:pt>
                <c:pt idx="18">
                  <c:v>9.2569999999999997</c:v>
                </c:pt>
                <c:pt idx="19">
                  <c:v>4.9829999999999997</c:v>
                </c:pt>
                <c:pt idx="20">
                  <c:v>10.105</c:v>
                </c:pt>
                <c:pt idx="21">
                  <c:v>8.5269999999999992</c:v>
                </c:pt>
                <c:pt idx="22">
                  <c:v>8.42</c:v>
                </c:pt>
                <c:pt idx="23">
                  <c:v>10.917999999999999</c:v>
                </c:pt>
                <c:pt idx="24">
                  <c:v>7.0620000000000003</c:v>
                </c:pt>
                <c:pt idx="25">
                  <c:v>5.8849999999999998</c:v>
                </c:pt>
                <c:pt idx="26">
                  <c:v>7.3410000000000002</c:v>
                </c:pt>
                <c:pt idx="27">
                  <c:v>9.9239999999999995</c:v>
                </c:pt>
                <c:pt idx="28">
                  <c:v>8.7490000000000006</c:v>
                </c:pt>
                <c:pt idx="29">
                  <c:v>10.023</c:v>
                </c:pt>
                <c:pt idx="30">
                  <c:v>6.9269999999999996</c:v>
                </c:pt>
                <c:pt idx="31">
                  <c:v>11.054</c:v>
                </c:pt>
                <c:pt idx="32">
                  <c:v>6.6779999999999999</c:v>
                </c:pt>
                <c:pt idx="33">
                  <c:v>11.285</c:v>
                </c:pt>
                <c:pt idx="34">
                  <c:v>11.265000000000001</c:v>
                </c:pt>
                <c:pt idx="35">
                  <c:v>9.8569999999999993</c:v>
                </c:pt>
                <c:pt idx="36">
                  <c:v>11.971</c:v>
                </c:pt>
                <c:pt idx="37">
                  <c:v>5.4950000000000001</c:v>
                </c:pt>
                <c:pt idx="38">
                  <c:v>8.4329999999999998</c:v>
                </c:pt>
                <c:pt idx="39">
                  <c:v>12.257999999999999</c:v>
                </c:pt>
                <c:pt idx="40">
                  <c:v>9.1180000000000003</c:v>
                </c:pt>
                <c:pt idx="41">
                  <c:v>8.4250000000000007</c:v>
                </c:pt>
                <c:pt idx="42">
                  <c:v>10.851000000000001</c:v>
                </c:pt>
                <c:pt idx="43">
                  <c:v>12.394</c:v>
                </c:pt>
                <c:pt idx="44">
                  <c:v>9.0190000000000001</c:v>
                </c:pt>
                <c:pt idx="45">
                  <c:v>4.367</c:v>
                </c:pt>
                <c:pt idx="46">
                  <c:v>8.6929999999999996</c:v>
                </c:pt>
                <c:pt idx="47">
                  <c:v>9.4580000000000002</c:v>
                </c:pt>
                <c:pt idx="48">
                  <c:v>9.0370000000000008</c:v>
                </c:pt>
                <c:pt idx="49">
                  <c:v>13.19</c:v>
                </c:pt>
                <c:pt idx="50">
                  <c:v>12.081</c:v>
                </c:pt>
                <c:pt idx="51">
                  <c:v>9.7200000000000006</c:v>
                </c:pt>
                <c:pt idx="52">
                  <c:v>10.56</c:v>
                </c:pt>
                <c:pt idx="53">
                  <c:v>14.305999999999999</c:v>
                </c:pt>
                <c:pt idx="54">
                  <c:v>10.443</c:v>
                </c:pt>
                <c:pt idx="55">
                  <c:v>9.7799999999999994</c:v>
                </c:pt>
                <c:pt idx="56">
                  <c:v>13.91</c:v>
                </c:pt>
                <c:pt idx="57">
                  <c:v>10.019</c:v>
                </c:pt>
                <c:pt idx="58">
                  <c:v>8.0679999999999996</c:v>
                </c:pt>
                <c:pt idx="59">
                  <c:v>11.223000000000001</c:v>
                </c:pt>
                <c:pt idx="60">
                  <c:v>10.590999999999999</c:v>
                </c:pt>
                <c:pt idx="61">
                  <c:v>6.7750000000000004</c:v>
                </c:pt>
                <c:pt idx="62">
                  <c:v>13.157999999999999</c:v>
                </c:pt>
                <c:pt idx="63">
                  <c:v>6.2249999999999996</c:v>
                </c:pt>
                <c:pt idx="64">
                  <c:v>11.786</c:v>
                </c:pt>
                <c:pt idx="65">
                  <c:v>13.226000000000001</c:v>
                </c:pt>
                <c:pt idx="66">
                  <c:v>10.336</c:v>
                </c:pt>
                <c:pt idx="67">
                  <c:v>6.9240000000000004</c:v>
                </c:pt>
                <c:pt idx="68">
                  <c:v>9.673</c:v>
                </c:pt>
                <c:pt idx="69">
                  <c:v>9.2870000000000008</c:v>
                </c:pt>
                <c:pt idx="70">
                  <c:v>7.2809999999999997</c:v>
                </c:pt>
                <c:pt idx="71">
                  <c:v>12.074999999999999</c:v>
                </c:pt>
                <c:pt idx="72">
                  <c:v>8.4030000000000005</c:v>
                </c:pt>
                <c:pt idx="73">
                  <c:v>11.002000000000001</c:v>
                </c:pt>
                <c:pt idx="74">
                  <c:v>10.545</c:v>
                </c:pt>
                <c:pt idx="75">
                  <c:v>6.9080000000000004</c:v>
                </c:pt>
                <c:pt idx="76">
                  <c:v>5.968</c:v>
                </c:pt>
                <c:pt idx="77">
                  <c:v>6.9889999999999999</c:v>
                </c:pt>
                <c:pt idx="78">
                  <c:v>5.835</c:v>
                </c:pt>
                <c:pt idx="79">
                  <c:v>10.086</c:v>
                </c:pt>
                <c:pt idx="80">
                  <c:v>6.6859999999999999</c:v>
                </c:pt>
                <c:pt idx="81">
                  <c:v>10.238</c:v>
                </c:pt>
                <c:pt idx="82">
                  <c:v>11.618</c:v>
                </c:pt>
                <c:pt idx="83">
                  <c:v>10.473000000000001</c:v>
                </c:pt>
                <c:pt idx="84">
                  <c:v>13.231999999999999</c:v>
                </c:pt>
                <c:pt idx="85">
                  <c:v>13.632</c:v>
                </c:pt>
                <c:pt idx="86">
                  <c:v>12.037000000000001</c:v>
                </c:pt>
                <c:pt idx="87">
                  <c:v>12.895</c:v>
                </c:pt>
                <c:pt idx="88">
                  <c:v>12.922000000000001</c:v>
                </c:pt>
                <c:pt idx="89">
                  <c:v>12.074999999999999</c:v>
                </c:pt>
                <c:pt idx="90">
                  <c:v>11.441000000000001</c:v>
                </c:pt>
                <c:pt idx="91">
                  <c:v>11.304</c:v>
                </c:pt>
              </c:numCache>
            </c:numRef>
          </c:yVal>
          <c:smooth val="0"/>
          <c:extLst>
            <c:ext xmlns:c16="http://schemas.microsoft.com/office/drawing/2014/chart" uri="{C3380CC4-5D6E-409C-BE32-E72D297353CC}">
              <c16:uniqueId val="{00000000-70A8-4362-9546-1AAE2130988F}"/>
            </c:ext>
          </c:extLst>
        </c:ser>
        <c:ser>
          <c:idx val="1"/>
          <c:order val="1"/>
          <c:tx>
            <c:v>Sol Rad.</c:v>
          </c:tx>
          <c:spPr>
            <a:ln w="15875">
              <a:solidFill>
                <a:srgbClr val="FF0000"/>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Daily_2024!$K$4:$K$368</c:f>
              <c:numCache>
                <c:formatCode>0.0</c:formatCode>
                <c:ptCount val="365"/>
                <c:pt idx="0">
                  <c:v>22.109000000000002</c:v>
                </c:pt>
                <c:pt idx="1">
                  <c:v>15.227</c:v>
                </c:pt>
                <c:pt idx="2">
                  <c:v>9.5820000000000007</c:v>
                </c:pt>
                <c:pt idx="3">
                  <c:v>18.478000000000002</c:v>
                </c:pt>
                <c:pt idx="4">
                  <c:v>14.795999999999999</c:v>
                </c:pt>
                <c:pt idx="5">
                  <c:v>13.675000000000001</c:v>
                </c:pt>
                <c:pt idx="6">
                  <c:v>16.132999999999999</c:v>
                </c:pt>
                <c:pt idx="7">
                  <c:v>13.35</c:v>
                </c:pt>
                <c:pt idx="8">
                  <c:v>21.324000000000002</c:v>
                </c:pt>
                <c:pt idx="9">
                  <c:v>21.538</c:v>
                </c:pt>
                <c:pt idx="10">
                  <c:v>22.152000000000001</c:v>
                </c:pt>
                <c:pt idx="11">
                  <c:v>18.395</c:v>
                </c:pt>
                <c:pt idx="12">
                  <c:v>20.143999999999998</c:v>
                </c:pt>
                <c:pt idx="13">
                  <c:v>14.215999999999999</c:v>
                </c:pt>
                <c:pt idx="14">
                  <c:v>18.608000000000001</c:v>
                </c:pt>
                <c:pt idx="15">
                  <c:v>19.012</c:v>
                </c:pt>
                <c:pt idx="16">
                  <c:v>13.035</c:v>
                </c:pt>
                <c:pt idx="17">
                  <c:v>16.823</c:v>
                </c:pt>
                <c:pt idx="18">
                  <c:v>21.242000000000001</c:v>
                </c:pt>
                <c:pt idx="19">
                  <c:v>13.407999999999999</c:v>
                </c:pt>
                <c:pt idx="20">
                  <c:v>21.128</c:v>
                </c:pt>
                <c:pt idx="21">
                  <c:v>16.798999999999999</c:v>
                </c:pt>
                <c:pt idx="22">
                  <c:v>19.497</c:v>
                </c:pt>
                <c:pt idx="23">
                  <c:v>22.556999999999999</c:v>
                </c:pt>
                <c:pt idx="24">
                  <c:v>18.236999999999998</c:v>
                </c:pt>
                <c:pt idx="25">
                  <c:v>17.111000000000001</c:v>
                </c:pt>
                <c:pt idx="26">
                  <c:v>19.587</c:v>
                </c:pt>
                <c:pt idx="27">
                  <c:v>23.539000000000001</c:v>
                </c:pt>
                <c:pt idx="28">
                  <c:v>20.021000000000001</c:v>
                </c:pt>
                <c:pt idx="29">
                  <c:v>18.248999999999999</c:v>
                </c:pt>
                <c:pt idx="30">
                  <c:v>14.465999999999999</c:v>
                </c:pt>
                <c:pt idx="31">
                  <c:v>23.045999999999999</c:v>
                </c:pt>
                <c:pt idx="32">
                  <c:v>14.811999999999999</c:v>
                </c:pt>
                <c:pt idx="33">
                  <c:v>21.696000000000002</c:v>
                </c:pt>
                <c:pt idx="34">
                  <c:v>21.175000000000001</c:v>
                </c:pt>
                <c:pt idx="35">
                  <c:v>18.690000000000001</c:v>
                </c:pt>
                <c:pt idx="36">
                  <c:v>21.448</c:v>
                </c:pt>
                <c:pt idx="37">
                  <c:v>10.183999999999999</c:v>
                </c:pt>
                <c:pt idx="38">
                  <c:v>16.456</c:v>
                </c:pt>
                <c:pt idx="39">
                  <c:v>25.053000000000001</c:v>
                </c:pt>
                <c:pt idx="40">
                  <c:v>15.38</c:v>
                </c:pt>
                <c:pt idx="41">
                  <c:v>14.207000000000001</c:v>
                </c:pt>
                <c:pt idx="42">
                  <c:v>21.622</c:v>
                </c:pt>
                <c:pt idx="43">
                  <c:v>23.149000000000001</c:v>
                </c:pt>
                <c:pt idx="44">
                  <c:v>19.274999999999999</c:v>
                </c:pt>
                <c:pt idx="45">
                  <c:v>8.2750000000000004</c:v>
                </c:pt>
                <c:pt idx="46">
                  <c:v>16.370999999999999</c:v>
                </c:pt>
                <c:pt idx="47">
                  <c:v>16.065000000000001</c:v>
                </c:pt>
                <c:pt idx="48">
                  <c:v>15.974</c:v>
                </c:pt>
                <c:pt idx="49">
                  <c:v>20.507999999999999</c:v>
                </c:pt>
                <c:pt idx="50">
                  <c:v>22.594000000000001</c:v>
                </c:pt>
                <c:pt idx="51">
                  <c:v>20.34</c:v>
                </c:pt>
                <c:pt idx="52">
                  <c:v>20.021000000000001</c:v>
                </c:pt>
                <c:pt idx="53">
                  <c:v>24.44</c:v>
                </c:pt>
                <c:pt idx="54">
                  <c:v>18.687000000000001</c:v>
                </c:pt>
                <c:pt idx="55">
                  <c:v>16.446999999999999</c:v>
                </c:pt>
                <c:pt idx="56">
                  <c:v>25.117000000000001</c:v>
                </c:pt>
                <c:pt idx="57">
                  <c:v>20.545999999999999</c:v>
                </c:pt>
                <c:pt idx="58">
                  <c:v>17.120999999999999</c:v>
                </c:pt>
                <c:pt idx="59">
                  <c:v>22.042000000000002</c:v>
                </c:pt>
                <c:pt idx="60">
                  <c:v>20.228000000000002</c:v>
                </c:pt>
                <c:pt idx="61">
                  <c:v>16.303000000000001</c:v>
                </c:pt>
                <c:pt idx="62">
                  <c:v>24.56</c:v>
                </c:pt>
                <c:pt idx="63">
                  <c:v>14.036</c:v>
                </c:pt>
                <c:pt idx="64">
                  <c:v>23.297000000000001</c:v>
                </c:pt>
                <c:pt idx="65">
                  <c:v>25.263999999999999</c:v>
                </c:pt>
                <c:pt idx="66">
                  <c:v>21.238</c:v>
                </c:pt>
                <c:pt idx="67">
                  <c:v>13.234</c:v>
                </c:pt>
                <c:pt idx="68">
                  <c:v>16.783000000000001</c:v>
                </c:pt>
                <c:pt idx="69">
                  <c:v>17.154</c:v>
                </c:pt>
                <c:pt idx="70">
                  <c:v>13.835000000000001</c:v>
                </c:pt>
                <c:pt idx="71">
                  <c:v>20.167000000000002</c:v>
                </c:pt>
                <c:pt idx="72">
                  <c:v>14.4</c:v>
                </c:pt>
                <c:pt idx="73">
                  <c:v>19.791</c:v>
                </c:pt>
                <c:pt idx="74">
                  <c:v>18.831</c:v>
                </c:pt>
                <c:pt idx="75">
                  <c:v>13.414</c:v>
                </c:pt>
                <c:pt idx="76">
                  <c:v>12.307</c:v>
                </c:pt>
                <c:pt idx="77">
                  <c:v>13.801</c:v>
                </c:pt>
                <c:pt idx="78">
                  <c:v>9.6170000000000009</c:v>
                </c:pt>
                <c:pt idx="79">
                  <c:v>14.038</c:v>
                </c:pt>
                <c:pt idx="80">
                  <c:v>14.218</c:v>
                </c:pt>
                <c:pt idx="81">
                  <c:v>18.812999999999999</c:v>
                </c:pt>
                <c:pt idx="82">
                  <c:v>21.061</c:v>
                </c:pt>
                <c:pt idx="83">
                  <c:v>19.893999999999998</c:v>
                </c:pt>
                <c:pt idx="84">
                  <c:v>26.279</c:v>
                </c:pt>
                <c:pt idx="85">
                  <c:v>23.789000000000001</c:v>
                </c:pt>
                <c:pt idx="86">
                  <c:v>21.518000000000001</c:v>
                </c:pt>
                <c:pt idx="87">
                  <c:v>23.326000000000001</c:v>
                </c:pt>
                <c:pt idx="88">
                  <c:v>26.036000000000001</c:v>
                </c:pt>
                <c:pt idx="89">
                  <c:v>23.114999999999998</c:v>
                </c:pt>
                <c:pt idx="90">
                  <c:v>20.928000000000001</c:v>
                </c:pt>
                <c:pt idx="91">
                  <c:v>20.658999999999999</c:v>
                </c:pt>
              </c:numCache>
            </c:numRef>
          </c:yVal>
          <c:smooth val="0"/>
          <c:extLst>
            <c:ext xmlns:c16="http://schemas.microsoft.com/office/drawing/2014/chart" uri="{C3380CC4-5D6E-409C-BE32-E72D297353CC}">
              <c16:uniqueId val="{00000001-0807-4EA2-AF84-0093BAC5BE1C}"/>
            </c:ext>
          </c:extLst>
        </c:ser>
        <c:dLbls>
          <c:showLegendKey val="0"/>
          <c:showVal val="0"/>
          <c:showCatName val="0"/>
          <c:showSerName val="0"/>
          <c:showPercent val="0"/>
          <c:showBubbleSize val="0"/>
        </c:dLbls>
        <c:axId val="218466968"/>
        <c:axId val="218467360"/>
      </c:scatterChart>
      <c:valAx>
        <c:axId val="218466968"/>
        <c:scaling>
          <c:orientation val="minMax"/>
          <c:max val="45656"/>
          <c:min val="45292"/>
        </c:scaling>
        <c:delete val="0"/>
        <c:axPos val="b"/>
        <c:numFmt formatCode="[$-409]d\-mmm;@" sourceLinked="0"/>
        <c:majorTickMark val="out"/>
        <c:minorTickMark val="none"/>
        <c:tickLblPos val="nextTo"/>
        <c:txPr>
          <a:bodyPr/>
          <a:lstStyle/>
          <a:p>
            <a:pPr>
              <a:defRPr sz="1100"/>
            </a:pPr>
            <a:endParaRPr lang="en-US"/>
          </a:p>
        </c:txPr>
        <c:crossAx val="218467360"/>
        <c:crosses val="autoZero"/>
        <c:crossBetween val="midCat"/>
        <c:majorUnit val="30"/>
      </c:valAx>
      <c:valAx>
        <c:axId val="218467360"/>
        <c:scaling>
          <c:orientation val="minMax"/>
          <c:min val="0"/>
        </c:scaling>
        <c:delete val="0"/>
        <c:axPos val="l"/>
        <c:title>
          <c:tx>
            <c:rich>
              <a:bodyPr rot="-5400000" vert="horz"/>
              <a:lstStyle/>
              <a:p>
                <a:pPr>
                  <a:defRPr sz="1400"/>
                </a:pPr>
                <a:r>
                  <a:rPr lang="en-US" sz="1400" baseline="0"/>
                  <a:t>Solar Flux  (MJ/m</a:t>
                </a:r>
                <a:r>
                  <a:rPr lang="en-US" sz="1400" baseline="30000"/>
                  <a:t>2</a:t>
                </a:r>
                <a:r>
                  <a:rPr lang="en-US" sz="1400" baseline="0"/>
                  <a:t>/Day)</a:t>
                </a:r>
                <a:endParaRPr lang="en-US" sz="1400"/>
              </a:p>
            </c:rich>
          </c:tx>
          <c:layout>
            <c:manualLayout>
              <c:xMode val="edge"/>
              <c:yMode val="edge"/>
              <c:x val="2.0220205525156812E-2"/>
              <c:y val="0.13571227509604775"/>
            </c:manualLayout>
          </c:layout>
          <c:overlay val="0"/>
        </c:title>
        <c:numFmt formatCode="0" sourceLinked="0"/>
        <c:majorTickMark val="out"/>
        <c:minorTickMark val="none"/>
        <c:tickLblPos val="nextTo"/>
        <c:crossAx val="218466968"/>
        <c:crosses val="autoZero"/>
        <c:crossBetween val="midCat"/>
        <c:majorUnit val="5"/>
      </c:valAx>
    </c:plotArea>
    <c:legend>
      <c:legendPos val="r"/>
      <c:layout>
        <c:manualLayout>
          <c:xMode val="edge"/>
          <c:yMode val="edge"/>
          <c:x val="0.88078165261936781"/>
          <c:y val="8.1664574536878531E-2"/>
          <c:w val="8.4798119270293293E-2"/>
          <c:h val="0.17471413899349539"/>
        </c:manualLayout>
      </c:layout>
      <c:overlay val="0"/>
    </c:legend>
    <c:plotVisOnly val="1"/>
    <c:dispBlanksAs val="gap"/>
    <c:showDLblsOverMax val="0"/>
  </c:chart>
  <c:spPr>
    <a:ln w="0"/>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Daily Net Radiation/SR</a:t>
            </a:r>
            <a:endParaRPr lang="en-US"/>
          </a:p>
        </c:rich>
      </c:tx>
      <c:layout>
        <c:manualLayout>
          <c:xMode val="edge"/>
          <c:yMode val="edge"/>
          <c:x val="0.4343274235440257"/>
          <c:y val="5.3140096618357488E-2"/>
        </c:manualLayout>
      </c:layout>
      <c:overlay val="0"/>
    </c:title>
    <c:autoTitleDeleted val="0"/>
    <c:plotArea>
      <c:layout>
        <c:manualLayout>
          <c:layoutTarget val="inner"/>
          <c:xMode val="edge"/>
          <c:yMode val="edge"/>
          <c:x val="8.5860114972041532E-2"/>
          <c:y val="7.4433143773694949E-2"/>
          <c:w val="0.88923046473810341"/>
          <c:h val="0.79567512394284046"/>
        </c:manualLayout>
      </c:layout>
      <c:scatterChart>
        <c:scatterStyle val="lineMarker"/>
        <c:varyColors val="0"/>
        <c:ser>
          <c:idx val="0"/>
          <c:order val="0"/>
          <c:tx>
            <c:v>Net Rad.</c:v>
          </c:tx>
          <c:spPr>
            <a:ln w="15875">
              <a:solidFill>
                <a:srgbClr val="0000FF"/>
              </a:solidFill>
            </a:ln>
          </c:spPr>
          <c:marker>
            <c:symbol val="none"/>
          </c:marker>
          <c:xVal>
            <c:numRef>
              <c:f>Daily_2024!$A$4:$A$368</c:f>
              <c:numCache>
                <c:formatCode>[$-409]d\-mmm\-yy;@</c:formatCode>
                <c:ptCount val="365"/>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numCache>
            </c:numRef>
          </c:xVal>
          <c:yVal>
            <c:numRef>
              <c:f>Daily_2024!$P$4:$P$368</c:f>
              <c:numCache>
                <c:formatCode>0%</c:formatCode>
                <c:ptCount val="365"/>
                <c:pt idx="0">
                  <c:v>0.50653579990049291</c:v>
                </c:pt>
                <c:pt idx="1">
                  <c:v>0.53260655414723845</c:v>
                </c:pt>
                <c:pt idx="2">
                  <c:v>0.73460655395533281</c:v>
                </c:pt>
                <c:pt idx="3">
                  <c:v>0.48879748890572566</c:v>
                </c:pt>
                <c:pt idx="4">
                  <c:v>0.42673695593403627</c:v>
                </c:pt>
                <c:pt idx="5">
                  <c:v>0.40102376599634365</c:v>
                </c:pt>
                <c:pt idx="6">
                  <c:v>0.32473811442385175</c:v>
                </c:pt>
                <c:pt idx="7">
                  <c:v>0.32299625468164794</c:v>
                </c:pt>
                <c:pt idx="8">
                  <c:v>0.41375914462577379</c:v>
                </c:pt>
                <c:pt idx="9">
                  <c:v>0.41243383786795429</c:v>
                </c:pt>
                <c:pt idx="10">
                  <c:v>0.46171903214156734</c:v>
                </c:pt>
                <c:pt idx="11">
                  <c:v>0.42957325360152215</c:v>
                </c:pt>
                <c:pt idx="12">
                  <c:v>0.36472398729150124</c:v>
                </c:pt>
                <c:pt idx="13">
                  <c:v>0.37577377602701179</c:v>
                </c:pt>
                <c:pt idx="14">
                  <c:v>0.38182502149613073</c:v>
                </c:pt>
                <c:pt idx="15">
                  <c:v>0.45134651798863873</c:v>
                </c:pt>
                <c:pt idx="16">
                  <c:v>0.35320291522823166</c:v>
                </c:pt>
                <c:pt idx="17">
                  <c:v>0.48528799857338167</c:v>
                </c:pt>
                <c:pt idx="18">
                  <c:v>0.43578759062235189</c:v>
                </c:pt>
                <c:pt idx="19">
                  <c:v>0.37164379474940334</c:v>
                </c:pt>
                <c:pt idx="20">
                  <c:v>0.47827527451722834</c:v>
                </c:pt>
                <c:pt idx="21">
                  <c:v>0.50758973748437408</c:v>
                </c:pt>
                <c:pt idx="22">
                  <c:v>0.43186131199671746</c:v>
                </c:pt>
                <c:pt idx="23">
                  <c:v>0.48401826484018262</c:v>
                </c:pt>
                <c:pt idx="24">
                  <c:v>0.38723474255634155</c:v>
                </c:pt>
                <c:pt idx="25">
                  <c:v>0.34393080474548532</c:v>
                </c:pt>
                <c:pt idx="26">
                  <c:v>0.37478940113340481</c:v>
                </c:pt>
                <c:pt idx="27">
                  <c:v>0.42159819873401583</c:v>
                </c:pt>
                <c:pt idx="28">
                  <c:v>0.43699115928275312</c:v>
                </c:pt>
                <c:pt idx="29">
                  <c:v>0.54923557455203031</c:v>
                </c:pt>
                <c:pt idx="30">
                  <c:v>0.47884695147241807</c:v>
                </c:pt>
                <c:pt idx="31">
                  <c:v>0.47964939685845703</c:v>
                </c:pt>
                <c:pt idx="32">
                  <c:v>0.45085066162570892</c:v>
                </c:pt>
                <c:pt idx="33">
                  <c:v>0.52014196165191739</c:v>
                </c:pt>
                <c:pt idx="34">
                  <c:v>0.53199527744982289</c:v>
                </c:pt>
                <c:pt idx="35">
                  <c:v>0.527394328517924</c:v>
                </c:pt>
                <c:pt idx="36">
                  <c:v>0.55814061917195079</c:v>
                </c:pt>
                <c:pt idx="37">
                  <c:v>0.53957187745483115</c:v>
                </c:pt>
                <c:pt idx="38">
                  <c:v>0.51245746232377254</c:v>
                </c:pt>
                <c:pt idx="39">
                  <c:v>0.48928272063225958</c:v>
                </c:pt>
                <c:pt idx="40">
                  <c:v>0.59284785435630694</c:v>
                </c:pt>
                <c:pt idx="41">
                  <c:v>0.59301752657140849</c:v>
                </c:pt>
                <c:pt idx="42">
                  <c:v>0.50184996762556655</c:v>
                </c:pt>
                <c:pt idx="43">
                  <c:v>0.53540109723962159</c:v>
                </c:pt>
                <c:pt idx="44">
                  <c:v>0.46791180285343714</c:v>
                </c:pt>
                <c:pt idx="45">
                  <c:v>0.52773413897280963</c:v>
                </c:pt>
                <c:pt idx="46">
                  <c:v>0.53099993891637653</c:v>
                </c:pt>
                <c:pt idx="47">
                  <c:v>0.58873327108621221</c:v>
                </c:pt>
                <c:pt idx="48">
                  <c:v>0.56573181419807195</c:v>
                </c:pt>
                <c:pt idx="49">
                  <c:v>0.64316364345621224</c:v>
                </c:pt>
                <c:pt idx="50">
                  <c:v>0.53469947773745241</c:v>
                </c:pt>
                <c:pt idx="51">
                  <c:v>0.47787610619469029</c:v>
                </c:pt>
                <c:pt idx="52">
                  <c:v>0.52744618150941514</c:v>
                </c:pt>
                <c:pt idx="53">
                  <c:v>0.58535188216039269</c:v>
                </c:pt>
                <c:pt idx="54">
                  <c:v>0.55883769465403754</c:v>
                </c:pt>
                <c:pt idx="55">
                  <c:v>0.59463731987596524</c:v>
                </c:pt>
                <c:pt idx="56">
                  <c:v>0.55380817772823188</c:v>
                </c:pt>
                <c:pt idx="57">
                  <c:v>0.48763749634965448</c:v>
                </c:pt>
                <c:pt idx="58">
                  <c:v>0.47123415688335962</c:v>
                </c:pt>
                <c:pt idx="59">
                  <c:v>0.50916432265674616</c:v>
                </c:pt>
                <c:pt idx="60">
                  <c:v>0.52358117460945219</c:v>
                </c:pt>
                <c:pt idx="61">
                  <c:v>0.4155676869287861</c:v>
                </c:pt>
                <c:pt idx="62">
                  <c:v>0.53574918566775243</c:v>
                </c:pt>
                <c:pt idx="63">
                  <c:v>0.44350242234254772</c:v>
                </c:pt>
                <c:pt idx="64">
                  <c:v>0.50590204747392364</c:v>
                </c:pt>
                <c:pt idx="65">
                  <c:v>0.52351171627612414</c:v>
                </c:pt>
                <c:pt idx="66">
                  <c:v>0.48667482813824281</c:v>
                </c:pt>
                <c:pt idx="67">
                  <c:v>0.5231978237872148</c:v>
                </c:pt>
                <c:pt idx="68">
                  <c:v>0.57635702794494426</c:v>
                </c:pt>
                <c:pt idx="69">
                  <c:v>0.54138976332050837</c:v>
                </c:pt>
                <c:pt idx="70">
                  <c:v>0.52627394289844587</c:v>
                </c:pt>
                <c:pt idx="71">
                  <c:v>0.5987504338771259</c:v>
                </c:pt>
                <c:pt idx="72">
                  <c:v>0.58354166666666674</c:v>
                </c:pt>
                <c:pt idx="73">
                  <c:v>0.55590925168005656</c:v>
                </c:pt>
                <c:pt idx="74">
                  <c:v>0.55998088258722323</c:v>
                </c:pt>
                <c:pt idx="75">
                  <c:v>0.5149843447144774</c:v>
                </c:pt>
                <c:pt idx="76">
                  <c:v>0.4849272771593402</c:v>
                </c:pt>
                <c:pt idx="77">
                  <c:v>0.50641257879863777</c:v>
                </c:pt>
                <c:pt idx="78">
                  <c:v>0.60673806800457519</c:v>
                </c:pt>
                <c:pt idx="79">
                  <c:v>0.71847841572873627</c:v>
                </c:pt>
                <c:pt idx="80">
                  <c:v>0.47024898016598676</c:v>
                </c:pt>
                <c:pt idx="81">
                  <c:v>0.54419816084622341</c:v>
                </c:pt>
                <c:pt idx="82">
                  <c:v>0.55163572479939227</c:v>
                </c:pt>
                <c:pt idx="83">
                  <c:v>0.52644013270332768</c:v>
                </c:pt>
                <c:pt idx="84">
                  <c:v>0.50351992084934738</c:v>
                </c:pt>
                <c:pt idx="85">
                  <c:v>0.57303795872041696</c:v>
                </c:pt>
                <c:pt idx="86">
                  <c:v>0.55939213681568922</c:v>
                </c:pt>
                <c:pt idx="87">
                  <c:v>0.55281659950270079</c:v>
                </c:pt>
                <c:pt idx="88">
                  <c:v>0.49631279766477188</c:v>
                </c:pt>
                <c:pt idx="89">
                  <c:v>0.52238805970149249</c:v>
                </c:pt>
                <c:pt idx="90">
                  <c:v>0.54668386850152906</c:v>
                </c:pt>
                <c:pt idx="91">
                  <c:v>0.54717072462365079</c:v>
                </c:pt>
              </c:numCache>
            </c:numRef>
          </c:yVal>
          <c:smooth val="0"/>
          <c:extLst>
            <c:ext xmlns:c16="http://schemas.microsoft.com/office/drawing/2014/chart" uri="{C3380CC4-5D6E-409C-BE32-E72D297353CC}">
              <c16:uniqueId val="{00000000-EA29-4F85-A091-A1E760E31AF3}"/>
            </c:ext>
          </c:extLst>
        </c:ser>
        <c:dLbls>
          <c:showLegendKey val="0"/>
          <c:showVal val="0"/>
          <c:showCatName val="0"/>
          <c:showSerName val="0"/>
          <c:showPercent val="0"/>
          <c:showBubbleSize val="0"/>
        </c:dLbls>
        <c:axId val="218466968"/>
        <c:axId val="218467360"/>
      </c:scatterChart>
      <c:valAx>
        <c:axId val="218466968"/>
        <c:scaling>
          <c:orientation val="minMax"/>
          <c:max val="45656"/>
          <c:min val="45292"/>
        </c:scaling>
        <c:delete val="0"/>
        <c:axPos val="b"/>
        <c:numFmt formatCode="[$-409]d\-mmm;@" sourceLinked="0"/>
        <c:majorTickMark val="out"/>
        <c:minorTickMark val="none"/>
        <c:tickLblPos val="nextTo"/>
        <c:txPr>
          <a:bodyPr/>
          <a:lstStyle/>
          <a:p>
            <a:pPr>
              <a:defRPr sz="1100"/>
            </a:pPr>
            <a:endParaRPr lang="en-US"/>
          </a:p>
        </c:txPr>
        <c:crossAx val="218467360"/>
        <c:crosses val="autoZero"/>
        <c:crossBetween val="midCat"/>
        <c:majorUnit val="30"/>
      </c:valAx>
      <c:valAx>
        <c:axId val="218467360"/>
        <c:scaling>
          <c:orientation val="minMax"/>
          <c:max val="0.8"/>
          <c:min val="0.30000000000000004"/>
        </c:scaling>
        <c:delete val="0"/>
        <c:axPos val="l"/>
        <c:title>
          <c:tx>
            <c:rich>
              <a:bodyPr rot="-5400000" vert="horz"/>
              <a:lstStyle/>
              <a:p>
                <a:pPr>
                  <a:defRPr sz="1400"/>
                </a:pPr>
                <a:r>
                  <a:rPr lang="en-US" sz="1800" b="1" i="0" baseline="0">
                    <a:effectLst/>
                  </a:rPr>
                  <a:t>Net Radiation/SR</a:t>
                </a:r>
                <a:endParaRPr lang="en-US" sz="1400">
                  <a:effectLst/>
                </a:endParaRPr>
              </a:p>
            </c:rich>
          </c:tx>
          <c:layout>
            <c:manualLayout>
              <c:xMode val="edge"/>
              <c:yMode val="edge"/>
              <c:x val="2.0220205525156812E-2"/>
              <c:y val="0.13571227509604775"/>
            </c:manualLayout>
          </c:layout>
          <c:overlay val="0"/>
        </c:title>
        <c:numFmt formatCode="0.0" sourceLinked="0"/>
        <c:majorTickMark val="out"/>
        <c:minorTickMark val="none"/>
        <c:tickLblPos val="nextTo"/>
        <c:crossAx val="218466968"/>
        <c:crosses val="autoZero"/>
        <c:crossBetween val="midCat"/>
        <c:majorUnit val="0.1"/>
      </c:valAx>
    </c:plotArea>
    <c:plotVisOnly val="1"/>
    <c:dispBlanksAs val="gap"/>
    <c:showDLblsOverMax val="0"/>
  </c:chart>
  <c:spPr>
    <a:ln w="0"/>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6387515426838249"/>
          <c:y val="9.1324200913242004E-3"/>
        </c:manualLayout>
      </c:layout>
      <c:overlay val="0"/>
    </c:title>
    <c:autoTitleDeleted val="0"/>
    <c:plotArea>
      <c:layout>
        <c:manualLayout>
          <c:layoutTarget val="inner"/>
          <c:xMode val="edge"/>
          <c:yMode val="edge"/>
          <c:x val="3.4728189516387606E-2"/>
          <c:y val="0.11731025060223636"/>
          <c:w val="0.94607086726675238"/>
          <c:h val="0.67618559666343081"/>
        </c:manualLayout>
      </c:layout>
      <c:scatterChart>
        <c:scatterStyle val="lineMarker"/>
        <c:varyColors val="0"/>
        <c:ser>
          <c:idx val="0"/>
          <c:order val="0"/>
          <c:tx>
            <c:v>Humidity</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Daily_Prev!$C$19:$C$9999</c:f>
              <c:numCache>
                <c:formatCode>0.0</c:formatCode>
                <c:ptCount val="9981"/>
                <c:pt idx="0">
                  <c:v>82.56</c:v>
                </c:pt>
                <c:pt idx="1">
                  <c:v>81.37</c:v>
                </c:pt>
                <c:pt idx="2">
                  <c:v>73.98</c:v>
                </c:pt>
                <c:pt idx="3">
                  <c:v>78.819999999999993</c:v>
                </c:pt>
                <c:pt idx="4">
                  <c:v>82.23</c:v>
                </c:pt>
                <c:pt idx="5">
                  <c:v>77.38</c:v>
                </c:pt>
                <c:pt idx="6">
                  <c:v>77.650000000000006</c:v>
                </c:pt>
                <c:pt idx="7">
                  <c:v>77.83</c:v>
                </c:pt>
                <c:pt idx="8">
                  <c:v>79.319999999999993</c:v>
                </c:pt>
                <c:pt idx="9">
                  <c:v>81.8</c:v>
                </c:pt>
                <c:pt idx="10">
                  <c:v>83.53</c:v>
                </c:pt>
                <c:pt idx="11">
                  <c:v>83.99</c:v>
                </c:pt>
                <c:pt idx="12">
                  <c:v>80.27</c:v>
                </c:pt>
                <c:pt idx="13">
                  <c:v>82.69</c:v>
                </c:pt>
                <c:pt idx="14">
                  <c:v>81.319999999999993</c:v>
                </c:pt>
                <c:pt idx="15">
                  <c:v>75.52</c:v>
                </c:pt>
                <c:pt idx="16">
                  <c:v>83.17</c:v>
                </c:pt>
                <c:pt idx="17">
                  <c:v>85.1</c:v>
                </c:pt>
                <c:pt idx="18">
                  <c:v>80.239999999999995</c:v>
                </c:pt>
                <c:pt idx="19">
                  <c:v>80.92</c:v>
                </c:pt>
                <c:pt idx="20">
                  <c:v>81.41</c:v>
                </c:pt>
                <c:pt idx="21">
                  <c:v>79.77</c:v>
                </c:pt>
                <c:pt idx="22">
                  <c:v>79.67</c:v>
                </c:pt>
                <c:pt idx="23">
                  <c:v>82.03</c:v>
                </c:pt>
                <c:pt idx="24">
                  <c:v>81.040000000000006</c:v>
                </c:pt>
                <c:pt idx="25">
                  <c:v>77.599999999999994</c:v>
                </c:pt>
                <c:pt idx="26">
                  <c:v>85.8</c:v>
                </c:pt>
                <c:pt idx="27">
                  <c:v>90.04</c:v>
                </c:pt>
                <c:pt idx="28">
                  <c:v>88.21</c:v>
                </c:pt>
                <c:pt idx="29">
                  <c:v>78.19</c:v>
                </c:pt>
                <c:pt idx="30">
                  <c:v>81.8</c:v>
                </c:pt>
                <c:pt idx="31">
                  <c:v>78.19</c:v>
                </c:pt>
                <c:pt idx="32">
                  <c:v>86.56</c:v>
                </c:pt>
                <c:pt idx="33">
                  <c:v>81.8</c:v>
                </c:pt>
                <c:pt idx="34">
                  <c:v>78.239999999999995</c:v>
                </c:pt>
                <c:pt idx="35">
                  <c:v>71.040000000000006</c:v>
                </c:pt>
                <c:pt idx="36">
                  <c:v>75.94</c:v>
                </c:pt>
                <c:pt idx="37">
                  <c:v>81.94</c:v>
                </c:pt>
                <c:pt idx="38">
                  <c:v>81.739999999999995</c:v>
                </c:pt>
                <c:pt idx="39">
                  <c:v>84.53</c:v>
                </c:pt>
                <c:pt idx="40">
                  <c:v>84.25</c:v>
                </c:pt>
                <c:pt idx="41">
                  <c:v>83.09</c:v>
                </c:pt>
                <c:pt idx="42">
                  <c:v>86.56</c:v>
                </c:pt>
                <c:pt idx="43">
                  <c:v>85.73</c:v>
                </c:pt>
                <c:pt idx="44">
                  <c:v>85.21</c:v>
                </c:pt>
                <c:pt idx="45">
                  <c:v>84.36</c:v>
                </c:pt>
                <c:pt idx="46">
                  <c:v>84.53</c:v>
                </c:pt>
                <c:pt idx="47">
                  <c:v>87.56</c:v>
                </c:pt>
                <c:pt idx="48">
                  <c:v>83.31</c:v>
                </c:pt>
                <c:pt idx="49">
                  <c:v>82.18</c:v>
                </c:pt>
                <c:pt idx="50">
                  <c:v>86.27</c:v>
                </c:pt>
                <c:pt idx="51">
                  <c:v>90.14</c:v>
                </c:pt>
                <c:pt idx="52">
                  <c:v>88.9</c:v>
                </c:pt>
                <c:pt idx="53">
                  <c:v>83.8</c:v>
                </c:pt>
                <c:pt idx="54">
                  <c:v>81.650000000000006</c:v>
                </c:pt>
                <c:pt idx="55">
                  <c:v>87.2</c:v>
                </c:pt>
                <c:pt idx="56">
                  <c:v>90.11</c:v>
                </c:pt>
                <c:pt idx="57">
                  <c:v>86.42</c:v>
                </c:pt>
                <c:pt idx="58">
                  <c:v>84.61</c:v>
                </c:pt>
                <c:pt idx="59">
                  <c:v>85.98</c:v>
                </c:pt>
                <c:pt idx="60">
                  <c:v>90.72</c:v>
                </c:pt>
                <c:pt idx="61">
                  <c:v>96.37</c:v>
                </c:pt>
                <c:pt idx="62">
                  <c:v>96.85</c:v>
                </c:pt>
                <c:pt idx="63">
                  <c:v>87.44</c:v>
                </c:pt>
                <c:pt idx="64">
                  <c:v>89.58</c:v>
                </c:pt>
                <c:pt idx="65">
                  <c:v>90.68</c:v>
                </c:pt>
                <c:pt idx="66">
                  <c:v>86.93</c:v>
                </c:pt>
                <c:pt idx="67">
                  <c:v>86.01</c:v>
                </c:pt>
                <c:pt idx="68">
                  <c:v>84.03</c:v>
                </c:pt>
                <c:pt idx="69">
                  <c:v>84.7</c:v>
                </c:pt>
                <c:pt idx="70">
                  <c:v>84</c:v>
                </c:pt>
                <c:pt idx="71">
                  <c:v>88.53</c:v>
                </c:pt>
                <c:pt idx="72">
                  <c:v>85.01</c:v>
                </c:pt>
                <c:pt idx="73">
                  <c:v>84.12</c:v>
                </c:pt>
                <c:pt idx="74">
                  <c:v>83.4</c:v>
                </c:pt>
                <c:pt idx="75">
                  <c:v>86.29</c:v>
                </c:pt>
                <c:pt idx="76">
                  <c:v>95.65</c:v>
                </c:pt>
                <c:pt idx="77">
                  <c:v>95.38</c:v>
                </c:pt>
                <c:pt idx="78">
                  <c:v>94.31</c:v>
                </c:pt>
                <c:pt idx="79">
                  <c:v>88.83</c:v>
                </c:pt>
                <c:pt idx="80">
                  <c:v>90.1</c:v>
                </c:pt>
                <c:pt idx="81">
                  <c:v>95.17</c:v>
                </c:pt>
                <c:pt idx="82">
                  <c:v>91.84</c:v>
                </c:pt>
                <c:pt idx="83">
                  <c:v>87.12</c:v>
                </c:pt>
                <c:pt idx="84">
                  <c:v>87.21</c:v>
                </c:pt>
                <c:pt idx="85">
                  <c:v>94.68</c:v>
                </c:pt>
                <c:pt idx="86">
                  <c:v>91.37</c:v>
                </c:pt>
                <c:pt idx="87">
                  <c:v>82.41</c:v>
                </c:pt>
                <c:pt idx="88">
                  <c:v>89.48</c:v>
                </c:pt>
                <c:pt idx="89">
                  <c:v>88.09</c:v>
                </c:pt>
                <c:pt idx="90">
                  <c:v>94.41</c:v>
                </c:pt>
                <c:pt idx="91">
                  <c:v>86.22</c:v>
                </c:pt>
                <c:pt idx="92">
                  <c:v>89.19</c:v>
                </c:pt>
                <c:pt idx="93">
                  <c:v>88.58</c:v>
                </c:pt>
                <c:pt idx="94">
                  <c:v>92.12</c:v>
                </c:pt>
                <c:pt idx="95">
                  <c:v>92.36</c:v>
                </c:pt>
                <c:pt idx="96">
                  <c:v>91.61</c:v>
                </c:pt>
                <c:pt idx="97">
                  <c:v>76.66</c:v>
                </c:pt>
                <c:pt idx="98">
                  <c:v>91.18</c:v>
                </c:pt>
                <c:pt idx="99">
                  <c:v>90.25</c:v>
                </c:pt>
                <c:pt idx="100">
                  <c:v>92.89</c:v>
                </c:pt>
                <c:pt idx="101">
                  <c:v>91.43</c:v>
                </c:pt>
                <c:pt idx="102">
                  <c:v>88.01</c:v>
                </c:pt>
                <c:pt idx="103">
                  <c:v>91.55</c:v>
                </c:pt>
                <c:pt idx="104">
                  <c:v>89.49</c:v>
                </c:pt>
                <c:pt idx="105">
                  <c:v>89.01</c:v>
                </c:pt>
                <c:pt idx="106">
                  <c:v>83.16</c:v>
                </c:pt>
                <c:pt idx="107">
                  <c:v>85.21</c:v>
                </c:pt>
                <c:pt idx="108">
                  <c:v>86.59</c:v>
                </c:pt>
                <c:pt idx="109">
                  <c:v>86.6</c:v>
                </c:pt>
                <c:pt idx="110">
                  <c:v>87.42</c:v>
                </c:pt>
                <c:pt idx="111">
                  <c:v>85.55</c:v>
                </c:pt>
                <c:pt idx="112">
                  <c:v>87.23</c:v>
                </c:pt>
                <c:pt idx="113">
                  <c:v>85.33</c:v>
                </c:pt>
                <c:pt idx="114">
                  <c:v>85.39</c:v>
                </c:pt>
                <c:pt idx="115">
                  <c:v>89.06</c:v>
                </c:pt>
                <c:pt idx="116">
                  <c:v>86.74</c:v>
                </c:pt>
                <c:pt idx="117">
                  <c:v>86.11</c:v>
                </c:pt>
                <c:pt idx="118">
                  <c:v>84.78</c:v>
                </c:pt>
                <c:pt idx="119">
                  <c:v>89.76</c:v>
                </c:pt>
                <c:pt idx="120">
                  <c:v>90.84</c:v>
                </c:pt>
                <c:pt idx="121">
                  <c:v>89.16</c:v>
                </c:pt>
                <c:pt idx="122">
                  <c:v>86.39</c:v>
                </c:pt>
                <c:pt idx="123">
                  <c:v>86.59</c:v>
                </c:pt>
                <c:pt idx="124">
                  <c:v>85.52</c:v>
                </c:pt>
                <c:pt idx="125">
                  <c:v>84.86</c:v>
                </c:pt>
                <c:pt idx="126">
                  <c:v>88.61</c:v>
                </c:pt>
                <c:pt idx="127">
                  <c:v>86.74</c:v>
                </c:pt>
                <c:pt idx="128">
                  <c:v>94.86</c:v>
                </c:pt>
                <c:pt idx="129">
                  <c:v>96.79</c:v>
                </c:pt>
                <c:pt idx="130">
                  <c:v>96.38</c:v>
                </c:pt>
                <c:pt idx="131">
                  <c:v>95.65</c:v>
                </c:pt>
                <c:pt idx="132">
                  <c:v>94.16</c:v>
                </c:pt>
                <c:pt idx="133">
                  <c:v>99.22</c:v>
                </c:pt>
                <c:pt idx="134">
                  <c:v>98.32</c:v>
                </c:pt>
                <c:pt idx="135">
                  <c:v>94.87</c:v>
                </c:pt>
                <c:pt idx="136">
                  <c:v>92.54</c:v>
                </c:pt>
                <c:pt idx="137">
                  <c:v>95.7</c:v>
                </c:pt>
                <c:pt idx="138">
                  <c:v>92.4</c:v>
                </c:pt>
                <c:pt idx="139">
                  <c:v>99.01</c:v>
                </c:pt>
                <c:pt idx="140">
                  <c:v>94.73</c:v>
                </c:pt>
                <c:pt idx="141">
                  <c:v>94.2</c:v>
                </c:pt>
                <c:pt idx="142">
                  <c:v>98.93</c:v>
                </c:pt>
                <c:pt idx="143">
                  <c:v>98.86</c:v>
                </c:pt>
                <c:pt idx="144">
                  <c:v>97.54</c:v>
                </c:pt>
                <c:pt idx="145">
                  <c:v>93.05</c:v>
                </c:pt>
                <c:pt idx="146">
                  <c:v>88.64</c:v>
                </c:pt>
                <c:pt idx="147">
                  <c:v>89.33</c:v>
                </c:pt>
                <c:pt idx="148">
                  <c:v>89.58</c:v>
                </c:pt>
                <c:pt idx="149">
                  <c:v>86.86</c:v>
                </c:pt>
                <c:pt idx="150">
                  <c:v>92.77</c:v>
                </c:pt>
                <c:pt idx="151">
                  <c:v>89.08</c:v>
                </c:pt>
                <c:pt idx="152">
                  <c:v>85.19</c:v>
                </c:pt>
                <c:pt idx="153">
                  <c:v>97.34</c:v>
                </c:pt>
                <c:pt idx="154">
                  <c:v>87.34</c:v>
                </c:pt>
                <c:pt idx="155">
                  <c:v>87.07</c:v>
                </c:pt>
                <c:pt idx="156">
                  <c:v>88.62</c:v>
                </c:pt>
                <c:pt idx="157">
                  <c:v>91.34</c:v>
                </c:pt>
                <c:pt idx="158">
                  <c:v>88.49</c:v>
                </c:pt>
                <c:pt idx="159">
                  <c:v>92.67</c:v>
                </c:pt>
                <c:pt idx="160">
                  <c:v>89.87</c:v>
                </c:pt>
                <c:pt idx="161">
                  <c:v>92.86</c:v>
                </c:pt>
                <c:pt idx="162">
                  <c:v>88.96</c:v>
                </c:pt>
                <c:pt idx="163">
                  <c:v>94.72</c:v>
                </c:pt>
                <c:pt idx="164">
                  <c:v>88.16</c:v>
                </c:pt>
                <c:pt idx="165">
                  <c:v>91.43</c:v>
                </c:pt>
                <c:pt idx="166">
                  <c:v>98.75</c:v>
                </c:pt>
                <c:pt idx="167">
                  <c:v>97.2</c:v>
                </c:pt>
                <c:pt idx="168">
                  <c:v>97.68</c:v>
                </c:pt>
                <c:pt idx="169">
                  <c:v>98.94</c:v>
                </c:pt>
                <c:pt idx="170">
                  <c:v>91.27</c:v>
                </c:pt>
                <c:pt idx="171">
                  <c:v>86.92</c:v>
                </c:pt>
                <c:pt idx="172">
                  <c:v>92.91</c:v>
                </c:pt>
                <c:pt idx="173">
                  <c:v>91.66</c:v>
                </c:pt>
                <c:pt idx="174">
                  <c:v>95.75</c:v>
                </c:pt>
                <c:pt idx="175">
                  <c:v>96.22</c:v>
                </c:pt>
                <c:pt idx="176">
                  <c:v>93.13</c:v>
                </c:pt>
                <c:pt idx="177">
                  <c:v>97.29</c:v>
                </c:pt>
                <c:pt idx="178">
                  <c:v>98.75</c:v>
                </c:pt>
                <c:pt idx="179">
                  <c:v>92.89</c:v>
                </c:pt>
                <c:pt idx="180">
                  <c:v>91.64</c:v>
                </c:pt>
                <c:pt idx="181">
                  <c:v>89.15</c:v>
                </c:pt>
                <c:pt idx="182">
                  <c:v>96.82</c:v>
                </c:pt>
                <c:pt idx="183">
                  <c:v>95.71</c:v>
                </c:pt>
                <c:pt idx="184">
                  <c:v>96.59</c:v>
                </c:pt>
                <c:pt idx="185">
                  <c:v>97.61</c:v>
                </c:pt>
                <c:pt idx="186">
                  <c:v>96.56</c:v>
                </c:pt>
                <c:pt idx="187">
                  <c:v>97.47</c:v>
                </c:pt>
                <c:pt idx="188">
                  <c:v>98.09</c:v>
                </c:pt>
                <c:pt idx="189">
                  <c:v>99.05</c:v>
                </c:pt>
                <c:pt idx="190">
                  <c:v>97.71</c:v>
                </c:pt>
                <c:pt idx="191">
                  <c:v>93.03</c:v>
                </c:pt>
                <c:pt idx="192">
                  <c:v>92.47</c:v>
                </c:pt>
                <c:pt idx="193">
                  <c:v>98.72</c:v>
                </c:pt>
                <c:pt idx="194">
                  <c:v>97.71</c:v>
                </c:pt>
                <c:pt idx="195">
                  <c:v>92.82</c:v>
                </c:pt>
                <c:pt idx="196">
                  <c:v>95.22</c:v>
                </c:pt>
                <c:pt idx="197">
                  <c:v>93.69</c:v>
                </c:pt>
                <c:pt idx="198">
                  <c:v>92.05</c:v>
                </c:pt>
                <c:pt idx="199">
                  <c:v>96.54</c:v>
                </c:pt>
                <c:pt idx="200">
                  <c:v>96.13</c:v>
                </c:pt>
                <c:pt idx="201">
                  <c:v>91.95</c:v>
                </c:pt>
                <c:pt idx="202">
                  <c:v>87.3</c:v>
                </c:pt>
                <c:pt idx="203">
                  <c:v>87.93</c:v>
                </c:pt>
                <c:pt idx="204">
                  <c:v>94.66</c:v>
                </c:pt>
                <c:pt idx="205">
                  <c:v>94.88</c:v>
                </c:pt>
                <c:pt idx="206">
                  <c:v>96.08</c:v>
                </c:pt>
                <c:pt idx="207">
                  <c:v>94.3</c:v>
                </c:pt>
                <c:pt idx="208">
                  <c:v>86.13</c:v>
                </c:pt>
                <c:pt idx="209">
                  <c:v>92.73</c:v>
                </c:pt>
                <c:pt idx="210">
                  <c:v>91.68</c:v>
                </c:pt>
                <c:pt idx="211">
                  <c:v>91.16</c:v>
                </c:pt>
                <c:pt idx="212">
                  <c:v>93.15</c:v>
                </c:pt>
                <c:pt idx="213">
                  <c:v>86.08</c:v>
                </c:pt>
                <c:pt idx="214">
                  <c:v>94.04</c:v>
                </c:pt>
                <c:pt idx="215">
                  <c:v>87.96</c:v>
                </c:pt>
                <c:pt idx="216">
                  <c:v>84.87</c:v>
                </c:pt>
                <c:pt idx="217">
                  <c:v>89.02</c:v>
                </c:pt>
                <c:pt idx="218">
                  <c:v>86.7</c:v>
                </c:pt>
                <c:pt idx="219">
                  <c:v>91.41</c:v>
                </c:pt>
                <c:pt idx="220">
                  <c:v>97.36</c:v>
                </c:pt>
                <c:pt idx="221">
                  <c:v>97.3</c:v>
                </c:pt>
                <c:pt idx="222">
                  <c:v>95.82</c:v>
                </c:pt>
                <c:pt idx="223">
                  <c:v>98.97</c:v>
                </c:pt>
                <c:pt idx="224">
                  <c:v>92.96</c:v>
                </c:pt>
                <c:pt idx="225">
                  <c:v>94.77</c:v>
                </c:pt>
                <c:pt idx="226">
                  <c:v>95.2</c:v>
                </c:pt>
                <c:pt idx="227">
                  <c:v>93.2</c:v>
                </c:pt>
                <c:pt idx="228">
                  <c:v>92.34</c:v>
                </c:pt>
                <c:pt idx="229">
                  <c:v>94.14</c:v>
                </c:pt>
                <c:pt idx="230">
                  <c:v>89.13</c:v>
                </c:pt>
                <c:pt idx="231">
                  <c:v>89.49</c:v>
                </c:pt>
                <c:pt idx="232">
                  <c:v>88.95</c:v>
                </c:pt>
                <c:pt idx="233">
                  <c:v>89.69</c:v>
                </c:pt>
                <c:pt idx="234">
                  <c:v>98.46</c:v>
                </c:pt>
                <c:pt idx="235">
                  <c:v>94.63</c:v>
                </c:pt>
                <c:pt idx="236">
                  <c:v>93.52</c:v>
                </c:pt>
                <c:pt idx="237">
                  <c:v>97.38</c:v>
                </c:pt>
                <c:pt idx="238">
                  <c:v>89.25</c:v>
                </c:pt>
                <c:pt idx="239">
                  <c:v>90.42</c:v>
                </c:pt>
                <c:pt idx="240">
                  <c:v>85.43</c:v>
                </c:pt>
                <c:pt idx="241">
                  <c:v>90.3</c:v>
                </c:pt>
                <c:pt idx="242">
                  <c:v>90.13</c:v>
                </c:pt>
                <c:pt idx="243">
                  <c:v>96.24</c:v>
                </c:pt>
                <c:pt idx="244">
                  <c:v>96.65</c:v>
                </c:pt>
                <c:pt idx="245">
                  <c:v>94.8</c:v>
                </c:pt>
                <c:pt idx="246">
                  <c:v>89.56</c:v>
                </c:pt>
                <c:pt idx="247">
                  <c:v>92.05</c:v>
                </c:pt>
                <c:pt idx="248">
                  <c:v>91.42</c:v>
                </c:pt>
                <c:pt idx="249">
                  <c:v>86.24</c:v>
                </c:pt>
                <c:pt idx="250">
                  <c:v>94.66</c:v>
                </c:pt>
                <c:pt idx="251">
                  <c:v>92.06</c:v>
                </c:pt>
                <c:pt idx="252">
                  <c:v>92.41</c:v>
                </c:pt>
                <c:pt idx="253">
                  <c:v>97.58</c:v>
                </c:pt>
                <c:pt idx="254">
                  <c:v>96.13</c:v>
                </c:pt>
                <c:pt idx="255">
                  <c:v>94.89</c:v>
                </c:pt>
                <c:pt idx="256">
                  <c:v>89.75</c:v>
                </c:pt>
                <c:pt idx="257">
                  <c:v>96.07</c:v>
                </c:pt>
                <c:pt idx="258">
                  <c:v>99.76</c:v>
                </c:pt>
                <c:pt idx="259">
                  <c:v>99.2</c:v>
                </c:pt>
                <c:pt idx="260">
                  <c:v>98.03</c:v>
                </c:pt>
                <c:pt idx="261">
                  <c:v>93.37</c:v>
                </c:pt>
                <c:pt idx="262">
                  <c:v>95.28</c:v>
                </c:pt>
                <c:pt idx="263">
                  <c:v>96.82</c:v>
                </c:pt>
                <c:pt idx="264">
                  <c:v>90.02</c:v>
                </c:pt>
                <c:pt idx="265">
                  <c:v>89.07</c:v>
                </c:pt>
                <c:pt idx="266">
                  <c:v>89.87</c:v>
                </c:pt>
                <c:pt idx="267">
                  <c:v>86.78</c:v>
                </c:pt>
                <c:pt idx="268">
                  <c:v>94.6</c:v>
                </c:pt>
                <c:pt idx="269">
                  <c:v>88.84</c:v>
                </c:pt>
                <c:pt idx="270">
                  <c:v>87.12</c:v>
                </c:pt>
                <c:pt idx="271">
                  <c:v>87.36</c:v>
                </c:pt>
                <c:pt idx="272">
                  <c:v>89.44</c:v>
                </c:pt>
                <c:pt idx="273">
                  <c:v>89.8</c:v>
                </c:pt>
                <c:pt idx="274">
                  <c:v>89.95</c:v>
                </c:pt>
                <c:pt idx="275">
                  <c:v>93.19</c:v>
                </c:pt>
                <c:pt idx="276">
                  <c:v>98.69</c:v>
                </c:pt>
                <c:pt idx="277">
                  <c:v>99.92</c:v>
                </c:pt>
                <c:pt idx="278">
                  <c:v>98.43</c:v>
                </c:pt>
                <c:pt idx="279">
                  <c:v>94.75</c:v>
                </c:pt>
                <c:pt idx="280">
                  <c:v>86.64</c:v>
                </c:pt>
                <c:pt idx="281">
                  <c:v>88.56</c:v>
                </c:pt>
                <c:pt idx="282">
                  <c:v>93.59</c:v>
                </c:pt>
                <c:pt idx="283">
                  <c:v>94.67</c:v>
                </c:pt>
                <c:pt idx="284">
                  <c:v>93.96</c:v>
                </c:pt>
                <c:pt idx="285">
                  <c:v>83.99</c:v>
                </c:pt>
                <c:pt idx="286">
                  <c:v>91.89</c:v>
                </c:pt>
                <c:pt idx="287">
                  <c:v>88.89</c:v>
                </c:pt>
                <c:pt idx="288">
                  <c:v>90.15</c:v>
                </c:pt>
                <c:pt idx="289">
                  <c:v>94.16</c:v>
                </c:pt>
                <c:pt idx="290">
                  <c:v>92.01</c:v>
                </c:pt>
                <c:pt idx="291">
                  <c:v>88.27</c:v>
                </c:pt>
                <c:pt idx="292">
                  <c:v>96.03</c:v>
                </c:pt>
                <c:pt idx="293">
                  <c:v>95.93</c:v>
                </c:pt>
                <c:pt idx="294">
                  <c:v>86.73</c:v>
                </c:pt>
                <c:pt idx="295">
                  <c:v>84.72</c:v>
                </c:pt>
                <c:pt idx="296">
                  <c:v>83.76</c:v>
                </c:pt>
                <c:pt idx="297">
                  <c:v>87.32</c:v>
                </c:pt>
                <c:pt idx="298">
                  <c:v>83.92</c:v>
                </c:pt>
                <c:pt idx="299">
                  <c:v>83.7</c:v>
                </c:pt>
                <c:pt idx="300">
                  <c:v>84.22</c:v>
                </c:pt>
                <c:pt idx="301">
                  <c:v>84.65</c:v>
                </c:pt>
                <c:pt idx="302">
                  <c:v>82.2</c:v>
                </c:pt>
                <c:pt idx="303">
                  <c:v>86.08</c:v>
                </c:pt>
                <c:pt idx="304">
                  <c:v>84.44</c:v>
                </c:pt>
                <c:pt idx="305">
                  <c:v>84.77</c:v>
                </c:pt>
                <c:pt idx="306">
                  <c:v>86.16</c:v>
                </c:pt>
                <c:pt idx="307">
                  <c:v>86.74</c:v>
                </c:pt>
                <c:pt idx="308">
                  <c:v>85.86</c:v>
                </c:pt>
                <c:pt idx="309">
                  <c:v>88.66</c:v>
                </c:pt>
                <c:pt idx="310">
                  <c:v>84.06</c:v>
                </c:pt>
                <c:pt idx="311">
                  <c:v>82.62</c:v>
                </c:pt>
                <c:pt idx="312">
                  <c:v>86.74</c:v>
                </c:pt>
                <c:pt idx="313">
                  <c:v>84.86</c:v>
                </c:pt>
                <c:pt idx="314">
                  <c:v>83.37</c:v>
                </c:pt>
                <c:pt idx="315">
                  <c:v>80.31</c:v>
                </c:pt>
                <c:pt idx="316">
                  <c:v>75.16</c:v>
                </c:pt>
                <c:pt idx="317">
                  <c:v>88.54</c:v>
                </c:pt>
                <c:pt idx="318">
                  <c:v>82.75</c:v>
                </c:pt>
                <c:pt idx="319">
                  <c:v>79.400000000000006</c:v>
                </c:pt>
                <c:pt idx="320">
                  <c:v>89.09</c:v>
                </c:pt>
                <c:pt idx="321">
                  <c:v>81.569999999999993</c:v>
                </c:pt>
                <c:pt idx="322">
                  <c:v>80.25</c:v>
                </c:pt>
                <c:pt idx="323">
                  <c:v>75.7</c:v>
                </c:pt>
                <c:pt idx="324">
                  <c:v>76.61</c:v>
                </c:pt>
                <c:pt idx="325">
                  <c:v>82.42</c:v>
                </c:pt>
                <c:pt idx="326">
                  <c:v>74.78</c:v>
                </c:pt>
                <c:pt idx="327">
                  <c:v>82.6</c:v>
                </c:pt>
                <c:pt idx="328">
                  <c:v>84.43</c:v>
                </c:pt>
                <c:pt idx="329">
                  <c:v>88.19</c:v>
                </c:pt>
                <c:pt idx="330">
                  <c:v>76.34</c:v>
                </c:pt>
                <c:pt idx="331">
                  <c:v>80.709999999999994</c:v>
                </c:pt>
                <c:pt idx="332">
                  <c:v>86.92</c:v>
                </c:pt>
                <c:pt idx="333">
                  <c:v>89.86</c:v>
                </c:pt>
                <c:pt idx="334">
                  <c:v>86.09</c:v>
                </c:pt>
                <c:pt idx="335">
                  <c:v>80.37</c:v>
                </c:pt>
                <c:pt idx="336">
                  <c:v>78.790000000000006</c:v>
                </c:pt>
                <c:pt idx="337">
                  <c:v>79.16</c:v>
                </c:pt>
                <c:pt idx="338">
                  <c:v>80.55</c:v>
                </c:pt>
                <c:pt idx="339">
                  <c:v>85.75</c:v>
                </c:pt>
                <c:pt idx="340">
                  <c:v>80.7</c:v>
                </c:pt>
                <c:pt idx="341">
                  <c:v>74.31</c:v>
                </c:pt>
                <c:pt idx="342">
                  <c:v>74.03</c:v>
                </c:pt>
                <c:pt idx="343">
                  <c:v>74.89</c:v>
                </c:pt>
                <c:pt idx="344">
                  <c:v>97.77</c:v>
                </c:pt>
                <c:pt idx="345">
                  <c:v>84.3</c:v>
                </c:pt>
                <c:pt idx="346">
                  <c:v>83.65</c:v>
                </c:pt>
                <c:pt idx="347">
                  <c:v>83.74</c:v>
                </c:pt>
                <c:pt idx="348">
                  <c:v>84.36</c:v>
                </c:pt>
                <c:pt idx="349">
                  <c:v>77.180000000000007</c:v>
                </c:pt>
                <c:pt idx="350">
                  <c:v>82.49</c:v>
                </c:pt>
                <c:pt idx="351">
                  <c:v>83.27</c:v>
                </c:pt>
                <c:pt idx="352">
                  <c:v>90.21</c:v>
                </c:pt>
                <c:pt idx="353">
                  <c:v>87.8</c:v>
                </c:pt>
                <c:pt idx="354">
                  <c:v>82.39</c:v>
                </c:pt>
                <c:pt idx="355">
                  <c:v>75.45</c:v>
                </c:pt>
                <c:pt idx="356">
                  <c:v>75.92</c:v>
                </c:pt>
                <c:pt idx="357">
                  <c:v>80.44</c:v>
                </c:pt>
                <c:pt idx="358">
                  <c:v>88.11</c:v>
                </c:pt>
                <c:pt idx="359">
                  <c:v>84.46</c:v>
                </c:pt>
                <c:pt idx="360">
                  <c:v>91.04</c:v>
                </c:pt>
                <c:pt idx="361">
                  <c:v>87.3</c:v>
                </c:pt>
                <c:pt idx="362">
                  <c:v>73.52</c:v>
                </c:pt>
                <c:pt idx="363">
                  <c:v>78.5</c:v>
                </c:pt>
                <c:pt idx="364">
                  <c:v>80.67</c:v>
                </c:pt>
                <c:pt idx="365">
                  <c:v>88.67</c:v>
                </c:pt>
                <c:pt idx="366">
                  <c:v>94.89</c:v>
                </c:pt>
                <c:pt idx="367">
                  <c:v>87.83</c:v>
                </c:pt>
                <c:pt idx="368">
                  <c:v>84.08</c:v>
                </c:pt>
                <c:pt idx="369">
                  <c:v>90.83</c:v>
                </c:pt>
                <c:pt idx="370">
                  <c:v>86.13</c:v>
                </c:pt>
                <c:pt idx="371">
                  <c:v>83.12</c:v>
                </c:pt>
                <c:pt idx="372">
                  <c:v>84.18</c:v>
                </c:pt>
                <c:pt idx="373">
                  <c:v>75.05</c:v>
                </c:pt>
                <c:pt idx="374">
                  <c:v>85.39</c:v>
                </c:pt>
                <c:pt idx="375">
                  <c:v>79.63</c:v>
                </c:pt>
                <c:pt idx="376">
                  <c:v>78.650000000000006</c:v>
                </c:pt>
                <c:pt idx="377">
                  <c:v>74.83</c:v>
                </c:pt>
                <c:pt idx="378">
                  <c:v>78.900000000000006</c:v>
                </c:pt>
                <c:pt idx="379">
                  <c:v>68.989999999999995</c:v>
                </c:pt>
                <c:pt idx="380">
                  <c:v>76.91</c:v>
                </c:pt>
                <c:pt idx="381">
                  <c:v>83.7</c:v>
                </c:pt>
                <c:pt idx="382">
                  <c:v>90.44</c:v>
                </c:pt>
                <c:pt idx="383">
                  <c:v>91.12</c:v>
                </c:pt>
                <c:pt idx="384">
                  <c:v>91.85</c:v>
                </c:pt>
                <c:pt idx="385">
                  <c:v>96.06</c:v>
                </c:pt>
                <c:pt idx="386">
                  <c:v>85.92</c:v>
                </c:pt>
                <c:pt idx="387">
                  <c:v>88.22</c:v>
                </c:pt>
                <c:pt idx="388">
                  <c:v>85.08</c:v>
                </c:pt>
                <c:pt idx="389">
                  <c:v>83.19</c:v>
                </c:pt>
                <c:pt idx="390">
                  <c:v>86.2</c:v>
                </c:pt>
                <c:pt idx="391">
                  <c:v>86.42</c:v>
                </c:pt>
                <c:pt idx="392">
                  <c:v>85.78</c:v>
                </c:pt>
                <c:pt idx="393">
                  <c:v>84.13</c:v>
                </c:pt>
                <c:pt idx="394">
                  <c:v>81.03</c:v>
                </c:pt>
                <c:pt idx="395">
                  <c:v>82.61</c:v>
                </c:pt>
                <c:pt idx="396">
                  <c:v>80.72</c:v>
                </c:pt>
                <c:pt idx="397">
                  <c:v>79.739999999999995</c:v>
                </c:pt>
                <c:pt idx="398">
                  <c:v>81.7</c:v>
                </c:pt>
                <c:pt idx="399">
                  <c:v>80.53</c:v>
                </c:pt>
                <c:pt idx="400">
                  <c:v>78.38</c:v>
                </c:pt>
                <c:pt idx="401">
                  <c:v>79.92</c:v>
                </c:pt>
                <c:pt idx="402">
                  <c:v>79.72</c:v>
                </c:pt>
                <c:pt idx="403">
                  <c:v>81.849999999999994</c:v>
                </c:pt>
                <c:pt idx="404">
                  <c:v>93.42</c:v>
                </c:pt>
                <c:pt idx="405">
                  <c:v>88.18</c:v>
                </c:pt>
                <c:pt idx="406">
                  <c:v>81.77</c:v>
                </c:pt>
                <c:pt idx="407">
                  <c:v>82.25</c:v>
                </c:pt>
                <c:pt idx="408">
                  <c:v>77.38</c:v>
                </c:pt>
                <c:pt idx="409">
                  <c:v>71.150000000000006</c:v>
                </c:pt>
                <c:pt idx="410">
                  <c:v>71.349999999999994</c:v>
                </c:pt>
                <c:pt idx="411">
                  <c:v>79.91</c:v>
                </c:pt>
                <c:pt idx="412">
                  <c:v>84.13</c:v>
                </c:pt>
                <c:pt idx="413">
                  <c:v>85.1</c:v>
                </c:pt>
                <c:pt idx="414">
                  <c:v>84.2</c:v>
                </c:pt>
                <c:pt idx="415">
                  <c:v>87.43</c:v>
                </c:pt>
                <c:pt idx="416">
                  <c:v>93.69</c:v>
                </c:pt>
                <c:pt idx="417">
                  <c:v>91.92</c:v>
                </c:pt>
                <c:pt idx="418">
                  <c:v>95.82</c:v>
                </c:pt>
                <c:pt idx="419">
                  <c:v>98.23</c:v>
                </c:pt>
                <c:pt idx="420">
                  <c:v>97.12</c:v>
                </c:pt>
                <c:pt idx="421">
                  <c:v>90.24</c:v>
                </c:pt>
                <c:pt idx="422">
                  <c:v>96.38</c:v>
                </c:pt>
                <c:pt idx="423">
                  <c:v>95.41</c:v>
                </c:pt>
                <c:pt idx="424">
                  <c:v>95.53</c:v>
                </c:pt>
                <c:pt idx="425">
                  <c:v>90.37</c:v>
                </c:pt>
                <c:pt idx="426">
                  <c:v>87.2</c:v>
                </c:pt>
                <c:pt idx="427">
                  <c:v>93.94</c:v>
                </c:pt>
                <c:pt idx="428">
                  <c:v>89.58</c:v>
                </c:pt>
                <c:pt idx="429">
                  <c:v>92.22</c:v>
                </c:pt>
                <c:pt idx="430">
                  <c:v>91.28</c:v>
                </c:pt>
                <c:pt idx="431">
                  <c:v>85.64</c:v>
                </c:pt>
                <c:pt idx="432">
                  <c:v>85.52</c:v>
                </c:pt>
                <c:pt idx="433">
                  <c:v>96.2</c:v>
                </c:pt>
                <c:pt idx="434">
                  <c:v>95.36</c:v>
                </c:pt>
                <c:pt idx="435">
                  <c:v>78.73</c:v>
                </c:pt>
                <c:pt idx="436">
                  <c:v>98.37</c:v>
                </c:pt>
                <c:pt idx="437">
                  <c:v>90.02</c:v>
                </c:pt>
                <c:pt idx="438">
                  <c:v>84.84</c:v>
                </c:pt>
                <c:pt idx="439">
                  <c:v>89.72</c:v>
                </c:pt>
                <c:pt idx="440">
                  <c:v>91.63</c:v>
                </c:pt>
                <c:pt idx="441">
                  <c:v>98.25</c:v>
                </c:pt>
                <c:pt idx="442">
                  <c:v>98.31</c:v>
                </c:pt>
                <c:pt idx="443">
                  <c:v>99.21</c:v>
                </c:pt>
                <c:pt idx="444">
                  <c:v>96.26</c:v>
                </c:pt>
                <c:pt idx="445">
                  <c:v>94.49</c:v>
                </c:pt>
                <c:pt idx="446">
                  <c:v>87.67</c:v>
                </c:pt>
                <c:pt idx="447">
                  <c:v>92.47</c:v>
                </c:pt>
                <c:pt idx="448">
                  <c:v>88.1</c:v>
                </c:pt>
                <c:pt idx="449">
                  <c:v>95.13</c:v>
                </c:pt>
                <c:pt idx="450">
                  <c:v>94.39</c:v>
                </c:pt>
                <c:pt idx="451">
                  <c:v>97.94</c:v>
                </c:pt>
                <c:pt idx="452">
                  <c:v>92.77</c:v>
                </c:pt>
                <c:pt idx="453">
                  <c:v>91.76</c:v>
                </c:pt>
                <c:pt idx="454">
                  <c:v>91.75</c:v>
                </c:pt>
                <c:pt idx="455">
                  <c:v>91.94</c:v>
                </c:pt>
                <c:pt idx="456">
                  <c:v>87.84</c:v>
                </c:pt>
                <c:pt idx="457">
                  <c:v>88.15</c:v>
                </c:pt>
                <c:pt idx="458">
                  <c:v>90.98</c:v>
                </c:pt>
                <c:pt idx="459">
                  <c:v>89.7</c:v>
                </c:pt>
                <c:pt idx="460">
                  <c:v>95.77</c:v>
                </c:pt>
                <c:pt idx="461">
                  <c:v>82.54</c:v>
                </c:pt>
                <c:pt idx="462">
                  <c:v>84.19</c:v>
                </c:pt>
                <c:pt idx="463">
                  <c:v>92.69</c:v>
                </c:pt>
                <c:pt idx="464">
                  <c:v>86.72</c:v>
                </c:pt>
                <c:pt idx="465">
                  <c:v>89.05</c:v>
                </c:pt>
                <c:pt idx="466">
                  <c:v>89.32</c:v>
                </c:pt>
                <c:pt idx="467">
                  <c:v>95.09</c:v>
                </c:pt>
                <c:pt idx="468">
                  <c:v>86.28</c:v>
                </c:pt>
                <c:pt idx="469">
                  <c:v>88.46</c:v>
                </c:pt>
                <c:pt idx="470">
                  <c:v>90.13</c:v>
                </c:pt>
                <c:pt idx="471">
                  <c:v>94.35</c:v>
                </c:pt>
                <c:pt idx="472">
                  <c:v>84.61</c:v>
                </c:pt>
                <c:pt idx="473">
                  <c:v>92.88</c:v>
                </c:pt>
                <c:pt idx="474">
                  <c:v>97.19</c:v>
                </c:pt>
                <c:pt idx="475">
                  <c:v>92.78</c:v>
                </c:pt>
                <c:pt idx="476">
                  <c:v>92.58</c:v>
                </c:pt>
                <c:pt idx="477">
                  <c:v>97.77</c:v>
                </c:pt>
                <c:pt idx="478">
                  <c:v>91.82</c:v>
                </c:pt>
                <c:pt idx="479">
                  <c:v>92.84</c:v>
                </c:pt>
                <c:pt idx="480">
                  <c:v>90.09</c:v>
                </c:pt>
                <c:pt idx="481">
                  <c:v>88.02</c:v>
                </c:pt>
                <c:pt idx="482">
                  <c:v>83.96</c:v>
                </c:pt>
                <c:pt idx="483">
                  <c:v>94.95</c:v>
                </c:pt>
                <c:pt idx="484">
                  <c:v>95.79</c:v>
                </c:pt>
                <c:pt idx="485">
                  <c:v>91.46</c:v>
                </c:pt>
                <c:pt idx="486">
                  <c:v>88.48</c:v>
                </c:pt>
                <c:pt idx="487">
                  <c:v>87.07</c:v>
                </c:pt>
                <c:pt idx="488">
                  <c:v>93.11</c:v>
                </c:pt>
                <c:pt idx="489">
                  <c:v>95.45</c:v>
                </c:pt>
                <c:pt idx="490">
                  <c:v>98.98</c:v>
                </c:pt>
                <c:pt idx="491">
                  <c:v>95.77</c:v>
                </c:pt>
                <c:pt idx="492">
                  <c:v>96.28</c:v>
                </c:pt>
                <c:pt idx="493">
                  <c:v>90.56</c:v>
                </c:pt>
                <c:pt idx="494">
                  <c:v>92.62</c:v>
                </c:pt>
                <c:pt idx="495">
                  <c:v>94.53</c:v>
                </c:pt>
                <c:pt idx="496">
                  <c:v>97.4</c:v>
                </c:pt>
                <c:pt idx="497">
                  <c:v>90.12</c:v>
                </c:pt>
                <c:pt idx="498">
                  <c:v>96.28</c:v>
                </c:pt>
                <c:pt idx="499">
                  <c:v>96.77</c:v>
                </c:pt>
                <c:pt idx="500">
                  <c:v>96.16</c:v>
                </c:pt>
                <c:pt idx="501">
                  <c:v>91.06</c:v>
                </c:pt>
                <c:pt idx="502">
                  <c:v>96.21</c:v>
                </c:pt>
                <c:pt idx="503">
                  <c:v>94.71</c:v>
                </c:pt>
                <c:pt idx="504">
                  <c:v>99.33</c:v>
                </c:pt>
                <c:pt idx="505">
                  <c:v>94.88</c:v>
                </c:pt>
                <c:pt idx="506">
                  <c:v>93.38</c:v>
                </c:pt>
                <c:pt idx="507">
                  <c:v>87.8</c:v>
                </c:pt>
                <c:pt idx="508">
                  <c:v>90.32</c:v>
                </c:pt>
                <c:pt idx="509">
                  <c:v>95.84</c:v>
                </c:pt>
                <c:pt idx="510">
                  <c:v>96.62</c:v>
                </c:pt>
                <c:pt idx="511">
                  <c:v>95.3</c:v>
                </c:pt>
                <c:pt idx="512">
                  <c:v>94.86</c:v>
                </c:pt>
                <c:pt idx="513">
                  <c:v>91.93</c:v>
                </c:pt>
                <c:pt idx="514">
                  <c:v>91.13</c:v>
                </c:pt>
                <c:pt idx="515">
                  <c:v>94.15</c:v>
                </c:pt>
                <c:pt idx="516">
                  <c:v>96.48</c:v>
                </c:pt>
                <c:pt idx="517">
                  <c:v>97.98</c:v>
                </c:pt>
                <c:pt idx="518">
                  <c:v>98.25</c:v>
                </c:pt>
                <c:pt idx="519">
                  <c:v>95.33</c:v>
                </c:pt>
                <c:pt idx="520">
                  <c:v>93.83</c:v>
                </c:pt>
                <c:pt idx="521">
                  <c:v>93.85</c:v>
                </c:pt>
                <c:pt idx="522">
                  <c:v>86.91</c:v>
                </c:pt>
                <c:pt idx="523">
                  <c:v>86.42</c:v>
                </c:pt>
                <c:pt idx="524">
                  <c:v>92.1</c:v>
                </c:pt>
                <c:pt idx="525">
                  <c:v>92.96</c:v>
                </c:pt>
                <c:pt idx="526">
                  <c:v>94.24</c:v>
                </c:pt>
                <c:pt idx="527">
                  <c:v>91.94</c:v>
                </c:pt>
                <c:pt idx="528">
                  <c:v>94.46</c:v>
                </c:pt>
                <c:pt idx="529">
                  <c:v>95.5</c:v>
                </c:pt>
                <c:pt idx="530">
                  <c:v>96.19</c:v>
                </c:pt>
                <c:pt idx="531">
                  <c:v>95.45</c:v>
                </c:pt>
                <c:pt idx="532">
                  <c:v>96.31</c:v>
                </c:pt>
                <c:pt idx="533">
                  <c:v>95.68</c:v>
                </c:pt>
                <c:pt idx="534">
                  <c:v>98.18</c:v>
                </c:pt>
                <c:pt idx="535">
                  <c:v>94.85</c:v>
                </c:pt>
                <c:pt idx="536">
                  <c:v>91.49</c:v>
                </c:pt>
                <c:pt idx="537">
                  <c:v>96.19</c:v>
                </c:pt>
                <c:pt idx="538">
                  <c:v>99.94</c:v>
                </c:pt>
                <c:pt idx="539">
                  <c:v>97.91</c:v>
                </c:pt>
                <c:pt idx="540">
                  <c:v>95.81</c:v>
                </c:pt>
                <c:pt idx="541">
                  <c:v>97.19</c:v>
                </c:pt>
                <c:pt idx="542">
                  <c:v>91.69</c:v>
                </c:pt>
                <c:pt idx="543">
                  <c:v>96.04</c:v>
                </c:pt>
                <c:pt idx="544">
                  <c:v>97.21</c:v>
                </c:pt>
                <c:pt idx="545">
                  <c:v>90.16</c:v>
                </c:pt>
                <c:pt idx="546">
                  <c:v>87.6</c:v>
                </c:pt>
                <c:pt idx="547">
                  <c:v>89.44</c:v>
                </c:pt>
                <c:pt idx="548">
                  <c:v>89.49</c:v>
                </c:pt>
                <c:pt idx="549">
                  <c:v>94.79</c:v>
                </c:pt>
                <c:pt idx="550">
                  <c:v>94.76</c:v>
                </c:pt>
                <c:pt idx="551">
                  <c:v>92.35</c:v>
                </c:pt>
                <c:pt idx="552">
                  <c:v>91.14</c:v>
                </c:pt>
                <c:pt idx="553">
                  <c:v>95.35</c:v>
                </c:pt>
                <c:pt idx="554">
                  <c:v>93.44</c:v>
                </c:pt>
                <c:pt idx="555">
                  <c:v>89.63</c:v>
                </c:pt>
                <c:pt idx="556">
                  <c:v>92.89</c:v>
                </c:pt>
                <c:pt idx="557">
                  <c:v>96.33</c:v>
                </c:pt>
                <c:pt idx="558">
                  <c:v>95.78</c:v>
                </c:pt>
                <c:pt idx="559">
                  <c:v>94.86</c:v>
                </c:pt>
                <c:pt idx="560">
                  <c:v>98.03</c:v>
                </c:pt>
                <c:pt idx="561">
                  <c:v>96.19</c:v>
                </c:pt>
                <c:pt idx="562">
                  <c:v>88.29</c:v>
                </c:pt>
                <c:pt idx="563">
                  <c:v>87.57</c:v>
                </c:pt>
                <c:pt idx="564">
                  <c:v>92.52</c:v>
                </c:pt>
                <c:pt idx="565">
                  <c:v>82.02</c:v>
                </c:pt>
                <c:pt idx="566">
                  <c:v>94.38</c:v>
                </c:pt>
                <c:pt idx="567">
                  <c:v>91.41</c:v>
                </c:pt>
                <c:pt idx="568">
                  <c:v>94.58</c:v>
                </c:pt>
                <c:pt idx="569">
                  <c:v>94.25</c:v>
                </c:pt>
                <c:pt idx="570">
                  <c:v>94.05</c:v>
                </c:pt>
                <c:pt idx="571">
                  <c:v>83.46</c:v>
                </c:pt>
                <c:pt idx="572">
                  <c:v>92.96</c:v>
                </c:pt>
                <c:pt idx="573">
                  <c:v>95.02</c:v>
                </c:pt>
                <c:pt idx="574">
                  <c:v>94.86</c:v>
                </c:pt>
                <c:pt idx="575">
                  <c:v>96.05</c:v>
                </c:pt>
                <c:pt idx="576">
                  <c:v>96.47</c:v>
                </c:pt>
                <c:pt idx="577">
                  <c:v>96.14</c:v>
                </c:pt>
                <c:pt idx="578">
                  <c:v>94.52</c:v>
                </c:pt>
                <c:pt idx="579">
                  <c:v>96.83</c:v>
                </c:pt>
                <c:pt idx="580">
                  <c:v>98.7</c:v>
                </c:pt>
                <c:pt idx="581">
                  <c:v>88.98</c:v>
                </c:pt>
                <c:pt idx="582">
                  <c:v>86.04</c:v>
                </c:pt>
                <c:pt idx="583">
                  <c:v>90.78</c:v>
                </c:pt>
                <c:pt idx="584">
                  <c:v>90.6</c:v>
                </c:pt>
                <c:pt idx="585">
                  <c:v>90.86</c:v>
                </c:pt>
                <c:pt idx="586">
                  <c:v>92.51</c:v>
                </c:pt>
                <c:pt idx="587">
                  <c:v>96.6</c:v>
                </c:pt>
                <c:pt idx="588">
                  <c:v>91.54</c:v>
                </c:pt>
                <c:pt idx="589">
                  <c:v>93.34</c:v>
                </c:pt>
                <c:pt idx="590">
                  <c:v>95.14</c:v>
                </c:pt>
                <c:pt idx="591">
                  <c:v>94.87</c:v>
                </c:pt>
                <c:pt idx="592">
                  <c:v>88.47</c:v>
                </c:pt>
                <c:pt idx="593">
                  <c:v>88.96</c:v>
                </c:pt>
                <c:pt idx="594">
                  <c:v>94</c:v>
                </c:pt>
                <c:pt idx="595">
                  <c:v>98.8</c:v>
                </c:pt>
                <c:pt idx="596">
                  <c:v>94.15</c:v>
                </c:pt>
                <c:pt idx="597">
                  <c:v>92.7</c:v>
                </c:pt>
                <c:pt idx="598">
                  <c:v>92.57</c:v>
                </c:pt>
                <c:pt idx="599">
                  <c:v>92.51</c:v>
                </c:pt>
                <c:pt idx="600">
                  <c:v>94.21</c:v>
                </c:pt>
                <c:pt idx="601">
                  <c:v>96.22</c:v>
                </c:pt>
                <c:pt idx="602">
                  <c:v>98.33</c:v>
                </c:pt>
                <c:pt idx="603">
                  <c:v>95.77</c:v>
                </c:pt>
                <c:pt idx="604">
                  <c:v>95.05</c:v>
                </c:pt>
                <c:pt idx="605">
                  <c:v>94.59</c:v>
                </c:pt>
                <c:pt idx="606">
                  <c:v>91.96</c:v>
                </c:pt>
                <c:pt idx="607">
                  <c:v>91.76</c:v>
                </c:pt>
                <c:pt idx="608">
                  <c:v>92.69</c:v>
                </c:pt>
                <c:pt idx="609">
                  <c:v>92.53</c:v>
                </c:pt>
                <c:pt idx="610">
                  <c:v>97.93</c:v>
                </c:pt>
                <c:pt idx="611">
                  <c:v>94.65</c:v>
                </c:pt>
                <c:pt idx="612">
                  <c:v>88.62</c:v>
                </c:pt>
                <c:pt idx="613">
                  <c:v>94.57</c:v>
                </c:pt>
                <c:pt idx="614">
                  <c:v>90.53</c:v>
                </c:pt>
                <c:pt idx="615">
                  <c:v>92.99</c:v>
                </c:pt>
                <c:pt idx="616">
                  <c:v>95.03</c:v>
                </c:pt>
                <c:pt idx="617">
                  <c:v>98.71</c:v>
                </c:pt>
                <c:pt idx="618">
                  <c:v>90.39</c:v>
                </c:pt>
                <c:pt idx="619">
                  <c:v>87.51</c:v>
                </c:pt>
                <c:pt idx="620">
                  <c:v>95.86</c:v>
                </c:pt>
                <c:pt idx="621">
                  <c:v>97.36</c:v>
                </c:pt>
                <c:pt idx="622">
                  <c:v>99.83</c:v>
                </c:pt>
                <c:pt idx="623">
                  <c:v>95.3</c:v>
                </c:pt>
                <c:pt idx="624">
                  <c:v>98.71</c:v>
                </c:pt>
                <c:pt idx="625">
                  <c:v>98.73</c:v>
                </c:pt>
                <c:pt idx="626">
                  <c:v>96.52</c:v>
                </c:pt>
                <c:pt idx="627">
                  <c:v>91.47</c:v>
                </c:pt>
                <c:pt idx="628">
                  <c:v>90.61</c:v>
                </c:pt>
                <c:pt idx="629">
                  <c:v>95.95</c:v>
                </c:pt>
                <c:pt idx="630">
                  <c:v>97.94</c:v>
                </c:pt>
                <c:pt idx="631">
                  <c:v>100</c:v>
                </c:pt>
                <c:pt idx="632">
                  <c:v>100</c:v>
                </c:pt>
                <c:pt idx="633">
                  <c:v>96.99</c:v>
                </c:pt>
                <c:pt idx="634">
                  <c:v>91.66</c:v>
                </c:pt>
                <c:pt idx="635">
                  <c:v>95.29</c:v>
                </c:pt>
                <c:pt idx="636">
                  <c:v>97.64</c:v>
                </c:pt>
                <c:pt idx="637">
                  <c:v>96.08</c:v>
                </c:pt>
                <c:pt idx="638">
                  <c:v>98.07</c:v>
                </c:pt>
                <c:pt idx="639">
                  <c:v>96.3</c:v>
                </c:pt>
                <c:pt idx="640">
                  <c:v>96.18</c:v>
                </c:pt>
                <c:pt idx="641">
                  <c:v>96.29</c:v>
                </c:pt>
                <c:pt idx="642">
                  <c:v>91.34</c:v>
                </c:pt>
                <c:pt idx="643">
                  <c:v>91.24</c:v>
                </c:pt>
                <c:pt idx="644">
                  <c:v>91.22</c:v>
                </c:pt>
                <c:pt idx="645">
                  <c:v>93.36</c:v>
                </c:pt>
                <c:pt idx="646">
                  <c:v>92.07</c:v>
                </c:pt>
                <c:pt idx="647">
                  <c:v>98.43</c:v>
                </c:pt>
                <c:pt idx="648">
                  <c:v>96.74</c:v>
                </c:pt>
                <c:pt idx="649">
                  <c:v>97.15</c:v>
                </c:pt>
                <c:pt idx="650">
                  <c:v>98.65</c:v>
                </c:pt>
                <c:pt idx="651">
                  <c:v>90.55</c:v>
                </c:pt>
                <c:pt idx="652">
                  <c:v>91.28</c:v>
                </c:pt>
                <c:pt idx="653">
                  <c:v>96.27</c:v>
                </c:pt>
                <c:pt idx="654">
                  <c:v>91.66</c:v>
                </c:pt>
                <c:pt idx="655">
                  <c:v>88.78</c:v>
                </c:pt>
                <c:pt idx="656">
                  <c:v>84.81</c:v>
                </c:pt>
                <c:pt idx="657">
                  <c:v>78.8</c:v>
                </c:pt>
                <c:pt idx="658">
                  <c:v>82.6</c:v>
                </c:pt>
                <c:pt idx="659">
                  <c:v>82.49</c:v>
                </c:pt>
                <c:pt idx="660">
                  <c:v>81.319999999999993</c:v>
                </c:pt>
                <c:pt idx="661">
                  <c:v>79.349999999999994</c:v>
                </c:pt>
                <c:pt idx="662">
                  <c:v>91.44</c:v>
                </c:pt>
                <c:pt idx="663">
                  <c:v>95.66</c:v>
                </c:pt>
                <c:pt idx="664">
                  <c:v>97.89</c:v>
                </c:pt>
                <c:pt idx="665">
                  <c:v>94.89</c:v>
                </c:pt>
                <c:pt idx="666">
                  <c:v>90.82</c:v>
                </c:pt>
                <c:pt idx="667">
                  <c:v>84</c:v>
                </c:pt>
                <c:pt idx="668">
                  <c:v>82.86</c:v>
                </c:pt>
                <c:pt idx="669">
                  <c:v>82.52</c:v>
                </c:pt>
                <c:pt idx="670">
                  <c:v>83.25</c:v>
                </c:pt>
                <c:pt idx="671">
                  <c:v>91.13</c:v>
                </c:pt>
                <c:pt idx="674">
                  <c:v>85.01</c:v>
                </c:pt>
                <c:pt idx="675">
                  <c:v>87.27</c:v>
                </c:pt>
                <c:pt idx="676">
                  <c:v>81.73</c:v>
                </c:pt>
                <c:pt idx="677">
                  <c:v>87.46</c:v>
                </c:pt>
                <c:pt idx="678">
                  <c:v>91.06</c:v>
                </c:pt>
                <c:pt idx="679">
                  <c:v>86.19</c:v>
                </c:pt>
                <c:pt idx="680">
                  <c:v>77.459999999999994</c:v>
                </c:pt>
                <c:pt idx="681">
                  <c:v>80.58</c:v>
                </c:pt>
                <c:pt idx="682">
                  <c:v>78.260000000000005</c:v>
                </c:pt>
                <c:pt idx="683">
                  <c:v>81.02</c:v>
                </c:pt>
                <c:pt idx="684">
                  <c:v>85.53</c:v>
                </c:pt>
                <c:pt idx="685">
                  <c:v>75.150000000000006</c:v>
                </c:pt>
                <c:pt idx="686">
                  <c:v>76.650000000000006</c:v>
                </c:pt>
                <c:pt idx="687">
                  <c:v>76.319999999999993</c:v>
                </c:pt>
                <c:pt idx="688">
                  <c:v>78.459999999999994</c:v>
                </c:pt>
                <c:pt idx="689">
                  <c:v>78.66</c:v>
                </c:pt>
                <c:pt idx="690">
                  <c:v>81.86</c:v>
                </c:pt>
                <c:pt idx="691">
                  <c:v>81.06</c:v>
                </c:pt>
                <c:pt idx="692">
                  <c:v>80.53</c:v>
                </c:pt>
                <c:pt idx="693">
                  <c:v>82.36</c:v>
                </c:pt>
                <c:pt idx="694">
                  <c:v>83.89</c:v>
                </c:pt>
                <c:pt idx="695">
                  <c:v>85.54</c:v>
                </c:pt>
                <c:pt idx="696">
                  <c:v>78.69</c:v>
                </c:pt>
                <c:pt idx="697">
                  <c:v>89.5</c:v>
                </c:pt>
                <c:pt idx="698">
                  <c:v>90.58</c:v>
                </c:pt>
                <c:pt idx="699">
                  <c:v>83.14</c:v>
                </c:pt>
                <c:pt idx="700">
                  <c:v>86.25</c:v>
                </c:pt>
                <c:pt idx="701">
                  <c:v>84.13</c:v>
                </c:pt>
                <c:pt idx="702">
                  <c:v>88.53</c:v>
                </c:pt>
                <c:pt idx="703">
                  <c:v>84.33</c:v>
                </c:pt>
                <c:pt idx="704">
                  <c:v>83.07</c:v>
                </c:pt>
                <c:pt idx="705">
                  <c:v>85.63</c:v>
                </c:pt>
                <c:pt idx="706">
                  <c:v>87.41</c:v>
                </c:pt>
                <c:pt idx="707">
                  <c:v>87.66</c:v>
                </c:pt>
                <c:pt idx="708">
                  <c:v>87.33</c:v>
                </c:pt>
                <c:pt idx="709">
                  <c:v>85.42</c:v>
                </c:pt>
                <c:pt idx="710">
                  <c:v>88.54</c:v>
                </c:pt>
                <c:pt idx="711">
                  <c:v>86.5</c:v>
                </c:pt>
                <c:pt idx="712">
                  <c:v>75.92</c:v>
                </c:pt>
                <c:pt idx="713">
                  <c:v>79.17</c:v>
                </c:pt>
                <c:pt idx="714">
                  <c:v>80.02</c:v>
                </c:pt>
                <c:pt idx="715">
                  <c:v>82.4</c:v>
                </c:pt>
                <c:pt idx="716">
                  <c:v>83.34</c:v>
                </c:pt>
                <c:pt idx="717">
                  <c:v>80.37</c:v>
                </c:pt>
                <c:pt idx="718">
                  <c:v>85.87</c:v>
                </c:pt>
                <c:pt idx="719">
                  <c:v>84.97</c:v>
                </c:pt>
                <c:pt idx="720">
                  <c:v>81.33</c:v>
                </c:pt>
                <c:pt idx="721">
                  <c:v>80.69</c:v>
                </c:pt>
                <c:pt idx="722">
                  <c:v>80.45</c:v>
                </c:pt>
                <c:pt idx="723">
                  <c:v>77.31</c:v>
                </c:pt>
                <c:pt idx="724">
                  <c:v>77.77</c:v>
                </c:pt>
                <c:pt idx="725">
                  <c:v>80.23</c:v>
                </c:pt>
                <c:pt idx="726">
                  <c:v>83.21</c:v>
                </c:pt>
                <c:pt idx="727">
                  <c:v>80.760000000000005</c:v>
                </c:pt>
                <c:pt idx="728">
                  <c:v>75.760000000000005</c:v>
                </c:pt>
                <c:pt idx="729">
                  <c:v>77.94</c:v>
                </c:pt>
                <c:pt idx="730">
                  <c:v>78.7</c:v>
                </c:pt>
                <c:pt idx="731">
                  <c:v>83.3</c:v>
                </c:pt>
                <c:pt idx="732">
                  <c:v>80.34</c:v>
                </c:pt>
                <c:pt idx="733">
                  <c:v>82.49</c:v>
                </c:pt>
                <c:pt idx="734">
                  <c:v>82.6</c:v>
                </c:pt>
                <c:pt idx="735">
                  <c:v>85.25</c:v>
                </c:pt>
                <c:pt idx="736">
                  <c:v>80.89</c:v>
                </c:pt>
                <c:pt idx="737">
                  <c:v>80.73</c:v>
                </c:pt>
                <c:pt idx="738">
                  <c:v>83.19</c:v>
                </c:pt>
                <c:pt idx="739">
                  <c:v>82.21</c:v>
                </c:pt>
                <c:pt idx="740">
                  <c:v>84.83</c:v>
                </c:pt>
                <c:pt idx="741">
                  <c:v>88.57</c:v>
                </c:pt>
                <c:pt idx="742">
                  <c:v>91.23</c:v>
                </c:pt>
                <c:pt idx="743">
                  <c:v>91.54</c:v>
                </c:pt>
                <c:pt idx="744">
                  <c:v>87.53</c:v>
                </c:pt>
                <c:pt idx="745">
                  <c:v>84.12</c:v>
                </c:pt>
                <c:pt idx="746">
                  <c:v>80.23</c:v>
                </c:pt>
                <c:pt idx="747">
                  <c:v>80.760000000000005</c:v>
                </c:pt>
                <c:pt idx="748">
                  <c:v>74.930000000000007</c:v>
                </c:pt>
                <c:pt idx="749">
                  <c:v>75.05</c:v>
                </c:pt>
                <c:pt idx="750">
                  <c:v>86.29</c:v>
                </c:pt>
                <c:pt idx="751">
                  <c:v>73.28</c:v>
                </c:pt>
                <c:pt idx="752">
                  <c:v>79.97</c:v>
                </c:pt>
                <c:pt idx="753">
                  <c:v>77.98</c:v>
                </c:pt>
                <c:pt idx="754">
                  <c:v>77.510000000000005</c:v>
                </c:pt>
                <c:pt idx="755">
                  <c:v>95.86</c:v>
                </c:pt>
                <c:pt idx="756">
                  <c:v>90.03</c:v>
                </c:pt>
                <c:pt idx="757">
                  <c:v>84.95</c:v>
                </c:pt>
                <c:pt idx="758">
                  <c:v>79.510000000000005</c:v>
                </c:pt>
                <c:pt idx="759">
                  <c:v>77.2</c:v>
                </c:pt>
                <c:pt idx="760">
                  <c:v>80.14</c:v>
                </c:pt>
                <c:pt idx="761">
                  <c:v>85.92</c:v>
                </c:pt>
                <c:pt idx="762">
                  <c:v>95.78</c:v>
                </c:pt>
                <c:pt idx="763">
                  <c:v>93.91</c:v>
                </c:pt>
                <c:pt idx="764">
                  <c:v>87.6</c:v>
                </c:pt>
                <c:pt idx="765">
                  <c:v>89.42</c:v>
                </c:pt>
                <c:pt idx="766">
                  <c:v>87.16</c:v>
                </c:pt>
                <c:pt idx="767">
                  <c:v>86.32</c:v>
                </c:pt>
                <c:pt idx="768">
                  <c:v>81.37</c:v>
                </c:pt>
                <c:pt idx="769">
                  <c:v>83.24</c:v>
                </c:pt>
                <c:pt idx="770">
                  <c:v>78.459999999999994</c:v>
                </c:pt>
                <c:pt idx="771">
                  <c:v>84.21</c:v>
                </c:pt>
                <c:pt idx="772">
                  <c:v>78.430000000000007</c:v>
                </c:pt>
                <c:pt idx="773">
                  <c:v>76.209999999999994</c:v>
                </c:pt>
                <c:pt idx="774">
                  <c:v>76.33</c:v>
                </c:pt>
                <c:pt idx="775">
                  <c:v>78.08</c:v>
                </c:pt>
                <c:pt idx="776">
                  <c:v>89.34</c:v>
                </c:pt>
                <c:pt idx="777">
                  <c:v>85.22</c:v>
                </c:pt>
                <c:pt idx="778">
                  <c:v>96.3</c:v>
                </c:pt>
                <c:pt idx="779">
                  <c:v>95.83</c:v>
                </c:pt>
                <c:pt idx="780">
                  <c:v>92.24</c:v>
                </c:pt>
                <c:pt idx="781">
                  <c:v>90.67</c:v>
                </c:pt>
                <c:pt idx="782">
                  <c:v>86.77</c:v>
                </c:pt>
                <c:pt idx="783">
                  <c:v>85.11</c:v>
                </c:pt>
                <c:pt idx="784">
                  <c:v>84.05</c:v>
                </c:pt>
                <c:pt idx="785">
                  <c:v>83.63</c:v>
                </c:pt>
                <c:pt idx="786">
                  <c:v>85.95</c:v>
                </c:pt>
                <c:pt idx="787">
                  <c:v>89.05</c:v>
                </c:pt>
                <c:pt idx="788">
                  <c:v>90.28</c:v>
                </c:pt>
                <c:pt idx="789">
                  <c:v>86.8</c:v>
                </c:pt>
                <c:pt idx="790">
                  <c:v>93.55</c:v>
                </c:pt>
                <c:pt idx="791">
                  <c:v>95.37</c:v>
                </c:pt>
                <c:pt idx="792">
                  <c:v>92.65</c:v>
                </c:pt>
                <c:pt idx="793">
                  <c:v>94.72</c:v>
                </c:pt>
                <c:pt idx="794">
                  <c:v>96.66</c:v>
                </c:pt>
                <c:pt idx="795">
                  <c:v>94.95</c:v>
                </c:pt>
                <c:pt idx="796">
                  <c:v>96.6</c:v>
                </c:pt>
                <c:pt idx="797">
                  <c:v>96.59</c:v>
                </c:pt>
                <c:pt idx="798">
                  <c:v>95.38</c:v>
                </c:pt>
                <c:pt idx="799">
                  <c:v>91.62</c:v>
                </c:pt>
                <c:pt idx="800">
                  <c:v>97</c:v>
                </c:pt>
                <c:pt idx="801">
                  <c:v>94.16</c:v>
                </c:pt>
                <c:pt idx="802">
                  <c:v>97.65</c:v>
                </c:pt>
                <c:pt idx="803">
                  <c:v>93.82</c:v>
                </c:pt>
                <c:pt idx="804">
                  <c:v>89.62</c:v>
                </c:pt>
                <c:pt idx="805">
                  <c:v>92.46</c:v>
                </c:pt>
                <c:pt idx="806">
                  <c:v>86.57</c:v>
                </c:pt>
                <c:pt idx="807">
                  <c:v>85.52</c:v>
                </c:pt>
                <c:pt idx="808">
                  <c:v>91.12</c:v>
                </c:pt>
                <c:pt idx="809">
                  <c:v>89.08</c:v>
                </c:pt>
                <c:pt idx="810">
                  <c:v>92.76</c:v>
                </c:pt>
                <c:pt idx="811">
                  <c:v>96.93</c:v>
                </c:pt>
                <c:pt idx="812">
                  <c:v>94.48</c:v>
                </c:pt>
                <c:pt idx="813">
                  <c:v>94.61</c:v>
                </c:pt>
                <c:pt idx="814">
                  <c:v>94.69</c:v>
                </c:pt>
                <c:pt idx="815">
                  <c:v>92.51</c:v>
                </c:pt>
                <c:pt idx="816">
                  <c:v>96.19</c:v>
                </c:pt>
                <c:pt idx="817">
                  <c:v>98.95</c:v>
                </c:pt>
                <c:pt idx="818">
                  <c:v>89.94</c:v>
                </c:pt>
                <c:pt idx="819">
                  <c:v>92.74</c:v>
                </c:pt>
                <c:pt idx="820">
                  <c:v>95.25</c:v>
                </c:pt>
                <c:pt idx="821">
                  <c:v>96.74</c:v>
                </c:pt>
                <c:pt idx="822">
                  <c:v>95.92</c:v>
                </c:pt>
                <c:pt idx="823">
                  <c:v>96.25</c:v>
                </c:pt>
                <c:pt idx="824">
                  <c:v>96.04</c:v>
                </c:pt>
                <c:pt idx="825">
                  <c:v>88.94</c:v>
                </c:pt>
                <c:pt idx="826">
                  <c:v>90.94</c:v>
                </c:pt>
                <c:pt idx="827">
                  <c:v>94.68</c:v>
                </c:pt>
                <c:pt idx="828">
                  <c:v>88.75</c:v>
                </c:pt>
                <c:pt idx="829">
                  <c:v>97.37</c:v>
                </c:pt>
                <c:pt idx="830">
                  <c:v>99.12</c:v>
                </c:pt>
                <c:pt idx="831">
                  <c:v>95.12</c:v>
                </c:pt>
                <c:pt idx="832">
                  <c:v>92.31</c:v>
                </c:pt>
                <c:pt idx="833">
                  <c:v>97.98</c:v>
                </c:pt>
                <c:pt idx="834">
                  <c:v>95.02</c:v>
                </c:pt>
                <c:pt idx="835">
                  <c:v>93.02</c:v>
                </c:pt>
                <c:pt idx="836">
                  <c:v>90.93</c:v>
                </c:pt>
                <c:pt idx="837">
                  <c:v>88.85</c:v>
                </c:pt>
                <c:pt idx="838">
                  <c:v>91.54</c:v>
                </c:pt>
                <c:pt idx="839">
                  <c:v>93.23</c:v>
                </c:pt>
                <c:pt idx="840">
                  <c:v>88.87</c:v>
                </c:pt>
                <c:pt idx="841">
                  <c:v>96.35</c:v>
                </c:pt>
                <c:pt idx="842">
                  <c:v>86.81</c:v>
                </c:pt>
                <c:pt idx="843">
                  <c:v>97.12</c:v>
                </c:pt>
                <c:pt idx="844">
                  <c:v>85.78</c:v>
                </c:pt>
                <c:pt idx="845">
                  <c:v>93.96</c:v>
                </c:pt>
                <c:pt idx="846">
                  <c:v>97.26</c:v>
                </c:pt>
                <c:pt idx="847">
                  <c:v>91.28</c:v>
                </c:pt>
                <c:pt idx="848">
                  <c:v>97.78</c:v>
                </c:pt>
                <c:pt idx="849">
                  <c:v>94.72</c:v>
                </c:pt>
                <c:pt idx="850">
                  <c:v>96.47</c:v>
                </c:pt>
                <c:pt idx="851">
                  <c:v>98.13</c:v>
                </c:pt>
                <c:pt idx="852">
                  <c:v>94.99</c:v>
                </c:pt>
                <c:pt idx="853">
                  <c:v>96.09</c:v>
                </c:pt>
                <c:pt idx="854">
                  <c:v>96.15</c:v>
                </c:pt>
                <c:pt idx="855">
                  <c:v>96.58</c:v>
                </c:pt>
                <c:pt idx="856">
                  <c:v>93.54</c:v>
                </c:pt>
                <c:pt idx="857">
                  <c:v>90.19</c:v>
                </c:pt>
                <c:pt idx="858">
                  <c:v>97.04</c:v>
                </c:pt>
                <c:pt idx="859">
                  <c:v>99.94</c:v>
                </c:pt>
                <c:pt idx="860">
                  <c:v>99.37</c:v>
                </c:pt>
                <c:pt idx="861">
                  <c:v>97.26</c:v>
                </c:pt>
                <c:pt idx="862">
                  <c:v>99.38</c:v>
                </c:pt>
                <c:pt idx="863">
                  <c:v>99.46</c:v>
                </c:pt>
                <c:pt idx="864">
                  <c:v>94.74</c:v>
                </c:pt>
                <c:pt idx="865">
                  <c:v>93.74</c:v>
                </c:pt>
                <c:pt idx="866">
                  <c:v>97.06</c:v>
                </c:pt>
                <c:pt idx="867">
                  <c:v>98.56</c:v>
                </c:pt>
                <c:pt idx="868">
                  <c:v>98.22</c:v>
                </c:pt>
                <c:pt idx="869">
                  <c:v>89.81</c:v>
                </c:pt>
                <c:pt idx="870">
                  <c:v>97.59</c:v>
                </c:pt>
                <c:pt idx="871">
                  <c:v>94.22</c:v>
                </c:pt>
                <c:pt idx="872">
                  <c:v>93.43</c:v>
                </c:pt>
                <c:pt idx="873">
                  <c:v>97.38</c:v>
                </c:pt>
                <c:pt idx="874">
                  <c:v>95.76</c:v>
                </c:pt>
                <c:pt idx="875">
                  <c:v>98.83</c:v>
                </c:pt>
                <c:pt idx="876">
                  <c:v>98.53</c:v>
                </c:pt>
                <c:pt idx="877">
                  <c:v>95.62</c:v>
                </c:pt>
                <c:pt idx="878">
                  <c:v>97.13</c:v>
                </c:pt>
                <c:pt idx="879">
                  <c:v>96.91</c:v>
                </c:pt>
                <c:pt idx="880">
                  <c:v>98.44</c:v>
                </c:pt>
                <c:pt idx="881">
                  <c:v>99</c:v>
                </c:pt>
                <c:pt idx="882">
                  <c:v>98.8</c:v>
                </c:pt>
                <c:pt idx="883">
                  <c:v>96.29</c:v>
                </c:pt>
                <c:pt idx="884">
                  <c:v>92.09</c:v>
                </c:pt>
                <c:pt idx="885">
                  <c:v>94.99</c:v>
                </c:pt>
                <c:pt idx="886">
                  <c:v>92.92</c:v>
                </c:pt>
                <c:pt idx="887">
                  <c:v>97.68</c:v>
                </c:pt>
                <c:pt idx="888">
                  <c:v>95.38</c:v>
                </c:pt>
                <c:pt idx="889">
                  <c:v>91.29</c:v>
                </c:pt>
                <c:pt idx="890">
                  <c:v>93.5</c:v>
                </c:pt>
                <c:pt idx="891">
                  <c:v>94.45</c:v>
                </c:pt>
                <c:pt idx="892">
                  <c:v>95.97</c:v>
                </c:pt>
                <c:pt idx="893">
                  <c:v>96.95</c:v>
                </c:pt>
                <c:pt idx="894">
                  <c:v>99.99</c:v>
                </c:pt>
                <c:pt idx="895">
                  <c:v>99.56</c:v>
                </c:pt>
                <c:pt idx="896">
                  <c:v>96.1</c:v>
                </c:pt>
                <c:pt idx="897">
                  <c:v>94.49</c:v>
                </c:pt>
                <c:pt idx="898">
                  <c:v>96.46</c:v>
                </c:pt>
                <c:pt idx="899">
                  <c:v>98.4</c:v>
                </c:pt>
                <c:pt idx="900">
                  <c:v>98.03</c:v>
                </c:pt>
                <c:pt idx="901">
                  <c:v>98.73</c:v>
                </c:pt>
                <c:pt idx="902">
                  <c:v>98.77</c:v>
                </c:pt>
                <c:pt idx="903">
                  <c:v>99.81</c:v>
                </c:pt>
                <c:pt idx="904">
                  <c:v>90.89</c:v>
                </c:pt>
                <c:pt idx="905">
                  <c:v>92.4</c:v>
                </c:pt>
                <c:pt idx="906">
                  <c:v>99.09</c:v>
                </c:pt>
                <c:pt idx="907">
                  <c:v>92.92</c:v>
                </c:pt>
                <c:pt idx="908">
                  <c:v>93.33</c:v>
                </c:pt>
                <c:pt idx="909">
                  <c:v>86.88</c:v>
                </c:pt>
                <c:pt idx="910">
                  <c:v>87.07</c:v>
                </c:pt>
                <c:pt idx="911">
                  <c:v>93.95</c:v>
                </c:pt>
                <c:pt idx="912">
                  <c:v>92.66</c:v>
                </c:pt>
                <c:pt idx="913">
                  <c:v>94.09</c:v>
                </c:pt>
                <c:pt idx="914">
                  <c:v>88.81</c:v>
                </c:pt>
                <c:pt idx="915">
                  <c:v>93.08</c:v>
                </c:pt>
                <c:pt idx="916">
                  <c:v>94.67</c:v>
                </c:pt>
                <c:pt idx="917">
                  <c:v>94.15</c:v>
                </c:pt>
                <c:pt idx="918">
                  <c:v>97.2</c:v>
                </c:pt>
                <c:pt idx="919">
                  <c:v>95.38</c:v>
                </c:pt>
                <c:pt idx="920">
                  <c:v>97.24</c:v>
                </c:pt>
                <c:pt idx="921">
                  <c:v>96.1</c:v>
                </c:pt>
                <c:pt idx="922">
                  <c:v>86.43</c:v>
                </c:pt>
                <c:pt idx="923">
                  <c:v>94.03</c:v>
                </c:pt>
                <c:pt idx="924">
                  <c:v>96.99</c:v>
                </c:pt>
                <c:pt idx="925">
                  <c:v>90.93</c:v>
                </c:pt>
                <c:pt idx="926">
                  <c:v>90.04</c:v>
                </c:pt>
                <c:pt idx="927">
                  <c:v>93.86</c:v>
                </c:pt>
                <c:pt idx="928">
                  <c:v>96.57</c:v>
                </c:pt>
                <c:pt idx="929">
                  <c:v>95.76</c:v>
                </c:pt>
                <c:pt idx="930">
                  <c:v>93.79</c:v>
                </c:pt>
                <c:pt idx="931">
                  <c:v>92.86</c:v>
                </c:pt>
                <c:pt idx="932">
                  <c:v>95.21</c:v>
                </c:pt>
                <c:pt idx="933">
                  <c:v>94.35</c:v>
                </c:pt>
                <c:pt idx="934">
                  <c:v>95.31</c:v>
                </c:pt>
                <c:pt idx="935">
                  <c:v>91.55</c:v>
                </c:pt>
                <c:pt idx="936">
                  <c:v>89.43</c:v>
                </c:pt>
                <c:pt idx="937">
                  <c:v>93.34</c:v>
                </c:pt>
                <c:pt idx="938">
                  <c:v>90.17</c:v>
                </c:pt>
                <c:pt idx="939">
                  <c:v>93.75</c:v>
                </c:pt>
                <c:pt idx="940">
                  <c:v>92.24</c:v>
                </c:pt>
                <c:pt idx="941">
                  <c:v>88.17</c:v>
                </c:pt>
                <c:pt idx="942">
                  <c:v>93.74</c:v>
                </c:pt>
                <c:pt idx="943">
                  <c:v>95.89</c:v>
                </c:pt>
                <c:pt idx="944">
                  <c:v>94.25</c:v>
                </c:pt>
                <c:pt idx="945">
                  <c:v>94.13</c:v>
                </c:pt>
                <c:pt idx="946">
                  <c:v>95.39</c:v>
                </c:pt>
                <c:pt idx="947">
                  <c:v>96.27</c:v>
                </c:pt>
                <c:pt idx="948">
                  <c:v>94.47</c:v>
                </c:pt>
                <c:pt idx="949">
                  <c:v>92.89</c:v>
                </c:pt>
                <c:pt idx="950">
                  <c:v>92.41</c:v>
                </c:pt>
                <c:pt idx="951">
                  <c:v>85.38</c:v>
                </c:pt>
                <c:pt idx="952">
                  <c:v>89.04</c:v>
                </c:pt>
                <c:pt idx="953">
                  <c:v>88.92</c:v>
                </c:pt>
                <c:pt idx="954">
                  <c:v>90.07</c:v>
                </c:pt>
                <c:pt idx="955">
                  <c:v>94.51</c:v>
                </c:pt>
                <c:pt idx="956">
                  <c:v>95.16</c:v>
                </c:pt>
                <c:pt idx="957">
                  <c:v>98.64</c:v>
                </c:pt>
                <c:pt idx="958">
                  <c:v>98.61</c:v>
                </c:pt>
                <c:pt idx="959">
                  <c:v>87.08</c:v>
                </c:pt>
                <c:pt idx="960">
                  <c:v>93.4</c:v>
                </c:pt>
                <c:pt idx="961">
                  <c:v>97.22</c:v>
                </c:pt>
                <c:pt idx="962">
                  <c:v>98.82</c:v>
                </c:pt>
                <c:pt idx="963">
                  <c:v>97.31</c:v>
                </c:pt>
                <c:pt idx="964">
                  <c:v>97.22</c:v>
                </c:pt>
                <c:pt idx="965">
                  <c:v>95.89</c:v>
                </c:pt>
                <c:pt idx="966">
                  <c:v>96.69</c:v>
                </c:pt>
                <c:pt idx="967">
                  <c:v>97.28</c:v>
                </c:pt>
                <c:pt idx="968">
                  <c:v>96.28</c:v>
                </c:pt>
                <c:pt idx="969">
                  <c:v>94.71</c:v>
                </c:pt>
                <c:pt idx="970">
                  <c:v>90.76</c:v>
                </c:pt>
                <c:pt idx="971">
                  <c:v>94.32</c:v>
                </c:pt>
                <c:pt idx="972">
                  <c:v>95.97</c:v>
                </c:pt>
                <c:pt idx="973">
                  <c:v>95.23</c:v>
                </c:pt>
                <c:pt idx="974">
                  <c:v>92.04</c:v>
                </c:pt>
                <c:pt idx="975">
                  <c:v>92.23</c:v>
                </c:pt>
                <c:pt idx="976">
                  <c:v>94.05</c:v>
                </c:pt>
                <c:pt idx="977">
                  <c:v>93.46</c:v>
                </c:pt>
                <c:pt idx="978">
                  <c:v>92.1</c:v>
                </c:pt>
                <c:pt idx="979">
                  <c:v>96.25</c:v>
                </c:pt>
                <c:pt idx="980">
                  <c:v>96.99</c:v>
                </c:pt>
                <c:pt idx="981">
                  <c:v>93.56</c:v>
                </c:pt>
                <c:pt idx="982">
                  <c:v>97.18</c:v>
                </c:pt>
                <c:pt idx="983">
                  <c:v>95.84</c:v>
                </c:pt>
                <c:pt idx="984">
                  <c:v>99.15</c:v>
                </c:pt>
                <c:pt idx="985">
                  <c:v>98.1</c:v>
                </c:pt>
                <c:pt idx="986">
                  <c:v>95.27</c:v>
                </c:pt>
                <c:pt idx="987">
                  <c:v>92.33</c:v>
                </c:pt>
                <c:pt idx="988">
                  <c:v>99.01</c:v>
                </c:pt>
                <c:pt idx="989">
                  <c:v>96.51</c:v>
                </c:pt>
                <c:pt idx="990">
                  <c:v>95.07</c:v>
                </c:pt>
                <c:pt idx="991">
                  <c:v>96.59</c:v>
                </c:pt>
                <c:pt idx="992">
                  <c:v>99.34</c:v>
                </c:pt>
                <c:pt idx="993">
                  <c:v>96.33</c:v>
                </c:pt>
                <c:pt idx="994">
                  <c:v>95.78</c:v>
                </c:pt>
                <c:pt idx="995">
                  <c:v>93.09</c:v>
                </c:pt>
                <c:pt idx="996">
                  <c:v>93.61</c:v>
                </c:pt>
                <c:pt idx="997">
                  <c:v>97.33</c:v>
                </c:pt>
                <c:pt idx="998">
                  <c:v>97.96</c:v>
                </c:pt>
                <c:pt idx="999">
                  <c:v>97.71</c:v>
                </c:pt>
                <c:pt idx="1000">
                  <c:v>98.87</c:v>
                </c:pt>
                <c:pt idx="1001">
                  <c:v>99.38</c:v>
                </c:pt>
                <c:pt idx="1002">
                  <c:v>99.35</c:v>
                </c:pt>
                <c:pt idx="1003">
                  <c:v>98.01</c:v>
                </c:pt>
                <c:pt idx="1004">
                  <c:v>99.68</c:v>
                </c:pt>
                <c:pt idx="1005">
                  <c:v>98.76</c:v>
                </c:pt>
                <c:pt idx="1006">
                  <c:v>97.79</c:v>
                </c:pt>
                <c:pt idx="1007">
                  <c:v>97.47</c:v>
                </c:pt>
                <c:pt idx="1008">
                  <c:v>94.72</c:v>
                </c:pt>
                <c:pt idx="1009">
                  <c:v>99.05</c:v>
                </c:pt>
                <c:pt idx="1010">
                  <c:v>98.02</c:v>
                </c:pt>
                <c:pt idx="1011">
                  <c:v>96.86</c:v>
                </c:pt>
                <c:pt idx="1012">
                  <c:v>95.5</c:v>
                </c:pt>
                <c:pt idx="1013">
                  <c:v>97.07</c:v>
                </c:pt>
                <c:pt idx="1014">
                  <c:v>97.01</c:v>
                </c:pt>
                <c:pt idx="1015">
                  <c:v>98.77</c:v>
                </c:pt>
                <c:pt idx="1016">
                  <c:v>99.37</c:v>
                </c:pt>
                <c:pt idx="1017">
                  <c:v>99.85</c:v>
                </c:pt>
                <c:pt idx="1018">
                  <c:v>99.96</c:v>
                </c:pt>
                <c:pt idx="1019">
                  <c:v>97.13</c:v>
                </c:pt>
                <c:pt idx="1020">
                  <c:v>95.08</c:v>
                </c:pt>
                <c:pt idx="1021">
                  <c:v>91.13</c:v>
                </c:pt>
                <c:pt idx="1022">
                  <c:v>87.57</c:v>
                </c:pt>
                <c:pt idx="1023">
                  <c:v>87.09</c:v>
                </c:pt>
                <c:pt idx="1024">
                  <c:v>89.31</c:v>
                </c:pt>
                <c:pt idx="1025">
                  <c:v>85.91</c:v>
                </c:pt>
                <c:pt idx="1026">
                  <c:v>86.25</c:v>
                </c:pt>
                <c:pt idx="1027">
                  <c:v>83.91</c:v>
                </c:pt>
                <c:pt idx="1028">
                  <c:v>86.78</c:v>
                </c:pt>
                <c:pt idx="1029">
                  <c:v>88.05</c:v>
                </c:pt>
                <c:pt idx="1030">
                  <c:v>85.63</c:v>
                </c:pt>
                <c:pt idx="1031">
                  <c:v>84.05</c:v>
                </c:pt>
                <c:pt idx="1032">
                  <c:v>84.58</c:v>
                </c:pt>
                <c:pt idx="1033">
                  <c:v>86.38</c:v>
                </c:pt>
                <c:pt idx="1034">
                  <c:v>99.41</c:v>
                </c:pt>
                <c:pt idx="1035">
                  <c:v>99.17</c:v>
                </c:pt>
                <c:pt idx="1036">
                  <c:v>93.82</c:v>
                </c:pt>
                <c:pt idx="1037">
                  <c:v>97.74</c:v>
                </c:pt>
                <c:pt idx="1038">
                  <c:v>99.39</c:v>
                </c:pt>
                <c:pt idx="1039">
                  <c:v>99.42</c:v>
                </c:pt>
                <c:pt idx="1040">
                  <c:v>99.83</c:v>
                </c:pt>
                <c:pt idx="1041">
                  <c:v>99.97</c:v>
                </c:pt>
                <c:pt idx="1042">
                  <c:v>99.46</c:v>
                </c:pt>
                <c:pt idx="1043">
                  <c:v>94.03</c:v>
                </c:pt>
                <c:pt idx="1044">
                  <c:v>96.33</c:v>
                </c:pt>
                <c:pt idx="1045">
                  <c:v>97.69</c:v>
                </c:pt>
                <c:pt idx="1046">
                  <c:v>97.8</c:v>
                </c:pt>
                <c:pt idx="1047">
                  <c:v>96.11</c:v>
                </c:pt>
                <c:pt idx="1048">
                  <c:v>95.67</c:v>
                </c:pt>
                <c:pt idx="1049">
                  <c:v>99.51</c:v>
                </c:pt>
                <c:pt idx="1050">
                  <c:v>98.95</c:v>
                </c:pt>
                <c:pt idx="1051">
                  <c:v>89.57</c:v>
                </c:pt>
                <c:pt idx="1052">
                  <c:v>93.3</c:v>
                </c:pt>
                <c:pt idx="1053">
                  <c:v>94.46</c:v>
                </c:pt>
                <c:pt idx="1054">
                  <c:v>97.47</c:v>
                </c:pt>
                <c:pt idx="1055">
                  <c:v>96.08</c:v>
                </c:pt>
                <c:pt idx="1056">
                  <c:v>89.47</c:v>
                </c:pt>
                <c:pt idx="1057">
                  <c:v>88</c:v>
                </c:pt>
                <c:pt idx="1058">
                  <c:v>94.99</c:v>
                </c:pt>
                <c:pt idx="1059">
                  <c:v>94.03</c:v>
                </c:pt>
                <c:pt idx="1060">
                  <c:v>88.22</c:v>
                </c:pt>
                <c:pt idx="1061">
                  <c:v>86.97</c:v>
                </c:pt>
                <c:pt idx="1062">
                  <c:v>86.12</c:v>
                </c:pt>
                <c:pt idx="1063">
                  <c:v>86.43</c:v>
                </c:pt>
                <c:pt idx="1064">
                  <c:v>90.53</c:v>
                </c:pt>
                <c:pt idx="1065">
                  <c:v>91.18</c:v>
                </c:pt>
                <c:pt idx="1066">
                  <c:v>88.55</c:v>
                </c:pt>
                <c:pt idx="1067">
                  <c:v>86.05</c:v>
                </c:pt>
                <c:pt idx="1068">
                  <c:v>84.58</c:v>
                </c:pt>
                <c:pt idx="1069">
                  <c:v>86.11</c:v>
                </c:pt>
                <c:pt idx="1070">
                  <c:v>85.17</c:v>
                </c:pt>
                <c:pt idx="1071">
                  <c:v>84.23</c:v>
                </c:pt>
                <c:pt idx="1072">
                  <c:v>84.46</c:v>
                </c:pt>
                <c:pt idx="1073">
                  <c:v>82.86</c:v>
                </c:pt>
                <c:pt idx="1074">
                  <c:v>84.13</c:v>
                </c:pt>
                <c:pt idx="1075">
                  <c:v>83.83</c:v>
                </c:pt>
                <c:pt idx="1076">
                  <c:v>82.33</c:v>
                </c:pt>
                <c:pt idx="1077">
                  <c:v>87.44</c:v>
                </c:pt>
                <c:pt idx="1078">
                  <c:v>89.01</c:v>
                </c:pt>
                <c:pt idx="1079">
                  <c:v>87.34</c:v>
                </c:pt>
                <c:pt idx="1080">
                  <c:v>80.930000000000007</c:v>
                </c:pt>
                <c:pt idx="1081">
                  <c:v>82.25</c:v>
                </c:pt>
                <c:pt idx="1082">
                  <c:v>83.19</c:v>
                </c:pt>
                <c:pt idx="1083">
                  <c:v>84.28</c:v>
                </c:pt>
                <c:pt idx="1084">
                  <c:v>88.75</c:v>
                </c:pt>
                <c:pt idx="1085">
                  <c:v>84.55</c:v>
                </c:pt>
                <c:pt idx="1086">
                  <c:v>83.56</c:v>
                </c:pt>
                <c:pt idx="1087">
                  <c:v>83.91</c:v>
                </c:pt>
                <c:pt idx="1088">
                  <c:v>82.14</c:v>
                </c:pt>
                <c:pt idx="1089">
                  <c:v>81.61</c:v>
                </c:pt>
                <c:pt idx="1090">
                  <c:v>83.69</c:v>
                </c:pt>
                <c:pt idx="1091">
                  <c:v>82.25</c:v>
                </c:pt>
                <c:pt idx="1092">
                  <c:v>83.31</c:v>
                </c:pt>
                <c:pt idx="1093">
                  <c:v>84.92</c:v>
                </c:pt>
                <c:pt idx="1094">
                  <c:v>78.709999999999994</c:v>
                </c:pt>
                <c:pt idx="1095">
                  <c:v>81.97</c:v>
                </c:pt>
                <c:pt idx="1096">
                  <c:v>81.55</c:v>
                </c:pt>
                <c:pt idx="1097">
                  <c:v>87.53</c:v>
                </c:pt>
                <c:pt idx="1098">
                  <c:v>80.23</c:v>
                </c:pt>
                <c:pt idx="1099">
                  <c:v>79.430000000000007</c:v>
                </c:pt>
                <c:pt idx="1100">
                  <c:v>81</c:v>
                </c:pt>
                <c:pt idx="1101">
                  <c:v>80.17</c:v>
                </c:pt>
                <c:pt idx="1102">
                  <c:v>91.68</c:v>
                </c:pt>
                <c:pt idx="1103">
                  <c:v>90.11</c:v>
                </c:pt>
                <c:pt idx="1104">
                  <c:v>92.57</c:v>
                </c:pt>
                <c:pt idx="1105">
                  <c:v>88.66</c:v>
                </c:pt>
                <c:pt idx="1106">
                  <c:v>92.97</c:v>
                </c:pt>
                <c:pt idx="1107">
                  <c:v>92.56</c:v>
                </c:pt>
                <c:pt idx="1108">
                  <c:v>90.74</c:v>
                </c:pt>
                <c:pt idx="1109">
                  <c:v>91.21</c:v>
                </c:pt>
                <c:pt idx="1110">
                  <c:v>84.45</c:v>
                </c:pt>
                <c:pt idx="1111">
                  <c:v>86.72</c:v>
                </c:pt>
                <c:pt idx="1112">
                  <c:v>89.89</c:v>
                </c:pt>
                <c:pt idx="1113">
                  <c:v>89.1</c:v>
                </c:pt>
                <c:pt idx="1114">
                  <c:v>87.09</c:v>
                </c:pt>
                <c:pt idx="1115">
                  <c:v>85.81</c:v>
                </c:pt>
                <c:pt idx="1116">
                  <c:v>85.11</c:v>
                </c:pt>
                <c:pt idx="1117">
                  <c:v>88.26</c:v>
                </c:pt>
                <c:pt idx="1118">
                  <c:v>99.18</c:v>
                </c:pt>
                <c:pt idx="1119">
                  <c:v>88.83</c:v>
                </c:pt>
                <c:pt idx="1120">
                  <c:v>82.43</c:v>
                </c:pt>
                <c:pt idx="1121">
                  <c:v>87.73</c:v>
                </c:pt>
                <c:pt idx="1122">
                  <c:v>87.73</c:v>
                </c:pt>
                <c:pt idx="1123">
                  <c:v>85.23</c:v>
                </c:pt>
                <c:pt idx="1124">
                  <c:v>89.12</c:v>
                </c:pt>
                <c:pt idx="1125">
                  <c:v>82.2</c:v>
                </c:pt>
                <c:pt idx="1126">
                  <c:v>84.01</c:v>
                </c:pt>
                <c:pt idx="1127">
                  <c:v>79.290000000000006</c:v>
                </c:pt>
                <c:pt idx="1128">
                  <c:v>79.27</c:v>
                </c:pt>
                <c:pt idx="1129">
                  <c:v>87.36</c:v>
                </c:pt>
                <c:pt idx="1130">
                  <c:v>87.07</c:v>
                </c:pt>
                <c:pt idx="1131">
                  <c:v>86.63</c:v>
                </c:pt>
                <c:pt idx="1132">
                  <c:v>83.31</c:v>
                </c:pt>
                <c:pt idx="1133">
                  <c:v>83.7</c:v>
                </c:pt>
                <c:pt idx="1134">
                  <c:v>81.28</c:v>
                </c:pt>
                <c:pt idx="1135">
                  <c:v>85.46</c:v>
                </c:pt>
                <c:pt idx="1136">
                  <c:v>90.77</c:v>
                </c:pt>
                <c:pt idx="1137">
                  <c:v>93.63</c:v>
                </c:pt>
                <c:pt idx="1138">
                  <c:v>96.85</c:v>
                </c:pt>
                <c:pt idx="1139">
                  <c:v>82.54</c:v>
                </c:pt>
                <c:pt idx="1140">
                  <c:v>87.71</c:v>
                </c:pt>
                <c:pt idx="1141">
                  <c:v>85.81</c:v>
                </c:pt>
                <c:pt idx="1142">
                  <c:v>91.14</c:v>
                </c:pt>
                <c:pt idx="1143">
                  <c:v>85.28</c:v>
                </c:pt>
                <c:pt idx="1144">
                  <c:v>87.45</c:v>
                </c:pt>
                <c:pt idx="1145">
                  <c:v>91.24</c:v>
                </c:pt>
                <c:pt idx="1146">
                  <c:v>90.85</c:v>
                </c:pt>
                <c:pt idx="1147">
                  <c:v>91.62</c:v>
                </c:pt>
                <c:pt idx="1148">
                  <c:v>94.43</c:v>
                </c:pt>
                <c:pt idx="1149">
                  <c:v>91.86</c:v>
                </c:pt>
                <c:pt idx="1150">
                  <c:v>89.88</c:v>
                </c:pt>
                <c:pt idx="1151">
                  <c:v>95.71</c:v>
                </c:pt>
                <c:pt idx="1152">
                  <c:v>94.67</c:v>
                </c:pt>
                <c:pt idx="1153">
                  <c:v>95.15</c:v>
                </c:pt>
                <c:pt idx="1154">
                  <c:v>96.93</c:v>
                </c:pt>
                <c:pt idx="1155">
                  <c:v>94.16</c:v>
                </c:pt>
                <c:pt idx="1156">
                  <c:v>93.31</c:v>
                </c:pt>
                <c:pt idx="1157">
                  <c:v>92.21</c:v>
                </c:pt>
                <c:pt idx="1158">
                  <c:v>94.8</c:v>
                </c:pt>
                <c:pt idx="1159">
                  <c:v>93.15</c:v>
                </c:pt>
                <c:pt idx="1160">
                  <c:v>95.89</c:v>
                </c:pt>
                <c:pt idx="1161">
                  <c:v>95.74</c:v>
                </c:pt>
                <c:pt idx="1162">
                  <c:v>95.08</c:v>
                </c:pt>
                <c:pt idx="1163">
                  <c:v>96.55</c:v>
                </c:pt>
                <c:pt idx="1164">
                  <c:v>95.94</c:v>
                </c:pt>
                <c:pt idx="1165">
                  <c:v>92.09</c:v>
                </c:pt>
                <c:pt idx="1166">
                  <c:v>95.52</c:v>
                </c:pt>
                <c:pt idx="1167">
                  <c:v>96.94</c:v>
                </c:pt>
                <c:pt idx="1168">
                  <c:v>96.06</c:v>
                </c:pt>
                <c:pt idx="1169">
                  <c:v>97.51</c:v>
                </c:pt>
                <c:pt idx="1170">
                  <c:v>96.97</c:v>
                </c:pt>
                <c:pt idx="1171">
                  <c:v>92.76</c:v>
                </c:pt>
                <c:pt idx="1172">
                  <c:v>86.71</c:v>
                </c:pt>
                <c:pt idx="1173">
                  <c:v>91.7</c:v>
                </c:pt>
                <c:pt idx="1174">
                  <c:v>95.19</c:v>
                </c:pt>
                <c:pt idx="1175">
                  <c:v>92.48</c:v>
                </c:pt>
                <c:pt idx="1176">
                  <c:v>92.62</c:v>
                </c:pt>
                <c:pt idx="1177">
                  <c:v>93.39</c:v>
                </c:pt>
                <c:pt idx="1178">
                  <c:v>94.51</c:v>
                </c:pt>
                <c:pt idx="1179">
                  <c:v>95.3</c:v>
                </c:pt>
                <c:pt idx="1180">
                  <c:v>96.64</c:v>
                </c:pt>
                <c:pt idx="1181">
                  <c:v>95.24</c:v>
                </c:pt>
                <c:pt idx="1182">
                  <c:v>97.14</c:v>
                </c:pt>
                <c:pt idx="1183">
                  <c:v>91.83</c:v>
                </c:pt>
                <c:pt idx="1184">
                  <c:v>91.79</c:v>
                </c:pt>
                <c:pt idx="1185">
                  <c:v>94.31</c:v>
                </c:pt>
                <c:pt idx="1186">
                  <c:v>95.36</c:v>
                </c:pt>
                <c:pt idx="1187">
                  <c:v>94.72</c:v>
                </c:pt>
                <c:pt idx="1188">
                  <c:v>93.83</c:v>
                </c:pt>
                <c:pt idx="1189">
                  <c:v>97.48</c:v>
                </c:pt>
                <c:pt idx="1190">
                  <c:v>98.27</c:v>
                </c:pt>
                <c:pt idx="1191">
                  <c:v>97.83</c:v>
                </c:pt>
                <c:pt idx="1192">
                  <c:v>99.4</c:v>
                </c:pt>
                <c:pt idx="1193">
                  <c:v>98.07</c:v>
                </c:pt>
                <c:pt idx="1194">
                  <c:v>99.13</c:v>
                </c:pt>
                <c:pt idx="1195">
                  <c:v>98.24</c:v>
                </c:pt>
                <c:pt idx="1196">
                  <c:v>98.35</c:v>
                </c:pt>
                <c:pt idx="1197">
                  <c:v>99.37</c:v>
                </c:pt>
                <c:pt idx="1198">
                  <c:v>98.11</c:v>
                </c:pt>
                <c:pt idx="1199">
                  <c:v>92.95</c:v>
                </c:pt>
                <c:pt idx="1200">
                  <c:v>92.37</c:v>
                </c:pt>
                <c:pt idx="1201">
                  <c:v>94.52</c:v>
                </c:pt>
                <c:pt idx="1202">
                  <c:v>97.48</c:v>
                </c:pt>
                <c:pt idx="1203">
                  <c:v>94.85</c:v>
                </c:pt>
                <c:pt idx="1204">
                  <c:v>95.87</c:v>
                </c:pt>
                <c:pt idx="1205">
                  <c:v>97.54</c:v>
                </c:pt>
                <c:pt idx="1206">
                  <c:v>99.02</c:v>
                </c:pt>
                <c:pt idx="1210">
                  <c:v>92.4</c:v>
                </c:pt>
                <c:pt idx="1211">
                  <c:v>96.48</c:v>
                </c:pt>
                <c:pt idx="1212">
                  <c:v>96.19</c:v>
                </c:pt>
                <c:pt idx="1213">
                  <c:v>98.7</c:v>
                </c:pt>
                <c:pt idx="1214">
                  <c:v>98.26</c:v>
                </c:pt>
                <c:pt idx="1215">
                  <c:v>99.53</c:v>
                </c:pt>
                <c:pt idx="1216">
                  <c:v>98.1</c:v>
                </c:pt>
                <c:pt idx="1217">
                  <c:v>96.2</c:v>
                </c:pt>
                <c:pt idx="1218">
                  <c:v>95.33</c:v>
                </c:pt>
                <c:pt idx="1219">
                  <c:v>96.98</c:v>
                </c:pt>
                <c:pt idx="1220">
                  <c:v>94.93</c:v>
                </c:pt>
                <c:pt idx="1221">
                  <c:v>94.73</c:v>
                </c:pt>
                <c:pt idx="1222">
                  <c:v>92.07</c:v>
                </c:pt>
                <c:pt idx="1223">
                  <c:v>98.12</c:v>
                </c:pt>
                <c:pt idx="1224">
                  <c:v>93.71</c:v>
                </c:pt>
                <c:pt idx="1225">
                  <c:v>90.42</c:v>
                </c:pt>
                <c:pt idx="1226">
                  <c:v>90.21</c:v>
                </c:pt>
                <c:pt idx="1227">
                  <c:v>96.16</c:v>
                </c:pt>
                <c:pt idx="1228">
                  <c:v>97.16</c:v>
                </c:pt>
                <c:pt idx="1229">
                  <c:v>94.12</c:v>
                </c:pt>
                <c:pt idx="1230">
                  <c:v>89.9</c:v>
                </c:pt>
                <c:pt idx="1231">
                  <c:v>92.52</c:v>
                </c:pt>
                <c:pt idx="1232">
                  <c:v>94.31</c:v>
                </c:pt>
                <c:pt idx="1233">
                  <c:v>97.66</c:v>
                </c:pt>
                <c:pt idx="1234">
                  <c:v>99.11</c:v>
                </c:pt>
                <c:pt idx="1235">
                  <c:v>91.55</c:v>
                </c:pt>
                <c:pt idx="1236">
                  <c:v>88.36</c:v>
                </c:pt>
                <c:pt idx="1237">
                  <c:v>92.11</c:v>
                </c:pt>
                <c:pt idx="1238">
                  <c:v>97.03</c:v>
                </c:pt>
                <c:pt idx="1239">
                  <c:v>94.64</c:v>
                </c:pt>
                <c:pt idx="1240">
                  <c:v>100</c:v>
                </c:pt>
                <c:pt idx="1241">
                  <c:v>98.09</c:v>
                </c:pt>
                <c:pt idx="1242">
                  <c:v>98.76</c:v>
                </c:pt>
                <c:pt idx="1243">
                  <c:v>99.06</c:v>
                </c:pt>
                <c:pt idx="1244">
                  <c:v>96.94</c:v>
                </c:pt>
                <c:pt idx="1245">
                  <c:v>97.74</c:v>
                </c:pt>
                <c:pt idx="1246">
                  <c:v>97.68</c:v>
                </c:pt>
                <c:pt idx="1247">
                  <c:v>99.83</c:v>
                </c:pt>
                <c:pt idx="1248">
                  <c:v>97.24</c:v>
                </c:pt>
                <c:pt idx="1249">
                  <c:v>97.99</c:v>
                </c:pt>
                <c:pt idx="1250">
                  <c:v>88.93</c:v>
                </c:pt>
                <c:pt idx="1251">
                  <c:v>95.51</c:v>
                </c:pt>
                <c:pt idx="1252">
                  <c:v>98.65</c:v>
                </c:pt>
                <c:pt idx="1253">
                  <c:v>89.58</c:v>
                </c:pt>
                <c:pt idx="1254">
                  <c:v>96</c:v>
                </c:pt>
                <c:pt idx="1255">
                  <c:v>96.77</c:v>
                </c:pt>
                <c:pt idx="1256">
                  <c:v>96.22</c:v>
                </c:pt>
                <c:pt idx="1257">
                  <c:v>95.63</c:v>
                </c:pt>
                <c:pt idx="1258">
                  <c:v>97.69</c:v>
                </c:pt>
                <c:pt idx="1259">
                  <c:v>95.36</c:v>
                </c:pt>
                <c:pt idx="1260">
                  <c:v>95.79</c:v>
                </c:pt>
                <c:pt idx="1261">
                  <c:v>97.62</c:v>
                </c:pt>
                <c:pt idx="1262">
                  <c:v>95.14</c:v>
                </c:pt>
                <c:pt idx="1263">
                  <c:v>97.79</c:v>
                </c:pt>
                <c:pt idx="1264">
                  <c:v>95.19</c:v>
                </c:pt>
                <c:pt idx="1265">
                  <c:v>91.21</c:v>
                </c:pt>
                <c:pt idx="1266">
                  <c:v>92.75</c:v>
                </c:pt>
                <c:pt idx="1267">
                  <c:v>98.57</c:v>
                </c:pt>
                <c:pt idx="1268">
                  <c:v>96.51</c:v>
                </c:pt>
                <c:pt idx="1269">
                  <c:v>93.74</c:v>
                </c:pt>
                <c:pt idx="1270">
                  <c:v>97.23</c:v>
                </c:pt>
                <c:pt idx="1271">
                  <c:v>98.33</c:v>
                </c:pt>
                <c:pt idx="1272">
                  <c:v>94.9</c:v>
                </c:pt>
                <c:pt idx="1273">
                  <c:v>98.07</c:v>
                </c:pt>
                <c:pt idx="1274">
                  <c:v>97.56</c:v>
                </c:pt>
                <c:pt idx="1275">
                  <c:v>98.12</c:v>
                </c:pt>
                <c:pt idx="1276">
                  <c:v>97.3</c:v>
                </c:pt>
                <c:pt idx="1277">
                  <c:v>96.94</c:v>
                </c:pt>
                <c:pt idx="1278">
                  <c:v>97.32</c:v>
                </c:pt>
                <c:pt idx="1279">
                  <c:v>94.94</c:v>
                </c:pt>
                <c:pt idx="1280">
                  <c:v>98.65</c:v>
                </c:pt>
                <c:pt idx="1281">
                  <c:v>96.97</c:v>
                </c:pt>
                <c:pt idx="1282">
                  <c:v>96.59</c:v>
                </c:pt>
                <c:pt idx="1283">
                  <c:v>99.11</c:v>
                </c:pt>
                <c:pt idx="1284">
                  <c:v>97.47</c:v>
                </c:pt>
                <c:pt idx="1285">
                  <c:v>96.45</c:v>
                </c:pt>
                <c:pt idx="1286">
                  <c:v>94.48</c:v>
                </c:pt>
                <c:pt idx="1287">
                  <c:v>92.93</c:v>
                </c:pt>
                <c:pt idx="1288">
                  <c:v>93.28</c:v>
                </c:pt>
                <c:pt idx="1289">
                  <c:v>91.04</c:v>
                </c:pt>
                <c:pt idx="1290">
                  <c:v>94.79</c:v>
                </c:pt>
                <c:pt idx="1291">
                  <c:v>92.57</c:v>
                </c:pt>
                <c:pt idx="1292">
                  <c:v>95.77</c:v>
                </c:pt>
                <c:pt idx="1293">
                  <c:v>97.23</c:v>
                </c:pt>
                <c:pt idx="1294">
                  <c:v>99.09</c:v>
                </c:pt>
                <c:pt idx="1295">
                  <c:v>97.69</c:v>
                </c:pt>
                <c:pt idx="1296">
                  <c:v>93.87</c:v>
                </c:pt>
                <c:pt idx="1297">
                  <c:v>95.48</c:v>
                </c:pt>
                <c:pt idx="1298">
                  <c:v>97.77</c:v>
                </c:pt>
                <c:pt idx="1299">
                  <c:v>97.88</c:v>
                </c:pt>
                <c:pt idx="1300">
                  <c:v>96.45</c:v>
                </c:pt>
                <c:pt idx="1301">
                  <c:v>99.78</c:v>
                </c:pt>
                <c:pt idx="1302">
                  <c:v>96.95</c:v>
                </c:pt>
                <c:pt idx="1303">
                  <c:v>99.69</c:v>
                </c:pt>
                <c:pt idx="1304">
                  <c:v>96.54</c:v>
                </c:pt>
                <c:pt idx="1305">
                  <c:v>99.99</c:v>
                </c:pt>
                <c:pt idx="1306">
                  <c:v>96.73</c:v>
                </c:pt>
                <c:pt idx="1307">
                  <c:v>92.46</c:v>
                </c:pt>
                <c:pt idx="1308">
                  <c:v>98.29</c:v>
                </c:pt>
                <c:pt idx="1309">
                  <c:v>97.15</c:v>
                </c:pt>
                <c:pt idx="1310">
                  <c:v>94.07</c:v>
                </c:pt>
                <c:pt idx="1311">
                  <c:v>92.44</c:v>
                </c:pt>
                <c:pt idx="1312">
                  <c:v>94.86</c:v>
                </c:pt>
                <c:pt idx="1313">
                  <c:v>85.28</c:v>
                </c:pt>
                <c:pt idx="1314">
                  <c:v>87.35</c:v>
                </c:pt>
                <c:pt idx="1315">
                  <c:v>83.65</c:v>
                </c:pt>
                <c:pt idx="1316">
                  <c:v>80.45</c:v>
                </c:pt>
                <c:pt idx="1317">
                  <c:v>83.95</c:v>
                </c:pt>
                <c:pt idx="1318">
                  <c:v>93.89</c:v>
                </c:pt>
                <c:pt idx="1319">
                  <c:v>93.56</c:v>
                </c:pt>
                <c:pt idx="1320">
                  <c:v>95.43</c:v>
                </c:pt>
                <c:pt idx="1321">
                  <c:v>96.38</c:v>
                </c:pt>
                <c:pt idx="1322">
                  <c:v>95.41</c:v>
                </c:pt>
                <c:pt idx="1323">
                  <c:v>96.75</c:v>
                </c:pt>
                <c:pt idx="1324">
                  <c:v>93.35</c:v>
                </c:pt>
                <c:pt idx="1325">
                  <c:v>91.57</c:v>
                </c:pt>
                <c:pt idx="1326">
                  <c:v>97.18</c:v>
                </c:pt>
                <c:pt idx="1327">
                  <c:v>99</c:v>
                </c:pt>
                <c:pt idx="1328">
                  <c:v>99.17</c:v>
                </c:pt>
                <c:pt idx="1329">
                  <c:v>98.12</c:v>
                </c:pt>
                <c:pt idx="1330">
                  <c:v>95.55</c:v>
                </c:pt>
                <c:pt idx="1331">
                  <c:v>99.17</c:v>
                </c:pt>
                <c:pt idx="1332">
                  <c:v>99.98</c:v>
                </c:pt>
                <c:pt idx="1333">
                  <c:v>98.96</c:v>
                </c:pt>
                <c:pt idx="1334">
                  <c:v>97.81</c:v>
                </c:pt>
                <c:pt idx="1335">
                  <c:v>97.91</c:v>
                </c:pt>
                <c:pt idx="1336">
                  <c:v>99.95</c:v>
                </c:pt>
                <c:pt idx="1337">
                  <c:v>99.08</c:v>
                </c:pt>
                <c:pt idx="1338">
                  <c:v>93.52</c:v>
                </c:pt>
                <c:pt idx="1339">
                  <c:v>89</c:v>
                </c:pt>
                <c:pt idx="1340">
                  <c:v>94.24</c:v>
                </c:pt>
                <c:pt idx="1341">
                  <c:v>99.54</c:v>
                </c:pt>
                <c:pt idx="1342">
                  <c:v>98.36</c:v>
                </c:pt>
                <c:pt idx="1343">
                  <c:v>96.04</c:v>
                </c:pt>
                <c:pt idx="1344">
                  <c:v>96.21</c:v>
                </c:pt>
                <c:pt idx="1345">
                  <c:v>96.68</c:v>
                </c:pt>
                <c:pt idx="1346">
                  <c:v>94.89</c:v>
                </c:pt>
                <c:pt idx="1347">
                  <c:v>96.76</c:v>
                </c:pt>
                <c:pt idx="1348">
                  <c:v>95.15</c:v>
                </c:pt>
                <c:pt idx="1349">
                  <c:v>98.41</c:v>
                </c:pt>
                <c:pt idx="1350">
                  <c:v>99.24</c:v>
                </c:pt>
                <c:pt idx="1351">
                  <c:v>92.27</c:v>
                </c:pt>
                <c:pt idx="1352">
                  <c:v>94.1</c:v>
                </c:pt>
                <c:pt idx="1353">
                  <c:v>99.61</c:v>
                </c:pt>
                <c:pt idx="1354">
                  <c:v>99.18</c:v>
                </c:pt>
                <c:pt idx="1355">
                  <c:v>99.89</c:v>
                </c:pt>
                <c:pt idx="1356">
                  <c:v>99</c:v>
                </c:pt>
                <c:pt idx="1357">
                  <c:v>93.69</c:v>
                </c:pt>
                <c:pt idx="1358">
                  <c:v>96.45</c:v>
                </c:pt>
                <c:pt idx="1359">
                  <c:v>98.67</c:v>
                </c:pt>
                <c:pt idx="1360">
                  <c:v>98.61</c:v>
                </c:pt>
                <c:pt idx="1361">
                  <c:v>99.5</c:v>
                </c:pt>
                <c:pt idx="1362">
                  <c:v>98.98</c:v>
                </c:pt>
                <c:pt idx="1363">
                  <c:v>93.39</c:v>
                </c:pt>
                <c:pt idx="1364">
                  <c:v>90.51</c:v>
                </c:pt>
                <c:pt idx="1365">
                  <c:v>95.02</c:v>
                </c:pt>
                <c:pt idx="1366">
                  <c:v>95.48</c:v>
                </c:pt>
                <c:pt idx="1367">
                  <c:v>96.33</c:v>
                </c:pt>
                <c:pt idx="1368">
                  <c:v>93.34</c:v>
                </c:pt>
                <c:pt idx="1369">
                  <c:v>89.14</c:v>
                </c:pt>
                <c:pt idx="1370">
                  <c:v>91.64</c:v>
                </c:pt>
                <c:pt idx="1371">
                  <c:v>89.79</c:v>
                </c:pt>
                <c:pt idx="1372">
                  <c:v>95.79</c:v>
                </c:pt>
                <c:pt idx="1373">
                  <c:v>92.3</c:v>
                </c:pt>
                <c:pt idx="1374">
                  <c:v>87.38</c:v>
                </c:pt>
                <c:pt idx="1375">
                  <c:v>85.73</c:v>
                </c:pt>
                <c:pt idx="1376">
                  <c:v>86.61</c:v>
                </c:pt>
                <c:pt idx="1377">
                  <c:v>86.62</c:v>
                </c:pt>
                <c:pt idx="1378">
                  <c:v>89.61</c:v>
                </c:pt>
                <c:pt idx="1379">
                  <c:v>91.47</c:v>
                </c:pt>
                <c:pt idx="1380">
                  <c:v>90.73</c:v>
                </c:pt>
                <c:pt idx="1381">
                  <c:v>87.34</c:v>
                </c:pt>
                <c:pt idx="1382">
                  <c:v>88.92</c:v>
                </c:pt>
                <c:pt idx="1383">
                  <c:v>93.02</c:v>
                </c:pt>
                <c:pt idx="1384">
                  <c:v>93.63</c:v>
                </c:pt>
                <c:pt idx="1385">
                  <c:v>90.41</c:v>
                </c:pt>
                <c:pt idx="1386">
                  <c:v>89.99</c:v>
                </c:pt>
                <c:pt idx="1387">
                  <c:v>87.8</c:v>
                </c:pt>
                <c:pt idx="1388">
                  <c:v>86.27</c:v>
                </c:pt>
                <c:pt idx="1389">
                  <c:v>94.56</c:v>
                </c:pt>
                <c:pt idx="1390">
                  <c:v>91.94</c:v>
                </c:pt>
                <c:pt idx="1391">
                  <c:v>93.92</c:v>
                </c:pt>
                <c:pt idx="1392">
                  <c:v>89.55</c:v>
                </c:pt>
                <c:pt idx="1393">
                  <c:v>87.74</c:v>
                </c:pt>
                <c:pt idx="1394">
                  <c:v>87.54</c:v>
                </c:pt>
                <c:pt idx="1395">
                  <c:v>86.92</c:v>
                </c:pt>
                <c:pt idx="1396">
                  <c:v>85.54</c:v>
                </c:pt>
                <c:pt idx="1397">
                  <c:v>90.05</c:v>
                </c:pt>
                <c:pt idx="1398">
                  <c:v>91.31</c:v>
                </c:pt>
                <c:pt idx="1399">
                  <c:v>92.06</c:v>
                </c:pt>
                <c:pt idx="1400">
                  <c:v>90.5</c:v>
                </c:pt>
                <c:pt idx="1401">
                  <c:v>87.35</c:v>
                </c:pt>
                <c:pt idx="1402">
                  <c:v>89.78</c:v>
                </c:pt>
                <c:pt idx="1403">
                  <c:v>90.54</c:v>
                </c:pt>
                <c:pt idx="1404">
                  <c:v>91.73</c:v>
                </c:pt>
                <c:pt idx="1405">
                  <c:v>90.92</c:v>
                </c:pt>
                <c:pt idx="1406">
                  <c:v>90</c:v>
                </c:pt>
                <c:pt idx="1407">
                  <c:v>87.65</c:v>
                </c:pt>
                <c:pt idx="1408">
                  <c:v>92.12</c:v>
                </c:pt>
                <c:pt idx="1409">
                  <c:v>90.85</c:v>
                </c:pt>
                <c:pt idx="1410">
                  <c:v>90.11</c:v>
                </c:pt>
                <c:pt idx="1411">
                  <c:v>91.59</c:v>
                </c:pt>
                <c:pt idx="1412">
                  <c:v>84.65</c:v>
                </c:pt>
                <c:pt idx="1413">
                  <c:v>80.81</c:v>
                </c:pt>
                <c:pt idx="1414">
                  <c:v>87.11</c:v>
                </c:pt>
                <c:pt idx="1415">
                  <c:v>85.23</c:v>
                </c:pt>
                <c:pt idx="1416">
                  <c:v>86.85</c:v>
                </c:pt>
                <c:pt idx="1417">
                  <c:v>84.82</c:v>
                </c:pt>
                <c:pt idx="1418">
                  <c:v>87.33</c:v>
                </c:pt>
                <c:pt idx="1419">
                  <c:v>87.67</c:v>
                </c:pt>
                <c:pt idx="1420">
                  <c:v>90.32</c:v>
                </c:pt>
                <c:pt idx="1421">
                  <c:v>91.69</c:v>
                </c:pt>
                <c:pt idx="1422">
                  <c:v>88.16</c:v>
                </c:pt>
                <c:pt idx="1423">
                  <c:v>90.79</c:v>
                </c:pt>
                <c:pt idx="1424">
                  <c:v>90.12</c:v>
                </c:pt>
                <c:pt idx="1425">
                  <c:v>93.93</c:v>
                </c:pt>
                <c:pt idx="1426">
                  <c:v>88.61</c:v>
                </c:pt>
                <c:pt idx="1427">
                  <c:v>89.4</c:v>
                </c:pt>
                <c:pt idx="1428">
                  <c:v>86.64</c:v>
                </c:pt>
                <c:pt idx="1429">
                  <c:v>91.85</c:v>
                </c:pt>
                <c:pt idx="1430">
                  <c:v>92.77</c:v>
                </c:pt>
                <c:pt idx="1431">
                  <c:v>80.849999999999994</c:v>
                </c:pt>
                <c:pt idx="1432">
                  <c:v>85.16</c:v>
                </c:pt>
                <c:pt idx="1433">
                  <c:v>89.57</c:v>
                </c:pt>
                <c:pt idx="1434">
                  <c:v>88.5</c:v>
                </c:pt>
                <c:pt idx="1435">
                  <c:v>87.98</c:v>
                </c:pt>
                <c:pt idx="1436">
                  <c:v>83.94</c:v>
                </c:pt>
                <c:pt idx="1437">
                  <c:v>88.67</c:v>
                </c:pt>
                <c:pt idx="1438">
                  <c:v>87.67</c:v>
                </c:pt>
                <c:pt idx="1439">
                  <c:v>89.4</c:v>
                </c:pt>
                <c:pt idx="1440">
                  <c:v>91.8</c:v>
                </c:pt>
                <c:pt idx="1441">
                  <c:v>84.69</c:v>
                </c:pt>
                <c:pt idx="1442">
                  <c:v>83.68</c:v>
                </c:pt>
                <c:pt idx="1443">
                  <c:v>89</c:v>
                </c:pt>
                <c:pt idx="1444">
                  <c:v>89.97</c:v>
                </c:pt>
                <c:pt idx="1445">
                  <c:v>89.97</c:v>
                </c:pt>
                <c:pt idx="1446">
                  <c:v>93.45</c:v>
                </c:pt>
                <c:pt idx="1447">
                  <c:v>92.78</c:v>
                </c:pt>
                <c:pt idx="1448">
                  <c:v>90.58</c:v>
                </c:pt>
                <c:pt idx="1449">
                  <c:v>86.8</c:v>
                </c:pt>
                <c:pt idx="1450">
                  <c:v>91.7</c:v>
                </c:pt>
                <c:pt idx="1451">
                  <c:v>86.31</c:v>
                </c:pt>
                <c:pt idx="1452">
                  <c:v>88.6</c:v>
                </c:pt>
                <c:pt idx="1453">
                  <c:v>88.22</c:v>
                </c:pt>
                <c:pt idx="1454">
                  <c:v>88.82</c:v>
                </c:pt>
                <c:pt idx="1455">
                  <c:v>91.37</c:v>
                </c:pt>
                <c:pt idx="1456">
                  <c:v>90.87</c:v>
                </c:pt>
                <c:pt idx="1457">
                  <c:v>83.65</c:v>
                </c:pt>
                <c:pt idx="1458">
                  <c:v>83.21</c:v>
                </c:pt>
                <c:pt idx="1459">
                  <c:v>87.12</c:v>
                </c:pt>
                <c:pt idx="1460">
                  <c:v>86.06</c:v>
                </c:pt>
                <c:pt idx="1461">
                  <c:v>94.3</c:v>
                </c:pt>
                <c:pt idx="1462">
                  <c:v>89.05</c:v>
                </c:pt>
                <c:pt idx="1463">
                  <c:v>90.08</c:v>
                </c:pt>
                <c:pt idx="1464">
                  <c:v>87.18</c:v>
                </c:pt>
                <c:pt idx="1465">
                  <c:v>86.93</c:v>
                </c:pt>
                <c:pt idx="1466">
                  <c:v>86.21</c:v>
                </c:pt>
                <c:pt idx="1467">
                  <c:v>84.52</c:v>
                </c:pt>
                <c:pt idx="1468">
                  <c:v>87.29</c:v>
                </c:pt>
                <c:pt idx="1469">
                  <c:v>89.74</c:v>
                </c:pt>
                <c:pt idx="1470">
                  <c:v>93.79</c:v>
                </c:pt>
                <c:pt idx="1471">
                  <c:v>92.67</c:v>
                </c:pt>
                <c:pt idx="1472">
                  <c:v>83.29</c:v>
                </c:pt>
                <c:pt idx="1473">
                  <c:v>83.84</c:v>
                </c:pt>
                <c:pt idx="1474">
                  <c:v>93.17</c:v>
                </c:pt>
                <c:pt idx="1475">
                  <c:v>86.38</c:v>
                </c:pt>
                <c:pt idx="1476">
                  <c:v>79.44</c:v>
                </c:pt>
                <c:pt idx="1477">
                  <c:v>82.31</c:v>
                </c:pt>
                <c:pt idx="1478">
                  <c:v>89.38</c:v>
                </c:pt>
                <c:pt idx="1479">
                  <c:v>87.57</c:v>
                </c:pt>
                <c:pt idx="1480">
                  <c:v>88.4</c:v>
                </c:pt>
                <c:pt idx="1481">
                  <c:v>79.78</c:v>
                </c:pt>
                <c:pt idx="1482">
                  <c:v>78.14</c:v>
                </c:pt>
                <c:pt idx="1483">
                  <c:v>78.86</c:v>
                </c:pt>
                <c:pt idx="1484">
                  <c:v>89.51</c:v>
                </c:pt>
                <c:pt idx="1485">
                  <c:v>81.709999999999994</c:v>
                </c:pt>
                <c:pt idx="1486">
                  <c:v>85.75</c:v>
                </c:pt>
                <c:pt idx="1487">
                  <c:v>84.44</c:v>
                </c:pt>
                <c:pt idx="1488">
                  <c:v>86.1</c:v>
                </c:pt>
                <c:pt idx="1489">
                  <c:v>79.64</c:v>
                </c:pt>
                <c:pt idx="1490">
                  <c:v>79.959999999999994</c:v>
                </c:pt>
                <c:pt idx="1491">
                  <c:v>88.06</c:v>
                </c:pt>
                <c:pt idx="1492">
                  <c:v>88.35</c:v>
                </c:pt>
                <c:pt idx="1493">
                  <c:v>88.64</c:v>
                </c:pt>
                <c:pt idx="1494">
                  <c:v>81.98</c:v>
                </c:pt>
                <c:pt idx="1495">
                  <c:v>82.15</c:v>
                </c:pt>
                <c:pt idx="1496">
                  <c:v>80.67</c:v>
                </c:pt>
                <c:pt idx="1497">
                  <c:v>92.11</c:v>
                </c:pt>
                <c:pt idx="1498">
                  <c:v>87.54</c:v>
                </c:pt>
                <c:pt idx="1499">
                  <c:v>87.26</c:v>
                </c:pt>
                <c:pt idx="1500">
                  <c:v>82.69</c:v>
                </c:pt>
                <c:pt idx="1501">
                  <c:v>81.95</c:v>
                </c:pt>
                <c:pt idx="1502">
                  <c:v>81.61</c:v>
                </c:pt>
                <c:pt idx="1503">
                  <c:v>83.77</c:v>
                </c:pt>
                <c:pt idx="1504">
                  <c:v>90.82</c:v>
                </c:pt>
                <c:pt idx="1505">
                  <c:v>89.35</c:v>
                </c:pt>
                <c:pt idx="1506">
                  <c:v>84.98</c:v>
                </c:pt>
                <c:pt idx="1507">
                  <c:v>83.09</c:v>
                </c:pt>
                <c:pt idx="1508">
                  <c:v>85.55</c:v>
                </c:pt>
                <c:pt idx="1509">
                  <c:v>81.3</c:v>
                </c:pt>
                <c:pt idx="1510">
                  <c:v>90.3</c:v>
                </c:pt>
                <c:pt idx="1511">
                  <c:v>91.21</c:v>
                </c:pt>
                <c:pt idx="1512">
                  <c:v>96.81</c:v>
                </c:pt>
                <c:pt idx="1513">
                  <c:v>86.8</c:v>
                </c:pt>
                <c:pt idx="1514">
                  <c:v>84.76</c:v>
                </c:pt>
                <c:pt idx="1515">
                  <c:v>80.400000000000006</c:v>
                </c:pt>
                <c:pt idx="1516">
                  <c:v>83.65</c:v>
                </c:pt>
                <c:pt idx="1517">
                  <c:v>88.83</c:v>
                </c:pt>
                <c:pt idx="1518">
                  <c:v>92.31</c:v>
                </c:pt>
                <c:pt idx="1519">
                  <c:v>90.52</c:v>
                </c:pt>
                <c:pt idx="1520">
                  <c:v>84.76</c:v>
                </c:pt>
                <c:pt idx="1521">
                  <c:v>91.31</c:v>
                </c:pt>
                <c:pt idx="1522">
                  <c:v>86.494</c:v>
                </c:pt>
                <c:pt idx="1523">
                  <c:v>86.736999999999995</c:v>
                </c:pt>
                <c:pt idx="1524">
                  <c:v>90.103999999999999</c:v>
                </c:pt>
                <c:pt idx="1525">
                  <c:v>88.141000000000005</c:v>
                </c:pt>
                <c:pt idx="1526">
                  <c:v>91.397999999999996</c:v>
                </c:pt>
                <c:pt idx="1527">
                  <c:v>90.298000000000002</c:v>
                </c:pt>
                <c:pt idx="1528">
                  <c:v>91.552000000000007</c:v>
                </c:pt>
                <c:pt idx="1529">
                  <c:v>93.353999999999999</c:v>
                </c:pt>
                <c:pt idx="1530">
                  <c:v>97.96</c:v>
                </c:pt>
                <c:pt idx="1531">
                  <c:v>94.572000000000003</c:v>
                </c:pt>
                <c:pt idx="1532">
                  <c:v>92.51</c:v>
                </c:pt>
                <c:pt idx="1533">
                  <c:v>91.391999999999996</c:v>
                </c:pt>
                <c:pt idx="1534">
                  <c:v>92.831000000000003</c:v>
                </c:pt>
                <c:pt idx="1535">
                  <c:v>92.346000000000004</c:v>
                </c:pt>
                <c:pt idx="1536">
                  <c:v>95.254999999999995</c:v>
                </c:pt>
                <c:pt idx="1537">
                  <c:v>92.265000000000001</c:v>
                </c:pt>
                <c:pt idx="1538">
                  <c:v>95.977000000000004</c:v>
                </c:pt>
                <c:pt idx="1539">
                  <c:v>97.373000000000005</c:v>
                </c:pt>
                <c:pt idx="1540">
                  <c:v>96.194000000000003</c:v>
                </c:pt>
                <c:pt idx="1541">
                  <c:v>96.638000000000005</c:v>
                </c:pt>
                <c:pt idx="1542">
                  <c:v>93.69</c:v>
                </c:pt>
                <c:pt idx="1543">
                  <c:v>96.131</c:v>
                </c:pt>
                <c:pt idx="1544">
                  <c:v>91.914000000000001</c:v>
                </c:pt>
                <c:pt idx="1545">
                  <c:v>92.948999999999998</c:v>
                </c:pt>
                <c:pt idx="1546">
                  <c:v>87.619</c:v>
                </c:pt>
                <c:pt idx="1547">
                  <c:v>92.15</c:v>
                </c:pt>
                <c:pt idx="1548">
                  <c:v>92.766000000000005</c:v>
                </c:pt>
                <c:pt idx="1549">
                  <c:v>88.024000000000001</c:v>
                </c:pt>
                <c:pt idx="1550">
                  <c:v>89.572000000000003</c:v>
                </c:pt>
                <c:pt idx="1551">
                  <c:v>95.212000000000003</c:v>
                </c:pt>
                <c:pt idx="1552">
                  <c:v>96.84</c:v>
                </c:pt>
                <c:pt idx="1553">
                  <c:v>94.352000000000004</c:v>
                </c:pt>
                <c:pt idx="1554">
                  <c:v>88.141999999999996</c:v>
                </c:pt>
                <c:pt idx="1555">
                  <c:v>91.819000000000003</c:v>
                </c:pt>
                <c:pt idx="1556">
                  <c:v>94.685000000000002</c:v>
                </c:pt>
                <c:pt idx="1557">
                  <c:v>96.697000000000003</c:v>
                </c:pt>
                <c:pt idx="1558">
                  <c:v>94.88</c:v>
                </c:pt>
                <c:pt idx="1559">
                  <c:v>92.772999999999996</c:v>
                </c:pt>
                <c:pt idx="1560">
                  <c:v>92.194000000000003</c:v>
                </c:pt>
                <c:pt idx="1561">
                  <c:v>95.319000000000003</c:v>
                </c:pt>
                <c:pt idx="1562">
                  <c:v>97.893000000000001</c:v>
                </c:pt>
                <c:pt idx="1563">
                  <c:v>97.545000000000002</c:v>
                </c:pt>
                <c:pt idx="1564">
                  <c:v>94.421000000000006</c:v>
                </c:pt>
                <c:pt idx="1565">
                  <c:v>93.370999999999995</c:v>
                </c:pt>
                <c:pt idx="1566">
                  <c:v>91.125</c:v>
                </c:pt>
                <c:pt idx="1567">
                  <c:v>92.537999999999997</c:v>
                </c:pt>
                <c:pt idx="1568">
                  <c:v>89.703999999999994</c:v>
                </c:pt>
                <c:pt idx="1569">
                  <c:v>90.019000000000005</c:v>
                </c:pt>
                <c:pt idx="1570">
                  <c:v>88.331000000000003</c:v>
                </c:pt>
                <c:pt idx="1571">
                  <c:v>92.281000000000006</c:v>
                </c:pt>
                <c:pt idx="1572">
                  <c:v>93.192999999999998</c:v>
                </c:pt>
                <c:pt idx="1573">
                  <c:v>99.058000000000007</c:v>
                </c:pt>
                <c:pt idx="1574">
                  <c:v>95.668999999999997</c:v>
                </c:pt>
                <c:pt idx="1575">
                  <c:v>94.707999999999998</c:v>
                </c:pt>
                <c:pt idx="1576">
                  <c:v>93.147999999999996</c:v>
                </c:pt>
                <c:pt idx="1577">
                  <c:v>95.998000000000005</c:v>
                </c:pt>
                <c:pt idx="1578">
                  <c:v>94.528999999999996</c:v>
                </c:pt>
                <c:pt idx="1579">
                  <c:v>96.036000000000001</c:v>
                </c:pt>
                <c:pt idx="1580">
                  <c:v>94.509</c:v>
                </c:pt>
                <c:pt idx="1581">
                  <c:v>95.070999999999998</c:v>
                </c:pt>
                <c:pt idx="1582">
                  <c:v>98.349000000000004</c:v>
                </c:pt>
                <c:pt idx="1583">
                  <c:v>96.667000000000002</c:v>
                </c:pt>
                <c:pt idx="1584">
                  <c:v>95.346999999999994</c:v>
                </c:pt>
                <c:pt idx="1585">
                  <c:v>96.061000000000007</c:v>
                </c:pt>
                <c:pt idx="1586">
                  <c:v>89.988</c:v>
                </c:pt>
                <c:pt idx="1587">
                  <c:v>91.394000000000005</c:v>
                </c:pt>
                <c:pt idx="1588">
                  <c:v>96.921999999999997</c:v>
                </c:pt>
                <c:pt idx="1589">
                  <c:v>95.396000000000001</c:v>
                </c:pt>
                <c:pt idx="1590">
                  <c:v>92.885000000000005</c:v>
                </c:pt>
                <c:pt idx="1591">
                  <c:v>96.45</c:v>
                </c:pt>
                <c:pt idx="1592">
                  <c:v>99.012</c:v>
                </c:pt>
                <c:pt idx="1593">
                  <c:v>96.873000000000005</c:v>
                </c:pt>
                <c:pt idx="1594">
                  <c:v>97.25</c:v>
                </c:pt>
                <c:pt idx="1595">
                  <c:v>97.625</c:v>
                </c:pt>
                <c:pt idx="1596">
                  <c:v>98.168000000000006</c:v>
                </c:pt>
                <c:pt idx="1597">
                  <c:v>95.995999999999995</c:v>
                </c:pt>
                <c:pt idx="1598">
                  <c:v>95.793000000000006</c:v>
                </c:pt>
                <c:pt idx="1599">
                  <c:v>95.415000000000006</c:v>
                </c:pt>
                <c:pt idx="1600">
                  <c:v>94.724999999999994</c:v>
                </c:pt>
                <c:pt idx="1601">
                  <c:v>93.311000000000007</c:v>
                </c:pt>
                <c:pt idx="1602">
                  <c:v>93.218000000000004</c:v>
                </c:pt>
                <c:pt idx="1603">
                  <c:v>94.462999999999994</c:v>
                </c:pt>
                <c:pt idx="1604">
                  <c:v>94.915999999999997</c:v>
                </c:pt>
                <c:pt idx="1605">
                  <c:v>98.909000000000006</c:v>
                </c:pt>
                <c:pt idx="1606">
                  <c:v>97.24</c:v>
                </c:pt>
                <c:pt idx="1607">
                  <c:v>97.623999999999995</c:v>
                </c:pt>
                <c:pt idx="1608">
                  <c:v>99.555999999999997</c:v>
                </c:pt>
                <c:pt idx="1609">
                  <c:v>98.387</c:v>
                </c:pt>
                <c:pt idx="1610">
                  <c:v>93.236000000000004</c:v>
                </c:pt>
                <c:pt idx="1611">
                  <c:v>91.563000000000002</c:v>
                </c:pt>
                <c:pt idx="1612">
                  <c:v>92.724999999999994</c:v>
                </c:pt>
                <c:pt idx="1613">
                  <c:v>96.983000000000004</c:v>
                </c:pt>
                <c:pt idx="1614">
                  <c:v>98.846000000000004</c:v>
                </c:pt>
                <c:pt idx="1615">
                  <c:v>96.471999999999994</c:v>
                </c:pt>
                <c:pt idx="1616">
                  <c:v>99.676000000000002</c:v>
                </c:pt>
                <c:pt idx="1617">
                  <c:v>96.787000000000006</c:v>
                </c:pt>
                <c:pt idx="1618">
                  <c:v>97.522999999999996</c:v>
                </c:pt>
                <c:pt idx="1619">
                  <c:v>99.453999999999994</c:v>
                </c:pt>
                <c:pt idx="1620">
                  <c:v>89.429000000000002</c:v>
                </c:pt>
                <c:pt idx="1621">
                  <c:v>91.361999999999995</c:v>
                </c:pt>
                <c:pt idx="1622">
                  <c:v>94.162999999999997</c:v>
                </c:pt>
                <c:pt idx="1623">
                  <c:v>91.537000000000006</c:v>
                </c:pt>
                <c:pt idx="1624">
                  <c:v>93.03</c:v>
                </c:pt>
                <c:pt idx="1625">
                  <c:v>97.031999999999996</c:v>
                </c:pt>
                <c:pt idx="1626">
                  <c:v>97.149000000000001</c:v>
                </c:pt>
                <c:pt idx="1627">
                  <c:v>99.338999999999999</c:v>
                </c:pt>
                <c:pt idx="1628">
                  <c:v>99.174000000000007</c:v>
                </c:pt>
                <c:pt idx="1629">
                  <c:v>96.206000000000003</c:v>
                </c:pt>
                <c:pt idx="1630">
                  <c:v>91.570999999999998</c:v>
                </c:pt>
                <c:pt idx="1631">
                  <c:v>88.664000000000001</c:v>
                </c:pt>
                <c:pt idx="1632">
                  <c:v>96.938999999999993</c:v>
                </c:pt>
                <c:pt idx="1633">
                  <c:v>94.903000000000006</c:v>
                </c:pt>
                <c:pt idx="1634">
                  <c:v>93.894000000000005</c:v>
                </c:pt>
                <c:pt idx="1635">
                  <c:v>93.665000000000006</c:v>
                </c:pt>
                <c:pt idx="1636">
                  <c:v>91.191999999999993</c:v>
                </c:pt>
                <c:pt idx="1637">
                  <c:v>99.912999999999997</c:v>
                </c:pt>
                <c:pt idx="1638">
                  <c:v>95.028999999999996</c:v>
                </c:pt>
                <c:pt idx="1639">
                  <c:v>96.179000000000002</c:v>
                </c:pt>
                <c:pt idx="1640">
                  <c:v>92.721000000000004</c:v>
                </c:pt>
                <c:pt idx="1641">
                  <c:v>92.227000000000004</c:v>
                </c:pt>
                <c:pt idx="1642">
                  <c:v>94.739000000000004</c:v>
                </c:pt>
                <c:pt idx="1643">
                  <c:v>99.533000000000001</c:v>
                </c:pt>
                <c:pt idx="1644">
                  <c:v>95.947000000000003</c:v>
                </c:pt>
                <c:pt idx="1645">
                  <c:v>99.225999999999999</c:v>
                </c:pt>
                <c:pt idx="1646">
                  <c:v>95.94</c:v>
                </c:pt>
                <c:pt idx="1647">
                  <c:v>98.025999999999996</c:v>
                </c:pt>
                <c:pt idx="1648">
                  <c:v>95.957999999999998</c:v>
                </c:pt>
                <c:pt idx="1649">
                  <c:v>97.382999999999996</c:v>
                </c:pt>
                <c:pt idx="1650">
                  <c:v>97.915000000000006</c:v>
                </c:pt>
                <c:pt idx="1651">
                  <c:v>97.613</c:v>
                </c:pt>
                <c:pt idx="1652">
                  <c:v>98.668000000000006</c:v>
                </c:pt>
                <c:pt idx="1653">
                  <c:v>98.067999999999998</c:v>
                </c:pt>
                <c:pt idx="1654">
                  <c:v>97.302999999999997</c:v>
                </c:pt>
                <c:pt idx="1655">
                  <c:v>98.9</c:v>
                </c:pt>
                <c:pt idx="1656">
                  <c:v>98.927000000000007</c:v>
                </c:pt>
                <c:pt idx="1657">
                  <c:v>99.25</c:v>
                </c:pt>
                <c:pt idx="1658">
                  <c:v>98.058000000000007</c:v>
                </c:pt>
                <c:pt idx="1659">
                  <c:v>98.072999999999993</c:v>
                </c:pt>
                <c:pt idx="1660">
                  <c:v>95.460999999999999</c:v>
                </c:pt>
                <c:pt idx="1661">
                  <c:v>97.007999999999996</c:v>
                </c:pt>
                <c:pt idx="1662">
                  <c:v>99.054000000000002</c:v>
                </c:pt>
                <c:pt idx="1663">
                  <c:v>97.025999999999996</c:v>
                </c:pt>
                <c:pt idx="1664">
                  <c:v>94.111000000000004</c:v>
                </c:pt>
                <c:pt idx="1665">
                  <c:v>93.256</c:v>
                </c:pt>
                <c:pt idx="1666">
                  <c:v>93.983000000000004</c:v>
                </c:pt>
                <c:pt idx="1667">
                  <c:v>90.370999999999995</c:v>
                </c:pt>
                <c:pt idx="1668">
                  <c:v>92.39</c:v>
                </c:pt>
                <c:pt idx="1669">
                  <c:v>92.534999999999997</c:v>
                </c:pt>
                <c:pt idx="1670">
                  <c:v>92.036000000000001</c:v>
                </c:pt>
                <c:pt idx="1671">
                  <c:v>94.153999999999996</c:v>
                </c:pt>
                <c:pt idx="1672">
                  <c:v>93.319000000000003</c:v>
                </c:pt>
                <c:pt idx="1673">
                  <c:v>96.617000000000004</c:v>
                </c:pt>
                <c:pt idx="1674">
                  <c:v>99.438000000000002</c:v>
                </c:pt>
                <c:pt idx="1675">
                  <c:v>94.207999999999998</c:v>
                </c:pt>
                <c:pt idx="1676">
                  <c:v>92.326999999999998</c:v>
                </c:pt>
                <c:pt idx="1677">
                  <c:v>93.558999999999997</c:v>
                </c:pt>
                <c:pt idx="1678">
                  <c:v>94.748000000000005</c:v>
                </c:pt>
                <c:pt idx="1679">
                  <c:v>95.293999999999997</c:v>
                </c:pt>
                <c:pt idx="1680">
                  <c:v>96.340999999999994</c:v>
                </c:pt>
                <c:pt idx="1681">
                  <c:v>91.013000000000005</c:v>
                </c:pt>
                <c:pt idx="1682">
                  <c:v>93.256</c:v>
                </c:pt>
                <c:pt idx="1683">
                  <c:v>97.275000000000006</c:v>
                </c:pt>
                <c:pt idx="1684">
                  <c:v>97.438999999999993</c:v>
                </c:pt>
                <c:pt idx="1685">
                  <c:v>93.353999999999999</c:v>
                </c:pt>
                <c:pt idx="1686">
                  <c:v>96.06</c:v>
                </c:pt>
                <c:pt idx="1687">
                  <c:v>96.594999999999999</c:v>
                </c:pt>
                <c:pt idx="1688">
                  <c:v>96.909000000000006</c:v>
                </c:pt>
                <c:pt idx="1689">
                  <c:v>92.477000000000004</c:v>
                </c:pt>
                <c:pt idx="1690">
                  <c:v>95.807000000000002</c:v>
                </c:pt>
                <c:pt idx="1691">
                  <c:v>97.522000000000006</c:v>
                </c:pt>
                <c:pt idx="1692">
                  <c:v>95.016999999999996</c:v>
                </c:pt>
                <c:pt idx="1693">
                  <c:v>92.611000000000004</c:v>
                </c:pt>
                <c:pt idx="1694">
                  <c:v>99.248000000000005</c:v>
                </c:pt>
                <c:pt idx="1695">
                  <c:v>92.501999999999995</c:v>
                </c:pt>
                <c:pt idx="1696">
                  <c:v>95.447999999999993</c:v>
                </c:pt>
                <c:pt idx="1697">
                  <c:v>95.582999999999998</c:v>
                </c:pt>
                <c:pt idx="1698">
                  <c:v>96.393000000000001</c:v>
                </c:pt>
                <c:pt idx="1699">
                  <c:v>92.861000000000004</c:v>
                </c:pt>
                <c:pt idx="1700">
                  <c:v>93.856999999999999</c:v>
                </c:pt>
                <c:pt idx="1701">
                  <c:v>94.683999999999997</c:v>
                </c:pt>
                <c:pt idx="1702">
                  <c:v>96.941000000000003</c:v>
                </c:pt>
                <c:pt idx="1703">
                  <c:v>99.388000000000005</c:v>
                </c:pt>
                <c:pt idx="1704">
                  <c:v>97.287000000000006</c:v>
                </c:pt>
                <c:pt idx="1705">
                  <c:v>97.227999999999994</c:v>
                </c:pt>
                <c:pt idx="1706">
                  <c:v>99.781000000000006</c:v>
                </c:pt>
                <c:pt idx="1707">
                  <c:v>99.756</c:v>
                </c:pt>
                <c:pt idx="1708">
                  <c:v>98.924000000000007</c:v>
                </c:pt>
                <c:pt idx="1709">
                  <c:v>93.855000000000004</c:v>
                </c:pt>
                <c:pt idx="1710">
                  <c:v>96.275999999999996</c:v>
                </c:pt>
                <c:pt idx="1711">
                  <c:v>95.349000000000004</c:v>
                </c:pt>
                <c:pt idx="1712">
                  <c:v>95.668999999999997</c:v>
                </c:pt>
                <c:pt idx="1713">
                  <c:v>91.935000000000002</c:v>
                </c:pt>
                <c:pt idx="1714">
                  <c:v>93.614999999999995</c:v>
                </c:pt>
                <c:pt idx="1715">
                  <c:v>99.745000000000005</c:v>
                </c:pt>
                <c:pt idx="1716">
                  <c:v>98.734999999999999</c:v>
                </c:pt>
                <c:pt idx="1717">
                  <c:v>98.245999999999995</c:v>
                </c:pt>
                <c:pt idx="1718">
                  <c:v>98.149000000000001</c:v>
                </c:pt>
                <c:pt idx="1719">
                  <c:v>99.15</c:v>
                </c:pt>
                <c:pt idx="1720">
                  <c:v>98.81</c:v>
                </c:pt>
                <c:pt idx="1721">
                  <c:v>98.685000000000002</c:v>
                </c:pt>
                <c:pt idx="1722">
                  <c:v>96.082999999999998</c:v>
                </c:pt>
                <c:pt idx="1723">
                  <c:v>96.567999999999998</c:v>
                </c:pt>
                <c:pt idx="1724">
                  <c:v>93.290999999999997</c:v>
                </c:pt>
                <c:pt idx="1725">
                  <c:v>94.316999999999993</c:v>
                </c:pt>
                <c:pt idx="1726">
                  <c:v>89.722999999999999</c:v>
                </c:pt>
                <c:pt idx="1727">
                  <c:v>97.084000000000003</c:v>
                </c:pt>
                <c:pt idx="1728">
                  <c:v>93.504000000000005</c:v>
                </c:pt>
                <c:pt idx="1729">
                  <c:v>94.948999999999998</c:v>
                </c:pt>
                <c:pt idx="1730">
                  <c:v>91.894000000000005</c:v>
                </c:pt>
                <c:pt idx="1731">
                  <c:v>93.756</c:v>
                </c:pt>
                <c:pt idx="1732">
                  <c:v>91.638999999999996</c:v>
                </c:pt>
                <c:pt idx="1733">
                  <c:v>97.686000000000007</c:v>
                </c:pt>
                <c:pt idx="1734">
                  <c:v>96.343999999999994</c:v>
                </c:pt>
                <c:pt idx="1735">
                  <c:v>87.393000000000001</c:v>
                </c:pt>
                <c:pt idx="1736">
                  <c:v>91.195999999999998</c:v>
                </c:pt>
                <c:pt idx="1737">
                  <c:v>93.733000000000004</c:v>
                </c:pt>
                <c:pt idx="1738">
                  <c:v>98.195999999999998</c:v>
                </c:pt>
                <c:pt idx="1739">
                  <c:v>100</c:v>
                </c:pt>
                <c:pt idx="1740">
                  <c:v>99.622</c:v>
                </c:pt>
                <c:pt idx="1741">
                  <c:v>98.704999999999998</c:v>
                </c:pt>
                <c:pt idx="1742">
                  <c:v>96.882000000000005</c:v>
                </c:pt>
                <c:pt idx="1743">
                  <c:v>90.543000000000006</c:v>
                </c:pt>
                <c:pt idx="1744">
                  <c:v>88.656000000000006</c:v>
                </c:pt>
                <c:pt idx="1745">
                  <c:v>89.218000000000004</c:v>
                </c:pt>
                <c:pt idx="1746">
                  <c:v>96.524000000000001</c:v>
                </c:pt>
                <c:pt idx="1747">
                  <c:v>91.844999999999999</c:v>
                </c:pt>
                <c:pt idx="1748">
                  <c:v>92.662999999999997</c:v>
                </c:pt>
                <c:pt idx="1749">
                  <c:v>95.456000000000003</c:v>
                </c:pt>
                <c:pt idx="1750">
                  <c:v>93.537999999999997</c:v>
                </c:pt>
                <c:pt idx="1751">
                  <c:v>97.259</c:v>
                </c:pt>
                <c:pt idx="1752">
                  <c:v>99.563000000000002</c:v>
                </c:pt>
                <c:pt idx="1753">
                  <c:v>98.278000000000006</c:v>
                </c:pt>
                <c:pt idx="1754">
                  <c:v>98.073999999999998</c:v>
                </c:pt>
                <c:pt idx="1755">
                  <c:v>98.591999999999999</c:v>
                </c:pt>
                <c:pt idx="1756">
                  <c:v>92.191000000000003</c:v>
                </c:pt>
                <c:pt idx="1757">
                  <c:v>95.978999999999999</c:v>
                </c:pt>
                <c:pt idx="1758">
                  <c:v>97.441000000000003</c:v>
                </c:pt>
                <c:pt idx="1759">
                  <c:v>99.983000000000004</c:v>
                </c:pt>
                <c:pt idx="1760">
                  <c:v>94.486000000000004</c:v>
                </c:pt>
                <c:pt idx="1761">
                  <c:v>89.381</c:v>
                </c:pt>
                <c:pt idx="1762">
                  <c:v>93.936000000000007</c:v>
                </c:pt>
                <c:pt idx="1763">
                  <c:v>94.034999999999997</c:v>
                </c:pt>
                <c:pt idx="1764">
                  <c:v>90.396000000000001</c:v>
                </c:pt>
                <c:pt idx="1765">
                  <c:v>96.042000000000002</c:v>
                </c:pt>
                <c:pt idx="1766">
                  <c:v>95.659000000000006</c:v>
                </c:pt>
                <c:pt idx="1767">
                  <c:v>99.045000000000002</c:v>
                </c:pt>
                <c:pt idx="1768">
                  <c:v>94.373000000000005</c:v>
                </c:pt>
                <c:pt idx="1769">
                  <c:v>91.638999999999996</c:v>
                </c:pt>
                <c:pt idx="1770">
                  <c:v>91.132999999999996</c:v>
                </c:pt>
                <c:pt idx="1771">
                  <c:v>86.037000000000006</c:v>
                </c:pt>
                <c:pt idx="1772">
                  <c:v>85.070999999999998</c:v>
                </c:pt>
                <c:pt idx="1773">
                  <c:v>85.965999999999994</c:v>
                </c:pt>
                <c:pt idx="1774">
                  <c:v>86.358000000000004</c:v>
                </c:pt>
                <c:pt idx="1775">
                  <c:v>86.156999999999996</c:v>
                </c:pt>
                <c:pt idx="1776">
                  <c:v>86.007999999999996</c:v>
                </c:pt>
                <c:pt idx="1777">
                  <c:v>88.23</c:v>
                </c:pt>
                <c:pt idx="1778">
                  <c:v>90.691999999999993</c:v>
                </c:pt>
                <c:pt idx="1779">
                  <c:v>88.191000000000003</c:v>
                </c:pt>
                <c:pt idx="1780">
                  <c:v>88.009</c:v>
                </c:pt>
                <c:pt idx="1781">
                  <c:v>87.47</c:v>
                </c:pt>
                <c:pt idx="1782">
                  <c:v>87.838999999999999</c:v>
                </c:pt>
                <c:pt idx="1783">
                  <c:v>92.63</c:v>
                </c:pt>
                <c:pt idx="1784">
                  <c:v>95.674999999999997</c:v>
                </c:pt>
                <c:pt idx="1785">
                  <c:v>91.576999999999998</c:v>
                </c:pt>
                <c:pt idx="1786">
                  <c:v>91.27</c:v>
                </c:pt>
                <c:pt idx="1787">
                  <c:v>92.15</c:v>
                </c:pt>
                <c:pt idx="1788">
                  <c:v>99.114000000000004</c:v>
                </c:pt>
                <c:pt idx="1789">
                  <c:v>97.971000000000004</c:v>
                </c:pt>
                <c:pt idx="1790">
                  <c:v>89.186000000000007</c:v>
                </c:pt>
                <c:pt idx="1791">
                  <c:v>87.894000000000005</c:v>
                </c:pt>
                <c:pt idx="1792">
                  <c:v>88.040999999999997</c:v>
                </c:pt>
                <c:pt idx="1793">
                  <c:v>93.888999999999996</c:v>
                </c:pt>
                <c:pt idx="1794">
                  <c:v>87.683000000000007</c:v>
                </c:pt>
                <c:pt idx="1795">
                  <c:v>88.483000000000004</c:v>
                </c:pt>
                <c:pt idx="1796">
                  <c:v>86.828999999999994</c:v>
                </c:pt>
                <c:pt idx="1797">
                  <c:v>86.968000000000004</c:v>
                </c:pt>
                <c:pt idx="1798">
                  <c:v>96.602999999999994</c:v>
                </c:pt>
                <c:pt idx="1799">
                  <c:v>87.108999999999995</c:v>
                </c:pt>
                <c:pt idx="1800">
                  <c:v>90.066000000000003</c:v>
                </c:pt>
                <c:pt idx="1801">
                  <c:v>91.893000000000001</c:v>
                </c:pt>
                <c:pt idx="1802">
                  <c:v>91.67</c:v>
                </c:pt>
                <c:pt idx="1803">
                  <c:v>89.046999999999997</c:v>
                </c:pt>
                <c:pt idx="1804">
                  <c:v>86.528999999999996</c:v>
                </c:pt>
                <c:pt idx="1805">
                  <c:v>89.03</c:v>
                </c:pt>
                <c:pt idx="1806">
                  <c:v>87.063000000000002</c:v>
                </c:pt>
                <c:pt idx="1807">
                  <c:v>88.174000000000007</c:v>
                </c:pt>
                <c:pt idx="1808">
                  <c:v>91.41</c:v>
                </c:pt>
                <c:pt idx="1809">
                  <c:v>88.111000000000004</c:v>
                </c:pt>
                <c:pt idx="1810">
                  <c:v>89.353999999999999</c:v>
                </c:pt>
                <c:pt idx="1811">
                  <c:v>89.403999999999996</c:v>
                </c:pt>
                <c:pt idx="1812">
                  <c:v>90.956999999999994</c:v>
                </c:pt>
                <c:pt idx="1813">
                  <c:v>88.257000000000005</c:v>
                </c:pt>
                <c:pt idx="1814">
                  <c:v>92.087999999999994</c:v>
                </c:pt>
                <c:pt idx="1815">
                  <c:v>94.364000000000004</c:v>
                </c:pt>
                <c:pt idx="1816">
                  <c:v>92.957999999999998</c:v>
                </c:pt>
                <c:pt idx="1817">
                  <c:v>90.968999999999994</c:v>
                </c:pt>
                <c:pt idx="1818">
                  <c:v>90.894000000000005</c:v>
                </c:pt>
                <c:pt idx="1819">
                  <c:v>89.069000000000003</c:v>
                </c:pt>
                <c:pt idx="1820">
                  <c:v>83.495000000000005</c:v>
                </c:pt>
                <c:pt idx="1821">
                  <c:v>85.159000000000006</c:v>
                </c:pt>
                <c:pt idx="1822">
                  <c:v>82.594999999999999</c:v>
                </c:pt>
                <c:pt idx="1823">
                  <c:v>88.135999999999996</c:v>
                </c:pt>
                <c:pt idx="1824">
                  <c:v>83.811000000000007</c:v>
                </c:pt>
                <c:pt idx="1825">
                  <c:v>89.622</c:v>
                </c:pt>
                <c:pt idx="1826">
                  <c:v>81.879000000000005</c:v>
                </c:pt>
                <c:pt idx="1827">
                  <c:v>84.156999999999996</c:v>
                </c:pt>
                <c:pt idx="1828">
                  <c:v>83.441000000000003</c:v>
                </c:pt>
                <c:pt idx="1829">
                  <c:v>89.748000000000005</c:v>
                </c:pt>
                <c:pt idx="1830">
                  <c:v>86.662999999999997</c:v>
                </c:pt>
                <c:pt idx="1831">
                  <c:v>90.834000000000003</c:v>
                </c:pt>
                <c:pt idx="1832">
                  <c:v>86.066999999999993</c:v>
                </c:pt>
                <c:pt idx="1833">
                  <c:v>86.141999999999996</c:v>
                </c:pt>
                <c:pt idx="1834">
                  <c:v>78.914000000000001</c:v>
                </c:pt>
                <c:pt idx="1835">
                  <c:v>76.888999999999996</c:v>
                </c:pt>
                <c:pt idx="1836">
                  <c:v>85.022000000000006</c:v>
                </c:pt>
                <c:pt idx="1837">
                  <c:v>84.896000000000001</c:v>
                </c:pt>
                <c:pt idx="1838">
                  <c:v>83.602999999999994</c:v>
                </c:pt>
                <c:pt idx="1839">
                  <c:v>82.837999999999994</c:v>
                </c:pt>
                <c:pt idx="1840">
                  <c:v>80.424999999999997</c:v>
                </c:pt>
                <c:pt idx="1841">
                  <c:v>80.808999999999997</c:v>
                </c:pt>
                <c:pt idx="1842">
                  <c:v>82.007000000000005</c:v>
                </c:pt>
                <c:pt idx="1843">
                  <c:v>83.813000000000002</c:v>
                </c:pt>
                <c:pt idx="1844">
                  <c:v>81.558999999999997</c:v>
                </c:pt>
                <c:pt idx="1845">
                  <c:v>81.91</c:v>
                </c:pt>
                <c:pt idx="1846">
                  <c:v>83.957999999999998</c:v>
                </c:pt>
                <c:pt idx="1847">
                  <c:v>83.28</c:v>
                </c:pt>
                <c:pt idx="1848">
                  <c:v>78.519000000000005</c:v>
                </c:pt>
                <c:pt idx="1849">
                  <c:v>80.426000000000002</c:v>
                </c:pt>
                <c:pt idx="1850">
                  <c:v>85.981999999999999</c:v>
                </c:pt>
                <c:pt idx="1851">
                  <c:v>85.728999999999999</c:v>
                </c:pt>
                <c:pt idx="1852">
                  <c:v>82.555000000000007</c:v>
                </c:pt>
                <c:pt idx="1853">
                  <c:v>82.289000000000001</c:v>
                </c:pt>
                <c:pt idx="1854">
                  <c:v>77.278000000000006</c:v>
                </c:pt>
                <c:pt idx="1855">
                  <c:v>83.162999999999997</c:v>
                </c:pt>
                <c:pt idx="1856">
                  <c:v>87.778999999999996</c:v>
                </c:pt>
                <c:pt idx="1857">
                  <c:v>89.712000000000003</c:v>
                </c:pt>
                <c:pt idx="1858">
                  <c:v>86.323999999999998</c:v>
                </c:pt>
                <c:pt idx="1859">
                  <c:v>81.478999999999999</c:v>
                </c:pt>
                <c:pt idx="1860">
                  <c:v>95.405000000000001</c:v>
                </c:pt>
                <c:pt idx="1861">
                  <c:v>83.844999999999999</c:v>
                </c:pt>
                <c:pt idx="1862">
                  <c:v>85.427000000000007</c:v>
                </c:pt>
                <c:pt idx="1863">
                  <c:v>88.289000000000001</c:v>
                </c:pt>
                <c:pt idx="1864">
                  <c:v>92.936000000000007</c:v>
                </c:pt>
                <c:pt idx="1865">
                  <c:v>94.489000000000004</c:v>
                </c:pt>
                <c:pt idx="1866">
                  <c:v>90.322000000000003</c:v>
                </c:pt>
                <c:pt idx="1867">
                  <c:v>90.311000000000007</c:v>
                </c:pt>
                <c:pt idx="1868">
                  <c:v>94.564999999999998</c:v>
                </c:pt>
                <c:pt idx="1869">
                  <c:v>94.396000000000001</c:v>
                </c:pt>
                <c:pt idx="1870">
                  <c:v>98.064999999999998</c:v>
                </c:pt>
                <c:pt idx="1871">
                  <c:v>96.822000000000003</c:v>
                </c:pt>
                <c:pt idx="1872">
                  <c:v>90.662000000000006</c:v>
                </c:pt>
                <c:pt idx="1873">
                  <c:v>87.462000000000003</c:v>
                </c:pt>
                <c:pt idx="1874">
                  <c:v>83.966999999999999</c:v>
                </c:pt>
                <c:pt idx="1875">
                  <c:v>90.266000000000005</c:v>
                </c:pt>
                <c:pt idx="1876">
                  <c:v>88.84</c:v>
                </c:pt>
                <c:pt idx="1877">
                  <c:v>86.304000000000002</c:v>
                </c:pt>
                <c:pt idx="1878">
                  <c:v>88.784000000000006</c:v>
                </c:pt>
                <c:pt idx="1879">
                  <c:v>90.262</c:v>
                </c:pt>
                <c:pt idx="1880">
                  <c:v>90.679000000000002</c:v>
                </c:pt>
                <c:pt idx="1881">
                  <c:v>96.792000000000002</c:v>
                </c:pt>
                <c:pt idx="1882">
                  <c:v>86.873999999999995</c:v>
                </c:pt>
                <c:pt idx="1883">
                  <c:v>87.796999999999997</c:v>
                </c:pt>
                <c:pt idx="1884">
                  <c:v>91.442999999999998</c:v>
                </c:pt>
                <c:pt idx="1885">
                  <c:v>87.625</c:v>
                </c:pt>
                <c:pt idx="1886">
                  <c:v>88.090999999999994</c:v>
                </c:pt>
                <c:pt idx="1887">
                  <c:v>84.9</c:v>
                </c:pt>
                <c:pt idx="1888">
                  <c:v>88.281000000000006</c:v>
                </c:pt>
                <c:pt idx="1889">
                  <c:v>87.29</c:v>
                </c:pt>
                <c:pt idx="1890">
                  <c:v>88.858999999999995</c:v>
                </c:pt>
                <c:pt idx="1891">
                  <c:v>92.332999999999998</c:v>
                </c:pt>
                <c:pt idx="1892">
                  <c:v>95.915000000000006</c:v>
                </c:pt>
                <c:pt idx="1893">
                  <c:v>95.61</c:v>
                </c:pt>
                <c:pt idx="1894">
                  <c:v>95.042000000000002</c:v>
                </c:pt>
                <c:pt idx="1895">
                  <c:v>93.503</c:v>
                </c:pt>
                <c:pt idx="1896">
                  <c:v>96.254999999999995</c:v>
                </c:pt>
                <c:pt idx="1897">
                  <c:v>95.393000000000001</c:v>
                </c:pt>
                <c:pt idx="1898">
                  <c:v>93.962000000000003</c:v>
                </c:pt>
                <c:pt idx="1899">
                  <c:v>85.956999999999994</c:v>
                </c:pt>
                <c:pt idx="1900">
                  <c:v>91.17</c:v>
                </c:pt>
                <c:pt idx="1901">
                  <c:v>93.605999999999995</c:v>
                </c:pt>
                <c:pt idx="1902">
                  <c:v>97.843000000000004</c:v>
                </c:pt>
                <c:pt idx="1903">
                  <c:v>89.673000000000002</c:v>
                </c:pt>
                <c:pt idx="1904">
                  <c:v>97.945999999999998</c:v>
                </c:pt>
                <c:pt idx="1905">
                  <c:v>98.188000000000002</c:v>
                </c:pt>
                <c:pt idx="1906">
                  <c:v>98.480999999999995</c:v>
                </c:pt>
                <c:pt idx="1907">
                  <c:v>89.733000000000004</c:v>
                </c:pt>
                <c:pt idx="1908">
                  <c:v>89.117000000000004</c:v>
                </c:pt>
                <c:pt idx="1909">
                  <c:v>92.667000000000002</c:v>
                </c:pt>
                <c:pt idx="1910">
                  <c:v>90.513000000000005</c:v>
                </c:pt>
                <c:pt idx="1911">
                  <c:v>91.909000000000006</c:v>
                </c:pt>
                <c:pt idx="1922">
                  <c:v>90.08</c:v>
                </c:pt>
                <c:pt idx="1923">
                  <c:v>93.495999999999995</c:v>
                </c:pt>
                <c:pt idx="1924">
                  <c:v>95.295000000000002</c:v>
                </c:pt>
                <c:pt idx="1925">
                  <c:v>92.114000000000004</c:v>
                </c:pt>
                <c:pt idx="1926">
                  <c:v>93.793999999999997</c:v>
                </c:pt>
                <c:pt idx="1927">
                  <c:v>95.224000000000004</c:v>
                </c:pt>
                <c:pt idx="1928">
                  <c:v>99.542000000000002</c:v>
                </c:pt>
                <c:pt idx="1929">
                  <c:v>96.113</c:v>
                </c:pt>
                <c:pt idx="1930">
                  <c:v>89.423000000000002</c:v>
                </c:pt>
                <c:pt idx="1931">
                  <c:v>90.682000000000002</c:v>
                </c:pt>
                <c:pt idx="1932">
                  <c:v>90.668000000000006</c:v>
                </c:pt>
                <c:pt idx="1933">
                  <c:v>98.138999999999996</c:v>
                </c:pt>
                <c:pt idx="1934">
                  <c:v>92.817999999999998</c:v>
                </c:pt>
                <c:pt idx="1935">
                  <c:v>95.052999999999997</c:v>
                </c:pt>
                <c:pt idx="1936">
                  <c:v>97.283000000000001</c:v>
                </c:pt>
                <c:pt idx="1937">
                  <c:v>98.682000000000002</c:v>
                </c:pt>
                <c:pt idx="1938">
                  <c:v>97.001999999999995</c:v>
                </c:pt>
                <c:pt idx="1939">
                  <c:v>98.421000000000006</c:v>
                </c:pt>
                <c:pt idx="1940">
                  <c:v>95.043000000000006</c:v>
                </c:pt>
                <c:pt idx="1941">
                  <c:v>96.831000000000003</c:v>
                </c:pt>
                <c:pt idx="1942">
                  <c:v>97.876999999999995</c:v>
                </c:pt>
                <c:pt idx="1943">
                  <c:v>90.623000000000005</c:v>
                </c:pt>
                <c:pt idx="1944">
                  <c:v>97.816999999999993</c:v>
                </c:pt>
                <c:pt idx="1945">
                  <c:v>99.046999999999997</c:v>
                </c:pt>
                <c:pt idx="1946">
                  <c:v>97.988</c:v>
                </c:pt>
                <c:pt idx="1947">
                  <c:v>97.674000000000007</c:v>
                </c:pt>
                <c:pt idx="1948">
                  <c:v>98.263000000000005</c:v>
                </c:pt>
                <c:pt idx="1949">
                  <c:v>97.39</c:v>
                </c:pt>
                <c:pt idx="1950">
                  <c:v>98.388999999999996</c:v>
                </c:pt>
                <c:pt idx="1951">
                  <c:v>98.281000000000006</c:v>
                </c:pt>
                <c:pt idx="1952">
                  <c:v>99.180999999999997</c:v>
                </c:pt>
                <c:pt idx="1953">
                  <c:v>93.543999999999997</c:v>
                </c:pt>
                <c:pt idx="1954">
                  <c:v>94.126000000000005</c:v>
                </c:pt>
                <c:pt idx="1955">
                  <c:v>95.671999999999997</c:v>
                </c:pt>
                <c:pt idx="1956">
                  <c:v>95.546000000000006</c:v>
                </c:pt>
                <c:pt idx="1957">
                  <c:v>89.483000000000004</c:v>
                </c:pt>
                <c:pt idx="1958">
                  <c:v>95.432000000000002</c:v>
                </c:pt>
                <c:pt idx="1959">
                  <c:v>97.778999999999996</c:v>
                </c:pt>
                <c:pt idx="1960">
                  <c:v>95.525000000000006</c:v>
                </c:pt>
                <c:pt idx="1961">
                  <c:v>98.91</c:v>
                </c:pt>
                <c:pt idx="1962">
                  <c:v>96.244</c:v>
                </c:pt>
                <c:pt idx="1963">
                  <c:v>92.849000000000004</c:v>
                </c:pt>
                <c:pt idx="1964">
                  <c:v>93.141999999999996</c:v>
                </c:pt>
                <c:pt idx="1965">
                  <c:v>92.278000000000006</c:v>
                </c:pt>
                <c:pt idx="1966">
                  <c:v>96.191000000000003</c:v>
                </c:pt>
                <c:pt idx="1967">
                  <c:v>94.037999999999997</c:v>
                </c:pt>
                <c:pt idx="1968">
                  <c:v>94.17</c:v>
                </c:pt>
                <c:pt idx="1969">
                  <c:v>97.852999999999994</c:v>
                </c:pt>
                <c:pt idx="1970">
                  <c:v>99.12</c:v>
                </c:pt>
                <c:pt idx="1971">
                  <c:v>97.334999999999994</c:v>
                </c:pt>
                <c:pt idx="1972">
                  <c:v>98.117999999999995</c:v>
                </c:pt>
                <c:pt idx="1973">
                  <c:v>93.716999999999999</c:v>
                </c:pt>
                <c:pt idx="1974">
                  <c:v>93.591999999999999</c:v>
                </c:pt>
                <c:pt idx="1975">
                  <c:v>95.503</c:v>
                </c:pt>
                <c:pt idx="1976">
                  <c:v>94.137</c:v>
                </c:pt>
                <c:pt idx="1977">
                  <c:v>96.495000000000005</c:v>
                </c:pt>
                <c:pt idx="1978">
                  <c:v>90.986000000000004</c:v>
                </c:pt>
                <c:pt idx="1979">
                  <c:v>91.632999999999996</c:v>
                </c:pt>
                <c:pt idx="1980">
                  <c:v>91.513999999999996</c:v>
                </c:pt>
                <c:pt idx="1981">
                  <c:v>95.063000000000002</c:v>
                </c:pt>
                <c:pt idx="1982">
                  <c:v>97.328000000000003</c:v>
                </c:pt>
                <c:pt idx="1983">
                  <c:v>95.058999999999997</c:v>
                </c:pt>
                <c:pt idx="1984">
                  <c:v>96.914000000000001</c:v>
                </c:pt>
                <c:pt idx="1985">
                  <c:v>97.134</c:v>
                </c:pt>
                <c:pt idx="1986">
                  <c:v>95.132999999999996</c:v>
                </c:pt>
                <c:pt idx="1987">
                  <c:v>96.683999999999997</c:v>
                </c:pt>
                <c:pt idx="1988">
                  <c:v>99.497</c:v>
                </c:pt>
                <c:pt idx="1989">
                  <c:v>98.384</c:v>
                </c:pt>
                <c:pt idx="1990">
                  <c:v>96.216999999999999</c:v>
                </c:pt>
                <c:pt idx="1991">
                  <c:v>98.408000000000001</c:v>
                </c:pt>
                <c:pt idx="1992">
                  <c:v>97.745999999999995</c:v>
                </c:pt>
                <c:pt idx="1993">
                  <c:v>92.808000000000007</c:v>
                </c:pt>
                <c:pt idx="1994">
                  <c:v>95.977999999999994</c:v>
                </c:pt>
                <c:pt idx="1995">
                  <c:v>96.974000000000004</c:v>
                </c:pt>
                <c:pt idx="1996">
                  <c:v>95.605999999999995</c:v>
                </c:pt>
                <c:pt idx="1997">
                  <c:v>99.417000000000002</c:v>
                </c:pt>
                <c:pt idx="1998">
                  <c:v>98.561000000000007</c:v>
                </c:pt>
                <c:pt idx="1999">
                  <c:v>97.346999999999994</c:v>
                </c:pt>
                <c:pt idx="2000">
                  <c:v>92.272000000000006</c:v>
                </c:pt>
                <c:pt idx="2001">
                  <c:v>96.251999999999995</c:v>
                </c:pt>
                <c:pt idx="2002">
                  <c:v>94.111999999999995</c:v>
                </c:pt>
                <c:pt idx="2003">
                  <c:v>92.427999999999997</c:v>
                </c:pt>
                <c:pt idx="2004">
                  <c:v>97.662999999999997</c:v>
                </c:pt>
                <c:pt idx="2005">
                  <c:v>88.462000000000003</c:v>
                </c:pt>
                <c:pt idx="2006">
                  <c:v>86.691000000000003</c:v>
                </c:pt>
                <c:pt idx="2007">
                  <c:v>94.29</c:v>
                </c:pt>
                <c:pt idx="2008">
                  <c:v>94.649000000000001</c:v>
                </c:pt>
                <c:pt idx="2009">
                  <c:v>93.111000000000004</c:v>
                </c:pt>
                <c:pt idx="2010">
                  <c:v>95.522999999999996</c:v>
                </c:pt>
                <c:pt idx="2011">
                  <c:v>94.141999999999996</c:v>
                </c:pt>
                <c:pt idx="2012">
                  <c:v>94.075000000000003</c:v>
                </c:pt>
                <c:pt idx="2013">
                  <c:v>91.965999999999994</c:v>
                </c:pt>
                <c:pt idx="2014">
                  <c:v>90.834000000000003</c:v>
                </c:pt>
                <c:pt idx="2015">
                  <c:v>91.403999999999996</c:v>
                </c:pt>
                <c:pt idx="2016">
                  <c:v>96.02</c:v>
                </c:pt>
                <c:pt idx="2017">
                  <c:v>98.57</c:v>
                </c:pt>
                <c:pt idx="2018">
                  <c:v>95.049000000000007</c:v>
                </c:pt>
                <c:pt idx="2019">
                  <c:v>93.983999999999995</c:v>
                </c:pt>
                <c:pt idx="2020">
                  <c:v>91.995000000000005</c:v>
                </c:pt>
                <c:pt idx="2021">
                  <c:v>94.209000000000003</c:v>
                </c:pt>
                <c:pt idx="2022">
                  <c:v>94.784999999999997</c:v>
                </c:pt>
                <c:pt idx="2023">
                  <c:v>94.53</c:v>
                </c:pt>
                <c:pt idx="2024">
                  <c:v>93.766999999999996</c:v>
                </c:pt>
                <c:pt idx="2025">
                  <c:v>94.254000000000005</c:v>
                </c:pt>
                <c:pt idx="2026">
                  <c:v>90.537000000000006</c:v>
                </c:pt>
                <c:pt idx="2027">
                  <c:v>92.134</c:v>
                </c:pt>
                <c:pt idx="2028">
                  <c:v>89.403000000000006</c:v>
                </c:pt>
                <c:pt idx="2029">
                  <c:v>93.42</c:v>
                </c:pt>
                <c:pt idx="2030">
                  <c:v>94.034000000000006</c:v>
                </c:pt>
                <c:pt idx="2031">
                  <c:v>95.1</c:v>
                </c:pt>
                <c:pt idx="2032">
                  <c:v>98.635000000000005</c:v>
                </c:pt>
                <c:pt idx="2033">
                  <c:v>94.185000000000002</c:v>
                </c:pt>
                <c:pt idx="2034">
                  <c:v>97.281000000000006</c:v>
                </c:pt>
                <c:pt idx="2035">
                  <c:v>95.995000000000005</c:v>
                </c:pt>
                <c:pt idx="2036">
                  <c:v>92.067999999999998</c:v>
                </c:pt>
                <c:pt idx="2037">
                  <c:v>97.495999999999995</c:v>
                </c:pt>
                <c:pt idx="2038">
                  <c:v>96.343000000000004</c:v>
                </c:pt>
                <c:pt idx="2039">
                  <c:v>97.897999999999996</c:v>
                </c:pt>
                <c:pt idx="2040">
                  <c:v>99.816000000000003</c:v>
                </c:pt>
                <c:pt idx="2041">
                  <c:v>89.162999999999997</c:v>
                </c:pt>
                <c:pt idx="2042">
                  <c:v>95.146000000000001</c:v>
                </c:pt>
                <c:pt idx="2043">
                  <c:v>94.953999999999994</c:v>
                </c:pt>
                <c:pt idx="2044">
                  <c:v>93.988</c:v>
                </c:pt>
                <c:pt idx="2045">
                  <c:v>93.05</c:v>
                </c:pt>
                <c:pt idx="2046">
                  <c:v>97.034000000000006</c:v>
                </c:pt>
                <c:pt idx="2047">
                  <c:v>90.501000000000005</c:v>
                </c:pt>
                <c:pt idx="2048">
                  <c:v>99.067999999999998</c:v>
                </c:pt>
                <c:pt idx="2049">
                  <c:v>90.817999999999998</c:v>
                </c:pt>
                <c:pt idx="2050">
                  <c:v>91.257000000000005</c:v>
                </c:pt>
                <c:pt idx="2051">
                  <c:v>96.501000000000005</c:v>
                </c:pt>
                <c:pt idx="2052">
                  <c:v>97.459000000000003</c:v>
                </c:pt>
                <c:pt idx="2053">
                  <c:v>96.48</c:v>
                </c:pt>
                <c:pt idx="2054">
                  <c:v>93.805000000000007</c:v>
                </c:pt>
                <c:pt idx="2055">
                  <c:v>90.397999999999996</c:v>
                </c:pt>
                <c:pt idx="2056">
                  <c:v>92.926000000000002</c:v>
                </c:pt>
                <c:pt idx="2057">
                  <c:v>98.16</c:v>
                </c:pt>
                <c:pt idx="2058">
                  <c:v>100</c:v>
                </c:pt>
                <c:pt idx="2059">
                  <c:v>94.909000000000006</c:v>
                </c:pt>
                <c:pt idx="2060">
                  <c:v>96.03</c:v>
                </c:pt>
                <c:pt idx="2061">
                  <c:v>92.031000000000006</c:v>
                </c:pt>
                <c:pt idx="2062">
                  <c:v>94.426000000000002</c:v>
                </c:pt>
                <c:pt idx="2063">
                  <c:v>95.763000000000005</c:v>
                </c:pt>
                <c:pt idx="2064">
                  <c:v>95.998000000000005</c:v>
                </c:pt>
                <c:pt idx="2065">
                  <c:v>92.813000000000002</c:v>
                </c:pt>
                <c:pt idx="2066">
                  <c:v>89.710999999999999</c:v>
                </c:pt>
                <c:pt idx="2067">
                  <c:v>93.191999999999993</c:v>
                </c:pt>
                <c:pt idx="2068">
                  <c:v>94.382999999999996</c:v>
                </c:pt>
                <c:pt idx="2069">
                  <c:v>92.89</c:v>
                </c:pt>
                <c:pt idx="2070">
                  <c:v>88.331999999999994</c:v>
                </c:pt>
                <c:pt idx="2071">
                  <c:v>94.834999999999994</c:v>
                </c:pt>
                <c:pt idx="2072">
                  <c:v>95.213999999999999</c:v>
                </c:pt>
                <c:pt idx="2073">
                  <c:v>96.242999999999995</c:v>
                </c:pt>
                <c:pt idx="2074">
                  <c:v>97.966999999999999</c:v>
                </c:pt>
                <c:pt idx="2075">
                  <c:v>96.07</c:v>
                </c:pt>
                <c:pt idx="2076">
                  <c:v>92.444999999999993</c:v>
                </c:pt>
                <c:pt idx="2077">
                  <c:v>90.210999999999999</c:v>
                </c:pt>
                <c:pt idx="2078">
                  <c:v>84.665999999999997</c:v>
                </c:pt>
                <c:pt idx="2079">
                  <c:v>84.116</c:v>
                </c:pt>
                <c:pt idx="2080">
                  <c:v>88.930999999999997</c:v>
                </c:pt>
                <c:pt idx="2081">
                  <c:v>90.277000000000001</c:v>
                </c:pt>
                <c:pt idx="2082">
                  <c:v>96.501999999999995</c:v>
                </c:pt>
                <c:pt idx="2083">
                  <c:v>97.878</c:v>
                </c:pt>
                <c:pt idx="2084">
                  <c:v>97.293000000000006</c:v>
                </c:pt>
                <c:pt idx="2085">
                  <c:v>98.908000000000001</c:v>
                </c:pt>
                <c:pt idx="2086">
                  <c:v>98.048000000000002</c:v>
                </c:pt>
                <c:pt idx="2087">
                  <c:v>96.930999999999997</c:v>
                </c:pt>
                <c:pt idx="2088">
                  <c:v>97.287999999999997</c:v>
                </c:pt>
                <c:pt idx="2089">
                  <c:v>95.137</c:v>
                </c:pt>
                <c:pt idx="2090">
                  <c:v>97.241</c:v>
                </c:pt>
                <c:pt idx="2091">
                  <c:v>97.087000000000003</c:v>
                </c:pt>
                <c:pt idx="2092">
                  <c:v>97.933999999999997</c:v>
                </c:pt>
                <c:pt idx="2093">
                  <c:v>93.489000000000004</c:v>
                </c:pt>
                <c:pt idx="2094">
                  <c:v>93.027000000000001</c:v>
                </c:pt>
                <c:pt idx="2095">
                  <c:v>96.052000000000007</c:v>
                </c:pt>
                <c:pt idx="2096">
                  <c:v>96.721000000000004</c:v>
                </c:pt>
                <c:pt idx="2097">
                  <c:v>99.522000000000006</c:v>
                </c:pt>
                <c:pt idx="2098">
                  <c:v>92.93</c:v>
                </c:pt>
                <c:pt idx="2099">
                  <c:v>97.424999999999997</c:v>
                </c:pt>
                <c:pt idx="2100">
                  <c:v>98.244</c:v>
                </c:pt>
                <c:pt idx="2101">
                  <c:v>97.296000000000006</c:v>
                </c:pt>
                <c:pt idx="2102">
                  <c:v>99.983999999999995</c:v>
                </c:pt>
                <c:pt idx="2103">
                  <c:v>98.435000000000002</c:v>
                </c:pt>
                <c:pt idx="2104">
                  <c:v>97.057000000000002</c:v>
                </c:pt>
                <c:pt idx="2105">
                  <c:v>86.882000000000005</c:v>
                </c:pt>
                <c:pt idx="2106">
                  <c:v>87.247</c:v>
                </c:pt>
                <c:pt idx="2107">
                  <c:v>93.578999999999994</c:v>
                </c:pt>
                <c:pt idx="2108">
                  <c:v>95.353999999999999</c:v>
                </c:pt>
                <c:pt idx="2109">
                  <c:v>95.463999999999999</c:v>
                </c:pt>
                <c:pt idx="2110">
                  <c:v>98.813000000000002</c:v>
                </c:pt>
                <c:pt idx="2111">
                  <c:v>89.313999999999993</c:v>
                </c:pt>
                <c:pt idx="2112">
                  <c:v>81.275999999999996</c:v>
                </c:pt>
                <c:pt idx="2113">
                  <c:v>82.293999999999997</c:v>
                </c:pt>
                <c:pt idx="2114">
                  <c:v>87.186000000000007</c:v>
                </c:pt>
                <c:pt idx="2115">
                  <c:v>90.337000000000003</c:v>
                </c:pt>
                <c:pt idx="2116">
                  <c:v>94.54</c:v>
                </c:pt>
                <c:pt idx="2117">
                  <c:v>98.638000000000005</c:v>
                </c:pt>
                <c:pt idx="2118">
                  <c:v>92.152000000000001</c:v>
                </c:pt>
                <c:pt idx="2119">
                  <c:v>81.581000000000003</c:v>
                </c:pt>
                <c:pt idx="2120">
                  <c:v>89.947000000000003</c:v>
                </c:pt>
                <c:pt idx="2121">
                  <c:v>86.067999999999998</c:v>
                </c:pt>
                <c:pt idx="2122">
                  <c:v>88.013000000000005</c:v>
                </c:pt>
                <c:pt idx="2123">
                  <c:v>85.795000000000002</c:v>
                </c:pt>
                <c:pt idx="2124">
                  <c:v>90.162999999999997</c:v>
                </c:pt>
                <c:pt idx="2125">
                  <c:v>86.941000000000003</c:v>
                </c:pt>
                <c:pt idx="2126">
                  <c:v>99.872</c:v>
                </c:pt>
                <c:pt idx="2127">
                  <c:v>90.986999999999995</c:v>
                </c:pt>
                <c:pt idx="2128">
                  <c:v>94.966999999999999</c:v>
                </c:pt>
                <c:pt idx="2129">
                  <c:v>97.102999999999994</c:v>
                </c:pt>
                <c:pt idx="2130">
                  <c:v>96.448999999999998</c:v>
                </c:pt>
                <c:pt idx="2131">
                  <c:v>95.563000000000002</c:v>
                </c:pt>
                <c:pt idx="2132">
                  <c:v>90.522999999999996</c:v>
                </c:pt>
                <c:pt idx="2133">
                  <c:v>84.644000000000005</c:v>
                </c:pt>
                <c:pt idx="2134">
                  <c:v>84.221000000000004</c:v>
                </c:pt>
                <c:pt idx="2135">
                  <c:v>88.649000000000001</c:v>
                </c:pt>
                <c:pt idx="2136">
                  <c:v>84.977000000000004</c:v>
                </c:pt>
                <c:pt idx="2137">
                  <c:v>80.099999999999994</c:v>
                </c:pt>
                <c:pt idx="2138">
                  <c:v>85.29</c:v>
                </c:pt>
                <c:pt idx="2139">
                  <c:v>91.558000000000007</c:v>
                </c:pt>
                <c:pt idx="2140">
                  <c:v>88.328999999999994</c:v>
                </c:pt>
                <c:pt idx="2141">
                  <c:v>99.182000000000002</c:v>
                </c:pt>
                <c:pt idx="2142">
                  <c:v>95.896000000000001</c:v>
                </c:pt>
                <c:pt idx="2143">
                  <c:v>89.257999999999996</c:v>
                </c:pt>
                <c:pt idx="2144">
                  <c:v>89.647000000000006</c:v>
                </c:pt>
                <c:pt idx="2145">
                  <c:v>89.864999999999995</c:v>
                </c:pt>
                <c:pt idx="2146">
                  <c:v>92.644999999999996</c:v>
                </c:pt>
                <c:pt idx="2147">
                  <c:v>90.055999999999997</c:v>
                </c:pt>
                <c:pt idx="2148">
                  <c:v>87.466999999999999</c:v>
                </c:pt>
                <c:pt idx="2149">
                  <c:v>87.503</c:v>
                </c:pt>
                <c:pt idx="2150">
                  <c:v>83.17</c:v>
                </c:pt>
                <c:pt idx="2151">
                  <c:v>82.027000000000001</c:v>
                </c:pt>
                <c:pt idx="2152">
                  <c:v>82.277000000000001</c:v>
                </c:pt>
                <c:pt idx="2153">
                  <c:v>81.227000000000004</c:v>
                </c:pt>
                <c:pt idx="2154">
                  <c:v>83.543000000000006</c:v>
                </c:pt>
                <c:pt idx="2155">
                  <c:v>90.481999999999999</c:v>
                </c:pt>
                <c:pt idx="2156">
                  <c:v>87.384</c:v>
                </c:pt>
                <c:pt idx="2157">
                  <c:v>81.259</c:v>
                </c:pt>
                <c:pt idx="2158">
                  <c:v>85.488</c:v>
                </c:pt>
                <c:pt idx="2159">
                  <c:v>87.245000000000005</c:v>
                </c:pt>
                <c:pt idx="2160">
                  <c:v>79.951999999999998</c:v>
                </c:pt>
                <c:pt idx="2161">
                  <c:v>83.656000000000006</c:v>
                </c:pt>
                <c:pt idx="2162">
                  <c:v>79.317999999999998</c:v>
                </c:pt>
                <c:pt idx="2163">
                  <c:v>86.188999999999993</c:v>
                </c:pt>
                <c:pt idx="2164">
                  <c:v>86.887</c:v>
                </c:pt>
                <c:pt idx="2165">
                  <c:v>88.542000000000002</c:v>
                </c:pt>
                <c:pt idx="2166">
                  <c:v>82.016999999999996</c:v>
                </c:pt>
                <c:pt idx="2167">
                  <c:v>87.331999999999994</c:v>
                </c:pt>
                <c:pt idx="2168">
                  <c:v>92.093999999999994</c:v>
                </c:pt>
                <c:pt idx="2169">
                  <c:v>95.626999999999995</c:v>
                </c:pt>
                <c:pt idx="2170">
                  <c:v>86.608000000000004</c:v>
                </c:pt>
                <c:pt idx="2171">
                  <c:v>91.356999999999999</c:v>
                </c:pt>
                <c:pt idx="2172">
                  <c:v>82.861999999999995</c:v>
                </c:pt>
                <c:pt idx="2173">
                  <c:v>93.576999999999998</c:v>
                </c:pt>
                <c:pt idx="2174">
                  <c:v>87.257999999999996</c:v>
                </c:pt>
                <c:pt idx="2175">
                  <c:v>84.614999999999995</c:v>
                </c:pt>
                <c:pt idx="2176">
                  <c:v>80.355999999999995</c:v>
                </c:pt>
                <c:pt idx="2177">
                  <c:v>87.515000000000001</c:v>
                </c:pt>
                <c:pt idx="2178">
                  <c:v>93.307000000000002</c:v>
                </c:pt>
                <c:pt idx="2179">
                  <c:v>91.912999999999997</c:v>
                </c:pt>
                <c:pt idx="2180">
                  <c:v>82.421999999999997</c:v>
                </c:pt>
                <c:pt idx="2181">
                  <c:v>84.522999999999996</c:v>
                </c:pt>
                <c:pt idx="2182">
                  <c:v>90.05</c:v>
                </c:pt>
                <c:pt idx="2183">
                  <c:v>87.245999999999995</c:v>
                </c:pt>
                <c:pt idx="2184">
                  <c:v>78.933000000000007</c:v>
                </c:pt>
                <c:pt idx="2185">
                  <c:v>76.855999999999995</c:v>
                </c:pt>
                <c:pt idx="2186">
                  <c:v>84.406999999999996</c:v>
                </c:pt>
                <c:pt idx="2187">
                  <c:v>88.649000000000001</c:v>
                </c:pt>
                <c:pt idx="2188">
                  <c:v>87.35</c:v>
                </c:pt>
                <c:pt idx="2189">
                  <c:v>84.787999999999997</c:v>
                </c:pt>
                <c:pt idx="2190">
                  <c:v>83.873999999999995</c:v>
                </c:pt>
                <c:pt idx="2191">
                  <c:v>82.042000000000002</c:v>
                </c:pt>
                <c:pt idx="2192">
                  <c:v>82.174999999999997</c:v>
                </c:pt>
                <c:pt idx="2193">
                  <c:v>77.552000000000007</c:v>
                </c:pt>
                <c:pt idx="2194">
                  <c:v>80.441000000000003</c:v>
                </c:pt>
                <c:pt idx="2195">
                  <c:v>75.085999999999999</c:v>
                </c:pt>
                <c:pt idx="2196">
                  <c:v>72.694000000000003</c:v>
                </c:pt>
                <c:pt idx="2197">
                  <c:v>80.893000000000001</c:v>
                </c:pt>
                <c:pt idx="2198">
                  <c:v>96.308000000000007</c:v>
                </c:pt>
                <c:pt idx="2199">
                  <c:v>94.534999999999997</c:v>
                </c:pt>
                <c:pt idx="2200">
                  <c:v>82.444999999999993</c:v>
                </c:pt>
                <c:pt idx="2201">
                  <c:v>80.644999999999996</c:v>
                </c:pt>
                <c:pt idx="2202">
                  <c:v>75.334999999999994</c:v>
                </c:pt>
                <c:pt idx="2203">
                  <c:v>84.013000000000005</c:v>
                </c:pt>
                <c:pt idx="2204">
                  <c:v>78.582999999999998</c:v>
                </c:pt>
                <c:pt idx="2205">
                  <c:v>79.447999999999993</c:v>
                </c:pt>
                <c:pt idx="2206">
                  <c:v>79.643000000000001</c:v>
                </c:pt>
                <c:pt idx="2207">
                  <c:v>86.472999999999999</c:v>
                </c:pt>
                <c:pt idx="2208">
                  <c:v>92.775999999999996</c:v>
                </c:pt>
                <c:pt idx="2209">
                  <c:v>96.052000000000007</c:v>
                </c:pt>
                <c:pt idx="2210">
                  <c:v>90.602999999999994</c:v>
                </c:pt>
                <c:pt idx="2211">
                  <c:v>78.673000000000002</c:v>
                </c:pt>
                <c:pt idx="2212">
                  <c:v>85.457999999999998</c:v>
                </c:pt>
                <c:pt idx="2213">
                  <c:v>80.701999999999998</c:v>
                </c:pt>
                <c:pt idx="2214">
                  <c:v>82.929000000000002</c:v>
                </c:pt>
                <c:pt idx="2215">
                  <c:v>81.242999999999995</c:v>
                </c:pt>
                <c:pt idx="2216">
                  <c:v>81.894000000000005</c:v>
                </c:pt>
                <c:pt idx="2217">
                  <c:v>84.087000000000003</c:v>
                </c:pt>
                <c:pt idx="2218">
                  <c:v>83.194999999999993</c:v>
                </c:pt>
                <c:pt idx="2219">
                  <c:v>83.71</c:v>
                </c:pt>
                <c:pt idx="2220">
                  <c:v>81.646000000000001</c:v>
                </c:pt>
                <c:pt idx="2221">
                  <c:v>86.135999999999996</c:v>
                </c:pt>
                <c:pt idx="2222">
                  <c:v>84.483000000000004</c:v>
                </c:pt>
                <c:pt idx="2223">
                  <c:v>87.33</c:v>
                </c:pt>
                <c:pt idx="2224">
                  <c:v>89.123999999999995</c:v>
                </c:pt>
                <c:pt idx="2225">
                  <c:v>91.918000000000006</c:v>
                </c:pt>
                <c:pt idx="2226">
                  <c:v>94.046999999999997</c:v>
                </c:pt>
                <c:pt idx="2227">
                  <c:v>88.83</c:v>
                </c:pt>
                <c:pt idx="2228">
                  <c:v>96.56</c:v>
                </c:pt>
                <c:pt idx="2229">
                  <c:v>96.343999999999994</c:v>
                </c:pt>
                <c:pt idx="2230">
                  <c:v>93.581000000000003</c:v>
                </c:pt>
                <c:pt idx="2231">
                  <c:v>95</c:v>
                </c:pt>
                <c:pt idx="2232">
                  <c:v>86.617999999999995</c:v>
                </c:pt>
                <c:pt idx="2233">
                  <c:v>89.316000000000003</c:v>
                </c:pt>
                <c:pt idx="2234">
                  <c:v>89.518000000000001</c:v>
                </c:pt>
                <c:pt idx="2235">
                  <c:v>92.311999999999998</c:v>
                </c:pt>
                <c:pt idx="2236">
                  <c:v>87.8</c:v>
                </c:pt>
                <c:pt idx="2237">
                  <c:v>90.516000000000005</c:v>
                </c:pt>
                <c:pt idx="2238">
                  <c:v>98.066999999999993</c:v>
                </c:pt>
                <c:pt idx="2239">
                  <c:v>98.846999999999994</c:v>
                </c:pt>
                <c:pt idx="2240">
                  <c:v>95.106999999999999</c:v>
                </c:pt>
                <c:pt idx="2241">
                  <c:v>90.995999999999995</c:v>
                </c:pt>
                <c:pt idx="2242">
                  <c:v>92.188000000000002</c:v>
                </c:pt>
                <c:pt idx="2243">
                  <c:v>87.906000000000006</c:v>
                </c:pt>
                <c:pt idx="2244">
                  <c:v>89.191999999999993</c:v>
                </c:pt>
                <c:pt idx="2245">
                  <c:v>94.35</c:v>
                </c:pt>
                <c:pt idx="2246">
                  <c:v>92.483999999999995</c:v>
                </c:pt>
                <c:pt idx="2247">
                  <c:v>85.558999999999997</c:v>
                </c:pt>
                <c:pt idx="2248">
                  <c:v>88.802000000000007</c:v>
                </c:pt>
                <c:pt idx="2249">
                  <c:v>83.656999999999996</c:v>
                </c:pt>
                <c:pt idx="2250">
                  <c:v>83.828000000000003</c:v>
                </c:pt>
                <c:pt idx="2251">
                  <c:v>83.984999999999999</c:v>
                </c:pt>
                <c:pt idx="2252">
                  <c:v>88.537000000000006</c:v>
                </c:pt>
                <c:pt idx="2253">
                  <c:v>93.61</c:v>
                </c:pt>
                <c:pt idx="2254">
                  <c:v>94.364000000000004</c:v>
                </c:pt>
                <c:pt idx="2255">
                  <c:v>92.165999999999997</c:v>
                </c:pt>
                <c:pt idx="2256">
                  <c:v>90.492999999999995</c:v>
                </c:pt>
                <c:pt idx="2257">
                  <c:v>93.677999999999997</c:v>
                </c:pt>
                <c:pt idx="2258">
                  <c:v>98.24</c:v>
                </c:pt>
                <c:pt idx="2259">
                  <c:v>97.701999999999998</c:v>
                </c:pt>
                <c:pt idx="2260">
                  <c:v>92.957999999999998</c:v>
                </c:pt>
                <c:pt idx="2261">
                  <c:v>91.572000000000003</c:v>
                </c:pt>
                <c:pt idx="2262">
                  <c:v>95.4</c:v>
                </c:pt>
                <c:pt idx="2263">
                  <c:v>98.483000000000004</c:v>
                </c:pt>
                <c:pt idx="2264">
                  <c:v>95.281000000000006</c:v>
                </c:pt>
                <c:pt idx="2265">
                  <c:v>92.936000000000007</c:v>
                </c:pt>
                <c:pt idx="2266">
                  <c:v>89.757999999999996</c:v>
                </c:pt>
                <c:pt idx="2267">
                  <c:v>87.159000000000006</c:v>
                </c:pt>
                <c:pt idx="2268">
                  <c:v>90.503</c:v>
                </c:pt>
                <c:pt idx="2269">
                  <c:v>88.543999999999997</c:v>
                </c:pt>
                <c:pt idx="2270">
                  <c:v>97.006</c:v>
                </c:pt>
                <c:pt idx="2271">
                  <c:v>96.02</c:v>
                </c:pt>
                <c:pt idx="2272">
                  <c:v>94.097999999999999</c:v>
                </c:pt>
                <c:pt idx="2273">
                  <c:v>91.433000000000007</c:v>
                </c:pt>
                <c:pt idx="2274">
                  <c:v>91.453000000000003</c:v>
                </c:pt>
                <c:pt idx="2275">
                  <c:v>95.548000000000002</c:v>
                </c:pt>
                <c:pt idx="2276">
                  <c:v>99.566999999999993</c:v>
                </c:pt>
                <c:pt idx="2277">
                  <c:v>97.76</c:v>
                </c:pt>
                <c:pt idx="2278">
                  <c:v>98.043000000000006</c:v>
                </c:pt>
                <c:pt idx="2279">
                  <c:v>95.093999999999994</c:v>
                </c:pt>
                <c:pt idx="2280">
                  <c:v>93.652000000000001</c:v>
                </c:pt>
                <c:pt idx="2281">
                  <c:v>97.784999999999997</c:v>
                </c:pt>
                <c:pt idx="2282">
                  <c:v>94.058999999999997</c:v>
                </c:pt>
                <c:pt idx="2283">
                  <c:v>90.712000000000003</c:v>
                </c:pt>
                <c:pt idx="2284">
                  <c:v>91.162999999999997</c:v>
                </c:pt>
                <c:pt idx="2285">
                  <c:v>98.241</c:v>
                </c:pt>
                <c:pt idx="2286">
                  <c:v>98.98</c:v>
                </c:pt>
                <c:pt idx="2287">
                  <c:v>95.027000000000001</c:v>
                </c:pt>
                <c:pt idx="2288">
                  <c:v>91.103999999999999</c:v>
                </c:pt>
                <c:pt idx="2289">
                  <c:v>98.263999999999996</c:v>
                </c:pt>
                <c:pt idx="2290">
                  <c:v>91.075999999999993</c:v>
                </c:pt>
                <c:pt idx="2291">
                  <c:v>90.878</c:v>
                </c:pt>
                <c:pt idx="2292">
                  <c:v>94.081999999999994</c:v>
                </c:pt>
                <c:pt idx="2293">
                  <c:v>90.680999999999997</c:v>
                </c:pt>
                <c:pt idx="2294">
                  <c:v>91.575999999999993</c:v>
                </c:pt>
                <c:pt idx="2295">
                  <c:v>96.018000000000001</c:v>
                </c:pt>
                <c:pt idx="2296">
                  <c:v>94.316000000000003</c:v>
                </c:pt>
                <c:pt idx="2297">
                  <c:v>95.587000000000003</c:v>
                </c:pt>
                <c:pt idx="2298">
                  <c:v>95.903999999999996</c:v>
                </c:pt>
                <c:pt idx="2299">
                  <c:v>88.94</c:v>
                </c:pt>
                <c:pt idx="2300">
                  <c:v>93.331999999999994</c:v>
                </c:pt>
                <c:pt idx="2301">
                  <c:v>96.977000000000004</c:v>
                </c:pt>
                <c:pt idx="2302">
                  <c:v>98.061999999999998</c:v>
                </c:pt>
                <c:pt idx="2303">
                  <c:v>96.444999999999993</c:v>
                </c:pt>
                <c:pt idx="2304">
                  <c:v>97.52</c:v>
                </c:pt>
                <c:pt idx="2305">
                  <c:v>93.225999999999999</c:v>
                </c:pt>
                <c:pt idx="2306">
                  <c:v>95.801000000000002</c:v>
                </c:pt>
                <c:pt idx="2307">
                  <c:v>87.257000000000005</c:v>
                </c:pt>
                <c:pt idx="2308">
                  <c:v>94.015000000000001</c:v>
                </c:pt>
                <c:pt idx="2309">
                  <c:v>94.602999999999994</c:v>
                </c:pt>
                <c:pt idx="2310">
                  <c:v>93.834999999999994</c:v>
                </c:pt>
                <c:pt idx="2311">
                  <c:v>89.945999999999998</c:v>
                </c:pt>
                <c:pt idx="2312">
                  <c:v>94.995999999999995</c:v>
                </c:pt>
                <c:pt idx="2313">
                  <c:v>96.563999999999993</c:v>
                </c:pt>
                <c:pt idx="2314">
                  <c:v>89.991</c:v>
                </c:pt>
                <c:pt idx="2315">
                  <c:v>91.873000000000005</c:v>
                </c:pt>
                <c:pt idx="2316">
                  <c:v>97.087999999999994</c:v>
                </c:pt>
                <c:pt idx="2317">
                  <c:v>93.742999999999995</c:v>
                </c:pt>
                <c:pt idx="2318">
                  <c:v>89.225999999999999</c:v>
                </c:pt>
                <c:pt idx="2319">
                  <c:v>94.442999999999998</c:v>
                </c:pt>
                <c:pt idx="2320">
                  <c:v>91.691000000000003</c:v>
                </c:pt>
                <c:pt idx="2321">
                  <c:v>90.649000000000001</c:v>
                </c:pt>
                <c:pt idx="2322">
                  <c:v>95.981999999999999</c:v>
                </c:pt>
                <c:pt idx="2323">
                  <c:v>99.245000000000005</c:v>
                </c:pt>
                <c:pt idx="2324">
                  <c:v>93.722999999999999</c:v>
                </c:pt>
                <c:pt idx="2325">
                  <c:v>92.338999999999999</c:v>
                </c:pt>
                <c:pt idx="2326">
                  <c:v>96.76</c:v>
                </c:pt>
                <c:pt idx="2327">
                  <c:v>96.316999999999993</c:v>
                </c:pt>
                <c:pt idx="2328">
                  <c:v>93.537000000000006</c:v>
                </c:pt>
                <c:pt idx="2329">
                  <c:v>95.91</c:v>
                </c:pt>
                <c:pt idx="2330">
                  <c:v>95.2</c:v>
                </c:pt>
                <c:pt idx="2331">
                  <c:v>96.353999999999999</c:v>
                </c:pt>
                <c:pt idx="2332">
                  <c:v>92.841999999999999</c:v>
                </c:pt>
                <c:pt idx="2333">
                  <c:v>95.352999999999994</c:v>
                </c:pt>
                <c:pt idx="2334">
                  <c:v>88.756</c:v>
                </c:pt>
                <c:pt idx="2335">
                  <c:v>87.534000000000006</c:v>
                </c:pt>
                <c:pt idx="2336">
                  <c:v>94.027000000000001</c:v>
                </c:pt>
                <c:pt idx="2337">
                  <c:v>99.584999999999994</c:v>
                </c:pt>
                <c:pt idx="2338">
                  <c:v>99.426000000000002</c:v>
                </c:pt>
                <c:pt idx="2339">
                  <c:v>95.028000000000006</c:v>
                </c:pt>
                <c:pt idx="2340">
                  <c:v>90.674000000000007</c:v>
                </c:pt>
                <c:pt idx="2341">
                  <c:v>94.396000000000001</c:v>
                </c:pt>
                <c:pt idx="2342">
                  <c:v>94.680999999999997</c:v>
                </c:pt>
                <c:pt idx="2343">
                  <c:v>98.465000000000003</c:v>
                </c:pt>
                <c:pt idx="2344">
                  <c:v>97.271000000000001</c:v>
                </c:pt>
                <c:pt idx="2345">
                  <c:v>94.35</c:v>
                </c:pt>
                <c:pt idx="2346">
                  <c:v>91.686999999999998</c:v>
                </c:pt>
                <c:pt idx="2347">
                  <c:v>93.611999999999995</c:v>
                </c:pt>
                <c:pt idx="2348">
                  <c:v>91.332999999999998</c:v>
                </c:pt>
                <c:pt idx="2349">
                  <c:v>96.370999999999995</c:v>
                </c:pt>
                <c:pt idx="2350">
                  <c:v>98.292000000000002</c:v>
                </c:pt>
                <c:pt idx="2351">
                  <c:v>98.311999999999998</c:v>
                </c:pt>
                <c:pt idx="2352">
                  <c:v>98.489000000000004</c:v>
                </c:pt>
                <c:pt idx="2353">
                  <c:v>98.945999999999998</c:v>
                </c:pt>
                <c:pt idx="2354">
                  <c:v>95.230999999999995</c:v>
                </c:pt>
                <c:pt idx="2355">
                  <c:v>95.37</c:v>
                </c:pt>
                <c:pt idx="2356">
                  <c:v>97.457999999999998</c:v>
                </c:pt>
                <c:pt idx="2357">
                  <c:v>99.328000000000003</c:v>
                </c:pt>
                <c:pt idx="2358">
                  <c:v>93.734999999999999</c:v>
                </c:pt>
                <c:pt idx="2359">
                  <c:v>96.087999999999994</c:v>
                </c:pt>
                <c:pt idx="2360">
                  <c:v>97.614999999999995</c:v>
                </c:pt>
                <c:pt idx="2361">
                  <c:v>92.460999999999999</c:v>
                </c:pt>
                <c:pt idx="2362">
                  <c:v>90.611999999999995</c:v>
                </c:pt>
                <c:pt idx="2363">
                  <c:v>95.406999999999996</c:v>
                </c:pt>
                <c:pt idx="2364">
                  <c:v>97.021000000000001</c:v>
                </c:pt>
                <c:pt idx="2365">
                  <c:v>90.218000000000004</c:v>
                </c:pt>
                <c:pt idx="2366">
                  <c:v>92.962000000000003</c:v>
                </c:pt>
                <c:pt idx="2367">
                  <c:v>93.771000000000001</c:v>
                </c:pt>
                <c:pt idx="2368">
                  <c:v>98.953000000000003</c:v>
                </c:pt>
                <c:pt idx="2369">
                  <c:v>91.948999999999998</c:v>
                </c:pt>
                <c:pt idx="2370">
                  <c:v>92.462000000000003</c:v>
                </c:pt>
                <c:pt idx="2371">
                  <c:v>91.930999999999997</c:v>
                </c:pt>
                <c:pt idx="2372">
                  <c:v>93.905000000000001</c:v>
                </c:pt>
                <c:pt idx="2373">
                  <c:v>97.531999999999996</c:v>
                </c:pt>
                <c:pt idx="2374">
                  <c:v>94.465000000000003</c:v>
                </c:pt>
                <c:pt idx="2375">
                  <c:v>96.215999999999994</c:v>
                </c:pt>
                <c:pt idx="2376">
                  <c:v>88.486000000000004</c:v>
                </c:pt>
                <c:pt idx="2377">
                  <c:v>91.754999999999995</c:v>
                </c:pt>
                <c:pt idx="2378">
                  <c:v>94.192999999999998</c:v>
                </c:pt>
                <c:pt idx="2379">
                  <c:v>98.087000000000003</c:v>
                </c:pt>
                <c:pt idx="2380">
                  <c:v>97.878</c:v>
                </c:pt>
                <c:pt idx="2381">
                  <c:v>99.524000000000001</c:v>
                </c:pt>
                <c:pt idx="2382">
                  <c:v>93.421999999999997</c:v>
                </c:pt>
                <c:pt idx="2383">
                  <c:v>90.754000000000005</c:v>
                </c:pt>
                <c:pt idx="2384">
                  <c:v>95.076999999999998</c:v>
                </c:pt>
                <c:pt idx="2385">
                  <c:v>97.338999999999999</c:v>
                </c:pt>
                <c:pt idx="2386">
                  <c:v>94.001999999999995</c:v>
                </c:pt>
                <c:pt idx="2387">
                  <c:v>93.153999999999996</c:v>
                </c:pt>
                <c:pt idx="2388">
                  <c:v>93.74</c:v>
                </c:pt>
                <c:pt idx="2389">
                  <c:v>94.088999999999999</c:v>
                </c:pt>
                <c:pt idx="2390">
                  <c:v>95.274000000000001</c:v>
                </c:pt>
                <c:pt idx="2391">
                  <c:v>87.266000000000005</c:v>
                </c:pt>
                <c:pt idx="2392">
                  <c:v>94.153000000000006</c:v>
                </c:pt>
                <c:pt idx="2393">
                  <c:v>95.938999999999993</c:v>
                </c:pt>
                <c:pt idx="2394">
                  <c:v>96.951999999999998</c:v>
                </c:pt>
                <c:pt idx="2395">
                  <c:v>95.052999999999997</c:v>
                </c:pt>
                <c:pt idx="2396">
                  <c:v>94.65</c:v>
                </c:pt>
                <c:pt idx="2397">
                  <c:v>96.971000000000004</c:v>
                </c:pt>
                <c:pt idx="2398">
                  <c:v>91.058000000000007</c:v>
                </c:pt>
                <c:pt idx="2399">
                  <c:v>97.045000000000002</c:v>
                </c:pt>
                <c:pt idx="2400">
                  <c:v>96.506</c:v>
                </c:pt>
                <c:pt idx="2401">
                  <c:v>95.566999999999993</c:v>
                </c:pt>
                <c:pt idx="2402">
                  <c:v>99.265000000000001</c:v>
                </c:pt>
                <c:pt idx="2403">
                  <c:v>97.61</c:v>
                </c:pt>
                <c:pt idx="2404">
                  <c:v>95.736999999999995</c:v>
                </c:pt>
                <c:pt idx="2405">
                  <c:v>92.686999999999998</c:v>
                </c:pt>
                <c:pt idx="2406">
                  <c:v>93.801000000000002</c:v>
                </c:pt>
                <c:pt idx="2407">
                  <c:v>94.462000000000003</c:v>
                </c:pt>
                <c:pt idx="2408">
                  <c:v>95.878</c:v>
                </c:pt>
                <c:pt idx="2409">
                  <c:v>91.38</c:v>
                </c:pt>
                <c:pt idx="2410">
                  <c:v>94.938000000000002</c:v>
                </c:pt>
                <c:pt idx="2411">
                  <c:v>98.052999999999997</c:v>
                </c:pt>
                <c:pt idx="2412">
                  <c:v>97.132000000000005</c:v>
                </c:pt>
                <c:pt idx="2413">
                  <c:v>97.200999999999993</c:v>
                </c:pt>
                <c:pt idx="2414">
                  <c:v>97.218000000000004</c:v>
                </c:pt>
                <c:pt idx="2415">
                  <c:v>97.478999999999999</c:v>
                </c:pt>
                <c:pt idx="2416">
                  <c:v>91.94</c:v>
                </c:pt>
                <c:pt idx="2417">
                  <c:v>96.45</c:v>
                </c:pt>
                <c:pt idx="2418">
                  <c:v>94.67</c:v>
                </c:pt>
                <c:pt idx="2419">
                  <c:v>95.179000000000002</c:v>
                </c:pt>
                <c:pt idx="2420">
                  <c:v>95.995999999999995</c:v>
                </c:pt>
                <c:pt idx="2421">
                  <c:v>97.793000000000006</c:v>
                </c:pt>
                <c:pt idx="2422">
                  <c:v>93.822999999999993</c:v>
                </c:pt>
                <c:pt idx="2423">
                  <c:v>95.933999999999997</c:v>
                </c:pt>
                <c:pt idx="2424">
                  <c:v>96.995000000000005</c:v>
                </c:pt>
                <c:pt idx="2425">
                  <c:v>90.088999999999999</c:v>
                </c:pt>
                <c:pt idx="2426">
                  <c:v>98.573999999999998</c:v>
                </c:pt>
                <c:pt idx="2427">
                  <c:v>97.257999999999996</c:v>
                </c:pt>
                <c:pt idx="2428">
                  <c:v>93.972999999999999</c:v>
                </c:pt>
                <c:pt idx="2429">
                  <c:v>92.56</c:v>
                </c:pt>
                <c:pt idx="2430">
                  <c:v>93.756</c:v>
                </c:pt>
                <c:pt idx="2431">
                  <c:v>96.397999999999996</c:v>
                </c:pt>
                <c:pt idx="2432">
                  <c:v>95.680999999999997</c:v>
                </c:pt>
                <c:pt idx="2433">
                  <c:v>90.528000000000006</c:v>
                </c:pt>
                <c:pt idx="2434">
                  <c:v>89.813000000000002</c:v>
                </c:pt>
                <c:pt idx="2435">
                  <c:v>92.837999999999994</c:v>
                </c:pt>
                <c:pt idx="2436">
                  <c:v>98.948999999999998</c:v>
                </c:pt>
                <c:pt idx="2437">
                  <c:v>98.456000000000003</c:v>
                </c:pt>
                <c:pt idx="2438">
                  <c:v>94.620999999999995</c:v>
                </c:pt>
                <c:pt idx="2439">
                  <c:v>96.325999999999993</c:v>
                </c:pt>
                <c:pt idx="2440">
                  <c:v>90.578000000000003</c:v>
                </c:pt>
                <c:pt idx="2441">
                  <c:v>92.356999999999999</c:v>
                </c:pt>
                <c:pt idx="2442">
                  <c:v>93.527000000000001</c:v>
                </c:pt>
                <c:pt idx="2443">
                  <c:v>97.93</c:v>
                </c:pt>
                <c:pt idx="2444">
                  <c:v>99.896000000000001</c:v>
                </c:pt>
                <c:pt idx="2445">
                  <c:v>95.825999999999993</c:v>
                </c:pt>
                <c:pt idx="2446">
                  <c:v>98.384</c:v>
                </c:pt>
                <c:pt idx="2447">
                  <c:v>94.611000000000004</c:v>
                </c:pt>
                <c:pt idx="2448">
                  <c:v>96.254999999999995</c:v>
                </c:pt>
                <c:pt idx="2449">
                  <c:v>97.837000000000003</c:v>
                </c:pt>
                <c:pt idx="2450">
                  <c:v>97.855999999999995</c:v>
                </c:pt>
                <c:pt idx="2451">
                  <c:v>93.813000000000002</c:v>
                </c:pt>
                <c:pt idx="2452">
                  <c:v>98.757999999999996</c:v>
                </c:pt>
                <c:pt idx="2453">
                  <c:v>98.792000000000002</c:v>
                </c:pt>
                <c:pt idx="2454">
                  <c:v>96.671999999999997</c:v>
                </c:pt>
                <c:pt idx="2455">
                  <c:v>93.534999999999997</c:v>
                </c:pt>
                <c:pt idx="2456">
                  <c:v>96.492000000000004</c:v>
                </c:pt>
                <c:pt idx="2457">
                  <c:v>96.337999999999994</c:v>
                </c:pt>
                <c:pt idx="2458">
                  <c:v>98.926000000000002</c:v>
                </c:pt>
                <c:pt idx="2459">
                  <c:v>99.197000000000003</c:v>
                </c:pt>
                <c:pt idx="2460">
                  <c:v>99.664000000000001</c:v>
                </c:pt>
                <c:pt idx="2461">
                  <c:v>98.682000000000002</c:v>
                </c:pt>
                <c:pt idx="2462">
                  <c:v>98.275000000000006</c:v>
                </c:pt>
                <c:pt idx="2463">
                  <c:v>98.531999999999996</c:v>
                </c:pt>
                <c:pt idx="2464">
                  <c:v>99.896000000000001</c:v>
                </c:pt>
                <c:pt idx="2465">
                  <c:v>99.135999999999996</c:v>
                </c:pt>
                <c:pt idx="2466">
                  <c:v>99.590999999999994</c:v>
                </c:pt>
                <c:pt idx="2467">
                  <c:v>99.632000000000005</c:v>
                </c:pt>
                <c:pt idx="2468">
                  <c:v>90.203999999999994</c:v>
                </c:pt>
                <c:pt idx="2469">
                  <c:v>97.647999999999996</c:v>
                </c:pt>
                <c:pt idx="2470">
                  <c:v>89.813999999999993</c:v>
                </c:pt>
                <c:pt idx="2471">
                  <c:v>89.596000000000004</c:v>
                </c:pt>
                <c:pt idx="2472">
                  <c:v>90.64</c:v>
                </c:pt>
                <c:pt idx="2473">
                  <c:v>84.046000000000006</c:v>
                </c:pt>
                <c:pt idx="2474">
                  <c:v>87.278000000000006</c:v>
                </c:pt>
                <c:pt idx="2475">
                  <c:v>86.234999999999999</c:v>
                </c:pt>
                <c:pt idx="2476">
                  <c:v>83.54</c:v>
                </c:pt>
                <c:pt idx="2477">
                  <c:v>84.542000000000002</c:v>
                </c:pt>
                <c:pt idx="2478">
                  <c:v>86.128</c:v>
                </c:pt>
                <c:pt idx="2479">
                  <c:v>86.715999999999994</c:v>
                </c:pt>
                <c:pt idx="2480">
                  <c:v>85.741</c:v>
                </c:pt>
                <c:pt idx="2481">
                  <c:v>93.084999999999994</c:v>
                </c:pt>
                <c:pt idx="2482">
                  <c:v>99.072999999999993</c:v>
                </c:pt>
                <c:pt idx="2483">
                  <c:v>98.24</c:v>
                </c:pt>
                <c:pt idx="2484">
                  <c:v>92.477999999999994</c:v>
                </c:pt>
                <c:pt idx="2485">
                  <c:v>98.001999999999995</c:v>
                </c:pt>
                <c:pt idx="2486">
                  <c:v>94.05</c:v>
                </c:pt>
                <c:pt idx="2487">
                  <c:v>93.617999999999995</c:v>
                </c:pt>
                <c:pt idx="2488">
                  <c:v>98.415000000000006</c:v>
                </c:pt>
                <c:pt idx="2489">
                  <c:v>94.572999999999993</c:v>
                </c:pt>
                <c:pt idx="2490">
                  <c:v>86.584999999999994</c:v>
                </c:pt>
                <c:pt idx="2491">
                  <c:v>84.864000000000004</c:v>
                </c:pt>
                <c:pt idx="2492">
                  <c:v>89.462000000000003</c:v>
                </c:pt>
                <c:pt idx="2493">
                  <c:v>87.403999999999996</c:v>
                </c:pt>
                <c:pt idx="2494">
                  <c:v>86.093999999999994</c:v>
                </c:pt>
                <c:pt idx="2495">
                  <c:v>91.058999999999997</c:v>
                </c:pt>
                <c:pt idx="2496">
                  <c:v>90.989000000000004</c:v>
                </c:pt>
                <c:pt idx="2497">
                  <c:v>82.864000000000004</c:v>
                </c:pt>
                <c:pt idx="2498">
                  <c:v>87.096000000000004</c:v>
                </c:pt>
                <c:pt idx="2499">
                  <c:v>93.007000000000005</c:v>
                </c:pt>
                <c:pt idx="2500">
                  <c:v>91.325000000000003</c:v>
                </c:pt>
                <c:pt idx="2501">
                  <c:v>82.144999999999996</c:v>
                </c:pt>
                <c:pt idx="2502">
                  <c:v>82.94</c:v>
                </c:pt>
                <c:pt idx="2503">
                  <c:v>83.066999999999993</c:v>
                </c:pt>
                <c:pt idx="2504">
                  <c:v>80.611999999999995</c:v>
                </c:pt>
                <c:pt idx="2505">
                  <c:v>83.045000000000002</c:v>
                </c:pt>
                <c:pt idx="2506">
                  <c:v>83.212000000000003</c:v>
                </c:pt>
                <c:pt idx="2507">
                  <c:v>84.103999999999999</c:v>
                </c:pt>
                <c:pt idx="2508">
                  <c:v>79.257000000000005</c:v>
                </c:pt>
                <c:pt idx="2509">
                  <c:v>82.77</c:v>
                </c:pt>
                <c:pt idx="2510">
                  <c:v>87.581000000000003</c:v>
                </c:pt>
                <c:pt idx="2511">
                  <c:v>84.552000000000007</c:v>
                </c:pt>
                <c:pt idx="2512">
                  <c:v>80.372</c:v>
                </c:pt>
                <c:pt idx="2513">
                  <c:v>86.638000000000005</c:v>
                </c:pt>
                <c:pt idx="2514">
                  <c:v>88.1</c:v>
                </c:pt>
                <c:pt idx="2515">
                  <c:v>90.873999999999995</c:v>
                </c:pt>
                <c:pt idx="2516">
                  <c:v>85.765000000000001</c:v>
                </c:pt>
                <c:pt idx="2517">
                  <c:v>88.808000000000007</c:v>
                </c:pt>
                <c:pt idx="2518">
                  <c:v>89.653999999999996</c:v>
                </c:pt>
                <c:pt idx="2519">
                  <c:v>84.488</c:v>
                </c:pt>
                <c:pt idx="2520">
                  <c:v>86.808000000000007</c:v>
                </c:pt>
                <c:pt idx="2521">
                  <c:v>82.394000000000005</c:v>
                </c:pt>
                <c:pt idx="2522">
                  <c:v>84.751000000000005</c:v>
                </c:pt>
                <c:pt idx="2523">
                  <c:v>85.808000000000007</c:v>
                </c:pt>
                <c:pt idx="2524">
                  <c:v>83.361999999999995</c:v>
                </c:pt>
                <c:pt idx="2525">
                  <c:v>85.108000000000004</c:v>
                </c:pt>
                <c:pt idx="2526">
                  <c:v>87.772000000000006</c:v>
                </c:pt>
                <c:pt idx="2527">
                  <c:v>79.963999999999999</c:v>
                </c:pt>
                <c:pt idx="2528">
                  <c:v>84.138999999999996</c:v>
                </c:pt>
                <c:pt idx="2529">
                  <c:v>79.015000000000001</c:v>
                </c:pt>
                <c:pt idx="2530">
                  <c:v>87.332999999999998</c:v>
                </c:pt>
                <c:pt idx="2531">
                  <c:v>86.712000000000003</c:v>
                </c:pt>
                <c:pt idx="2532">
                  <c:v>81.605999999999995</c:v>
                </c:pt>
                <c:pt idx="2533">
                  <c:v>84.308999999999997</c:v>
                </c:pt>
                <c:pt idx="2534">
                  <c:v>81.298000000000002</c:v>
                </c:pt>
                <c:pt idx="2535">
                  <c:v>79.887</c:v>
                </c:pt>
                <c:pt idx="2536">
                  <c:v>84.858999999999995</c:v>
                </c:pt>
                <c:pt idx="2537">
                  <c:v>97.067999999999998</c:v>
                </c:pt>
                <c:pt idx="2538">
                  <c:v>94.254999999999995</c:v>
                </c:pt>
                <c:pt idx="2539">
                  <c:v>84.134</c:v>
                </c:pt>
                <c:pt idx="2540">
                  <c:v>84.03</c:v>
                </c:pt>
                <c:pt idx="2541">
                  <c:v>88.593999999999994</c:v>
                </c:pt>
                <c:pt idx="2542">
                  <c:v>84.186000000000007</c:v>
                </c:pt>
                <c:pt idx="2543">
                  <c:v>82.078999999999994</c:v>
                </c:pt>
                <c:pt idx="2544">
                  <c:v>80.644000000000005</c:v>
                </c:pt>
                <c:pt idx="2545">
                  <c:v>84.474000000000004</c:v>
                </c:pt>
                <c:pt idx="2546">
                  <c:v>83.814999999999998</c:v>
                </c:pt>
                <c:pt idx="2547">
                  <c:v>78.081000000000003</c:v>
                </c:pt>
                <c:pt idx="2548">
                  <c:v>82.462000000000003</c:v>
                </c:pt>
                <c:pt idx="2549">
                  <c:v>73.105999999999995</c:v>
                </c:pt>
                <c:pt idx="2550">
                  <c:v>77.414000000000001</c:v>
                </c:pt>
                <c:pt idx="2551">
                  <c:v>78.846000000000004</c:v>
                </c:pt>
                <c:pt idx="2552">
                  <c:v>82.085999999999999</c:v>
                </c:pt>
                <c:pt idx="2553">
                  <c:v>79.388000000000005</c:v>
                </c:pt>
                <c:pt idx="2554">
                  <c:v>78.254000000000005</c:v>
                </c:pt>
                <c:pt idx="2555">
                  <c:v>82.988</c:v>
                </c:pt>
                <c:pt idx="2556">
                  <c:v>86.646000000000001</c:v>
                </c:pt>
                <c:pt idx="2557">
                  <c:v>94.828999999999994</c:v>
                </c:pt>
                <c:pt idx="2558">
                  <c:v>98.573999999999998</c:v>
                </c:pt>
                <c:pt idx="2559">
                  <c:v>91.17</c:v>
                </c:pt>
                <c:pt idx="2560">
                  <c:v>86.034000000000006</c:v>
                </c:pt>
                <c:pt idx="2561">
                  <c:v>86.429000000000002</c:v>
                </c:pt>
                <c:pt idx="2562">
                  <c:v>91.897999999999996</c:v>
                </c:pt>
                <c:pt idx="2563">
                  <c:v>89.637</c:v>
                </c:pt>
                <c:pt idx="2564">
                  <c:v>84.826999999999998</c:v>
                </c:pt>
                <c:pt idx="2565">
                  <c:v>91.77</c:v>
                </c:pt>
                <c:pt idx="2566">
                  <c:v>88.149000000000001</c:v>
                </c:pt>
                <c:pt idx="2567">
                  <c:v>89.81</c:v>
                </c:pt>
                <c:pt idx="2568">
                  <c:v>90.099000000000004</c:v>
                </c:pt>
                <c:pt idx="2569">
                  <c:v>85.951999999999998</c:v>
                </c:pt>
                <c:pt idx="2570">
                  <c:v>82.814999999999998</c:v>
                </c:pt>
                <c:pt idx="2571">
                  <c:v>85.372</c:v>
                </c:pt>
                <c:pt idx="2572">
                  <c:v>95.17</c:v>
                </c:pt>
                <c:pt idx="2573">
                  <c:v>91.346000000000004</c:v>
                </c:pt>
                <c:pt idx="2574">
                  <c:v>87.141000000000005</c:v>
                </c:pt>
                <c:pt idx="2575">
                  <c:v>84.489000000000004</c:v>
                </c:pt>
                <c:pt idx="2576">
                  <c:v>84.436999999999998</c:v>
                </c:pt>
                <c:pt idx="2577">
                  <c:v>88.94</c:v>
                </c:pt>
                <c:pt idx="2578">
                  <c:v>80.832999999999998</c:v>
                </c:pt>
                <c:pt idx="2579">
                  <c:v>84.244</c:v>
                </c:pt>
                <c:pt idx="2580">
                  <c:v>87.248999999999995</c:v>
                </c:pt>
                <c:pt idx="2581">
                  <c:v>85.13</c:v>
                </c:pt>
                <c:pt idx="2582">
                  <c:v>85.120999999999995</c:v>
                </c:pt>
                <c:pt idx="2583">
                  <c:v>99.733999999999995</c:v>
                </c:pt>
                <c:pt idx="2584">
                  <c:v>90.953999999999994</c:v>
                </c:pt>
                <c:pt idx="2585">
                  <c:v>89.298000000000002</c:v>
                </c:pt>
                <c:pt idx="2586">
                  <c:v>90.813999999999993</c:v>
                </c:pt>
                <c:pt idx="2587">
                  <c:v>88.622</c:v>
                </c:pt>
                <c:pt idx="2588">
                  <c:v>89.266999999999996</c:v>
                </c:pt>
                <c:pt idx="2589">
                  <c:v>89.807000000000002</c:v>
                </c:pt>
                <c:pt idx="2590">
                  <c:v>92.918000000000006</c:v>
                </c:pt>
                <c:pt idx="2591">
                  <c:v>99.19</c:v>
                </c:pt>
                <c:pt idx="2592">
                  <c:v>92.698999999999998</c:v>
                </c:pt>
                <c:pt idx="2593">
                  <c:v>88.366</c:v>
                </c:pt>
                <c:pt idx="2594">
                  <c:v>91.438999999999993</c:v>
                </c:pt>
                <c:pt idx="2595">
                  <c:v>94.078999999999994</c:v>
                </c:pt>
                <c:pt idx="2596">
                  <c:v>96.804000000000002</c:v>
                </c:pt>
                <c:pt idx="2597">
                  <c:v>85.149000000000001</c:v>
                </c:pt>
                <c:pt idx="2598">
                  <c:v>86.954999999999998</c:v>
                </c:pt>
                <c:pt idx="2599">
                  <c:v>92.325000000000003</c:v>
                </c:pt>
                <c:pt idx="2600">
                  <c:v>95.296999999999997</c:v>
                </c:pt>
                <c:pt idx="2601">
                  <c:v>91.852999999999994</c:v>
                </c:pt>
                <c:pt idx="2602">
                  <c:v>91.048000000000002</c:v>
                </c:pt>
                <c:pt idx="2603">
                  <c:v>88.593000000000004</c:v>
                </c:pt>
                <c:pt idx="2604">
                  <c:v>94.394999999999996</c:v>
                </c:pt>
                <c:pt idx="2605">
                  <c:v>91.558000000000007</c:v>
                </c:pt>
                <c:pt idx="2606">
                  <c:v>88.563999999999993</c:v>
                </c:pt>
                <c:pt idx="2607">
                  <c:v>90.744</c:v>
                </c:pt>
                <c:pt idx="2608">
                  <c:v>84.36</c:v>
                </c:pt>
                <c:pt idx="2609">
                  <c:v>80.552000000000007</c:v>
                </c:pt>
                <c:pt idx="2610">
                  <c:v>93.153000000000006</c:v>
                </c:pt>
                <c:pt idx="2611">
                  <c:v>87.433999999999997</c:v>
                </c:pt>
                <c:pt idx="2612">
                  <c:v>92.679000000000002</c:v>
                </c:pt>
                <c:pt idx="2613">
                  <c:v>91.929000000000002</c:v>
                </c:pt>
                <c:pt idx="2614">
                  <c:v>96.338999999999999</c:v>
                </c:pt>
                <c:pt idx="2615">
                  <c:v>95.504999999999995</c:v>
                </c:pt>
                <c:pt idx="2616">
                  <c:v>97.926000000000002</c:v>
                </c:pt>
                <c:pt idx="2617">
                  <c:v>99.543000000000006</c:v>
                </c:pt>
                <c:pt idx="2618">
                  <c:v>97.123999999999995</c:v>
                </c:pt>
                <c:pt idx="2619">
                  <c:v>99.355999999999995</c:v>
                </c:pt>
                <c:pt idx="2620">
                  <c:v>96.222999999999999</c:v>
                </c:pt>
                <c:pt idx="2621">
                  <c:v>90.084000000000003</c:v>
                </c:pt>
                <c:pt idx="2622">
                  <c:v>99.796000000000006</c:v>
                </c:pt>
                <c:pt idx="2623">
                  <c:v>92.349000000000004</c:v>
                </c:pt>
                <c:pt idx="2624">
                  <c:v>94.265000000000001</c:v>
                </c:pt>
                <c:pt idx="2625">
                  <c:v>88.47</c:v>
                </c:pt>
                <c:pt idx="2626">
                  <c:v>92.096000000000004</c:v>
                </c:pt>
                <c:pt idx="2627">
                  <c:v>97.918999999999997</c:v>
                </c:pt>
                <c:pt idx="2628">
                  <c:v>90.257999999999996</c:v>
                </c:pt>
                <c:pt idx="2629">
                  <c:v>89.031000000000006</c:v>
                </c:pt>
                <c:pt idx="2630">
                  <c:v>93.57</c:v>
                </c:pt>
                <c:pt idx="2631">
                  <c:v>96.471999999999994</c:v>
                </c:pt>
                <c:pt idx="2632">
                  <c:v>95.831999999999994</c:v>
                </c:pt>
                <c:pt idx="2633">
                  <c:v>99.584000000000003</c:v>
                </c:pt>
                <c:pt idx="2634">
                  <c:v>99.186000000000007</c:v>
                </c:pt>
                <c:pt idx="2635">
                  <c:v>99.007000000000005</c:v>
                </c:pt>
                <c:pt idx="2636">
                  <c:v>95.59</c:v>
                </c:pt>
                <c:pt idx="2637">
                  <c:v>98.694999999999993</c:v>
                </c:pt>
                <c:pt idx="2638">
                  <c:v>91.302000000000007</c:v>
                </c:pt>
                <c:pt idx="2639">
                  <c:v>96.289000000000001</c:v>
                </c:pt>
                <c:pt idx="2640">
                  <c:v>90.247</c:v>
                </c:pt>
                <c:pt idx="2641">
                  <c:v>95.1</c:v>
                </c:pt>
                <c:pt idx="2642">
                  <c:v>90.938999999999993</c:v>
                </c:pt>
                <c:pt idx="2643">
                  <c:v>92.497</c:v>
                </c:pt>
                <c:pt idx="2644">
                  <c:v>96.941000000000003</c:v>
                </c:pt>
                <c:pt idx="2645">
                  <c:v>98.480999999999995</c:v>
                </c:pt>
                <c:pt idx="2646">
                  <c:v>96.048000000000002</c:v>
                </c:pt>
                <c:pt idx="2647">
                  <c:v>96.981999999999999</c:v>
                </c:pt>
                <c:pt idx="2648">
                  <c:v>96.367999999999995</c:v>
                </c:pt>
                <c:pt idx="2649">
                  <c:v>94.569000000000003</c:v>
                </c:pt>
                <c:pt idx="2650">
                  <c:v>93.393000000000001</c:v>
                </c:pt>
                <c:pt idx="2651">
                  <c:v>93.632000000000005</c:v>
                </c:pt>
                <c:pt idx="2652">
                  <c:v>92.387</c:v>
                </c:pt>
                <c:pt idx="2653">
                  <c:v>93.775999999999996</c:v>
                </c:pt>
                <c:pt idx="2654">
                  <c:v>92.753</c:v>
                </c:pt>
                <c:pt idx="2655">
                  <c:v>92.352999999999994</c:v>
                </c:pt>
                <c:pt idx="2656">
                  <c:v>92.7</c:v>
                </c:pt>
                <c:pt idx="2657">
                  <c:v>93.349000000000004</c:v>
                </c:pt>
                <c:pt idx="2658">
                  <c:v>90.472999999999999</c:v>
                </c:pt>
                <c:pt idx="2659">
                  <c:v>95.141999999999996</c:v>
                </c:pt>
                <c:pt idx="2660">
                  <c:v>93.988</c:v>
                </c:pt>
                <c:pt idx="2661">
                  <c:v>93.796999999999997</c:v>
                </c:pt>
                <c:pt idx="2662">
                  <c:v>95.927000000000007</c:v>
                </c:pt>
                <c:pt idx="2663">
                  <c:v>92.480999999999995</c:v>
                </c:pt>
                <c:pt idx="2664">
                  <c:v>89.623000000000005</c:v>
                </c:pt>
                <c:pt idx="2665">
                  <c:v>97.503</c:v>
                </c:pt>
                <c:pt idx="2666">
                  <c:v>95.260999999999996</c:v>
                </c:pt>
                <c:pt idx="2667">
                  <c:v>94.003</c:v>
                </c:pt>
                <c:pt idx="2668">
                  <c:v>92.421000000000006</c:v>
                </c:pt>
                <c:pt idx="2669">
                  <c:v>98.849000000000004</c:v>
                </c:pt>
                <c:pt idx="2670">
                  <c:v>95.32</c:v>
                </c:pt>
                <c:pt idx="2671">
                  <c:v>92.811999999999998</c:v>
                </c:pt>
                <c:pt idx="2672">
                  <c:v>98.99</c:v>
                </c:pt>
                <c:pt idx="2673">
                  <c:v>97.048000000000002</c:v>
                </c:pt>
                <c:pt idx="2674">
                  <c:v>96.472999999999999</c:v>
                </c:pt>
                <c:pt idx="2675">
                  <c:v>97.625</c:v>
                </c:pt>
                <c:pt idx="2676">
                  <c:v>98.951999999999998</c:v>
                </c:pt>
                <c:pt idx="2677">
                  <c:v>97.605999999999995</c:v>
                </c:pt>
                <c:pt idx="2678">
                  <c:v>95.03</c:v>
                </c:pt>
                <c:pt idx="2679">
                  <c:v>98.602999999999994</c:v>
                </c:pt>
                <c:pt idx="2680">
                  <c:v>93.974999999999994</c:v>
                </c:pt>
                <c:pt idx="2681">
                  <c:v>94.343000000000004</c:v>
                </c:pt>
                <c:pt idx="2682">
                  <c:v>98.055999999999997</c:v>
                </c:pt>
                <c:pt idx="2683">
                  <c:v>98.301000000000002</c:v>
                </c:pt>
                <c:pt idx="2684">
                  <c:v>97.102000000000004</c:v>
                </c:pt>
                <c:pt idx="2685">
                  <c:v>99.266000000000005</c:v>
                </c:pt>
                <c:pt idx="2686">
                  <c:v>97.25</c:v>
                </c:pt>
                <c:pt idx="2687">
                  <c:v>98.573999999999998</c:v>
                </c:pt>
                <c:pt idx="2688">
                  <c:v>99.39</c:v>
                </c:pt>
                <c:pt idx="2689">
                  <c:v>95.119</c:v>
                </c:pt>
                <c:pt idx="2690">
                  <c:v>96.391000000000005</c:v>
                </c:pt>
                <c:pt idx="2691">
                  <c:v>96.688999999999993</c:v>
                </c:pt>
                <c:pt idx="2692">
                  <c:v>96.146000000000001</c:v>
                </c:pt>
                <c:pt idx="2693">
                  <c:v>90.206999999999994</c:v>
                </c:pt>
                <c:pt idx="2694">
                  <c:v>91.540999999999997</c:v>
                </c:pt>
                <c:pt idx="2695">
                  <c:v>94.71</c:v>
                </c:pt>
                <c:pt idx="2696">
                  <c:v>98.028000000000006</c:v>
                </c:pt>
                <c:pt idx="2697">
                  <c:v>95.361000000000004</c:v>
                </c:pt>
                <c:pt idx="2698">
                  <c:v>97.605999999999995</c:v>
                </c:pt>
                <c:pt idx="2699">
                  <c:v>96.834999999999994</c:v>
                </c:pt>
                <c:pt idx="2700">
                  <c:v>98.447999999999993</c:v>
                </c:pt>
                <c:pt idx="2701">
                  <c:v>97.994</c:v>
                </c:pt>
                <c:pt idx="2702">
                  <c:v>97.144999999999996</c:v>
                </c:pt>
                <c:pt idx="2703">
                  <c:v>96.147999999999996</c:v>
                </c:pt>
                <c:pt idx="2704">
                  <c:v>96.950999999999993</c:v>
                </c:pt>
                <c:pt idx="2705">
                  <c:v>98.875</c:v>
                </c:pt>
                <c:pt idx="2706">
                  <c:v>98.787000000000006</c:v>
                </c:pt>
                <c:pt idx="2707">
                  <c:v>95.906999999999996</c:v>
                </c:pt>
                <c:pt idx="2708">
                  <c:v>94.923000000000002</c:v>
                </c:pt>
                <c:pt idx="2709">
                  <c:v>86.301000000000002</c:v>
                </c:pt>
                <c:pt idx="2710">
                  <c:v>96.751000000000005</c:v>
                </c:pt>
                <c:pt idx="2711">
                  <c:v>95.659000000000006</c:v>
                </c:pt>
                <c:pt idx="2712">
                  <c:v>97.284000000000006</c:v>
                </c:pt>
                <c:pt idx="2713">
                  <c:v>95.989000000000004</c:v>
                </c:pt>
                <c:pt idx="2714">
                  <c:v>98.828999999999994</c:v>
                </c:pt>
                <c:pt idx="2715">
                  <c:v>98.924999999999997</c:v>
                </c:pt>
                <c:pt idx="2716">
                  <c:v>97.350999999999999</c:v>
                </c:pt>
                <c:pt idx="2717">
                  <c:v>96.418999999999997</c:v>
                </c:pt>
                <c:pt idx="2718">
                  <c:v>94.664000000000001</c:v>
                </c:pt>
                <c:pt idx="2719">
                  <c:v>98.546999999999997</c:v>
                </c:pt>
                <c:pt idx="2720">
                  <c:v>98.641999999999996</c:v>
                </c:pt>
                <c:pt idx="2721">
                  <c:v>95.861999999999995</c:v>
                </c:pt>
                <c:pt idx="2722">
                  <c:v>96.234999999999999</c:v>
                </c:pt>
                <c:pt idx="2723">
                  <c:v>97.212000000000003</c:v>
                </c:pt>
                <c:pt idx="2724">
                  <c:v>99.05</c:v>
                </c:pt>
                <c:pt idx="2725">
                  <c:v>91.334999999999994</c:v>
                </c:pt>
                <c:pt idx="2726">
                  <c:v>90.515000000000001</c:v>
                </c:pt>
                <c:pt idx="2727">
                  <c:v>88.555999999999997</c:v>
                </c:pt>
                <c:pt idx="2728">
                  <c:v>89.153999999999996</c:v>
                </c:pt>
                <c:pt idx="2729">
                  <c:v>95.438000000000002</c:v>
                </c:pt>
                <c:pt idx="2730">
                  <c:v>99.343999999999994</c:v>
                </c:pt>
                <c:pt idx="2731">
                  <c:v>98.102000000000004</c:v>
                </c:pt>
                <c:pt idx="2732">
                  <c:v>91.600999999999999</c:v>
                </c:pt>
                <c:pt idx="2733">
                  <c:v>89.941000000000003</c:v>
                </c:pt>
                <c:pt idx="2734">
                  <c:v>99.316000000000003</c:v>
                </c:pt>
                <c:pt idx="2735">
                  <c:v>96.36</c:v>
                </c:pt>
                <c:pt idx="2736">
                  <c:v>97.206000000000003</c:v>
                </c:pt>
                <c:pt idx="2737">
                  <c:v>91.88</c:v>
                </c:pt>
                <c:pt idx="2738">
                  <c:v>92.572999999999993</c:v>
                </c:pt>
                <c:pt idx="2739">
                  <c:v>91.042000000000002</c:v>
                </c:pt>
                <c:pt idx="2740">
                  <c:v>91.334000000000003</c:v>
                </c:pt>
                <c:pt idx="2741">
                  <c:v>97.513999999999996</c:v>
                </c:pt>
                <c:pt idx="2742">
                  <c:v>93.971000000000004</c:v>
                </c:pt>
                <c:pt idx="2743">
                  <c:v>93.718999999999994</c:v>
                </c:pt>
                <c:pt idx="2744">
                  <c:v>96.876000000000005</c:v>
                </c:pt>
                <c:pt idx="2745">
                  <c:v>96.399000000000001</c:v>
                </c:pt>
                <c:pt idx="2746">
                  <c:v>98.100999999999999</c:v>
                </c:pt>
                <c:pt idx="2747">
                  <c:v>99.186000000000007</c:v>
                </c:pt>
                <c:pt idx="2748">
                  <c:v>94.837999999999994</c:v>
                </c:pt>
                <c:pt idx="2749">
                  <c:v>91.897000000000006</c:v>
                </c:pt>
                <c:pt idx="2750">
                  <c:v>94.77</c:v>
                </c:pt>
                <c:pt idx="2751">
                  <c:v>97.622</c:v>
                </c:pt>
                <c:pt idx="2752">
                  <c:v>92.302999999999997</c:v>
                </c:pt>
                <c:pt idx="2753">
                  <c:v>93.108000000000004</c:v>
                </c:pt>
                <c:pt idx="2754">
                  <c:v>94.430999999999997</c:v>
                </c:pt>
                <c:pt idx="2755">
                  <c:v>92.418000000000006</c:v>
                </c:pt>
                <c:pt idx="2756">
                  <c:v>96.159000000000006</c:v>
                </c:pt>
                <c:pt idx="2757">
                  <c:v>92.938999999999993</c:v>
                </c:pt>
                <c:pt idx="2758">
                  <c:v>99.042000000000002</c:v>
                </c:pt>
                <c:pt idx="2759">
                  <c:v>97.24</c:v>
                </c:pt>
                <c:pt idx="2760">
                  <c:v>90.066999999999993</c:v>
                </c:pt>
                <c:pt idx="2761">
                  <c:v>93.953999999999994</c:v>
                </c:pt>
                <c:pt idx="2762">
                  <c:v>92.028000000000006</c:v>
                </c:pt>
                <c:pt idx="2763">
                  <c:v>93.554000000000002</c:v>
                </c:pt>
                <c:pt idx="2764">
                  <c:v>95.066999999999993</c:v>
                </c:pt>
                <c:pt idx="2765">
                  <c:v>92.141000000000005</c:v>
                </c:pt>
                <c:pt idx="2766">
                  <c:v>94.495999999999995</c:v>
                </c:pt>
                <c:pt idx="2767">
                  <c:v>94.960999999999999</c:v>
                </c:pt>
                <c:pt idx="2768">
                  <c:v>95.241</c:v>
                </c:pt>
                <c:pt idx="2769">
                  <c:v>91.992999999999995</c:v>
                </c:pt>
                <c:pt idx="2770">
                  <c:v>94.518000000000001</c:v>
                </c:pt>
                <c:pt idx="2771">
                  <c:v>98.805000000000007</c:v>
                </c:pt>
                <c:pt idx="2772">
                  <c:v>94.188999999999993</c:v>
                </c:pt>
                <c:pt idx="2773">
                  <c:v>91.766000000000005</c:v>
                </c:pt>
                <c:pt idx="2774">
                  <c:v>91.563000000000002</c:v>
                </c:pt>
                <c:pt idx="2775">
                  <c:v>98.563999999999993</c:v>
                </c:pt>
                <c:pt idx="2776">
                  <c:v>98.891999999999996</c:v>
                </c:pt>
                <c:pt idx="2777">
                  <c:v>99.825000000000003</c:v>
                </c:pt>
                <c:pt idx="2778">
                  <c:v>97.956000000000003</c:v>
                </c:pt>
                <c:pt idx="2779">
                  <c:v>93.507000000000005</c:v>
                </c:pt>
                <c:pt idx="2780">
                  <c:v>89.070999999999998</c:v>
                </c:pt>
                <c:pt idx="2781">
                  <c:v>95.363</c:v>
                </c:pt>
                <c:pt idx="2782">
                  <c:v>95.578999999999994</c:v>
                </c:pt>
                <c:pt idx="2783">
                  <c:v>94.887</c:v>
                </c:pt>
                <c:pt idx="2784">
                  <c:v>93.088999999999999</c:v>
                </c:pt>
                <c:pt idx="2785">
                  <c:v>95.412000000000006</c:v>
                </c:pt>
                <c:pt idx="2786">
                  <c:v>96.465000000000003</c:v>
                </c:pt>
                <c:pt idx="2787">
                  <c:v>95.78</c:v>
                </c:pt>
                <c:pt idx="2788">
                  <c:v>99.545000000000002</c:v>
                </c:pt>
                <c:pt idx="2789">
                  <c:v>98.722999999999999</c:v>
                </c:pt>
                <c:pt idx="2790">
                  <c:v>96.588999999999999</c:v>
                </c:pt>
                <c:pt idx="2791">
                  <c:v>98.346000000000004</c:v>
                </c:pt>
                <c:pt idx="2792">
                  <c:v>98.152000000000001</c:v>
                </c:pt>
                <c:pt idx="2793">
                  <c:v>98.228999999999999</c:v>
                </c:pt>
                <c:pt idx="2794">
                  <c:v>98.254999999999995</c:v>
                </c:pt>
                <c:pt idx="2795">
                  <c:v>96.381</c:v>
                </c:pt>
                <c:pt idx="2796">
                  <c:v>95.894000000000005</c:v>
                </c:pt>
                <c:pt idx="2797">
                  <c:v>91.867000000000004</c:v>
                </c:pt>
                <c:pt idx="2798">
                  <c:v>89.712000000000003</c:v>
                </c:pt>
                <c:pt idx="2799">
                  <c:v>89.537000000000006</c:v>
                </c:pt>
                <c:pt idx="2800">
                  <c:v>87.497</c:v>
                </c:pt>
                <c:pt idx="2801">
                  <c:v>89.932000000000002</c:v>
                </c:pt>
                <c:pt idx="2802">
                  <c:v>88.754000000000005</c:v>
                </c:pt>
                <c:pt idx="2803">
                  <c:v>88.361999999999995</c:v>
                </c:pt>
                <c:pt idx="2804">
                  <c:v>99.596000000000004</c:v>
                </c:pt>
                <c:pt idx="2805">
                  <c:v>96.807000000000002</c:v>
                </c:pt>
                <c:pt idx="2806">
                  <c:v>93.706999999999994</c:v>
                </c:pt>
                <c:pt idx="2807">
                  <c:v>96.444000000000003</c:v>
                </c:pt>
                <c:pt idx="2808">
                  <c:v>97.962999999999994</c:v>
                </c:pt>
                <c:pt idx="2809">
                  <c:v>99.284000000000006</c:v>
                </c:pt>
                <c:pt idx="2810">
                  <c:v>94.603999999999999</c:v>
                </c:pt>
                <c:pt idx="2811">
                  <c:v>94.811999999999998</c:v>
                </c:pt>
                <c:pt idx="2812">
                  <c:v>94.236000000000004</c:v>
                </c:pt>
                <c:pt idx="2813">
                  <c:v>94.647000000000006</c:v>
                </c:pt>
                <c:pt idx="2814">
                  <c:v>99.971999999999994</c:v>
                </c:pt>
                <c:pt idx="2815">
                  <c:v>96.65</c:v>
                </c:pt>
                <c:pt idx="2816">
                  <c:v>97.468000000000004</c:v>
                </c:pt>
                <c:pt idx="2817">
                  <c:v>95.834000000000003</c:v>
                </c:pt>
                <c:pt idx="2818">
                  <c:v>99.019000000000005</c:v>
                </c:pt>
                <c:pt idx="2819">
                  <c:v>98.989000000000004</c:v>
                </c:pt>
                <c:pt idx="2820">
                  <c:v>97.798000000000002</c:v>
                </c:pt>
                <c:pt idx="2821">
                  <c:v>98.072999999999993</c:v>
                </c:pt>
                <c:pt idx="2822">
                  <c:v>96.409000000000006</c:v>
                </c:pt>
                <c:pt idx="2823">
                  <c:v>95.04</c:v>
                </c:pt>
                <c:pt idx="2824">
                  <c:v>97.474000000000004</c:v>
                </c:pt>
                <c:pt idx="2825">
                  <c:v>96.165000000000006</c:v>
                </c:pt>
                <c:pt idx="2826">
                  <c:v>95.213999999999999</c:v>
                </c:pt>
                <c:pt idx="2827">
                  <c:v>95.89</c:v>
                </c:pt>
                <c:pt idx="2828">
                  <c:v>94.912999999999997</c:v>
                </c:pt>
                <c:pt idx="2829">
                  <c:v>95.658000000000001</c:v>
                </c:pt>
                <c:pt idx="2830">
                  <c:v>97.832999999999998</c:v>
                </c:pt>
                <c:pt idx="2831">
                  <c:v>95.834999999999994</c:v>
                </c:pt>
                <c:pt idx="2832">
                  <c:v>84.177000000000007</c:v>
                </c:pt>
                <c:pt idx="2833">
                  <c:v>89.453000000000003</c:v>
                </c:pt>
                <c:pt idx="2834">
                  <c:v>84.200999999999993</c:v>
                </c:pt>
                <c:pt idx="2835">
                  <c:v>85.424000000000007</c:v>
                </c:pt>
                <c:pt idx="2836">
                  <c:v>94.75</c:v>
                </c:pt>
                <c:pt idx="2837">
                  <c:v>85.509</c:v>
                </c:pt>
                <c:pt idx="2838">
                  <c:v>80.787000000000006</c:v>
                </c:pt>
                <c:pt idx="2839">
                  <c:v>85.712999999999994</c:v>
                </c:pt>
                <c:pt idx="2840">
                  <c:v>82.486000000000004</c:v>
                </c:pt>
                <c:pt idx="2841">
                  <c:v>81.349999999999994</c:v>
                </c:pt>
                <c:pt idx="2842">
                  <c:v>80.191000000000003</c:v>
                </c:pt>
                <c:pt idx="2843">
                  <c:v>90.091999999999999</c:v>
                </c:pt>
                <c:pt idx="2844">
                  <c:v>93.230999999999995</c:v>
                </c:pt>
                <c:pt idx="2845">
                  <c:v>94.316999999999993</c:v>
                </c:pt>
                <c:pt idx="2846">
                  <c:v>97.292000000000002</c:v>
                </c:pt>
                <c:pt idx="2847">
                  <c:v>94.778999999999996</c:v>
                </c:pt>
                <c:pt idx="2848">
                  <c:v>89.191999999999993</c:v>
                </c:pt>
                <c:pt idx="2849">
                  <c:v>83.98</c:v>
                </c:pt>
                <c:pt idx="2850">
                  <c:v>88.718000000000004</c:v>
                </c:pt>
                <c:pt idx="2851">
                  <c:v>87.611999999999995</c:v>
                </c:pt>
                <c:pt idx="2852">
                  <c:v>85.43</c:v>
                </c:pt>
                <c:pt idx="2853">
                  <c:v>85.67</c:v>
                </c:pt>
                <c:pt idx="2854">
                  <c:v>86.783000000000001</c:v>
                </c:pt>
                <c:pt idx="2855">
                  <c:v>84.025000000000006</c:v>
                </c:pt>
                <c:pt idx="2856">
                  <c:v>82.754999999999995</c:v>
                </c:pt>
                <c:pt idx="2857">
                  <c:v>82.953000000000003</c:v>
                </c:pt>
                <c:pt idx="2858">
                  <c:v>87.32</c:v>
                </c:pt>
                <c:pt idx="2859">
                  <c:v>92.784999999999997</c:v>
                </c:pt>
                <c:pt idx="2860">
                  <c:v>92.744</c:v>
                </c:pt>
                <c:pt idx="2861">
                  <c:v>84.72</c:v>
                </c:pt>
                <c:pt idx="2862">
                  <c:v>90.259</c:v>
                </c:pt>
                <c:pt idx="2863">
                  <c:v>95.284000000000006</c:v>
                </c:pt>
                <c:pt idx="2864">
                  <c:v>92.007000000000005</c:v>
                </c:pt>
                <c:pt idx="2865">
                  <c:v>87.649000000000001</c:v>
                </c:pt>
                <c:pt idx="2866">
                  <c:v>82.906000000000006</c:v>
                </c:pt>
                <c:pt idx="2867">
                  <c:v>82.483000000000004</c:v>
                </c:pt>
                <c:pt idx="2868">
                  <c:v>86.551000000000002</c:v>
                </c:pt>
                <c:pt idx="2869">
                  <c:v>91.566000000000003</c:v>
                </c:pt>
                <c:pt idx="2870">
                  <c:v>87.884</c:v>
                </c:pt>
                <c:pt idx="2871">
                  <c:v>92.281999999999996</c:v>
                </c:pt>
                <c:pt idx="2872">
                  <c:v>96.093999999999994</c:v>
                </c:pt>
                <c:pt idx="2873">
                  <c:v>92.635000000000005</c:v>
                </c:pt>
                <c:pt idx="2874">
                  <c:v>87.287999999999997</c:v>
                </c:pt>
                <c:pt idx="2875">
                  <c:v>91.323999999999998</c:v>
                </c:pt>
                <c:pt idx="2876">
                  <c:v>90.647000000000006</c:v>
                </c:pt>
                <c:pt idx="2877">
                  <c:v>89.656000000000006</c:v>
                </c:pt>
                <c:pt idx="2878">
                  <c:v>88.308999999999997</c:v>
                </c:pt>
                <c:pt idx="2879">
                  <c:v>82.453999999999994</c:v>
                </c:pt>
                <c:pt idx="2880">
                  <c:v>86.944000000000003</c:v>
                </c:pt>
                <c:pt idx="2881">
                  <c:v>89.225999999999999</c:v>
                </c:pt>
                <c:pt idx="2882">
                  <c:v>83.075999999999993</c:v>
                </c:pt>
                <c:pt idx="2883">
                  <c:v>81.876000000000005</c:v>
                </c:pt>
                <c:pt idx="2884">
                  <c:v>85.945999999999998</c:v>
                </c:pt>
                <c:pt idx="2885">
                  <c:v>91.929000000000002</c:v>
                </c:pt>
                <c:pt idx="2886">
                  <c:v>89.694000000000003</c:v>
                </c:pt>
                <c:pt idx="2887">
                  <c:v>87.882000000000005</c:v>
                </c:pt>
                <c:pt idx="2888">
                  <c:v>85.445999999999998</c:v>
                </c:pt>
                <c:pt idx="2889">
                  <c:v>81.058999999999997</c:v>
                </c:pt>
                <c:pt idx="2890">
                  <c:v>80.685000000000002</c:v>
                </c:pt>
                <c:pt idx="2891">
                  <c:v>80.474000000000004</c:v>
                </c:pt>
                <c:pt idx="2892">
                  <c:v>80.739000000000004</c:v>
                </c:pt>
                <c:pt idx="2893">
                  <c:v>83.238</c:v>
                </c:pt>
                <c:pt idx="2894">
                  <c:v>81.207999999999998</c:v>
                </c:pt>
                <c:pt idx="2895">
                  <c:v>81.561999999999998</c:v>
                </c:pt>
                <c:pt idx="2896">
                  <c:v>82.751999999999995</c:v>
                </c:pt>
                <c:pt idx="2897">
                  <c:v>81.856999999999999</c:v>
                </c:pt>
                <c:pt idx="2898">
                  <c:v>84.067999999999998</c:v>
                </c:pt>
                <c:pt idx="2899">
                  <c:v>88.811000000000007</c:v>
                </c:pt>
                <c:pt idx="2900">
                  <c:v>85.938000000000002</c:v>
                </c:pt>
                <c:pt idx="2901">
                  <c:v>85.991</c:v>
                </c:pt>
                <c:pt idx="2902">
                  <c:v>85.756</c:v>
                </c:pt>
                <c:pt idx="2903">
                  <c:v>85.186999999999998</c:v>
                </c:pt>
                <c:pt idx="2904">
                  <c:v>86.162000000000006</c:v>
                </c:pt>
                <c:pt idx="2905">
                  <c:v>84.933999999999997</c:v>
                </c:pt>
                <c:pt idx="2906">
                  <c:v>82.405000000000001</c:v>
                </c:pt>
                <c:pt idx="2907">
                  <c:v>84.147000000000006</c:v>
                </c:pt>
                <c:pt idx="2908">
                  <c:v>83.894000000000005</c:v>
                </c:pt>
                <c:pt idx="2909">
                  <c:v>85.935000000000002</c:v>
                </c:pt>
                <c:pt idx="2910">
                  <c:v>83.894000000000005</c:v>
                </c:pt>
                <c:pt idx="2911">
                  <c:v>80.507999999999996</c:v>
                </c:pt>
                <c:pt idx="2912">
                  <c:v>79.06</c:v>
                </c:pt>
                <c:pt idx="2913">
                  <c:v>81.820999999999998</c:v>
                </c:pt>
                <c:pt idx="2914">
                  <c:v>79.376999999999995</c:v>
                </c:pt>
                <c:pt idx="2915">
                  <c:v>79.644000000000005</c:v>
                </c:pt>
                <c:pt idx="2916">
                  <c:v>84.114999999999995</c:v>
                </c:pt>
                <c:pt idx="2917">
                  <c:v>82.578999999999994</c:v>
                </c:pt>
                <c:pt idx="2918">
                  <c:v>78.855000000000004</c:v>
                </c:pt>
                <c:pt idx="2919">
                  <c:v>82.418000000000006</c:v>
                </c:pt>
                <c:pt idx="2920">
                  <c:v>82.613</c:v>
                </c:pt>
                <c:pt idx="2921">
                  <c:v>86.391000000000005</c:v>
                </c:pt>
                <c:pt idx="2922">
                  <c:v>85.057000000000002</c:v>
                </c:pt>
                <c:pt idx="2923">
                  <c:v>84.724999999999994</c:v>
                </c:pt>
                <c:pt idx="2924">
                  <c:v>85.888000000000005</c:v>
                </c:pt>
                <c:pt idx="2925">
                  <c:v>87.313999999999993</c:v>
                </c:pt>
                <c:pt idx="2926">
                  <c:v>84.528999999999996</c:v>
                </c:pt>
                <c:pt idx="2927">
                  <c:v>89.466999999999999</c:v>
                </c:pt>
                <c:pt idx="2928">
                  <c:v>86.262</c:v>
                </c:pt>
                <c:pt idx="2929">
                  <c:v>80.912000000000006</c:v>
                </c:pt>
                <c:pt idx="2930">
                  <c:v>79.542000000000002</c:v>
                </c:pt>
                <c:pt idx="2931">
                  <c:v>80.406999999999996</c:v>
                </c:pt>
                <c:pt idx="2932">
                  <c:v>84.692999999999998</c:v>
                </c:pt>
                <c:pt idx="2933">
                  <c:v>90.801000000000002</c:v>
                </c:pt>
                <c:pt idx="2934">
                  <c:v>84.159000000000006</c:v>
                </c:pt>
                <c:pt idx="2935">
                  <c:v>86.652000000000001</c:v>
                </c:pt>
                <c:pt idx="2936">
                  <c:v>84.344999999999999</c:v>
                </c:pt>
                <c:pt idx="2937">
                  <c:v>85.620999999999995</c:v>
                </c:pt>
                <c:pt idx="2938">
                  <c:v>78.650000000000006</c:v>
                </c:pt>
                <c:pt idx="2939">
                  <c:v>84.683000000000007</c:v>
                </c:pt>
                <c:pt idx="2940">
                  <c:v>84.171000000000006</c:v>
                </c:pt>
                <c:pt idx="2941">
                  <c:v>84.088999999999999</c:v>
                </c:pt>
                <c:pt idx="2942">
                  <c:v>81.986000000000004</c:v>
                </c:pt>
                <c:pt idx="2943">
                  <c:v>78.355999999999995</c:v>
                </c:pt>
                <c:pt idx="2944">
                  <c:v>83.74</c:v>
                </c:pt>
                <c:pt idx="2945">
                  <c:v>88.001000000000005</c:v>
                </c:pt>
                <c:pt idx="2946">
                  <c:v>85.275999999999996</c:v>
                </c:pt>
                <c:pt idx="2947">
                  <c:v>82.337000000000003</c:v>
                </c:pt>
                <c:pt idx="2948">
                  <c:v>83.84</c:v>
                </c:pt>
                <c:pt idx="2949">
                  <c:v>79.367999999999995</c:v>
                </c:pt>
                <c:pt idx="2950">
                  <c:v>85.852000000000004</c:v>
                </c:pt>
                <c:pt idx="2951">
                  <c:v>89.828999999999994</c:v>
                </c:pt>
                <c:pt idx="2952">
                  <c:v>80.481999999999999</c:v>
                </c:pt>
                <c:pt idx="2953">
                  <c:v>82.042000000000002</c:v>
                </c:pt>
                <c:pt idx="2954">
                  <c:v>83.126999999999995</c:v>
                </c:pt>
                <c:pt idx="2955">
                  <c:v>83.147999999999996</c:v>
                </c:pt>
                <c:pt idx="2956">
                  <c:v>81.174000000000007</c:v>
                </c:pt>
                <c:pt idx="2957">
                  <c:v>81.991</c:v>
                </c:pt>
                <c:pt idx="2958">
                  <c:v>83.021000000000001</c:v>
                </c:pt>
                <c:pt idx="2959">
                  <c:v>81.938999999999993</c:v>
                </c:pt>
                <c:pt idx="2960">
                  <c:v>81.31</c:v>
                </c:pt>
                <c:pt idx="2961">
                  <c:v>84.569000000000003</c:v>
                </c:pt>
                <c:pt idx="2962">
                  <c:v>81.137</c:v>
                </c:pt>
                <c:pt idx="2963">
                  <c:v>85.102999999999994</c:v>
                </c:pt>
                <c:pt idx="2964">
                  <c:v>84.638999999999996</c:v>
                </c:pt>
                <c:pt idx="2965">
                  <c:v>85.581000000000003</c:v>
                </c:pt>
                <c:pt idx="2966">
                  <c:v>83.713999999999999</c:v>
                </c:pt>
                <c:pt idx="2967">
                  <c:v>85.346000000000004</c:v>
                </c:pt>
                <c:pt idx="2968">
                  <c:v>86.114000000000004</c:v>
                </c:pt>
                <c:pt idx="2969">
                  <c:v>81.031999999999996</c:v>
                </c:pt>
                <c:pt idx="2970">
                  <c:v>82.712000000000003</c:v>
                </c:pt>
                <c:pt idx="2971">
                  <c:v>83.408000000000001</c:v>
                </c:pt>
                <c:pt idx="2972">
                  <c:v>82.912999999999997</c:v>
                </c:pt>
                <c:pt idx="2973">
                  <c:v>80.828999999999994</c:v>
                </c:pt>
                <c:pt idx="2974">
                  <c:v>80.162000000000006</c:v>
                </c:pt>
                <c:pt idx="2975">
                  <c:v>79.346000000000004</c:v>
                </c:pt>
                <c:pt idx="2976">
                  <c:v>77.241</c:v>
                </c:pt>
                <c:pt idx="2977">
                  <c:v>78.066000000000003</c:v>
                </c:pt>
                <c:pt idx="2978">
                  <c:v>77.875</c:v>
                </c:pt>
                <c:pt idx="2979">
                  <c:v>78.840999999999994</c:v>
                </c:pt>
                <c:pt idx="2980">
                  <c:v>82.027000000000001</c:v>
                </c:pt>
                <c:pt idx="2981">
                  <c:v>84.563000000000002</c:v>
                </c:pt>
                <c:pt idx="2982">
                  <c:v>92.144000000000005</c:v>
                </c:pt>
                <c:pt idx="2983">
                  <c:v>91.756</c:v>
                </c:pt>
                <c:pt idx="2984">
                  <c:v>83.611000000000004</c:v>
                </c:pt>
                <c:pt idx="2985">
                  <c:v>88.474000000000004</c:v>
                </c:pt>
                <c:pt idx="2986">
                  <c:v>87.9</c:v>
                </c:pt>
                <c:pt idx="2987">
                  <c:v>87.122</c:v>
                </c:pt>
                <c:pt idx="2988">
                  <c:v>88.004000000000005</c:v>
                </c:pt>
                <c:pt idx="2989">
                  <c:v>86.361000000000004</c:v>
                </c:pt>
                <c:pt idx="2990">
                  <c:v>90.692999999999998</c:v>
                </c:pt>
                <c:pt idx="2991">
                  <c:v>88.367000000000004</c:v>
                </c:pt>
                <c:pt idx="2992">
                  <c:v>90.41</c:v>
                </c:pt>
                <c:pt idx="2993">
                  <c:v>91.537999999999997</c:v>
                </c:pt>
                <c:pt idx="2994">
                  <c:v>88.38</c:v>
                </c:pt>
                <c:pt idx="2995">
                  <c:v>85.704999999999998</c:v>
                </c:pt>
                <c:pt idx="2996">
                  <c:v>92.046999999999997</c:v>
                </c:pt>
                <c:pt idx="2997">
                  <c:v>94.352000000000004</c:v>
                </c:pt>
                <c:pt idx="2998">
                  <c:v>95.873000000000005</c:v>
                </c:pt>
                <c:pt idx="2999">
                  <c:v>93.176000000000002</c:v>
                </c:pt>
                <c:pt idx="3000">
                  <c:v>87.028000000000006</c:v>
                </c:pt>
                <c:pt idx="3001">
                  <c:v>88.494</c:v>
                </c:pt>
                <c:pt idx="3002">
                  <c:v>94.171000000000006</c:v>
                </c:pt>
                <c:pt idx="3003">
                  <c:v>91.367000000000004</c:v>
                </c:pt>
                <c:pt idx="3004">
                  <c:v>92.578999999999994</c:v>
                </c:pt>
                <c:pt idx="3005">
                  <c:v>91.551000000000002</c:v>
                </c:pt>
                <c:pt idx="3006">
                  <c:v>90.71</c:v>
                </c:pt>
                <c:pt idx="3007">
                  <c:v>87.251000000000005</c:v>
                </c:pt>
                <c:pt idx="3008">
                  <c:v>90.477000000000004</c:v>
                </c:pt>
                <c:pt idx="3009">
                  <c:v>90.344999999999999</c:v>
                </c:pt>
                <c:pt idx="3010">
                  <c:v>92.042000000000002</c:v>
                </c:pt>
                <c:pt idx="3011">
                  <c:v>91.382999999999996</c:v>
                </c:pt>
                <c:pt idx="3012">
                  <c:v>86.141000000000005</c:v>
                </c:pt>
                <c:pt idx="3013">
                  <c:v>85.933999999999997</c:v>
                </c:pt>
                <c:pt idx="3014">
                  <c:v>95.613</c:v>
                </c:pt>
                <c:pt idx="3015">
                  <c:v>91.278000000000006</c:v>
                </c:pt>
                <c:pt idx="3016">
                  <c:v>89.825000000000003</c:v>
                </c:pt>
                <c:pt idx="3017">
                  <c:v>92.811999999999998</c:v>
                </c:pt>
                <c:pt idx="3018">
                  <c:v>85.805000000000007</c:v>
                </c:pt>
                <c:pt idx="3019">
                  <c:v>88.296000000000006</c:v>
                </c:pt>
                <c:pt idx="3020">
                  <c:v>89.953999999999994</c:v>
                </c:pt>
                <c:pt idx="3021">
                  <c:v>91.929000000000002</c:v>
                </c:pt>
                <c:pt idx="3022">
                  <c:v>92.263999999999996</c:v>
                </c:pt>
                <c:pt idx="3023">
                  <c:v>92.302999999999997</c:v>
                </c:pt>
                <c:pt idx="3024">
                  <c:v>87.706999999999994</c:v>
                </c:pt>
                <c:pt idx="3025">
                  <c:v>91.323999999999998</c:v>
                </c:pt>
                <c:pt idx="3026">
                  <c:v>97.338999999999999</c:v>
                </c:pt>
                <c:pt idx="3027">
                  <c:v>94.09</c:v>
                </c:pt>
                <c:pt idx="3028">
                  <c:v>97.885999999999996</c:v>
                </c:pt>
                <c:pt idx="3029">
                  <c:v>95.314999999999998</c:v>
                </c:pt>
                <c:pt idx="3030">
                  <c:v>96.137</c:v>
                </c:pt>
                <c:pt idx="3031">
                  <c:v>89.234999999999999</c:v>
                </c:pt>
                <c:pt idx="3032">
                  <c:v>90.164000000000001</c:v>
                </c:pt>
                <c:pt idx="3033">
                  <c:v>90.100999999999999</c:v>
                </c:pt>
                <c:pt idx="3034">
                  <c:v>91.55</c:v>
                </c:pt>
                <c:pt idx="3035">
                  <c:v>95.832999999999998</c:v>
                </c:pt>
                <c:pt idx="3040">
                  <c:v>90.102000000000004</c:v>
                </c:pt>
                <c:pt idx="3041">
                  <c:v>92.849000000000004</c:v>
                </c:pt>
                <c:pt idx="3042">
                  <c:v>90.519000000000005</c:v>
                </c:pt>
                <c:pt idx="3043">
                  <c:v>94.185000000000002</c:v>
                </c:pt>
                <c:pt idx="3049">
                  <c:v>97.176000000000002</c:v>
                </c:pt>
                <c:pt idx="3050">
                  <c:v>91.918999999999997</c:v>
                </c:pt>
                <c:pt idx="3051">
                  <c:v>93.1</c:v>
                </c:pt>
                <c:pt idx="3052">
                  <c:v>92.665999999999997</c:v>
                </c:pt>
                <c:pt idx="3053">
                  <c:v>97.858000000000004</c:v>
                </c:pt>
                <c:pt idx="3054">
                  <c:v>94.7</c:v>
                </c:pt>
                <c:pt idx="3055">
                  <c:v>93.186000000000007</c:v>
                </c:pt>
                <c:pt idx="3056">
                  <c:v>92.52</c:v>
                </c:pt>
                <c:pt idx="3057">
                  <c:v>98.233999999999995</c:v>
                </c:pt>
                <c:pt idx="3058">
                  <c:v>97.63</c:v>
                </c:pt>
                <c:pt idx="3059">
                  <c:v>97.363</c:v>
                </c:pt>
                <c:pt idx="3060">
                  <c:v>96.364000000000004</c:v>
                </c:pt>
                <c:pt idx="3061">
                  <c:v>96.626999999999995</c:v>
                </c:pt>
                <c:pt idx="3062">
                  <c:v>91.676000000000002</c:v>
                </c:pt>
                <c:pt idx="3063">
                  <c:v>90.882999999999996</c:v>
                </c:pt>
                <c:pt idx="3064">
                  <c:v>88.965999999999994</c:v>
                </c:pt>
                <c:pt idx="3065">
                  <c:v>94.22</c:v>
                </c:pt>
                <c:pt idx="3066">
                  <c:v>96.015000000000001</c:v>
                </c:pt>
                <c:pt idx="3067">
                  <c:v>89</c:v>
                </c:pt>
                <c:pt idx="3068">
                  <c:v>90.096999999999994</c:v>
                </c:pt>
                <c:pt idx="3069">
                  <c:v>93.858999999999995</c:v>
                </c:pt>
                <c:pt idx="3070">
                  <c:v>98.620999999999995</c:v>
                </c:pt>
                <c:pt idx="3071">
                  <c:v>95.683000000000007</c:v>
                </c:pt>
                <c:pt idx="3072">
                  <c:v>96.039000000000001</c:v>
                </c:pt>
                <c:pt idx="3073">
                  <c:v>98.134</c:v>
                </c:pt>
                <c:pt idx="3074">
                  <c:v>97.251000000000005</c:v>
                </c:pt>
                <c:pt idx="3075">
                  <c:v>91.078000000000003</c:v>
                </c:pt>
                <c:pt idx="3076">
                  <c:v>94.058000000000007</c:v>
                </c:pt>
                <c:pt idx="3077">
                  <c:v>94.878</c:v>
                </c:pt>
                <c:pt idx="3078">
                  <c:v>91.06</c:v>
                </c:pt>
                <c:pt idx="3079">
                  <c:v>89.728999999999999</c:v>
                </c:pt>
                <c:pt idx="3080">
                  <c:v>91.622</c:v>
                </c:pt>
                <c:pt idx="3081">
                  <c:v>99.563000000000002</c:v>
                </c:pt>
                <c:pt idx="3082">
                  <c:v>96.915999999999997</c:v>
                </c:pt>
                <c:pt idx="3083">
                  <c:v>98.762</c:v>
                </c:pt>
                <c:pt idx="3084">
                  <c:v>96.91</c:v>
                </c:pt>
                <c:pt idx="3085">
                  <c:v>95.222999999999999</c:v>
                </c:pt>
                <c:pt idx="3086">
                  <c:v>95.53</c:v>
                </c:pt>
                <c:pt idx="3087">
                  <c:v>94.605999999999995</c:v>
                </c:pt>
                <c:pt idx="3088">
                  <c:v>88.242999999999995</c:v>
                </c:pt>
                <c:pt idx="3089">
                  <c:v>95.073999999999998</c:v>
                </c:pt>
                <c:pt idx="3090">
                  <c:v>96.932000000000002</c:v>
                </c:pt>
                <c:pt idx="3091">
                  <c:v>96.108000000000004</c:v>
                </c:pt>
                <c:pt idx="3092">
                  <c:v>95.322999999999993</c:v>
                </c:pt>
                <c:pt idx="3093">
                  <c:v>96.817999999999998</c:v>
                </c:pt>
                <c:pt idx="3094">
                  <c:v>98.524000000000001</c:v>
                </c:pt>
                <c:pt idx="3095">
                  <c:v>96.369</c:v>
                </c:pt>
                <c:pt idx="3096">
                  <c:v>98.194000000000003</c:v>
                </c:pt>
                <c:pt idx="3097">
                  <c:v>94.429000000000002</c:v>
                </c:pt>
                <c:pt idx="3098">
                  <c:v>89.120999999999995</c:v>
                </c:pt>
                <c:pt idx="3099">
                  <c:v>87.337000000000003</c:v>
                </c:pt>
                <c:pt idx="3100">
                  <c:v>88.644999999999996</c:v>
                </c:pt>
                <c:pt idx="3101">
                  <c:v>90.052000000000007</c:v>
                </c:pt>
                <c:pt idx="3102">
                  <c:v>90.007999999999996</c:v>
                </c:pt>
                <c:pt idx="3103">
                  <c:v>88.894999999999996</c:v>
                </c:pt>
                <c:pt idx="3104">
                  <c:v>89.480999999999995</c:v>
                </c:pt>
                <c:pt idx="3105">
                  <c:v>94.498000000000005</c:v>
                </c:pt>
                <c:pt idx="3106">
                  <c:v>94.622</c:v>
                </c:pt>
                <c:pt idx="3107">
                  <c:v>96.977999999999994</c:v>
                </c:pt>
                <c:pt idx="3108">
                  <c:v>94.494</c:v>
                </c:pt>
                <c:pt idx="3109">
                  <c:v>91.647000000000006</c:v>
                </c:pt>
                <c:pt idx="3110">
                  <c:v>92.668000000000006</c:v>
                </c:pt>
                <c:pt idx="3111">
                  <c:v>95.058000000000007</c:v>
                </c:pt>
                <c:pt idx="3112">
                  <c:v>96.313000000000002</c:v>
                </c:pt>
                <c:pt idx="3113">
                  <c:v>93.858000000000004</c:v>
                </c:pt>
                <c:pt idx="3114">
                  <c:v>96.87</c:v>
                </c:pt>
                <c:pt idx="3115">
                  <c:v>91.832999999999998</c:v>
                </c:pt>
                <c:pt idx="3116">
                  <c:v>93.224000000000004</c:v>
                </c:pt>
                <c:pt idx="3117">
                  <c:v>94.99</c:v>
                </c:pt>
                <c:pt idx="3118">
                  <c:v>89.816000000000003</c:v>
                </c:pt>
                <c:pt idx="3119">
                  <c:v>93.186000000000007</c:v>
                </c:pt>
                <c:pt idx="3120">
                  <c:v>97.936999999999998</c:v>
                </c:pt>
                <c:pt idx="3121">
                  <c:v>95.94</c:v>
                </c:pt>
                <c:pt idx="3122">
                  <c:v>95.337000000000003</c:v>
                </c:pt>
                <c:pt idx="3123">
                  <c:v>94.908000000000001</c:v>
                </c:pt>
                <c:pt idx="3124">
                  <c:v>97.471000000000004</c:v>
                </c:pt>
                <c:pt idx="3125">
                  <c:v>97.436999999999998</c:v>
                </c:pt>
                <c:pt idx="3126">
                  <c:v>96.69</c:v>
                </c:pt>
                <c:pt idx="3127">
                  <c:v>97.272000000000006</c:v>
                </c:pt>
                <c:pt idx="3128">
                  <c:v>93.456999999999994</c:v>
                </c:pt>
                <c:pt idx="3129">
                  <c:v>88.343999999999994</c:v>
                </c:pt>
                <c:pt idx="3130">
                  <c:v>92.664000000000001</c:v>
                </c:pt>
                <c:pt idx="3131">
                  <c:v>90.004000000000005</c:v>
                </c:pt>
                <c:pt idx="3132">
                  <c:v>91.605000000000004</c:v>
                </c:pt>
                <c:pt idx="3133">
                  <c:v>89.090999999999994</c:v>
                </c:pt>
                <c:pt idx="3134">
                  <c:v>86.694999999999993</c:v>
                </c:pt>
                <c:pt idx="3135">
                  <c:v>88.412999999999997</c:v>
                </c:pt>
                <c:pt idx="3136">
                  <c:v>90.820999999999998</c:v>
                </c:pt>
                <c:pt idx="3137">
                  <c:v>92.185000000000002</c:v>
                </c:pt>
                <c:pt idx="3138">
                  <c:v>93.549000000000007</c:v>
                </c:pt>
                <c:pt idx="3139">
                  <c:v>91.652000000000001</c:v>
                </c:pt>
                <c:pt idx="3140">
                  <c:v>88.733000000000004</c:v>
                </c:pt>
                <c:pt idx="3141">
                  <c:v>91.566999999999993</c:v>
                </c:pt>
                <c:pt idx="3142">
                  <c:v>90.31</c:v>
                </c:pt>
                <c:pt idx="3143">
                  <c:v>93.328000000000003</c:v>
                </c:pt>
                <c:pt idx="3144">
                  <c:v>93.376999999999995</c:v>
                </c:pt>
                <c:pt idx="3145">
                  <c:v>91.932000000000002</c:v>
                </c:pt>
                <c:pt idx="3146">
                  <c:v>88.364000000000004</c:v>
                </c:pt>
                <c:pt idx="3147">
                  <c:v>91.218000000000004</c:v>
                </c:pt>
                <c:pt idx="3148">
                  <c:v>91.016999999999996</c:v>
                </c:pt>
                <c:pt idx="3149">
                  <c:v>92.47</c:v>
                </c:pt>
                <c:pt idx="3150">
                  <c:v>90.451999999999998</c:v>
                </c:pt>
                <c:pt idx="3151">
                  <c:v>93.635999999999996</c:v>
                </c:pt>
                <c:pt idx="3152">
                  <c:v>88.608999999999995</c:v>
                </c:pt>
                <c:pt idx="3153">
                  <c:v>89.2</c:v>
                </c:pt>
                <c:pt idx="3154">
                  <c:v>95.200999999999993</c:v>
                </c:pt>
                <c:pt idx="3155">
                  <c:v>95.381</c:v>
                </c:pt>
                <c:pt idx="3156">
                  <c:v>93.475999999999999</c:v>
                </c:pt>
                <c:pt idx="3157">
                  <c:v>89.713999999999999</c:v>
                </c:pt>
                <c:pt idx="3158">
                  <c:v>89.593999999999994</c:v>
                </c:pt>
                <c:pt idx="3159">
                  <c:v>92.369</c:v>
                </c:pt>
                <c:pt idx="3160">
                  <c:v>93.346000000000004</c:v>
                </c:pt>
                <c:pt idx="3161">
                  <c:v>94.277000000000001</c:v>
                </c:pt>
                <c:pt idx="3162">
                  <c:v>92.32</c:v>
                </c:pt>
                <c:pt idx="3163">
                  <c:v>93.316999999999993</c:v>
                </c:pt>
                <c:pt idx="3164">
                  <c:v>92.045000000000002</c:v>
                </c:pt>
                <c:pt idx="3165">
                  <c:v>91.974000000000004</c:v>
                </c:pt>
                <c:pt idx="3166">
                  <c:v>94.573999999999998</c:v>
                </c:pt>
                <c:pt idx="3167">
                  <c:v>94.400999999999996</c:v>
                </c:pt>
                <c:pt idx="3168">
                  <c:v>98.921999999999997</c:v>
                </c:pt>
                <c:pt idx="3169">
                  <c:v>98.477000000000004</c:v>
                </c:pt>
                <c:pt idx="3170">
                  <c:v>93.902000000000001</c:v>
                </c:pt>
                <c:pt idx="3171">
                  <c:v>88.290999999999997</c:v>
                </c:pt>
                <c:pt idx="3172">
                  <c:v>91.152000000000001</c:v>
                </c:pt>
                <c:pt idx="3173">
                  <c:v>90.238</c:v>
                </c:pt>
                <c:pt idx="3174">
                  <c:v>88.974999999999994</c:v>
                </c:pt>
                <c:pt idx="3175">
                  <c:v>94.507000000000005</c:v>
                </c:pt>
                <c:pt idx="3176">
                  <c:v>96.274000000000001</c:v>
                </c:pt>
                <c:pt idx="3177">
                  <c:v>96.409000000000006</c:v>
                </c:pt>
                <c:pt idx="3178">
                  <c:v>98.156999999999996</c:v>
                </c:pt>
                <c:pt idx="3179">
                  <c:v>95.468999999999994</c:v>
                </c:pt>
                <c:pt idx="3180">
                  <c:v>93.977000000000004</c:v>
                </c:pt>
                <c:pt idx="3181">
                  <c:v>97.707999999999998</c:v>
                </c:pt>
                <c:pt idx="3182">
                  <c:v>94.65</c:v>
                </c:pt>
                <c:pt idx="3183">
                  <c:v>93.43</c:v>
                </c:pt>
                <c:pt idx="3184">
                  <c:v>98.77</c:v>
                </c:pt>
                <c:pt idx="3185">
                  <c:v>93.02</c:v>
                </c:pt>
                <c:pt idx="3186">
                  <c:v>92.182000000000002</c:v>
                </c:pt>
                <c:pt idx="3187">
                  <c:v>95.872</c:v>
                </c:pt>
                <c:pt idx="3188">
                  <c:v>98.341999999999999</c:v>
                </c:pt>
                <c:pt idx="3189">
                  <c:v>95.033000000000001</c:v>
                </c:pt>
                <c:pt idx="3190">
                  <c:v>96.606999999999999</c:v>
                </c:pt>
                <c:pt idx="3191">
                  <c:v>96.022000000000006</c:v>
                </c:pt>
                <c:pt idx="3192">
                  <c:v>91.247</c:v>
                </c:pt>
                <c:pt idx="3193">
                  <c:v>86.706000000000003</c:v>
                </c:pt>
                <c:pt idx="3194">
                  <c:v>85.427000000000007</c:v>
                </c:pt>
                <c:pt idx="3195">
                  <c:v>96.119</c:v>
                </c:pt>
                <c:pt idx="3196">
                  <c:v>90.921999999999997</c:v>
                </c:pt>
                <c:pt idx="3197">
                  <c:v>82.174000000000007</c:v>
                </c:pt>
                <c:pt idx="3198">
                  <c:v>82.497</c:v>
                </c:pt>
                <c:pt idx="3199">
                  <c:v>85.021000000000001</c:v>
                </c:pt>
                <c:pt idx="3200">
                  <c:v>83.070999999999998</c:v>
                </c:pt>
                <c:pt idx="3201">
                  <c:v>84.242000000000004</c:v>
                </c:pt>
                <c:pt idx="3202">
                  <c:v>82.599000000000004</c:v>
                </c:pt>
                <c:pt idx="3203">
                  <c:v>79.677000000000007</c:v>
                </c:pt>
                <c:pt idx="3204">
                  <c:v>83.808999999999997</c:v>
                </c:pt>
                <c:pt idx="3205">
                  <c:v>85.777000000000001</c:v>
                </c:pt>
                <c:pt idx="3206">
                  <c:v>87.272000000000006</c:v>
                </c:pt>
                <c:pt idx="3207">
                  <c:v>87.751999999999995</c:v>
                </c:pt>
                <c:pt idx="3208">
                  <c:v>85.247</c:v>
                </c:pt>
                <c:pt idx="3209">
                  <c:v>84.081000000000003</c:v>
                </c:pt>
                <c:pt idx="3210">
                  <c:v>82.658000000000001</c:v>
                </c:pt>
                <c:pt idx="3211">
                  <c:v>82.972999999999999</c:v>
                </c:pt>
                <c:pt idx="3212">
                  <c:v>92.906999999999996</c:v>
                </c:pt>
                <c:pt idx="3213">
                  <c:v>90.012</c:v>
                </c:pt>
                <c:pt idx="3214">
                  <c:v>94.301000000000002</c:v>
                </c:pt>
                <c:pt idx="3215">
                  <c:v>84.789000000000001</c:v>
                </c:pt>
                <c:pt idx="3216">
                  <c:v>86.355999999999995</c:v>
                </c:pt>
                <c:pt idx="3217">
                  <c:v>96.78</c:v>
                </c:pt>
                <c:pt idx="3218">
                  <c:v>90.194999999999993</c:v>
                </c:pt>
                <c:pt idx="3219">
                  <c:v>87.777000000000001</c:v>
                </c:pt>
                <c:pt idx="3220">
                  <c:v>89.150999999999996</c:v>
                </c:pt>
                <c:pt idx="3221">
                  <c:v>90.700999999999993</c:v>
                </c:pt>
                <c:pt idx="3222">
                  <c:v>92.697999999999993</c:v>
                </c:pt>
                <c:pt idx="3223">
                  <c:v>88.81</c:v>
                </c:pt>
                <c:pt idx="3224">
                  <c:v>93.168000000000006</c:v>
                </c:pt>
                <c:pt idx="3225">
                  <c:v>92.685000000000002</c:v>
                </c:pt>
                <c:pt idx="3226">
                  <c:v>88.08</c:v>
                </c:pt>
                <c:pt idx="3227">
                  <c:v>91.387</c:v>
                </c:pt>
              </c:numCache>
            </c:numRef>
          </c:yVal>
          <c:smooth val="0"/>
          <c:extLst>
            <c:ext xmlns:c16="http://schemas.microsoft.com/office/drawing/2014/chart" uri="{C3380CC4-5D6E-409C-BE32-E72D297353CC}">
              <c16:uniqueId val="{00000000-910F-4DCE-85B3-18F21D7A2488}"/>
            </c:ext>
          </c:extLst>
        </c:ser>
        <c:dLbls>
          <c:showLegendKey val="0"/>
          <c:showVal val="0"/>
          <c:showCatName val="0"/>
          <c:showSerName val="0"/>
          <c:showPercent val="0"/>
          <c:showBubbleSize val="0"/>
        </c:dLbls>
        <c:axId val="431695624"/>
        <c:axId val="431696016"/>
      </c:scatterChart>
      <c:valAx>
        <c:axId val="431695624"/>
        <c:scaling>
          <c:orientation val="minMax"/>
          <c:max val="45292"/>
          <c:min val="4205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90"/>
      </c:valAx>
      <c:valAx>
        <c:axId val="431696016"/>
        <c:scaling>
          <c:orientation val="minMax"/>
          <c:max val="100"/>
          <c:min val="65"/>
        </c:scaling>
        <c:delete val="0"/>
        <c:axPos val="l"/>
        <c:title>
          <c:tx>
            <c:rich>
              <a:bodyPr/>
              <a:lstStyle/>
              <a:p>
                <a:pPr>
                  <a:defRPr sz="1400"/>
                </a:pPr>
                <a:r>
                  <a:rPr lang="en-US" sz="1400"/>
                  <a:t>Rel. Humidity (%)</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3.4728189516387606E-2"/>
          <c:y val="0.13200159762638367"/>
          <c:w val="0.94607086726675238"/>
          <c:h val="0.7146346380615467"/>
        </c:manualLayout>
      </c:layout>
      <c:scatterChart>
        <c:scatterStyle val="lineMarker"/>
        <c:varyColors val="0"/>
        <c:ser>
          <c:idx val="0"/>
          <c:order val="0"/>
          <c:tx>
            <c:v>Daily Air Temp</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Daily_Prev!$D$19:$D$9999</c:f>
              <c:numCache>
                <c:formatCode>0.0</c:formatCode>
                <c:ptCount val="9981"/>
                <c:pt idx="0">
                  <c:v>24.35</c:v>
                </c:pt>
                <c:pt idx="1">
                  <c:v>23.9</c:v>
                </c:pt>
                <c:pt idx="2">
                  <c:v>24.21</c:v>
                </c:pt>
                <c:pt idx="3">
                  <c:v>24.5</c:v>
                </c:pt>
                <c:pt idx="4">
                  <c:v>24.75</c:v>
                </c:pt>
                <c:pt idx="5">
                  <c:v>25.01</c:v>
                </c:pt>
                <c:pt idx="6">
                  <c:v>24.22</c:v>
                </c:pt>
                <c:pt idx="7">
                  <c:v>24.28</c:v>
                </c:pt>
                <c:pt idx="8">
                  <c:v>24.23</c:v>
                </c:pt>
                <c:pt idx="9">
                  <c:v>24.83</c:v>
                </c:pt>
                <c:pt idx="10">
                  <c:v>25.05</c:v>
                </c:pt>
                <c:pt idx="11">
                  <c:v>24.55</c:v>
                </c:pt>
                <c:pt idx="12">
                  <c:v>24.23</c:v>
                </c:pt>
                <c:pt idx="13">
                  <c:v>24.38</c:v>
                </c:pt>
                <c:pt idx="14">
                  <c:v>24.58</c:v>
                </c:pt>
                <c:pt idx="15">
                  <c:v>24.39</c:v>
                </c:pt>
                <c:pt idx="16">
                  <c:v>23.2</c:v>
                </c:pt>
                <c:pt idx="17">
                  <c:v>23.1</c:v>
                </c:pt>
                <c:pt idx="18">
                  <c:v>23.77</c:v>
                </c:pt>
                <c:pt idx="19">
                  <c:v>23.93</c:v>
                </c:pt>
                <c:pt idx="20">
                  <c:v>24.34</c:v>
                </c:pt>
                <c:pt idx="21">
                  <c:v>23.76</c:v>
                </c:pt>
                <c:pt idx="22">
                  <c:v>23.65</c:v>
                </c:pt>
                <c:pt idx="23">
                  <c:v>23.75</c:v>
                </c:pt>
                <c:pt idx="24">
                  <c:v>24.06</c:v>
                </c:pt>
                <c:pt idx="25">
                  <c:v>24.18</c:v>
                </c:pt>
                <c:pt idx="26">
                  <c:v>24.01</c:v>
                </c:pt>
                <c:pt idx="27">
                  <c:v>24.14</c:v>
                </c:pt>
                <c:pt idx="28">
                  <c:v>23.72</c:v>
                </c:pt>
                <c:pt idx="29">
                  <c:v>24.82</c:v>
                </c:pt>
                <c:pt idx="30">
                  <c:v>23.97</c:v>
                </c:pt>
                <c:pt idx="31">
                  <c:v>24.23</c:v>
                </c:pt>
                <c:pt idx="32">
                  <c:v>23.81</c:v>
                </c:pt>
                <c:pt idx="33">
                  <c:v>24.65</c:v>
                </c:pt>
                <c:pt idx="34">
                  <c:v>25.23</c:v>
                </c:pt>
                <c:pt idx="35">
                  <c:v>25.37</c:v>
                </c:pt>
                <c:pt idx="36">
                  <c:v>24.99</c:v>
                </c:pt>
                <c:pt idx="37">
                  <c:v>24.71</c:v>
                </c:pt>
                <c:pt idx="38">
                  <c:v>24.92</c:v>
                </c:pt>
                <c:pt idx="39">
                  <c:v>24.6</c:v>
                </c:pt>
                <c:pt idx="40">
                  <c:v>25.11</c:v>
                </c:pt>
                <c:pt idx="41">
                  <c:v>25.52</c:v>
                </c:pt>
                <c:pt idx="42">
                  <c:v>25.22</c:v>
                </c:pt>
                <c:pt idx="43">
                  <c:v>25.37</c:v>
                </c:pt>
                <c:pt idx="44">
                  <c:v>25.54</c:v>
                </c:pt>
                <c:pt idx="45">
                  <c:v>25.55</c:v>
                </c:pt>
                <c:pt idx="46">
                  <c:v>25.46</c:v>
                </c:pt>
                <c:pt idx="47">
                  <c:v>25.04</c:v>
                </c:pt>
                <c:pt idx="48">
                  <c:v>25.57</c:v>
                </c:pt>
                <c:pt idx="49">
                  <c:v>25.71</c:v>
                </c:pt>
                <c:pt idx="50">
                  <c:v>25.07</c:v>
                </c:pt>
                <c:pt idx="51">
                  <c:v>24.75</c:v>
                </c:pt>
                <c:pt idx="52">
                  <c:v>24.95</c:v>
                </c:pt>
                <c:pt idx="53">
                  <c:v>24.99</c:v>
                </c:pt>
                <c:pt idx="54">
                  <c:v>24.33</c:v>
                </c:pt>
                <c:pt idx="55">
                  <c:v>24.27</c:v>
                </c:pt>
                <c:pt idx="56">
                  <c:v>24.99</c:v>
                </c:pt>
                <c:pt idx="57">
                  <c:v>25.52</c:v>
                </c:pt>
                <c:pt idx="58">
                  <c:v>26.02</c:v>
                </c:pt>
                <c:pt idx="59">
                  <c:v>25.86</c:v>
                </c:pt>
                <c:pt idx="60">
                  <c:v>24.65</c:v>
                </c:pt>
                <c:pt idx="61">
                  <c:v>23.36</c:v>
                </c:pt>
                <c:pt idx="62">
                  <c:v>24.25</c:v>
                </c:pt>
                <c:pt idx="63">
                  <c:v>24.68</c:v>
                </c:pt>
                <c:pt idx="64">
                  <c:v>24.3</c:v>
                </c:pt>
                <c:pt idx="65">
                  <c:v>24.83</c:v>
                </c:pt>
                <c:pt idx="66">
                  <c:v>25.65</c:v>
                </c:pt>
                <c:pt idx="67">
                  <c:v>25.47</c:v>
                </c:pt>
                <c:pt idx="68">
                  <c:v>25.95</c:v>
                </c:pt>
                <c:pt idx="69">
                  <c:v>25.62</c:v>
                </c:pt>
                <c:pt idx="70">
                  <c:v>26.05</c:v>
                </c:pt>
                <c:pt idx="71">
                  <c:v>25.54</c:v>
                </c:pt>
                <c:pt idx="72">
                  <c:v>25.98</c:v>
                </c:pt>
                <c:pt idx="73">
                  <c:v>25.65</c:v>
                </c:pt>
                <c:pt idx="74">
                  <c:v>25.92</c:v>
                </c:pt>
                <c:pt idx="75">
                  <c:v>25.33</c:v>
                </c:pt>
                <c:pt idx="76">
                  <c:v>23.53</c:v>
                </c:pt>
                <c:pt idx="77">
                  <c:v>24.12</c:v>
                </c:pt>
                <c:pt idx="78">
                  <c:v>23.96</c:v>
                </c:pt>
                <c:pt idx="79">
                  <c:v>25.04</c:v>
                </c:pt>
                <c:pt idx="80">
                  <c:v>25.16</c:v>
                </c:pt>
                <c:pt idx="81">
                  <c:v>24.05</c:v>
                </c:pt>
                <c:pt idx="82">
                  <c:v>24.7</c:v>
                </c:pt>
                <c:pt idx="83">
                  <c:v>25.8</c:v>
                </c:pt>
                <c:pt idx="84">
                  <c:v>25.53</c:v>
                </c:pt>
                <c:pt idx="85">
                  <c:v>23.99</c:v>
                </c:pt>
                <c:pt idx="86">
                  <c:v>24.82</c:v>
                </c:pt>
                <c:pt idx="87">
                  <c:v>25.47</c:v>
                </c:pt>
                <c:pt idx="88">
                  <c:v>23.73</c:v>
                </c:pt>
                <c:pt idx="89">
                  <c:v>24</c:v>
                </c:pt>
                <c:pt idx="90">
                  <c:v>23.67</c:v>
                </c:pt>
                <c:pt idx="91">
                  <c:v>25.04</c:v>
                </c:pt>
                <c:pt idx="92">
                  <c:v>25.77</c:v>
                </c:pt>
                <c:pt idx="93">
                  <c:v>25.68</c:v>
                </c:pt>
                <c:pt idx="94">
                  <c:v>25.25</c:v>
                </c:pt>
                <c:pt idx="95">
                  <c:v>24.82</c:v>
                </c:pt>
                <c:pt idx="96">
                  <c:v>23</c:v>
                </c:pt>
                <c:pt idx="97">
                  <c:v>25.35</c:v>
                </c:pt>
                <c:pt idx="98">
                  <c:v>23.86</c:v>
                </c:pt>
                <c:pt idx="99">
                  <c:v>23.48</c:v>
                </c:pt>
                <c:pt idx="100">
                  <c:v>23.58</c:v>
                </c:pt>
                <c:pt idx="101">
                  <c:v>23.68</c:v>
                </c:pt>
                <c:pt idx="102">
                  <c:v>24.79</c:v>
                </c:pt>
                <c:pt idx="103">
                  <c:v>25.15</c:v>
                </c:pt>
                <c:pt idx="104">
                  <c:v>25.85</c:v>
                </c:pt>
                <c:pt idx="105">
                  <c:v>25.71</c:v>
                </c:pt>
                <c:pt idx="106">
                  <c:v>26.65</c:v>
                </c:pt>
                <c:pt idx="107">
                  <c:v>26.39</c:v>
                </c:pt>
                <c:pt idx="108">
                  <c:v>26.35</c:v>
                </c:pt>
                <c:pt idx="109">
                  <c:v>26.49</c:v>
                </c:pt>
                <c:pt idx="110">
                  <c:v>25.97</c:v>
                </c:pt>
                <c:pt idx="111">
                  <c:v>26.31</c:v>
                </c:pt>
                <c:pt idx="112">
                  <c:v>25.98</c:v>
                </c:pt>
                <c:pt idx="113">
                  <c:v>26</c:v>
                </c:pt>
                <c:pt idx="114">
                  <c:v>26.17</c:v>
                </c:pt>
                <c:pt idx="115">
                  <c:v>25.67</c:v>
                </c:pt>
                <c:pt idx="116">
                  <c:v>25.95</c:v>
                </c:pt>
                <c:pt idx="117">
                  <c:v>25.73</c:v>
                </c:pt>
                <c:pt idx="118">
                  <c:v>25.87</c:v>
                </c:pt>
                <c:pt idx="119">
                  <c:v>25.37</c:v>
                </c:pt>
                <c:pt idx="120">
                  <c:v>24.78</c:v>
                </c:pt>
                <c:pt idx="121">
                  <c:v>25.3</c:v>
                </c:pt>
                <c:pt idx="122">
                  <c:v>25.33</c:v>
                </c:pt>
                <c:pt idx="123">
                  <c:v>25.69</c:v>
                </c:pt>
                <c:pt idx="124">
                  <c:v>25.57</c:v>
                </c:pt>
                <c:pt idx="125">
                  <c:v>25.97</c:v>
                </c:pt>
                <c:pt idx="126">
                  <c:v>25.33</c:v>
                </c:pt>
                <c:pt idx="127">
                  <c:v>25.64</c:v>
                </c:pt>
                <c:pt idx="128">
                  <c:v>23.41</c:v>
                </c:pt>
                <c:pt idx="129">
                  <c:v>23.48</c:v>
                </c:pt>
                <c:pt idx="130">
                  <c:v>24.04</c:v>
                </c:pt>
                <c:pt idx="131">
                  <c:v>24.54</c:v>
                </c:pt>
                <c:pt idx="132">
                  <c:v>24.65</c:v>
                </c:pt>
                <c:pt idx="133">
                  <c:v>23.33</c:v>
                </c:pt>
                <c:pt idx="134">
                  <c:v>23.49</c:v>
                </c:pt>
                <c:pt idx="135">
                  <c:v>24.52</c:v>
                </c:pt>
                <c:pt idx="136">
                  <c:v>24.43</c:v>
                </c:pt>
                <c:pt idx="137">
                  <c:v>24.33</c:v>
                </c:pt>
                <c:pt idx="138">
                  <c:v>24.1</c:v>
                </c:pt>
                <c:pt idx="139">
                  <c:v>23.17</c:v>
                </c:pt>
                <c:pt idx="140">
                  <c:v>23.77</c:v>
                </c:pt>
                <c:pt idx="141">
                  <c:v>23.75</c:v>
                </c:pt>
                <c:pt idx="142">
                  <c:v>22.89</c:v>
                </c:pt>
                <c:pt idx="143">
                  <c:v>23.46</c:v>
                </c:pt>
                <c:pt idx="144">
                  <c:v>23.85</c:v>
                </c:pt>
                <c:pt idx="145">
                  <c:v>24.69</c:v>
                </c:pt>
                <c:pt idx="146">
                  <c:v>25.21</c:v>
                </c:pt>
                <c:pt idx="147">
                  <c:v>25.15</c:v>
                </c:pt>
                <c:pt idx="148">
                  <c:v>25.25</c:v>
                </c:pt>
                <c:pt idx="149">
                  <c:v>25.8</c:v>
                </c:pt>
                <c:pt idx="150">
                  <c:v>24.9</c:v>
                </c:pt>
                <c:pt idx="151">
                  <c:v>25.14</c:v>
                </c:pt>
                <c:pt idx="152">
                  <c:v>25.22</c:v>
                </c:pt>
                <c:pt idx="153">
                  <c:v>24.17</c:v>
                </c:pt>
                <c:pt idx="154">
                  <c:v>25.57</c:v>
                </c:pt>
                <c:pt idx="155">
                  <c:v>25.34</c:v>
                </c:pt>
                <c:pt idx="156">
                  <c:v>25.49</c:v>
                </c:pt>
                <c:pt idx="157">
                  <c:v>25.71</c:v>
                </c:pt>
                <c:pt idx="158">
                  <c:v>25.92</c:v>
                </c:pt>
                <c:pt idx="159">
                  <c:v>25.25</c:v>
                </c:pt>
                <c:pt idx="160">
                  <c:v>25.55</c:v>
                </c:pt>
                <c:pt idx="161">
                  <c:v>23.79</c:v>
                </c:pt>
                <c:pt idx="162">
                  <c:v>24.32</c:v>
                </c:pt>
                <c:pt idx="163">
                  <c:v>24.62</c:v>
                </c:pt>
                <c:pt idx="164">
                  <c:v>25.38</c:v>
                </c:pt>
                <c:pt idx="165">
                  <c:v>25.04</c:v>
                </c:pt>
                <c:pt idx="166">
                  <c:v>22.83</c:v>
                </c:pt>
                <c:pt idx="167">
                  <c:v>23.72</c:v>
                </c:pt>
                <c:pt idx="168">
                  <c:v>23.49</c:v>
                </c:pt>
                <c:pt idx="169">
                  <c:v>23.56</c:v>
                </c:pt>
                <c:pt idx="170">
                  <c:v>25.24</c:v>
                </c:pt>
                <c:pt idx="171">
                  <c:v>25.71</c:v>
                </c:pt>
                <c:pt idx="172">
                  <c:v>25.23</c:v>
                </c:pt>
                <c:pt idx="173">
                  <c:v>24.88</c:v>
                </c:pt>
                <c:pt idx="174">
                  <c:v>24.28</c:v>
                </c:pt>
                <c:pt idx="175">
                  <c:v>24.52</c:v>
                </c:pt>
                <c:pt idx="176">
                  <c:v>24.33</c:v>
                </c:pt>
                <c:pt idx="177">
                  <c:v>22.92</c:v>
                </c:pt>
                <c:pt idx="178">
                  <c:v>21.98</c:v>
                </c:pt>
                <c:pt idx="179">
                  <c:v>23.98</c:v>
                </c:pt>
                <c:pt idx="180">
                  <c:v>24.82</c:v>
                </c:pt>
                <c:pt idx="181">
                  <c:v>25.64</c:v>
                </c:pt>
                <c:pt idx="182">
                  <c:v>24.63</c:v>
                </c:pt>
                <c:pt idx="183">
                  <c:v>25.24</c:v>
                </c:pt>
                <c:pt idx="184">
                  <c:v>24.51</c:v>
                </c:pt>
                <c:pt idx="185">
                  <c:v>24.42</c:v>
                </c:pt>
                <c:pt idx="186">
                  <c:v>23.36</c:v>
                </c:pt>
                <c:pt idx="187">
                  <c:v>24.19</c:v>
                </c:pt>
                <c:pt idx="188">
                  <c:v>24.18</c:v>
                </c:pt>
                <c:pt idx="189">
                  <c:v>23.78</c:v>
                </c:pt>
                <c:pt idx="190">
                  <c:v>24.32</c:v>
                </c:pt>
                <c:pt idx="191">
                  <c:v>25.76</c:v>
                </c:pt>
                <c:pt idx="192">
                  <c:v>25.6</c:v>
                </c:pt>
                <c:pt idx="193">
                  <c:v>22.99</c:v>
                </c:pt>
                <c:pt idx="194">
                  <c:v>23.34</c:v>
                </c:pt>
                <c:pt idx="195">
                  <c:v>24.43</c:v>
                </c:pt>
                <c:pt idx="196">
                  <c:v>24.54</c:v>
                </c:pt>
                <c:pt idx="197">
                  <c:v>25.42</c:v>
                </c:pt>
                <c:pt idx="198">
                  <c:v>25.92</c:v>
                </c:pt>
                <c:pt idx="199">
                  <c:v>23.8</c:v>
                </c:pt>
                <c:pt idx="200">
                  <c:v>24.12</c:v>
                </c:pt>
                <c:pt idx="201">
                  <c:v>24.38</c:v>
                </c:pt>
                <c:pt idx="202">
                  <c:v>25.3</c:v>
                </c:pt>
                <c:pt idx="203">
                  <c:v>25.73</c:v>
                </c:pt>
                <c:pt idx="204">
                  <c:v>24.77</c:v>
                </c:pt>
                <c:pt idx="205">
                  <c:v>24.13</c:v>
                </c:pt>
                <c:pt idx="206">
                  <c:v>23.96</c:v>
                </c:pt>
                <c:pt idx="207">
                  <c:v>24.36</c:v>
                </c:pt>
                <c:pt idx="208">
                  <c:v>25.37</c:v>
                </c:pt>
                <c:pt idx="209">
                  <c:v>25.23</c:v>
                </c:pt>
                <c:pt idx="210">
                  <c:v>25.06</c:v>
                </c:pt>
                <c:pt idx="211">
                  <c:v>25.78</c:v>
                </c:pt>
                <c:pt idx="212">
                  <c:v>25.91</c:v>
                </c:pt>
                <c:pt idx="213">
                  <c:v>25.08</c:v>
                </c:pt>
                <c:pt idx="214">
                  <c:v>23.52</c:v>
                </c:pt>
                <c:pt idx="215">
                  <c:v>24.59</c:v>
                </c:pt>
                <c:pt idx="216">
                  <c:v>25.94</c:v>
                </c:pt>
                <c:pt idx="217">
                  <c:v>25.31</c:v>
                </c:pt>
                <c:pt idx="218">
                  <c:v>25.96</c:v>
                </c:pt>
                <c:pt idx="219">
                  <c:v>25.09</c:v>
                </c:pt>
                <c:pt idx="220">
                  <c:v>24.08</c:v>
                </c:pt>
                <c:pt idx="221">
                  <c:v>24.39</c:v>
                </c:pt>
                <c:pt idx="222">
                  <c:v>24.22</c:v>
                </c:pt>
                <c:pt idx="223">
                  <c:v>23.46</c:v>
                </c:pt>
                <c:pt idx="224">
                  <c:v>23.68</c:v>
                </c:pt>
                <c:pt idx="225">
                  <c:v>24.44</c:v>
                </c:pt>
                <c:pt idx="226">
                  <c:v>24.1</c:v>
                </c:pt>
                <c:pt idx="227">
                  <c:v>24.02</c:v>
                </c:pt>
                <c:pt idx="228">
                  <c:v>24.54</c:v>
                </c:pt>
                <c:pt idx="229">
                  <c:v>24.02</c:v>
                </c:pt>
                <c:pt idx="230">
                  <c:v>25.12</c:v>
                </c:pt>
                <c:pt idx="231">
                  <c:v>25.1</c:v>
                </c:pt>
                <c:pt idx="232">
                  <c:v>25.64</c:v>
                </c:pt>
                <c:pt idx="233">
                  <c:v>25.52</c:v>
                </c:pt>
                <c:pt idx="234">
                  <c:v>23.69</c:v>
                </c:pt>
                <c:pt idx="235">
                  <c:v>24.78</c:v>
                </c:pt>
                <c:pt idx="236">
                  <c:v>25.14</c:v>
                </c:pt>
                <c:pt idx="237">
                  <c:v>23.94</c:v>
                </c:pt>
                <c:pt idx="238">
                  <c:v>24.87</c:v>
                </c:pt>
                <c:pt idx="239">
                  <c:v>24.73</c:v>
                </c:pt>
                <c:pt idx="240">
                  <c:v>25.18</c:v>
                </c:pt>
                <c:pt idx="241">
                  <c:v>24.49</c:v>
                </c:pt>
                <c:pt idx="242">
                  <c:v>24.72</c:v>
                </c:pt>
                <c:pt idx="243">
                  <c:v>24.28</c:v>
                </c:pt>
                <c:pt idx="244">
                  <c:v>24.1</c:v>
                </c:pt>
                <c:pt idx="245">
                  <c:v>23.59</c:v>
                </c:pt>
                <c:pt idx="246">
                  <c:v>24.35</c:v>
                </c:pt>
                <c:pt idx="247">
                  <c:v>24.08</c:v>
                </c:pt>
                <c:pt idx="248">
                  <c:v>24.19</c:v>
                </c:pt>
                <c:pt idx="249">
                  <c:v>24.95</c:v>
                </c:pt>
                <c:pt idx="250">
                  <c:v>24.12</c:v>
                </c:pt>
                <c:pt idx="251">
                  <c:v>24.2</c:v>
                </c:pt>
                <c:pt idx="252">
                  <c:v>24.32</c:v>
                </c:pt>
                <c:pt idx="253">
                  <c:v>23.72</c:v>
                </c:pt>
                <c:pt idx="254">
                  <c:v>24.35</c:v>
                </c:pt>
                <c:pt idx="255">
                  <c:v>24.04</c:v>
                </c:pt>
                <c:pt idx="256">
                  <c:v>25.03</c:v>
                </c:pt>
                <c:pt idx="257">
                  <c:v>24.72</c:v>
                </c:pt>
                <c:pt idx="258">
                  <c:v>23.74</c:v>
                </c:pt>
                <c:pt idx="259">
                  <c:v>23.34</c:v>
                </c:pt>
                <c:pt idx="260">
                  <c:v>22.7</c:v>
                </c:pt>
                <c:pt idx="261">
                  <c:v>23.53</c:v>
                </c:pt>
                <c:pt idx="262">
                  <c:v>23.39</c:v>
                </c:pt>
                <c:pt idx="263">
                  <c:v>23.32</c:v>
                </c:pt>
                <c:pt idx="264">
                  <c:v>24.52</c:v>
                </c:pt>
                <c:pt idx="265">
                  <c:v>24.96</c:v>
                </c:pt>
                <c:pt idx="266">
                  <c:v>24.94</c:v>
                </c:pt>
                <c:pt idx="267">
                  <c:v>25.29</c:v>
                </c:pt>
                <c:pt idx="268">
                  <c:v>22.74</c:v>
                </c:pt>
                <c:pt idx="269">
                  <c:v>25.18</c:v>
                </c:pt>
                <c:pt idx="270">
                  <c:v>25.64</c:v>
                </c:pt>
                <c:pt idx="271">
                  <c:v>25.35</c:v>
                </c:pt>
                <c:pt idx="272">
                  <c:v>25</c:v>
                </c:pt>
                <c:pt idx="273">
                  <c:v>24.81</c:v>
                </c:pt>
                <c:pt idx="274">
                  <c:v>24.34</c:v>
                </c:pt>
                <c:pt idx="275">
                  <c:v>24.16</c:v>
                </c:pt>
                <c:pt idx="276">
                  <c:v>23.59</c:v>
                </c:pt>
                <c:pt idx="277">
                  <c:v>23.84</c:v>
                </c:pt>
                <c:pt idx="278">
                  <c:v>24.31</c:v>
                </c:pt>
                <c:pt idx="279">
                  <c:v>25.02</c:v>
                </c:pt>
                <c:pt idx="280">
                  <c:v>25.67</c:v>
                </c:pt>
                <c:pt idx="281">
                  <c:v>25.01</c:v>
                </c:pt>
                <c:pt idx="282">
                  <c:v>24.45</c:v>
                </c:pt>
                <c:pt idx="283">
                  <c:v>24.62</c:v>
                </c:pt>
                <c:pt idx="284">
                  <c:v>24.77</c:v>
                </c:pt>
                <c:pt idx="285">
                  <c:v>25.46</c:v>
                </c:pt>
                <c:pt idx="286">
                  <c:v>25.08</c:v>
                </c:pt>
                <c:pt idx="287">
                  <c:v>25.22</c:v>
                </c:pt>
                <c:pt idx="288">
                  <c:v>24.6</c:v>
                </c:pt>
                <c:pt idx="289">
                  <c:v>24.54</c:v>
                </c:pt>
                <c:pt idx="290">
                  <c:v>24.85</c:v>
                </c:pt>
                <c:pt idx="291">
                  <c:v>24.91</c:v>
                </c:pt>
                <c:pt idx="292">
                  <c:v>24.38</c:v>
                </c:pt>
                <c:pt idx="293">
                  <c:v>24.53</c:v>
                </c:pt>
                <c:pt idx="294">
                  <c:v>25.59</c:v>
                </c:pt>
                <c:pt idx="295">
                  <c:v>25.61</c:v>
                </c:pt>
                <c:pt idx="296">
                  <c:v>25.64</c:v>
                </c:pt>
                <c:pt idx="297">
                  <c:v>25.35</c:v>
                </c:pt>
                <c:pt idx="298">
                  <c:v>25.71</c:v>
                </c:pt>
                <c:pt idx="299">
                  <c:v>25.55</c:v>
                </c:pt>
                <c:pt idx="300">
                  <c:v>25.15</c:v>
                </c:pt>
                <c:pt idx="301">
                  <c:v>24.7</c:v>
                </c:pt>
                <c:pt idx="302">
                  <c:v>24.95</c:v>
                </c:pt>
                <c:pt idx="303">
                  <c:v>24.76</c:v>
                </c:pt>
                <c:pt idx="304">
                  <c:v>25.22</c:v>
                </c:pt>
                <c:pt idx="305">
                  <c:v>25.41</c:v>
                </c:pt>
                <c:pt idx="306">
                  <c:v>25.01</c:v>
                </c:pt>
                <c:pt idx="307">
                  <c:v>24.87</c:v>
                </c:pt>
                <c:pt idx="308">
                  <c:v>24.88</c:v>
                </c:pt>
                <c:pt idx="309">
                  <c:v>24.69</c:v>
                </c:pt>
                <c:pt idx="310">
                  <c:v>24.81</c:v>
                </c:pt>
                <c:pt idx="311">
                  <c:v>24.81</c:v>
                </c:pt>
                <c:pt idx="312">
                  <c:v>24.26</c:v>
                </c:pt>
                <c:pt idx="313">
                  <c:v>24.29</c:v>
                </c:pt>
                <c:pt idx="314">
                  <c:v>24.26</c:v>
                </c:pt>
                <c:pt idx="315">
                  <c:v>24.05</c:v>
                </c:pt>
                <c:pt idx="316">
                  <c:v>24.16</c:v>
                </c:pt>
                <c:pt idx="317">
                  <c:v>23.5</c:v>
                </c:pt>
                <c:pt idx="318">
                  <c:v>24.53</c:v>
                </c:pt>
                <c:pt idx="319">
                  <c:v>23.78</c:v>
                </c:pt>
                <c:pt idx="320">
                  <c:v>23.27</c:v>
                </c:pt>
                <c:pt idx="321">
                  <c:v>24.71</c:v>
                </c:pt>
                <c:pt idx="322">
                  <c:v>24.07</c:v>
                </c:pt>
                <c:pt idx="323">
                  <c:v>23.98</c:v>
                </c:pt>
                <c:pt idx="324">
                  <c:v>24.22</c:v>
                </c:pt>
                <c:pt idx="325">
                  <c:v>24.2</c:v>
                </c:pt>
                <c:pt idx="326">
                  <c:v>24.58</c:v>
                </c:pt>
                <c:pt idx="327">
                  <c:v>23.91</c:v>
                </c:pt>
                <c:pt idx="328">
                  <c:v>23.86</c:v>
                </c:pt>
                <c:pt idx="329">
                  <c:v>23.25</c:v>
                </c:pt>
                <c:pt idx="330">
                  <c:v>24.15</c:v>
                </c:pt>
                <c:pt idx="331">
                  <c:v>23.97</c:v>
                </c:pt>
                <c:pt idx="332">
                  <c:v>23.8</c:v>
                </c:pt>
                <c:pt idx="333">
                  <c:v>23.91</c:v>
                </c:pt>
                <c:pt idx="334">
                  <c:v>23.82</c:v>
                </c:pt>
                <c:pt idx="335">
                  <c:v>24.5</c:v>
                </c:pt>
                <c:pt idx="336">
                  <c:v>24.32</c:v>
                </c:pt>
                <c:pt idx="337">
                  <c:v>23.96</c:v>
                </c:pt>
                <c:pt idx="338">
                  <c:v>23.96</c:v>
                </c:pt>
                <c:pt idx="339">
                  <c:v>24.27</c:v>
                </c:pt>
                <c:pt idx="340">
                  <c:v>24.29</c:v>
                </c:pt>
                <c:pt idx="341">
                  <c:v>23.89</c:v>
                </c:pt>
                <c:pt idx="342">
                  <c:v>23.46</c:v>
                </c:pt>
                <c:pt idx="343">
                  <c:v>23.45</c:v>
                </c:pt>
                <c:pt idx="344">
                  <c:v>22.76</c:v>
                </c:pt>
                <c:pt idx="345">
                  <c:v>24.45</c:v>
                </c:pt>
                <c:pt idx="346">
                  <c:v>24.42</c:v>
                </c:pt>
                <c:pt idx="347">
                  <c:v>24.17</c:v>
                </c:pt>
                <c:pt idx="348">
                  <c:v>23.71</c:v>
                </c:pt>
                <c:pt idx="349">
                  <c:v>24.38</c:v>
                </c:pt>
                <c:pt idx="350">
                  <c:v>23.96</c:v>
                </c:pt>
                <c:pt idx="351">
                  <c:v>24.23</c:v>
                </c:pt>
                <c:pt idx="352">
                  <c:v>24.03</c:v>
                </c:pt>
                <c:pt idx="353">
                  <c:v>24.92</c:v>
                </c:pt>
                <c:pt idx="354">
                  <c:v>24.83</c:v>
                </c:pt>
                <c:pt idx="355">
                  <c:v>24.65</c:v>
                </c:pt>
                <c:pt idx="356">
                  <c:v>24.54</c:v>
                </c:pt>
                <c:pt idx="357">
                  <c:v>24.2</c:v>
                </c:pt>
                <c:pt idx="358">
                  <c:v>23.82</c:v>
                </c:pt>
                <c:pt idx="359">
                  <c:v>24.3</c:v>
                </c:pt>
                <c:pt idx="360">
                  <c:v>23.81</c:v>
                </c:pt>
                <c:pt idx="361">
                  <c:v>24.29</c:v>
                </c:pt>
                <c:pt idx="362">
                  <c:v>24.53</c:v>
                </c:pt>
                <c:pt idx="363">
                  <c:v>23.79</c:v>
                </c:pt>
                <c:pt idx="364">
                  <c:v>23.68</c:v>
                </c:pt>
                <c:pt idx="365">
                  <c:v>22.84</c:v>
                </c:pt>
                <c:pt idx="366">
                  <c:v>22.86</c:v>
                </c:pt>
                <c:pt idx="367">
                  <c:v>23.85</c:v>
                </c:pt>
                <c:pt idx="368">
                  <c:v>23.62</c:v>
                </c:pt>
                <c:pt idx="369">
                  <c:v>23.52</c:v>
                </c:pt>
                <c:pt idx="370">
                  <c:v>24</c:v>
                </c:pt>
                <c:pt idx="371">
                  <c:v>24.26</c:v>
                </c:pt>
                <c:pt idx="372">
                  <c:v>23.52</c:v>
                </c:pt>
                <c:pt idx="373">
                  <c:v>24.64</c:v>
                </c:pt>
                <c:pt idx="374">
                  <c:v>24.19</c:v>
                </c:pt>
                <c:pt idx="375">
                  <c:v>25.03</c:v>
                </c:pt>
                <c:pt idx="376">
                  <c:v>25.21</c:v>
                </c:pt>
                <c:pt idx="377">
                  <c:v>24.45</c:v>
                </c:pt>
                <c:pt idx="378">
                  <c:v>23.9</c:v>
                </c:pt>
                <c:pt idx="379">
                  <c:v>24.43</c:v>
                </c:pt>
                <c:pt idx="380">
                  <c:v>24.15</c:v>
                </c:pt>
                <c:pt idx="381">
                  <c:v>24.35</c:v>
                </c:pt>
                <c:pt idx="382">
                  <c:v>23.96</c:v>
                </c:pt>
                <c:pt idx="383">
                  <c:v>24.33</c:v>
                </c:pt>
                <c:pt idx="384">
                  <c:v>24.26</c:v>
                </c:pt>
                <c:pt idx="385">
                  <c:v>23.85</c:v>
                </c:pt>
                <c:pt idx="386">
                  <c:v>24.43</c:v>
                </c:pt>
                <c:pt idx="387">
                  <c:v>24.43</c:v>
                </c:pt>
                <c:pt idx="388">
                  <c:v>24.17</c:v>
                </c:pt>
                <c:pt idx="389">
                  <c:v>24.91</c:v>
                </c:pt>
                <c:pt idx="390">
                  <c:v>24.48</c:v>
                </c:pt>
                <c:pt idx="391">
                  <c:v>24.46</c:v>
                </c:pt>
                <c:pt idx="392">
                  <c:v>24.58</c:v>
                </c:pt>
                <c:pt idx="393">
                  <c:v>24.58</c:v>
                </c:pt>
                <c:pt idx="394">
                  <c:v>24.36</c:v>
                </c:pt>
                <c:pt idx="395">
                  <c:v>24.61</c:v>
                </c:pt>
                <c:pt idx="396">
                  <c:v>25.05</c:v>
                </c:pt>
                <c:pt idx="397">
                  <c:v>24.91</c:v>
                </c:pt>
                <c:pt idx="398">
                  <c:v>25.47</c:v>
                </c:pt>
                <c:pt idx="399">
                  <c:v>25.57</c:v>
                </c:pt>
                <c:pt idx="400">
                  <c:v>25.31</c:v>
                </c:pt>
                <c:pt idx="401">
                  <c:v>24.87</c:v>
                </c:pt>
                <c:pt idx="402">
                  <c:v>24.68</c:v>
                </c:pt>
                <c:pt idx="403">
                  <c:v>24.41</c:v>
                </c:pt>
                <c:pt idx="404">
                  <c:v>23.57</c:v>
                </c:pt>
                <c:pt idx="405">
                  <c:v>24.71</c:v>
                </c:pt>
                <c:pt idx="406">
                  <c:v>24.97</c:v>
                </c:pt>
                <c:pt idx="407">
                  <c:v>24.67</c:v>
                </c:pt>
                <c:pt idx="408">
                  <c:v>24.59</c:v>
                </c:pt>
                <c:pt idx="409">
                  <c:v>25.2</c:v>
                </c:pt>
                <c:pt idx="410">
                  <c:v>25</c:v>
                </c:pt>
                <c:pt idx="411">
                  <c:v>24.94</c:v>
                </c:pt>
                <c:pt idx="412">
                  <c:v>24.75</c:v>
                </c:pt>
                <c:pt idx="413">
                  <c:v>25.52</c:v>
                </c:pt>
                <c:pt idx="414">
                  <c:v>25.92</c:v>
                </c:pt>
                <c:pt idx="415">
                  <c:v>25.11</c:v>
                </c:pt>
                <c:pt idx="416">
                  <c:v>24.76</c:v>
                </c:pt>
                <c:pt idx="417">
                  <c:v>25</c:v>
                </c:pt>
                <c:pt idx="418">
                  <c:v>24.78</c:v>
                </c:pt>
                <c:pt idx="419">
                  <c:v>24.42</c:v>
                </c:pt>
                <c:pt idx="420">
                  <c:v>24.17</c:v>
                </c:pt>
                <c:pt idx="421">
                  <c:v>25.22</c:v>
                </c:pt>
                <c:pt idx="422">
                  <c:v>24.73</c:v>
                </c:pt>
                <c:pt idx="423">
                  <c:v>24.11</c:v>
                </c:pt>
                <c:pt idx="424">
                  <c:v>24.18</c:v>
                </c:pt>
                <c:pt idx="425">
                  <c:v>25.09</c:v>
                </c:pt>
                <c:pt idx="426">
                  <c:v>25.81</c:v>
                </c:pt>
                <c:pt idx="427">
                  <c:v>24.35</c:v>
                </c:pt>
                <c:pt idx="428">
                  <c:v>25.05</c:v>
                </c:pt>
                <c:pt idx="429">
                  <c:v>24.58</c:v>
                </c:pt>
                <c:pt idx="430">
                  <c:v>25.03</c:v>
                </c:pt>
                <c:pt idx="431">
                  <c:v>26.18</c:v>
                </c:pt>
                <c:pt idx="432">
                  <c:v>26.07</c:v>
                </c:pt>
                <c:pt idx="433">
                  <c:v>23.94</c:v>
                </c:pt>
                <c:pt idx="434">
                  <c:v>23.38</c:v>
                </c:pt>
                <c:pt idx="435">
                  <c:v>24.57</c:v>
                </c:pt>
                <c:pt idx="436">
                  <c:v>23.42</c:v>
                </c:pt>
                <c:pt idx="437">
                  <c:v>24.9</c:v>
                </c:pt>
                <c:pt idx="438">
                  <c:v>25.91</c:v>
                </c:pt>
                <c:pt idx="439">
                  <c:v>25.99</c:v>
                </c:pt>
                <c:pt idx="440">
                  <c:v>25.76</c:v>
                </c:pt>
                <c:pt idx="441">
                  <c:v>24.65</c:v>
                </c:pt>
                <c:pt idx="442">
                  <c:v>25.2</c:v>
                </c:pt>
                <c:pt idx="443">
                  <c:v>25.12</c:v>
                </c:pt>
                <c:pt idx="444">
                  <c:v>24.59</c:v>
                </c:pt>
                <c:pt idx="445">
                  <c:v>24.93</c:v>
                </c:pt>
                <c:pt idx="446">
                  <c:v>25.39</c:v>
                </c:pt>
                <c:pt idx="447">
                  <c:v>24.96</c:v>
                </c:pt>
                <c:pt idx="448">
                  <c:v>25.99</c:v>
                </c:pt>
                <c:pt idx="449">
                  <c:v>25.12</c:v>
                </c:pt>
                <c:pt idx="450">
                  <c:v>25.12</c:v>
                </c:pt>
                <c:pt idx="451">
                  <c:v>23.82</c:v>
                </c:pt>
                <c:pt idx="452">
                  <c:v>24.3</c:v>
                </c:pt>
                <c:pt idx="453">
                  <c:v>24.25</c:v>
                </c:pt>
                <c:pt idx="454">
                  <c:v>24.71</c:v>
                </c:pt>
                <c:pt idx="455">
                  <c:v>23.7</c:v>
                </c:pt>
                <c:pt idx="456">
                  <c:v>24.59</c:v>
                </c:pt>
                <c:pt idx="457">
                  <c:v>24.65</c:v>
                </c:pt>
                <c:pt idx="458">
                  <c:v>23.63</c:v>
                </c:pt>
                <c:pt idx="459">
                  <c:v>24.05</c:v>
                </c:pt>
                <c:pt idx="460">
                  <c:v>23.52</c:v>
                </c:pt>
                <c:pt idx="461">
                  <c:v>25.63</c:v>
                </c:pt>
                <c:pt idx="462">
                  <c:v>25.59</c:v>
                </c:pt>
                <c:pt idx="463">
                  <c:v>23.75</c:v>
                </c:pt>
                <c:pt idx="464">
                  <c:v>25.01</c:v>
                </c:pt>
                <c:pt idx="465">
                  <c:v>24.74</c:v>
                </c:pt>
                <c:pt idx="466">
                  <c:v>24.84</c:v>
                </c:pt>
                <c:pt idx="467">
                  <c:v>24.02</c:v>
                </c:pt>
                <c:pt idx="468">
                  <c:v>24.8</c:v>
                </c:pt>
                <c:pt idx="469">
                  <c:v>25.19</c:v>
                </c:pt>
                <c:pt idx="470">
                  <c:v>24.54</c:v>
                </c:pt>
                <c:pt idx="471">
                  <c:v>22.52</c:v>
                </c:pt>
                <c:pt idx="472">
                  <c:v>24.11</c:v>
                </c:pt>
                <c:pt idx="473">
                  <c:v>24.19</c:v>
                </c:pt>
                <c:pt idx="474">
                  <c:v>24.18</c:v>
                </c:pt>
                <c:pt idx="475">
                  <c:v>24.35</c:v>
                </c:pt>
                <c:pt idx="476">
                  <c:v>23.81</c:v>
                </c:pt>
                <c:pt idx="477">
                  <c:v>23.74</c:v>
                </c:pt>
                <c:pt idx="478">
                  <c:v>23.67</c:v>
                </c:pt>
                <c:pt idx="479">
                  <c:v>24.21</c:v>
                </c:pt>
                <c:pt idx="480">
                  <c:v>25.21</c:v>
                </c:pt>
                <c:pt idx="481">
                  <c:v>24.19</c:v>
                </c:pt>
                <c:pt idx="482">
                  <c:v>24.31</c:v>
                </c:pt>
                <c:pt idx="483">
                  <c:v>24.59</c:v>
                </c:pt>
                <c:pt idx="484">
                  <c:v>24.09</c:v>
                </c:pt>
                <c:pt idx="485">
                  <c:v>25.33</c:v>
                </c:pt>
                <c:pt idx="486">
                  <c:v>25.79</c:v>
                </c:pt>
                <c:pt idx="487">
                  <c:v>25.62</c:v>
                </c:pt>
                <c:pt idx="488">
                  <c:v>23.24</c:v>
                </c:pt>
                <c:pt idx="489">
                  <c:v>22.92</c:v>
                </c:pt>
                <c:pt idx="490">
                  <c:v>23.21</c:v>
                </c:pt>
                <c:pt idx="491">
                  <c:v>23.97</c:v>
                </c:pt>
                <c:pt idx="492">
                  <c:v>24.04</c:v>
                </c:pt>
                <c:pt idx="493">
                  <c:v>24.99</c:v>
                </c:pt>
                <c:pt idx="494">
                  <c:v>24.33</c:v>
                </c:pt>
                <c:pt idx="495">
                  <c:v>24.7</c:v>
                </c:pt>
                <c:pt idx="496">
                  <c:v>24.48</c:v>
                </c:pt>
                <c:pt idx="497">
                  <c:v>25.61</c:v>
                </c:pt>
                <c:pt idx="498">
                  <c:v>24.31</c:v>
                </c:pt>
                <c:pt idx="499">
                  <c:v>23.09</c:v>
                </c:pt>
                <c:pt idx="500">
                  <c:v>24.27</c:v>
                </c:pt>
                <c:pt idx="501">
                  <c:v>24.16</c:v>
                </c:pt>
                <c:pt idx="502">
                  <c:v>23.1</c:v>
                </c:pt>
                <c:pt idx="503">
                  <c:v>23.33</c:v>
                </c:pt>
                <c:pt idx="504">
                  <c:v>22.75</c:v>
                </c:pt>
                <c:pt idx="505">
                  <c:v>23.24</c:v>
                </c:pt>
                <c:pt idx="506">
                  <c:v>23.65</c:v>
                </c:pt>
                <c:pt idx="507">
                  <c:v>25.22</c:v>
                </c:pt>
                <c:pt idx="508">
                  <c:v>23.08</c:v>
                </c:pt>
                <c:pt idx="509">
                  <c:v>23.37</c:v>
                </c:pt>
                <c:pt idx="510">
                  <c:v>23.67</c:v>
                </c:pt>
                <c:pt idx="511">
                  <c:v>23.67</c:v>
                </c:pt>
                <c:pt idx="512">
                  <c:v>23.37</c:v>
                </c:pt>
                <c:pt idx="513">
                  <c:v>25.15</c:v>
                </c:pt>
                <c:pt idx="514">
                  <c:v>24.91</c:v>
                </c:pt>
                <c:pt idx="515">
                  <c:v>24.28</c:v>
                </c:pt>
                <c:pt idx="516">
                  <c:v>23.98</c:v>
                </c:pt>
                <c:pt idx="517">
                  <c:v>22.47</c:v>
                </c:pt>
                <c:pt idx="518">
                  <c:v>23.27</c:v>
                </c:pt>
                <c:pt idx="519">
                  <c:v>23.87</c:v>
                </c:pt>
                <c:pt idx="520">
                  <c:v>24.19</c:v>
                </c:pt>
                <c:pt idx="521">
                  <c:v>23.6</c:v>
                </c:pt>
                <c:pt idx="522">
                  <c:v>24.83</c:v>
                </c:pt>
                <c:pt idx="523">
                  <c:v>25.43</c:v>
                </c:pt>
                <c:pt idx="524">
                  <c:v>24.71</c:v>
                </c:pt>
                <c:pt idx="525">
                  <c:v>24.84</c:v>
                </c:pt>
                <c:pt idx="526">
                  <c:v>25.01</c:v>
                </c:pt>
                <c:pt idx="527">
                  <c:v>25.31</c:v>
                </c:pt>
                <c:pt idx="528">
                  <c:v>24.02</c:v>
                </c:pt>
                <c:pt idx="529">
                  <c:v>23.83</c:v>
                </c:pt>
                <c:pt idx="530">
                  <c:v>23.38</c:v>
                </c:pt>
                <c:pt idx="531">
                  <c:v>24.37</c:v>
                </c:pt>
                <c:pt idx="532">
                  <c:v>23.62</c:v>
                </c:pt>
                <c:pt idx="533">
                  <c:v>24.25</c:v>
                </c:pt>
                <c:pt idx="534">
                  <c:v>23.83</c:v>
                </c:pt>
                <c:pt idx="535">
                  <c:v>25.09</c:v>
                </c:pt>
                <c:pt idx="536">
                  <c:v>25.35</c:v>
                </c:pt>
                <c:pt idx="537">
                  <c:v>24.25</c:v>
                </c:pt>
                <c:pt idx="538">
                  <c:v>23.45</c:v>
                </c:pt>
                <c:pt idx="539">
                  <c:v>24.26</c:v>
                </c:pt>
                <c:pt idx="540">
                  <c:v>24.11</c:v>
                </c:pt>
                <c:pt idx="541">
                  <c:v>23.54</c:v>
                </c:pt>
                <c:pt idx="542">
                  <c:v>24.97</c:v>
                </c:pt>
                <c:pt idx="543">
                  <c:v>23.68</c:v>
                </c:pt>
                <c:pt idx="544">
                  <c:v>22.72</c:v>
                </c:pt>
                <c:pt idx="545">
                  <c:v>23.83</c:v>
                </c:pt>
                <c:pt idx="546">
                  <c:v>25.02</c:v>
                </c:pt>
                <c:pt idx="547">
                  <c:v>24.64</c:v>
                </c:pt>
                <c:pt idx="548">
                  <c:v>24.5</c:v>
                </c:pt>
                <c:pt idx="549">
                  <c:v>23.57</c:v>
                </c:pt>
                <c:pt idx="550">
                  <c:v>23.24</c:v>
                </c:pt>
                <c:pt idx="551">
                  <c:v>23.68</c:v>
                </c:pt>
                <c:pt idx="552">
                  <c:v>24.52</c:v>
                </c:pt>
                <c:pt idx="553">
                  <c:v>24.26</c:v>
                </c:pt>
                <c:pt idx="554">
                  <c:v>24.12</c:v>
                </c:pt>
                <c:pt idx="555">
                  <c:v>24</c:v>
                </c:pt>
                <c:pt idx="556">
                  <c:v>23.65</c:v>
                </c:pt>
                <c:pt idx="557">
                  <c:v>23.95</c:v>
                </c:pt>
                <c:pt idx="558">
                  <c:v>24.22</c:v>
                </c:pt>
                <c:pt idx="559">
                  <c:v>24.39</c:v>
                </c:pt>
                <c:pt idx="560">
                  <c:v>23.6</c:v>
                </c:pt>
                <c:pt idx="561">
                  <c:v>22.63</c:v>
                </c:pt>
                <c:pt idx="562">
                  <c:v>23.79</c:v>
                </c:pt>
                <c:pt idx="563">
                  <c:v>24.97</c:v>
                </c:pt>
                <c:pt idx="564">
                  <c:v>22.49</c:v>
                </c:pt>
                <c:pt idx="565">
                  <c:v>24.43</c:v>
                </c:pt>
                <c:pt idx="566">
                  <c:v>24.48</c:v>
                </c:pt>
                <c:pt idx="567">
                  <c:v>25.11</c:v>
                </c:pt>
                <c:pt idx="568">
                  <c:v>23.02</c:v>
                </c:pt>
                <c:pt idx="569">
                  <c:v>23.77</c:v>
                </c:pt>
                <c:pt idx="570">
                  <c:v>21.89</c:v>
                </c:pt>
                <c:pt idx="571">
                  <c:v>24.01</c:v>
                </c:pt>
                <c:pt idx="572">
                  <c:v>24.34</c:v>
                </c:pt>
                <c:pt idx="573">
                  <c:v>23.99</c:v>
                </c:pt>
                <c:pt idx="574">
                  <c:v>23.63</c:v>
                </c:pt>
                <c:pt idx="575">
                  <c:v>23.66</c:v>
                </c:pt>
                <c:pt idx="576">
                  <c:v>23.57</c:v>
                </c:pt>
                <c:pt idx="577">
                  <c:v>23.04</c:v>
                </c:pt>
                <c:pt idx="578">
                  <c:v>24.34</c:v>
                </c:pt>
                <c:pt idx="579">
                  <c:v>23.09</c:v>
                </c:pt>
                <c:pt idx="580">
                  <c:v>23</c:v>
                </c:pt>
                <c:pt idx="581">
                  <c:v>24.22</c:v>
                </c:pt>
                <c:pt idx="582">
                  <c:v>24.06</c:v>
                </c:pt>
                <c:pt idx="583">
                  <c:v>24.2</c:v>
                </c:pt>
                <c:pt idx="584">
                  <c:v>24.69</c:v>
                </c:pt>
                <c:pt idx="585">
                  <c:v>24.3</c:v>
                </c:pt>
                <c:pt idx="586">
                  <c:v>23.48</c:v>
                </c:pt>
                <c:pt idx="587">
                  <c:v>22.8</c:v>
                </c:pt>
                <c:pt idx="588">
                  <c:v>23.79</c:v>
                </c:pt>
                <c:pt idx="589">
                  <c:v>23.58</c:v>
                </c:pt>
                <c:pt idx="590">
                  <c:v>23.5</c:v>
                </c:pt>
                <c:pt idx="591">
                  <c:v>23.26</c:v>
                </c:pt>
                <c:pt idx="592">
                  <c:v>24</c:v>
                </c:pt>
                <c:pt idx="593">
                  <c:v>24.53</c:v>
                </c:pt>
                <c:pt idx="594">
                  <c:v>24.34</c:v>
                </c:pt>
                <c:pt idx="595">
                  <c:v>22.8</c:v>
                </c:pt>
                <c:pt idx="596">
                  <c:v>23.34</c:v>
                </c:pt>
                <c:pt idx="597">
                  <c:v>23.56</c:v>
                </c:pt>
                <c:pt idx="598">
                  <c:v>23.47</c:v>
                </c:pt>
                <c:pt idx="599">
                  <c:v>24.3</c:v>
                </c:pt>
                <c:pt idx="600">
                  <c:v>24.27</c:v>
                </c:pt>
                <c:pt idx="601">
                  <c:v>23.75</c:v>
                </c:pt>
                <c:pt idx="602">
                  <c:v>23.11</c:v>
                </c:pt>
                <c:pt idx="603">
                  <c:v>24.08</c:v>
                </c:pt>
                <c:pt idx="604">
                  <c:v>23.37</c:v>
                </c:pt>
                <c:pt idx="605">
                  <c:v>22.1</c:v>
                </c:pt>
                <c:pt idx="606">
                  <c:v>23.1</c:v>
                </c:pt>
                <c:pt idx="607">
                  <c:v>23.85</c:v>
                </c:pt>
                <c:pt idx="608">
                  <c:v>23.35</c:v>
                </c:pt>
                <c:pt idx="609">
                  <c:v>23.68</c:v>
                </c:pt>
                <c:pt idx="610">
                  <c:v>22.99</c:v>
                </c:pt>
                <c:pt idx="611">
                  <c:v>22.83</c:v>
                </c:pt>
                <c:pt idx="612">
                  <c:v>23.71</c:v>
                </c:pt>
                <c:pt idx="613">
                  <c:v>23.54</c:v>
                </c:pt>
                <c:pt idx="614">
                  <c:v>23.93</c:v>
                </c:pt>
                <c:pt idx="615">
                  <c:v>23.92</c:v>
                </c:pt>
                <c:pt idx="616">
                  <c:v>22.4</c:v>
                </c:pt>
                <c:pt idx="617">
                  <c:v>21.72</c:v>
                </c:pt>
                <c:pt idx="618">
                  <c:v>23.49</c:v>
                </c:pt>
                <c:pt idx="619">
                  <c:v>24.13</c:v>
                </c:pt>
                <c:pt idx="620">
                  <c:v>23.65</c:v>
                </c:pt>
                <c:pt idx="621">
                  <c:v>22.56</c:v>
                </c:pt>
                <c:pt idx="622">
                  <c:v>22.48</c:v>
                </c:pt>
                <c:pt idx="623">
                  <c:v>23.49</c:v>
                </c:pt>
                <c:pt idx="624">
                  <c:v>22.73</c:v>
                </c:pt>
                <c:pt idx="625">
                  <c:v>22.27</c:v>
                </c:pt>
                <c:pt idx="626">
                  <c:v>22.19</c:v>
                </c:pt>
                <c:pt idx="627">
                  <c:v>22.73</c:v>
                </c:pt>
                <c:pt idx="628">
                  <c:v>23.45</c:v>
                </c:pt>
                <c:pt idx="629">
                  <c:v>22.61</c:v>
                </c:pt>
                <c:pt idx="630">
                  <c:v>22.09</c:v>
                </c:pt>
                <c:pt idx="631">
                  <c:v>20.95</c:v>
                </c:pt>
                <c:pt idx="632">
                  <c:v>20.88</c:v>
                </c:pt>
                <c:pt idx="633">
                  <c:v>21.55</c:v>
                </c:pt>
                <c:pt idx="634">
                  <c:v>23.62</c:v>
                </c:pt>
                <c:pt idx="635">
                  <c:v>23.61</c:v>
                </c:pt>
                <c:pt idx="636">
                  <c:v>23.09</c:v>
                </c:pt>
                <c:pt idx="637">
                  <c:v>23.46</c:v>
                </c:pt>
                <c:pt idx="638">
                  <c:v>22.91</c:v>
                </c:pt>
                <c:pt idx="639">
                  <c:v>23.49</c:v>
                </c:pt>
                <c:pt idx="640">
                  <c:v>23.36</c:v>
                </c:pt>
                <c:pt idx="641">
                  <c:v>23.37</c:v>
                </c:pt>
                <c:pt idx="642">
                  <c:v>23.3</c:v>
                </c:pt>
                <c:pt idx="643">
                  <c:v>23.43</c:v>
                </c:pt>
                <c:pt idx="644">
                  <c:v>23.79</c:v>
                </c:pt>
                <c:pt idx="645">
                  <c:v>23.46</c:v>
                </c:pt>
                <c:pt idx="646">
                  <c:v>23.87</c:v>
                </c:pt>
                <c:pt idx="647">
                  <c:v>22.74</c:v>
                </c:pt>
                <c:pt idx="648">
                  <c:v>22.87</c:v>
                </c:pt>
                <c:pt idx="649">
                  <c:v>23.18</c:v>
                </c:pt>
                <c:pt idx="650">
                  <c:v>22.07</c:v>
                </c:pt>
                <c:pt idx="651">
                  <c:v>23.35</c:v>
                </c:pt>
                <c:pt idx="652">
                  <c:v>23.8</c:v>
                </c:pt>
                <c:pt idx="653">
                  <c:v>23.76</c:v>
                </c:pt>
                <c:pt idx="654">
                  <c:v>24.33</c:v>
                </c:pt>
                <c:pt idx="655">
                  <c:v>24.16</c:v>
                </c:pt>
                <c:pt idx="656">
                  <c:v>24.54</c:v>
                </c:pt>
                <c:pt idx="657">
                  <c:v>24.77</c:v>
                </c:pt>
                <c:pt idx="658">
                  <c:v>24.63</c:v>
                </c:pt>
                <c:pt idx="659">
                  <c:v>24.43</c:v>
                </c:pt>
                <c:pt idx="660">
                  <c:v>24.09</c:v>
                </c:pt>
                <c:pt idx="661">
                  <c:v>24.26</c:v>
                </c:pt>
                <c:pt idx="662">
                  <c:v>22.7</c:v>
                </c:pt>
                <c:pt idx="663">
                  <c:v>22.48</c:v>
                </c:pt>
                <c:pt idx="664">
                  <c:v>22.87</c:v>
                </c:pt>
                <c:pt idx="665">
                  <c:v>23.55</c:v>
                </c:pt>
                <c:pt idx="666">
                  <c:v>23.78</c:v>
                </c:pt>
                <c:pt idx="667">
                  <c:v>23.77</c:v>
                </c:pt>
                <c:pt idx="668">
                  <c:v>24.33</c:v>
                </c:pt>
                <c:pt idx="669">
                  <c:v>23.74</c:v>
                </c:pt>
                <c:pt idx="670">
                  <c:v>23.9</c:v>
                </c:pt>
                <c:pt idx="671">
                  <c:v>23.09</c:v>
                </c:pt>
                <c:pt idx="674">
                  <c:v>23.95</c:v>
                </c:pt>
                <c:pt idx="675">
                  <c:v>23.74</c:v>
                </c:pt>
                <c:pt idx="676">
                  <c:v>24.75</c:v>
                </c:pt>
                <c:pt idx="677">
                  <c:v>24.36</c:v>
                </c:pt>
                <c:pt idx="678">
                  <c:v>24.72</c:v>
                </c:pt>
                <c:pt idx="679">
                  <c:v>25.12</c:v>
                </c:pt>
                <c:pt idx="680">
                  <c:v>24.58</c:v>
                </c:pt>
                <c:pt idx="681">
                  <c:v>23.98</c:v>
                </c:pt>
                <c:pt idx="682">
                  <c:v>24.1</c:v>
                </c:pt>
                <c:pt idx="683">
                  <c:v>24.42</c:v>
                </c:pt>
                <c:pt idx="684">
                  <c:v>24</c:v>
                </c:pt>
                <c:pt idx="685">
                  <c:v>23.98</c:v>
                </c:pt>
                <c:pt idx="686">
                  <c:v>24.07</c:v>
                </c:pt>
                <c:pt idx="687">
                  <c:v>24.45</c:v>
                </c:pt>
                <c:pt idx="688">
                  <c:v>24.54</c:v>
                </c:pt>
                <c:pt idx="689">
                  <c:v>24.41</c:v>
                </c:pt>
                <c:pt idx="690">
                  <c:v>24.02</c:v>
                </c:pt>
                <c:pt idx="691">
                  <c:v>24.34</c:v>
                </c:pt>
                <c:pt idx="692">
                  <c:v>24.48</c:v>
                </c:pt>
                <c:pt idx="693">
                  <c:v>24.31</c:v>
                </c:pt>
                <c:pt idx="694">
                  <c:v>24.7</c:v>
                </c:pt>
                <c:pt idx="695">
                  <c:v>23.87</c:v>
                </c:pt>
                <c:pt idx="696">
                  <c:v>23.6</c:v>
                </c:pt>
                <c:pt idx="697">
                  <c:v>23.35</c:v>
                </c:pt>
                <c:pt idx="698">
                  <c:v>24.15</c:v>
                </c:pt>
                <c:pt idx="699">
                  <c:v>24.25</c:v>
                </c:pt>
                <c:pt idx="700">
                  <c:v>23.79</c:v>
                </c:pt>
                <c:pt idx="701">
                  <c:v>24.04</c:v>
                </c:pt>
                <c:pt idx="702">
                  <c:v>23.91</c:v>
                </c:pt>
                <c:pt idx="703">
                  <c:v>24.39</c:v>
                </c:pt>
                <c:pt idx="704">
                  <c:v>24.25</c:v>
                </c:pt>
                <c:pt idx="705">
                  <c:v>24.22</c:v>
                </c:pt>
                <c:pt idx="706">
                  <c:v>24.53</c:v>
                </c:pt>
                <c:pt idx="707">
                  <c:v>24.66</c:v>
                </c:pt>
                <c:pt idx="708">
                  <c:v>24.76</c:v>
                </c:pt>
                <c:pt idx="709">
                  <c:v>24.84</c:v>
                </c:pt>
                <c:pt idx="710">
                  <c:v>24.82</c:v>
                </c:pt>
                <c:pt idx="711">
                  <c:v>24.83</c:v>
                </c:pt>
                <c:pt idx="712">
                  <c:v>25.14</c:v>
                </c:pt>
                <c:pt idx="713">
                  <c:v>23.81</c:v>
                </c:pt>
                <c:pt idx="714">
                  <c:v>24.45</c:v>
                </c:pt>
                <c:pt idx="715">
                  <c:v>24.24</c:v>
                </c:pt>
                <c:pt idx="716">
                  <c:v>24.03</c:v>
                </c:pt>
                <c:pt idx="717">
                  <c:v>24.1</c:v>
                </c:pt>
                <c:pt idx="718">
                  <c:v>23.48</c:v>
                </c:pt>
                <c:pt idx="719">
                  <c:v>23.61</c:v>
                </c:pt>
                <c:pt idx="720">
                  <c:v>24.01</c:v>
                </c:pt>
                <c:pt idx="721">
                  <c:v>24.11</c:v>
                </c:pt>
                <c:pt idx="722">
                  <c:v>23.75</c:v>
                </c:pt>
                <c:pt idx="723">
                  <c:v>24.44</c:v>
                </c:pt>
                <c:pt idx="724">
                  <c:v>24.35</c:v>
                </c:pt>
                <c:pt idx="725">
                  <c:v>24.69</c:v>
                </c:pt>
                <c:pt idx="726">
                  <c:v>24.92</c:v>
                </c:pt>
                <c:pt idx="727">
                  <c:v>25.14</c:v>
                </c:pt>
                <c:pt idx="728">
                  <c:v>25.42</c:v>
                </c:pt>
                <c:pt idx="729">
                  <c:v>24.95</c:v>
                </c:pt>
                <c:pt idx="730">
                  <c:v>25.22</c:v>
                </c:pt>
                <c:pt idx="731">
                  <c:v>24.28</c:v>
                </c:pt>
                <c:pt idx="732">
                  <c:v>24.99</c:v>
                </c:pt>
                <c:pt idx="733">
                  <c:v>24.86</c:v>
                </c:pt>
                <c:pt idx="734">
                  <c:v>24.57</c:v>
                </c:pt>
                <c:pt idx="735">
                  <c:v>24.41</c:v>
                </c:pt>
                <c:pt idx="736">
                  <c:v>24.9</c:v>
                </c:pt>
                <c:pt idx="737">
                  <c:v>25.19</c:v>
                </c:pt>
                <c:pt idx="738">
                  <c:v>24.57</c:v>
                </c:pt>
                <c:pt idx="739">
                  <c:v>24.98</c:v>
                </c:pt>
                <c:pt idx="740">
                  <c:v>24.55</c:v>
                </c:pt>
                <c:pt idx="741">
                  <c:v>24.64</c:v>
                </c:pt>
                <c:pt idx="742">
                  <c:v>24.22</c:v>
                </c:pt>
                <c:pt idx="743">
                  <c:v>24.57</c:v>
                </c:pt>
                <c:pt idx="744">
                  <c:v>24.9</c:v>
                </c:pt>
                <c:pt idx="745">
                  <c:v>24.45</c:v>
                </c:pt>
                <c:pt idx="746">
                  <c:v>24.85</c:v>
                </c:pt>
                <c:pt idx="747">
                  <c:v>25.04</c:v>
                </c:pt>
                <c:pt idx="748">
                  <c:v>25.27</c:v>
                </c:pt>
                <c:pt idx="749">
                  <c:v>24.53</c:v>
                </c:pt>
                <c:pt idx="750">
                  <c:v>23.42</c:v>
                </c:pt>
                <c:pt idx="751">
                  <c:v>25.44</c:v>
                </c:pt>
                <c:pt idx="752">
                  <c:v>24.96</c:v>
                </c:pt>
                <c:pt idx="753">
                  <c:v>24.94</c:v>
                </c:pt>
                <c:pt idx="754">
                  <c:v>25.32</c:v>
                </c:pt>
                <c:pt idx="755">
                  <c:v>23.15</c:v>
                </c:pt>
                <c:pt idx="756">
                  <c:v>24.34</c:v>
                </c:pt>
                <c:pt idx="757">
                  <c:v>24.76</c:v>
                </c:pt>
                <c:pt idx="758">
                  <c:v>25.27</c:v>
                </c:pt>
                <c:pt idx="759">
                  <c:v>25.42</c:v>
                </c:pt>
                <c:pt idx="760">
                  <c:v>25.31</c:v>
                </c:pt>
                <c:pt idx="761">
                  <c:v>25.19</c:v>
                </c:pt>
                <c:pt idx="762">
                  <c:v>24.24</c:v>
                </c:pt>
                <c:pt idx="763">
                  <c:v>25.06</c:v>
                </c:pt>
                <c:pt idx="764">
                  <c:v>25.97</c:v>
                </c:pt>
                <c:pt idx="765">
                  <c:v>25.5</c:v>
                </c:pt>
                <c:pt idx="766">
                  <c:v>25.74</c:v>
                </c:pt>
                <c:pt idx="767">
                  <c:v>25.62</c:v>
                </c:pt>
                <c:pt idx="768">
                  <c:v>25.94</c:v>
                </c:pt>
                <c:pt idx="769">
                  <c:v>24.96</c:v>
                </c:pt>
                <c:pt idx="770">
                  <c:v>24.94</c:v>
                </c:pt>
                <c:pt idx="771">
                  <c:v>24.63</c:v>
                </c:pt>
                <c:pt idx="772">
                  <c:v>25.31</c:v>
                </c:pt>
                <c:pt idx="773">
                  <c:v>25.54</c:v>
                </c:pt>
                <c:pt idx="774">
                  <c:v>25.67</c:v>
                </c:pt>
                <c:pt idx="775">
                  <c:v>26.05</c:v>
                </c:pt>
                <c:pt idx="776">
                  <c:v>24.9</c:v>
                </c:pt>
                <c:pt idx="777">
                  <c:v>26.37</c:v>
                </c:pt>
                <c:pt idx="778">
                  <c:v>24</c:v>
                </c:pt>
                <c:pt idx="779">
                  <c:v>24.92</c:v>
                </c:pt>
                <c:pt idx="780">
                  <c:v>24.83</c:v>
                </c:pt>
                <c:pt idx="781">
                  <c:v>24.82</c:v>
                </c:pt>
                <c:pt idx="782">
                  <c:v>25.88</c:v>
                </c:pt>
                <c:pt idx="783">
                  <c:v>26.32</c:v>
                </c:pt>
                <c:pt idx="784">
                  <c:v>26.34</c:v>
                </c:pt>
                <c:pt idx="785">
                  <c:v>26.14</c:v>
                </c:pt>
                <c:pt idx="786">
                  <c:v>25.7</c:v>
                </c:pt>
                <c:pt idx="787">
                  <c:v>25.29</c:v>
                </c:pt>
                <c:pt idx="788">
                  <c:v>25.66</c:v>
                </c:pt>
                <c:pt idx="789">
                  <c:v>27.07</c:v>
                </c:pt>
                <c:pt idx="790">
                  <c:v>25.59</c:v>
                </c:pt>
                <c:pt idx="791">
                  <c:v>24.75</c:v>
                </c:pt>
                <c:pt idx="792">
                  <c:v>25.01</c:v>
                </c:pt>
                <c:pt idx="793">
                  <c:v>25.14</c:v>
                </c:pt>
                <c:pt idx="794">
                  <c:v>24.12</c:v>
                </c:pt>
                <c:pt idx="795">
                  <c:v>25.22</c:v>
                </c:pt>
                <c:pt idx="796">
                  <c:v>24.9</c:v>
                </c:pt>
                <c:pt idx="797">
                  <c:v>24.39</c:v>
                </c:pt>
                <c:pt idx="798">
                  <c:v>24.05</c:v>
                </c:pt>
                <c:pt idx="799">
                  <c:v>24.76</c:v>
                </c:pt>
                <c:pt idx="800">
                  <c:v>24.05</c:v>
                </c:pt>
                <c:pt idx="801">
                  <c:v>24.56</c:v>
                </c:pt>
                <c:pt idx="802">
                  <c:v>24.09</c:v>
                </c:pt>
                <c:pt idx="803">
                  <c:v>24.37</c:v>
                </c:pt>
                <c:pt idx="804">
                  <c:v>25.42</c:v>
                </c:pt>
                <c:pt idx="805">
                  <c:v>25.9</c:v>
                </c:pt>
                <c:pt idx="806">
                  <c:v>26.66</c:v>
                </c:pt>
                <c:pt idx="807">
                  <c:v>25.88</c:v>
                </c:pt>
                <c:pt idx="808">
                  <c:v>25.61</c:v>
                </c:pt>
                <c:pt idx="809">
                  <c:v>26.06</c:v>
                </c:pt>
                <c:pt idx="810">
                  <c:v>25.92</c:v>
                </c:pt>
                <c:pt idx="811">
                  <c:v>23.93</c:v>
                </c:pt>
                <c:pt idx="812">
                  <c:v>24.69</c:v>
                </c:pt>
                <c:pt idx="813">
                  <c:v>24.85</c:v>
                </c:pt>
                <c:pt idx="814">
                  <c:v>25.67</c:v>
                </c:pt>
                <c:pt idx="815">
                  <c:v>26.36</c:v>
                </c:pt>
                <c:pt idx="816">
                  <c:v>25.58</c:v>
                </c:pt>
                <c:pt idx="817">
                  <c:v>24.58</c:v>
                </c:pt>
                <c:pt idx="818">
                  <c:v>24.28</c:v>
                </c:pt>
                <c:pt idx="819">
                  <c:v>25.03</c:v>
                </c:pt>
                <c:pt idx="820">
                  <c:v>24.95</c:v>
                </c:pt>
                <c:pt idx="821">
                  <c:v>24.77</c:v>
                </c:pt>
                <c:pt idx="822">
                  <c:v>24.88</c:v>
                </c:pt>
                <c:pt idx="823">
                  <c:v>24.36</c:v>
                </c:pt>
                <c:pt idx="824">
                  <c:v>25.27</c:v>
                </c:pt>
                <c:pt idx="825">
                  <c:v>26.98</c:v>
                </c:pt>
                <c:pt idx="826">
                  <c:v>26.29</c:v>
                </c:pt>
                <c:pt idx="827">
                  <c:v>25.37</c:v>
                </c:pt>
                <c:pt idx="828">
                  <c:v>26.47</c:v>
                </c:pt>
                <c:pt idx="829">
                  <c:v>24.66</c:v>
                </c:pt>
                <c:pt idx="830">
                  <c:v>23.98</c:v>
                </c:pt>
                <c:pt idx="831">
                  <c:v>24.03</c:v>
                </c:pt>
                <c:pt idx="832">
                  <c:v>25.14</c:v>
                </c:pt>
                <c:pt idx="833">
                  <c:v>23.42</c:v>
                </c:pt>
                <c:pt idx="834">
                  <c:v>24.3</c:v>
                </c:pt>
                <c:pt idx="835">
                  <c:v>24.89</c:v>
                </c:pt>
                <c:pt idx="836">
                  <c:v>25.19</c:v>
                </c:pt>
                <c:pt idx="837">
                  <c:v>25.22</c:v>
                </c:pt>
                <c:pt idx="838">
                  <c:v>24.92</c:v>
                </c:pt>
                <c:pt idx="839">
                  <c:v>24.49</c:v>
                </c:pt>
                <c:pt idx="840">
                  <c:v>25.48</c:v>
                </c:pt>
                <c:pt idx="841">
                  <c:v>24.18</c:v>
                </c:pt>
                <c:pt idx="842">
                  <c:v>25.76</c:v>
                </c:pt>
                <c:pt idx="843">
                  <c:v>23.2</c:v>
                </c:pt>
                <c:pt idx="844">
                  <c:v>24.93</c:v>
                </c:pt>
                <c:pt idx="845">
                  <c:v>24.97</c:v>
                </c:pt>
                <c:pt idx="846">
                  <c:v>24.76</c:v>
                </c:pt>
                <c:pt idx="847">
                  <c:v>24.9</c:v>
                </c:pt>
                <c:pt idx="848">
                  <c:v>23.98</c:v>
                </c:pt>
                <c:pt idx="849">
                  <c:v>24.49</c:v>
                </c:pt>
                <c:pt idx="850">
                  <c:v>24.4</c:v>
                </c:pt>
                <c:pt idx="851">
                  <c:v>24.07</c:v>
                </c:pt>
                <c:pt idx="852">
                  <c:v>25.15</c:v>
                </c:pt>
                <c:pt idx="853">
                  <c:v>25.35</c:v>
                </c:pt>
                <c:pt idx="854">
                  <c:v>25.04</c:v>
                </c:pt>
                <c:pt idx="855">
                  <c:v>24.86</c:v>
                </c:pt>
                <c:pt idx="856">
                  <c:v>24.81</c:v>
                </c:pt>
                <c:pt idx="857">
                  <c:v>26.03</c:v>
                </c:pt>
                <c:pt idx="858">
                  <c:v>24.58</c:v>
                </c:pt>
                <c:pt idx="859">
                  <c:v>23.95</c:v>
                </c:pt>
                <c:pt idx="860">
                  <c:v>24.02</c:v>
                </c:pt>
                <c:pt idx="861">
                  <c:v>24.76</c:v>
                </c:pt>
                <c:pt idx="862">
                  <c:v>23.85</c:v>
                </c:pt>
                <c:pt idx="863">
                  <c:v>23.37</c:v>
                </c:pt>
                <c:pt idx="864">
                  <c:v>24.5</c:v>
                </c:pt>
                <c:pt idx="865">
                  <c:v>24.01</c:v>
                </c:pt>
                <c:pt idx="866">
                  <c:v>24.34</c:v>
                </c:pt>
                <c:pt idx="867">
                  <c:v>23.65</c:v>
                </c:pt>
                <c:pt idx="868">
                  <c:v>23.95</c:v>
                </c:pt>
                <c:pt idx="869">
                  <c:v>25.85</c:v>
                </c:pt>
                <c:pt idx="870">
                  <c:v>24.56</c:v>
                </c:pt>
                <c:pt idx="871">
                  <c:v>24.19</c:v>
                </c:pt>
                <c:pt idx="872">
                  <c:v>25.34</c:v>
                </c:pt>
                <c:pt idx="873">
                  <c:v>24.55</c:v>
                </c:pt>
                <c:pt idx="874">
                  <c:v>24.88</c:v>
                </c:pt>
                <c:pt idx="875">
                  <c:v>24.38</c:v>
                </c:pt>
                <c:pt idx="876">
                  <c:v>25.06</c:v>
                </c:pt>
                <c:pt idx="877">
                  <c:v>25.89</c:v>
                </c:pt>
                <c:pt idx="878">
                  <c:v>24.34</c:v>
                </c:pt>
                <c:pt idx="879">
                  <c:v>24.51</c:v>
                </c:pt>
                <c:pt idx="880">
                  <c:v>24.57</c:v>
                </c:pt>
                <c:pt idx="881">
                  <c:v>24.48</c:v>
                </c:pt>
                <c:pt idx="882">
                  <c:v>23.31</c:v>
                </c:pt>
                <c:pt idx="883">
                  <c:v>23.68</c:v>
                </c:pt>
                <c:pt idx="884">
                  <c:v>24.69</c:v>
                </c:pt>
                <c:pt idx="885">
                  <c:v>24.86</c:v>
                </c:pt>
                <c:pt idx="886">
                  <c:v>25.64</c:v>
                </c:pt>
                <c:pt idx="887">
                  <c:v>25.09</c:v>
                </c:pt>
                <c:pt idx="888">
                  <c:v>25.07</c:v>
                </c:pt>
                <c:pt idx="889">
                  <c:v>25.61</c:v>
                </c:pt>
                <c:pt idx="890">
                  <c:v>25.76</c:v>
                </c:pt>
                <c:pt idx="891">
                  <c:v>25.16</c:v>
                </c:pt>
                <c:pt idx="892">
                  <c:v>24.14</c:v>
                </c:pt>
                <c:pt idx="893">
                  <c:v>24.24</c:v>
                </c:pt>
                <c:pt idx="894">
                  <c:v>23.33</c:v>
                </c:pt>
                <c:pt idx="895">
                  <c:v>23.25</c:v>
                </c:pt>
                <c:pt idx="896">
                  <c:v>24.56</c:v>
                </c:pt>
                <c:pt idx="897">
                  <c:v>25.71</c:v>
                </c:pt>
                <c:pt idx="898">
                  <c:v>24.79</c:v>
                </c:pt>
                <c:pt idx="899">
                  <c:v>24.26</c:v>
                </c:pt>
                <c:pt idx="900">
                  <c:v>24.79</c:v>
                </c:pt>
                <c:pt idx="901">
                  <c:v>24.64</c:v>
                </c:pt>
                <c:pt idx="902">
                  <c:v>24.28</c:v>
                </c:pt>
                <c:pt idx="903">
                  <c:v>22.92</c:v>
                </c:pt>
                <c:pt idx="904">
                  <c:v>25.08</c:v>
                </c:pt>
                <c:pt idx="905">
                  <c:v>25.33</c:v>
                </c:pt>
                <c:pt idx="906">
                  <c:v>23.48</c:v>
                </c:pt>
                <c:pt idx="907">
                  <c:v>24.78</c:v>
                </c:pt>
                <c:pt idx="908">
                  <c:v>25.08</c:v>
                </c:pt>
                <c:pt idx="909">
                  <c:v>26.37</c:v>
                </c:pt>
                <c:pt idx="910">
                  <c:v>27.1</c:v>
                </c:pt>
                <c:pt idx="911">
                  <c:v>24.27</c:v>
                </c:pt>
                <c:pt idx="912">
                  <c:v>24.7</c:v>
                </c:pt>
                <c:pt idx="913">
                  <c:v>24.85</c:v>
                </c:pt>
                <c:pt idx="914">
                  <c:v>25.48</c:v>
                </c:pt>
                <c:pt idx="915">
                  <c:v>25.82</c:v>
                </c:pt>
                <c:pt idx="916">
                  <c:v>25.41</c:v>
                </c:pt>
                <c:pt idx="917">
                  <c:v>25.11</c:v>
                </c:pt>
                <c:pt idx="918">
                  <c:v>24.96</c:v>
                </c:pt>
                <c:pt idx="919">
                  <c:v>25.03</c:v>
                </c:pt>
                <c:pt idx="920">
                  <c:v>23.77</c:v>
                </c:pt>
                <c:pt idx="921">
                  <c:v>23.5</c:v>
                </c:pt>
                <c:pt idx="922">
                  <c:v>25.13</c:v>
                </c:pt>
                <c:pt idx="923">
                  <c:v>24.07</c:v>
                </c:pt>
                <c:pt idx="924">
                  <c:v>23.16</c:v>
                </c:pt>
                <c:pt idx="925">
                  <c:v>25.11</c:v>
                </c:pt>
                <c:pt idx="926">
                  <c:v>25.76</c:v>
                </c:pt>
                <c:pt idx="927">
                  <c:v>24.61</c:v>
                </c:pt>
                <c:pt idx="928">
                  <c:v>25.02</c:v>
                </c:pt>
                <c:pt idx="929">
                  <c:v>24.44</c:v>
                </c:pt>
                <c:pt idx="930">
                  <c:v>25.23</c:v>
                </c:pt>
                <c:pt idx="931">
                  <c:v>25.55</c:v>
                </c:pt>
                <c:pt idx="932">
                  <c:v>25.2</c:v>
                </c:pt>
                <c:pt idx="933">
                  <c:v>25.04</c:v>
                </c:pt>
                <c:pt idx="934">
                  <c:v>24.37</c:v>
                </c:pt>
                <c:pt idx="935">
                  <c:v>25.02</c:v>
                </c:pt>
                <c:pt idx="936">
                  <c:v>25.71</c:v>
                </c:pt>
                <c:pt idx="937">
                  <c:v>25.1</c:v>
                </c:pt>
                <c:pt idx="938">
                  <c:v>25.63</c:v>
                </c:pt>
                <c:pt idx="939">
                  <c:v>24.94</c:v>
                </c:pt>
                <c:pt idx="940">
                  <c:v>24.93</c:v>
                </c:pt>
                <c:pt idx="941">
                  <c:v>25.95</c:v>
                </c:pt>
                <c:pt idx="942">
                  <c:v>24.86</c:v>
                </c:pt>
                <c:pt idx="943">
                  <c:v>24.45</c:v>
                </c:pt>
                <c:pt idx="944">
                  <c:v>24.6</c:v>
                </c:pt>
                <c:pt idx="945">
                  <c:v>24.55</c:v>
                </c:pt>
                <c:pt idx="946">
                  <c:v>24.58</c:v>
                </c:pt>
                <c:pt idx="947">
                  <c:v>24.08</c:v>
                </c:pt>
                <c:pt idx="948">
                  <c:v>24.03</c:v>
                </c:pt>
                <c:pt idx="949">
                  <c:v>23.03</c:v>
                </c:pt>
                <c:pt idx="950">
                  <c:v>23.89</c:v>
                </c:pt>
                <c:pt idx="951">
                  <c:v>26.12</c:v>
                </c:pt>
                <c:pt idx="952">
                  <c:v>26.12</c:v>
                </c:pt>
                <c:pt idx="953">
                  <c:v>24.56</c:v>
                </c:pt>
                <c:pt idx="954">
                  <c:v>24.99</c:v>
                </c:pt>
                <c:pt idx="955">
                  <c:v>24.88</c:v>
                </c:pt>
                <c:pt idx="956">
                  <c:v>24.93</c:v>
                </c:pt>
                <c:pt idx="957">
                  <c:v>24.55</c:v>
                </c:pt>
                <c:pt idx="958">
                  <c:v>24.95</c:v>
                </c:pt>
                <c:pt idx="959">
                  <c:v>26.85</c:v>
                </c:pt>
                <c:pt idx="960">
                  <c:v>25.89</c:v>
                </c:pt>
                <c:pt idx="961">
                  <c:v>25.16</c:v>
                </c:pt>
                <c:pt idx="962">
                  <c:v>25.04</c:v>
                </c:pt>
                <c:pt idx="963">
                  <c:v>25.25</c:v>
                </c:pt>
                <c:pt idx="964">
                  <c:v>25.38</c:v>
                </c:pt>
                <c:pt idx="965">
                  <c:v>25.57</c:v>
                </c:pt>
                <c:pt idx="966">
                  <c:v>24.54</c:v>
                </c:pt>
                <c:pt idx="967">
                  <c:v>24.49</c:v>
                </c:pt>
                <c:pt idx="968">
                  <c:v>24.23</c:v>
                </c:pt>
                <c:pt idx="969">
                  <c:v>23.92</c:v>
                </c:pt>
                <c:pt idx="970">
                  <c:v>24.95</c:v>
                </c:pt>
                <c:pt idx="971">
                  <c:v>24.69</c:v>
                </c:pt>
                <c:pt idx="972">
                  <c:v>22.78</c:v>
                </c:pt>
                <c:pt idx="973">
                  <c:v>24.14</c:v>
                </c:pt>
                <c:pt idx="974">
                  <c:v>24.68</c:v>
                </c:pt>
                <c:pt idx="975">
                  <c:v>24.76</c:v>
                </c:pt>
                <c:pt idx="976">
                  <c:v>25.17</c:v>
                </c:pt>
                <c:pt idx="977">
                  <c:v>25.62</c:v>
                </c:pt>
                <c:pt idx="978">
                  <c:v>25.09</c:v>
                </c:pt>
                <c:pt idx="979">
                  <c:v>23.73</c:v>
                </c:pt>
                <c:pt idx="980">
                  <c:v>23.48</c:v>
                </c:pt>
                <c:pt idx="981">
                  <c:v>24.38</c:v>
                </c:pt>
                <c:pt idx="982">
                  <c:v>23.56</c:v>
                </c:pt>
                <c:pt idx="983">
                  <c:v>23.9</c:v>
                </c:pt>
                <c:pt idx="984">
                  <c:v>22.81</c:v>
                </c:pt>
                <c:pt idx="985">
                  <c:v>23.34</c:v>
                </c:pt>
                <c:pt idx="986">
                  <c:v>24.23</c:v>
                </c:pt>
                <c:pt idx="987">
                  <c:v>25.17</c:v>
                </c:pt>
                <c:pt idx="988">
                  <c:v>23.4</c:v>
                </c:pt>
                <c:pt idx="989">
                  <c:v>23.66</c:v>
                </c:pt>
                <c:pt idx="990">
                  <c:v>23.5</c:v>
                </c:pt>
                <c:pt idx="991">
                  <c:v>22.97</c:v>
                </c:pt>
                <c:pt idx="992">
                  <c:v>22.44</c:v>
                </c:pt>
                <c:pt idx="993">
                  <c:v>23.19</c:v>
                </c:pt>
                <c:pt idx="994">
                  <c:v>23.38</c:v>
                </c:pt>
                <c:pt idx="995">
                  <c:v>24.01</c:v>
                </c:pt>
                <c:pt idx="996">
                  <c:v>24.37</c:v>
                </c:pt>
                <c:pt idx="997">
                  <c:v>23.88</c:v>
                </c:pt>
                <c:pt idx="998">
                  <c:v>23.51</c:v>
                </c:pt>
                <c:pt idx="999">
                  <c:v>23.85</c:v>
                </c:pt>
                <c:pt idx="1000">
                  <c:v>23.96</c:v>
                </c:pt>
                <c:pt idx="1001">
                  <c:v>23.91</c:v>
                </c:pt>
                <c:pt idx="1002">
                  <c:v>22.9</c:v>
                </c:pt>
                <c:pt idx="1003">
                  <c:v>23.64</c:v>
                </c:pt>
                <c:pt idx="1004">
                  <c:v>23.73</c:v>
                </c:pt>
                <c:pt idx="1005">
                  <c:v>23.46</c:v>
                </c:pt>
                <c:pt idx="1006">
                  <c:v>22.93</c:v>
                </c:pt>
                <c:pt idx="1007">
                  <c:v>23</c:v>
                </c:pt>
                <c:pt idx="1008">
                  <c:v>23.98</c:v>
                </c:pt>
                <c:pt idx="1009">
                  <c:v>23.52</c:v>
                </c:pt>
                <c:pt idx="1010">
                  <c:v>24.2</c:v>
                </c:pt>
                <c:pt idx="1011">
                  <c:v>24.22</c:v>
                </c:pt>
                <c:pt idx="1012">
                  <c:v>24.49</c:v>
                </c:pt>
                <c:pt idx="1013">
                  <c:v>23.66</c:v>
                </c:pt>
                <c:pt idx="1014">
                  <c:v>23.68</c:v>
                </c:pt>
                <c:pt idx="1015">
                  <c:v>23.71</c:v>
                </c:pt>
                <c:pt idx="1016">
                  <c:v>22.08</c:v>
                </c:pt>
                <c:pt idx="1017">
                  <c:v>21.92</c:v>
                </c:pt>
                <c:pt idx="1018">
                  <c:v>22.52</c:v>
                </c:pt>
                <c:pt idx="1019">
                  <c:v>23.31</c:v>
                </c:pt>
                <c:pt idx="1020">
                  <c:v>23.67</c:v>
                </c:pt>
                <c:pt idx="1021">
                  <c:v>24.8</c:v>
                </c:pt>
                <c:pt idx="1022">
                  <c:v>25.15</c:v>
                </c:pt>
                <c:pt idx="1023">
                  <c:v>25.2</c:v>
                </c:pt>
                <c:pt idx="1024">
                  <c:v>25.08</c:v>
                </c:pt>
                <c:pt idx="1025">
                  <c:v>25.39</c:v>
                </c:pt>
                <c:pt idx="1026">
                  <c:v>24.8</c:v>
                </c:pt>
                <c:pt idx="1027">
                  <c:v>25.18</c:v>
                </c:pt>
                <c:pt idx="1028">
                  <c:v>25.05</c:v>
                </c:pt>
                <c:pt idx="1029">
                  <c:v>24.76</c:v>
                </c:pt>
                <c:pt idx="1030">
                  <c:v>24.72</c:v>
                </c:pt>
                <c:pt idx="1031">
                  <c:v>24.54</c:v>
                </c:pt>
                <c:pt idx="1032">
                  <c:v>24.48</c:v>
                </c:pt>
                <c:pt idx="1033">
                  <c:v>24.75</c:v>
                </c:pt>
                <c:pt idx="1034">
                  <c:v>22.74</c:v>
                </c:pt>
                <c:pt idx="1035">
                  <c:v>23</c:v>
                </c:pt>
                <c:pt idx="1036">
                  <c:v>23.75</c:v>
                </c:pt>
                <c:pt idx="1037">
                  <c:v>23.24</c:v>
                </c:pt>
                <c:pt idx="1038">
                  <c:v>23.16</c:v>
                </c:pt>
                <c:pt idx="1039">
                  <c:v>22.65</c:v>
                </c:pt>
                <c:pt idx="1040">
                  <c:v>21.78</c:v>
                </c:pt>
                <c:pt idx="1041">
                  <c:v>22.18</c:v>
                </c:pt>
                <c:pt idx="1042">
                  <c:v>23</c:v>
                </c:pt>
                <c:pt idx="1043">
                  <c:v>23.54</c:v>
                </c:pt>
                <c:pt idx="1044">
                  <c:v>23</c:v>
                </c:pt>
                <c:pt idx="1045">
                  <c:v>22.73</c:v>
                </c:pt>
                <c:pt idx="1046">
                  <c:v>22.3</c:v>
                </c:pt>
                <c:pt idx="1047">
                  <c:v>22.93</c:v>
                </c:pt>
                <c:pt idx="1048">
                  <c:v>23.11</c:v>
                </c:pt>
                <c:pt idx="1049">
                  <c:v>22.49</c:v>
                </c:pt>
                <c:pt idx="1050">
                  <c:v>22.97</c:v>
                </c:pt>
                <c:pt idx="1051">
                  <c:v>24.11</c:v>
                </c:pt>
                <c:pt idx="1052">
                  <c:v>24.2</c:v>
                </c:pt>
                <c:pt idx="1053">
                  <c:v>23.95</c:v>
                </c:pt>
                <c:pt idx="1054">
                  <c:v>22.85</c:v>
                </c:pt>
                <c:pt idx="1055">
                  <c:v>23.46</c:v>
                </c:pt>
                <c:pt idx="1056">
                  <c:v>25.14</c:v>
                </c:pt>
                <c:pt idx="1057">
                  <c:v>25.13</c:v>
                </c:pt>
                <c:pt idx="1058">
                  <c:v>24.06</c:v>
                </c:pt>
                <c:pt idx="1059">
                  <c:v>24.69</c:v>
                </c:pt>
                <c:pt idx="1060">
                  <c:v>24.71</c:v>
                </c:pt>
                <c:pt idx="1061">
                  <c:v>24.5</c:v>
                </c:pt>
                <c:pt idx="1062">
                  <c:v>24.76</c:v>
                </c:pt>
                <c:pt idx="1063">
                  <c:v>24.37</c:v>
                </c:pt>
                <c:pt idx="1064">
                  <c:v>24.39</c:v>
                </c:pt>
                <c:pt idx="1065">
                  <c:v>24.46</c:v>
                </c:pt>
                <c:pt idx="1066">
                  <c:v>24.46</c:v>
                </c:pt>
                <c:pt idx="1067">
                  <c:v>24.71</c:v>
                </c:pt>
                <c:pt idx="1068">
                  <c:v>24.86</c:v>
                </c:pt>
                <c:pt idx="1069">
                  <c:v>24.08</c:v>
                </c:pt>
                <c:pt idx="1070">
                  <c:v>23.49</c:v>
                </c:pt>
                <c:pt idx="1071">
                  <c:v>23.74</c:v>
                </c:pt>
                <c:pt idx="1072">
                  <c:v>23.75</c:v>
                </c:pt>
                <c:pt idx="1073">
                  <c:v>24.18</c:v>
                </c:pt>
                <c:pt idx="1074">
                  <c:v>24.47</c:v>
                </c:pt>
                <c:pt idx="1075">
                  <c:v>24.45</c:v>
                </c:pt>
                <c:pt idx="1076">
                  <c:v>24.96</c:v>
                </c:pt>
                <c:pt idx="1077">
                  <c:v>24.65</c:v>
                </c:pt>
                <c:pt idx="1078">
                  <c:v>24.34</c:v>
                </c:pt>
                <c:pt idx="1079">
                  <c:v>24.93</c:v>
                </c:pt>
                <c:pt idx="1080">
                  <c:v>24.32</c:v>
                </c:pt>
                <c:pt idx="1081">
                  <c:v>23.8</c:v>
                </c:pt>
                <c:pt idx="1082">
                  <c:v>24.17</c:v>
                </c:pt>
                <c:pt idx="1083">
                  <c:v>24.38</c:v>
                </c:pt>
                <c:pt idx="1084">
                  <c:v>23.54</c:v>
                </c:pt>
                <c:pt idx="1085">
                  <c:v>24.15</c:v>
                </c:pt>
                <c:pt idx="1086">
                  <c:v>23.99</c:v>
                </c:pt>
                <c:pt idx="1087">
                  <c:v>24.34</c:v>
                </c:pt>
                <c:pt idx="1088">
                  <c:v>24.61</c:v>
                </c:pt>
                <c:pt idx="1089">
                  <c:v>24.51</c:v>
                </c:pt>
                <c:pt idx="1090">
                  <c:v>24.04</c:v>
                </c:pt>
                <c:pt idx="1091">
                  <c:v>24.16</c:v>
                </c:pt>
                <c:pt idx="1092">
                  <c:v>23.95</c:v>
                </c:pt>
                <c:pt idx="1093">
                  <c:v>23.75</c:v>
                </c:pt>
                <c:pt idx="1094">
                  <c:v>24.09</c:v>
                </c:pt>
                <c:pt idx="1095">
                  <c:v>23.51</c:v>
                </c:pt>
                <c:pt idx="1096">
                  <c:v>23.88</c:v>
                </c:pt>
                <c:pt idx="1097">
                  <c:v>23.37</c:v>
                </c:pt>
                <c:pt idx="1098">
                  <c:v>23.95</c:v>
                </c:pt>
                <c:pt idx="1099">
                  <c:v>23.46</c:v>
                </c:pt>
                <c:pt idx="1100">
                  <c:v>23.51</c:v>
                </c:pt>
                <c:pt idx="1101">
                  <c:v>23.66</c:v>
                </c:pt>
                <c:pt idx="1102">
                  <c:v>22.6</c:v>
                </c:pt>
                <c:pt idx="1103">
                  <c:v>24.7</c:v>
                </c:pt>
                <c:pt idx="1104">
                  <c:v>24.58</c:v>
                </c:pt>
                <c:pt idx="1105">
                  <c:v>25</c:v>
                </c:pt>
                <c:pt idx="1106">
                  <c:v>24.32</c:v>
                </c:pt>
                <c:pt idx="1107">
                  <c:v>24.54</c:v>
                </c:pt>
                <c:pt idx="1108">
                  <c:v>24.66</c:v>
                </c:pt>
                <c:pt idx="1109">
                  <c:v>24.63</c:v>
                </c:pt>
                <c:pt idx="1110">
                  <c:v>24.95</c:v>
                </c:pt>
                <c:pt idx="1111">
                  <c:v>24.4</c:v>
                </c:pt>
                <c:pt idx="1112">
                  <c:v>24.4</c:v>
                </c:pt>
                <c:pt idx="1113">
                  <c:v>24.33</c:v>
                </c:pt>
                <c:pt idx="1114">
                  <c:v>24.37</c:v>
                </c:pt>
                <c:pt idx="1115">
                  <c:v>24.51</c:v>
                </c:pt>
                <c:pt idx="1116">
                  <c:v>24.39</c:v>
                </c:pt>
                <c:pt idx="1117">
                  <c:v>23.88</c:v>
                </c:pt>
                <c:pt idx="1118">
                  <c:v>22.87</c:v>
                </c:pt>
                <c:pt idx="1119">
                  <c:v>24.07</c:v>
                </c:pt>
                <c:pt idx="1120">
                  <c:v>24.67</c:v>
                </c:pt>
                <c:pt idx="1121">
                  <c:v>24.03</c:v>
                </c:pt>
                <c:pt idx="1122">
                  <c:v>24.38</c:v>
                </c:pt>
                <c:pt idx="1123">
                  <c:v>24.66</c:v>
                </c:pt>
                <c:pt idx="1124">
                  <c:v>24.63</c:v>
                </c:pt>
                <c:pt idx="1125">
                  <c:v>25.22</c:v>
                </c:pt>
                <c:pt idx="1126">
                  <c:v>24.07</c:v>
                </c:pt>
                <c:pt idx="1127">
                  <c:v>23.43</c:v>
                </c:pt>
                <c:pt idx="1128">
                  <c:v>23.73</c:v>
                </c:pt>
                <c:pt idx="1129">
                  <c:v>23.15</c:v>
                </c:pt>
                <c:pt idx="1130">
                  <c:v>24.55</c:v>
                </c:pt>
                <c:pt idx="1131">
                  <c:v>24.34</c:v>
                </c:pt>
                <c:pt idx="1132">
                  <c:v>24.72</c:v>
                </c:pt>
                <c:pt idx="1133">
                  <c:v>25.01</c:v>
                </c:pt>
                <c:pt idx="1134">
                  <c:v>25.3</c:v>
                </c:pt>
                <c:pt idx="1135">
                  <c:v>24.7</c:v>
                </c:pt>
                <c:pt idx="1136">
                  <c:v>24.27</c:v>
                </c:pt>
                <c:pt idx="1137">
                  <c:v>24.08</c:v>
                </c:pt>
                <c:pt idx="1138">
                  <c:v>23.34</c:v>
                </c:pt>
                <c:pt idx="1139">
                  <c:v>25.7</c:v>
                </c:pt>
                <c:pt idx="1140">
                  <c:v>24.76</c:v>
                </c:pt>
                <c:pt idx="1141">
                  <c:v>25.18</c:v>
                </c:pt>
                <c:pt idx="1142">
                  <c:v>24.92</c:v>
                </c:pt>
                <c:pt idx="1143">
                  <c:v>25.13</c:v>
                </c:pt>
                <c:pt idx="1144">
                  <c:v>25.28</c:v>
                </c:pt>
                <c:pt idx="1145">
                  <c:v>25.18</c:v>
                </c:pt>
                <c:pt idx="1146">
                  <c:v>25.34</c:v>
                </c:pt>
                <c:pt idx="1147">
                  <c:v>25.23</c:v>
                </c:pt>
                <c:pt idx="1148">
                  <c:v>24.69</c:v>
                </c:pt>
                <c:pt idx="1149">
                  <c:v>25.3</c:v>
                </c:pt>
                <c:pt idx="1150">
                  <c:v>25.61</c:v>
                </c:pt>
                <c:pt idx="1151">
                  <c:v>24.54</c:v>
                </c:pt>
                <c:pt idx="1152">
                  <c:v>24.64</c:v>
                </c:pt>
                <c:pt idx="1153">
                  <c:v>24.23</c:v>
                </c:pt>
                <c:pt idx="1154">
                  <c:v>23.86</c:v>
                </c:pt>
                <c:pt idx="1155">
                  <c:v>24.69</c:v>
                </c:pt>
                <c:pt idx="1156">
                  <c:v>24.84</c:v>
                </c:pt>
                <c:pt idx="1157">
                  <c:v>24.58</c:v>
                </c:pt>
                <c:pt idx="1158">
                  <c:v>24.45</c:v>
                </c:pt>
                <c:pt idx="1159">
                  <c:v>24.72</c:v>
                </c:pt>
                <c:pt idx="1160">
                  <c:v>24.43</c:v>
                </c:pt>
                <c:pt idx="1161">
                  <c:v>24.06</c:v>
                </c:pt>
                <c:pt idx="1162">
                  <c:v>24.51</c:v>
                </c:pt>
                <c:pt idx="1163">
                  <c:v>24.07</c:v>
                </c:pt>
                <c:pt idx="1164">
                  <c:v>24.36</c:v>
                </c:pt>
                <c:pt idx="1165">
                  <c:v>24.69</c:v>
                </c:pt>
                <c:pt idx="1166">
                  <c:v>23.76</c:v>
                </c:pt>
                <c:pt idx="1167">
                  <c:v>23.69</c:v>
                </c:pt>
                <c:pt idx="1168">
                  <c:v>24.27</c:v>
                </c:pt>
                <c:pt idx="1169">
                  <c:v>23.92</c:v>
                </c:pt>
                <c:pt idx="1170">
                  <c:v>23.67</c:v>
                </c:pt>
                <c:pt idx="1171">
                  <c:v>24.63</c:v>
                </c:pt>
                <c:pt idx="1172">
                  <c:v>25.47</c:v>
                </c:pt>
                <c:pt idx="1173">
                  <c:v>25.27</c:v>
                </c:pt>
                <c:pt idx="1174">
                  <c:v>24.55</c:v>
                </c:pt>
                <c:pt idx="1175">
                  <c:v>24.84</c:v>
                </c:pt>
                <c:pt idx="1176">
                  <c:v>24.97</c:v>
                </c:pt>
                <c:pt idx="1177">
                  <c:v>24.55</c:v>
                </c:pt>
                <c:pt idx="1178">
                  <c:v>24.56</c:v>
                </c:pt>
                <c:pt idx="1179">
                  <c:v>25.04</c:v>
                </c:pt>
                <c:pt idx="1180">
                  <c:v>24.14</c:v>
                </c:pt>
                <c:pt idx="1181">
                  <c:v>24.66</c:v>
                </c:pt>
                <c:pt idx="1182">
                  <c:v>24.5</c:v>
                </c:pt>
                <c:pt idx="1183">
                  <c:v>25.25</c:v>
                </c:pt>
                <c:pt idx="1184">
                  <c:v>25.57</c:v>
                </c:pt>
                <c:pt idx="1185">
                  <c:v>25.04</c:v>
                </c:pt>
                <c:pt idx="1186">
                  <c:v>25.16</c:v>
                </c:pt>
                <c:pt idx="1187">
                  <c:v>25.45</c:v>
                </c:pt>
                <c:pt idx="1188">
                  <c:v>24.8</c:v>
                </c:pt>
                <c:pt idx="1189">
                  <c:v>24.4</c:v>
                </c:pt>
                <c:pt idx="1190">
                  <c:v>24.42</c:v>
                </c:pt>
                <c:pt idx="1191">
                  <c:v>24.64</c:v>
                </c:pt>
                <c:pt idx="1192">
                  <c:v>23.48</c:v>
                </c:pt>
                <c:pt idx="1193">
                  <c:v>24.28</c:v>
                </c:pt>
                <c:pt idx="1194">
                  <c:v>24.5</c:v>
                </c:pt>
                <c:pt idx="1195">
                  <c:v>24.75</c:v>
                </c:pt>
                <c:pt idx="1196">
                  <c:v>24.92</c:v>
                </c:pt>
                <c:pt idx="1197">
                  <c:v>23.54</c:v>
                </c:pt>
                <c:pt idx="1198">
                  <c:v>23.49</c:v>
                </c:pt>
                <c:pt idx="1199">
                  <c:v>24.89</c:v>
                </c:pt>
                <c:pt idx="1200">
                  <c:v>25.58</c:v>
                </c:pt>
                <c:pt idx="1201">
                  <c:v>25.3</c:v>
                </c:pt>
                <c:pt idx="1202">
                  <c:v>24.19</c:v>
                </c:pt>
                <c:pt idx="1203">
                  <c:v>24.67</c:v>
                </c:pt>
                <c:pt idx="1204">
                  <c:v>25.04</c:v>
                </c:pt>
                <c:pt idx="1205">
                  <c:v>24.57</c:v>
                </c:pt>
                <c:pt idx="1206">
                  <c:v>22.86</c:v>
                </c:pt>
                <c:pt idx="1209">
                  <c:v>25.56</c:v>
                </c:pt>
                <c:pt idx="1210">
                  <c:v>24.25</c:v>
                </c:pt>
                <c:pt idx="1211">
                  <c:v>24.4</c:v>
                </c:pt>
                <c:pt idx="1212">
                  <c:v>24.12</c:v>
                </c:pt>
                <c:pt idx="1213">
                  <c:v>23.55</c:v>
                </c:pt>
                <c:pt idx="1214">
                  <c:v>23.83</c:v>
                </c:pt>
                <c:pt idx="1215">
                  <c:v>23.36</c:v>
                </c:pt>
                <c:pt idx="1216">
                  <c:v>23.94</c:v>
                </c:pt>
                <c:pt idx="1217">
                  <c:v>24.61</c:v>
                </c:pt>
                <c:pt idx="1218">
                  <c:v>24.49</c:v>
                </c:pt>
                <c:pt idx="1219">
                  <c:v>23.79</c:v>
                </c:pt>
                <c:pt idx="1220">
                  <c:v>24.09</c:v>
                </c:pt>
                <c:pt idx="1221">
                  <c:v>24.96</c:v>
                </c:pt>
                <c:pt idx="1222">
                  <c:v>25.83</c:v>
                </c:pt>
                <c:pt idx="1223">
                  <c:v>24.07</c:v>
                </c:pt>
                <c:pt idx="1224">
                  <c:v>25.28</c:v>
                </c:pt>
                <c:pt idx="1225">
                  <c:v>25.91</c:v>
                </c:pt>
                <c:pt idx="1226">
                  <c:v>26.2</c:v>
                </c:pt>
                <c:pt idx="1227">
                  <c:v>24.5</c:v>
                </c:pt>
                <c:pt idx="1228">
                  <c:v>24.41</c:v>
                </c:pt>
                <c:pt idx="1229">
                  <c:v>25.38</c:v>
                </c:pt>
                <c:pt idx="1230">
                  <c:v>26.55</c:v>
                </c:pt>
                <c:pt idx="1231">
                  <c:v>26.05</c:v>
                </c:pt>
                <c:pt idx="1232">
                  <c:v>25.71</c:v>
                </c:pt>
                <c:pt idx="1233">
                  <c:v>24.44</c:v>
                </c:pt>
                <c:pt idx="1234">
                  <c:v>24.71</c:v>
                </c:pt>
                <c:pt idx="1235">
                  <c:v>26.14</c:v>
                </c:pt>
                <c:pt idx="1236">
                  <c:v>26.39</c:v>
                </c:pt>
                <c:pt idx="1237">
                  <c:v>25.53</c:v>
                </c:pt>
                <c:pt idx="1238">
                  <c:v>24.87</c:v>
                </c:pt>
                <c:pt idx="1239">
                  <c:v>25.56</c:v>
                </c:pt>
                <c:pt idx="1240">
                  <c:v>23.87</c:v>
                </c:pt>
                <c:pt idx="1241">
                  <c:v>24.95</c:v>
                </c:pt>
                <c:pt idx="1242">
                  <c:v>24.55</c:v>
                </c:pt>
                <c:pt idx="1243">
                  <c:v>24.08</c:v>
                </c:pt>
                <c:pt idx="1244">
                  <c:v>24.17</c:v>
                </c:pt>
                <c:pt idx="1245">
                  <c:v>24.69</c:v>
                </c:pt>
                <c:pt idx="1246">
                  <c:v>24.76</c:v>
                </c:pt>
                <c:pt idx="1247">
                  <c:v>23.27</c:v>
                </c:pt>
                <c:pt idx="1248">
                  <c:v>24.51</c:v>
                </c:pt>
                <c:pt idx="1249">
                  <c:v>23.93</c:v>
                </c:pt>
                <c:pt idx="1250">
                  <c:v>25.75</c:v>
                </c:pt>
                <c:pt idx="1251">
                  <c:v>24.51</c:v>
                </c:pt>
                <c:pt idx="1252">
                  <c:v>23.95</c:v>
                </c:pt>
                <c:pt idx="1253">
                  <c:v>25.83</c:v>
                </c:pt>
                <c:pt idx="1254">
                  <c:v>25.04</c:v>
                </c:pt>
                <c:pt idx="1255">
                  <c:v>25.43</c:v>
                </c:pt>
                <c:pt idx="1256">
                  <c:v>25.87</c:v>
                </c:pt>
                <c:pt idx="1257">
                  <c:v>25.24</c:v>
                </c:pt>
                <c:pt idx="1258">
                  <c:v>24.85</c:v>
                </c:pt>
                <c:pt idx="1259">
                  <c:v>25.5</c:v>
                </c:pt>
                <c:pt idx="1260">
                  <c:v>25.53</c:v>
                </c:pt>
                <c:pt idx="1261">
                  <c:v>24.86</c:v>
                </c:pt>
                <c:pt idx="1262">
                  <c:v>24.48</c:v>
                </c:pt>
                <c:pt idx="1263">
                  <c:v>23.16</c:v>
                </c:pt>
                <c:pt idx="1264">
                  <c:v>24.95</c:v>
                </c:pt>
                <c:pt idx="1265">
                  <c:v>26.17</c:v>
                </c:pt>
                <c:pt idx="1266">
                  <c:v>25.69</c:v>
                </c:pt>
                <c:pt idx="1267">
                  <c:v>24.15</c:v>
                </c:pt>
                <c:pt idx="1268">
                  <c:v>25.15</c:v>
                </c:pt>
                <c:pt idx="1269">
                  <c:v>26.04</c:v>
                </c:pt>
                <c:pt idx="1270">
                  <c:v>23.77</c:v>
                </c:pt>
                <c:pt idx="1271">
                  <c:v>24.28</c:v>
                </c:pt>
                <c:pt idx="1272">
                  <c:v>24.88</c:v>
                </c:pt>
                <c:pt idx="1273">
                  <c:v>24.64</c:v>
                </c:pt>
                <c:pt idx="1274">
                  <c:v>24.47</c:v>
                </c:pt>
                <c:pt idx="1275">
                  <c:v>24.44</c:v>
                </c:pt>
                <c:pt idx="1276">
                  <c:v>24.89</c:v>
                </c:pt>
                <c:pt idx="1277">
                  <c:v>24.82</c:v>
                </c:pt>
                <c:pt idx="1278">
                  <c:v>24.01</c:v>
                </c:pt>
                <c:pt idx="1279">
                  <c:v>25.01</c:v>
                </c:pt>
                <c:pt idx="1280">
                  <c:v>23.99</c:v>
                </c:pt>
                <c:pt idx="1281">
                  <c:v>25.09</c:v>
                </c:pt>
                <c:pt idx="1282">
                  <c:v>24.89</c:v>
                </c:pt>
                <c:pt idx="1283">
                  <c:v>23.99</c:v>
                </c:pt>
                <c:pt idx="1284">
                  <c:v>23.77</c:v>
                </c:pt>
                <c:pt idx="1285">
                  <c:v>23.73</c:v>
                </c:pt>
                <c:pt idx="1286">
                  <c:v>24.25</c:v>
                </c:pt>
                <c:pt idx="1287">
                  <c:v>25.14</c:v>
                </c:pt>
                <c:pt idx="1288">
                  <c:v>24.72</c:v>
                </c:pt>
                <c:pt idx="1289">
                  <c:v>25.88</c:v>
                </c:pt>
                <c:pt idx="1290">
                  <c:v>25.38</c:v>
                </c:pt>
                <c:pt idx="1291">
                  <c:v>25.72</c:v>
                </c:pt>
                <c:pt idx="1292">
                  <c:v>24.56</c:v>
                </c:pt>
                <c:pt idx="1293">
                  <c:v>24.15</c:v>
                </c:pt>
                <c:pt idx="1294">
                  <c:v>23.82</c:v>
                </c:pt>
                <c:pt idx="1295">
                  <c:v>24.13</c:v>
                </c:pt>
                <c:pt idx="1296">
                  <c:v>25.22</c:v>
                </c:pt>
                <c:pt idx="1297">
                  <c:v>25.36</c:v>
                </c:pt>
                <c:pt idx="1298">
                  <c:v>24.55</c:v>
                </c:pt>
                <c:pt idx="1299">
                  <c:v>25</c:v>
                </c:pt>
                <c:pt idx="1300">
                  <c:v>25.82</c:v>
                </c:pt>
                <c:pt idx="1301">
                  <c:v>24.09</c:v>
                </c:pt>
                <c:pt idx="1302">
                  <c:v>24.72</c:v>
                </c:pt>
                <c:pt idx="1303">
                  <c:v>23.75</c:v>
                </c:pt>
                <c:pt idx="1304">
                  <c:v>24.78</c:v>
                </c:pt>
                <c:pt idx="1305">
                  <c:v>22.7</c:v>
                </c:pt>
                <c:pt idx="1306">
                  <c:v>23.68</c:v>
                </c:pt>
                <c:pt idx="1307">
                  <c:v>24.36</c:v>
                </c:pt>
                <c:pt idx="1308">
                  <c:v>23.57</c:v>
                </c:pt>
                <c:pt idx="1309">
                  <c:v>24.37</c:v>
                </c:pt>
                <c:pt idx="1310">
                  <c:v>25.32</c:v>
                </c:pt>
                <c:pt idx="1311">
                  <c:v>25.31</c:v>
                </c:pt>
                <c:pt idx="1312">
                  <c:v>25.22</c:v>
                </c:pt>
                <c:pt idx="1313">
                  <c:v>25.6</c:v>
                </c:pt>
                <c:pt idx="1314">
                  <c:v>24.44</c:v>
                </c:pt>
                <c:pt idx="1315">
                  <c:v>24.77</c:v>
                </c:pt>
                <c:pt idx="1316">
                  <c:v>25.92</c:v>
                </c:pt>
                <c:pt idx="1317">
                  <c:v>26.27</c:v>
                </c:pt>
                <c:pt idx="1318">
                  <c:v>24.37</c:v>
                </c:pt>
                <c:pt idx="1319">
                  <c:v>24.27</c:v>
                </c:pt>
                <c:pt idx="1320">
                  <c:v>23.83</c:v>
                </c:pt>
                <c:pt idx="1321">
                  <c:v>23.15</c:v>
                </c:pt>
                <c:pt idx="1322">
                  <c:v>23.4</c:v>
                </c:pt>
                <c:pt idx="1323">
                  <c:v>23.77</c:v>
                </c:pt>
                <c:pt idx="1324">
                  <c:v>24.77</c:v>
                </c:pt>
                <c:pt idx="1325">
                  <c:v>25.14</c:v>
                </c:pt>
                <c:pt idx="1326">
                  <c:v>24.32</c:v>
                </c:pt>
                <c:pt idx="1327">
                  <c:v>23.75</c:v>
                </c:pt>
                <c:pt idx="1328">
                  <c:v>23.72</c:v>
                </c:pt>
                <c:pt idx="1329">
                  <c:v>24.47</c:v>
                </c:pt>
                <c:pt idx="1330">
                  <c:v>24.42</c:v>
                </c:pt>
                <c:pt idx="1331">
                  <c:v>23.35</c:v>
                </c:pt>
                <c:pt idx="1332">
                  <c:v>22.81</c:v>
                </c:pt>
                <c:pt idx="1333">
                  <c:v>23.63</c:v>
                </c:pt>
                <c:pt idx="1334">
                  <c:v>24.64</c:v>
                </c:pt>
                <c:pt idx="1335">
                  <c:v>24.05</c:v>
                </c:pt>
                <c:pt idx="1336">
                  <c:v>24.04</c:v>
                </c:pt>
                <c:pt idx="1337">
                  <c:v>23.92</c:v>
                </c:pt>
                <c:pt idx="1338">
                  <c:v>25.37</c:v>
                </c:pt>
                <c:pt idx="1339">
                  <c:v>25.57</c:v>
                </c:pt>
                <c:pt idx="1340">
                  <c:v>25.08</c:v>
                </c:pt>
                <c:pt idx="1341">
                  <c:v>23.54</c:v>
                </c:pt>
                <c:pt idx="1342">
                  <c:v>23.89</c:v>
                </c:pt>
                <c:pt idx="1343">
                  <c:v>24.23</c:v>
                </c:pt>
                <c:pt idx="1344">
                  <c:v>23.89</c:v>
                </c:pt>
                <c:pt idx="1345">
                  <c:v>23.75</c:v>
                </c:pt>
                <c:pt idx="1346">
                  <c:v>24.31</c:v>
                </c:pt>
                <c:pt idx="1347">
                  <c:v>24.51</c:v>
                </c:pt>
                <c:pt idx="1348">
                  <c:v>24.96</c:v>
                </c:pt>
                <c:pt idx="1349">
                  <c:v>24.3</c:v>
                </c:pt>
                <c:pt idx="1350">
                  <c:v>24.17</c:v>
                </c:pt>
                <c:pt idx="1351">
                  <c:v>25.81</c:v>
                </c:pt>
                <c:pt idx="1352">
                  <c:v>25.73</c:v>
                </c:pt>
                <c:pt idx="1353">
                  <c:v>23.96</c:v>
                </c:pt>
                <c:pt idx="1354">
                  <c:v>23.25</c:v>
                </c:pt>
                <c:pt idx="1355">
                  <c:v>23.55</c:v>
                </c:pt>
                <c:pt idx="1356">
                  <c:v>24.66</c:v>
                </c:pt>
                <c:pt idx="1357">
                  <c:v>25.72</c:v>
                </c:pt>
                <c:pt idx="1358">
                  <c:v>25.4</c:v>
                </c:pt>
                <c:pt idx="1359">
                  <c:v>24.39</c:v>
                </c:pt>
                <c:pt idx="1360">
                  <c:v>24.19</c:v>
                </c:pt>
                <c:pt idx="1361">
                  <c:v>24.24</c:v>
                </c:pt>
                <c:pt idx="1362">
                  <c:v>24.32</c:v>
                </c:pt>
                <c:pt idx="1363">
                  <c:v>24.85</c:v>
                </c:pt>
                <c:pt idx="1364">
                  <c:v>25.16</c:v>
                </c:pt>
                <c:pt idx="1365">
                  <c:v>24.37</c:v>
                </c:pt>
                <c:pt idx="1366">
                  <c:v>24.77</c:v>
                </c:pt>
                <c:pt idx="1367">
                  <c:v>24.17</c:v>
                </c:pt>
                <c:pt idx="1368">
                  <c:v>24.59</c:v>
                </c:pt>
                <c:pt idx="1369">
                  <c:v>25.09</c:v>
                </c:pt>
                <c:pt idx="1370">
                  <c:v>24.99</c:v>
                </c:pt>
                <c:pt idx="1371">
                  <c:v>24.99</c:v>
                </c:pt>
                <c:pt idx="1372">
                  <c:v>24.64</c:v>
                </c:pt>
                <c:pt idx="1373">
                  <c:v>24.9</c:v>
                </c:pt>
                <c:pt idx="1374">
                  <c:v>25.1</c:v>
                </c:pt>
                <c:pt idx="1375">
                  <c:v>24.86</c:v>
                </c:pt>
                <c:pt idx="1376">
                  <c:v>25.18</c:v>
                </c:pt>
                <c:pt idx="1377">
                  <c:v>25.4</c:v>
                </c:pt>
                <c:pt idx="1378">
                  <c:v>24.98</c:v>
                </c:pt>
                <c:pt idx="1379">
                  <c:v>24.58</c:v>
                </c:pt>
                <c:pt idx="1380">
                  <c:v>25.05</c:v>
                </c:pt>
                <c:pt idx="1381">
                  <c:v>24.92</c:v>
                </c:pt>
                <c:pt idx="1382">
                  <c:v>25</c:v>
                </c:pt>
                <c:pt idx="1383">
                  <c:v>25.08</c:v>
                </c:pt>
                <c:pt idx="1384">
                  <c:v>25.42</c:v>
                </c:pt>
                <c:pt idx="1385">
                  <c:v>25.37</c:v>
                </c:pt>
                <c:pt idx="1386">
                  <c:v>25.02</c:v>
                </c:pt>
                <c:pt idx="1387">
                  <c:v>24.55</c:v>
                </c:pt>
                <c:pt idx="1388">
                  <c:v>24.99</c:v>
                </c:pt>
                <c:pt idx="1389">
                  <c:v>24.35</c:v>
                </c:pt>
                <c:pt idx="1390">
                  <c:v>24.69</c:v>
                </c:pt>
                <c:pt idx="1391">
                  <c:v>24.39</c:v>
                </c:pt>
                <c:pt idx="1392">
                  <c:v>24.73</c:v>
                </c:pt>
                <c:pt idx="1393">
                  <c:v>24.74</c:v>
                </c:pt>
                <c:pt idx="1394">
                  <c:v>24.97</c:v>
                </c:pt>
                <c:pt idx="1395">
                  <c:v>24.5</c:v>
                </c:pt>
                <c:pt idx="1396">
                  <c:v>24.72</c:v>
                </c:pt>
                <c:pt idx="1397">
                  <c:v>24.47</c:v>
                </c:pt>
                <c:pt idx="1398">
                  <c:v>24.91</c:v>
                </c:pt>
                <c:pt idx="1399">
                  <c:v>24.55</c:v>
                </c:pt>
                <c:pt idx="1400">
                  <c:v>24.47</c:v>
                </c:pt>
                <c:pt idx="1401">
                  <c:v>24.67</c:v>
                </c:pt>
                <c:pt idx="1402">
                  <c:v>24.51</c:v>
                </c:pt>
                <c:pt idx="1403">
                  <c:v>24.35</c:v>
                </c:pt>
                <c:pt idx="1404">
                  <c:v>24.15</c:v>
                </c:pt>
                <c:pt idx="1405">
                  <c:v>24.4</c:v>
                </c:pt>
                <c:pt idx="1406">
                  <c:v>24.63</c:v>
                </c:pt>
                <c:pt idx="1407">
                  <c:v>24.24</c:v>
                </c:pt>
                <c:pt idx="1408">
                  <c:v>23.33</c:v>
                </c:pt>
                <c:pt idx="1409">
                  <c:v>23.93</c:v>
                </c:pt>
                <c:pt idx="1410">
                  <c:v>24.07</c:v>
                </c:pt>
                <c:pt idx="1411">
                  <c:v>23.03</c:v>
                </c:pt>
                <c:pt idx="1412">
                  <c:v>23.65</c:v>
                </c:pt>
                <c:pt idx="1413">
                  <c:v>24.21</c:v>
                </c:pt>
                <c:pt idx="1414">
                  <c:v>24.06</c:v>
                </c:pt>
                <c:pt idx="1415">
                  <c:v>24.35</c:v>
                </c:pt>
                <c:pt idx="1416">
                  <c:v>24.07</c:v>
                </c:pt>
                <c:pt idx="1417">
                  <c:v>23.93</c:v>
                </c:pt>
                <c:pt idx="1418">
                  <c:v>23.67</c:v>
                </c:pt>
                <c:pt idx="1419">
                  <c:v>24.4</c:v>
                </c:pt>
                <c:pt idx="1420">
                  <c:v>24.51</c:v>
                </c:pt>
                <c:pt idx="1421">
                  <c:v>24.49</c:v>
                </c:pt>
                <c:pt idx="1422">
                  <c:v>24.42</c:v>
                </c:pt>
                <c:pt idx="1423">
                  <c:v>23.97</c:v>
                </c:pt>
                <c:pt idx="1424">
                  <c:v>24.43</c:v>
                </c:pt>
                <c:pt idx="1425">
                  <c:v>24.29</c:v>
                </c:pt>
                <c:pt idx="1426">
                  <c:v>24.83</c:v>
                </c:pt>
                <c:pt idx="1427">
                  <c:v>24.28</c:v>
                </c:pt>
                <c:pt idx="1428">
                  <c:v>24.26</c:v>
                </c:pt>
                <c:pt idx="1429">
                  <c:v>23.86</c:v>
                </c:pt>
                <c:pt idx="1430">
                  <c:v>23.66</c:v>
                </c:pt>
                <c:pt idx="1431">
                  <c:v>24.13</c:v>
                </c:pt>
                <c:pt idx="1432">
                  <c:v>23.61</c:v>
                </c:pt>
                <c:pt idx="1433">
                  <c:v>23.85</c:v>
                </c:pt>
                <c:pt idx="1434">
                  <c:v>23.9</c:v>
                </c:pt>
                <c:pt idx="1435">
                  <c:v>23.72</c:v>
                </c:pt>
                <c:pt idx="1436">
                  <c:v>23.88</c:v>
                </c:pt>
                <c:pt idx="1437">
                  <c:v>23.84</c:v>
                </c:pt>
                <c:pt idx="1438">
                  <c:v>23.8</c:v>
                </c:pt>
                <c:pt idx="1439">
                  <c:v>23.95</c:v>
                </c:pt>
                <c:pt idx="1440">
                  <c:v>23.86</c:v>
                </c:pt>
                <c:pt idx="1441">
                  <c:v>23.97</c:v>
                </c:pt>
                <c:pt idx="1442">
                  <c:v>24.04</c:v>
                </c:pt>
                <c:pt idx="1443">
                  <c:v>24.01</c:v>
                </c:pt>
                <c:pt idx="1444">
                  <c:v>24.53</c:v>
                </c:pt>
                <c:pt idx="1445">
                  <c:v>24.41</c:v>
                </c:pt>
                <c:pt idx="1446">
                  <c:v>24.19</c:v>
                </c:pt>
                <c:pt idx="1447">
                  <c:v>24.25</c:v>
                </c:pt>
                <c:pt idx="1448">
                  <c:v>24.71</c:v>
                </c:pt>
                <c:pt idx="1449">
                  <c:v>25.31</c:v>
                </c:pt>
                <c:pt idx="1450">
                  <c:v>24.47</c:v>
                </c:pt>
                <c:pt idx="1451">
                  <c:v>24.17</c:v>
                </c:pt>
                <c:pt idx="1452">
                  <c:v>24.52</c:v>
                </c:pt>
                <c:pt idx="1453">
                  <c:v>24.86</c:v>
                </c:pt>
                <c:pt idx="1454">
                  <c:v>24.72</c:v>
                </c:pt>
                <c:pt idx="1455">
                  <c:v>24.55</c:v>
                </c:pt>
                <c:pt idx="1456">
                  <c:v>24.56</c:v>
                </c:pt>
                <c:pt idx="1457">
                  <c:v>25.3</c:v>
                </c:pt>
                <c:pt idx="1458">
                  <c:v>24.73</c:v>
                </c:pt>
                <c:pt idx="1459">
                  <c:v>24.27</c:v>
                </c:pt>
                <c:pt idx="1460">
                  <c:v>24.87</c:v>
                </c:pt>
                <c:pt idx="1461">
                  <c:v>23.87</c:v>
                </c:pt>
                <c:pt idx="1462">
                  <c:v>24.51</c:v>
                </c:pt>
                <c:pt idx="1463">
                  <c:v>24.26</c:v>
                </c:pt>
                <c:pt idx="1464">
                  <c:v>24.45</c:v>
                </c:pt>
                <c:pt idx="1465">
                  <c:v>24.48</c:v>
                </c:pt>
                <c:pt idx="1466">
                  <c:v>24.28</c:v>
                </c:pt>
                <c:pt idx="1467">
                  <c:v>24.35</c:v>
                </c:pt>
                <c:pt idx="1468">
                  <c:v>23.84</c:v>
                </c:pt>
                <c:pt idx="1469">
                  <c:v>24.41</c:v>
                </c:pt>
                <c:pt idx="1470">
                  <c:v>24.28</c:v>
                </c:pt>
                <c:pt idx="1471">
                  <c:v>24.42</c:v>
                </c:pt>
                <c:pt idx="1472">
                  <c:v>24.94</c:v>
                </c:pt>
                <c:pt idx="1473">
                  <c:v>24.3</c:v>
                </c:pt>
                <c:pt idx="1474">
                  <c:v>23.7</c:v>
                </c:pt>
                <c:pt idx="1475">
                  <c:v>25.39</c:v>
                </c:pt>
                <c:pt idx="1476">
                  <c:v>25.71</c:v>
                </c:pt>
                <c:pt idx="1477">
                  <c:v>25.14</c:v>
                </c:pt>
                <c:pt idx="1478">
                  <c:v>24.42</c:v>
                </c:pt>
                <c:pt idx="1479">
                  <c:v>24.68</c:v>
                </c:pt>
                <c:pt idx="1480">
                  <c:v>24.67</c:v>
                </c:pt>
                <c:pt idx="1481">
                  <c:v>25.13</c:v>
                </c:pt>
                <c:pt idx="1482">
                  <c:v>24.37</c:v>
                </c:pt>
                <c:pt idx="1483">
                  <c:v>24.33</c:v>
                </c:pt>
                <c:pt idx="1484">
                  <c:v>24.16</c:v>
                </c:pt>
                <c:pt idx="1485">
                  <c:v>25.64</c:v>
                </c:pt>
                <c:pt idx="1486">
                  <c:v>24.6</c:v>
                </c:pt>
                <c:pt idx="1487">
                  <c:v>24.84</c:v>
                </c:pt>
                <c:pt idx="1488">
                  <c:v>24.29</c:v>
                </c:pt>
                <c:pt idx="1489">
                  <c:v>24.97</c:v>
                </c:pt>
                <c:pt idx="1490">
                  <c:v>25.12</c:v>
                </c:pt>
                <c:pt idx="1491">
                  <c:v>25.24</c:v>
                </c:pt>
                <c:pt idx="1492">
                  <c:v>25.85</c:v>
                </c:pt>
                <c:pt idx="1493">
                  <c:v>25.3</c:v>
                </c:pt>
                <c:pt idx="1494">
                  <c:v>25.55</c:v>
                </c:pt>
                <c:pt idx="1495">
                  <c:v>25.33</c:v>
                </c:pt>
                <c:pt idx="1496">
                  <c:v>25.86</c:v>
                </c:pt>
                <c:pt idx="1497">
                  <c:v>24.58</c:v>
                </c:pt>
                <c:pt idx="1498">
                  <c:v>25.32</c:v>
                </c:pt>
                <c:pt idx="1499">
                  <c:v>25.58</c:v>
                </c:pt>
                <c:pt idx="1500">
                  <c:v>26.15</c:v>
                </c:pt>
                <c:pt idx="1501">
                  <c:v>26.51</c:v>
                </c:pt>
                <c:pt idx="1502">
                  <c:v>26.14</c:v>
                </c:pt>
                <c:pt idx="1503">
                  <c:v>26.51</c:v>
                </c:pt>
                <c:pt idx="1504">
                  <c:v>25.39</c:v>
                </c:pt>
                <c:pt idx="1505">
                  <c:v>26.01</c:v>
                </c:pt>
                <c:pt idx="1506">
                  <c:v>26.45</c:v>
                </c:pt>
                <c:pt idx="1507">
                  <c:v>26.41</c:v>
                </c:pt>
                <c:pt idx="1508">
                  <c:v>25.89</c:v>
                </c:pt>
                <c:pt idx="1509">
                  <c:v>26.36</c:v>
                </c:pt>
                <c:pt idx="1510">
                  <c:v>25.63</c:v>
                </c:pt>
                <c:pt idx="1511">
                  <c:v>25.3</c:v>
                </c:pt>
                <c:pt idx="1512">
                  <c:v>24.51</c:v>
                </c:pt>
                <c:pt idx="1513">
                  <c:v>25.67</c:v>
                </c:pt>
                <c:pt idx="1514">
                  <c:v>25.54</c:v>
                </c:pt>
                <c:pt idx="1515">
                  <c:v>25.76</c:v>
                </c:pt>
                <c:pt idx="1516">
                  <c:v>25.83</c:v>
                </c:pt>
                <c:pt idx="1517">
                  <c:v>26.17</c:v>
                </c:pt>
                <c:pt idx="1518">
                  <c:v>25.94</c:v>
                </c:pt>
                <c:pt idx="1519">
                  <c:v>26.56</c:v>
                </c:pt>
                <c:pt idx="1520">
                  <c:v>27.37</c:v>
                </c:pt>
                <c:pt idx="1521">
                  <c:v>26.27</c:v>
                </c:pt>
                <c:pt idx="1522">
                  <c:v>27.079000000000001</c:v>
                </c:pt>
                <c:pt idx="1523">
                  <c:v>26.725000000000001</c:v>
                </c:pt>
                <c:pt idx="1524">
                  <c:v>26.422999999999998</c:v>
                </c:pt>
                <c:pt idx="1525">
                  <c:v>26.829000000000001</c:v>
                </c:pt>
                <c:pt idx="1526">
                  <c:v>26.536000000000001</c:v>
                </c:pt>
                <c:pt idx="1527">
                  <c:v>26.562999999999999</c:v>
                </c:pt>
                <c:pt idx="1528">
                  <c:v>26.716000000000001</c:v>
                </c:pt>
                <c:pt idx="1529">
                  <c:v>25.744</c:v>
                </c:pt>
                <c:pt idx="1530">
                  <c:v>24.896000000000001</c:v>
                </c:pt>
                <c:pt idx="1531">
                  <c:v>25.202000000000002</c:v>
                </c:pt>
                <c:pt idx="1532">
                  <c:v>25.402999999999999</c:v>
                </c:pt>
                <c:pt idx="1533">
                  <c:v>26.274000000000001</c:v>
                </c:pt>
                <c:pt idx="1534">
                  <c:v>26.308</c:v>
                </c:pt>
                <c:pt idx="1535">
                  <c:v>26.204000000000001</c:v>
                </c:pt>
                <c:pt idx="1536">
                  <c:v>24.637</c:v>
                </c:pt>
                <c:pt idx="1537">
                  <c:v>26.231999999999999</c:v>
                </c:pt>
                <c:pt idx="1538">
                  <c:v>25.356999999999999</c:v>
                </c:pt>
                <c:pt idx="1539">
                  <c:v>24.905999999999999</c:v>
                </c:pt>
                <c:pt idx="1540">
                  <c:v>24.65</c:v>
                </c:pt>
                <c:pt idx="1541">
                  <c:v>24.658000000000001</c:v>
                </c:pt>
                <c:pt idx="1542">
                  <c:v>25.408999999999999</c:v>
                </c:pt>
                <c:pt idx="1543">
                  <c:v>25.187999999999999</c:v>
                </c:pt>
                <c:pt idx="1544">
                  <c:v>26.097000000000001</c:v>
                </c:pt>
                <c:pt idx="1545">
                  <c:v>25.872</c:v>
                </c:pt>
                <c:pt idx="1546">
                  <c:v>26.378</c:v>
                </c:pt>
                <c:pt idx="1547">
                  <c:v>26.016999999999999</c:v>
                </c:pt>
                <c:pt idx="1548">
                  <c:v>25.815000000000001</c:v>
                </c:pt>
                <c:pt idx="1549">
                  <c:v>26.045000000000002</c:v>
                </c:pt>
                <c:pt idx="1550">
                  <c:v>25.872</c:v>
                </c:pt>
                <c:pt idx="1551">
                  <c:v>25.68</c:v>
                </c:pt>
                <c:pt idx="1552">
                  <c:v>25.382999999999999</c:v>
                </c:pt>
                <c:pt idx="1553">
                  <c:v>24.914999999999999</c:v>
                </c:pt>
                <c:pt idx="1554">
                  <c:v>26.440999999999999</c:v>
                </c:pt>
                <c:pt idx="1555">
                  <c:v>26.228999999999999</c:v>
                </c:pt>
                <c:pt idx="1556">
                  <c:v>26.042000000000002</c:v>
                </c:pt>
                <c:pt idx="1557">
                  <c:v>25.417999999999999</c:v>
                </c:pt>
                <c:pt idx="1558">
                  <c:v>24.867000000000001</c:v>
                </c:pt>
                <c:pt idx="1559">
                  <c:v>25.515000000000001</c:v>
                </c:pt>
                <c:pt idx="1560">
                  <c:v>25.891999999999999</c:v>
                </c:pt>
                <c:pt idx="1561">
                  <c:v>25.992000000000001</c:v>
                </c:pt>
                <c:pt idx="1562">
                  <c:v>25.099</c:v>
                </c:pt>
                <c:pt idx="1563">
                  <c:v>25.265999999999998</c:v>
                </c:pt>
                <c:pt idx="1564">
                  <c:v>25.725000000000001</c:v>
                </c:pt>
                <c:pt idx="1565">
                  <c:v>25.975999999999999</c:v>
                </c:pt>
                <c:pt idx="1566">
                  <c:v>26.439</c:v>
                </c:pt>
                <c:pt idx="1567">
                  <c:v>26.457999999999998</c:v>
                </c:pt>
                <c:pt idx="1568">
                  <c:v>26.890999999999998</c:v>
                </c:pt>
                <c:pt idx="1569">
                  <c:v>27.228999999999999</c:v>
                </c:pt>
                <c:pt idx="1570">
                  <c:v>27.645</c:v>
                </c:pt>
                <c:pt idx="1571">
                  <c:v>26.997</c:v>
                </c:pt>
                <c:pt idx="1572">
                  <c:v>26.922000000000001</c:v>
                </c:pt>
                <c:pt idx="1573">
                  <c:v>25.873999999999999</c:v>
                </c:pt>
                <c:pt idx="1574">
                  <c:v>26.442</c:v>
                </c:pt>
                <c:pt idx="1575">
                  <c:v>26.19</c:v>
                </c:pt>
                <c:pt idx="1576">
                  <c:v>26.003</c:v>
                </c:pt>
                <c:pt idx="1577">
                  <c:v>24.068000000000001</c:v>
                </c:pt>
                <c:pt idx="1578">
                  <c:v>25.701000000000001</c:v>
                </c:pt>
                <c:pt idx="1579">
                  <c:v>24.858000000000001</c:v>
                </c:pt>
                <c:pt idx="1580">
                  <c:v>25.745999999999999</c:v>
                </c:pt>
                <c:pt idx="1581">
                  <c:v>25.838999999999999</c:v>
                </c:pt>
                <c:pt idx="1582">
                  <c:v>24.827000000000002</c:v>
                </c:pt>
                <c:pt idx="1583">
                  <c:v>24.902000000000001</c:v>
                </c:pt>
                <c:pt idx="1584">
                  <c:v>25.652999999999999</c:v>
                </c:pt>
                <c:pt idx="1585">
                  <c:v>25.497</c:v>
                </c:pt>
                <c:pt idx="1586">
                  <c:v>26.05</c:v>
                </c:pt>
                <c:pt idx="1587">
                  <c:v>25.449000000000002</c:v>
                </c:pt>
                <c:pt idx="1588">
                  <c:v>25.396999999999998</c:v>
                </c:pt>
                <c:pt idx="1589">
                  <c:v>25.715</c:v>
                </c:pt>
                <c:pt idx="1590">
                  <c:v>25.138000000000002</c:v>
                </c:pt>
                <c:pt idx="1591">
                  <c:v>24.34</c:v>
                </c:pt>
                <c:pt idx="1592">
                  <c:v>24.175000000000001</c:v>
                </c:pt>
                <c:pt idx="1593">
                  <c:v>25.007000000000001</c:v>
                </c:pt>
                <c:pt idx="1594">
                  <c:v>25.065999999999999</c:v>
                </c:pt>
                <c:pt idx="1595">
                  <c:v>24.771000000000001</c:v>
                </c:pt>
                <c:pt idx="1596">
                  <c:v>23.702999999999999</c:v>
                </c:pt>
                <c:pt idx="1597">
                  <c:v>23.725999999999999</c:v>
                </c:pt>
                <c:pt idx="1598">
                  <c:v>24.382999999999999</c:v>
                </c:pt>
                <c:pt idx="1599">
                  <c:v>25.753</c:v>
                </c:pt>
                <c:pt idx="1600">
                  <c:v>25.766999999999999</c:v>
                </c:pt>
                <c:pt idx="1601">
                  <c:v>26.212</c:v>
                </c:pt>
                <c:pt idx="1602">
                  <c:v>26.478000000000002</c:v>
                </c:pt>
                <c:pt idx="1603">
                  <c:v>26.257000000000001</c:v>
                </c:pt>
                <c:pt idx="1604">
                  <c:v>25.721</c:v>
                </c:pt>
                <c:pt idx="1605">
                  <c:v>23.422000000000001</c:v>
                </c:pt>
                <c:pt idx="1606">
                  <c:v>24.43</c:v>
                </c:pt>
                <c:pt idx="1607">
                  <c:v>24.114999999999998</c:v>
                </c:pt>
                <c:pt idx="1608">
                  <c:v>23.273</c:v>
                </c:pt>
                <c:pt idx="1609">
                  <c:v>24.245999999999999</c:v>
                </c:pt>
                <c:pt idx="1610">
                  <c:v>26.222999999999999</c:v>
                </c:pt>
                <c:pt idx="1611">
                  <c:v>25.888999999999999</c:v>
                </c:pt>
                <c:pt idx="1612">
                  <c:v>25.63</c:v>
                </c:pt>
                <c:pt idx="1613">
                  <c:v>25.295999999999999</c:v>
                </c:pt>
                <c:pt idx="1614">
                  <c:v>25.257000000000001</c:v>
                </c:pt>
                <c:pt idx="1615">
                  <c:v>25.741</c:v>
                </c:pt>
                <c:pt idx="1616">
                  <c:v>24.370999999999999</c:v>
                </c:pt>
                <c:pt idx="1617">
                  <c:v>25.11</c:v>
                </c:pt>
                <c:pt idx="1618">
                  <c:v>25.533999999999999</c:v>
                </c:pt>
                <c:pt idx="1619">
                  <c:v>24.436</c:v>
                </c:pt>
                <c:pt idx="1620">
                  <c:v>25.783000000000001</c:v>
                </c:pt>
                <c:pt idx="1621">
                  <c:v>25.654</c:v>
                </c:pt>
                <c:pt idx="1622">
                  <c:v>26.113</c:v>
                </c:pt>
                <c:pt idx="1623">
                  <c:v>26.994</c:v>
                </c:pt>
                <c:pt idx="1624">
                  <c:v>26.166</c:v>
                </c:pt>
                <c:pt idx="1625">
                  <c:v>24.585000000000001</c:v>
                </c:pt>
                <c:pt idx="1626">
                  <c:v>25.763999999999999</c:v>
                </c:pt>
                <c:pt idx="1627">
                  <c:v>24.428999999999998</c:v>
                </c:pt>
                <c:pt idx="1628">
                  <c:v>23.445</c:v>
                </c:pt>
                <c:pt idx="1629">
                  <c:v>23.811</c:v>
                </c:pt>
                <c:pt idx="1630">
                  <c:v>25.166</c:v>
                </c:pt>
                <c:pt idx="1631">
                  <c:v>26.483000000000001</c:v>
                </c:pt>
                <c:pt idx="1632">
                  <c:v>24.981999999999999</c:v>
                </c:pt>
                <c:pt idx="1633">
                  <c:v>25.780999999999999</c:v>
                </c:pt>
                <c:pt idx="1634">
                  <c:v>25.149000000000001</c:v>
                </c:pt>
                <c:pt idx="1635">
                  <c:v>25.933</c:v>
                </c:pt>
                <c:pt idx="1636">
                  <c:v>26.605</c:v>
                </c:pt>
                <c:pt idx="1637">
                  <c:v>23.869</c:v>
                </c:pt>
                <c:pt idx="1638">
                  <c:v>25.132999999999999</c:v>
                </c:pt>
                <c:pt idx="1639">
                  <c:v>25.550999999999998</c:v>
                </c:pt>
                <c:pt idx="1640">
                  <c:v>26.97</c:v>
                </c:pt>
                <c:pt idx="1641">
                  <c:v>24.79</c:v>
                </c:pt>
                <c:pt idx="1642">
                  <c:v>24.609000000000002</c:v>
                </c:pt>
                <c:pt idx="1643">
                  <c:v>23.876000000000001</c:v>
                </c:pt>
                <c:pt idx="1644">
                  <c:v>25.745999999999999</c:v>
                </c:pt>
                <c:pt idx="1645">
                  <c:v>25.094999999999999</c:v>
                </c:pt>
                <c:pt idx="1646">
                  <c:v>25.207999999999998</c:v>
                </c:pt>
                <c:pt idx="1647">
                  <c:v>24.806000000000001</c:v>
                </c:pt>
                <c:pt idx="1648">
                  <c:v>24.736999999999998</c:v>
                </c:pt>
                <c:pt idx="1649">
                  <c:v>24.812000000000001</c:v>
                </c:pt>
                <c:pt idx="1650">
                  <c:v>25.004000000000001</c:v>
                </c:pt>
                <c:pt idx="1651">
                  <c:v>24.731000000000002</c:v>
                </c:pt>
                <c:pt idx="1652">
                  <c:v>24.379000000000001</c:v>
                </c:pt>
                <c:pt idx="1653">
                  <c:v>25.271999999999998</c:v>
                </c:pt>
                <c:pt idx="1654">
                  <c:v>25.768999999999998</c:v>
                </c:pt>
                <c:pt idx="1655">
                  <c:v>25.279</c:v>
                </c:pt>
                <c:pt idx="1656">
                  <c:v>24.942</c:v>
                </c:pt>
                <c:pt idx="1657">
                  <c:v>24.06</c:v>
                </c:pt>
                <c:pt idx="1658">
                  <c:v>24.97</c:v>
                </c:pt>
                <c:pt idx="1659">
                  <c:v>24.408000000000001</c:v>
                </c:pt>
                <c:pt idx="1660">
                  <c:v>24.484000000000002</c:v>
                </c:pt>
                <c:pt idx="1661">
                  <c:v>24.943000000000001</c:v>
                </c:pt>
                <c:pt idx="1662">
                  <c:v>24.71</c:v>
                </c:pt>
                <c:pt idx="1663">
                  <c:v>23.77</c:v>
                </c:pt>
                <c:pt idx="1664">
                  <c:v>24.917999999999999</c:v>
                </c:pt>
                <c:pt idx="1665">
                  <c:v>25.215</c:v>
                </c:pt>
                <c:pt idx="1666">
                  <c:v>25.49</c:v>
                </c:pt>
                <c:pt idx="1667">
                  <c:v>26.088999999999999</c:v>
                </c:pt>
                <c:pt idx="1668">
                  <c:v>25.561</c:v>
                </c:pt>
                <c:pt idx="1669">
                  <c:v>25.736000000000001</c:v>
                </c:pt>
                <c:pt idx="1670">
                  <c:v>25.587</c:v>
                </c:pt>
                <c:pt idx="1671">
                  <c:v>25.44</c:v>
                </c:pt>
                <c:pt idx="1672">
                  <c:v>25.832999999999998</c:v>
                </c:pt>
                <c:pt idx="1673">
                  <c:v>25.141999999999999</c:v>
                </c:pt>
                <c:pt idx="1674">
                  <c:v>23.024000000000001</c:v>
                </c:pt>
                <c:pt idx="1675">
                  <c:v>24.596</c:v>
                </c:pt>
                <c:pt idx="1676">
                  <c:v>25.04</c:v>
                </c:pt>
                <c:pt idx="1677">
                  <c:v>25.367000000000001</c:v>
                </c:pt>
                <c:pt idx="1678">
                  <c:v>25.077999999999999</c:v>
                </c:pt>
                <c:pt idx="1679">
                  <c:v>24.888000000000002</c:v>
                </c:pt>
                <c:pt idx="1680">
                  <c:v>24.536999999999999</c:v>
                </c:pt>
                <c:pt idx="1681">
                  <c:v>25.565999999999999</c:v>
                </c:pt>
                <c:pt idx="1682">
                  <c:v>25.501000000000001</c:v>
                </c:pt>
                <c:pt idx="1683">
                  <c:v>24.837</c:v>
                </c:pt>
                <c:pt idx="1684">
                  <c:v>24.457999999999998</c:v>
                </c:pt>
                <c:pt idx="1685">
                  <c:v>24.9</c:v>
                </c:pt>
                <c:pt idx="1686">
                  <c:v>24.779</c:v>
                </c:pt>
                <c:pt idx="1687">
                  <c:v>24.509</c:v>
                </c:pt>
                <c:pt idx="1688">
                  <c:v>23.914999999999999</c:v>
                </c:pt>
                <c:pt idx="1689">
                  <c:v>25.087</c:v>
                </c:pt>
                <c:pt idx="1690">
                  <c:v>25.03</c:v>
                </c:pt>
                <c:pt idx="1691">
                  <c:v>24.140999999999998</c:v>
                </c:pt>
                <c:pt idx="1692">
                  <c:v>24.039000000000001</c:v>
                </c:pt>
                <c:pt idx="1693">
                  <c:v>24.962</c:v>
                </c:pt>
                <c:pt idx="1694">
                  <c:v>23.47</c:v>
                </c:pt>
                <c:pt idx="1695">
                  <c:v>24.777999999999999</c:v>
                </c:pt>
                <c:pt idx="1696">
                  <c:v>23.827999999999999</c:v>
                </c:pt>
                <c:pt idx="1697">
                  <c:v>24.608000000000001</c:v>
                </c:pt>
                <c:pt idx="1698">
                  <c:v>24.236000000000001</c:v>
                </c:pt>
                <c:pt idx="1699">
                  <c:v>25.163</c:v>
                </c:pt>
                <c:pt idx="1700">
                  <c:v>25.056999999999999</c:v>
                </c:pt>
                <c:pt idx="1701">
                  <c:v>25.268000000000001</c:v>
                </c:pt>
                <c:pt idx="1702">
                  <c:v>25.052</c:v>
                </c:pt>
                <c:pt idx="1703">
                  <c:v>24.402999999999999</c:v>
                </c:pt>
                <c:pt idx="1704">
                  <c:v>24.658000000000001</c:v>
                </c:pt>
                <c:pt idx="1705">
                  <c:v>25.207000000000001</c:v>
                </c:pt>
                <c:pt idx="1706">
                  <c:v>23.716999999999999</c:v>
                </c:pt>
                <c:pt idx="1707">
                  <c:v>23.798999999999999</c:v>
                </c:pt>
                <c:pt idx="1708">
                  <c:v>24.425999999999998</c:v>
                </c:pt>
                <c:pt idx="1709">
                  <c:v>25.577999999999999</c:v>
                </c:pt>
                <c:pt idx="1710">
                  <c:v>24.343</c:v>
                </c:pt>
                <c:pt idx="1711">
                  <c:v>25.256</c:v>
                </c:pt>
                <c:pt idx="1712">
                  <c:v>25.753</c:v>
                </c:pt>
                <c:pt idx="1713">
                  <c:v>26.853000000000002</c:v>
                </c:pt>
                <c:pt idx="1714">
                  <c:v>25.956</c:v>
                </c:pt>
                <c:pt idx="1715">
                  <c:v>23.972000000000001</c:v>
                </c:pt>
                <c:pt idx="1716">
                  <c:v>24.035</c:v>
                </c:pt>
                <c:pt idx="1717">
                  <c:v>24.227</c:v>
                </c:pt>
                <c:pt idx="1718">
                  <c:v>23.550999999999998</c:v>
                </c:pt>
                <c:pt idx="1719">
                  <c:v>24.074999999999999</c:v>
                </c:pt>
                <c:pt idx="1720">
                  <c:v>24.303999999999998</c:v>
                </c:pt>
                <c:pt idx="1721">
                  <c:v>24.411999999999999</c:v>
                </c:pt>
                <c:pt idx="1722">
                  <c:v>24.725999999999999</c:v>
                </c:pt>
                <c:pt idx="1723">
                  <c:v>24.369</c:v>
                </c:pt>
                <c:pt idx="1724">
                  <c:v>24.927</c:v>
                </c:pt>
                <c:pt idx="1725">
                  <c:v>24.635000000000002</c:v>
                </c:pt>
                <c:pt idx="1726">
                  <c:v>25.178000000000001</c:v>
                </c:pt>
                <c:pt idx="1727">
                  <c:v>24.114000000000001</c:v>
                </c:pt>
                <c:pt idx="1728">
                  <c:v>24.92</c:v>
                </c:pt>
                <c:pt idx="1729">
                  <c:v>25.2</c:v>
                </c:pt>
                <c:pt idx="1730">
                  <c:v>25.581</c:v>
                </c:pt>
                <c:pt idx="1731">
                  <c:v>25.736000000000001</c:v>
                </c:pt>
                <c:pt idx="1732">
                  <c:v>27.033000000000001</c:v>
                </c:pt>
                <c:pt idx="1733">
                  <c:v>25.283000000000001</c:v>
                </c:pt>
                <c:pt idx="1734">
                  <c:v>24.751000000000001</c:v>
                </c:pt>
                <c:pt idx="1735">
                  <c:v>25.678999999999998</c:v>
                </c:pt>
                <c:pt idx="1736">
                  <c:v>25.231999999999999</c:v>
                </c:pt>
                <c:pt idx="1737">
                  <c:v>25.151</c:v>
                </c:pt>
                <c:pt idx="1738">
                  <c:v>24.456</c:v>
                </c:pt>
                <c:pt idx="1739">
                  <c:v>23.605</c:v>
                </c:pt>
                <c:pt idx="1740">
                  <c:v>24.07</c:v>
                </c:pt>
                <c:pt idx="1741">
                  <c:v>24.832999999999998</c:v>
                </c:pt>
                <c:pt idx="1742">
                  <c:v>24.834</c:v>
                </c:pt>
                <c:pt idx="1743">
                  <c:v>25.202999999999999</c:v>
                </c:pt>
                <c:pt idx="1744">
                  <c:v>25.795999999999999</c:v>
                </c:pt>
                <c:pt idx="1745">
                  <c:v>25.986000000000001</c:v>
                </c:pt>
                <c:pt idx="1746">
                  <c:v>24.783999999999999</c:v>
                </c:pt>
                <c:pt idx="1747">
                  <c:v>25.123999999999999</c:v>
                </c:pt>
                <c:pt idx="1748">
                  <c:v>24.92</c:v>
                </c:pt>
                <c:pt idx="1749">
                  <c:v>24.032</c:v>
                </c:pt>
                <c:pt idx="1750">
                  <c:v>24.992000000000001</c:v>
                </c:pt>
                <c:pt idx="1751">
                  <c:v>24.637</c:v>
                </c:pt>
                <c:pt idx="1752">
                  <c:v>24.718</c:v>
                </c:pt>
                <c:pt idx="1753">
                  <c:v>24.824000000000002</c:v>
                </c:pt>
                <c:pt idx="1754">
                  <c:v>24.561</c:v>
                </c:pt>
                <c:pt idx="1755">
                  <c:v>24.856999999999999</c:v>
                </c:pt>
                <c:pt idx="1756">
                  <c:v>26.332000000000001</c:v>
                </c:pt>
                <c:pt idx="1757">
                  <c:v>25.739000000000001</c:v>
                </c:pt>
                <c:pt idx="1758">
                  <c:v>24.933</c:v>
                </c:pt>
                <c:pt idx="1759">
                  <c:v>24.2</c:v>
                </c:pt>
                <c:pt idx="1760">
                  <c:v>25.515999999999998</c:v>
                </c:pt>
                <c:pt idx="1761">
                  <c:v>26.039000000000001</c:v>
                </c:pt>
                <c:pt idx="1762">
                  <c:v>25.667000000000002</c:v>
                </c:pt>
                <c:pt idx="1763">
                  <c:v>25.689</c:v>
                </c:pt>
                <c:pt idx="1764">
                  <c:v>26.390999999999998</c:v>
                </c:pt>
                <c:pt idx="1765">
                  <c:v>25.111000000000001</c:v>
                </c:pt>
                <c:pt idx="1766">
                  <c:v>24.559000000000001</c:v>
                </c:pt>
                <c:pt idx="1767">
                  <c:v>23.86</c:v>
                </c:pt>
                <c:pt idx="1768">
                  <c:v>24.376000000000001</c:v>
                </c:pt>
                <c:pt idx="1769">
                  <c:v>24.998000000000001</c:v>
                </c:pt>
                <c:pt idx="1770">
                  <c:v>25.100999999999999</c:v>
                </c:pt>
                <c:pt idx="1771">
                  <c:v>25.161000000000001</c:v>
                </c:pt>
                <c:pt idx="1772">
                  <c:v>25.262</c:v>
                </c:pt>
                <c:pt idx="1773">
                  <c:v>24.99</c:v>
                </c:pt>
                <c:pt idx="1774">
                  <c:v>25.585999999999999</c:v>
                </c:pt>
                <c:pt idx="1775">
                  <c:v>25.728000000000002</c:v>
                </c:pt>
                <c:pt idx="1776">
                  <c:v>25.54</c:v>
                </c:pt>
                <c:pt idx="1777">
                  <c:v>25.795999999999999</c:v>
                </c:pt>
                <c:pt idx="1778">
                  <c:v>25.52</c:v>
                </c:pt>
                <c:pt idx="1779">
                  <c:v>25.614000000000001</c:v>
                </c:pt>
                <c:pt idx="1780">
                  <c:v>25.12</c:v>
                </c:pt>
                <c:pt idx="1781">
                  <c:v>24.908999999999999</c:v>
                </c:pt>
                <c:pt idx="1782">
                  <c:v>25.611999999999998</c:v>
                </c:pt>
                <c:pt idx="1783">
                  <c:v>25.247</c:v>
                </c:pt>
                <c:pt idx="1784">
                  <c:v>24.622</c:v>
                </c:pt>
                <c:pt idx="1785">
                  <c:v>25.268999999999998</c:v>
                </c:pt>
                <c:pt idx="1786">
                  <c:v>25.141999999999999</c:v>
                </c:pt>
                <c:pt idx="1787">
                  <c:v>24.863</c:v>
                </c:pt>
                <c:pt idx="1788">
                  <c:v>23.123999999999999</c:v>
                </c:pt>
                <c:pt idx="1789">
                  <c:v>23.271999999999998</c:v>
                </c:pt>
                <c:pt idx="1790">
                  <c:v>24.382999999999999</c:v>
                </c:pt>
                <c:pt idx="1791">
                  <c:v>23.905999999999999</c:v>
                </c:pt>
                <c:pt idx="1792">
                  <c:v>23.754999999999999</c:v>
                </c:pt>
                <c:pt idx="1793">
                  <c:v>23.695</c:v>
                </c:pt>
                <c:pt idx="1794">
                  <c:v>25.091000000000001</c:v>
                </c:pt>
                <c:pt idx="1795">
                  <c:v>25.279</c:v>
                </c:pt>
                <c:pt idx="1796">
                  <c:v>25.135999999999999</c:v>
                </c:pt>
                <c:pt idx="1797">
                  <c:v>24.945</c:v>
                </c:pt>
                <c:pt idx="1798">
                  <c:v>24.529</c:v>
                </c:pt>
                <c:pt idx="1799">
                  <c:v>25.581</c:v>
                </c:pt>
                <c:pt idx="1800">
                  <c:v>24.501999999999999</c:v>
                </c:pt>
                <c:pt idx="1801">
                  <c:v>24.984000000000002</c:v>
                </c:pt>
                <c:pt idx="1802">
                  <c:v>24.841999999999999</c:v>
                </c:pt>
                <c:pt idx="1803">
                  <c:v>24.765999999999998</c:v>
                </c:pt>
                <c:pt idx="1804">
                  <c:v>24.727</c:v>
                </c:pt>
                <c:pt idx="1805">
                  <c:v>25.123999999999999</c:v>
                </c:pt>
                <c:pt idx="1806">
                  <c:v>24.882999999999999</c:v>
                </c:pt>
                <c:pt idx="1807">
                  <c:v>25.073</c:v>
                </c:pt>
                <c:pt idx="1808">
                  <c:v>25.088999999999999</c:v>
                </c:pt>
                <c:pt idx="1809">
                  <c:v>25.378</c:v>
                </c:pt>
                <c:pt idx="1810">
                  <c:v>25.492999999999999</c:v>
                </c:pt>
                <c:pt idx="1811">
                  <c:v>25.286999999999999</c:v>
                </c:pt>
                <c:pt idx="1812">
                  <c:v>24.843</c:v>
                </c:pt>
                <c:pt idx="1813">
                  <c:v>24.962</c:v>
                </c:pt>
                <c:pt idx="1814">
                  <c:v>24.602</c:v>
                </c:pt>
                <c:pt idx="1815">
                  <c:v>24.606999999999999</c:v>
                </c:pt>
                <c:pt idx="1816">
                  <c:v>25.367999999999999</c:v>
                </c:pt>
                <c:pt idx="1817">
                  <c:v>25.044</c:v>
                </c:pt>
                <c:pt idx="1818">
                  <c:v>24.765000000000001</c:v>
                </c:pt>
                <c:pt idx="1819">
                  <c:v>24.507000000000001</c:v>
                </c:pt>
                <c:pt idx="1820">
                  <c:v>24.347000000000001</c:v>
                </c:pt>
                <c:pt idx="1821">
                  <c:v>24.314</c:v>
                </c:pt>
                <c:pt idx="1822">
                  <c:v>24.747</c:v>
                </c:pt>
                <c:pt idx="1823">
                  <c:v>25.495999999999999</c:v>
                </c:pt>
                <c:pt idx="1824">
                  <c:v>25.754999999999999</c:v>
                </c:pt>
                <c:pt idx="1825">
                  <c:v>24.893000000000001</c:v>
                </c:pt>
                <c:pt idx="1826">
                  <c:v>25.321000000000002</c:v>
                </c:pt>
                <c:pt idx="1827">
                  <c:v>24.788</c:v>
                </c:pt>
                <c:pt idx="1828">
                  <c:v>25.358000000000001</c:v>
                </c:pt>
                <c:pt idx="1829">
                  <c:v>24.776</c:v>
                </c:pt>
                <c:pt idx="1830">
                  <c:v>25.484000000000002</c:v>
                </c:pt>
                <c:pt idx="1831">
                  <c:v>24.843</c:v>
                </c:pt>
                <c:pt idx="1832">
                  <c:v>25.37</c:v>
                </c:pt>
                <c:pt idx="1833">
                  <c:v>25.216999999999999</c:v>
                </c:pt>
                <c:pt idx="1834">
                  <c:v>25.158000000000001</c:v>
                </c:pt>
                <c:pt idx="1835">
                  <c:v>25.753</c:v>
                </c:pt>
                <c:pt idx="1836">
                  <c:v>25.244</c:v>
                </c:pt>
                <c:pt idx="1837">
                  <c:v>24.981999999999999</c:v>
                </c:pt>
                <c:pt idx="1838">
                  <c:v>24.885999999999999</c:v>
                </c:pt>
                <c:pt idx="1839">
                  <c:v>25.209</c:v>
                </c:pt>
                <c:pt idx="1840">
                  <c:v>25.443999999999999</c:v>
                </c:pt>
                <c:pt idx="1841">
                  <c:v>25.417999999999999</c:v>
                </c:pt>
                <c:pt idx="1842">
                  <c:v>25.327000000000002</c:v>
                </c:pt>
                <c:pt idx="1843">
                  <c:v>24.588000000000001</c:v>
                </c:pt>
                <c:pt idx="1844">
                  <c:v>25.530999999999999</c:v>
                </c:pt>
                <c:pt idx="1845">
                  <c:v>25.565000000000001</c:v>
                </c:pt>
                <c:pt idx="1846">
                  <c:v>25.338000000000001</c:v>
                </c:pt>
                <c:pt idx="1847">
                  <c:v>24.885000000000002</c:v>
                </c:pt>
                <c:pt idx="1848">
                  <c:v>25.844999999999999</c:v>
                </c:pt>
                <c:pt idx="1849">
                  <c:v>25.96</c:v>
                </c:pt>
                <c:pt idx="1850">
                  <c:v>25.523</c:v>
                </c:pt>
                <c:pt idx="1851">
                  <c:v>25.687000000000001</c:v>
                </c:pt>
                <c:pt idx="1852">
                  <c:v>25.422000000000001</c:v>
                </c:pt>
                <c:pt idx="1853">
                  <c:v>25.541</c:v>
                </c:pt>
                <c:pt idx="1854">
                  <c:v>26.041</c:v>
                </c:pt>
                <c:pt idx="1855">
                  <c:v>25.611000000000001</c:v>
                </c:pt>
                <c:pt idx="1856">
                  <c:v>25.46</c:v>
                </c:pt>
                <c:pt idx="1857">
                  <c:v>25.132000000000001</c:v>
                </c:pt>
                <c:pt idx="1858">
                  <c:v>25.306999999999999</c:v>
                </c:pt>
                <c:pt idx="1859">
                  <c:v>25.917000000000002</c:v>
                </c:pt>
                <c:pt idx="1860">
                  <c:v>24.324999999999999</c:v>
                </c:pt>
                <c:pt idx="1861">
                  <c:v>26.285</c:v>
                </c:pt>
                <c:pt idx="1862">
                  <c:v>25.831</c:v>
                </c:pt>
                <c:pt idx="1863">
                  <c:v>26.76</c:v>
                </c:pt>
                <c:pt idx="1864">
                  <c:v>25.922000000000001</c:v>
                </c:pt>
                <c:pt idx="1865">
                  <c:v>25.302</c:v>
                </c:pt>
                <c:pt idx="1866">
                  <c:v>25.937999999999999</c:v>
                </c:pt>
                <c:pt idx="1867">
                  <c:v>26.236999999999998</c:v>
                </c:pt>
                <c:pt idx="1868">
                  <c:v>25.600999999999999</c:v>
                </c:pt>
                <c:pt idx="1869">
                  <c:v>25.920999999999999</c:v>
                </c:pt>
                <c:pt idx="1870">
                  <c:v>25.196000000000002</c:v>
                </c:pt>
                <c:pt idx="1871">
                  <c:v>24.683</c:v>
                </c:pt>
                <c:pt idx="1872">
                  <c:v>25.638999999999999</c:v>
                </c:pt>
                <c:pt idx="1873">
                  <c:v>25.74</c:v>
                </c:pt>
                <c:pt idx="1874">
                  <c:v>26.257000000000001</c:v>
                </c:pt>
                <c:pt idx="1875">
                  <c:v>25.251000000000001</c:v>
                </c:pt>
                <c:pt idx="1876">
                  <c:v>25.931000000000001</c:v>
                </c:pt>
                <c:pt idx="1877">
                  <c:v>26.206</c:v>
                </c:pt>
                <c:pt idx="1878">
                  <c:v>25.99</c:v>
                </c:pt>
                <c:pt idx="1879">
                  <c:v>26.059000000000001</c:v>
                </c:pt>
                <c:pt idx="1880">
                  <c:v>25.545999999999999</c:v>
                </c:pt>
                <c:pt idx="1881">
                  <c:v>25.452000000000002</c:v>
                </c:pt>
                <c:pt idx="1882">
                  <c:v>26.715</c:v>
                </c:pt>
                <c:pt idx="1883">
                  <c:v>26.431000000000001</c:v>
                </c:pt>
                <c:pt idx="1884">
                  <c:v>25.928000000000001</c:v>
                </c:pt>
                <c:pt idx="1885">
                  <c:v>26.247</c:v>
                </c:pt>
                <c:pt idx="1886">
                  <c:v>26.099</c:v>
                </c:pt>
                <c:pt idx="1887">
                  <c:v>26.384</c:v>
                </c:pt>
                <c:pt idx="1888">
                  <c:v>26.678000000000001</c:v>
                </c:pt>
                <c:pt idx="1889">
                  <c:v>26.678000000000001</c:v>
                </c:pt>
                <c:pt idx="1890">
                  <c:v>26.413</c:v>
                </c:pt>
                <c:pt idx="1891">
                  <c:v>26.507999999999999</c:v>
                </c:pt>
                <c:pt idx="1892">
                  <c:v>25.82</c:v>
                </c:pt>
                <c:pt idx="1893">
                  <c:v>26.158999999999999</c:v>
                </c:pt>
                <c:pt idx="1894">
                  <c:v>26.241</c:v>
                </c:pt>
                <c:pt idx="1895">
                  <c:v>26.895</c:v>
                </c:pt>
                <c:pt idx="1896">
                  <c:v>26.332999999999998</c:v>
                </c:pt>
                <c:pt idx="1897">
                  <c:v>26.434999999999999</c:v>
                </c:pt>
                <c:pt idx="1898">
                  <c:v>26.899000000000001</c:v>
                </c:pt>
                <c:pt idx="1899">
                  <c:v>27.026</c:v>
                </c:pt>
                <c:pt idx="1900">
                  <c:v>26.140999999999998</c:v>
                </c:pt>
                <c:pt idx="1901">
                  <c:v>26.21</c:v>
                </c:pt>
                <c:pt idx="1902">
                  <c:v>25.341999999999999</c:v>
                </c:pt>
                <c:pt idx="1903">
                  <c:v>27.096</c:v>
                </c:pt>
                <c:pt idx="1904">
                  <c:v>25.001000000000001</c:v>
                </c:pt>
                <c:pt idx="1905">
                  <c:v>25.640999999999998</c:v>
                </c:pt>
                <c:pt idx="1906">
                  <c:v>24.155999999999999</c:v>
                </c:pt>
                <c:pt idx="1907">
                  <c:v>25.637</c:v>
                </c:pt>
                <c:pt idx="1908">
                  <c:v>27.239000000000001</c:v>
                </c:pt>
                <c:pt idx="1909">
                  <c:v>25.414999999999999</c:v>
                </c:pt>
                <c:pt idx="1910">
                  <c:v>26.609000000000002</c:v>
                </c:pt>
                <c:pt idx="1911">
                  <c:v>27.242000000000001</c:v>
                </c:pt>
                <c:pt idx="1912">
                  <c:v>27.149000000000001</c:v>
                </c:pt>
                <c:pt idx="1913">
                  <c:v>26.545000000000002</c:v>
                </c:pt>
                <c:pt idx="1914">
                  <c:v>24.236999999999998</c:v>
                </c:pt>
                <c:pt idx="1915">
                  <c:v>24.734000000000002</c:v>
                </c:pt>
                <c:pt idx="1916">
                  <c:v>25.198</c:v>
                </c:pt>
                <c:pt idx="1917">
                  <c:v>24.736000000000001</c:v>
                </c:pt>
                <c:pt idx="1918">
                  <c:v>25.222000000000001</c:v>
                </c:pt>
                <c:pt idx="1919">
                  <c:v>25.257999999999999</c:v>
                </c:pt>
                <c:pt idx="1920">
                  <c:v>24.143000000000001</c:v>
                </c:pt>
                <c:pt idx="1921">
                  <c:v>25.350999999999999</c:v>
                </c:pt>
                <c:pt idx="1922">
                  <c:v>26.122</c:v>
                </c:pt>
                <c:pt idx="1923">
                  <c:v>26.251000000000001</c:v>
                </c:pt>
                <c:pt idx="1924">
                  <c:v>26.399000000000001</c:v>
                </c:pt>
                <c:pt idx="1925">
                  <c:v>26.689</c:v>
                </c:pt>
                <c:pt idx="1926">
                  <c:v>26.806999999999999</c:v>
                </c:pt>
                <c:pt idx="1927">
                  <c:v>25.812999999999999</c:v>
                </c:pt>
                <c:pt idx="1928">
                  <c:v>23.823</c:v>
                </c:pt>
                <c:pt idx="1929">
                  <c:v>24.001000000000001</c:v>
                </c:pt>
                <c:pt idx="1930">
                  <c:v>25.596</c:v>
                </c:pt>
                <c:pt idx="1931">
                  <c:v>25.914000000000001</c:v>
                </c:pt>
                <c:pt idx="1932">
                  <c:v>26.33</c:v>
                </c:pt>
                <c:pt idx="1933">
                  <c:v>24.882000000000001</c:v>
                </c:pt>
                <c:pt idx="1934">
                  <c:v>26.082999999999998</c:v>
                </c:pt>
                <c:pt idx="1935">
                  <c:v>25.992999999999999</c:v>
                </c:pt>
                <c:pt idx="1936">
                  <c:v>24.640999999999998</c:v>
                </c:pt>
                <c:pt idx="1937">
                  <c:v>25.03</c:v>
                </c:pt>
                <c:pt idx="1938">
                  <c:v>25.257999999999999</c:v>
                </c:pt>
                <c:pt idx="1939">
                  <c:v>25.518000000000001</c:v>
                </c:pt>
                <c:pt idx="1940">
                  <c:v>26.486000000000001</c:v>
                </c:pt>
                <c:pt idx="1941">
                  <c:v>25.006</c:v>
                </c:pt>
                <c:pt idx="1942">
                  <c:v>25.713999999999999</c:v>
                </c:pt>
                <c:pt idx="1943">
                  <c:v>26.984000000000002</c:v>
                </c:pt>
                <c:pt idx="1944">
                  <c:v>24.773</c:v>
                </c:pt>
                <c:pt idx="1945">
                  <c:v>24.114999999999998</c:v>
                </c:pt>
                <c:pt idx="1946">
                  <c:v>24.585000000000001</c:v>
                </c:pt>
                <c:pt idx="1947">
                  <c:v>24.626999999999999</c:v>
                </c:pt>
                <c:pt idx="1948">
                  <c:v>24.677</c:v>
                </c:pt>
                <c:pt idx="1949">
                  <c:v>24.483000000000001</c:v>
                </c:pt>
                <c:pt idx="1950">
                  <c:v>24.469000000000001</c:v>
                </c:pt>
                <c:pt idx="1951">
                  <c:v>25.018000000000001</c:v>
                </c:pt>
                <c:pt idx="1952">
                  <c:v>23.413</c:v>
                </c:pt>
                <c:pt idx="1953">
                  <c:v>25.012</c:v>
                </c:pt>
                <c:pt idx="1954">
                  <c:v>25.713999999999999</c:v>
                </c:pt>
                <c:pt idx="1955">
                  <c:v>25.152999999999999</c:v>
                </c:pt>
                <c:pt idx="1956">
                  <c:v>23.998999999999999</c:v>
                </c:pt>
                <c:pt idx="1957">
                  <c:v>25.497</c:v>
                </c:pt>
                <c:pt idx="1958">
                  <c:v>24.890999999999998</c:v>
                </c:pt>
                <c:pt idx="1959">
                  <c:v>23.942</c:v>
                </c:pt>
                <c:pt idx="1960">
                  <c:v>25.306999999999999</c:v>
                </c:pt>
                <c:pt idx="1961">
                  <c:v>24.137</c:v>
                </c:pt>
                <c:pt idx="1962">
                  <c:v>24.31</c:v>
                </c:pt>
                <c:pt idx="1963">
                  <c:v>25.96</c:v>
                </c:pt>
                <c:pt idx="1964">
                  <c:v>26.129000000000001</c:v>
                </c:pt>
                <c:pt idx="1965">
                  <c:v>26.477</c:v>
                </c:pt>
                <c:pt idx="1966">
                  <c:v>25.975000000000001</c:v>
                </c:pt>
                <c:pt idx="1967">
                  <c:v>26.581</c:v>
                </c:pt>
                <c:pt idx="1968">
                  <c:v>25.221</c:v>
                </c:pt>
                <c:pt idx="1969">
                  <c:v>24.815999999999999</c:v>
                </c:pt>
                <c:pt idx="1970">
                  <c:v>24.224</c:v>
                </c:pt>
                <c:pt idx="1971">
                  <c:v>24.867000000000001</c:v>
                </c:pt>
                <c:pt idx="1972">
                  <c:v>24.283000000000001</c:v>
                </c:pt>
                <c:pt idx="1973">
                  <c:v>25.236000000000001</c:v>
                </c:pt>
                <c:pt idx="1974">
                  <c:v>25.283000000000001</c:v>
                </c:pt>
                <c:pt idx="1975">
                  <c:v>25.562000000000001</c:v>
                </c:pt>
                <c:pt idx="1976">
                  <c:v>25.768999999999998</c:v>
                </c:pt>
                <c:pt idx="1977">
                  <c:v>26.132999999999999</c:v>
                </c:pt>
                <c:pt idx="1978">
                  <c:v>27.1</c:v>
                </c:pt>
                <c:pt idx="1979">
                  <c:v>26.347999999999999</c:v>
                </c:pt>
                <c:pt idx="1980">
                  <c:v>26.35</c:v>
                </c:pt>
                <c:pt idx="1981">
                  <c:v>26.233000000000001</c:v>
                </c:pt>
                <c:pt idx="1982">
                  <c:v>26.262</c:v>
                </c:pt>
                <c:pt idx="1983">
                  <c:v>26.082000000000001</c:v>
                </c:pt>
                <c:pt idx="1984">
                  <c:v>25.123999999999999</c:v>
                </c:pt>
                <c:pt idx="1985">
                  <c:v>24.457999999999998</c:v>
                </c:pt>
                <c:pt idx="1986">
                  <c:v>25.318999999999999</c:v>
                </c:pt>
                <c:pt idx="1987">
                  <c:v>26.314</c:v>
                </c:pt>
                <c:pt idx="1988">
                  <c:v>24.048999999999999</c:v>
                </c:pt>
                <c:pt idx="1989">
                  <c:v>25.257000000000001</c:v>
                </c:pt>
                <c:pt idx="1990">
                  <c:v>25.9</c:v>
                </c:pt>
                <c:pt idx="1991">
                  <c:v>25.504999999999999</c:v>
                </c:pt>
                <c:pt idx="1992">
                  <c:v>24.876000000000001</c:v>
                </c:pt>
                <c:pt idx="1993">
                  <c:v>25.648</c:v>
                </c:pt>
                <c:pt idx="1994">
                  <c:v>23.771999999999998</c:v>
                </c:pt>
                <c:pt idx="1995">
                  <c:v>24.936</c:v>
                </c:pt>
                <c:pt idx="1996">
                  <c:v>25.870999999999999</c:v>
                </c:pt>
                <c:pt idx="1997">
                  <c:v>24.66</c:v>
                </c:pt>
                <c:pt idx="1998">
                  <c:v>24.367999999999999</c:v>
                </c:pt>
                <c:pt idx="1999">
                  <c:v>24.542999999999999</c:v>
                </c:pt>
                <c:pt idx="2000">
                  <c:v>25.751999999999999</c:v>
                </c:pt>
                <c:pt idx="2001">
                  <c:v>24.645</c:v>
                </c:pt>
                <c:pt idx="2002">
                  <c:v>25.37</c:v>
                </c:pt>
                <c:pt idx="2003">
                  <c:v>25.385999999999999</c:v>
                </c:pt>
                <c:pt idx="2004">
                  <c:v>24.084</c:v>
                </c:pt>
                <c:pt idx="2005">
                  <c:v>24.414999999999999</c:v>
                </c:pt>
                <c:pt idx="2006">
                  <c:v>25.710999999999999</c:v>
                </c:pt>
                <c:pt idx="2007">
                  <c:v>24.867000000000001</c:v>
                </c:pt>
                <c:pt idx="2008">
                  <c:v>24.657</c:v>
                </c:pt>
                <c:pt idx="2009">
                  <c:v>24.975999999999999</c:v>
                </c:pt>
                <c:pt idx="2010">
                  <c:v>25.097999999999999</c:v>
                </c:pt>
                <c:pt idx="2011">
                  <c:v>25.242999999999999</c:v>
                </c:pt>
                <c:pt idx="2012">
                  <c:v>25.594000000000001</c:v>
                </c:pt>
                <c:pt idx="2013">
                  <c:v>25.614999999999998</c:v>
                </c:pt>
                <c:pt idx="2014">
                  <c:v>26.047999999999998</c:v>
                </c:pt>
                <c:pt idx="2015">
                  <c:v>26.213000000000001</c:v>
                </c:pt>
                <c:pt idx="2016">
                  <c:v>25.72</c:v>
                </c:pt>
                <c:pt idx="2017">
                  <c:v>23.959</c:v>
                </c:pt>
                <c:pt idx="2018">
                  <c:v>24.965</c:v>
                </c:pt>
                <c:pt idx="2019">
                  <c:v>25.4</c:v>
                </c:pt>
                <c:pt idx="2020">
                  <c:v>25.899000000000001</c:v>
                </c:pt>
                <c:pt idx="2021">
                  <c:v>26.236000000000001</c:v>
                </c:pt>
                <c:pt idx="2022">
                  <c:v>25.808</c:v>
                </c:pt>
                <c:pt idx="2023">
                  <c:v>25.486000000000001</c:v>
                </c:pt>
                <c:pt idx="2024">
                  <c:v>25.763999999999999</c:v>
                </c:pt>
                <c:pt idx="2025">
                  <c:v>25.532</c:v>
                </c:pt>
                <c:pt idx="2026">
                  <c:v>26.077999999999999</c:v>
                </c:pt>
                <c:pt idx="2027">
                  <c:v>25.553000000000001</c:v>
                </c:pt>
                <c:pt idx="2028">
                  <c:v>25.69</c:v>
                </c:pt>
                <c:pt idx="2029">
                  <c:v>25.356999999999999</c:v>
                </c:pt>
                <c:pt idx="2030">
                  <c:v>25.463000000000001</c:v>
                </c:pt>
                <c:pt idx="2031">
                  <c:v>25.39</c:v>
                </c:pt>
                <c:pt idx="2032">
                  <c:v>24.818000000000001</c:v>
                </c:pt>
                <c:pt idx="2033">
                  <c:v>25.347999999999999</c:v>
                </c:pt>
                <c:pt idx="2034">
                  <c:v>24.334</c:v>
                </c:pt>
                <c:pt idx="2035">
                  <c:v>24.547000000000001</c:v>
                </c:pt>
                <c:pt idx="2036">
                  <c:v>25.623000000000001</c:v>
                </c:pt>
                <c:pt idx="2037">
                  <c:v>23.914999999999999</c:v>
                </c:pt>
                <c:pt idx="2038">
                  <c:v>24.289000000000001</c:v>
                </c:pt>
                <c:pt idx="2039">
                  <c:v>24.013000000000002</c:v>
                </c:pt>
                <c:pt idx="2040">
                  <c:v>22.587</c:v>
                </c:pt>
                <c:pt idx="2041">
                  <c:v>24.803999999999998</c:v>
                </c:pt>
                <c:pt idx="2042">
                  <c:v>24.318000000000001</c:v>
                </c:pt>
                <c:pt idx="2043">
                  <c:v>24.126999999999999</c:v>
                </c:pt>
                <c:pt idx="2044">
                  <c:v>24.513000000000002</c:v>
                </c:pt>
                <c:pt idx="2045">
                  <c:v>24.462</c:v>
                </c:pt>
                <c:pt idx="2046">
                  <c:v>23.786000000000001</c:v>
                </c:pt>
                <c:pt idx="2047">
                  <c:v>25.173999999999999</c:v>
                </c:pt>
                <c:pt idx="2048">
                  <c:v>23.515999999999998</c:v>
                </c:pt>
                <c:pt idx="2049">
                  <c:v>25.04</c:v>
                </c:pt>
                <c:pt idx="2050">
                  <c:v>25.789000000000001</c:v>
                </c:pt>
                <c:pt idx="2051">
                  <c:v>25.103999999999999</c:v>
                </c:pt>
                <c:pt idx="2052">
                  <c:v>24.492999999999999</c:v>
                </c:pt>
                <c:pt idx="2053">
                  <c:v>23.827999999999999</c:v>
                </c:pt>
                <c:pt idx="2054">
                  <c:v>23.331</c:v>
                </c:pt>
                <c:pt idx="2055">
                  <c:v>25.006</c:v>
                </c:pt>
                <c:pt idx="2056">
                  <c:v>25.201000000000001</c:v>
                </c:pt>
                <c:pt idx="2057">
                  <c:v>24.693999999999999</c:v>
                </c:pt>
                <c:pt idx="2058">
                  <c:v>23.155000000000001</c:v>
                </c:pt>
                <c:pt idx="2059">
                  <c:v>23.667000000000002</c:v>
                </c:pt>
                <c:pt idx="2060">
                  <c:v>23.603999999999999</c:v>
                </c:pt>
                <c:pt idx="2061">
                  <c:v>24.888000000000002</c:v>
                </c:pt>
                <c:pt idx="2062">
                  <c:v>25.044</c:v>
                </c:pt>
                <c:pt idx="2063">
                  <c:v>24.949000000000002</c:v>
                </c:pt>
                <c:pt idx="2064">
                  <c:v>24.347999999999999</c:v>
                </c:pt>
                <c:pt idx="2065">
                  <c:v>24.414999999999999</c:v>
                </c:pt>
                <c:pt idx="2066">
                  <c:v>24.902999999999999</c:v>
                </c:pt>
                <c:pt idx="2067">
                  <c:v>25.123999999999999</c:v>
                </c:pt>
                <c:pt idx="2068">
                  <c:v>25.245000000000001</c:v>
                </c:pt>
                <c:pt idx="2069">
                  <c:v>24.094000000000001</c:v>
                </c:pt>
                <c:pt idx="2070">
                  <c:v>24.890999999999998</c:v>
                </c:pt>
                <c:pt idx="2071">
                  <c:v>24.091000000000001</c:v>
                </c:pt>
                <c:pt idx="2072">
                  <c:v>23.504999999999999</c:v>
                </c:pt>
                <c:pt idx="2073">
                  <c:v>23.297000000000001</c:v>
                </c:pt>
                <c:pt idx="2074">
                  <c:v>23.116</c:v>
                </c:pt>
                <c:pt idx="2075">
                  <c:v>23.277999999999999</c:v>
                </c:pt>
                <c:pt idx="2076">
                  <c:v>23.65</c:v>
                </c:pt>
                <c:pt idx="2077">
                  <c:v>23.594999999999999</c:v>
                </c:pt>
                <c:pt idx="2078">
                  <c:v>24.01</c:v>
                </c:pt>
                <c:pt idx="2079">
                  <c:v>24.039000000000001</c:v>
                </c:pt>
                <c:pt idx="2080">
                  <c:v>24.600999999999999</c:v>
                </c:pt>
                <c:pt idx="2081">
                  <c:v>24.684999999999999</c:v>
                </c:pt>
                <c:pt idx="2082">
                  <c:v>23.792000000000002</c:v>
                </c:pt>
                <c:pt idx="2083">
                  <c:v>23.600999999999999</c:v>
                </c:pt>
                <c:pt idx="2084">
                  <c:v>23.914999999999999</c:v>
                </c:pt>
                <c:pt idx="2085">
                  <c:v>22.567</c:v>
                </c:pt>
                <c:pt idx="2086">
                  <c:v>22.387</c:v>
                </c:pt>
                <c:pt idx="2087">
                  <c:v>23.254999999999999</c:v>
                </c:pt>
                <c:pt idx="2088">
                  <c:v>23.338999999999999</c:v>
                </c:pt>
                <c:pt idx="2089">
                  <c:v>23.602</c:v>
                </c:pt>
                <c:pt idx="2090">
                  <c:v>23.337</c:v>
                </c:pt>
                <c:pt idx="2091">
                  <c:v>23.562000000000001</c:v>
                </c:pt>
                <c:pt idx="2092">
                  <c:v>23.015000000000001</c:v>
                </c:pt>
                <c:pt idx="2093">
                  <c:v>24.065000000000001</c:v>
                </c:pt>
                <c:pt idx="2094">
                  <c:v>24.783000000000001</c:v>
                </c:pt>
                <c:pt idx="2095">
                  <c:v>24.745000000000001</c:v>
                </c:pt>
                <c:pt idx="2096">
                  <c:v>24.484999999999999</c:v>
                </c:pt>
                <c:pt idx="2097">
                  <c:v>23.556000000000001</c:v>
                </c:pt>
                <c:pt idx="2098">
                  <c:v>24.597000000000001</c:v>
                </c:pt>
                <c:pt idx="2099">
                  <c:v>23.347000000000001</c:v>
                </c:pt>
                <c:pt idx="2100">
                  <c:v>23.745999999999999</c:v>
                </c:pt>
                <c:pt idx="2101">
                  <c:v>23.843</c:v>
                </c:pt>
                <c:pt idx="2102">
                  <c:v>22.552</c:v>
                </c:pt>
                <c:pt idx="2103">
                  <c:v>23.111999999999998</c:v>
                </c:pt>
                <c:pt idx="2104">
                  <c:v>23.707000000000001</c:v>
                </c:pt>
                <c:pt idx="2105">
                  <c:v>24.901</c:v>
                </c:pt>
                <c:pt idx="2106">
                  <c:v>24.678999999999998</c:v>
                </c:pt>
                <c:pt idx="2107">
                  <c:v>24.172999999999998</c:v>
                </c:pt>
                <c:pt idx="2108">
                  <c:v>24.463000000000001</c:v>
                </c:pt>
                <c:pt idx="2109">
                  <c:v>24.119</c:v>
                </c:pt>
                <c:pt idx="2110">
                  <c:v>23.512</c:v>
                </c:pt>
                <c:pt idx="2111">
                  <c:v>24.6</c:v>
                </c:pt>
                <c:pt idx="2112">
                  <c:v>25.033000000000001</c:v>
                </c:pt>
                <c:pt idx="2113">
                  <c:v>24.881</c:v>
                </c:pt>
                <c:pt idx="2114">
                  <c:v>24.706</c:v>
                </c:pt>
                <c:pt idx="2115">
                  <c:v>24.388999999999999</c:v>
                </c:pt>
                <c:pt idx="2116">
                  <c:v>24.077000000000002</c:v>
                </c:pt>
                <c:pt idx="2117">
                  <c:v>23.806999999999999</c:v>
                </c:pt>
                <c:pt idx="2118">
                  <c:v>24.274999999999999</c:v>
                </c:pt>
                <c:pt idx="2119">
                  <c:v>25.259</c:v>
                </c:pt>
                <c:pt idx="2120">
                  <c:v>24.324999999999999</c:v>
                </c:pt>
                <c:pt idx="2121">
                  <c:v>24.827000000000002</c:v>
                </c:pt>
                <c:pt idx="2122">
                  <c:v>24.748000000000001</c:v>
                </c:pt>
                <c:pt idx="2123">
                  <c:v>25.297999999999998</c:v>
                </c:pt>
                <c:pt idx="2124">
                  <c:v>24.855</c:v>
                </c:pt>
                <c:pt idx="2125">
                  <c:v>25.015000000000001</c:v>
                </c:pt>
                <c:pt idx="2126">
                  <c:v>22.652999999999999</c:v>
                </c:pt>
                <c:pt idx="2127">
                  <c:v>23.800999999999998</c:v>
                </c:pt>
                <c:pt idx="2128">
                  <c:v>22.855</c:v>
                </c:pt>
                <c:pt idx="2129">
                  <c:v>22.904</c:v>
                </c:pt>
                <c:pt idx="2130">
                  <c:v>23.045000000000002</c:v>
                </c:pt>
                <c:pt idx="2131">
                  <c:v>23.408999999999999</c:v>
                </c:pt>
                <c:pt idx="2132">
                  <c:v>23.963999999999999</c:v>
                </c:pt>
                <c:pt idx="2133">
                  <c:v>24.960999999999999</c:v>
                </c:pt>
                <c:pt idx="2134">
                  <c:v>25.222000000000001</c:v>
                </c:pt>
                <c:pt idx="2135">
                  <c:v>24.890999999999998</c:v>
                </c:pt>
                <c:pt idx="2136">
                  <c:v>24.117000000000001</c:v>
                </c:pt>
                <c:pt idx="2137">
                  <c:v>23.686</c:v>
                </c:pt>
                <c:pt idx="2138">
                  <c:v>23.777999999999999</c:v>
                </c:pt>
                <c:pt idx="2139">
                  <c:v>23.541</c:v>
                </c:pt>
                <c:pt idx="2140">
                  <c:v>23.792000000000002</c:v>
                </c:pt>
                <c:pt idx="2141">
                  <c:v>22.497</c:v>
                </c:pt>
                <c:pt idx="2142">
                  <c:v>23.591000000000001</c:v>
                </c:pt>
                <c:pt idx="2143">
                  <c:v>24.866</c:v>
                </c:pt>
                <c:pt idx="2144">
                  <c:v>24.736999999999998</c:v>
                </c:pt>
                <c:pt idx="2145">
                  <c:v>24.36</c:v>
                </c:pt>
                <c:pt idx="2146">
                  <c:v>23.885999999999999</c:v>
                </c:pt>
                <c:pt idx="2147">
                  <c:v>23.957000000000001</c:v>
                </c:pt>
                <c:pt idx="2148">
                  <c:v>23.734000000000002</c:v>
                </c:pt>
                <c:pt idx="2149">
                  <c:v>23.94</c:v>
                </c:pt>
                <c:pt idx="2150">
                  <c:v>24.382999999999999</c:v>
                </c:pt>
                <c:pt idx="2151">
                  <c:v>24.545000000000002</c:v>
                </c:pt>
                <c:pt idx="2152">
                  <c:v>24.707000000000001</c:v>
                </c:pt>
                <c:pt idx="2153">
                  <c:v>24.602</c:v>
                </c:pt>
                <c:pt idx="2154">
                  <c:v>24.353999999999999</c:v>
                </c:pt>
                <c:pt idx="2155">
                  <c:v>23.541</c:v>
                </c:pt>
                <c:pt idx="2156">
                  <c:v>24.242999999999999</c:v>
                </c:pt>
                <c:pt idx="2157">
                  <c:v>24.719000000000001</c:v>
                </c:pt>
                <c:pt idx="2158">
                  <c:v>24.43</c:v>
                </c:pt>
                <c:pt idx="2159">
                  <c:v>24.352</c:v>
                </c:pt>
                <c:pt idx="2160">
                  <c:v>24.510999999999999</c:v>
                </c:pt>
                <c:pt idx="2161">
                  <c:v>23.515000000000001</c:v>
                </c:pt>
                <c:pt idx="2162">
                  <c:v>24.19</c:v>
                </c:pt>
                <c:pt idx="2163">
                  <c:v>24.206</c:v>
                </c:pt>
                <c:pt idx="2164">
                  <c:v>24.670999999999999</c:v>
                </c:pt>
                <c:pt idx="2165">
                  <c:v>24.611999999999998</c:v>
                </c:pt>
                <c:pt idx="2166">
                  <c:v>24.507000000000001</c:v>
                </c:pt>
                <c:pt idx="2167">
                  <c:v>24.35</c:v>
                </c:pt>
                <c:pt idx="2168">
                  <c:v>24.241</c:v>
                </c:pt>
                <c:pt idx="2169">
                  <c:v>24.023</c:v>
                </c:pt>
                <c:pt idx="2170">
                  <c:v>24.420999999999999</c:v>
                </c:pt>
                <c:pt idx="2171">
                  <c:v>23.821999999999999</c:v>
                </c:pt>
                <c:pt idx="2172">
                  <c:v>24.481999999999999</c:v>
                </c:pt>
                <c:pt idx="2173">
                  <c:v>23.116</c:v>
                </c:pt>
                <c:pt idx="2174">
                  <c:v>23.885999999999999</c:v>
                </c:pt>
                <c:pt idx="2175">
                  <c:v>24.096</c:v>
                </c:pt>
                <c:pt idx="2176">
                  <c:v>24.068999999999999</c:v>
                </c:pt>
                <c:pt idx="2177">
                  <c:v>24.231000000000002</c:v>
                </c:pt>
                <c:pt idx="2178">
                  <c:v>23.925000000000001</c:v>
                </c:pt>
                <c:pt idx="2179">
                  <c:v>24.446000000000002</c:v>
                </c:pt>
                <c:pt idx="2180">
                  <c:v>24.396000000000001</c:v>
                </c:pt>
                <c:pt idx="2181">
                  <c:v>24.228999999999999</c:v>
                </c:pt>
                <c:pt idx="2182">
                  <c:v>23.77</c:v>
                </c:pt>
                <c:pt idx="2183">
                  <c:v>23.687000000000001</c:v>
                </c:pt>
                <c:pt idx="2184">
                  <c:v>24.463999999999999</c:v>
                </c:pt>
                <c:pt idx="2185">
                  <c:v>24.271000000000001</c:v>
                </c:pt>
                <c:pt idx="2186">
                  <c:v>23.937999999999999</c:v>
                </c:pt>
                <c:pt idx="2187">
                  <c:v>24.233000000000001</c:v>
                </c:pt>
                <c:pt idx="2188">
                  <c:v>24.571000000000002</c:v>
                </c:pt>
                <c:pt idx="2189">
                  <c:v>25.010999999999999</c:v>
                </c:pt>
                <c:pt idx="2190">
                  <c:v>24.661000000000001</c:v>
                </c:pt>
                <c:pt idx="2191">
                  <c:v>24.683</c:v>
                </c:pt>
                <c:pt idx="2192">
                  <c:v>24.683</c:v>
                </c:pt>
                <c:pt idx="2193">
                  <c:v>24.471</c:v>
                </c:pt>
                <c:pt idx="2194">
                  <c:v>23.974</c:v>
                </c:pt>
                <c:pt idx="2195">
                  <c:v>24.385000000000002</c:v>
                </c:pt>
                <c:pt idx="2196">
                  <c:v>23.937000000000001</c:v>
                </c:pt>
                <c:pt idx="2197">
                  <c:v>23.420999999999999</c:v>
                </c:pt>
                <c:pt idx="2198">
                  <c:v>22.870999999999999</c:v>
                </c:pt>
                <c:pt idx="2199">
                  <c:v>23.172000000000001</c:v>
                </c:pt>
                <c:pt idx="2200">
                  <c:v>24.655000000000001</c:v>
                </c:pt>
                <c:pt idx="2201">
                  <c:v>24.388000000000002</c:v>
                </c:pt>
                <c:pt idx="2202">
                  <c:v>24.381</c:v>
                </c:pt>
                <c:pt idx="2203">
                  <c:v>23.975999999999999</c:v>
                </c:pt>
                <c:pt idx="2204">
                  <c:v>24.463000000000001</c:v>
                </c:pt>
                <c:pt idx="2205">
                  <c:v>24.224</c:v>
                </c:pt>
                <c:pt idx="2206">
                  <c:v>24.280999999999999</c:v>
                </c:pt>
                <c:pt idx="2207">
                  <c:v>24.132999999999999</c:v>
                </c:pt>
                <c:pt idx="2208">
                  <c:v>23.878</c:v>
                </c:pt>
                <c:pt idx="2209">
                  <c:v>23.859000000000002</c:v>
                </c:pt>
                <c:pt idx="2210">
                  <c:v>23.678000000000001</c:v>
                </c:pt>
                <c:pt idx="2211">
                  <c:v>24.526</c:v>
                </c:pt>
                <c:pt idx="2212">
                  <c:v>23.73</c:v>
                </c:pt>
                <c:pt idx="2213">
                  <c:v>24.552</c:v>
                </c:pt>
                <c:pt idx="2214">
                  <c:v>24.58</c:v>
                </c:pt>
                <c:pt idx="2215">
                  <c:v>24.882000000000001</c:v>
                </c:pt>
                <c:pt idx="2216">
                  <c:v>25.196999999999999</c:v>
                </c:pt>
                <c:pt idx="2217">
                  <c:v>24.757000000000001</c:v>
                </c:pt>
                <c:pt idx="2218">
                  <c:v>24.457999999999998</c:v>
                </c:pt>
                <c:pt idx="2219">
                  <c:v>24.635000000000002</c:v>
                </c:pt>
                <c:pt idx="2220">
                  <c:v>25.373999999999999</c:v>
                </c:pt>
                <c:pt idx="2221">
                  <c:v>25.542999999999999</c:v>
                </c:pt>
                <c:pt idx="2222">
                  <c:v>25.978999999999999</c:v>
                </c:pt>
                <c:pt idx="2223">
                  <c:v>24.992999999999999</c:v>
                </c:pt>
                <c:pt idx="2224">
                  <c:v>24.234000000000002</c:v>
                </c:pt>
                <c:pt idx="2225">
                  <c:v>23.794</c:v>
                </c:pt>
                <c:pt idx="2226">
                  <c:v>23.734999999999999</c:v>
                </c:pt>
                <c:pt idx="2227">
                  <c:v>23.808</c:v>
                </c:pt>
                <c:pt idx="2228">
                  <c:v>23.513000000000002</c:v>
                </c:pt>
                <c:pt idx="2229">
                  <c:v>24.268999999999998</c:v>
                </c:pt>
                <c:pt idx="2230">
                  <c:v>24.602</c:v>
                </c:pt>
                <c:pt idx="2231">
                  <c:v>23.497</c:v>
                </c:pt>
                <c:pt idx="2232">
                  <c:v>25.076000000000001</c:v>
                </c:pt>
                <c:pt idx="2233">
                  <c:v>25.274999999999999</c:v>
                </c:pt>
                <c:pt idx="2234">
                  <c:v>25.291</c:v>
                </c:pt>
                <c:pt idx="2235">
                  <c:v>24.931999999999999</c:v>
                </c:pt>
                <c:pt idx="2236">
                  <c:v>25.614000000000001</c:v>
                </c:pt>
                <c:pt idx="2237">
                  <c:v>25.398</c:v>
                </c:pt>
                <c:pt idx="2238">
                  <c:v>24.167000000000002</c:v>
                </c:pt>
                <c:pt idx="2239">
                  <c:v>23.584</c:v>
                </c:pt>
                <c:pt idx="2240">
                  <c:v>23.81</c:v>
                </c:pt>
                <c:pt idx="2241">
                  <c:v>24.928000000000001</c:v>
                </c:pt>
                <c:pt idx="2242">
                  <c:v>25.303999999999998</c:v>
                </c:pt>
                <c:pt idx="2243">
                  <c:v>25.196000000000002</c:v>
                </c:pt>
                <c:pt idx="2244">
                  <c:v>24.189</c:v>
                </c:pt>
                <c:pt idx="2245">
                  <c:v>23.739000000000001</c:v>
                </c:pt>
                <c:pt idx="2246">
                  <c:v>24.501000000000001</c:v>
                </c:pt>
                <c:pt idx="2247">
                  <c:v>25.321999999999999</c:v>
                </c:pt>
                <c:pt idx="2248">
                  <c:v>24.457000000000001</c:v>
                </c:pt>
                <c:pt idx="2249">
                  <c:v>24.826000000000001</c:v>
                </c:pt>
                <c:pt idx="2250">
                  <c:v>24.393000000000001</c:v>
                </c:pt>
                <c:pt idx="2251">
                  <c:v>24.707999999999998</c:v>
                </c:pt>
                <c:pt idx="2252">
                  <c:v>24.456</c:v>
                </c:pt>
                <c:pt idx="2253">
                  <c:v>23.83</c:v>
                </c:pt>
                <c:pt idx="2254">
                  <c:v>23.841999999999999</c:v>
                </c:pt>
                <c:pt idx="2255">
                  <c:v>24.116</c:v>
                </c:pt>
                <c:pt idx="2256">
                  <c:v>24.460999999999999</c:v>
                </c:pt>
                <c:pt idx="2257">
                  <c:v>24.151</c:v>
                </c:pt>
                <c:pt idx="2258">
                  <c:v>23.585000000000001</c:v>
                </c:pt>
                <c:pt idx="2259">
                  <c:v>23.350999999999999</c:v>
                </c:pt>
                <c:pt idx="2260">
                  <c:v>24.324000000000002</c:v>
                </c:pt>
                <c:pt idx="2261">
                  <c:v>24.329000000000001</c:v>
                </c:pt>
                <c:pt idx="2262">
                  <c:v>24.622</c:v>
                </c:pt>
                <c:pt idx="2263">
                  <c:v>24.472999999999999</c:v>
                </c:pt>
                <c:pt idx="2264">
                  <c:v>24.891999999999999</c:v>
                </c:pt>
                <c:pt idx="2265">
                  <c:v>25.152999999999999</c:v>
                </c:pt>
                <c:pt idx="2266">
                  <c:v>25.286999999999999</c:v>
                </c:pt>
                <c:pt idx="2267">
                  <c:v>25.152000000000001</c:v>
                </c:pt>
                <c:pt idx="2268">
                  <c:v>24.831</c:v>
                </c:pt>
                <c:pt idx="2269">
                  <c:v>24.872</c:v>
                </c:pt>
                <c:pt idx="2270">
                  <c:v>23.896999999999998</c:v>
                </c:pt>
                <c:pt idx="2271">
                  <c:v>24.303000000000001</c:v>
                </c:pt>
                <c:pt idx="2272">
                  <c:v>25.175999999999998</c:v>
                </c:pt>
                <c:pt idx="2273">
                  <c:v>25.437999999999999</c:v>
                </c:pt>
                <c:pt idx="2274">
                  <c:v>25.754000000000001</c:v>
                </c:pt>
                <c:pt idx="2275">
                  <c:v>24.071000000000002</c:v>
                </c:pt>
                <c:pt idx="2276">
                  <c:v>24.042999999999999</c:v>
                </c:pt>
                <c:pt idx="2277">
                  <c:v>24.655999999999999</c:v>
                </c:pt>
                <c:pt idx="2278">
                  <c:v>24.744</c:v>
                </c:pt>
                <c:pt idx="2279">
                  <c:v>24.838000000000001</c:v>
                </c:pt>
                <c:pt idx="2280">
                  <c:v>24.562999999999999</c:v>
                </c:pt>
                <c:pt idx="2281">
                  <c:v>23.332999999999998</c:v>
                </c:pt>
                <c:pt idx="2282">
                  <c:v>24.398</c:v>
                </c:pt>
                <c:pt idx="2283">
                  <c:v>25.22</c:v>
                </c:pt>
                <c:pt idx="2284">
                  <c:v>24.931000000000001</c:v>
                </c:pt>
                <c:pt idx="2285">
                  <c:v>23.385999999999999</c:v>
                </c:pt>
                <c:pt idx="2286">
                  <c:v>23.382999999999999</c:v>
                </c:pt>
                <c:pt idx="2287">
                  <c:v>25.082000000000001</c:v>
                </c:pt>
                <c:pt idx="2288">
                  <c:v>25.126000000000001</c:v>
                </c:pt>
                <c:pt idx="2289">
                  <c:v>24.236000000000001</c:v>
                </c:pt>
                <c:pt idx="2290">
                  <c:v>23.49</c:v>
                </c:pt>
                <c:pt idx="2291">
                  <c:v>23.863</c:v>
                </c:pt>
                <c:pt idx="2292">
                  <c:v>23.870999999999999</c:v>
                </c:pt>
                <c:pt idx="2293">
                  <c:v>25.038</c:v>
                </c:pt>
                <c:pt idx="2294">
                  <c:v>25.292999999999999</c:v>
                </c:pt>
                <c:pt idx="2295">
                  <c:v>24.651</c:v>
                </c:pt>
                <c:pt idx="2296">
                  <c:v>24.114000000000001</c:v>
                </c:pt>
                <c:pt idx="2297">
                  <c:v>23.687000000000001</c:v>
                </c:pt>
                <c:pt idx="2298">
                  <c:v>23.835000000000001</c:v>
                </c:pt>
                <c:pt idx="2299">
                  <c:v>25.334</c:v>
                </c:pt>
                <c:pt idx="2300">
                  <c:v>24.888000000000002</c:v>
                </c:pt>
                <c:pt idx="2301">
                  <c:v>24.23</c:v>
                </c:pt>
                <c:pt idx="2302">
                  <c:v>24.323</c:v>
                </c:pt>
                <c:pt idx="2303">
                  <c:v>24.904</c:v>
                </c:pt>
                <c:pt idx="2304">
                  <c:v>22.95</c:v>
                </c:pt>
                <c:pt idx="2305">
                  <c:v>24.036000000000001</c:v>
                </c:pt>
                <c:pt idx="2306">
                  <c:v>24.616</c:v>
                </c:pt>
                <c:pt idx="2307">
                  <c:v>24.875</c:v>
                </c:pt>
                <c:pt idx="2308">
                  <c:v>24.036999999999999</c:v>
                </c:pt>
                <c:pt idx="2309">
                  <c:v>23.79</c:v>
                </c:pt>
                <c:pt idx="2310">
                  <c:v>23.443000000000001</c:v>
                </c:pt>
                <c:pt idx="2311">
                  <c:v>24.440999999999999</c:v>
                </c:pt>
                <c:pt idx="2312">
                  <c:v>24.285</c:v>
                </c:pt>
                <c:pt idx="2313">
                  <c:v>23.417999999999999</c:v>
                </c:pt>
                <c:pt idx="2314">
                  <c:v>24.14</c:v>
                </c:pt>
                <c:pt idx="2315">
                  <c:v>24.788</c:v>
                </c:pt>
                <c:pt idx="2316">
                  <c:v>23.95</c:v>
                </c:pt>
                <c:pt idx="2317">
                  <c:v>24.257000000000001</c:v>
                </c:pt>
                <c:pt idx="2318">
                  <c:v>24.85</c:v>
                </c:pt>
                <c:pt idx="2319">
                  <c:v>24.734000000000002</c:v>
                </c:pt>
                <c:pt idx="2320">
                  <c:v>25.404</c:v>
                </c:pt>
                <c:pt idx="2321">
                  <c:v>25.861000000000001</c:v>
                </c:pt>
                <c:pt idx="2322">
                  <c:v>24.478999999999999</c:v>
                </c:pt>
                <c:pt idx="2323">
                  <c:v>23.271000000000001</c:v>
                </c:pt>
                <c:pt idx="2324">
                  <c:v>24.484000000000002</c:v>
                </c:pt>
                <c:pt idx="2325">
                  <c:v>24.873000000000001</c:v>
                </c:pt>
                <c:pt idx="2326">
                  <c:v>24.378</c:v>
                </c:pt>
                <c:pt idx="2327">
                  <c:v>23.777000000000001</c:v>
                </c:pt>
                <c:pt idx="2328">
                  <c:v>24.738</c:v>
                </c:pt>
                <c:pt idx="2329">
                  <c:v>24.626000000000001</c:v>
                </c:pt>
                <c:pt idx="2330">
                  <c:v>24.541</c:v>
                </c:pt>
                <c:pt idx="2331">
                  <c:v>24.585000000000001</c:v>
                </c:pt>
                <c:pt idx="2332">
                  <c:v>25.326000000000001</c:v>
                </c:pt>
                <c:pt idx="2333">
                  <c:v>25.355</c:v>
                </c:pt>
                <c:pt idx="2334">
                  <c:v>26.262</c:v>
                </c:pt>
                <c:pt idx="2335">
                  <c:v>26.228999999999999</c:v>
                </c:pt>
                <c:pt idx="2336">
                  <c:v>25.298999999999999</c:v>
                </c:pt>
                <c:pt idx="2337">
                  <c:v>23.356000000000002</c:v>
                </c:pt>
                <c:pt idx="2338">
                  <c:v>22.827999999999999</c:v>
                </c:pt>
                <c:pt idx="2339">
                  <c:v>23.521000000000001</c:v>
                </c:pt>
                <c:pt idx="2340">
                  <c:v>24.582999999999998</c:v>
                </c:pt>
                <c:pt idx="2341">
                  <c:v>24.597999999999999</c:v>
                </c:pt>
                <c:pt idx="2342">
                  <c:v>24.74</c:v>
                </c:pt>
                <c:pt idx="2343">
                  <c:v>23.925000000000001</c:v>
                </c:pt>
                <c:pt idx="2344">
                  <c:v>24.797999999999998</c:v>
                </c:pt>
                <c:pt idx="2345">
                  <c:v>25.212</c:v>
                </c:pt>
                <c:pt idx="2346">
                  <c:v>24.471</c:v>
                </c:pt>
                <c:pt idx="2347">
                  <c:v>24.379000000000001</c:v>
                </c:pt>
                <c:pt idx="2348">
                  <c:v>24.806999999999999</c:v>
                </c:pt>
                <c:pt idx="2349">
                  <c:v>24.634</c:v>
                </c:pt>
                <c:pt idx="2350">
                  <c:v>24.181999999999999</c:v>
                </c:pt>
                <c:pt idx="2351">
                  <c:v>23.495999999999999</c:v>
                </c:pt>
                <c:pt idx="2352">
                  <c:v>23.402000000000001</c:v>
                </c:pt>
                <c:pt idx="2353">
                  <c:v>23.495000000000001</c:v>
                </c:pt>
                <c:pt idx="2354">
                  <c:v>24.364999999999998</c:v>
                </c:pt>
                <c:pt idx="2355">
                  <c:v>24.427</c:v>
                </c:pt>
                <c:pt idx="2356">
                  <c:v>24.173999999999999</c:v>
                </c:pt>
                <c:pt idx="2357">
                  <c:v>23.146000000000001</c:v>
                </c:pt>
                <c:pt idx="2358">
                  <c:v>24.565000000000001</c:v>
                </c:pt>
                <c:pt idx="2359">
                  <c:v>24.06</c:v>
                </c:pt>
                <c:pt idx="2360">
                  <c:v>23.405000000000001</c:v>
                </c:pt>
                <c:pt idx="2361">
                  <c:v>24.225000000000001</c:v>
                </c:pt>
                <c:pt idx="2362">
                  <c:v>24.872</c:v>
                </c:pt>
                <c:pt idx="2363">
                  <c:v>23.613</c:v>
                </c:pt>
                <c:pt idx="2364">
                  <c:v>23.305</c:v>
                </c:pt>
                <c:pt idx="2365">
                  <c:v>24.375</c:v>
                </c:pt>
                <c:pt idx="2366">
                  <c:v>24.748000000000001</c:v>
                </c:pt>
                <c:pt idx="2367">
                  <c:v>25.225000000000001</c:v>
                </c:pt>
                <c:pt idx="2368">
                  <c:v>23.481000000000002</c:v>
                </c:pt>
                <c:pt idx="2369">
                  <c:v>23.984000000000002</c:v>
                </c:pt>
                <c:pt idx="2370">
                  <c:v>23.803999999999998</c:v>
                </c:pt>
                <c:pt idx="2371">
                  <c:v>23.925000000000001</c:v>
                </c:pt>
                <c:pt idx="2372">
                  <c:v>24.859000000000002</c:v>
                </c:pt>
                <c:pt idx="2373">
                  <c:v>24.600999999999999</c:v>
                </c:pt>
                <c:pt idx="2374">
                  <c:v>23.469000000000001</c:v>
                </c:pt>
                <c:pt idx="2375">
                  <c:v>22.786000000000001</c:v>
                </c:pt>
                <c:pt idx="2376">
                  <c:v>24.655000000000001</c:v>
                </c:pt>
                <c:pt idx="2377">
                  <c:v>25.053999999999998</c:v>
                </c:pt>
                <c:pt idx="2378">
                  <c:v>24.994</c:v>
                </c:pt>
                <c:pt idx="2379">
                  <c:v>24.241</c:v>
                </c:pt>
                <c:pt idx="2380">
                  <c:v>24.443999999999999</c:v>
                </c:pt>
                <c:pt idx="2381">
                  <c:v>23.472999999999999</c:v>
                </c:pt>
                <c:pt idx="2382">
                  <c:v>24.369</c:v>
                </c:pt>
                <c:pt idx="2383">
                  <c:v>25.023</c:v>
                </c:pt>
                <c:pt idx="2384">
                  <c:v>24.375</c:v>
                </c:pt>
                <c:pt idx="2385">
                  <c:v>24.353000000000002</c:v>
                </c:pt>
                <c:pt idx="2386">
                  <c:v>24.167000000000002</c:v>
                </c:pt>
                <c:pt idx="2387">
                  <c:v>23.561</c:v>
                </c:pt>
                <c:pt idx="2388">
                  <c:v>24.042000000000002</c:v>
                </c:pt>
                <c:pt idx="2389">
                  <c:v>24.497</c:v>
                </c:pt>
                <c:pt idx="2390">
                  <c:v>22.884</c:v>
                </c:pt>
                <c:pt idx="2391">
                  <c:v>25.187999999999999</c:v>
                </c:pt>
                <c:pt idx="2392">
                  <c:v>25.298999999999999</c:v>
                </c:pt>
                <c:pt idx="2393">
                  <c:v>23.978000000000002</c:v>
                </c:pt>
                <c:pt idx="2394">
                  <c:v>24.016999999999999</c:v>
                </c:pt>
                <c:pt idx="2395">
                  <c:v>24.81</c:v>
                </c:pt>
                <c:pt idx="2396">
                  <c:v>24.61</c:v>
                </c:pt>
                <c:pt idx="2397">
                  <c:v>23.376000000000001</c:v>
                </c:pt>
                <c:pt idx="2398">
                  <c:v>24.106000000000002</c:v>
                </c:pt>
                <c:pt idx="2399">
                  <c:v>23.433</c:v>
                </c:pt>
                <c:pt idx="2400">
                  <c:v>24.324999999999999</c:v>
                </c:pt>
                <c:pt idx="2401">
                  <c:v>24.686</c:v>
                </c:pt>
                <c:pt idx="2402">
                  <c:v>24.114000000000001</c:v>
                </c:pt>
                <c:pt idx="2403">
                  <c:v>23.638999999999999</c:v>
                </c:pt>
                <c:pt idx="2404">
                  <c:v>23.881</c:v>
                </c:pt>
                <c:pt idx="2405">
                  <c:v>23.923999999999999</c:v>
                </c:pt>
                <c:pt idx="2406">
                  <c:v>24.023</c:v>
                </c:pt>
                <c:pt idx="2407">
                  <c:v>24.352</c:v>
                </c:pt>
                <c:pt idx="2408">
                  <c:v>24.091000000000001</c:v>
                </c:pt>
                <c:pt idx="2409">
                  <c:v>24.550999999999998</c:v>
                </c:pt>
                <c:pt idx="2410">
                  <c:v>24.838999999999999</c:v>
                </c:pt>
                <c:pt idx="2411">
                  <c:v>24.359000000000002</c:v>
                </c:pt>
                <c:pt idx="2412">
                  <c:v>24.558</c:v>
                </c:pt>
                <c:pt idx="2413">
                  <c:v>23.870999999999999</c:v>
                </c:pt>
                <c:pt idx="2414">
                  <c:v>23.959</c:v>
                </c:pt>
                <c:pt idx="2415">
                  <c:v>23.742000000000001</c:v>
                </c:pt>
                <c:pt idx="2416">
                  <c:v>24.83</c:v>
                </c:pt>
                <c:pt idx="2417">
                  <c:v>24.343</c:v>
                </c:pt>
                <c:pt idx="2418">
                  <c:v>24.356000000000002</c:v>
                </c:pt>
                <c:pt idx="2419">
                  <c:v>24.576000000000001</c:v>
                </c:pt>
                <c:pt idx="2420">
                  <c:v>24.44</c:v>
                </c:pt>
                <c:pt idx="2421">
                  <c:v>23.600999999999999</c:v>
                </c:pt>
                <c:pt idx="2422">
                  <c:v>24.251999999999999</c:v>
                </c:pt>
                <c:pt idx="2423">
                  <c:v>23.887</c:v>
                </c:pt>
                <c:pt idx="2424">
                  <c:v>24.213000000000001</c:v>
                </c:pt>
                <c:pt idx="2425">
                  <c:v>24.838999999999999</c:v>
                </c:pt>
                <c:pt idx="2426">
                  <c:v>24.103000000000002</c:v>
                </c:pt>
                <c:pt idx="2427">
                  <c:v>24.04</c:v>
                </c:pt>
                <c:pt idx="2428">
                  <c:v>24.465</c:v>
                </c:pt>
                <c:pt idx="2429">
                  <c:v>24.917000000000002</c:v>
                </c:pt>
                <c:pt idx="2430">
                  <c:v>25.123999999999999</c:v>
                </c:pt>
                <c:pt idx="2431">
                  <c:v>24.036000000000001</c:v>
                </c:pt>
                <c:pt idx="2432">
                  <c:v>24.585999999999999</c:v>
                </c:pt>
                <c:pt idx="2433">
                  <c:v>24.905999999999999</c:v>
                </c:pt>
                <c:pt idx="2434">
                  <c:v>24.241</c:v>
                </c:pt>
                <c:pt idx="2435">
                  <c:v>24.271000000000001</c:v>
                </c:pt>
                <c:pt idx="2436">
                  <c:v>22.824999999999999</c:v>
                </c:pt>
                <c:pt idx="2437">
                  <c:v>22.385999999999999</c:v>
                </c:pt>
                <c:pt idx="2438">
                  <c:v>23.353000000000002</c:v>
                </c:pt>
                <c:pt idx="2439">
                  <c:v>23.17</c:v>
                </c:pt>
                <c:pt idx="2440">
                  <c:v>24.420999999999999</c:v>
                </c:pt>
                <c:pt idx="2441">
                  <c:v>24.558</c:v>
                </c:pt>
                <c:pt idx="2442">
                  <c:v>24.765999999999998</c:v>
                </c:pt>
                <c:pt idx="2443">
                  <c:v>23.779</c:v>
                </c:pt>
                <c:pt idx="2444">
                  <c:v>22.524000000000001</c:v>
                </c:pt>
                <c:pt idx="2445">
                  <c:v>22.931000000000001</c:v>
                </c:pt>
                <c:pt idx="2446">
                  <c:v>22.797000000000001</c:v>
                </c:pt>
                <c:pt idx="2447">
                  <c:v>23.908000000000001</c:v>
                </c:pt>
                <c:pt idx="2448">
                  <c:v>24.044</c:v>
                </c:pt>
                <c:pt idx="2449">
                  <c:v>23.565999999999999</c:v>
                </c:pt>
                <c:pt idx="2450">
                  <c:v>23.437000000000001</c:v>
                </c:pt>
                <c:pt idx="2451">
                  <c:v>24.216000000000001</c:v>
                </c:pt>
                <c:pt idx="2452">
                  <c:v>23.396999999999998</c:v>
                </c:pt>
                <c:pt idx="2453">
                  <c:v>23.402999999999999</c:v>
                </c:pt>
                <c:pt idx="2454">
                  <c:v>24.245999999999999</c:v>
                </c:pt>
                <c:pt idx="2455">
                  <c:v>24.193999999999999</c:v>
                </c:pt>
                <c:pt idx="2456">
                  <c:v>23.741</c:v>
                </c:pt>
                <c:pt idx="2457">
                  <c:v>23.286999999999999</c:v>
                </c:pt>
                <c:pt idx="2458">
                  <c:v>22.981999999999999</c:v>
                </c:pt>
                <c:pt idx="2459">
                  <c:v>21.952000000000002</c:v>
                </c:pt>
                <c:pt idx="2460">
                  <c:v>22.271999999999998</c:v>
                </c:pt>
                <c:pt idx="2461">
                  <c:v>22.923999999999999</c:v>
                </c:pt>
                <c:pt idx="2462">
                  <c:v>22.527999999999999</c:v>
                </c:pt>
                <c:pt idx="2463">
                  <c:v>22.704999999999998</c:v>
                </c:pt>
                <c:pt idx="2464">
                  <c:v>22.486000000000001</c:v>
                </c:pt>
                <c:pt idx="2465">
                  <c:v>23.754000000000001</c:v>
                </c:pt>
                <c:pt idx="2466">
                  <c:v>22.690999999999999</c:v>
                </c:pt>
                <c:pt idx="2467">
                  <c:v>22.344000000000001</c:v>
                </c:pt>
                <c:pt idx="2468">
                  <c:v>24.561</c:v>
                </c:pt>
                <c:pt idx="2469">
                  <c:v>23.733000000000001</c:v>
                </c:pt>
                <c:pt idx="2470">
                  <c:v>24.699000000000002</c:v>
                </c:pt>
                <c:pt idx="2471">
                  <c:v>25.082000000000001</c:v>
                </c:pt>
                <c:pt idx="2472">
                  <c:v>24.934999999999999</c:v>
                </c:pt>
                <c:pt idx="2473">
                  <c:v>25.51</c:v>
                </c:pt>
                <c:pt idx="2474">
                  <c:v>24.814</c:v>
                </c:pt>
                <c:pt idx="2475">
                  <c:v>24.600999999999999</c:v>
                </c:pt>
                <c:pt idx="2476">
                  <c:v>24.611000000000001</c:v>
                </c:pt>
                <c:pt idx="2477">
                  <c:v>24.64</c:v>
                </c:pt>
                <c:pt idx="2478">
                  <c:v>24.35</c:v>
                </c:pt>
                <c:pt idx="2479">
                  <c:v>24.460999999999999</c:v>
                </c:pt>
                <c:pt idx="2480">
                  <c:v>24.719000000000001</c:v>
                </c:pt>
                <c:pt idx="2481">
                  <c:v>23.765999999999998</c:v>
                </c:pt>
                <c:pt idx="2482">
                  <c:v>22.876000000000001</c:v>
                </c:pt>
                <c:pt idx="2483">
                  <c:v>22.733000000000001</c:v>
                </c:pt>
                <c:pt idx="2484">
                  <c:v>24.33</c:v>
                </c:pt>
                <c:pt idx="2485">
                  <c:v>22.925000000000001</c:v>
                </c:pt>
                <c:pt idx="2486">
                  <c:v>23.693000000000001</c:v>
                </c:pt>
                <c:pt idx="2487">
                  <c:v>23.273</c:v>
                </c:pt>
                <c:pt idx="2488">
                  <c:v>22.294</c:v>
                </c:pt>
                <c:pt idx="2489">
                  <c:v>23.306000000000001</c:v>
                </c:pt>
                <c:pt idx="2490">
                  <c:v>24.574000000000002</c:v>
                </c:pt>
                <c:pt idx="2491">
                  <c:v>24.963000000000001</c:v>
                </c:pt>
                <c:pt idx="2492">
                  <c:v>24.571000000000002</c:v>
                </c:pt>
                <c:pt idx="2493">
                  <c:v>24.788</c:v>
                </c:pt>
                <c:pt idx="2494">
                  <c:v>24.375</c:v>
                </c:pt>
                <c:pt idx="2495">
                  <c:v>24.01</c:v>
                </c:pt>
                <c:pt idx="2496">
                  <c:v>24.105</c:v>
                </c:pt>
                <c:pt idx="2497">
                  <c:v>24.413</c:v>
                </c:pt>
                <c:pt idx="2498">
                  <c:v>24.132999999999999</c:v>
                </c:pt>
                <c:pt idx="2499">
                  <c:v>23.803999999999998</c:v>
                </c:pt>
                <c:pt idx="2500">
                  <c:v>24.134</c:v>
                </c:pt>
                <c:pt idx="2501">
                  <c:v>24.370999999999999</c:v>
                </c:pt>
                <c:pt idx="2502">
                  <c:v>23.652999999999999</c:v>
                </c:pt>
                <c:pt idx="2503">
                  <c:v>23.596</c:v>
                </c:pt>
                <c:pt idx="2504">
                  <c:v>23.95</c:v>
                </c:pt>
                <c:pt idx="2505">
                  <c:v>24.161999999999999</c:v>
                </c:pt>
                <c:pt idx="2506">
                  <c:v>24.108000000000001</c:v>
                </c:pt>
                <c:pt idx="2507">
                  <c:v>23.811</c:v>
                </c:pt>
                <c:pt idx="2508">
                  <c:v>24.11</c:v>
                </c:pt>
                <c:pt idx="2509">
                  <c:v>23.856000000000002</c:v>
                </c:pt>
                <c:pt idx="2510">
                  <c:v>22.797000000000001</c:v>
                </c:pt>
                <c:pt idx="2511">
                  <c:v>23.218</c:v>
                </c:pt>
                <c:pt idx="2512">
                  <c:v>23.702999999999999</c:v>
                </c:pt>
                <c:pt idx="2513">
                  <c:v>23.542999999999999</c:v>
                </c:pt>
                <c:pt idx="2514">
                  <c:v>23.728999999999999</c:v>
                </c:pt>
                <c:pt idx="2515">
                  <c:v>23.52</c:v>
                </c:pt>
                <c:pt idx="2516">
                  <c:v>23.664000000000001</c:v>
                </c:pt>
                <c:pt idx="2517">
                  <c:v>24.193000000000001</c:v>
                </c:pt>
                <c:pt idx="2518">
                  <c:v>24.425000000000001</c:v>
                </c:pt>
                <c:pt idx="2519">
                  <c:v>24.863</c:v>
                </c:pt>
                <c:pt idx="2520">
                  <c:v>24.09</c:v>
                </c:pt>
                <c:pt idx="2521">
                  <c:v>23.596</c:v>
                </c:pt>
                <c:pt idx="2522">
                  <c:v>23.776</c:v>
                </c:pt>
                <c:pt idx="2523">
                  <c:v>23.597000000000001</c:v>
                </c:pt>
                <c:pt idx="2524">
                  <c:v>24.033999999999999</c:v>
                </c:pt>
                <c:pt idx="2525">
                  <c:v>23.753</c:v>
                </c:pt>
                <c:pt idx="2526">
                  <c:v>23.091000000000001</c:v>
                </c:pt>
                <c:pt idx="2527">
                  <c:v>23.329000000000001</c:v>
                </c:pt>
                <c:pt idx="2528">
                  <c:v>23.257000000000001</c:v>
                </c:pt>
                <c:pt idx="2529">
                  <c:v>23.76</c:v>
                </c:pt>
                <c:pt idx="2530">
                  <c:v>23.904</c:v>
                </c:pt>
                <c:pt idx="2531">
                  <c:v>24.763999999999999</c:v>
                </c:pt>
                <c:pt idx="2532">
                  <c:v>24.777999999999999</c:v>
                </c:pt>
                <c:pt idx="2533">
                  <c:v>23.806000000000001</c:v>
                </c:pt>
                <c:pt idx="2534">
                  <c:v>23.841000000000001</c:v>
                </c:pt>
                <c:pt idx="2535">
                  <c:v>23.952999999999999</c:v>
                </c:pt>
                <c:pt idx="2536">
                  <c:v>23.725000000000001</c:v>
                </c:pt>
                <c:pt idx="2537">
                  <c:v>22.606999999999999</c:v>
                </c:pt>
                <c:pt idx="2538">
                  <c:v>23.951000000000001</c:v>
                </c:pt>
                <c:pt idx="2539">
                  <c:v>24.425000000000001</c:v>
                </c:pt>
                <c:pt idx="2540">
                  <c:v>24.135000000000002</c:v>
                </c:pt>
                <c:pt idx="2541">
                  <c:v>24.105</c:v>
                </c:pt>
                <c:pt idx="2542">
                  <c:v>24.489000000000001</c:v>
                </c:pt>
                <c:pt idx="2543">
                  <c:v>23.971</c:v>
                </c:pt>
                <c:pt idx="2544">
                  <c:v>24.041</c:v>
                </c:pt>
                <c:pt idx="2545">
                  <c:v>24.146000000000001</c:v>
                </c:pt>
                <c:pt idx="2546">
                  <c:v>24.263999999999999</c:v>
                </c:pt>
                <c:pt idx="2547">
                  <c:v>23.88</c:v>
                </c:pt>
                <c:pt idx="2548">
                  <c:v>23.553999999999998</c:v>
                </c:pt>
                <c:pt idx="2549">
                  <c:v>24.206</c:v>
                </c:pt>
                <c:pt idx="2550">
                  <c:v>24.248000000000001</c:v>
                </c:pt>
                <c:pt idx="2551">
                  <c:v>24.204999999999998</c:v>
                </c:pt>
                <c:pt idx="2552">
                  <c:v>23.838000000000001</c:v>
                </c:pt>
                <c:pt idx="2553">
                  <c:v>23.952999999999999</c:v>
                </c:pt>
                <c:pt idx="2554">
                  <c:v>24.013999999999999</c:v>
                </c:pt>
                <c:pt idx="2555">
                  <c:v>23.422999999999998</c:v>
                </c:pt>
                <c:pt idx="2556">
                  <c:v>23.625</c:v>
                </c:pt>
                <c:pt idx="2557">
                  <c:v>22.815000000000001</c:v>
                </c:pt>
                <c:pt idx="2558">
                  <c:v>22.655999999999999</c:v>
                </c:pt>
                <c:pt idx="2559">
                  <c:v>24.094999999999999</c:v>
                </c:pt>
                <c:pt idx="2560">
                  <c:v>24.411000000000001</c:v>
                </c:pt>
                <c:pt idx="2561">
                  <c:v>23.818999999999999</c:v>
                </c:pt>
                <c:pt idx="2562">
                  <c:v>23.835999999999999</c:v>
                </c:pt>
                <c:pt idx="2563">
                  <c:v>23.777000000000001</c:v>
                </c:pt>
                <c:pt idx="2564">
                  <c:v>23.738</c:v>
                </c:pt>
                <c:pt idx="2565">
                  <c:v>23.175999999999998</c:v>
                </c:pt>
                <c:pt idx="2566">
                  <c:v>24.004000000000001</c:v>
                </c:pt>
                <c:pt idx="2567">
                  <c:v>24.215</c:v>
                </c:pt>
                <c:pt idx="2568">
                  <c:v>24.382000000000001</c:v>
                </c:pt>
                <c:pt idx="2569">
                  <c:v>24.736999999999998</c:v>
                </c:pt>
                <c:pt idx="2570">
                  <c:v>24.782</c:v>
                </c:pt>
                <c:pt idx="2571">
                  <c:v>24.225000000000001</c:v>
                </c:pt>
                <c:pt idx="2572">
                  <c:v>23.082000000000001</c:v>
                </c:pt>
                <c:pt idx="2573">
                  <c:v>23.978000000000002</c:v>
                </c:pt>
                <c:pt idx="2574">
                  <c:v>24.396999999999998</c:v>
                </c:pt>
                <c:pt idx="2575">
                  <c:v>24.524000000000001</c:v>
                </c:pt>
                <c:pt idx="2576">
                  <c:v>24.462</c:v>
                </c:pt>
                <c:pt idx="2577">
                  <c:v>23.602</c:v>
                </c:pt>
                <c:pt idx="2578">
                  <c:v>25.155999999999999</c:v>
                </c:pt>
                <c:pt idx="2579">
                  <c:v>25.027999999999999</c:v>
                </c:pt>
                <c:pt idx="2580">
                  <c:v>24.364000000000001</c:v>
                </c:pt>
                <c:pt idx="2581">
                  <c:v>24.393999999999998</c:v>
                </c:pt>
                <c:pt idx="2582">
                  <c:v>24.026</c:v>
                </c:pt>
                <c:pt idx="2583">
                  <c:v>22.327000000000002</c:v>
                </c:pt>
                <c:pt idx="2584">
                  <c:v>24.189</c:v>
                </c:pt>
                <c:pt idx="2585">
                  <c:v>24.422000000000001</c:v>
                </c:pt>
                <c:pt idx="2586">
                  <c:v>24.684000000000001</c:v>
                </c:pt>
                <c:pt idx="2587">
                  <c:v>25.143000000000001</c:v>
                </c:pt>
                <c:pt idx="2588">
                  <c:v>24.509</c:v>
                </c:pt>
                <c:pt idx="2589">
                  <c:v>24.300999999999998</c:v>
                </c:pt>
                <c:pt idx="2590">
                  <c:v>24.425999999999998</c:v>
                </c:pt>
                <c:pt idx="2591">
                  <c:v>23.097999999999999</c:v>
                </c:pt>
                <c:pt idx="2592">
                  <c:v>24.745000000000001</c:v>
                </c:pt>
                <c:pt idx="2593">
                  <c:v>25.058</c:v>
                </c:pt>
                <c:pt idx="2594">
                  <c:v>24.876999999999999</c:v>
                </c:pt>
                <c:pt idx="2595">
                  <c:v>24.43</c:v>
                </c:pt>
                <c:pt idx="2596">
                  <c:v>23.663</c:v>
                </c:pt>
                <c:pt idx="2597">
                  <c:v>24.838999999999999</c:v>
                </c:pt>
                <c:pt idx="2598">
                  <c:v>24.506</c:v>
                </c:pt>
                <c:pt idx="2599">
                  <c:v>24.457999999999998</c:v>
                </c:pt>
                <c:pt idx="2600">
                  <c:v>24.515999999999998</c:v>
                </c:pt>
                <c:pt idx="2601">
                  <c:v>24.861999999999998</c:v>
                </c:pt>
                <c:pt idx="2602">
                  <c:v>24.722000000000001</c:v>
                </c:pt>
                <c:pt idx="2603">
                  <c:v>24.937999999999999</c:v>
                </c:pt>
                <c:pt idx="2604">
                  <c:v>24.207999999999998</c:v>
                </c:pt>
                <c:pt idx="2605">
                  <c:v>23.998000000000001</c:v>
                </c:pt>
                <c:pt idx="2606">
                  <c:v>24.73</c:v>
                </c:pt>
                <c:pt idx="2607">
                  <c:v>24.122</c:v>
                </c:pt>
                <c:pt idx="2608">
                  <c:v>24.789000000000001</c:v>
                </c:pt>
                <c:pt idx="2609">
                  <c:v>25.558</c:v>
                </c:pt>
                <c:pt idx="2610">
                  <c:v>23.873000000000001</c:v>
                </c:pt>
                <c:pt idx="2611">
                  <c:v>24.47</c:v>
                </c:pt>
                <c:pt idx="2612">
                  <c:v>24.431000000000001</c:v>
                </c:pt>
                <c:pt idx="2613">
                  <c:v>24.856000000000002</c:v>
                </c:pt>
                <c:pt idx="2614">
                  <c:v>23.375</c:v>
                </c:pt>
                <c:pt idx="2615">
                  <c:v>23.401</c:v>
                </c:pt>
                <c:pt idx="2616">
                  <c:v>23.713999999999999</c:v>
                </c:pt>
                <c:pt idx="2617">
                  <c:v>23.782</c:v>
                </c:pt>
                <c:pt idx="2618">
                  <c:v>24.277000000000001</c:v>
                </c:pt>
                <c:pt idx="2619">
                  <c:v>23.795000000000002</c:v>
                </c:pt>
                <c:pt idx="2620">
                  <c:v>25.071000000000002</c:v>
                </c:pt>
                <c:pt idx="2621">
                  <c:v>25.925000000000001</c:v>
                </c:pt>
                <c:pt idx="2622">
                  <c:v>23.170999999999999</c:v>
                </c:pt>
                <c:pt idx="2623">
                  <c:v>24.617999999999999</c:v>
                </c:pt>
                <c:pt idx="2624">
                  <c:v>24.64</c:v>
                </c:pt>
                <c:pt idx="2625">
                  <c:v>26.073</c:v>
                </c:pt>
                <c:pt idx="2626">
                  <c:v>25.18</c:v>
                </c:pt>
                <c:pt idx="2627">
                  <c:v>24.279</c:v>
                </c:pt>
                <c:pt idx="2628">
                  <c:v>24.986000000000001</c:v>
                </c:pt>
                <c:pt idx="2629">
                  <c:v>25.471</c:v>
                </c:pt>
                <c:pt idx="2630">
                  <c:v>24.594000000000001</c:v>
                </c:pt>
                <c:pt idx="2631">
                  <c:v>24.411999999999999</c:v>
                </c:pt>
                <c:pt idx="2632">
                  <c:v>25.050999999999998</c:v>
                </c:pt>
                <c:pt idx="2633">
                  <c:v>24.105</c:v>
                </c:pt>
                <c:pt idx="2634">
                  <c:v>23.224</c:v>
                </c:pt>
                <c:pt idx="2635">
                  <c:v>23.035</c:v>
                </c:pt>
                <c:pt idx="2636">
                  <c:v>23.9</c:v>
                </c:pt>
                <c:pt idx="2637">
                  <c:v>23.201000000000001</c:v>
                </c:pt>
                <c:pt idx="2638">
                  <c:v>24.981000000000002</c:v>
                </c:pt>
                <c:pt idx="2639">
                  <c:v>24.838999999999999</c:v>
                </c:pt>
                <c:pt idx="2640">
                  <c:v>25.228999999999999</c:v>
                </c:pt>
                <c:pt idx="2641">
                  <c:v>23.981999999999999</c:v>
                </c:pt>
                <c:pt idx="2642">
                  <c:v>24.876999999999999</c:v>
                </c:pt>
                <c:pt idx="2643">
                  <c:v>24.98</c:v>
                </c:pt>
                <c:pt idx="2644">
                  <c:v>24.193000000000001</c:v>
                </c:pt>
                <c:pt idx="2645">
                  <c:v>23.584</c:v>
                </c:pt>
                <c:pt idx="2646">
                  <c:v>24.318000000000001</c:v>
                </c:pt>
                <c:pt idx="2647">
                  <c:v>23.972999999999999</c:v>
                </c:pt>
                <c:pt idx="2648">
                  <c:v>23.859000000000002</c:v>
                </c:pt>
                <c:pt idx="2649">
                  <c:v>24.097000000000001</c:v>
                </c:pt>
                <c:pt idx="2650">
                  <c:v>23.704999999999998</c:v>
                </c:pt>
                <c:pt idx="2651">
                  <c:v>23.792000000000002</c:v>
                </c:pt>
                <c:pt idx="2652">
                  <c:v>24.550999999999998</c:v>
                </c:pt>
                <c:pt idx="2653">
                  <c:v>24.850999999999999</c:v>
                </c:pt>
                <c:pt idx="2654">
                  <c:v>24.504000000000001</c:v>
                </c:pt>
                <c:pt idx="2655">
                  <c:v>23.986000000000001</c:v>
                </c:pt>
                <c:pt idx="2656">
                  <c:v>24.233000000000001</c:v>
                </c:pt>
                <c:pt idx="2657">
                  <c:v>24.042999999999999</c:v>
                </c:pt>
                <c:pt idx="2658">
                  <c:v>24.445</c:v>
                </c:pt>
                <c:pt idx="2659">
                  <c:v>23.677</c:v>
                </c:pt>
                <c:pt idx="2660">
                  <c:v>23.783000000000001</c:v>
                </c:pt>
                <c:pt idx="2661">
                  <c:v>23.67</c:v>
                </c:pt>
                <c:pt idx="2662">
                  <c:v>22.698</c:v>
                </c:pt>
                <c:pt idx="2663">
                  <c:v>23.654</c:v>
                </c:pt>
                <c:pt idx="2664">
                  <c:v>24.646999999999998</c:v>
                </c:pt>
                <c:pt idx="2665">
                  <c:v>23.635999999999999</c:v>
                </c:pt>
                <c:pt idx="2666">
                  <c:v>23.478000000000002</c:v>
                </c:pt>
                <c:pt idx="2667">
                  <c:v>23.640999999999998</c:v>
                </c:pt>
                <c:pt idx="2668">
                  <c:v>24.495999999999999</c:v>
                </c:pt>
                <c:pt idx="2669">
                  <c:v>23.452999999999999</c:v>
                </c:pt>
                <c:pt idx="2670">
                  <c:v>24.231999999999999</c:v>
                </c:pt>
                <c:pt idx="2671">
                  <c:v>24.48</c:v>
                </c:pt>
                <c:pt idx="2672">
                  <c:v>23.030999999999999</c:v>
                </c:pt>
                <c:pt idx="2673">
                  <c:v>23.428999999999998</c:v>
                </c:pt>
                <c:pt idx="2674">
                  <c:v>23.739000000000001</c:v>
                </c:pt>
                <c:pt idx="2675">
                  <c:v>22.972000000000001</c:v>
                </c:pt>
                <c:pt idx="2676">
                  <c:v>22.571999999999999</c:v>
                </c:pt>
                <c:pt idx="2677">
                  <c:v>23.338000000000001</c:v>
                </c:pt>
                <c:pt idx="2678">
                  <c:v>24.617000000000001</c:v>
                </c:pt>
                <c:pt idx="2679">
                  <c:v>23.213999999999999</c:v>
                </c:pt>
                <c:pt idx="2680">
                  <c:v>23.943000000000001</c:v>
                </c:pt>
                <c:pt idx="2681">
                  <c:v>24.527000000000001</c:v>
                </c:pt>
                <c:pt idx="2682">
                  <c:v>24.143000000000001</c:v>
                </c:pt>
                <c:pt idx="2683">
                  <c:v>23.715</c:v>
                </c:pt>
                <c:pt idx="2684">
                  <c:v>24.216000000000001</c:v>
                </c:pt>
                <c:pt idx="2685">
                  <c:v>23.923999999999999</c:v>
                </c:pt>
                <c:pt idx="2686">
                  <c:v>24.09</c:v>
                </c:pt>
                <c:pt idx="2687">
                  <c:v>24.242999999999999</c:v>
                </c:pt>
                <c:pt idx="2688">
                  <c:v>23.67</c:v>
                </c:pt>
                <c:pt idx="2689">
                  <c:v>24.693999999999999</c:v>
                </c:pt>
                <c:pt idx="2690">
                  <c:v>23.734000000000002</c:v>
                </c:pt>
                <c:pt idx="2691">
                  <c:v>24.053999999999998</c:v>
                </c:pt>
                <c:pt idx="2692">
                  <c:v>24.324999999999999</c:v>
                </c:pt>
                <c:pt idx="2693">
                  <c:v>25.399000000000001</c:v>
                </c:pt>
                <c:pt idx="2694">
                  <c:v>24.532</c:v>
                </c:pt>
                <c:pt idx="2695">
                  <c:v>24.933</c:v>
                </c:pt>
                <c:pt idx="2696">
                  <c:v>24.382000000000001</c:v>
                </c:pt>
                <c:pt idx="2697">
                  <c:v>25.042000000000002</c:v>
                </c:pt>
                <c:pt idx="2698">
                  <c:v>24.297999999999998</c:v>
                </c:pt>
                <c:pt idx="2699">
                  <c:v>23.841000000000001</c:v>
                </c:pt>
                <c:pt idx="2700">
                  <c:v>23.605</c:v>
                </c:pt>
                <c:pt idx="2701">
                  <c:v>23.408000000000001</c:v>
                </c:pt>
                <c:pt idx="2702">
                  <c:v>23.972000000000001</c:v>
                </c:pt>
                <c:pt idx="2703">
                  <c:v>23.433</c:v>
                </c:pt>
                <c:pt idx="2704">
                  <c:v>23.504999999999999</c:v>
                </c:pt>
                <c:pt idx="2705">
                  <c:v>23.231000000000002</c:v>
                </c:pt>
                <c:pt idx="2706">
                  <c:v>23.103999999999999</c:v>
                </c:pt>
                <c:pt idx="2707">
                  <c:v>23.966999999999999</c:v>
                </c:pt>
                <c:pt idx="2708">
                  <c:v>25.088999999999999</c:v>
                </c:pt>
                <c:pt idx="2709">
                  <c:v>26.062999999999999</c:v>
                </c:pt>
                <c:pt idx="2710">
                  <c:v>24.062999999999999</c:v>
                </c:pt>
                <c:pt idx="2711">
                  <c:v>23.93</c:v>
                </c:pt>
                <c:pt idx="2712">
                  <c:v>23.245999999999999</c:v>
                </c:pt>
                <c:pt idx="2713">
                  <c:v>23.873999999999999</c:v>
                </c:pt>
                <c:pt idx="2714">
                  <c:v>23.59</c:v>
                </c:pt>
                <c:pt idx="2715">
                  <c:v>23.367000000000001</c:v>
                </c:pt>
                <c:pt idx="2716">
                  <c:v>23.645</c:v>
                </c:pt>
                <c:pt idx="2717">
                  <c:v>24.457000000000001</c:v>
                </c:pt>
                <c:pt idx="2718">
                  <c:v>25.084</c:v>
                </c:pt>
                <c:pt idx="2719">
                  <c:v>24.483000000000001</c:v>
                </c:pt>
                <c:pt idx="2720">
                  <c:v>23.861000000000001</c:v>
                </c:pt>
                <c:pt idx="2721">
                  <c:v>24.001999999999999</c:v>
                </c:pt>
                <c:pt idx="2722">
                  <c:v>24.146999999999998</c:v>
                </c:pt>
                <c:pt idx="2723">
                  <c:v>23.873999999999999</c:v>
                </c:pt>
                <c:pt idx="2724">
                  <c:v>22.597999999999999</c:v>
                </c:pt>
                <c:pt idx="2725">
                  <c:v>24.289000000000001</c:v>
                </c:pt>
                <c:pt idx="2726">
                  <c:v>25.065999999999999</c:v>
                </c:pt>
                <c:pt idx="2727">
                  <c:v>25.986999999999998</c:v>
                </c:pt>
                <c:pt idx="2728">
                  <c:v>25.645</c:v>
                </c:pt>
                <c:pt idx="2729">
                  <c:v>24.85</c:v>
                </c:pt>
                <c:pt idx="2730">
                  <c:v>22.489000000000001</c:v>
                </c:pt>
                <c:pt idx="2731">
                  <c:v>23.042999999999999</c:v>
                </c:pt>
                <c:pt idx="2732">
                  <c:v>23.991</c:v>
                </c:pt>
                <c:pt idx="2733">
                  <c:v>24.582000000000001</c:v>
                </c:pt>
                <c:pt idx="2734">
                  <c:v>23.245999999999999</c:v>
                </c:pt>
                <c:pt idx="2735">
                  <c:v>24.448</c:v>
                </c:pt>
                <c:pt idx="2736">
                  <c:v>23.715</c:v>
                </c:pt>
                <c:pt idx="2737">
                  <c:v>24.367999999999999</c:v>
                </c:pt>
                <c:pt idx="2738">
                  <c:v>24.218</c:v>
                </c:pt>
                <c:pt idx="2739">
                  <c:v>24.41</c:v>
                </c:pt>
                <c:pt idx="2740">
                  <c:v>24.367000000000001</c:v>
                </c:pt>
                <c:pt idx="2741">
                  <c:v>23.596</c:v>
                </c:pt>
                <c:pt idx="2742">
                  <c:v>24.433</c:v>
                </c:pt>
                <c:pt idx="2743">
                  <c:v>24.844999999999999</c:v>
                </c:pt>
                <c:pt idx="2744">
                  <c:v>23.468</c:v>
                </c:pt>
                <c:pt idx="2745">
                  <c:v>23.716000000000001</c:v>
                </c:pt>
                <c:pt idx="2746">
                  <c:v>24.055</c:v>
                </c:pt>
                <c:pt idx="2747">
                  <c:v>24.175999999999998</c:v>
                </c:pt>
                <c:pt idx="2748">
                  <c:v>24.579000000000001</c:v>
                </c:pt>
                <c:pt idx="2749">
                  <c:v>24.928000000000001</c:v>
                </c:pt>
                <c:pt idx="2750">
                  <c:v>24.215</c:v>
                </c:pt>
                <c:pt idx="2751">
                  <c:v>23.984999999999999</c:v>
                </c:pt>
                <c:pt idx="2752">
                  <c:v>24.582999999999998</c:v>
                </c:pt>
                <c:pt idx="2753">
                  <c:v>24.628</c:v>
                </c:pt>
                <c:pt idx="2754">
                  <c:v>23.78</c:v>
                </c:pt>
                <c:pt idx="2755">
                  <c:v>24.693000000000001</c:v>
                </c:pt>
                <c:pt idx="2756">
                  <c:v>24.05</c:v>
                </c:pt>
                <c:pt idx="2757">
                  <c:v>23.609000000000002</c:v>
                </c:pt>
                <c:pt idx="2758">
                  <c:v>23.193000000000001</c:v>
                </c:pt>
                <c:pt idx="2759">
                  <c:v>23.384</c:v>
                </c:pt>
                <c:pt idx="2760">
                  <c:v>24.071000000000002</c:v>
                </c:pt>
                <c:pt idx="2761">
                  <c:v>23.437000000000001</c:v>
                </c:pt>
                <c:pt idx="2762">
                  <c:v>24.052</c:v>
                </c:pt>
                <c:pt idx="2763">
                  <c:v>24.692</c:v>
                </c:pt>
                <c:pt idx="2764">
                  <c:v>24</c:v>
                </c:pt>
                <c:pt idx="2765">
                  <c:v>24.849</c:v>
                </c:pt>
                <c:pt idx="2766">
                  <c:v>24.431999999999999</c:v>
                </c:pt>
                <c:pt idx="2767">
                  <c:v>24.504000000000001</c:v>
                </c:pt>
                <c:pt idx="2768">
                  <c:v>24.411999999999999</c:v>
                </c:pt>
                <c:pt idx="2769">
                  <c:v>24.762</c:v>
                </c:pt>
                <c:pt idx="2770">
                  <c:v>24.202000000000002</c:v>
                </c:pt>
                <c:pt idx="2771">
                  <c:v>22.936</c:v>
                </c:pt>
                <c:pt idx="2772">
                  <c:v>24.337</c:v>
                </c:pt>
                <c:pt idx="2773">
                  <c:v>25.131</c:v>
                </c:pt>
                <c:pt idx="2774">
                  <c:v>25.343</c:v>
                </c:pt>
                <c:pt idx="2775">
                  <c:v>23.946000000000002</c:v>
                </c:pt>
                <c:pt idx="2776">
                  <c:v>23.571999999999999</c:v>
                </c:pt>
                <c:pt idx="2777">
                  <c:v>23.094000000000001</c:v>
                </c:pt>
                <c:pt idx="2778">
                  <c:v>23.035</c:v>
                </c:pt>
                <c:pt idx="2779">
                  <c:v>24.265000000000001</c:v>
                </c:pt>
                <c:pt idx="2780">
                  <c:v>25.263000000000002</c:v>
                </c:pt>
                <c:pt idx="2781">
                  <c:v>24.809000000000001</c:v>
                </c:pt>
                <c:pt idx="2782">
                  <c:v>24.241</c:v>
                </c:pt>
                <c:pt idx="2783">
                  <c:v>23.890999999999998</c:v>
                </c:pt>
                <c:pt idx="2784">
                  <c:v>24.198</c:v>
                </c:pt>
                <c:pt idx="2785">
                  <c:v>24.004999999999999</c:v>
                </c:pt>
                <c:pt idx="2786">
                  <c:v>24.117000000000001</c:v>
                </c:pt>
                <c:pt idx="2787">
                  <c:v>23.981000000000002</c:v>
                </c:pt>
                <c:pt idx="2788">
                  <c:v>23.41</c:v>
                </c:pt>
                <c:pt idx="2789">
                  <c:v>23.545000000000002</c:v>
                </c:pt>
                <c:pt idx="2790">
                  <c:v>23.956</c:v>
                </c:pt>
                <c:pt idx="2791">
                  <c:v>23.437000000000001</c:v>
                </c:pt>
                <c:pt idx="2792">
                  <c:v>23.937000000000001</c:v>
                </c:pt>
                <c:pt idx="2793">
                  <c:v>23.922999999999998</c:v>
                </c:pt>
                <c:pt idx="2794">
                  <c:v>23.35</c:v>
                </c:pt>
                <c:pt idx="2795">
                  <c:v>24.135000000000002</c:v>
                </c:pt>
                <c:pt idx="2796">
                  <c:v>24.645</c:v>
                </c:pt>
                <c:pt idx="2797">
                  <c:v>24.75</c:v>
                </c:pt>
                <c:pt idx="2798">
                  <c:v>24.994</c:v>
                </c:pt>
                <c:pt idx="2799">
                  <c:v>24.798999999999999</c:v>
                </c:pt>
                <c:pt idx="2800">
                  <c:v>25.013000000000002</c:v>
                </c:pt>
                <c:pt idx="2801">
                  <c:v>24.824000000000002</c:v>
                </c:pt>
                <c:pt idx="2802">
                  <c:v>24.963000000000001</c:v>
                </c:pt>
                <c:pt idx="2803">
                  <c:v>25.295999999999999</c:v>
                </c:pt>
                <c:pt idx="2804">
                  <c:v>23.053999999999998</c:v>
                </c:pt>
                <c:pt idx="2805">
                  <c:v>23.559000000000001</c:v>
                </c:pt>
                <c:pt idx="2806">
                  <c:v>24.058</c:v>
                </c:pt>
                <c:pt idx="2807">
                  <c:v>23.332999999999998</c:v>
                </c:pt>
                <c:pt idx="2808">
                  <c:v>23.135999999999999</c:v>
                </c:pt>
                <c:pt idx="2809">
                  <c:v>22.841999999999999</c:v>
                </c:pt>
                <c:pt idx="2810">
                  <c:v>23.881</c:v>
                </c:pt>
                <c:pt idx="2811">
                  <c:v>23.882000000000001</c:v>
                </c:pt>
                <c:pt idx="2812">
                  <c:v>24.018000000000001</c:v>
                </c:pt>
                <c:pt idx="2813">
                  <c:v>24.251000000000001</c:v>
                </c:pt>
                <c:pt idx="2814">
                  <c:v>22.521999999999998</c:v>
                </c:pt>
                <c:pt idx="2815">
                  <c:v>23.710999999999999</c:v>
                </c:pt>
                <c:pt idx="2816">
                  <c:v>23.646000000000001</c:v>
                </c:pt>
                <c:pt idx="2817">
                  <c:v>24.247</c:v>
                </c:pt>
                <c:pt idx="2818">
                  <c:v>23.52</c:v>
                </c:pt>
                <c:pt idx="2819">
                  <c:v>23.484000000000002</c:v>
                </c:pt>
                <c:pt idx="2820">
                  <c:v>24.148</c:v>
                </c:pt>
                <c:pt idx="2821">
                  <c:v>23.824999999999999</c:v>
                </c:pt>
                <c:pt idx="2822">
                  <c:v>23.942</c:v>
                </c:pt>
                <c:pt idx="2823">
                  <c:v>24.44</c:v>
                </c:pt>
                <c:pt idx="2824">
                  <c:v>23.599</c:v>
                </c:pt>
                <c:pt idx="2825">
                  <c:v>23.509</c:v>
                </c:pt>
                <c:pt idx="2826">
                  <c:v>24.074999999999999</c:v>
                </c:pt>
                <c:pt idx="2827">
                  <c:v>23.92</c:v>
                </c:pt>
                <c:pt idx="2828">
                  <c:v>24.053999999999998</c:v>
                </c:pt>
                <c:pt idx="2829">
                  <c:v>23.407</c:v>
                </c:pt>
                <c:pt idx="2830">
                  <c:v>22.568000000000001</c:v>
                </c:pt>
                <c:pt idx="2831">
                  <c:v>22.928999999999998</c:v>
                </c:pt>
                <c:pt idx="2832">
                  <c:v>24.686</c:v>
                </c:pt>
                <c:pt idx="2833">
                  <c:v>24.190999999999999</c:v>
                </c:pt>
                <c:pt idx="2834">
                  <c:v>24.861999999999998</c:v>
                </c:pt>
                <c:pt idx="2835">
                  <c:v>24.62</c:v>
                </c:pt>
                <c:pt idx="2836">
                  <c:v>23.25</c:v>
                </c:pt>
                <c:pt idx="2837">
                  <c:v>24.390999999999998</c:v>
                </c:pt>
                <c:pt idx="2838">
                  <c:v>24.733000000000001</c:v>
                </c:pt>
                <c:pt idx="2839">
                  <c:v>24.283000000000001</c:v>
                </c:pt>
                <c:pt idx="2840">
                  <c:v>24.715</c:v>
                </c:pt>
                <c:pt idx="2841">
                  <c:v>24.702000000000002</c:v>
                </c:pt>
                <c:pt idx="2842">
                  <c:v>24.856000000000002</c:v>
                </c:pt>
                <c:pt idx="2843">
                  <c:v>23.82</c:v>
                </c:pt>
                <c:pt idx="2844">
                  <c:v>23.494</c:v>
                </c:pt>
                <c:pt idx="2845">
                  <c:v>23.934000000000001</c:v>
                </c:pt>
                <c:pt idx="2846">
                  <c:v>23.78</c:v>
                </c:pt>
                <c:pt idx="2847">
                  <c:v>24.826000000000001</c:v>
                </c:pt>
                <c:pt idx="2848">
                  <c:v>25.29</c:v>
                </c:pt>
                <c:pt idx="2849">
                  <c:v>25.056000000000001</c:v>
                </c:pt>
                <c:pt idx="2850">
                  <c:v>24.030999999999999</c:v>
                </c:pt>
                <c:pt idx="2851">
                  <c:v>24.83</c:v>
                </c:pt>
                <c:pt idx="2852">
                  <c:v>24.789000000000001</c:v>
                </c:pt>
                <c:pt idx="2853">
                  <c:v>25.207000000000001</c:v>
                </c:pt>
                <c:pt idx="2854">
                  <c:v>25.007999999999999</c:v>
                </c:pt>
                <c:pt idx="2855">
                  <c:v>25.029</c:v>
                </c:pt>
                <c:pt idx="2856">
                  <c:v>24.527999999999999</c:v>
                </c:pt>
                <c:pt idx="2857">
                  <c:v>24.779</c:v>
                </c:pt>
                <c:pt idx="2858">
                  <c:v>24.294</c:v>
                </c:pt>
                <c:pt idx="2859">
                  <c:v>23.667999999999999</c:v>
                </c:pt>
                <c:pt idx="2860">
                  <c:v>23.28</c:v>
                </c:pt>
                <c:pt idx="2861">
                  <c:v>25.074000000000002</c:v>
                </c:pt>
                <c:pt idx="2862">
                  <c:v>24.236000000000001</c:v>
                </c:pt>
                <c:pt idx="2863">
                  <c:v>23.734000000000002</c:v>
                </c:pt>
                <c:pt idx="2864">
                  <c:v>23.651</c:v>
                </c:pt>
                <c:pt idx="2865">
                  <c:v>24.001000000000001</c:v>
                </c:pt>
                <c:pt idx="2866">
                  <c:v>24.724</c:v>
                </c:pt>
                <c:pt idx="2867">
                  <c:v>24.507999999999999</c:v>
                </c:pt>
                <c:pt idx="2868">
                  <c:v>24.123999999999999</c:v>
                </c:pt>
                <c:pt idx="2869">
                  <c:v>23.914000000000001</c:v>
                </c:pt>
                <c:pt idx="2870">
                  <c:v>24.707000000000001</c:v>
                </c:pt>
                <c:pt idx="2871">
                  <c:v>23.855</c:v>
                </c:pt>
                <c:pt idx="2872">
                  <c:v>22.966000000000001</c:v>
                </c:pt>
                <c:pt idx="2873">
                  <c:v>23.626000000000001</c:v>
                </c:pt>
                <c:pt idx="2874">
                  <c:v>24.486000000000001</c:v>
                </c:pt>
                <c:pt idx="2875">
                  <c:v>23.792999999999999</c:v>
                </c:pt>
                <c:pt idx="2876">
                  <c:v>23.655000000000001</c:v>
                </c:pt>
                <c:pt idx="2877">
                  <c:v>23.515999999999998</c:v>
                </c:pt>
                <c:pt idx="2878">
                  <c:v>23.599</c:v>
                </c:pt>
                <c:pt idx="2879">
                  <c:v>24.669</c:v>
                </c:pt>
                <c:pt idx="2880">
                  <c:v>24.257999999999999</c:v>
                </c:pt>
                <c:pt idx="2881">
                  <c:v>23.884</c:v>
                </c:pt>
                <c:pt idx="2882">
                  <c:v>24.664000000000001</c:v>
                </c:pt>
                <c:pt idx="2883">
                  <c:v>24.71</c:v>
                </c:pt>
                <c:pt idx="2884">
                  <c:v>24.661999999999999</c:v>
                </c:pt>
                <c:pt idx="2885">
                  <c:v>24.113</c:v>
                </c:pt>
                <c:pt idx="2886">
                  <c:v>24.78</c:v>
                </c:pt>
                <c:pt idx="2887">
                  <c:v>25.300999999999998</c:v>
                </c:pt>
                <c:pt idx="2888">
                  <c:v>24.968</c:v>
                </c:pt>
                <c:pt idx="2889">
                  <c:v>24.541</c:v>
                </c:pt>
                <c:pt idx="2890">
                  <c:v>23.919</c:v>
                </c:pt>
                <c:pt idx="2891">
                  <c:v>24.279</c:v>
                </c:pt>
                <c:pt idx="2892">
                  <c:v>24.26</c:v>
                </c:pt>
                <c:pt idx="2893">
                  <c:v>23.838000000000001</c:v>
                </c:pt>
                <c:pt idx="2894">
                  <c:v>24.536000000000001</c:v>
                </c:pt>
                <c:pt idx="2895">
                  <c:v>24.291</c:v>
                </c:pt>
                <c:pt idx="2896">
                  <c:v>23.911999999999999</c:v>
                </c:pt>
                <c:pt idx="2897">
                  <c:v>23.802</c:v>
                </c:pt>
                <c:pt idx="2898">
                  <c:v>24.225000000000001</c:v>
                </c:pt>
                <c:pt idx="2899">
                  <c:v>24.155999999999999</c:v>
                </c:pt>
                <c:pt idx="2900">
                  <c:v>24.347999999999999</c:v>
                </c:pt>
                <c:pt idx="2901">
                  <c:v>24.145</c:v>
                </c:pt>
                <c:pt idx="2902">
                  <c:v>24.254999999999999</c:v>
                </c:pt>
                <c:pt idx="2903">
                  <c:v>24.866</c:v>
                </c:pt>
                <c:pt idx="2904">
                  <c:v>24.369</c:v>
                </c:pt>
                <c:pt idx="2905">
                  <c:v>24.411000000000001</c:v>
                </c:pt>
                <c:pt idx="2906">
                  <c:v>24.521000000000001</c:v>
                </c:pt>
                <c:pt idx="2907">
                  <c:v>24.276</c:v>
                </c:pt>
                <c:pt idx="2908">
                  <c:v>24.611999999999998</c:v>
                </c:pt>
                <c:pt idx="2909">
                  <c:v>24.683</c:v>
                </c:pt>
                <c:pt idx="2910">
                  <c:v>24.367999999999999</c:v>
                </c:pt>
                <c:pt idx="2911">
                  <c:v>24.065000000000001</c:v>
                </c:pt>
                <c:pt idx="2912">
                  <c:v>24.155999999999999</c:v>
                </c:pt>
                <c:pt idx="2913">
                  <c:v>24.106000000000002</c:v>
                </c:pt>
                <c:pt idx="2914">
                  <c:v>24.21</c:v>
                </c:pt>
                <c:pt idx="2915">
                  <c:v>24.198</c:v>
                </c:pt>
                <c:pt idx="2916">
                  <c:v>24.100999999999999</c:v>
                </c:pt>
                <c:pt idx="2917">
                  <c:v>24.113</c:v>
                </c:pt>
                <c:pt idx="2918">
                  <c:v>24.387</c:v>
                </c:pt>
                <c:pt idx="2919">
                  <c:v>23.757000000000001</c:v>
                </c:pt>
                <c:pt idx="2920">
                  <c:v>24.047999999999998</c:v>
                </c:pt>
                <c:pt idx="2921">
                  <c:v>23.718</c:v>
                </c:pt>
                <c:pt idx="2922">
                  <c:v>24.334</c:v>
                </c:pt>
                <c:pt idx="2923">
                  <c:v>24.792000000000002</c:v>
                </c:pt>
                <c:pt idx="2924">
                  <c:v>24.244</c:v>
                </c:pt>
                <c:pt idx="2925">
                  <c:v>24.614000000000001</c:v>
                </c:pt>
                <c:pt idx="2926">
                  <c:v>24.617000000000001</c:v>
                </c:pt>
                <c:pt idx="2927">
                  <c:v>24.015999999999998</c:v>
                </c:pt>
                <c:pt idx="2928">
                  <c:v>24.181000000000001</c:v>
                </c:pt>
                <c:pt idx="2929">
                  <c:v>23.806000000000001</c:v>
                </c:pt>
                <c:pt idx="2930">
                  <c:v>23.902999999999999</c:v>
                </c:pt>
                <c:pt idx="2931">
                  <c:v>24.082000000000001</c:v>
                </c:pt>
                <c:pt idx="2932">
                  <c:v>23.888999999999999</c:v>
                </c:pt>
                <c:pt idx="2933">
                  <c:v>23.771000000000001</c:v>
                </c:pt>
                <c:pt idx="2934">
                  <c:v>24.923999999999999</c:v>
                </c:pt>
                <c:pt idx="2935">
                  <c:v>24.969000000000001</c:v>
                </c:pt>
                <c:pt idx="2936">
                  <c:v>24.995000000000001</c:v>
                </c:pt>
                <c:pt idx="2937">
                  <c:v>24.731000000000002</c:v>
                </c:pt>
                <c:pt idx="2938">
                  <c:v>25.251000000000001</c:v>
                </c:pt>
                <c:pt idx="2939">
                  <c:v>24.469000000000001</c:v>
                </c:pt>
                <c:pt idx="2940">
                  <c:v>24.748000000000001</c:v>
                </c:pt>
                <c:pt idx="2941">
                  <c:v>24.849</c:v>
                </c:pt>
                <c:pt idx="2942">
                  <c:v>24.716999999999999</c:v>
                </c:pt>
                <c:pt idx="2943">
                  <c:v>24.925999999999998</c:v>
                </c:pt>
                <c:pt idx="2944">
                  <c:v>23.937999999999999</c:v>
                </c:pt>
                <c:pt idx="2945">
                  <c:v>24.114000000000001</c:v>
                </c:pt>
                <c:pt idx="2946">
                  <c:v>24.855</c:v>
                </c:pt>
                <c:pt idx="2947">
                  <c:v>25.603999999999999</c:v>
                </c:pt>
                <c:pt idx="2948">
                  <c:v>25.105</c:v>
                </c:pt>
                <c:pt idx="2949">
                  <c:v>25.183</c:v>
                </c:pt>
                <c:pt idx="2950">
                  <c:v>23.754999999999999</c:v>
                </c:pt>
                <c:pt idx="2951">
                  <c:v>23.111999999999998</c:v>
                </c:pt>
                <c:pt idx="2952">
                  <c:v>24.702000000000002</c:v>
                </c:pt>
                <c:pt idx="2953">
                  <c:v>25.233000000000001</c:v>
                </c:pt>
                <c:pt idx="2954">
                  <c:v>25.262</c:v>
                </c:pt>
                <c:pt idx="2955">
                  <c:v>25.721</c:v>
                </c:pt>
                <c:pt idx="2956">
                  <c:v>25.943999999999999</c:v>
                </c:pt>
                <c:pt idx="2957">
                  <c:v>25.498999999999999</c:v>
                </c:pt>
                <c:pt idx="2958">
                  <c:v>25.015000000000001</c:v>
                </c:pt>
                <c:pt idx="2959">
                  <c:v>25.079000000000001</c:v>
                </c:pt>
                <c:pt idx="2960">
                  <c:v>24.891999999999999</c:v>
                </c:pt>
                <c:pt idx="2961">
                  <c:v>24.812000000000001</c:v>
                </c:pt>
                <c:pt idx="2962">
                  <c:v>25.5</c:v>
                </c:pt>
                <c:pt idx="2963">
                  <c:v>25.190999999999999</c:v>
                </c:pt>
                <c:pt idx="2964">
                  <c:v>25.521000000000001</c:v>
                </c:pt>
                <c:pt idx="2965">
                  <c:v>25.541</c:v>
                </c:pt>
                <c:pt idx="2966">
                  <c:v>24.989000000000001</c:v>
                </c:pt>
                <c:pt idx="2967">
                  <c:v>24.702999999999999</c:v>
                </c:pt>
                <c:pt idx="2968">
                  <c:v>24.617999999999999</c:v>
                </c:pt>
                <c:pt idx="2969">
                  <c:v>25.193999999999999</c:v>
                </c:pt>
                <c:pt idx="2970">
                  <c:v>25.318000000000001</c:v>
                </c:pt>
                <c:pt idx="2971">
                  <c:v>25.004000000000001</c:v>
                </c:pt>
                <c:pt idx="2972">
                  <c:v>24.771999999999998</c:v>
                </c:pt>
                <c:pt idx="2973">
                  <c:v>24.864000000000001</c:v>
                </c:pt>
                <c:pt idx="2974">
                  <c:v>25.295000000000002</c:v>
                </c:pt>
                <c:pt idx="2975">
                  <c:v>25.419</c:v>
                </c:pt>
                <c:pt idx="2976">
                  <c:v>25.622</c:v>
                </c:pt>
                <c:pt idx="2977">
                  <c:v>25.213000000000001</c:v>
                </c:pt>
                <c:pt idx="2978">
                  <c:v>24.675999999999998</c:v>
                </c:pt>
                <c:pt idx="2979">
                  <c:v>25.14</c:v>
                </c:pt>
                <c:pt idx="2980">
                  <c:v>25.614000000000001</c:v>
                </c:pt>
                <c:pt idx="2981">
                  <c:v>25.931000000000001</c:v>
                </c:pt>
                <c:pt idx="2982">
                  <c:v>25.122</c:v>
                </c:pt>
                <c:pt idx="2983">
                  <c:v>25.623000000000001</c:v>
                </c:pt>
                <c:pt idx="2984">
                  <c:v>27.059000000000001</c:v>
                </c:pt>
                <c:pt idx="2985">
                  <c:v>26.151</c:v>
                </c:pt>
                <c:pt idx="2986">
                  <c:v>26.193999999999999</c:v>
                </c:pt>
                <c:pt idx="2987">
                  <c:v>26.138000000000002</c:v>
                </c:pt>
                <c:pt idx="2988">
                  <c:v>25.747</c:v>
                </c:pt>
                <c:pt idx="2989">
                  <c:v>25.286999999999999</c:v>
                </c:pt>
                <c:pt idx="2990">
                  <c:v>25.129000000000001</c:v>
                </c:pt>
                <c:pt idx="2991">
                  <c:v>26.053999999999998</c:v>
                </c:pt>
                <c:pt idx="2992">
                  <c:v>25.358000000000001</c:v>
                </c:pt>
                <c:pt idx="2993">
                  <c:v>26.161000000000001</c:v>
                </c:pt>
                <c:pt idx="2994">
                  <c:v>26.152000000000001</c:v>
                </c:pt>
                <c:pt idx="2995">
                  <c:v>26.149000000000001</c:v>
                </c:pt>
                <c:pt idx="2996">
                  <c:v>25.452000000000002</c:v>
                </c:pt>
                <c:pt idx="2997">
                  <c:v>24.882999999999999</c:v>
                </c:pt>
                <c:pt idx="2998">
                  <c:v>24.757000000000001</c:v>
                </c:pt>
                <c:pt idx="2999">
                  <c:v>25.501000000000001</c:v>
                </c:pt>
                <c:pt idx="3000">
                  <c:v>26.36</c:v>
                </c:pt>
                <c:pt idx="3001">
                  <c:v>26.119</c:v>
                </c:pt>
                <c:pt idx="3002">
                  <c:v>25.425000000000001</c:v>
                </c:pt>
                <c:pt idx="3003">
                  <c:v>25.484000000000002</c:v>
                </c:pt>
                <c:pt idx="3004">
                  <c:v>24.995999999999999</c:v>
                </c:pt>
                <c:pt idx="3005">
                  <c:v>25.382000000000001</c:v>
                </c:pt>
                <c:pt idx="3006">
                  <c:v>25.427</c:v>
                </c:pt>
                <c:pt idx="3007">
                  <c:v>25.614999999999998</c:v>
                </c:pt>
                <c:pt idx="3008">
                  <c:v>25.471</c:v>
                </c:pt>
                <c:pt idx="3009">
                  <c:v>25.454000000000001</c:v>
                </c:pt>
                <c:pt idx="3010">
                  <c:v>25.425000000000001</c:v>
                </c:pt>
                <c:pt idx="3011">
                  <c:v>24.532</c:v>
                </c:pt>
                <c:pt idx="3012">
                  <c:v>26.091000000000001</c:v>
                </c:pt>
                <c:pt idx="3013">
                  <c:v>26.518000000000001</c:v>
                </c:pt>
                <c:pt idx="3014">
                  <c:v>24.523</c:v>
                </c:pt>
                <c:pt idx="3015">
                  <c:v>25.681000000000001</c:v>
                </c:pt>
                <c:pt idx="3016">
                  <c:v>26.599</c:v>
                </c:pt>
                <c:pt idx="3017">
                  <c:v>25.33</c:v>
                </c:pt>
                <c:pt idx="3018">
                  <c:v>25.702999999999999</c:v>
                </c:pt>
                <c:pt idx="3019">
                  <c:v>25.731999999999999</c:v>
                </c:pt>
                <c:pt idx="3020">
                  <c:v>26.45</c:v>
                </c:pt>
                <c:pt idx="3021">
                  <c:v>25.312999999999999</c:v>
                </c:pt>
                <c:pt idx="3022">
                  <c:v>25.338000000000001</c:v>
                </c:pt>
                <c:pt idx="3023">
                  <c:v>25.248000000000001</c:v>
                </c:pt>
                <c:pt idx="3024">
                  <c:v>26.474</c:v>
                </c:pt>
                <c:pt idx="3025">
                  <c:v>26.234000000000002</c:v>
                </c:pt>
                <c:pt idx="3026">
                  <c:v>24.977</c:v>
                </c:pt>
                <c:pt idx="3027">
                  <c:v>24.626999999999999</c:v>
                </c:pt>
                <c:pt idx="3028">
                  <c:v>23.853999999999999</c:v>
                </c:pt>
                <c:pt idx="3029">
                  <c:v>24.640999999999998</c:v>
                </c:pt>
                <c:pt idx="3030">
                  <c:v>24.126999999999999</c:v>
                </c:pt>
                <c:pt idx="3031">
                  <c:v>26.04</c:v>
                </c:pt>
                <c:pt idx="3032">
                  <c:v>26.45</c:v>
                </c:pt>
                <c:pt idx="3033">
                  <c:v>26.585999999999999</c:v>
                </c:pt>
                <c:pt idx="3034">
                  <c:v>25.521000000000001</c:v>
                </c:pt>
                <c:pt idx="3035">
                  <c:v>24.988</c:v>
                </c:pt>
                <c:pt idx="3040">
                  <c:v>25.446000000000002</c:v>
                </c:pt>
                <c:pt idx="3041">
                  <c:v>25.850999999999999</c:v>
                </c:pt>
                <c:pt idx="3042">
                  <c:v>26.326000000000001</c:v>
                </c:pt>
                <c:pt idx="3043">
                  <c:v>26.012</c:v>
                </c:pt>
                <c:pt idx="3049">
                  <c:v>23.791</c:v>
                </c:pt>
                <c:pt idx="3050">
                  <c:v>24.465</c:v>
                </c:pt>
                <c:pt idx="3051">
                  <c:v>25.254000000000001</c:v>
                </c:pt>
                <c:pt idx="3052">
                  <c:v>24.975000000000001</c:v>
                </c:pt>
                <c:pt idx="3053">
                  <c:v>24.687000000000001</c:v>
                </c:pt>
                <c:pt idx="3054">
                  <c:v>24.733000000000001</c:v>
                </c:pt>
                <c:pt idx="3055">
                  <c:v>25.466999999999999</c:v>
                </c:pt>
                <c:pt idx="3056">
                  <c:v>25.748000000000001</c:v>
                </c:pt>
                <c:pt idx="3057">
                  <c:v>24.027000000000001</c:v>
                </c:pt>
                <c:pt idx="3058">
                  <c:v>24.893999999999998</c:v>
                </c:pt>
                <c:pt idx="3059">
                  <c:v>24.716000000000001</c:v>
                </c:pt>
                <c:pt idx="3060">
                  <c:v>25.297000000000001</c:v>
                </c:pt>
                <c:pt idx="3061">
                  <c:v>24.827000000000002</c:v>
                </c:pt>
                <c:pt idx="3062">
                  <c:v>26.120999999999999</c:v>
                </c:pt>
                <c:pt idx="3063">
                  <c:v>26.669</c:v>
                </c:pt>
                <c:pt idx="3064">
                  <c:v>26.603000000000002</c:v>
                </c:pt>
                <c:pt idx="3065">
                  <c:v>24.193999999999999</c:v>
                </c:pt>
                <c:pt idx="3066">
                  <c:v>25.311</c:v>
                </c:pt>
                <c:pt idx="3067">
                  <c:v>26.881</c:v>
                </c:pt>
                <c:pt idx="3068">
                  <c:v>25.954999999999998</c:v>
                </c:pt>
                <c:pt idx="3069">
                  <c:v>25.425999999999998</c:v>
                </c:pt>
                <c:pt idx="3070">
                  <c:v>24.603999999999999</c:v>
                </c:pt>
                <c:pt idx="3071">
                  <c:v>25.210999999999999</c:v>
                </c:pt>
                <c:pt idx="3072">
                  <c:v>24.847000000000001</c:v>
                </c:pt>
                <c:pt idx="3073">
                  <c:v>25.343</c:v>
                </c:pt>
                <c:pt idx="3074">
                  <c:v>23.97</c:v>
                </c:pt>
                <c:pt idx="3075">
                  <c:v>25.013999999999999</c:v>
                </c:pt>
                <c:pt idx="3076">
                  <c:v>25.297000000000001</c:v>
                </c:pt>
                <c:pt idx="3077">
                  <c:v>25.393000000000001</c:v>
                </c:pt>
                <c:pt idx="3078">
                  <c:v>26.713999999999999</c:v>
                </c:pt>
                <c:pt idx="3079">
                  <c:v>26.486000000000001</c:v>
                </c:pt>
                <c:pt idx="3080">
                  <c:v>26.334</c:v>
                </c:pt>
                <c:pt idx="3081">
                  <c:v>23.83</c:v>
                </c:pt>
                <c:pt idx="3082">
                  <c:v>24.364000000000001</c:v>
                </c:pt>
                <c:pt idx="3083">
                  <c:v>24.734999999999999</c:v>
                </c:pt>
                <c:pt idx="3084">
                  <c:v>25.684000000000001</c:v>
                </c:pt>
                <c:pt idx="3085">
                  <c:v>24.762</c:v>
                </c:pt>
                <c:pt idx="3086">
                  <c:v>24.84</c:v>
                </c:pt>
                <c:pt idx="3087">
                  <c:v>24.902999999999999</c:v>
                </c:pt>
                <c:pt idx="3088">
                  <c:v>24.661000000000001</c:v>
                </c:pt>
                <c:pt idx="3089">
                  <c:v>23.802</c:v>
                </c:pt>
                <c:pt idx="3090">
                  <c:v>24.443000000000001</c:v>
                </c:pt>
                <c:pt idx="3091">
                  <c:v>24.594999999999999</c:v>
                </c:pt>
                <c:pt idx="3092">
                  <c:v>25.172999999999998</c:v>
                </c:pt>
                <c:pt idx="3093">
                  <c:v>24.774999999999999</c:v>
                </c:pt>
                <c:pt idx="3094">
                  <c:v>24.457999999999998</c:v>
                </c:pt>
                <c:pt idx="3095">
                  <c:v>24.611999999999998</c:v>
                </c:pt>
                <c:pt idx="3096">
                  <c:v>23.402999999999999</c:v>
                </c:pt>
                <c:pt idx="3097">
                  <c:v>24.125</c:v>
                </c:pt>
                <c:pt idx="3098">
                  <c:v>25.613</c:v>
                </c:pt>
                <c:pt idx="3099">
                  <c:v>26.439</c:v>
                </c:pt>
                <c:pt idx="3100">
                  <c:v>26.459</c:v>
                </c:pt>
                <c:pt idx="3101">
                  <c:v>26.207000000000001</c:v>
                </c:pt>
                <c:pt idx="3102">
                  <c:v>26.277000000000001</c:v>
                </c:pt>
                <c:pt idx="3103">
                  <c:v>26.734000000000002</c:v>
                </c:pt>
                <c:pt idx="3104">
                  <c:v>26.936</c:v>
                </c:pt>
                <c:pt idx="3105">
                  <c:v>25.788</c:v>
                </c:pt>
                <c:pt idx="3106">
                  <c:v>26.105</c:v>
                </c:pt>
                <c:pt idx="3107">
                  <c:v>24.295999999999999</c:v>
                </c:pt>
                <c:pt idx="3108">
                  <c:v>24.542000000000002</c:v>
                </c:pt>
                <c:pt idx="3109">
                  <c:v>25.010999999999999</c:v>
                </c:pt>
                <c:pt idx="3110">
                  <c:v>25.638000000000002</c:v>
                </c:pt>
                <c:pt idx="3111">
                  <c:v>26.109000000000002</c:v>
                </c:pt>
                <c:pt idx="3112">
                  <c:v>25.545999999999999</c:v>
                </c:pt>
                <c:pt idx="3113">
                  <c:v>25.102</c:v>
                </c:pt>
                <c:pt idx="3114">
                  <c:v>23.427</c:v>
                </c:pt>
                <c:pt idx="3115">
                  <c:v>24.82</c:v>
                </c:pt>
                <c:pt idx="3116">
                  <c:v>25.123999999999999</c:v>
                </c:pt>
                <c:pt idx="3117">
                  <c:v>24.945</c:v>
                </c:pt>
                <c:pt idx="3118">
                  <c:v>26.113</c:v>
                </c:pt>
                <c:pt idx="3119">
                  <c:v>25.562999999999999</c:v>
                </c:pt>
                <c:pt idx="3120">
                  <c:v>24.15</c:v>
                </c:pt>
                <c:pt idx="3121">
                  <c:v>24.798999999999999</c:v>
                </c:pt>
                <c:pt idx="3122">
                  <c:v>25.29</c:v>
                </c:pt>
                <c:pt idx="3123">
                  <c:v>24.306000000000001</c:v>
                </c:pt>
                <c:pt idx="3124">
                  <c:v>24.678999999999998</c:v>
                </c:pt>
                <c:pt idx="3125">
                  <c:v>25.123999999999999</c:v>
                </c:pt>
                <c:pt idx="3126">
                  <c:v>24.606999999999999</c:v>
                </c:pt>
                <c:pt idx="3127">
                  <c:v>25.405999999999999</c:v>
                </c:pt>
                <c:pt idx="3128">
                  <c:v>25.294</c:v>
                </c:pt>
                <c:pt idx="3129">
                  <c:v>24.475000000000001</c:v>
                </c:pt>
                <c:pt idx="3130">
                  <c:v>25.411000000000001</c:v>
                </c:pt>
                <c:pt idx="3131">
                  <c:v>26.102</c:v>
                </c:pt>
                <c:pt idx="3132">
                  <c:v>26.341999999999999</c:v>
                </c:pt>
                <c:pt idx="3133">
                  <c:v>26.87</c:v>
                </c:pt>
                <c:pt idx="3134">
                  <c:v>26.390999999999998</c:v>
                </c:pt>
                <c:pt idx="3135">
                  <c:v>26.29</c:v>
                </c:pt>
                <c:pt idx="3136">
                  <c:v>25.748999999999999</c:v>
                </c:pt>
                <c:pt idx="3137">
                  <c:v>24.859000000000002</c:v>
                </c:pt>
                <c:pt idx="3138">
                  <c:v>24.263000000000002</c:v>
                </c:pt>
                <c:pt idx="3139">
                  <c:v>24.637</c:v>
                </c:pt>
                <c:pt idx="3140">
                  <c:v>25.52</c:v>
                </c:pt>
                <c:pt idx="3141">
                  <c:v>25.087</c:v>
                </c:pt>
                <c:pt idx="3142">
                  <c:v>25.324000000000002</c:v>
                </c:pt>
                <c:pt idx="3143">
                  <c:v>25.225999999999999</c:v>
                </c:pt>
                <c:pt idx="3144">
                  <c:v>25.657</c:v>
                </c:pt>
                <c:pt idx="3145">
                  <c:v>25.582999999999998</c:v>
                </c:pt>
                <c:pt idx="3146">
                  <c:v>26.327000000000002</c:v>
                </c:pt>
                <c:pt idx="3147">
                  <c:v>25.773</c:v>
                </c:pt>
                <c:pt idx="3148">
                  <c:v>26.184000000000001</c:v>
                </c:pt>
                <c:pt idx="3149">
                  <c:v>25.164999999999999</c:v>
                </c:pt>
                <c:pt idx="3150">
                  <c:v>25.51</c:v>
                </c:pt>
                <c:pt idx="3151">
                  <c:v>24.873000000000001</c:v>
                </c:pt>
                <c:pt idx="3152">
                  <c:v>25.032</c:v>
                </c:pt>
                <c:pt idx="3153">
                  <c:v>25.501999999999999</c:v>
                </c:pt>
                <c:pt idx="3154">
                  <c:v>24.928999999999998</c:v>
                </c:pt>
                <c:pt idx="3155">
                  <c:v>24.568999999999999</c:v>
                </c:pt>
                <c:pt idx="3156">
                  <c:v>24.085999999999999</c:v>
                </c:pt>
                <c:pt idx="3157">
                  <c:v>24.847999999999999</c:v>
                </c:pt>
                <c:pt idx="3158">
                  <c:v>25.672000000000001</c:v>
                </c:pt>
                <c:pt idx="3159">
                  <c:v>25.329000000000001</c:v>
                </c:pt>
                <c:pt idx="3160">
                  <c:v>24.792000000000002</c:v>
                </c:pt>
                <c:pt idx="3161">
                  <c:v>23.984999999999999</c:v>
                </c:pt>
                <c:pt idx="3162">
                  <c:v>24.329000000000001</c:v>
                </c:pt>
                <c:pt idx="3163">
                  <c:v>24.055</c:v>
                </c:pt>
                <c:pt idx="3164">
                  <c:v>24.974</c:v>
                </c:pt>
                <c:pt idx="3165">
                  <c:v>25.02</c:v>
                </c:pt>
                <c:pt idx="3166">
                  <c:v>24.164999999999999</c:v>
                </c:pt>
                <c:pt idx="3167">
                  <c:v>24.381</c:v>
                </c:pt>
                <c:pt idx="3168">
                  <c:v>23.091999999999999</c:v>
                </c:pt>
                <c:pt idx="3169">
                  <c:v>23.178000000000001</c:v>
                </c:pt>
                <c:pt idx="3170">
                  <c:v>24.446999999999999</c:v>
                </c:pt>
                <c:pt idx="3171">
                  <c:v>25.561</c:v>
                </c:pt>
                <c:pt idx="3172">
                  <c:v>25.228999999999999</c:v>
                </c:pt>
                <c:pt idx="3173">
                  <c:v>25.616</c:v>
                </c:pt>
                <c:pt idx="3174">
                  <c:v>26.233000000000001</c:v>
                </c:pt>
                <c:pt idx="3175">
                  <c:v>24.52</c:v>
                </c:pt>
                <c:pt idx="3176">
                  <c:v>25.09</c:v>
                </c:pt>
                <c:pt idx="3177">
                  <c:v>24.44</c:v>
                </c:pt>
                <c:pt idx="3178">
                  <c:v>23.847000000000001</c:v>
                </c:pt>
                <c:pt idx="3179">
                  <c:v>24.8</c:v>
                </c:pt>
                <c:pt idx="3180">
                  <c:v>25.693000000000001</c:v>
                </c:pt>
                <c:pt idx="3181">
                  <c:v>24.201000000000001</c:v>
                </c:pt>
                <c:pt idx="3182">
                  <c:v>24.195</c:v>
                </c:pt>
                <c:pt idx="3183">
                  <c:v>24.437999999999999</c:v>
                </c:pt>
                <c:pt idx="3184">
                  <c:v>23.158000000000001</c:v>
                </c:pt>
                <c:pt idx="3185">
                  <c:v>24.318999999999999</c:v>
                </c:pt>
                <c:pt idx="3186">
                  <c:v>24.510999999999999</c:v>
                </c:pt>
                <c:pt idx="3187">
                  <c:v>24.568999999999999</c:v>
                </c:pt>
                <c:pt idx="3188">
                  <c:v>23.817</c:v>
                </c:pt>
                <c:pt idx="3189">
                  <c:v>24.715</c:v>
                </c:pt>
                <c:pt idx="3190">
                  <c:v>24.875</c:v>
                </c:pt>
                <c:pt idx="3191">
                  <c:v>24.515000000000001</c:v>
                </c:pt>
                <c:pt idx="3192">
                  <c:v>25.56</c:v>
                </c:pt>
                <c:pt idx="3193">
                  <c:v>26.492999999999999</c:v>
                </c:pt>
                <c:pt idx="3194">
                  <c:v>26.827000000000002</c:v>
                </c:pt>
                <c:pt idx="3195">
                  <c:v>24.271999999999998</c:v>
                </c:pt>
                <c:pt idx="3196">
                  <c:v>25.74</c:v>
                </c:pt>
                <c:pt idx="3197">
                  <c:v>26.268999999999998</c:v>
                </c:pt>
                <c:pt idx="3198">
                  <c:v>26.007999999999999</c:v>
                </c:pt>
                <c:pt idx="3199">
                  <c:v>25.655999999999999</c:v>
                </c:pt>
                <c:pt idx="3200">
                  <c:v>25.956</c:v>
                </c:pt>
                <c:pt idx="3201">
                  <c:v>26.151</c:v>
                </c:pt>
                <c:pt idx="3202">
                  <c:v>26.044</c:v>
                </c:pt>
                <c:pt idx="3203">
                  <c:v>25.904</c:v>
                </c:pt>
                <c:pt idx="3204">
                  <c:v>26.28</c:v>
                </c:pt>
                <c:pt idx="3205">
                  <c:v>26.45</c:v>
                </c:pt>
                <c:pt idx="3206">
                  <c:v>26.468</c:v>
                </c:pt>
                <c:pt idx="3207">
                  <c:v>26.148</c:v>
                </c:pt>
                <c:pt idx="3208">
                  <c:v>26.398</c:v>
                </c:pt>
                <c:pt idx="3209">
                  <c:v>26.192</c:v>
                </c:pt>
                <c:pt idx="3210">
                  <c:v>25.922000000000001</c:v>
                </c:pt>
                <c:pt idx="3211">
                  <c:v>25.844999999999999</c:v>
                </c:pt>
                <c:pt idx="3212">
                  <c:v>24.635000000000002</c:v>
                </c:pt>
                <c:pt idx="3213">
                  <c:v>25.210999999999999</c:v>
                </c:pt>
                <c:pt idx="3214">
                  <c:v>23.936</c:v>
                </c:pt>
                <c:pt idx="3215">
                  <c:v>24.527999999999999</c:v>
                </c:pt>
                <c:pt idx="3216">
                  <c:v>24.132000000000001</c:v>
                </c:pt>
                <c:pt idx="3217">
                  <c:v>23.471</c:v>
                </c:pt>
                <c:pt idx="3218">
                  <c:v>24.869</c:v>
                </c:pt>
                <c:pt idx="3219">
                  <c:v>25.367000000000001</c:v>
                </c:pt>
                <c:pt idx="3220">
                  <c:v>25.423999999999999</c:v>
                </c:pt>
                <c:pt idx="3221">
                  <c:v>25.372</c:v>
                </c:pt>
                <c:pt idx="3222">
                  <c:v>25.24</c:v>
                </c:pt>
                <c:pt idx="3223">
                  <c:v>25.286999999999999</c:v>
                </c:pt>
                <c:pt idx="3224">
                  <c:v>24.942</c:v>
                </c:pt>
                <c:pt idx="3225">
                  <c:v>24.324000000000002</c:v>
                </c:pt>
                <c:pt idx="3226">
                  <c:v>24.664999999999999</c:v>
                </c:pt>
                <c:pt idx="3227">
                  <c:v>24.286999999999999</c:v>
                </c:pt>
              </c:numCache>
            </c:numRef>
          </c:yVal>
          <c:smooth val="0"/>
          <c:extLst>
            <c:ext xmlns:c16="http://schemas.microsoft.com/office/drawing/2014/chart" uri="{C3380CC4-5D6E-409C-BE32-E72D297353CC}">
              <c16:uniqueId val="{00000000-83B0-44CB-950A-F7F35AFC47B5}"/>
            </c:ext>
          </c:extLst>
        </c:ser>
        <c:ser>
          <c:idx val="1"/>
          <c:order val="1"/>
          <c:tx>
            <c:v>Max Temp</c:v>
          </c:tx>
          <c:spPr>
            <a:ln w="15875">
              <a:solidFill>
                <a:srgbClr val="FF0000"/>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Daily_Prev!$F$19:$F$9999</c:f>
              <c:numCache>
                <c:formatCode>0.0</c:formatCode>
                <c:ptCount val="9981"/>
                <c:pt idx="0">
                  <c:v>27.49</c:v>
                </c:pt>
                <c:pt idx="1">
                  <c:v>28.25</c:v>
                </c:pt>
                <c:pt idx="2">
                  <c:v>29.39</c:v>
                </c:pt>
                <c:pt idx="3">
                  <c:v>30.26</c:v>
                </c:pt>
                <c:pt idx="4">
                  <c:v>30.04</c:v>
                </c:pt>
                <c:pt idx="5">
                  <c:v>29.96</c:v>
                </c:pt>
                <c:pt idx="6">
                  <c:v>28.55</c:v>
                </c:pt>
                <c:pt idx="7">
                  <c:v>28.38</c:v>
                </c:pt>
                <c:pt idx="8">
                  <c:v>29.12</c:v>
                </c:pt>
                <c:pt idx="9">
                  <c:v>30.68</c:v>
                </c:pt>
                <c:pt idx="10">
                  <c:v>29.29</c:v>
                </c:pt>
                <c:pt idx="11">
                  <c:v>28.38</c:v>
                </c:pt>
                <c:pt idx="12">
                  <c:v>28.35</c:v>
                </c:pt>
                <c:pt idx="13">
                  <c:v>29.73</c:v>
                </c:pt>
                <c:pt idx="14">
                  <c:v>30.41</c:v>
                </c:pt>
                <c:pt idx="15">
                  <c:v>30</c:v>
                </c:pt>
                <c:pt idx="16">
                  <c:v>26.31</c:v>
                </c:pt>
                <c:pt idx="17">
                  <c:v>26.34</c:v>
                </c:pt>
                <c:pt idx="18">
                  <c:v>28.01</c:v>
                </c:pt>
                <c:pt idx="19">
                  <c:v>28.25</c:v>
                </c:pt>
                <c:pt idx="20">
                  <c:v>29.33</c:v>
                </c:pt>
                <c:pt idx="21">
                  <c:v>28.31</c:v>
                </c:pt>
                <c:pt idx="22">
                  <c:v>28.22</c:v>
                </c:pt>
                <c:pt idx="23">
                  <c:v>29.06</c:v>
                </c:pt>
                <c:pt idx="24">
                  <c:v>28.72</c:v>
                </c:pt>
                <c:pt idx="25">
                  <c:v>29.53</c:v>
                </c:pt>
                <c:pt idx="26">
                  <c:v>28.52</c:v>
                </c:pt>
                <c:pt idx="27">
                  <c:v>27.08</c:v>
                </c:pt>
                <c:pt idx="28">
                  <c:v>29.06</c:v>
                </c:pt>
                <c:pt idx="29">
                  <c:v>30.27</c:v>
                </c:pt>
                <c:pt idx="30">
                  <c:v>28.45</c:v>
                </c:pt>
                <c:pt idx="31">
                  <c:v>30.15</c:v>
                </c:pt>
                <c:pt idx="32">
                  <c:v>28.53</c:v>
                </c:pt>
                <c:pt idx="33">
                  <c:v>30</c:v>
                </c:pt>
                <c:pt idx="34">
                  <c:v>30.14</c:v>
                </c:pt>
                <c:pt idx="35">
                  <c:v>31.05</c:v>
                </c:pt>
                <c:pt idx="36">
                  <c:v>30.88</c:v>
                </c:pt>
                <c:pt idx="37">
                  <c:v>29.67</c:v>
                </c:pt>
                <c:pt idx="38">
                  <c:v>30.44</c:v>
                </c:pt>
                <c:pt idx="39">
                  <c:v>29.57</c:v>
                </c:pt>
                <c:pt idx="40">
                  <c:v>29.26</c:v>
                </c:pt>
                <c:pt idx="41">
                  <c:v>32.119999999999997</c:v>
                </c:pt>
                <c:pt idx="42">
                  <c:v>30.95</c:v>
                </c:pt>
                <c:pt idx="43">
                  <c:v>32.75</c:v>
                </c:pt>
                <c:pt idx="44">
                  <c:v>31.38</c:v>
                </c:pt>
                <c:pt idx="45">
                  <c:v>31.11</c:v>
                </c:pt>
                <c:pt idx="46">
                  <c:v>32.25</c:v>
                </c:pt>
                <c:pt idx="47">
                  <c:v>29.83</c:v>
                </c:pt>
                <c:pt idx="48">
                  <c:v>30.81</c:v>
                </c:pt>
                <c:pt idx="49">
                  <c:v>31.79</c:v>
                </c:pt>
                <c:pt idx="50">
                  <c:v>28.63</c:v>
                </c:pt>
                <c:pt idx="51">
                  <c:v>29.53</c:v>
                </c:pt>
                <c:pt idx="52">
                  <c:v>29.8</c:v>
                </c:pt>
                <c:pt idx="53">
                  <c:v>30.54</c:v>
                </c:pt>
                <c:pt idx="54">
                  <c:v>28.39</c:v>
                </c:pt>
                <c:pt idx="55">
                  <c:v>28.19</c:v>
                </c:pt>
                <c:pt idx="56">
                  <c:v>29.84</c:v>
                </c:pt>
                <c:pt idx="57">
                  <c:v>29.19</c:v>
                </c:pt>
                <c:pt idx="58">
                  <c:v>30.73</c:v>
                </c:pt>
                <c:pt idx="59">
                  <c:v>31.34</c:v>
                </c:pt>
                <c:pt idx="60">
                  <c:v>29.7</c:v>
                </c:pt>
                <c:pt idx="61">
                  <c:v>28.33</c:v>
                </c:pt>
                <c:pt idx="62">
                  <c:v>25.39</c:v>
                </c:pt>
                <c:pt idx="63">
                  <c:v>28.02</c:v>
                </c:pt>
                <c:pt idx="64">
                  <c:v>27.35</c:v>
                </c:pt>
                <c:pt idx="65">
                  <c:v>29.36</c:v>
                </c:pt>
                <c:pt idx="66">
                  <c:v>30.24</c:v>
                </c:pt>
                <c:pt idx="67">
                  <c:v>28.59</c:v>
                </c:pt>
                <c:pt idx="68">
                  <c:v>30.6</c:v>
                </c:pt>
                <c:pt idx="69">
                  <c:v>29.7</c:v>
                </c:pt>
                <c:pt idx="70">
                  <c:v>31.45</c:v>
                </c:pt>
                <c:pt idx="71">
                  <c:v>28.9</c:v>
                </c:pt>
                <c:pt idx="72">
                  <c:v>30.44</c:v>
                </c:pt>
                <c:pt idx="73">
                  <c:v>30.04</c:v>
                </c:pt>
                <c:pt idx="74">
                  <c:v>30.47</c:v>
                </c:pt>
                <c:pt idx="75">
                  <c:v>31.01</c:v>
                </c:pt>
                <c:pt idx="76">
                  <c:v>24.52</c:v>
                </c:pt>
                <c:pt idx="77">
                  <c:v>27.49</c:v>
                </c:pt>
                <c:pt idx="78">
                  <c:v>25.49</c:v>
                </c:pt>
                <c:pt idx="79">
                  <c:v>28.79</c:v>
                </c:pt>
                <c:pt idx="80">
                  <c:v>31.66</c:v>
                </c:pt>
                <c:pt idx="81">
                  <c:v>28.39</c:v>
                </c:pt>
                <c:pt idx="82">
                  <c:v>30.24</c:v>
                </c:pt>
                <c:pt idx="83">
                  <c:v>30.27</c:v>
                </c:pt>
                <c:pt idx="84">
                  <c:v>29</c:v>
                </c:pt>
                <c:pt idx="85">
                  <c:v>27.47</c:v>
                </c:pt>
                <c:pt idx="86">
                  <c:v>28.44</c:v>
                </c:pt>
                <c:pt idx="87">
                  <c:v>29.87</c:v>
                </c:pt>
                <c:pt idx="88">
                  <c:v>27.94</c:v>
                </c:pt>
                <c:pt idx="89">
                  <c:v>28.01</c:v>
                </c:pt>
                <c:pt idx="90">
                  <c:v>27.83</c:v>
                </c:pt>
                <c:pt idx="91">
                  <c:v>28.68</c:v>
                </c:pt>
                <c:pt idx="92">
                  <c:v>29.97</c:v>
                </c:pt>
                <c:pt idx="93">
                  <c:v>30</c:v>
                </c:pt>
                <c:pt idx="94">
                  <c:v>27.81</c:v>
                </c:pt>
                <c:pt idx="95">
                  <c:v>29.93</c:v>
                </c:pt>
                <c:pt idx="96">
                  <c:v>28.77</c:v>
                </c:pt>
                <c:pt idx="97">
                  <c:v>31.55</c:v>
                </c:pt>
                <c:pt idx="98">
                  <c:v>29.16</c:v>
                </c:pt>
                <c:pt idx="99">
                  <c:v>28.58</c:v>
                </c:pt>
                <c:pt idx="100">
                  <c:v>28.35</c:v>
                </c:pt>
                <c:pt idx="101">
                  <c:v>28.79</c:v>
                </c:pt>
                <c:pt idx="102">
                  <c:v>29.22</c:v>
                </c:pt>
                <c:pt idx="103">
                  <c:v>29.33</c:v>
                </c:pt>
                <c:pt idx="104">
                  <c:v>30.87</c:v>
                </c:pt>
                <c:pt idx="105">
                  <c:v>29.19</c:v>
                </c:pt>
                <c:pt idx="106">
                  <c:v>31.92</c:v>
                </c:pt>
                <c:pt idx="107">
                  <c:v>32.22</c:v>
                </c:pt>
                <c:pt idx="108">
                  <c:v>33.729999999999997</c:v>
                </c:pt>
                <c:pt idx="109">
                  <c:v>30.68</c:v>
                </c:pt>
                <c:pt idx="110">
                  <c:v>29.56</c:v>
                </c:pt>
                <c:pt idx="111">
                  <c:v>30.98</c:v>
                </c:pt>
                <c:pt idx="112">
                  <c:v>30.85</c:v>
                </c:pt>
                <c:pt idx="113">
                  <c:v>31.18</c:v>
                </c:pt>
                <c:pt idx="114">
                  <c:v>31.05</c:v>
                </c:pt>
                <c:pt idx="115">
                  <c:v>28.84</c:v>
                </c:pt>
                <c:pt idx="116">
                  <c:v>29.23</c:v>
                </c:pt>
                <c:pt idx="117">
                  <c:v>29.46</c:v>
                </c:pt>
                <c:pt idx="118">
                  <c:v>29.63</c:v>
                </c:pt>
                <c:pt idx="119">
                  <c:v>29.46</c:v>
                </c:pt>
                <c:pt idx="120">
                  <c:v>29.43</c:v>
                </c:pt>
                <c:pt idx="121">
                  <c:v>30.68</c:v>
                </c:pt>
                <c:pt idx="122">
                  <c:v>29.12</c:v>
                </c:pt>
                <c:pt idx="123">
                  <c:v>29.77</c:v>
                </c:pt>
                <c:pt idx="124">
                  <c:v>30.07</c:v>
                </c:pt>
                <c:pt idx="125">
                  <c:v>30.98</c:v>
                </c:pt>
                <c:pt idx="126">
                  <c:v>28.38</c:v>
                </c:pt>
                <c:pt idx="127">
                  <c:v>30.24</c:v>
                </c:pt>
                <c:pt idx="128">
                  <c:v>25.83</c:v>
                </c:pt>
                <c:pt idx="129">
                  <c:v>25.43</c:v>
                </c:pt>
                <c:pt idx="130">
                  <c:v>27.89</c:v>
                </c:pt>
                <c:pt idx="131">
                  <c:v>28.52</c:v>
                </c:pt>
                <c:pt idx="132">
                  <c:v>28.76</c:v>
                </c:pt>
                <c:pt idx="133">
                  <c:v>24.59</c:v>
                </c:pt>
                <c:pt idx="134">
                  <c:v>25.8</c:v>
                </c:pt>
                <c:pt idx="135">
                  <c:v>27.59</c:v>
                </c:pt>
                <c:pt idx="136">
                  <c:v>27.62</c:v>
                </c:pt>
                <c:pt idx="137">
                  <c:v>27.32</c:v>
                </c:pt>
                <c:pt idx="138">
                  <c:v>28.16</c:v>
                </c:pt>
                <c:pt idx="139">
                  <c:v>24.45</c:v>
                </c:pt>
                <c:pt idx="140">
                  <c:v>28.97</c:v>
                </c:pt>
                <c:pt idx="141">
                  <c:v>28.3</c:v>
                </c:pt>
                <c:pt idx="142">
                  <c:v>24.42</c:v>
                </c:pt>
                <c:pt idx="143">
                  <c:v>26.48</c:v>
                </c:pt>
                <c:pt idx="144">
                  <c:v>25.93</c:v>
                </c:pt>
                <c:pt idx="145">
                  <c:v>27.99</c:v>
                </c:pt>
                <c:pt idx="146">
                  <c:v>29.27</c:v>
                </c:pt>
                <c:pt idx="147">
                  <c:v>28.65</c:v>
                </c:pt>
                <c:pt idx="148">
                  <c:v>28.69</c:v>
                </c:pt>
                <c:pt idx="149">
                  <c:v>30.98</c:v>
                </c:pt>
                <c:pt idx="150">
                  <c:v>27.65</c:v>
                </c:pt>
                <c:pt idx="151">
                  <c:v>30.37</c:v>
                </c:pt>
                <c:pt idx="152">
                  <c:v>29.87</c:v>
                </c:pt>
                <c:pt idx="153">
                  <c:v>26.31</c:v>
                </c:pt>
                <c:pt idx="154">
                  <c:v>29.9</c:v>
                </c:pt>
                <c:pt idx="155">
                  <c:v>28.86</c:v>
                </c:pt>
                <c:pt idx="156">
                  <c:v>29.36</c:v>
                </c:pt>
                <c:pt idx="157">
                  <c:v>29.73</c:v>
                </c:pt>
                <c:pt idx="158">
                  <c:v>30.17</c:v>
                </c:pt>
                <c:pt idx="159">
                  <c:v>30</c:v>
                </c:pt>
                <c:pt idx="160">
                  <c:v>29.61</c:v>
                </c:pt>
                <c:pt idx="161">
                  <c:v>27.92</c:v>
                </c:pt>
                <c:pt idx="162">
                  <c:v>29.03</c:v>
                </c:pt>
                <c:pt idx="163">
                  <c:v>28.25</c:v>
                </c:pt>
                <c:pt idx="164">
                  <c:v>30.07</c:v>
                </c:pt>
                <c:pt idx="165">
                  <c:v>28.55</c:v>
                </c:pt>
                <c:pt idx="166">
                  <c:v>24.33</c:v>
                </c:pt>
                <c:pt idx="167">
                  <c:v>28.54</c:v>
                </c:pt>
                <c:pt idx="168">
                  <c:v>25.63</c:v>
                </c:pt>
                <c:pt idx="169">
                  <c:v>25.63</c:v>
                </c:pt>
                <c:pt idx="170">
                  <c:v>29.06</c:v>
                </c:pt>
                <c:pt idx="171">
                  <c:v>30.04</c:v>
                </c:pt>
                <c:pt idx="172">
                  <c:v>28.82</c:v>
                </c:pt>
                <c:pt idx="173">
                  <c:v>28.98</c:v>
                </c:pt>
                <c:pt idx="174">
                  <c:v>27.52</c:v>
                </c:pt>
                <c:pt idx="175">
                  <c:v>28.66</c:v>
                </c:pt>
                <c:pt idx="176">
                  <c:v>27.41</c:v>
                </c:pt>
                <c:pt idx="177">
                  <c:v>25.8</c:v>
                </c:pt>
                <c:pt idx="178">
                  <c:v>24.72</c:v>
                </c:pt>
                <c:pt idx="179">
                  <c:v>28.12</c:v>
                </c:pt>
                <c:pt idx="180">
                  <c:v>27.66</c:v>
                </c:pt>
                <c:pt idx="181">
                  <c:v>31.32</c:v>
                </c:pt>
                <c:pt idx="182">
                  <c:v>29</c:v>
                </c:pt>
                <c:pt idx="183">
                  <c:v>29.33</c:v>
                </c:pt>
                <c:pt idx="184">
                  <c:v>27.35</c:v>
                </c:pt>
                <c:pt idx="185">
                  <c:v>27.49</c:v>
                </c:pt>
                <c:pt idx="186">
                  <c:v>27.49</c:v>
                </c:pt>
                <c:pt idx="187">
                  <c:v>26.61</c:v>
                </c:pt>
                <c:pt idx="188">
                  <c:v>27.68</c:v>
                </c:pt>
                <c:pt idx="189">
                  <c:v>27.05</c:v>
                </c:pt>
                <c:pt idx="190">
                  <c:v>29.53</c:v>
                </c:pt>
                <c:pt idx="191">
                  <c:v>30.37</c:v>
                </c:pt>
                <c:pt idx="192">
                  <c:v>30.04</c:v>
                </c:pt>
                <c:pt idx="193">
                  <c:v>25.71</c:v>
                </c:pt>
                <c:pt idx="194">
                  <c:v>26.71</c:v>
                </c:pt>
                <c:pt idx="195">
                  <c:v>30.1</c:v>
                </c:pt>
                <c:pt idx="196">
                  <c:v>28.92</c:v>
                </c:pt>
                <c:pt idx="197">
                  <c:v>29.22</c:v>
                </c:pt>
                <c:pt idx="198">
                  <c:v>30.27</c:v>
                </c:pt>
                <c:pt idx="199">
                  <c:v>29.77</c:v>
                </c:pt>
                <c:pt idx="200">
                  <c:v>27.76</c:v>
                </c:pt>
                <c:pt idx="201">
                  <c:v>27.92</c:v>
                </c:pt>
                <c:pt idx="202">
                  <c:v>30.58</c:v>
                </c:pt>
                <c:pt idx="203">
                  <c:v>30.44</c:v>
                </c:pt>
                <c:pt idx="204">
                  <c:v>29.39</c:v>
                </c:pt>
                <c:pt idx="205">
                  <c:v>28.62</c:v>
                </c:pt>
                <c:pt idx="206">
                  <c:v>27.78</c:v>
                </c:pt>
                <c:pt idx="207">
                  <c:v>29.53</c:v>
                </c:pt>
                <c:pt idx="208">
                  <c:v>30.78</c:v>
                </c:pt>
                <c:pt idx="209">
                  <c:v>30.24</c:v>
                </c:pt>
                <c:pt idx="210">
                  <c:v>30.44</c:v>
                </c:pt>
                <c:pt idx="211">
                  <c:v>29.7</c:v>
                </c:pt>
                <c:pt idx="212">
                  <c:v>30.04</c:v>
                </c:pt>
                <c:pt idx="213">
                  <c:v>30.95</c:v>
                </c:pt>
                <c:pt idx="214">
                  <c:v>28.36</c:v>
                </c:pt>
                <c:pt idx="215">
                  <c:v>30.48</c:v>
                </c:pt>
                <c:pt idx="216">
                  <c:v>30.58</c:v>
                </c:pt>
                <c:pt idx="217">
                  <c:v>29.8</c:v>
                </c:pt>
                <c:pt idx="218">
                  <c:v>31.22</c:v>
                </c:pt>
                <c:pt idx="219">
                  <c:v>30.75</c:v>
                </c:pt>
                <c:pt idx="220">
                  <c:v>27.96</c:v>
                </c:pt>
                <c:pt idx="221">
                  <c:v>26.34</c:v>
                </c:pt>
                <c:pt idx="222">
                  <c:v>27.89</c:v>
                </c:pt>
                <c:pt idx="223">
                  <c:v>25.53</c:v>
                </c:pt>
                <c:pt idx="224">
                  <c:v>28.09</c:v>
                </c:pt>
                <c:pt idx="225">
                  <c:v>29.36</c:v>
                </c:pt>
                <c:pt idx="226">
                  <c:v>27.35</c:v>
                </c:pt>
                <c:pt idx="227">
                  <c:v>28.58</c:v>
                </c:pt>
                <c:pt idx="228">
                  <c:v>28.9</c:v>
                </c:pt>
                <c:pt idx="229">
                  <c:v>29.26</c:v>
                </c:pt>
                <c:pt idx="230">
                  <c:v>31.49</c:v>
                </c:pt>
                <c:pt idx="231">
                  <c:v>28.35</c:v>
                </c:pt>
                <c:pt idx="232">
                  <c:v>30.77</c:v>
                </c:pt>
                <c:pt idx="233">
                  <c:v>29.34</c:v>
                </c:pt>
                <c:pt idx="234">
                  <c:v>26.37</c:v>
                </c:pt>
                <c:pt idx="235">
                  <c:v>29.36</c:v>
                </c:pt>
                <c:pt idx="236">
                  <c:v>29.5</c:v>
                </c:pt>
                <c:pt idx="237">
                  <c:v>27.75</c:v>
                </c:pt>
                <c:pt idx="238">
                  <c:v>30.95</c:v>
                </c:pt>
                <c:pt idx="239">
                  <c:v>29.97</c:v>
                </c:pt>
                <c:pt idx="240">
                  <c:v>30.4</c:v>
                </c:pt>
                <c:pt idx="241">
                  <c:v>28.74</c:v>
                </c:pt>
                <c:pt idx="242">
                  <c:v>28.21</c:v>
                </c:pt>
                <c:pt idx="243">
                  <c:v>27.76</c:v>
                </c:pt>
                <c:pt idx="244">
                  <c:v>29.9</c:v>
                </c:pt>
                <c:pt idx="245">
                  <c:v>27.66</c:v>
                </c:pt>
                <c:pt idx="246">
                  <c:v>29.77</c:v>
                </c:pt>
                <c:pt idx="247">
                  <c:v>29.21</c:v>
                </c:pt>
                <c:pt idx="248">
                  <c:v>29.25</c:v>
                </c:pt>
                <c:pt idx="249">
                  <c:v>30.39</c:v>
                </c:pt>
                <c:pt idx="250">
                  <c:v>29.38</c:v>
                </c:pt>
                <c:pt idx="251">
                  <c:v>29.35</c:v>
                </c:pt>
                <c:pt idx="252">
                  <c:v>28.27</c:v>
                </c:pt>
                <c:pt idx="253">
                  <c:v>25.95</c:v>
                </c:pt>
                <c:pt idx="254">
                  <c:v>27.76</c:v>
                </c:pt>
                <c:pt idx="255">
                  <c:v>27.46</c:v>
                </c:pt>
                <c:pt idx="256">
                  <c:v>29.68</c:v>
                </c:pt>
                <c:pt idx="257">
                  <c:v>27.83</c:v>
                </c:pt>
                <c:pt idx="258">
                  <c:v>24.78</c:v>
                </c:pt>
                <c:pt idx="259">
                  <c:v>26.66</c:v>
                </c:pt>
                <c:pt idx="260">
                  <c:v>24.42</c:v>
                </c:pt>
                <c:pt idx="261">
                  <c:v>28.04</c:v>
                </c:pt>
                <c:pt idx="262">
                  <c:v>26.86</c:v>
                </c:pt>
                <c:pt idx="263">
                  <c:v>27.52</c:v>
                </c:pt>
                <c:pt idx="264">
                  <c:v>29.41</c:v>
                </c:pt>
                <c:pt idx="265">
                  <c:v>30.75</c:v>
                </c:pt>
                <c:pt idx="266">
                  <c:v>29.89</c:v>
                </c:pt>
                <c:pt idx="267">
                  <c:v>29.62</c:v>
                </c:pt>
                <c:pt idx="268">
                  <c:v>24.66</c:v>
                </c:pt>
                <c:pt idx="269">
                  <c:v>29.31</c:v>
                </c:pt>
                <c:pt idx="270">
                  <c:v>29.81</c:v>
                </c:pt>
                <c:pt idx="271">
                  <c:v>30.01</c:v>
                </c:pt>
                <c:pt idx="272">
                  <c:v>28</c:v>
                </c:pt>
                <c:pt idx="273">
                  <c:v>27.93</c:v>
                </c:pt>
                <c:pt idx="274">
                  <c:v>27.62</c:v>
                </c:pt>
                <c:pt idx="275">
                  <c:v>27.49</c:v>
                </c:pt>
                <c:pt idx="276">
                  <c:v>24.55</c:v>
                </c:pt>
                <c:pt idx="277">
                  <c:v>24.85</c:v>
                </c:pt>
                <c:pt idx="278">
                  <c:v>27.22</c:v>
                </c:pt>
                <c:pt idx="279">
                  <c:v>28.3</c:v>
                </c:pt>
                <c:pt idx="280">
                  <c:v>30.08</c:v>
                </c:pt>
                <c:pt idx="281">
                  <c:v>28.47</c:v>
                </c:pt>
                <c:pt idx="282">
                  <c:v>27.98</c:v>
                </c:pt>
                <c:pt idx="283">
                  <c:v>28.03</c:v>
                </c:pt>
                <c:pt idx="284">
                  <c:v>29.45</c:v>
                </c:pt>
                <c:pt idx="285">
                  <c:v>29.61</c:v>
                </c:pt>
                <c:pt idx="286">
                  <c:v>28.5</c:v>
                </c:pt>
                <c:pt idx="287">
                  <c:v>29.98</c:v>
                </c:pt>
                <c:pt idx="288">
                  <c:v>27.62</c:v>
                </c:pt>
                <c:pt idx="289">
                  <c:v>28.23</c:v>
                </c:pt>
                <c:pt idx="290">
                  <c:v>28.27</c:v>
                </c:pt>
                <c:pt idx="291">
                  <c:v>28.38</c:v>
                </c:pt>
                <c:pt idx="292">
                  <c:v>27.52</c:v>
                </c:pt>
                <c:pt idx="293">
                  <c:v>27.34</c:v>
                </c:pt>
                <c:pt idx="294">
                  <c:v>29.18</c:v>
                </c:pt>
                <c:pt idx="295">
                  <c:v>30.42</c:v>
                </c:pt>
                <c:pt idx="296">
                  <c:v>30.56</c:v>
                </c:pt>
                <c:pt idx="297">
                  <c:v>29.11</c:v>
                </c:pt>
                <c:pt idx="298">
                  <c:v>30.45</c:v>
                </c:pt>
                <c:pt idx="299">
                  <c:v>30.35</c:v>
                </c:pt>
                <c:pt idx="300">
                  <c:v>29.82</c:v>
                </c:pt>
                <c:pt idx="301">
                  <c:v>28.44</c:v>
                </c:pt>
                <c:pt idx="302">
                  <c:v>29.01</c:v>
                </c:pt>
                <c:pt idx="303">
                  <c:v>27.86</c:v>
                </c:pt>
                <c:pt idx="304">
                  <c:v>28.67</c:v>
                </c:pt>
                <c:pt idx="305">
                  <c:v>29.32</c:v>
                </c:pt>
                <c:pt idx="306">
                  <c:v>28.57</c:v>
                </c:pt>
                <c:pt idx="307">
                  <c:v>28.98</c:v>
                </c:pt>
                <c:pt idx="308">
                  <c:v>29.04</c:v>
                </c:pt>
                <c:pt idx="309">
                  <c:v>28.61</c:v>
                </c:pt>
                <c:pt idx="310">
                  <c:v>28.74</c:v>
                </c:pt>
                <c:pt idx="311">
                  <c:v>28.81</c:v>
                </c:pt>
                <c:pt idx="312">
                  <c:v>28.17</c:v>
                </c:pt>
                <c:pt idx="313">
                  <c:v>28.34</c:v>
                </c:pt>
                <c:pt idx="314">
                  <c:v>28.17</c:v>
                </c:pt>
                <c:pt idx="315">
                  <c:v>27.59</c:v>
                </c:pt>
                <c:pt idx="316">
                  <c:v>28.81</c:v>
                </c:pt>
                <c:pt idx="317">
                  <c:v>26.96</c:v>
                </c:pt>
                <c:pt idx="318">
                  <c:v>31.95</c:v>
                </c:pt>
                <c:pt idx="319">
                  <c:v>27.76</c:v>
                </c:pt>
                <c:pt idx="320">
                  <c:v>26.99</c:v>
                </c:pt>
                <c:pt idx="321">
                  <c:v>29.99</c:v>
                </c:pt>
                <c:pt idx="322">
                  <c:v>27.86</c:v>
                </c:pt>
                <c:pt idx="323">
                  <c:v>27.69</c:v>
                </c:pt>
                <c:pt idx="324">
                  <c:v>28.88</c:v>
                </c:pt>
                <c:pt idx="325">
                  <c:v>28.28</c:v>
                </c:pt>
                <c:pt idx="326">
                  <c:v>29.08</c:v>
                </c:pt>
                <c:pt idx="327">
                  <c:v>28.17</c:v>
                </c:pt>
                <c:pt idx="328">
                  <c:v>27.16</c:v>
                </c:pt>
                <c:pt idx="329">
                  <c:v>26.96</c:v>
                </c:pt>
                <c:pt idx="330">
                  <c:v>28.88</c:v>
                </c:pt>
                <c:pt idx="331">
                  <c:v>28.64</c:v>
                </c:pt>
                <c:pt idx="332">
                  <c:v>28.27</c:v>
                </c:pt>
                <c:pt idx="333">
                  <c:v>27.86</c:v>
                </c:pt>
                <c:pt idx="334">
                  <c:v>27.39</c:v>
                </c:pt>
                <c:pt idx="335">
                  <c:v>30.11</c:v>
                </c:pt>
                <c:pt idx="336">
                  <c:v>29.42</c:v>
                </c:pt>
                <c:pt idx="337">
                  <c:v>28.17</c:v>
                </c:pt>
                <c:pt idx="338">
                  <c:v>28.33</c:v>
                </c:pt>
                <c:pt idx="339">
                  <c:v>28.71</c:v>
                </c:pt>
                <c:pt idx="340">
                  <c:v>29.42</c:v>
                </c:pt>
                <c:pt idx="341">
                  <c:v>28.51</c:v>
                </c:pt>
                <c:pt idx="342">
                  <c:v>27.2</c:v>
                </c:pt>
                <c:pt idx="343">
                  <c:v>26.66</c:v>
                </c:pt>
                <c:pt idx="344">
                  <c:v>24.88</c:v>
                </c:pt>
                <c:pt idx="345">
                  <c:v>28.94</c:v>
                </c:pt>
                <c:pt idx="346">
                  <c:v>28.01</c:v>
                </c:pt>
                <c:pt idx="347">
                  <c:v>27.71</c:v>
                </c:pt>
                <c:pt idx="348">
                  <c:v>27.38</c:v>
                </c:pt>
                <c:pt idx="349">
                  <c:v>29.15</c:v>
                </c:pt>
                <c:pt idx="350">
                  <c:v>28.32</c:v>
                </c:pt>
                <c:pt idx="351">
                  <c:v>29.32</c:v>
                </c:pt>
                <c:pt idx="352">
                  <c:v>27.19</c:v>
                </c:pt>
                <c:pt idx="353">
                  <c:v>29.01</c:v>
                </c:pt>
                <c:pt idx="354">
                  <c:v>29.73</c:v>
                </c:pt>
                <c:pt idx="355">
                  <c:v>29.55</c:v>
                </c:pt>
                <c:pt idx="356">
                  <c:v>29.52</c:v>
                </c:pt>
                <c:pt idx="357">
                  <c:v>30.09</c:v>
                </c:pt>
                <c:pt idx="358">
                  <c:v>27.64</c:v>
                </c:pt>
                <c:pt idx="359">
                  <c:v>30.23</c:v>
                </c:pt>
                <c:pt idx="360">
                  <c:v>27.43</c:v>
                </c:pt>
                <c:pt idx="361">
                  <c:v>28.47</c:v>
                </c:pt>
                <c:pt idx="362">
                  <c:v>29.86</c:v>
                </c:pt>
                <c:pt idx="363">
                  <c:v>28.52</c:v>
                </c:pt>
                <c:pt idx="364">
                  <c:v>29.22</c:v>
                </c:pt>
                <c:pt idx="365">
                  <c:v>27.19</c:v>
                </c:pt>
                <c:pt idx="366">
                  <c:v>26.33</c:v>
                </c:pt>
                <c:pt idx="367">
                  <c:v>29.04</c:v>
                </c:pt>
                <c:pt idx="368">
                  <c:v>27.88</c:v>
                </c:pt>
                <c:pt idx="369">
                  <c:v>26.67</c:v>
                </c:pt>
                <c:pt idx="370">
                  <c:v>28.88</c:v>
                </c:pt>
                <c:pt idx="371">
                  <c:v>29.65</c:v>
                </c:pt>
                <c:pt idx="372">
                  <c:v>27.86</c:v>
                </c:pt>
                <c:pt idx="373">
                  <c:v>30.09</c:v>
                </c:pt>
                <c:pt idx="374">
                  <c:v>30.5</c:v>
                </c:pt>
                <c:pt idx="375">
                  <c:v>31.57</c:v>
                </c:pt>
                <c:pt idx="376">
                  <c:v>31.03</c:v>
                </c:pt>
                <c:pt idx="377">
                  <c:v>29.62</c:v>
                </c:pt>
                <c:pt idx="378">
                  <c:v>29.91</c:v>
                </c:pt>
                <c:pt idx="379">
                  <c:v>29.65</c:v>
                </c:pt>
                <c:pt idx="380">
                  <c:v>29.15</c:v>
                </c:pt>
                <c:pt idx="381">
                  <c:v>28.71</c:v>
                </c:pt>
                <c:pt idx="382">
                  <c:v>27.88</c:v>
                </c:pt>
                <c:pt idx="383">
                  <c:v>28.44</c:v>
                </c:pt>
                <c:pt idx="384">
                  <c:v>29.15</c:v>
                </c:pt>
                <c:pt idx="385">
                  <c:v>27.49</c:v>
                </c:pt>
                <c:pt idx="386">
                  <c:v>28.08</c:v>
                </c:pt>
                <c:pt idx="387">
                  <c:v>27.77</c:v>
                </c:pt>
                <c:pt idx="388">
                  <c:v>28.51</c:v>
                </c:pt>
                <c:pt idx="389">
                  <c:v>30.16</c:v>
                </c:pt>
                <c:pt idx="390">
                  <c:v>29.89</c:v>
                </c:pt>
                <c:pt idx="391">
                  <c:v>29.45</c:v>
                </c:pt>
                <c:pt idx="392">
                  <c:v>29.32</c:v>
                </c:pt>
                <c:pt idx="393">
                  <c:v>29.62</c:v>
                </c:pt>
                <c:pt idx="394">
                  <c:v>29.05</c:v>
                </c:pt>
                <c:pt idx="395">
                  <c:v>30.53</c:v>
                </c:pt>
                <c:pt idx="396">
                  <c:v>30.9</c:v>
                </c:pt>
                <c:pt idx="397">
                  <c:v>31.27</c:v>
                </c:pt>
                <c:pt idx="398">
                  <c:v>31.62</c:v>
                </c:pt>
                <c:pt idx="399">
                  <c:v>30.87</c:v>
                </c:pt>
                <c:pt idx="400">
                  <c:v>31.41</c:v>
                </c:pt>
                <c:pt idx="401">
                  <c:v>29.82</c:v>
                </c:pt>
                <c:pt idx="402">
                  <c:v>31.55</c:v>
                </c:pt>
                <c:pt idx="403">
                  <c:v>28.67</c:v>
                </c:pt>
                <c:pt idx="404">
                  <c:v>25.19</c:v>
                </c:pt>
                <c:pt idx="405">
                  <c:v>30.23</c:v>
                </c:pt>
                <c:pt idx="406">
                  <c:v>29.69</c:v>
                </c:pt>
                <c:pt idx="407">
                  <c:v>29.18</c:v>
                </c:pt>
                <c:pt idx="408">
                  <c:v>29.65</c:v>
                </c:pt>
                <c:pt idx="409">
                  <c:v>31.95</c:v>
                </c:pt>
                <c:pt idx="410">
                  <c:v>31.51</c:v>
                </c:pt>
                <c:pt idx="411">
                  <c:v>31.07</c:v>
                </c:pt>
                <c:pt idx="412">
                  <c:v>28.84</c:v>
                </c:pt>
                <c:pt idx="413">
                  <c:v>30.33</c:v>
                </c:pt>
                <c:pt idx="414">
                  <c:v>31.68</c:v>
                </c:pt>
                <c:pt idx="415">
                  <c:v>29.35</c:v>
                </c:pt>
                <c:pt idx="416">
                  <c:v>29.62</c:v>
                </c:pt>
                <c:pt idx="417">
                  <c:v>28.4</c:v>
                </c:pt>
                <c:pt idx="418">
                  <c:v>27.97</c:v>
                </c:pt>
                <c:pt idx="419">
                  <c:v>26.8</c:v>
                </c:pt>
                <c:pt idx="420">
                  <c:v>28.58</c:v>
                </c:pt>
                <c:pt idx="421">
                  <c:v>30.19</c:v>
                </c:pt>
                <c:pt idx="422">
                  <c:v>28.99</c:v>
                </c:pt>
                <c:pt idx="423">
                  <c:v>30.26</c:v>
                </c:pt>
                <c:pt idx="424">
                  <c:v>29.82</c:v>
                </c:pt>
                <c:pt idx="425">
                  <c:v>30.6</c:v>
                </c:pt>
                <c:pt idx="426">
                  <c:v>30.97</c:v>
                </c:pt>
                <c:pt idx="427">
                  <c:v>29.96</c:v>
                </c:pt>
                <c:pt idx="428">
                  <c:v>29.48</c:v>
                </c:pt>
                <c:pt idx="429">
                  <c:v>30.16</c:v>
                </c:pt>
                <c:pt idx="430">
                  <c:v>31.28</c:v>
                </c:pt>
                <c:pt idx="431">
                  <c:v>33.01</c:v>
                </c:pt>
                <c:pt idx="432">
                  <c:v>30.53</c:v>
                </c:pt>
                <c:pt idx="433">
                  <c:v>29.08</c:v>
                </c:pt>
                <c:pt idx="434">
                  <c:v>26.63</c:v>
                </c:pt>
                <c:pt idx="435">
                  <c:v>28.68</c:v>
                </c:pt>
                <c:pt idx="436">
                  <c:v>27.25</c:v>
                </c:pt>
                <c:pt idx="437">
                  <c:v>30.32</c:v>
                </c:pt>
                <c:pt idx="438">
                  <c:v>30.16</c:v>
                </c:pt>
                <c:pt idx="439">
                  <c:v>30.73</c:v>
                </c:pt>
                <c:pt idx="440">
                  <c:v>30.74</c:v>
                </c:pt>
                <c:pt idx="441">
                  <c:v>29.32</c:v>
                </c:pt>
                <c:pt idx="442">
                  <c:v>28.84</c:v>
                </c:pt>
                <c:pt idx="443">
                  <c:v>28.96</c:v>
                </c:pt>
                <c:pt idx="444">
                  <c:v>27.94</c:v>
                </c:pt>
                <c:pt idx="445">
                  <c:v>28.52</c:v>
                </c:pt>
                <c:pt idx="446">
                  <c:v>30.24</c:v>
                </c:pt>
                <c:pt idx="447">
                  <c:v>26.98</c:v>
                </c:pt>
                <c:pt idx="448">
                  <c:v>30.06</c:v>
                </c:pt>
                <c:pt idx="449">
                  <c:v>28.72</c:v>
                </c:pt>
                <c:pt idx="450">
                  <c:v>28.21</c:v>
                </c:pt>
                <c:pt idx="451">
                  <c:v>27.87</c:v>
                </c:pt>
                <c:pt idx="452">
                  <c:v>29.11</c:v>
                </c:pt>
                <c:pt idx="453">
                  <c:v>29.66</c:v>
                </c:pt>
                <c:pt idx="454">
                  <c:v>29.08</c:v>
                </c:pt>
                <c:pt idx="455">
                  <c:v>29.38</c:v>
                </c:pt>
                <c:pt idx="456">
                  <c:v>30.19</c:v>
                </c:pt>
                <c:pt idx="457">
                  <c:v>31.81</c:v>
                </c:pt>
                <c:pt idx="458">
                  <c:v>27.61</c:v>
                </c:pt>
                <c:pt idx="459">
                  <c:v>27.93</c:v>
                </c:pt>
                <c:pt idx="460">
                  <c:v>27.53</c:v>
                </c:pt>
                <c:pt idx="461">
                  <c:v>30.06</c:v>
                </c:pt>
                <c:pt idx="462">
                  <c:v>32.11</c:v>
                </c:pt>
                <c:pt idx="463">
                  <c:v>29.32</c:v>
                </c:pt>
                <c:pt idx="464">
                  <c:v>29.08</c:v>
                </c:pt>
                <c:pt idx="465">
                  <c:v>30.79</c:v>
                </c:pt>
                <c:pt idx="466">
                  <c:v>29.45</c:v>
                </c:pt>
                <c:pt idx="467">
                  <c:v>25.32</c:v>
                </c:pt>
                <c:pt idx="468">
                  <c:v>30.33</c:v>
                </c:pt>
                <c:pt idx="469">
                  <c:v>29.29</c:v>
                </c:pt>
                <c:pt idx="470">
                  <c:v>29.28</c:v>
                </c:pt>
                <c:pt idx="471">
                  <c:v>26.73</c:v>
                </c:pt>
                <c:pt idx="472">
                  <c:v>29.82</c:v>
                </c:pt>
                <c:pt idx="473">
                  <c:v>28.57</c:v>
                </c:pt>
                <c:pt idx="474">
                  <c:v>29.59</c:v>
                </c:pt>
                <c:pt idx="475">
                  <c:v>28.24</c:v>
                </c:pt>
                <c:pt idx="476">
                  <c:v>28.03</c:v>
                </c:pt>
                <c:pt idx="477">
                  <c:v>28.04</c:v>
                </c:pt>
                <c:pt idx="478">
                  <c:v>27.97</c:v>
                </c:pt>
                <c:pt idx="479">
                  <c:v>28.57</c:v>
                </c:pt>
                <c:pt idx="480">
                  <c:v>29.9</c:v>
                </c:pt>
                <c:pt idx="481">
                  <c:v>29.92</c:v>
                </c:pt>
                <c:pt idx="482">
                  <c:v>28.67</c:v>
                </c:pt>
                <c:pt idx="483">
                  <c:v>27.33</c:v>
                </c:pt>
                <c:pt idx="484">
                  <c:v>26.63</c:v>
                </c:pt>
                <c:pt idx="485">
                  <c:v>29.86</c:v>
                </c:pt>
                <c:pt idx="486">
                  <c:v>30.96</c:v>
                </c:pt>
                <c:pt idx="487">
                  <c:v>30.09</c:v>
                </c:pt>
                <c:pt idx="488">
                  <c:v>27.06</c:v>
                </c:pt>
                <c:pt idx="489">
                  <c:v>25.56</c:v>
                </c:pt>
                <c:pt idx="490">
                  <c:v>25.86</c:v>
                </c:pt>
                <c:pt idx="491">
                  <c:v>27.97</c:v>
                </c:pt>
                <c:pt idx="492">
                  <c:v>27.3</c:v>
                </c:pt>
                <c:pt idx="493">
                  <c:v>29.42</c:v>
                </c:pt>
                <c:pt idx="494">
                  <c:v>26.13</c:v>
                </c:pt>
                <c:pt idx="495">
                  <c:v>28.62</c:v>
                </c:pt>
                <c:pt idx="496">
                  <c:v>27.63</c:v>
                </c:pt>
                <c:pt idx="497">
                  <c:v>29.92</c:v>
                </c:pt>
                <c:pt idx="498">
                  <c:v>27.84</c:v>
                </c:pt>
                <c:pt idx="499">
                  <c:v>26.26</c:v>
                </c:pt>
                <c:pt idx="500">
                  <c:v>27.07</c:v>
                </c:pt>
                <c:pt idx="501">
                  <c:v>27.49</c:v>
                </c:pt>
                <c:pt idx="502">
                  <c:v>28.91</c:v>
                </c:pt>
                <c:pt idx="503">
                  <c:v>27.49</c:v>
                </c:pt>
                <c:pt idx="504">
                  <c:v>25.21</c:v>
                </c:pt>
                <c:pt idx="505">
                  <c:v>27.09</c:v>
                </c:pt>
                <c:pt idx="506">
                  <c:v>28.4</c:v>
                </c:pt>
                <c:pt idx="507">
                  <c:v>29.79</c:v>
                </c:pt>
                <c:pt idx="508">
                  <c:v>28.31</c:v>
                </c:pt>
                <c:pt idx="509">
                  <c:v>27.68</c:v>
                </c:pt>
                <c:pt idx="510">
                  <c:v>26.96</c:v>
                </c:pt>
                <c:pt idx="511">
                  <c:v>28.62</c:v>
                </c:pt>
                <c:pt idx="512">
                  <c:v>26.29</c:v>
                </c:pt>
                <c:pt idx="513">
                  <c:v>29.38</c:v>
                </c:pt>
                <c:pt idx="514">
                  <c:v>30.35</c:v>
                </c:pt>
                <c:pt idx="515">
                  <c:v>28.57</c:v>
                </c:pt>
                <c:pt idx="516">
                  <c:v>26.45</c:v>
                </c:pt>
                <c:pt idx="517">
                  <c:v>25.15</c:v>
                </c:pt>
                <c:pt idx="518">
                  <c:v>25.75</c:v>
                </c:pt>
                <c:pt idx="519">
                  <c:v>27.08</c:v>
                </c:pt>
                <c:pt idx="520">
                  <c:v>27.47</c:v>
                </c:pt>
                <c:pt idx="521">
                  <c:v>25.59</c:v>
                </c:pt>
                <c:pt idx="522">
                  <c:v>28.84</c:v>
                </c:pt>
                <c:pt idx="523">
                  <c:v>31.47</c:v>
                </c:pt>
                <c:pt idx="524">
                  <c:v>28.78</c:v>
                </c:pt>
                <c:pt idx="525">
                  <c:v>29.22</c:v>
                </c:pt>
                <c:pt idx="526">
                  <c:v>29.82</c:v>
                </c:pt>
                <c:pt idx="527">
                  <c:v>30.72</c:v>
                </c:pt>
                <c:pt idx="528">
                  <c:v>26.5</c:v>
                </c:pt>
                <c:pt idx="529">
                  <c:v>25.96</c:v>
                </c:pt>
                <c:pt idx="530">
                  <c:v>26.23</c:v>
                </c:pt>
                <c:pt idx="531">
                  <c:v>28.54</c:v>
                </c:pt>
                <c:pt idx="532">
                  <c:v>27.23</c:v>
                </c:pt>
                <c:pt idx="533">
                  <c:v>27.64</c:v>
                </c:pt>
                <c:pt idx="534">
                  <c:v>25.93</c:v>
                </c:pt>
                <c:pt idx="535">
                  <c:v>29.29</c:v>
                </c:pt>
                <c:pt idx="536">
                  <c:v>28.21</c:v>
                </c:pt>
                <c:pt idx="537">
                  <c:v>26.53</c:v>
                </c:pt>
                <c:pt idx="538">
                  <c:v>24.25</c:v>
                </c:pt>
                <c:pt idx="539">
                  <c:v>27.81</c:v>
                </c:pt>
                <c:pt idx="540">
                  <c:v>28.74</c:v>
                </c:pt>
                <c:pt idx="541">
                  <c:v>25.35</c:v>
                </c:pt>
                <c:pt idx="542">
                  <c:v>29.12</c:v>
                </c:pt>
                <c:pt idx="543">
                  <c:v>27.5</c:v>
                </c:pt>
                <c:pt idx="544">
                  <c:v>25.69</c:v>
                </c:pt>
                <c:pt idx="545">
                  <c:v>29.15</c:v>
                </c:pt>
                <c:pt idx="546">
                  <c:v>31.89</c:v>
                </c:pt>
                <c:pt idx="547">
                  <c:v>29.33</c:v>
                </c:pt>
                <c:pt idx="548">
                  <c:v>29.07</c:v>
                </c:pt>
                <c:pt idx="549">
                  <c:v>27.17</c:v>
                </c:pt>
                <c:pt idx="550">
                  <c:v>26.19</c:v>
                </c:pt>
                <c:pt idx="551">
                  <c:v>29.65</c:v>
                </c:pt>
                <c:pt idx="552">
                  <c:v>28.39</c:v>
                </c:pt>
                <c:pt idx="553">
                  <c:v>26.23</c:v>
                </c:pt>
                <c:pt idx="554">
                  <c:v>28.64</c:v>
                </c:pt>
                <c:pt idx="555">
                  <c:v>28.84</c:v>
                </c:pt>
                <c:pt idx="556">
                  <c:v>28.44</c:v>
                </c:pt>
                <c:pt idx="557">
                  <c:v>27.94</c:v>
                </c:pt>
                <c:pt idx="558">
                  <c:v>27.2</c:v>
                </c:pt>
                <c:pt idx="559">
                  <c:v>29.52</c:v>
                </c:pt>
                <c:pt idx="560">
                  <c:v>26.87</c:v>
                </c:pt>
                <c:pt idx="561">
                  <c:v>26.86</c:v>
                </c:pt>
                <c:pt idx="562">
                  <c:v>28.93</c:v>
                </c:pt>
                <c:pt idx="563">
                  <c:v>29.6</c:v>
                </c:pt>
                <c:pt idx="564">
                  <c:v>24.76</c:v>
                </c:pt>
                <c:pt idx="565">
                  <c:v>30.6</c:v>
                </c:pt>
                <c:pt idx="566">
                  <c:v>28.76</c:v>
                </c:pt>
                <c:pt idx="567">
                  <c:v>29.25</c:v>
                </c:pt>
                <c:pt idx="568">
                  <c:v>25.07</c:v>
                </c:pt>
                <c:pt idx="569">
                  <c:v>26.67</c:v>
                </c:pt>
                <c:pt idx="570">
                  <c:v>24.79</c:v>
                </c:pt>
                <c:pt idx="571">
                  <c:v>28.44</c:v>
                </c:pt>
                <c:pt idx="572">
                  <c:v>28.3</c:v>
                </c:pt>
                <c:pt idx="573">
                  <c:v>29.04</c:v>
                </c:pt>
                <c:pt idx="574">
                  <c:v>27.84</c:v>
                </c:pt>
                <c:pt idx="575">
                  <c:v>26.87</c:v>
                </c:pt>
                <c:pt idx="576">
                  <c:v>27.67</c:v>
                </c:pt>
                <c:pt idx="577">
                  <c:v>26.17</c:v>
                </c:pt>
                <c:pt idx="578">
                  <c:v>27</c:v>
                </c:pt>
                <c:pt idx="579">
                  <c:v>25.56</c:v>
                </c:pt>
                <c:pt idx="580">
                  <c:v>25.06</c:v>
                </c:pt>
                <c:pt idx="581">
                  <c:v>29.21</c:v>
                </c:pt>
                <c:pt idx="582">
                  <c:v>30.87</c:v>
                </c:pt>
                <c:pt idx="583">
                  <c:v>30.06</c:v>
                </c:pt>
                <c:pt idx="584">
                  <c:v>29.75</c:v>
                </c:pt>
                <c:pt idx="585">
                  <c:v>28.64</c:v>
                </c:pt>
                <c:pt idx="586">
                  <c:v>28.98</c:v>
                </c:pt>
                <c:pt idx="587">
                  <c:v>25.56</c:v>
                </c:pt>
                <c:pt idx="588">
                  <c:v>28.91</c:v>
                </c:pt>
                <c:pt idx="589">
                  <c:v>29.92</c:v>
                </c:pt>
                <c:pt idx="590">
                  <c:v>26.73</c:v>
                </c:pt>
                <c:pt idx="591">
                  <c:v>27.5</c:v>
                </c:pt>
                <c:pt idx="592">
                  <c:v>28.57</c:v>
                </c:pt>
                <c:pt idx="593">
                  <c:v>28.88</c:v>
                </c:pt>
                <c:pt idx="594">
                  <c:v>28.44</c:v>
                </c:pt>
                <c:pt idx="595">
                  <c:v>24.89</c:v>
                </c:pt>
                <c:pt idx="596">
                  <c:v>28.57</c:v>
                </c:pt>
                <c:pt idx="597">
                  <c:v>28.3</c:v>
                </c:pt>
                <c:pt idx="598">
                  <c:v>27.04</c:v>
                </c:pt>
                <c:pt idx="599">
                  <c:v>28.52</c:v>
                </c:pt>
                <c:pt idx="600">
                  <c:v>29.34</c:v>
                </c:pt>
                <c:pt idx="601">
                  <c:v>26.87</c:v>
                </c:pt>
                <c:pt idx="602">
                  <c:v>27.2</c:v>
                </c:pt>
                <c:pt idx="603">
                  <c:v>28.23</c:v>
                </c:pt>
                <c:pt idx="604">
                  <c:v>27.1</c:v>
                </c:pt>
                <c:pt idx="605">
                  <c:v>24.98</c:v>
                </c:pt>
                <c:pt idx="606">
                  <c:v>27.83</c:v>
                </c:pt>
                <c:pt idx="607">
                  <c:v>29.16</c:v>
                </c:pt>
                <c:pt idx="608">
                  <c:v>25.97</c:v>
                </c:pt>
                <c:pt idx="609">
                  <c:v>28.03</c:v>
                </c:pt>
                <c:pt idx="610">
                  <c:v>26.33</c:v>
                </c:pt>
                <c:pt idx="611">
                  <c:v>26</c:v>
                </c:pt>
                <c:pt idx="612">
                  <c:v>28.81</c:v>
                </c:pt>
                <c:pt idx="613">
                  <c:v>28.5</c:v>
                </c:pt>
                <c:pt idx="614">
                  <c:v>27.93</c:v>
                </c:pt>
                <c:pt idx="615">
                  <c:v>28.32</c:v>
                </c:pt>
                <c:pt idx="616">
                  <c:v>26.12</c:v>
                </c:pt>
                <c:pt idx="617">
                  <c:v>23.48</c:v>
                </c:pt>
                <c:pt idx="618">
                  <c:v>26.96</c:v>
                </c:pt>
                <c:pt idx="619">
                  <c:v>27.7</c:v>
                </c:pt>
                <c:pt idx="620">
                  <c:v>26.87</c:v>
                </c:pt>
                <c:pt idx="621">
                  <c:v>24.52</c:v>
                </c:pt>
                <c:pt idx="622">
                  <c:v>23.88</c:v>
                </c:pt>
                <c:pt idx="623">
                  <c:v>26.16</c:v>
                </c:pt>
                <c:pt idx="624">
                  <c:v>24.19</c:v>
                </c:pt>
                <c:pt idx="625">
                  <c:v>23.78</c:v>
                </c:pt>
                <c:pt idx="626">
                  <c:v>26.43</c:v>
                </c:pt>
                <c:pt idx="627">
                  <c:v>26.8</c:v>
                </c:pt>
                <c:pt idx="628">
                  <c:v>28.28</c:v>
                </c:pt>
                <c:pt idx="629">
                  <c:v>26.15</c:v>
                </c:pt>
                <c:pt idx="630">
                  <c:v>25.96</c:v>
                </c:pt>
                <c:pt idx="631">
                  <c:v>21.74</c:v>
                </c:pt>
                <c:pt idx="632">
                  <c:v>22.04</c:v>
                </c:pt>
                <c:pt idx="633">
                  <c:v>24.15</c:v>
                </c:pt>
                <c:pt idx="634">
                  <c:v>28.18</c:v>
                </c:pt>
                <c:pt idx="635">
                  <c:v>26.33</c:v>
                </c:pt>
                <c:pt idx="636">
                  <c:v>25.89</c:v>
                </c:pt>
                <c:pt idx="637">
                  <c:v>26.77</c:v>
                </c:pt>
                <c:pt idx="638">
                  <c:v>27.37</c:v>
                </c:pt>
                <c:pt idx="639">
                  <c:v>27.22</c:v>
                </c:pt>
                <c:pt idx="640">
                  <c:v>26.4</c:v>
                </c:pt>
                <c:pt idx="641">
                  <c:v>25.2</c:v>
                </c:pt>
                <c:pt idx="642">
                  <c:v>26.13</c:v>
                </c:pt>
                <c:pt idx="643">
                  <c:v>26.89</c:v>
                </c:pt>
                <c:pt idx="644">
                  <c:v>28.34</c:v>
                </c:pt>
                <c:pt idx="645">
                  <c:v>26.16</c:v>
                </c:pt>
                <c:pt idx="646">
                  <c:v>27.86</c:v>
                </c:pt>
                <c:pt idx="647">
                  <c:v>25.12</c:v>
                </c:pt>
                <c:pt idx="648">
                  <c:v>25.59</c:v>
                </c:pt>
                <c:pt idx="649">
                  <c:v>26.63</c:v>
                </c:pt>
                <c:pt idx="650">
                  <c:v>24.22</c:v>
                </c:pt>
                <c:pt idx="651">
                  <c:v>28.11</c:v>
                </c:pt>
                <c:pt idx="652">
                  <c:v>27</c:v>
                </c:pt>
                <c:pt idx="653">
                  <c:v>27.67</c:v>
                </c:pt>
                <c:pt idx="654">
                  <c:v>28.38</c:v>
                </c:pt>
                <c:pt idx="655">
                  <c:v>26.43</c:v>
                </c:pt>
                <c:pt idx="656">
                  <c:v>27.43</c:v>
                </c:pt>
                <c:pt idx="657">
                  <c:v>29.08</c:v>
                </c:pt>
                <c:pt idx="658">
                  <c:v>28.57</c:v>
                </c:pt>
                <c:pt idx="659">
                  <c:v>27.3</c:v>
                </c:pt>
                <c:pt idx="660">
                  <c:v>26.89</c:v>
                </c:pt>
                <c:pt idx="661">
                  <c:v>28.03</c:v>
                </c:pt>
                <c:pt idx="662">
                  <c:v>25.72</c:v>
                </c:pt>
                <c:pt idx="663">
                  <c:v>26.02</c:v>
                </c:pt>
                <c:pt idx="664">
                  <c:v>25.96</c:v>
                </c:pt>
                <c:pt idx="665">
                  <c:v>26.46</c:v>
                </c:pt>
                <c:pt idx="666">
                  <c:v>27.16</c:v>
                </c:pt>
                <c:pt idx="667">
                  <c:v>27.14</c:v>
                </c:pt>
                <c:pt idx="668">
                  <c:v>28.3</c:v>
                </c:pt>
                <c:pt idx="669">
                  <c:v>27.87</c:v>
                </c:pt>
                <c:pt idx="670">
                  <c:v>27.67</c:v>
                </c:pt>
                <c:pt idx="671">
                  <c:v>23.53</c:v>
                </c:pt>
                <c:pt idx="674">
                  <c:v>26.9</c:v>
                </c:pt>
                <c:pt idx="675">
                  <c:v>27.91</c:v>
                </c:pt>
                <c:pt idx="676">
                  <c:v>29.83</c:v>
                </c:pt>
                <c:pt idx="677">
                  <c:v>28.39</c:v>
                </c:pt>
                <c:pt idx="678">
                  <c:v>28.62</c:v>
                </c:pt>
                <c:pt idx="679">
                  <c:v>29.54</c:v>
                </c:pt>
                <c:pt idx="680">
                  <c:v>28.13</c:v>
                </c:pt>
                <c:pt idx="681">
                  <c:v>27.44</c:v>
                </c:pt>
                <c:pt idx="682">
                  <c:v>28.28</c:v>
                </c:pt>
                <c:pt idx="683">
                  <c:v>29.12</c:v>
                </c:pt>
                <c:pt idx="684">
                  <c:v>27.45</c:v>
                </c:pt>
                <c:pt idx="685">
                  <c:v>27.64</c:v>
                </c:pt>
                <c:pt idx="686">
                  <c:v>28.35</c:v>
                </c:pt>
                <c:pt idx="687">
                  <c:v>29.5</c:v>
                </c:pt>
                <c:pt idx="688">
                  <c:v>29.58</c:v>
                </c:pt>
                <c:pt idx="689">
                  <c:v>29.52</c:v>
                </c:pt>
                <c:pt idx="690">
                  <c:v>29.04</c:v>
                </c:pt>
                <c:pt idx="691">
                  <c:v>29.21</c:v>
                </c:pt>
                <c:pt idx="692">
                  <c:v>30.91</c:v>
                </c:pt>
                <c:pt idx="693">
                  <c:v>30.86</c:v>
                </c:pt>
                <c:pt idx="694">
                  <c:v>32.1</c:v>
                </c:pt>
                <c:pt idx="695">
                  <c:v>28.36</c:v>
                </c:pt>
                <c:pt idx="696">
                  <c:v>28.48</c:v>
                </c:pt>
                <c:pt idx="697">
                  <c:v>26.45</c:v>
                </c:pt>
                <c:pt idx="698">
                  <c:v>27.57</c:v>
                </c:pt>
                <c:pt idx="699">
                  <c:v>29.29</c:v>
                </c:pt>
                <c:pt idx="700">
                  <c:v>26.71</c:v>
                </c:pt>
                <c:pt idx="701">
                  <c:v>27.14</c:v>
                </c:pt>
                <c:pt idx="702">
                  <c:v>26.83</c:v>
                </c:pt>
                <c:pt idx="703">
                  <c:v>28.43</c:v>
                </c:pt>
                <c:pt idx="704">
                  <c:v>28.66</c:v>
                </c:pt>
                <c:pt idx="705">
                  <c:v>28.04</c:v>
                </c:pt>
                <c:pt idx="706">
                  <c:v>29.41</c:v>
                </c:pt>
                <c:pt idx="707">
                  <c:v>29.28</c:v>
                </c:pt>
                <c:pt idx="708">
                  <c:v>28.81</c:v>
                </c:pt>
                <c:pt idx="709">
                  <c:v>28.54</c:v>
                </c:pt>
                <c:pt idx="710">
                  <c:v>28.83</c:v>
                </c:pt>
                <c:pt idx="711">
                  <c:v>29.06</c:v>
                </c:pt>
                <c:pt idx="712">
                  <c:v>29.01</c:v>
                </c:pt>
                <c:pt idx="713">
                  <c:v>28</c:v>
                </c:pt>
                <c:pt idx="714">
                  <c:v>29.16</c:v>
                </c:pt>
                <c:pt idx="715">
                  <c:v>28.9</c:v>
                </c:pt>
                <c:pt idx="716">
                  <c:v>29.68</c:v>
                </c:pt>
                <c:pt idx="717">
                  <c:v>27.97</c:v>
                </c:pt>
                <c:pt idx="718">
                  <c:v>27.79</c:v>
                </c:pt>
                <c:pt idx="719">
                  <c:v>27.85</c:v>
                </c:pt>
                <c:pt idx="720">
                  <c:v>29.3</c:v>
                </c:pt>
                <c:pt idx="721">
                  <c:v>29.15</c:v>
                </c:pt>
                <c:pt idx="722">
                  <c:v>27.89</c:v>
                </c:pt>
                <c:pt idx="723">
                  <c:v>28.56</c:v>
                </c:pt>
                <c:pt idx="724">
                  <c:v>28.96</c:v>
                </c:pt>
                <c:pt idx="725">
                  <c:v>31.61</c:v>
                </c:pt>
                <c:pt idx="726">
                  <c:v>30.54</c:v>
                </c:pt>
                <c:pt idx="727">
                  <c:v>30.56</c:v>
                </c:pt>
                <c:pt idx="728">
                  <c:v>31.39</c:v>
                </c:pt>
                <c:pt idx="729">
                  <c:v>30.2</c:v>
                </c:pt>
                <c:pt idx="730">
                  <c:v>30.99</c:v>
                </c:pt>
                <c:pt idx="731">
                  <c:v>29.17</c:v>
                </c:pt>
                <c:pt idx="732">
                  <c:v>30.4</c:v>
                </c:pt>
                <c:pt idx="733">
                  <c:v>30.62</c:v>
                </c:pt>
                <c:pt idx="734">
                  <c:v>28.99</c:v>
                </c:pt>
                <c:pt idx="735">
                  <c:v>28.35</c:v>
                </c:pt>
                <c:pt idx="736">
                  <c:v>29.16</c:v>
                </c:pt>
                <c:pt idx="737">
                  <c:v>29.71</c:v>
                </c:pt>
                <c:pt idx="738">
                  <c:v>28.69</c:v>
                </c:pt>
                <c:pt idx="739">
                  <c:v>30.95</c:v>
                </c:pt>
                <c:pt idx="740">
                  <c:v>28.36</c:v>
                </c:pt>
                <c:pt idx="741">
                  <c:v>29.67</c:v>
                </c:pt>
                <c:pt idx="742">
                  <c:v>27.83</c:v>
                </c:pt>
                <c:pt idx="743">
                  <c:v>28.65</c:v>
                </c:pt>
                <c:pt idx="744">
                  <c:v>30.62</c:v>
                </c:pt>
                <c:pt idx="745">
                  <c:v>29.13</c:v>
                </c:pt>
                <c:pt idx="746">
                  <c:v>30.32</c:v>
                </c:pt>
                <c:pt idx="747">
                  <c:v>31.65</c:v>
                </c:pt>
                <c:pt idx="748">
                  <c:v>31.24</c:v>
                </c:pt>
                <c:pt idx="749">
                  <c:v>29.8</c:v>
                </c:pt>
                <c:pt idx="750">
                  <c:v>26.98</c:v>
                </c:pt>
                <c:pt idx="751">
                  <c:v>30.98</c:v>
                </c:pt>
                <c:pt idx="752">
                  <c:v>29.63</c:v>
                </c:pt>
                <c:pt idx="753">
                  <c:v>30.26</c:v>
                </c:pt>
                <c:pt idx="754">
                  <c:v>30.49</c:v>
                </c:pt>
                <c:pt idx="755">
                  <c:v>25.2</c:v>
                </c:pt>
                <c:pt idx="756">
                  <c:v>28.71</c:v>
                </c:pt>
                <c:pt idx="757">
                  <c:v>29.27</c:v>
                </c:pt>
                <c:pt idx="758">
                  <c:v>30.85</c:v>
                </c:pt>
                <c:pt idx="759">
                  <c:v>30.43</c:v>
                </c:pt>
                <c:pt idx="760">
                  <c:v>30.96</c:v>
                </c:pt>
                <c:pt idx="761">
                  <c:v>30.34</c:v>
                </c:pt>
                <c:pt idx="762">
                  <c:v>28.82</c:v>
                </c:pt>
                <c:pt idx="763">
                  <c:v>29.81</c:v>
                </c:pt>
                <c:pt idx="764">
                  <c:v>31.14</c:v>
                </c:pt>
                <c:pt idx="765">
                  <c:v>29.97</c:v>
                </c:pt>
                <c:pt idx="766">
                  <c:v>30.11</c:v>
                </c:pt>
                <c:pt idx="767">
                  <c:v>30.02</c:v>
                </c:pt>
                <c:pt idx="768">
                  <c:v>31.66</c:v>
                </c:pt>
                <c:pt idx="769">
                  <c:v>29.49</c:v>
                </c:pt>
                <c:pt idx="770">
                  <c:v>30.71</c:v>
                </c:pt>
                <c:pt idx="771">
                  <c:v>28.77</c:v>
                </c:pt>
                <c:pt idx="772">
                  <c:v>31.7</c:v>
                </c:pt>
                <c:pt idx="773">
                  <c:v>31.64</c:v>
                </c:pt>
                <c:pt idx="774">
                  <c:v>32</c:v>
                </c:pt>
                <c:pt idx="775">
                  <c:v>31.93</c:v>
                </c:pt>
                <c:pt idx="776">
                  <c:v>29.15</c:v>
                </c:pt>
                <c:pt idx="777">
                  <c:v>31.88</c:v>
                </c:pt>
                <c:pt idx="778">
                  <c:v>29.29</c:v>
                </c:pt>
                <c:pt idx="779">
                  <c:v>28.93</c:v>
                </c:pt>
                <c:pt idx="780">
                  <c:v>30.43</c:v>
                </c:pt>
                <c:pt idx="781">
                  <c:v>30.47</c:v>
                </c:pt>
                <c:pt idx="782">
                  <c:v>32.770000000000003</c:v>
                </c:pt>
                <c:pt idx="783">
                  <c:v>33.25</c:v>
                </c:pt>
                <c:pt idx="784">
                  <c:v>32.24</c:v>
                </c:pt>
                <c:pt idx="785">
                  <c:v>31.23</c:v>
                </c:pt>
                <c:pt idx="786">
                  <c:v>29.69</c:v>
                </c:pt>
                <c:pt idx="787">
                  <c:v>30.24</c:v>
                </c:pt>
                <c:pt idx="788">
                  <c:v>31.19</c:v>
                </c:pt>
                <c:pt idx="789">
                  <c:v>32.46</c:v>
                </c:pt>
                <c:pt idx="790">
                  <c:v>29.98</c:v>
                </c:pt>
                <c:pt idx="791">
                  <c:v>30.32</c:v>
                </c:pt>
                <c:pt idx="792">
                  <c:v>30.9</c:v>
                </c:pt>
                <c:pt idx="793">
                  <c:v>28.34</c:v>
                </c:pt>
                <c:pt idx="794">
                  <c:v>30.43</c:v>
                </c:pt>
                <c:pt idx="795">
                  <c:v>29.64</c:v>
                </c:pt>
                <c:pt idx="796">
                  <c:v>30.84</c:v>
                </c:pt>
                <c:pt idx="797">
                  <c:v>29.62</c:v>
                </c:pt>
                <c:pt idx="798">
                  <c:v>29.28</c:v>
                </c:pt>
                <c:pt idx="799">
                  <c:v>30.3</c:v>
                </c:pt>
                <c:pt idx="800">
                  <c:v>30.17</c:v>
                </c:pt>
                <c:pt idx="801">
                  <c:v>30.78</c:v>
                </c:pt>
                <c:pt idx="802">
                  <c:v>28.84</c:v>
                </c:pt>
                <c:pt idx="803">
                  <c:v>29.38</c:v>
                </c:pt>
                <c:pt idx="804">
                  <c:v>30</c:v>
                </c:pt>
                <c:pt idx="805">
                  <c:v>31.62</c:v>
                </c:pt>
                <c:pt idx="806">
                  <c:v>32.03</c:v>
                </c:pt>
                <c:pt idx="807">
                  <c:v>32.67</c:v>
                </c:pt>
                <c:pt idx="808">
                  <c:v>32</c:v>
                </c:pt>
                <c:pt idx="809">
                  <c:v>32.770000000000003</c:v>
                </c:pt>
                <c:pt idx="810">
                  <c:v>29.82</c:v>
                </c:pt>
                <c:pt idx="811">
                  <c:v>29.5</c:v>
                </c:pt>
                <c:pt idx="812">
                  <c:v>29.46</c:v>
                </c:pt>
                <c:pt idx="813">
                  <c:v>30.12</c:v>
                </c:pt>
                <c:pt idx="814">
                  <c:v>31.45</c:v>
                </c:pt>
                <c:pt idx="815">
                  <c:v>30.42</c:v>
                </c:pt>
                <c:pt idx="816">
                  <c:v>29.12</c:v>
                </c:pt>
                <c:pt idx="817">
                  <c:v>27.26</c:v>
                </c:pt>
                <c:pt idx="818">
                  <c:v>27.14</c:v>
                </c:pt>
                <c:pt idx="819">
                  <c:v>29.74</c:v>
                </c:pt>
                <c:pt idx="820">
                  <c:v>30.41</c:v>
                </c:pt>
                <c:pt idx="821">
                  <c:v>28.59</c:v>
                </c:pt>
                <c:pt idx="822">
                  <c:v>28.33</c:v>
                </c:pt>
                <c:pt idx="823">
                  <c:v>28.33</c:v>
                </c:pt>
                <c:pt idx="824">
                  <c:v>29.02</c:v>
                </c:pt>
                <c:pt idx="825">
                  <c:v>33.270000000000003</c:v>
                </c:pt>
                <c:pt idx="826">
                  <c:v>33.07</c:v>
                </c:pt>
                <c:pt idx="827">
                  <c:v>30.58</c:v>
                </c:pt>
                <c:pt idx="828">
                  <c:v>30.57</c:v>
                </c:pt>
                <c:pt idx="829">
                  <c:v>27.2</c:v>
                </c:pt>
                <c:pt idx="830">
                  <c:v>27.25</c:v>
                </c:pt>
                <c:pt idx="831">
                  <c:v>28.83</c:v>
                </c:pt>
                <c:pt idx="832">
                  <c:v>32.22</c:v>
                </c:pt>
                <c:pt idx="833">
                  <c:v>24.7</c:v>
                </c:pt>
                <c:pt idx="834">
                  <c:v>29.07</c:v>
                </c:pt>
                <c:pt idx="835">
                  <c:v>30.51</c:v>
                </c:pt>
                <c:pt idx="836">
                  <c:v>29.93</c:v>
                </c:pt>
                <c:pt idx="837">
                  <c:v>31.65</c:v>
                </c:pt>
                <c:pt idx="838">
                  <c:v>29.48</c:v>
                </c:pt>
                <c:pt idx="839">
                  <c:v>29.42</c:v>
                </c:pt>
                <c:pt idx="840">
                  <c:v>30.58</c:v>
                </c:pt>
                <c:pt idx="841">
                  <c:v>30.54</c:v>
                </c:pt>
                <c:pt idx="842">
                  <c:v>32.1</c:v>
                </c:pt>
                <c:pt idx="843">
                  <c:v>24.7</c:v>
                </c:pt>
                <c:pt idx="844">
                  <c:v>29.83</c:v>
                </c:pt>
                <c:pt idx="845">
                  <c:v>28.17</c:v>
                </c:pt>
                <c:pt idx="846">
                  <c:v>28.12</c:v>
                </c:pt>
                <c:pt idx="847">
                  <c:v>29.55</c:v>
                </c:pt>
                <c:pt idx="848">
                  <c:v>27.63</c:v>
                </c:pt>
                <c:pt idx="849">
                  <c:v>29.35</c:v>
                </c:pt>
                <c:pt idx="850">
                  <c:v>29.32</c:v>
                </c:pt>
                <c:pt idx="851">
                  <c:v>26.28</c:v>
                </c:pt>
                <c:pt idx="852">
                  <c:v>31.8</c:v>
                </c:pt>
                <c:pt idx="853">
                  <c:v>28.78</c:v>
                </c:pt>
                <c:pt idx="854">
                  <c:v>30.15</c:v>
                </c:pt>
                <c:pt idx="855">
                  <c:v>29.41</c:v>
                </c:pt>
                <c:pt idx="856">
                  <c:v>30.01</c:v>
                </c:pt>
                <c:pt idx="857">
                  <c:v>30.55</c:v>
                </c:pt>
                <c:pt idx="858">
                  <c:v>29.36</c:v>
                </c:pt>
                <c:pt idx="859">
                  <c:v>24.79</c:v>
                </c:pt>
                <c:pt idx="860">
                  <c:v>27.06</c:v>
                </c:pt>
                <c:pt idx="861">
                  <c:v>29.78</c:v>
                </c:pt>
                <c:pt idx="862">
                  <c:v>27.24</c:v>
                </c:pt>
                <c:pt idx="863">
                  <c:v>25.56</c:v>
                </c:pt>
                <c:pt idx="864">
                  <c:v>30.06</c:v>
                </c:pt>
                <c:pt idx="865">
                  <c:v>27.08</c:v>
                </c:pt>
                <c:pt idx="866">
                  <c:v>29.81</c:v>
                </c:pt>
                <c:pt idx="867">
                  <c:v>27.76</c:v>
                </c:pt>
                <c:pt idx="868">
                  <c:v>27.03</c:v>
                </c:pt>
                <c:pt idx="869">
                  <c:v>31.34</c:v>
                </c:pt>
                <c:pt idx="870">
                  <c:v>29.36</c:v>
                </c:pt>
                <c:pt idx="871">
                  <c:v>29.87</c:v>
                </c:pt>
                <c:pt idx="872">
                  <c:v>31.05</c:v>
                </c:pt>
                <c:pt idx="873">
                  <c:v>29.67</c:v>
                </c:pt>
                <c:pt idx="874">
                  <c:v>31.02</c:v>
                </c:pt>
                <c:pt idx="875">
                  <c:v>28.2</c:v>
                </c:pt>
                <c:pt idx="876">
                  <c:v>28.8</c:v>
                </c:pt>
                <c:pt idx="877">
                  <c:v>30.77</c:v>
                </c:pt>
                <c:pt idx="878">
                  <c:v>28.46</c:v>
                </c:pt>
                <c:pt idx="879">
                  <c:v>27.55</c:v>
                </c:pt>
                <c:pt idx="880">
                  <c:v>29.04</c:v>
                </c:pt>
                <c:pt idx="881">
                  <c:v>26.68</c:v>
                </c:pt>
                <c:pt idx="882">
                  <c:v>29.53</c:v>
                </c:pt>
                <c:pt idx="883">
                  <c:v>27.56</c:v>
                </c:pt>
                <c:pt idx="884">
                  <c:v>30.52</c:v>
                </c:pt>
                <c:pt idx="885">
                  <c:v>30.15</c:v>
                </c:pt>
                <c:pt idx="886">
                  <c:v>30.55</c:v>
                </c:pt>
                <c:pt idx="887">
                  <c:v>28.41</c:v>
                </c:pt>
                <c:pt idx="888">
                  <c:v>31.08</c:v>
                </c:pt>
                <c:pt idx="889">
                  <c:v>30.89</c:v>
                </c:pt>
                <c:pt idx="890">
                  <c:v>29.42</c:v>
                </c:pt>
                <c:pt idx="891">
                  <c:v>30.16</c:v>
                </c:pt>
                <c:pt idx="892">
                  <c:v>29.22</c:v>
                </c:pt>
                <c:pt idx="893">
                  <c:v>29.86</c:v>
                </c:pt>
                <c:pt idx="894">
                  <c:v>24.24</c:v>
                </c:pt>
                <c:pt idx="895">
                  <c:v>25.61</c:v>
                </c:pt>
                <c:pt idx="896">
                  <c:v>30.75</c:v>
                </c:pt>
                <c:pt idx="897">
                  <c:v>29.52</c:v>
                </c:pt>
                <c:pt idx="898">
                  <c:v>29.11</c:v>
                </c:pt>
                <c:pt idx="899">
                  <c:v>26.74</c:v>
                </c:pt>
                <c:pt idx="900">
                  <c:v>27.96</c:v>
                </c:pt>
                <c:pt idx="901">
                  <c:v>28.55</c:v>
                </c:pt>
                <c:pt idx="902">
                  <c:v>27.94</c:v>
                </c:pt>
                <c:pt idx="903">
                  <c:v>25.25</c:v>
                </c:pt>
                <c:pt idx="904">
                  <c:v>30.15</c:v>
                </c:pt>
                <c:pt idx="905">
                  <c:v>28.7</c:v>
                </c:pt>
                <c:pt idx="906">
                  <c:v>26.1</c:v>
                </c:pt>
                <c:pt idx="907">
                  <c:v>29.38</c:v>
                </c:pt>
                <c:pt idx="908">
                  <c:v>30.45</c:v>
                </c:pt>
                <c:pt idx="909">
                  <c:v>31.24</c:v>
                </c:pt>
                <c:pt idx="910">
                  <c:v>34.159999999999997</c:v>
                </c:pt>
                <c:pt idx="911">
                  <c:v>29.29</c:v>
                </c:pt>
                <c:pt idx="912">
                  <c:v>29.82</c:v>
                </c:pt>
                <c:pt idx="913">
                  <c:v>30.96</c:v>
                </c:pt>
                <c:pt idx="914">
                  <c:v>30.36</c:v>
                </c:pt>
                <c:pt idx="915">
                  <c:v>30.14</c:v>
                </c:pt>
                <c:pt idx="916">
                  <c:v>31.96</c:v>
                </c:pt>
                <c:pt idx="917">
                  <c:v>31.57</c:v>
                </c:pt>
                <c:pt idx="918">
                  <c:v>29.28</c:v>
                </c:pt>
                <c:pt idx="919">
                  <c:v>29.45</c:v>
                </c:pt>
                <c:pt idx="920">
                  <c:v>26.34</c:v>
                </c:pt>
                <c:pt idx="921">
                  <c:v>25.42</c:v>
                </c:pt>
                <c:pt idx="922">
                  <c:v>30.33</c:v>
                </c:pt>
                <c:pt idx="923">
                  <c:v>29.82</c:v>
                </c:pt>
                <c:pt idx="924">
                  <c:v>25.59</c:v>
                </c:pt>
                <c:pt idx="925">
                  <c:v>29.88</c:v>
                </c:pt>
                <c:pt idx="926">
                  <c:v>31.04</c:v>
                </c:pt>
                <c:pt idx="927">
                  <c:v>26.42</c:v>
                </c:pt>
                <c:pt idx="928">
                  <c:v>28.73</c:v>
                </c:pt>
                <c:pt idx="929">
                  <c:v>27.94</c:v>
                </c:pt>
                <c:pt idx="930">
                  <c:v>30.71</c:v>
                </c:pt>
                <c:pt idx="931">
                  <c:v>30.18</c:v>
                </c:pt>
                <c:pt idx="932">
                  <c:v>29.83</c:v>
                </c:pt>
                <c:pt idx="933">
                  <c:v>29.64</c:v>
                </c:pt>
                <c:pt idx="934">
                  <c:v>31.09</c:v>
                </c:pt>
                <c:pt idx="935">
                  <c:v>29.57</c:v>
                </c:pt>
                <c:pt idx="936">
                  <c:v>31.71</c:v>
                </c:pt>
                <c:pt idx="937">
                  <c:v>29.79</c:v>
                </c:pt>
                <c:pt idx="938">
                  <c:v>30.58</c:v>
                </c:pt>
                <c:pt idx="939">
                  <c:v>29.26</c:v>
                </c:pt>
                <c:pt idx="940">
                  <c:v>29.91</c:v>
                </c:pt>
                <c:pt idx="941">
                  <c:v>31.98</c:v>
                </c:pt>
                <c:pt idx="942">
                  <c:v>32.51</c:v>
                </c:pt>
                <c:pt idx="943">
                  <c:v>29.78</c:v>
                </c:pt>
                <c:pt idx="944">
                  <c:v>28.82</c:v>
                </c:pt>
                <c:pt idx="945">
                  <c:v>29.82</c:v>
                </c:pt>
                <c:pt idx="946">
                  <c:v>29.79</c:v>
                </c:pt>
                <c:pt idx="947">
                  <c:v>29.4</c:v>
                </c:pt>
                <c:pt idx="948">
                  <c:v>28.33</c:v>
                </c:pt>
                <c:pt idx="949">
                  <c:v>25.95</c:v>
                </c:pt>
                <c:pt idx="950">
                  <c:v>26.92</c:v>
                </c:pt>
                <c:pt idx="951">
                  <c:v>32.299999999999997</c:v>
                </c:pt>
                <c:pt idx="952">
                  <c:v>31.5</c:v>
                </c:pt>
                <c:pt idx="953">
                  <c:v>30.14</c:v>
                </c:pt>
                <c:pt idx="954">
                  <c:v>30.41</c:v>
                </c:pt>
                <c:pt idx="955">
                  <c:v>29.36</c:v>
                </c:pt>
                <c:pt idx="956">
                  <c:v>30.54</c:v>
                </c:pt>
                <c:pt idx="957">
                  <c:v>27.14</c:v>
                </c:pt>
                <c:pt idx="958">
                  <c:v>28.46</c:v>
                </c:pt>
                <c:pt idx="959">
                  <c:v>32.020000000000003</c:v>
                </c:pt>
                <c:pt idx="960">
                  <c:v>29.58</c:v>
                </c:pt>
                <c:pt idx="961">
                  <c:v>28.98</c:v>
                </c:pt>
                <c:pt idx="962">
                  <c:v>29.61</c:v>
                </c:pt>
                <c:pt idx="963">
                  <c:v>29.32</c:v>
                </c:pt>
                <c:pt idx="964">
                  <c:v>29.42</c:v>
                </c:pt>
                <c:pt idx="965">
                  <c:v>29.66</c:v>
                </c:pt>
                <c:pt idx="966">
                  <c:v>30.8</c:v>
                </c:pt>
                <c:pt idx="967">
                  <c:v>28.65</c:v>
                </c:pt>
                <c:pt idx="968">
                  <c:v>28.95</c:v>
                </c:pt>
                <c:pt idx="969">
                  <c:v>27</c:v>
                </c:pt>
                <c:pt idx="970">
                  <c:v>30.55</c:v>
                </c:pt>
                <c:pt idx="971">
                  <c:v>30.42</c:v>
                </c:pt>
                <c:pt idx="972">
                  <c:v>23.86</c:v>
                </c:pt>
                <c:pt idx="973">
                  <c:v>30.84</c:v>
                </c:pt>
                <c:pt idx="974">
                  <c:v>29.43</c:v>
                </c:pt>
                <c:pt idx="975">
                  <c:v>29.12</c:v>
                </c:pt>
                <c:pt idx="976">
                  <c:v>28.23</c:v>
                </c:pt>
                <c:pt idx="977">
                  <c:v>29.47</c:v>
                </c:pt>
                <c:pt idx="978">
                  <c:v>29.24</c:v>
                </c:pt>
                <c:pt idx="979">
                  <c:v>28.98</c:v>
                </c:pt>
                <c:pt idx="980">
                  <c:v>28.14</c:v>
                </c:pt>
                <c:pt idx="981">
                  <c:v>27.84</c:v>
                </c:pt>
                <c:pt idx="982">
                  <c:v>26.7</c:v>
                </c:pt>
                <c:pt idx="983">
                  <c:v>28.04</c:v>
                </c:pt>
                <c:pt idx="984">
                  <c:v>25.53</c:v>
                </c:pt>
                <c:pt idx="985">
                  <c:v>27.74</c:v>
                </c:pt>
                <c:pt idx="986">
                  <c:v>28.85</c:v>
                </c:pt>
                <c:pt idx="987">
                  <c:v>30.64</c:v>
                </c:pt>
                <c:pt idx="988">
                  <c:v>27.77</c:v>
                </c:pt>
                <c:pt idx="989">
                  <c:v>30.52</c:v>
                </c:pt>
                <c:pt idx="990">
                  <c:v>29.62</c:v>
                </c:pt>
                <c:pt idx="991">
                  <c:v>26.82</c:v>
                </c:pt>
                <c:pt idx="992">
                  <c:v>26.75</c:v>
                </c:pt>
                <c:pt idx="993">
                  <c:v>27.3</c:v>
                </c:pt>
                <c:pt idx="994">
                  <c:v>27.16</c:v>
                </c:pt>
                <c:pt idx="995">
                  <c:v>28.29</c:v>
                </c:pt>
                <c:pt idx="996">
                  <c:v>28.44</c:v>
                </c:pt>
                <c:pt idx="997">
                  <c:v>26.86</c:v>
                </c:pt>
                <c:pt idx="998">
                  <c:v>28</c:v>
                </c:pt>
                <c:pt idx="999">
                  <c:v>28.62</c:v>
                </c:pt>
                <c:pt idx="1000">
                  <c:v>28.62</c:v>
                </c:pt>
                <c:pt idx="1001">
                  <c:v>27.53</c:v>
                </c:pt>
                <c:pt idx="1002">
                  <c:v>25.42</c:v>
                </c:pt>
                <c:pt idx="1003">
                  <c:v>28.06</c:v>
                </c:pt>
                <c:pt idx="1004">
                  <c:v>25.89</c:v>
                </c:pt>
                <c:pt idx="1005">
                  <c:v>28.29</c:v>
                </c:pt>
                <c:pt idx="1006">
                  <c:v>26.91</c:v>
                </c:pt>
                <c:pt idx="1007">
                  <c:v>26.08</c:v>
                </c:pt>
                <c:pt idx="1008">
                  <c:v>28.59</c:v>
                </c:pt>
                <c:pt idx="1009">
                  <c:v>26.2</c:v>
                </c:pt>
                <c:pt idx="1010">
                  <c:v>29.56</c:v>
                </c:pt>
                <c:pt idx="1011">
                  <c:v>30.36</c:v>
                </c:pt>
                <c:pt idx="1012">
                  <c:v>30.51</c:v>
                </c:pt>
                <c:pt idx="1013">
                  <c:v>28.68</c:v>
                </c:pt>
                <c:pt idx="1014">
                  <c:v>30.22</c:v>
                </c:pt>
                <c:pt idx="1015">
                  <c:v>28.88</c:v>
                </c:pt>
                <c:pt idx="1016">
                  <c:v>26.13</c:v>
                </c:pt>
                <c:pt idx="1017">
                  <c:v>22.53</c:v>
                </c:pt>
                <c:pt idx="1018">
                  <c:v>24.41</c:v>
                </c:pt>
                <c:pt idx="1019">
                  <c:v>26.69</c:v>
                </c:pt>
                <c:pt idx="1020">
                  <c:v>27.24</c:v>
                </c:pt>
                <c:pt idx="1021">
                  <c:v>28.82</c:v>
                </c:pt>
                <c:pt idx="1022">
                  <c:v>29.12</c:v>
                </c:pt>
                <c:pt idx="1023">
                  <c:v>29.53</c:v>
                </c:pt>
                <c:pt idx="1024">
                  <c:v>29.48</c:v>
                </c:pt>
                <c:pt idx="1025">
                  <c:v>29.68</c:v>
                </c:pt>
                <c:pt idx="1026">
                  <c:v>28.67</c:v>
                </c:pt>
                <c:pt idx="1027">
                  <c:v>29.23</c:v>
                </c:pt>
                <c:pt idx="1028">
                  <c:v>28.66</c:v>
                </c:pt>
                <c:pt idx="1029">
                  <c:v>28.71</c:v>
                </c:pt>
                <c:pt idx="1030">
                  <c:v>28.26</c:v>
                </c:pt>
                <c:pt idx="1031">
                  <c:v>27.77</c:v>
                </c:pt>
                <c:pt idx="1032">
                  <c:v>28.29</c:v>
                </c:pt>
                <c:pt idx="1033">
                  <c:v>29.21</c:v>
                </c:pt>
                <c:pt idx="1034">
                  <c:v>24.23</c:v>
                </c:pt>
                <c:pt idx="1035">
                  <c:v>26.69</c:v>
                </c:pt>
                <c:pt idx="1036">
                  <c:v>27.31</c:v>
                </c:pt>
                <c:pt idx="1037">
                  <c:v>26.36</c:v>
                </c:pt>
                <c:pt idx="1038">
                  <c:v>26.28</c:v>
                </c:pt>
                <c:pt idx="1039">
                  <c:v>25.63</c:v>
                </c:pt>
                <c:pt idx="1040">
                  <c:v>22.44</c:v>
                </c:pt>
                <c:pt idx="1041">
                  <c:v>23.87</c:v>
                </c:pt>
                <c:pt idx="1042">
                  <c:v>25.9</c:v>
                </c:pt>
                <c:pt idx="1043">
                  <c:v>28.26</c:v>
                </c:pt>
                <c:pt idx="1044">
                  <c:v>26.5</c:v>
                </c:pt>
                <c:pt idx="1045">
                  <c:v>27.18</c:v>
                </c:pt>
                <c:pt idx="1046">
                  <c:v>25.53</c:v>
                </c:pt>
                <c:pt idx="1047">
                  <c:v>26.4</c:v>
                </c:pt>
                <c:pt idx="1048">
                  <c:v>26.52</c:v>
                </c:pt>
                <c:pt idx="1049">
                  <c:v>23.97</c:v>
                </c:pt>
                <c:pt idx="1050">
                  <c:v>25.38</c:v>
                </c:pt>
                <c:pt idx="1051">
                  <c:v>28.92</c:v>
                </c:pt>
                <c:pt idx="1052">
                  <c:v>30.11</c:v>
                </c:pt>
                <c:pt idx="1053">
                  <c:v>27.51</c:v>
                </c:pt>
                <c:pt idx="1054">
                  <c:v>25.72</c:v>
                </c:pt>
                <c:pt idx="1055">
                  <c:v>26.76</c:v>
                </c:pt>
                <c:pt idx="1056">
                  <c:v>28.68</c:v>
                </c:pt>
                <c:pt idx="1057">
                  <c:v>28.83</c:v>
                </c:pt>
                <c:pt idx="1058">
                  <c:v>28.58</c:v>
                </c:pt>
                <c:pt idx="1059">
                  <c:v>28.71</c:v>
                </c:pt>
                <c:pt idx="1060">
                  <c:v>28.65</c:v>
                </c:pt>
                <c:pt idx="1061">
                  <c:v>28.46</c:v>
                </c:pt>
                <c:pt idx="1062">
                  <c:v>29.01</c:v>
                </c:pt>
                <c:pt idx="1063">
                  <c:v>28.29</c:v>
                </c:pt>
                <c:pt idx="1064">
                  <c:v>29.51</c:v>
                </c:pt>
                <c:pt idx="1065">
                  <c:v>28.76</c:v>
                </c:pt>
                <c:pt idx="1066">
                  <c:v>28.76</c:v>
                </c:pt>
                <c:pt idx="1067">
                  <c:v>28.55</c:v>
                </c:pt>
                <c:pt idx="1068">
                  <c:v>28.86</c:v>
                </c:pt>
                <c:pt idx="1069">
                  <c:v>28.32</c:v>
                </c:pt>
                <c:pt idx="1070">
                  <c:v>28.15</c:v>
                </c:pt>
                <c:pt idx="1071">
                  <c:v>28.3</c:v>
                </c:pt>
                <c:pt idx="1072">
                  <c:v>28.12</c:v>
                </c:pt>
                <c:pt idx="1073">
                  <c:v>29.05</c:v>
                </c:pt>
                <c:pt idx="1074">
                  <c:v>28.36</c:v>
                </c:pt>
                <c:pt idx="1075">
                  <c:v>29.01</c:v>
                </c:pt>
                <c:pt idx="1076">
                  <c:v>30.28</c:v>
                </c:pt>
                <c:pt idx="1077">
                  <c:v>30.44</c:v>
                </c:pt>
                <c:pt idx="1078">
                  <c:v>29.41</c:v>
                </c:pt>
                <c:pt idx="1079">
                  <c:v>29.78</c:v>
                </c:pt>
                <c:pt idx="1080">
                  <c:v>29.55</c:v>
                </c:pt>
                <c:pt idx="1081">
                  <c:v>28.84</c:v>
                </c:pt>
                <c:pt idx="1082">
                  <c:v>28.92</c:v>
                </c:pt>
                <c:pt idx="1083">
                  <c:v>28.99</c:v>
                </c:pt>
                <c:pt idx="1084">
                  <c:v>27.95</c:v>
                </c:pt>
                <c:pt idx="1085">
                  <c:v>28.91</c:v>
                </c:pt>
                <c:pt idx="1086">
                  <c:v>28.56</c:v>
                </c:pt>
                <c:pt idx="1087">
                  <c:v>29.88</c:v>
                </c:pt>
                <c:pt idx="1088">
                  <c:v>29.82</c:v>
                </c:pt>
                <c:pt idx="1089">
                  <c:v>30.07</c:v>
                </c:pt>
                <c:pt idx="1090">
                  <c:v>29.72</c:v>
                </c:pt>
                <c:pt idx="1091">
                  <c:v>29.58</c:v>
                </c:pt>
                <c:pt idx="1092">
                  <c:v>30.69</c:v>
                </c:pt>
                <c:pt idx="1093">
                  <c:v>30.02</c:v>
                </c:pt>
                <c:pt idx="1094">
                  <c:v>30.99</c:v>
                </c:pt>
                <c:pt idx="1095">
                  <c:v>28.96</c:v>
                </c:pt>
                <c:pt idx="1096">
                  <c:v>29.23</c:v>
                </c:pt>
                <c:pt idx="1097">
                  <c:v>27.48</c:v>
                </c:pt>
                <c:pt idx="1098">
                  <c:v>29.24</c:v>
                </c:pt>
                <c:pt idx="1099">
                  <c:v>27.9</c:v>
                </c:pt>
                <c:pt idx="1100">
                  <c:v>27.91</c:v>
                </c:pt>
                <c:pt idx="1101">
                  <c:v>29.04</c:v>
                </c:pt>
                <c:pt idx="1102">
                  <c:v>25.54</c:v>
                </c:pt>
                <c:pt idx="1103">
                  <c:v>29.78</c:v>
                </c:pt>
                <c:pt idx="1104">
                  <c:v>28.47</c:v>
                </c:pt>
                <c:pt idx="1105">
                  <c:v>30.11</c:v>
                </c:pt>
                <c:pt idx="1106">
                  <c:v>28.21</c:v>
                </c:pt>
                <c:pt idx="1107">
                  <c:v>28.2</c:v>
                </c:pt>
                <c:pt idx="1108">
                  <c:v>29.21</c:v>
                </c:pt>
                <c:pt idx="1109">
                  <c:v>28.56</c:v>
                </c:pt>
                <c:pt idx="1110">
                  <c:v>30.55</c:v>
                </c:pt>
                <c:pt idx="1111">
                  <c:v>28.66</c:v>
                </c:pt>
                <c:pt idx="1112">
                  <c:v>28.04</c:v>
                </c:pt>
                <c:pt idx="1113">
                  <c:v>28.09</c:v>
                </c:pt>
                <c:pt idx="1114">
                  <c:v>28.64</c:v>
                </c:pt>
                <c:pt idx="1115">
                  <c:v>30.54</c:v>
                </c:pt>
                <c:pt idx="1116">
                  <c:v>29.79</c:v>
                </c:pt>
                <c:pt idx="1117">
                  <c:v>27.68</c:v>
                </c:pt>
                <c:pt idx="1118">
                  <c:v>23.97</c:v>
                </c:pt>
                <c:pt idx="1119">
                  <c:v>27.82</c:v>
                </c:pt>
                <c:pt idx="1120">
                  <c:v>29.92</c:v>
                </c:pt>
                <c:pt idx="1121">
                  <c:v>27.92</c:v>
                </c:pt>
                <c:pt idx="1122">
                  <c:v>28.69</c:v>
                </c:pt>
                <c:pt idx="1123">
                  <c:v>29.47</c:v>
                </c:pt>
                <c:pt idx="1124">
                  <c:v>29.63</c:v>
                </c:pt>
                <c:pt idx="1125">
                  <c:v>29.57</c:v>
                </c:pt>
                <c:pt idx="1126">
                  <c:v>28.47</c:v>
                </c:pt>
                <c:pt idx="1127">
                  <c:v>27.49</c:v>
                </c:pt>
                <c:pt idx="1128">
                  <c:v>28.3</c:v>
                </c:pt>
                <c:pt idx="1129">
                  <c:v>27.55</c:v>
                </c:pt>
                <c:pt idx="1130">
                  <c:v>29.5</c:v>
                </c:pt>
                <c:pt idx="1131">
                  <c:v>28.84</c:v>
                </c:pt>
                <c:pt idx="1132">
                  <c:v>31.27</c:v>
                </c:pt>
                <c:pt idx="1133">
                  <c:v>30.07</c:v>
                </c:pt>
                <c:pt idx="1134">
                  <c:v>30.11</c:v>
                </c:pt>
                <c:pt idx="1135">
                  <c:v>28.7</c:v>
                </c:pt>
                <c:pt idx="1136">
                  <c:v>28.68</c:v>
                </c:pt>
                <c:pt idx="1137">
                  <c:v>29.28</c:v>
                </c:pt>
                <c:pt idx="1138">
                  <c:v>26.79</c:v>
                </c:pt>
                <c:pt idx="1139">
                  <c:v>32.020000000000003</c:v>
                </c:pt>
                <c:pt idx="1140">
                  <c:v>30.28</c:v>
                </c:pt>
                <c:pt idx="1141">
                  <c:v>30.07</c:v>
                </c:pt>
                <c:pt idx="1142">
                  <c:v>30.22</c:v>
                </c:pt>
                <c:pt idx="1143">
                  <c:v>29.58</c:v>
                </c:pt>
                <c:pt idx="1144">
                  <c:v>30.8</c:v>
                </c:pt>
                <c:pt idx="1145">
                  <c:v>29.28</c:v>
                </c:pt>
                <c:pt idx="1146">
                  <c:v>30.17</c:v>
                </c:pt>
                <c:pt idx="1147">
                  <c:v>29.74</c:v>
                </c:pt>
                <c:pt idx="1148">
                  <c:v>28.34</c:v>
                </c:pt>
                <c:pt idx="1149">
                  <c:v>31.08</c:v>
                </c:pt>
                <c:pt idx="1150">
                  <c:v>31.91</c:v>
                </c:pt>
                <c:pt idx="1151">
                  <c:v>27.47</c:v>
                </c:pt>
                <c:pt idx="1152">
                  <c:v>29.73</c:v>
                </c:pt>
                <c:pt idx="1153">
                  <c:v>30.23</c:v>
                </c:pt>
                <c:pt idx="1154">
                  <c:v>28.17</c:v>
                </c:pt>
                <c:pt idx="1155">
                  <c:v>28.42</c:v>
                </c:pt>
                <c:pt idx="1156">
                  <c:v>28.18</c:v>
                </c:pt>
                <c:pt idx="1157">
                  <c:v>27.83</c:v>
                </c:pt>
                <c:pt idx="1158">
                  <c:v>27.85</c:v>
                </c:pt>
                <c:pt idx="1159">
                  <c:v>30.61</c:v>
                </c:pt>
                <c:pt idx="1160">
                  <c:v>29.08</c:v>
                </c:pt>
                <c:pt idx="1161">
                  <c:v>29.31</c:v>
                </c:pt>
                <c:pt idx="1162">
                  <c:v>28.11</c:v>
                </c:pt>
                <c:pt idx="1163">
                  <c:v>28.07</c:v>
                </c:pt>
                <c:pt idx="1164">
                  <c:v>27.71</c:v>
                </c:pt>
                <c:pt idx="1165">
                  <c:v>28.56</c:v>
                </c:pt>
                <c:pt idx="1166">
                  <c:v>27.92</c:v>
                </c:pt>
                <c:pt idx="1167">
                  <c:v>26.56</c:v>
                </c:pt>
                <c:pt idx="1168">
                  <c:v>27.95</c:v>
                </c:pt>
                <c:pt idx="1169">
                  <c:v>28.18</c:v>
                </c:pt>
                <c:pt idx="1170">
                  <c:v>26.44</c:v>
                </c:pt>
                <c:pt idx="1171">
                  <c:v>31.46</c:v>
                </c:pt>
                <c:pt idx="1172">
                  <c:v>30.6</c:v>
                </c:pt>
                <c:pt idx="1173">
                  <c:v>30.76</c:v>
                </c:pt>
                <c:pt idx="1174">
                  <c:v>31.1</c:v>
                </c:pt>
                <c:pt idx="1175">
                  <c:v>31.18</c:v>
                </c:pt>
                <c:pt idx="1176">
                  <c:v>30.42</c:v>
                </c:pt>
                <c:pt idx="1177">
                  <c:v>29.71</c:v>
                </c:pt>
                <c:pt idx="1178">
                  <c:v>30.11</c:v>
                </c:pt>
                <c:pt idx="1179">
                  <c:v>30.88</c:v>
                </c:pt>
                <c:pt idx="1180">
                  <c:v>28.26</c:v>
                </c:pt>
                <c:pt idx="1181">
                  <c:v>30.22</c:v>
                </c:pt>
                <c:pt idx="1182">
                  <c:v>26.24</c:v>
                </c:pt>
                <c:pt idx="1183">
                  <c:v>29.5</c:v>
                </c:pt>
                <c:pt idx="1184">
                  <c:v>30.67</c:v>
                </c:pt>
                <c:pt idx="1185">
                  <c:v>31.07</c:v>
                </c:pt>
                <c:pt idx="1186">
                  <c:v>30.02</c:v>
                </c:pt>
                <c:pt idx="1187">
                  <c:v>30.12</c:v>
                </c:pt>
                <c:pt idx="1188">
                  <c:v>30.58</c:v>
                </c:pt>
                <c:pt idx="1189">
                  <c:v>27.95</c:v>
                </c:pt>
                <c:pt idx="1190">
                  <c:v>28.79</c:v>
                </c:pt>
                <c:pt idx="1191">
                  <c:v>30.98</c:v>
                </c:pt>
                <c:pt idx="1192">
                  <c:v>25.53</c:v>
                </c:pt>
                <c:pt idx="1193">
                  <c:v>28.25</c:v>
                </c:pt>
                <c:pt idx="1194">
                  <c:v>26.86</c:v>
                </c:pt>
                <c:pt idx="1195">
                  <c:v>29.3</c:v>
                </c:pt>
                <c:pt idx="1196">
                  <c:v>29.34</c:v>
                </c:pt>
                <c:pt idx="1197">
                  <c:v>26.87</c:v>
                </c:pt>
                <c:pt idx="1198">
                  <c:v>28.04</c:v>
                </c:pt>
                <c:pt idx="1199">
                  <c:v>31.09</c:v>
                </c:pt>
                <c:pt idx="1200">
                  <c:v>29.38</c:v>
                </c:pt>
                <c:pt idx="1201">
                  <c:v>29.14</c:v>
                </c:pt>
                <c:pt idx="1202">
                  <c:v>26.19</c:v>
                </c:pt>
                <c:pt idx="1203">
                  <c:v>30.26</c:v>
                </c:pt>
                <c:pt idx="1204">
                  <c:v>30.07</c:v>
                </c:pt>
                <c:pt idx="1205">
                  <c:v>28.43</c:v>
                </c:pt>
                <c:pt idx="1206">
                  <c:v>26.32</c:v>
                </c:pt>
                <c:pt idx="1209">
                  <c:v>29.5</c:v>
                </c:pt>
                <c:pt idx="1210">
                  <c:v>28.81</c:v>
                </c:pt>
                <c:pt idx="1211">
                  <c:v>29.27</c:v>
                </c:pt>
                <c:pt idx="1212">
                  <c:v>27.3</c:v>
                </c:pt>
                <c:pt idx="1213">
                  <c:v>27.94</c:v>
                </c:pt>
                <c:pt idx="1214">
                  <c:v>27.44</c:v>
                </c:pt>
                <c:pt idx="1215">
                  <c:v>25.94</c:v>
                </c:pt>
                <c:pt idx="1216">
                  <c:v>28.9</c:v>
                </c:pt>
                <c:pt idx="1217">
                  <c:v>28.5</c:v>
                </c:pt>
                <c:pt idx="1218">
                  <c:v>30.34</c:v>
                </c:pt>
                <c:pt idx="1219">
                  <c:v>29.21</c:v>
                </c:pt>
                <c:pt idx="1220">
                  <c:v>28.43</c:v>
                </c:pt>
                <c:pt idx="1221">
                  <c:v>29.28</c:v>
                </c:pt>
                <c:pt idx="1222">
                  <c:v>30.17</c:v>
                </c:pt>
                <c:pt idx="1223">
                  <c:v>28.67</c:v>
                </c:pt>
                <c:pt idx="1224">
                  <c:v>29.15</c:v>
                </c:pt>
                <c:pt idx="1225">
                  <c:v>29.71</c:v>
                </c:pt>
                <c:pt idx="1226">
                  <c:v>31.04</c:v>
                </c:pt>
                <c:pt idx="1227">
                  <c:v>28.07</c:v>
                </c:pt>
                <c:pt idx="1228">
                  <c:v>28.32</c:v>
                </c:pt>
                <c:pt idx="1229">
                  <c:v>28.9</c:v>
                </c:pt>
                <c:pt idx="1230">
                  <c:v>32.46</c:v>
                </c:pt>
                <c:pt idx="1231">
                  <c:v>30.9</c:v>
                </c:pt>
                <c:pt idx="1232">
                  <c:v>30.24</c:v>
                </c:pt>
                <c:pt idx="1233">
                  <c:v>29.36</c:v>
                </c:pt>
                <c:pt idx="1234">
                  <c:v>27.68</c:v>
                </c:pt>
                <c:pt idx="1235">
                  <c:v>30.23</c:v>
                </c:pt>
                <c:pt idx="1236">
                  <c:v>31.89</c:v>
                </c:pt>
                <c:pt idx="1237">
                  <c:v>29.59</c:v>
                </c:pt>
                <c:pt idx="1238">
                  <c:v>30.8</c:v>
                </c:pt>
                <c:pt idx="1239">
                  <c:v>30.98</c:v>
                </c:pt>
                <c:pt idx="1240">
                  <c:v>24.7</c:v>
                </c:pt>
                <c:pt idx="1241">
                  <c:v>29.24</c:v>
                </c:pt>
                <c:pt idx="1242">
                  <c:v>27.59</c:v>
                </c:pt>
                <c:pt idx="1243">
                  <c:v>29.38</c:v>
                </c:pt>
                <c:pt idx="1244">
                  <c:v>28.66</c:v>
                </c:pt>
                <c:pt idx="1245">
                  <c:v>28.59</c:v>
                </c:pt>
                <c:pt idx="1246">
                  <c:v>28.36</c:v>
                </c:pt>
                <c:pt idx="1247">
                  <c:v>25.62</c:v>
                </c:pt>
                <c:pt idx="1248">
                  <c:v>30.36</c:v>
                </c:pt>
                <c:pt idx="1249">
                  <c:v>28.75</c:v>
                </c:pt>
                <c:pt idx="1250">
                  <c:v>31.13</c:v>
                </c:pt>
                <c:pt idx="1251">
                  <c:v>29.17</c:v>
                </c:pt>
                <c:pt idx="1252">
                  <c:v>29.1</c:v>
                </c:pt>
                <c:pt idx="1253">
                  <c:v>30.52</c:v>
                </c:pt>
                <c:pt idx="1254">
                  <c:v>29.94</c:v>
                </c:pt>
                <c:pt idx="1255">
                  <c:v>30.59</c:v>
                </c:pt>
                <c:pt idx="1256">
                  <c:v>29.5</c:v>
                </c:pt>
                <c:pt idx="1257">
                  <c:v>30.56</c:v>
                </c:pt>
                <c:pt idx="1258">
                  <c:v>29.59</c:v>
                </c:pt>
                <c:pt idx="1259">
                  <c:v>29.88</c:v>
                </c:pt>
                <c:pt idx="1260">
                  <c:v>28.86</c:v>
                </c:pt>
                <c:pt idx="1261">
                  <c:v>29.68</c:v>
                </c:pt>
                <c:pt idx="1262">
                  <c:v>31.02</c:v>
                </c:pt>
                <c:pt idx="1263">
                  <c:v>26.21</c:v>
                </c:pt>
                <c:pt idx="1264">
                  <c:v>29</c:v>
                </c:pt>
                <c:pt idx="1265">
                  <c:v>30.69</c:v>
                </c:pt>
                <c:pt idx="1266">
                  <c:v>31</c:v>
                </c:pt>
                <c:pt idx="1267">
                  <c:v>26.59</c:v>
                </c:pt>
                <c:pt idx="1268">
                  <c:v>29.37</c:v>
                </c:pt>
                <c:pt idx="1269">
                  <c:v>30.26</c:v>
                </c:pt>
                <c:pt idx="1270">
                  <c:v>27.64</c:v>
                </c:pt>
                <c:pt idx="1271">
                  <c:v>27.88</c:v>
                </c:pt>
                <c:pt idx="1272">
                  <c:v>31.47</c:v>
                </c:pt>
                <c:pt idx="1273">
                  <c:v>28.18</c:v>
                </c:pt>
                <c:pt idx="1274">
                  <c:v>26.81</c:v>
                </c:pt>
                <c:pt idx="1275">
                  <c:v>28.22</c:v>
                </c:pt>
                <c:pt idx="1276">
                  <c:v>29.1</c:v>
                </c:pt>
                <c:pt idx="1277">
                  <c:v>30.01</c:v>
                </c:pt>
                <c:pt idx="1278">
                  <c:v>28.25</c:v>
                </c:pt>
                <c:pt idx="1279">
                  <c:v>29.17</c:v>
                </c:pt>
                <c:pt idx="1280">
                  <c:v>28.19</c:v>
                </c:pt>
                <c:pt idx="1281">
                  <c:v>27.97</c:v>
                </c:pt>
                <c:pt idx="1282">
                  <c:v>30.53</c:v>
                </c:pt>
                <c:pt idx="1283">
                  <c:v>27.3</c:v>
                </c:pt>
                <c:pt idx="1284">
                  <c:v>29.51</c:v>
                </c:pt>
                <c:pt idx="1285">
                  <c:v>29.71</c:v>
                </c:pt>
                <c:pt idx="1286">
                  <c:v>30.75</c:v>
                </c:pt>
                <c:pt idx="1287">
                  <c:v>31.12</c:v>
                </c:pt>
                <c:pt idx="1288">
                  <c:v>32.049999999999997</c:v>
                </c:pt>
                <c:pt idx="1289">
                  <c:v>30.5</c:v>
                </c:pt>
                <c:pt idx="1290">
                  <c:v>29.32</c:v>
                </c:pt>
                <c:pt idx="1291">
                  <c:v>30.25</c:v>
                </c:pt>
                <c:pt idx="1292">
                  <c:v>27.94</c:v>
                </c:pt>
                <c:pt idx="1293">
                  <c:v>28.2</c:v>
                </c:pt>
                <c:pt idx="1294">
                  <c:v>27.57</c:v>
                </c:pt>
                <c:pt idx="1295">
                  <c:v>28.51</c:v>
                </c:pt>
                <c:pt idx="1296">
                  <c:v>31.24</c:v>
                </c:pt>
                <c:pt idx="1297">
                  <c:v>28.82</c:v>
                </c:pt>
                <c:pt idx="1298">
                  <c:v>30.56</c:v>
                </c:pt>
                <c:pt idx="1299">
                  <c:v>28.1</c:v>
                </c:pt>
                <c:pt idx="1300">
                  <c:v>29.83</c:v>
                </c:pt>
                <c:pt idx="1301">
                  <c:v>25.2</c:v>
                </c:pt>
                <c:pt idx="1302">
                  <c:v>29.38</c:v>
                </c:pt>
                <c:pt idx="1303">
                  <c:v>28.18</c:v>
                </c:pt>
                <c:pt idx="1304">
                  <c:v>28.38</c:v>
                </c:pt>
                <c:pt idx="1305">
                  <c:v>25.29</c:v>
                </c:pt>
                <c:pt idx="1306">
                  <c:v>28.79</c:v>
                </c:pt>
                <c:pt idx="1307">
                  <c:v>29.89</c:v>
                </c:pt>
                <c:pt idx="1308">
                  <c:v>28.63</c:v>
                </c:pt>
                <c:pt idx="1309">
                  <c:v>28.53</c:v>
                </c:pt>
                <c:pt idx="1310">
                  <c:v>31.72</c:v>
                </c:pt>
                <c:pt idx="1311">
                  <c:v>30.55</c:v>
                </c:pt>
                <c:pt idx="1312">
                  <c:v>31.16</c:v>
                </c:pt>
                <c:pt idx="1313">
                  <c:v>30.56</c:v>
                </c:pt>
                <c:pt idx="1314">
                  <c:v>28.5</c:v>
                </c:pt>
                <c:pt idx="1315">
                  <c:v>29.51</c:v>
                </c:pt>
                <c:pt idx="1316">
                  <c:v>32.36</c:v>
                </c:pt>
                <c:pt idx="1317">
                  <c:v>32.6</c:v>
                </c:pt>
                <c:pt idx="1318">
                  <c:v>29.98</c:v>
                </c:pt>
                <c:pt idx="1319">
                  <c:v>29.84</c:v>
                </c:pt>
                <c:pt idx="1320">
                  <c:v>31.18</c:v>
                </c:pt>
                <c:pt idx="1321">
                  <c:v>29.26</c:v>
                </c:pt>
                <c:pt idx="1322">
                  <c:v>28.67</c:v>
                </c:pt>
                <c:pt idx="1323">
                  <c:v>28.94</c:v>
                </c:pt>
                <c:pt idx="1324">
                  <c:v>29.89</c:v>
                </c:pt>
                <c:pt idx="1325">
                  <c:v>32.450000000000003</c:v>
                </c:pt>
                <c:pt idx="1326">
                  <c:v>26.27</c:v>
                </c:pt>
                <c:pt idx="1327">
                  <c:v>26.16</c:v>
                </c:pt>
                <c:pt idx="1328">
                  <c:v>27.57</c:v>
                </c:pt>
                <c:pt idx="1329">
                  <c:v>28.74</c:v>
                </c:pt>
                <c:pt idx="1330">
                  <c:v>28.6</c:v>
                </c:pt>
                <c:pt idx="1331">
                  <c:v>28.53</c:v>
                </c:pt>
                <c:pt idx="1332">
                  <c:v>24.46</c:v>
                </c:pt>
                <c:pt idx="1333">
                  <c:v>26.64</c:v>
                </c:pt>
                <c:pt idx="1334">
                  <c:v>29.22</c:v>
                </c:pt>
                <c:pt idx="1335">
                  <c:v>26.79</c:v>
                </c:pt>
                <c:pt idx="1336">
                  <c:v>25.72</c:v>
                </c:pt>
                <c:pt idx="1337">
                  <c:v>26.66</c:v>
                </c:pt>
                <c:pt idx="1338">
                  <c:v>29.7</c:v>
                </c:pt>
                <c:pt idx="1339">
                  <c:v>30.93</c:v>
                </c:pt>
                <c:pt idx="1340">
                  <c:v>30.61</c:v>
                </c:pt>
                <c:pt idx="1341">
                  <c:v>25.71</c:v>
                </c:pt>
                <c:pt idx="1342">
                  <c:v>28.23</c:v>
                </c:pt>
                <c:pt idx="1343">
                  <c:v>29.04</c:v>
                </c:pt>
                <c:pt idx="1344">
                  <c:v>31.08</c:v>
                </c:pt>
                <c:pt idx="1345">
                  <c:v>28.38</c:v>
                </c:pt>
                <c:pt idx="1346">
                  <c:v>29.88</c:v>
                </c:pt>
                <c:pt idx="1347">
                  <c:v>28.61</c:v>
                </c:pt>
                <c:pt idx="1348">
                  <c:v>27.63</c:v>
                </c:pt>
                <c:pt idx="1349">
                  <c:v>27.61</c:v>
                </c:pt>
                <c:pt idx="1350">
                  <c:v>27.58</c:v>
                </c:pt>
                <c:pt idx="1351">
                  <c:v>30.21</c:v>
                </c:pt>
                <c:pt idx="1352">
                  <c:v>28.3</c:v>
                </c:pt>
                <c:pt idx="1353">
                  <c:v>25.72</c:v>
                </c:pt>
                <c:pt idx="1354">
                  <c:v>25.07</c:v>
                </c:pt>
                <c:pt idx="1355">
                  <c:v>26</c:v>
                </c:pt>
                <c:pt idx="1356">
                  <c:v>27.36</c:v>
                </c:pt>
                <c:pt idx="1357">
                  <c:v>29.66</c:v>
                </c:pt>
                <c:pt idx="1358">
                  <c:v>28.92</c:v>
                </c:pt>
                <c:pt idx="1359">
                  <c:v>27.73</c:v>
                </c:pt>
                <c:pt idx="1360">
                  <c:v>27.28</c:v>
                </c:pt>
                <c:pt idx="1361">
                  <c:v>27.06</c:v>
                </c:pt>
                <c:pt idx="1362">
                  <c:v>29.14</c:v>
                </c:pt>
                <c:pt idx="1363">
                  <c:v>28.75</c:v>
                </c:pt>
                <c:pt idx="1364">
                  <c:v>30</c:v>
                </c:pt>
                <c:pt idx="1365">
                  <c:v>28.09</c:v>
                </c:pt>
                <c:pt idx="1366">
                  <c:v>28.2</c:v>
                </c:pt>
                <c:pt idx="1367">
                  <c:v>28.17</c:v>
                </c:pt>
                <c:pt idx="1368">
                  <c:v>29.91</c:v>
                </c:pt>
                <c:pt idx="1369">
                  <c:v>29.99</c:v>
                </c:pt>
                <c:pt idx="1370">
                  <c:v>30.5</c:v>
                </c:pt>
                <c:pt idx="1371">
                  <c:v>29.79</c:v>
                </c:pt>
                <c:pt idx="1372">
                  <c:v>28.6</c:v>
                </c:pt>
                <c:pt idx="1373">
                  <c:v>28.73</c:v>
                </c:pt>
                <c:pt idx="1374">
                  <c:v>30.59</c:v>
                </c:pt>
                <c:pt idx="1375">
                  <c:v>29.94</c:v>
                </c:pt>
                <c:pt idx="1376">
                  <c:v>29.06</c:v>
                </c:pt>
                <c:pt idx="1377">
                  <c:v>30.08</c:v>
                </c:pt>
                <c:pt idx="1378">
                  <c:v>29.56</c:v>
                </c:pt>
                <c:pt idx="1379">
                  <c:v>29.37</c:v>
                </c:pt>
                <c:pt idx="1380">
                  <c:v>29.53</c:v>
                </c:pt>
                <c:pt idx="1381">
                  <c:v>28.84</c:v>
                </c:pt>
                <c:pt idx="1382">
                  <c:v>29.21</c:v>
                </c:pt>
                <c:pt idx="1383">
                  <c:v>29.06</c:v>
                </c:pt>
                <c:pt idx="1384">
                  <c:v>30.3</c:v>
                </c:pt>
                <c:pt idx="1385">
                  <c:v>30</c:v>
                </c:pt>
                <c:pt idx="1386">
                  <c:v>28.63</c:v>
                </c:pt>
                <c:pt idx="1387">
                  <c:v>27.46</c:v>
                </c:pt>
                <c:pt idx="1388">
                  <c:v>29.73</c:v>
                </c:pt>
                <c:pt idx="1389">
                  <c:v>28.82</c:v>
                </c:pt>
                <c:pt idx="1390">
                  <c:v>28.65</c:v>
                </c:pt>
                <c:pt idx="1391">
                  <c:v>27.44</c:v>
                </c:pt>
                <c:pt idx="1392">
                  <c:v>28.12</c:v>
                </c:pt>
                <c:pt idx="1393">
                  <c:v>29.67</c:v>
                </c:pt>
                <c:pt idx="1394">
                  <c:v>28.97</c:v>
                </c:pt>
                <c:pt idx="1395">
                  <c:v>28.42</c:v>
                </c:pt>
                <c:pt idx="1396">
                  <c:v>28.83</c:v>
                </c:pt>
                <c:pt idx="1397">
                  <c:v>28.52</c:v>
                </c:pt>
                <c:pt idx="1398">
                  <c:v>29.19</c:v>
                </c:pt>
                <c:pt idx="1399">
                  <c:v>27.66</c:v>
                </c:pt>
                <c:pt idx="1400">
                  <c:v>27.75</c:v>
                </c:pt>
                <c:pt idx="1401">
                  <c:v>27.86</c:v>
                </c:pt>
                <c:pt idx="1402">
                  <c:v>27.8</c:v>
                </c:pt>
                <c:pt idx="1403">
                  <c:v>29.04</c:v>
                </c:pt>
                <c:pt idx="1404">
                  <c:v>27.43</c:v>
                </c:pt>
                <c:pt idx="1405">
                  <c:v>29.14</c:v>
                </c:pt>
                <c:pt idx="1406">
                  <c:v>28.32</c:v>
                </c:pt>
                <c:pt idx="1407">
                  <c:v>27.97</c:v>
                </c:pt>
                <c:pt idx="1408">
                  <c:v>26.43</c:v>
                </c:pt>
                <c:pt idx="1409">
                  <c:v>27.88</c:v>
                </c:pt>
                <c:pt idx="1410">
                  <c:v>28.12</c:v>
                </c:pt>
                <c:pt idx="1411">
                  <c:v>26.73</c:v>
                </c:pt>
                <c:pt idx="1412">
                  <c:v>28.34</c:v>
                </c:pt>
                <c:pt idx="1413">
                  <c:v>29.18</c:v>
                </c:pt>
                <c:pt idx="1414">
                  <c:v>28</c:v>
                </c:pt>
                <c:pt idx="1415">
                  <c:v>28.67</c:v>
                </c:pt>
                <c:pt idx="1416">
                  <c:v>28.03</c:v>
                </c:pt>
                <c:pt idx="1417">
                  <c:v>27.36</c:v>
                </c:pt>
                <c:pt idx="1418">
                  <c:v>27.18</c:v>
                </c:pt>
                <c:pt idx="1419">
                  <c:v>29.11</c:v>
                </c:pt>
                <c:pt idx="1420">
                  <c:v>29.08</c:v>
                </c:pt>
                <c:pt idx="1421">
                  <c:v>27.98</c:v>
                </c:pt>
                <c:pt idx="1422">
                  <c:v>28.73</c:v>
                </c:pt>
                <c:pt idx="1423">
                  <c:v>26.98</c:v>
                </c:pt>
                <c:pt idx="1424">
                  <c:v>28.46</c:v>
                </c:pt>
                <c:pt idx="1425">
                  <c:v>28.08</c:v>
                </c:pt>
                <c:pt idx="1426">
                  <c:v>29.04</c:v>
                </c:pt>
                <c:pt idx="1427">
                  <c:v>28.06</c:v>
                </c:pt>
                <c:pt idx="1428">
                  <c:v>28.66</c:v>
                </c:pt>
                <c:pt idx="1429">
                  <c:v>27.52</c:v>
                </c:pt>
                <c:pt idx="1430">
                  <c:v>26.47</c:v>
                </c:pt>
                <c:pt idx="1431">
                  <c:v>29.24</c:v>
                </c:pt>
                <c:pt idx="1432">
                  <c:v>27.63</c:v>
                </c:pt>
                <c:pt idx="1433">
                  <c:v>27.56</c:v>
                </c:pt>
                <c:pt idx="1434">
                  <c:v>28.21</c:v>
                </c:pt>
                <c:pt idx="1435">
                  <c:v>27.44</c:v>
                </c:pt>
                <c:pt idx="1436">
                  <c:v>28.17</c:v>
                </c:pt>
                <c:pt idx="1437">
                  <c:v>28.14</c:v>
                </c:pt>
                <c:pt idx="1438">
                  <c:v>27.6</c:v>
                </c:pt>
                <c:pt idx="1439">
                  <c:v>27.56</c:v>
                </c:pt>
                <c:pt idx="1440">
                  <c:v>27.56</c:v>
                </c:pt>
                <c:pt idx="1441">
                  <c:v>29.12</c:v>
                </c:pt>
                <c:pt idx="1442">
                  <c:v>28.56</c:v>
                </c:pt>
                <c:pt idx="1443">
                  <c:v>28.12</c:v>
                </c:pt>
                <c:pt idx="1444">
                  <c:v>29.8</c:v>
                </c:pt>
                <c:pt idx="1445">
                  <c:v>29.32</c:v>
                </c:pt>
                <c:pt idx="1446">
                  <c:v>27.71</c:v>
                </c:pt>
                <c:pt idx="1447">
                  <c:v>27.41</c:v>
                </c:pt>
                <c:pt idx="1448">
                  <c:v>28.84</c:v>
                </c:pt>
                <c:pt idx="1449">
                  <c:v>30.61</c:v>
                </c:pt>
                <c:pt idx="1450">
                  <c:v>28.47</c:v>
                </c:pt>
                <c:pt idx="1451">
                  <c:v>28.85</c:v>
                </c:pt>
                <c:pt idx="1452">
                  <c:v>29.95</c:v>
                </c:pt>
                <c:pt idx="1453">
                  <c:v>29.49</c:v>
                </c:pt>
                <c:pt idx="1454">
                  <c:v>29.06</c:v>
                </c:pt>
                <c:pt idx="1455">
                  <c:v>28.46</c:v>
                </c:pt>
                <c:pt idx="1456">
                  <c:v>30.01</c:v>
                </c:pt>
                <c:pt idx="1457">
                  <c:v>30.72</c:v>
                </c:pt>
                <c:pt idx="1458">
                  <c:v>30.19</c:v>
                </c:pt>
                <c:pt idx="1459">
                  <c:v>28.28</c:v>
                </c:pt>
                <c:pt idx="1460">
                  <c:v>30.53</c:v>
                </c:pt>
                <c:pt idx="1461">
                  <c:v>27.43</c:v>
                </c:pt>
                <c:pt idx="1462">
                  <c:v>30.38</c:v>
                </c:pt>
                <c:pt idx="1463">
                  <c:v>29.26</c:v>
                </c:pt>
                <c:pt idx="1464">
                  <c:v>29.67</c:v>
                </c:pt>
                <c:pt idx="1465">
                  <c:v>29.88</c:v>
                </c:pt>
                <c:pt idx="1466">
                  <c:v>29.6</c:v>
                </c:pt>
                <c:pt idx="1467">
                  <c:v>29.17</c:v>
                </c:pt>
                <c:pt idx="1468">
                  <c:v>28.23</c:v>
                </c:pt>
                <c:pt idx="1469">
                  <c:v>29.32</c:v>
                </c:pt>
                <c:pt idx="1470">
                  <c:v>27.64</c:v>
                </c:pt>
                <c:pt idx="1471">
                  <c:v>28.62</c:v>
                </c:pt>
                <c:pt idx="1472">
                  <c:v>30.34</c:v>
                </c:pt>
                <c:pt idx="1473">
                  <c:v>29.43</c:v>
                </c:pt>
                <c:pt idx="1474">
                  <c:v>27.57</c:v>
                </c:pt>
                <c:pt idx="1475">
                  <c:v>33.18</c:v>
                </c:pt>
                <c:pt idx="1476">
                  <c:v>31.09</c:v>
                </c:pt>
                <c:pt idx="1477">
                  <c:v>30.73</c:v>
                </c:pt>
                <c:pt idx="1478">
                  <c:v>28.13</c:v>
                </c:pt>
                <c:pt idx="1479">
                  <c:v>29.77</c:v>
                </c:pt>
                <c:pt idx="1480">
                  <c:v>29.11</c:v>
                </c:pt>
                <c:pt idx="1481">
                  <c:v>30.81</c:v>
                </c:pt>
                <c:pt idx="1482">
                  <c:v>28.96</c:v>
                </c:pt>
                <c:pt idx="1483">
                  <c:v>29.61</c:v>
                </c:pt>
                <c:pt idx="1484">
                  <c:v>28</c:v>
                </c:pt>
                <c:pt idx="1485">
                  <c:v>32.049999999999997</c:v>
                </c:pt>
                <c:pt idx="1486">
                  <c:v>28.13</c:v>
                </c:pt>
                <c:pt idx="1487">
                  <c:v>29.31</c:v>
                </c:pt>
                <c:pt idx="1488">
                  <c:v>28.76</c:v>
                </c:pt>
                <c:pt idx="1489">
                  <c:v>30.21</c:v>
                </c:pt>
                <c:pt idx="1490">
                  <c:v>31.62</c:v>
                </c:pt>
                <c:pt idx="1491">
                  <c:v>29.5</c:v>
                </c:pt>
                <c:pt idx="1492">
                  <c:v>31.11</c:v>
                </c:pt>
                <c:pt idx="1493">
                  <c:v>29.27</c:v>
                </c:pt>
                <c:pt idx="1494">
                  <c:v>30.21</c:v>
                </c:pt>
                <c:pt idx="1495">
                  <c:v>31.21</c:v>
                </c:pt>
                <c:pt idx="1496">
                  <c:v>32.380000000000003</c:v>
                </c:pt>
                <c:pt idx="1497">
                  <c:v>29.51</c:v>
                </c:pt>
                <c:pt idx="1498">
                  <c:v>29.92</c:v>
                </c:pt>
                <c:pt idx="1499">
                  <c:v>30.91</c:v>
                </c:pt>
                <c:pt idx="1500">
                  <c:v>31.59</c:v>
                </c:pt>
                <c:pt idx="1501">
                  <c:v>33.020000000000003</c:v>
                </c:pt>
                <c:pt idx="1502">
                  <c:v>32.14</c:v>
                </c:pt>
                <c:pt idx="1503">
                  <c:v>32.270000000000003</c:v>
                </c:pt>
                <c:pt idx="1504">
                  <c:v>30.27</c:v>
                </c:pt>
                <c:pt idx="1505">
                  <c:v>30.64</c:v>
                </c:pt>
                <c:pt idx="1506">
                  <c:v>32.200000000000003</c:v>
                </c:pt>
                <c:pt idx="1507">
                  <c:v>31.78</c:v>
                </c:pt>
                <c:pt idx="1508">
                  <c:v>31.67</c:v>
                </c:pt>
                <c:pt idx="1509">
                  <c:v>32.799999999999997</c:v>
                </c:pt>
                <c:pt idx="1510">
                  <c:v>30.95</c:v>
                </c:pt>
                <c:pt idx="1511">
                  <c:v>30.5</c:v>
                </c:pt>
                <c:pt idx="1512">
                  <c:v>28.63</c:v>
                </c:pt>
                <c:pt idx="1513">
                  <c:v>30.06</c:v>
                </c:pt>
                <c:pt idx="1514">
                  <c:v>30.25</c:v>
                </c:pt>
                <c:pt idx="1515">
                  <c:v>30.63</c:v>
                </c:pt>
                <c:pt idx="1516">
                  <c:v>31.85</c:v>
                </c:pt>
                <c:pt idx="1517">
                  <c:v>31.31</c:v>
                </c:pt>
                <c:pt idx="1518">
                  <c:v>29.81</c:v>
                </c:pt>
                <c:pt idx="1519">
                  <c:v>30.94</c:v>
                </c:pt>
                <c:pt idx="1520">
                  <c:v>33.85</c:v>
                </c:pt>
                <c:pt idx="1521">
                  <c:v>30.14</c:v>
                </c:pt>
                <c:pt idx="1522">
                  <c:v>33.880000000000003</c:v>
                </c:pt>
                <c:pt idx="1523">
                  <c:v>31.18</c:v>
                </c:pt>
                <c:pt idx="1524">
                  <c:v>30.65</c:v>
                </c:pt>
                <c:pt idx="1525">
                  <c:v>31.9</c:v>
                </c:pt>
                <c:pt idx="1526">
                  <c:v>30.32</c:v>
                </c:pt>
                <c:pt idx="1527">
                  <c:v>31.89</c:v>
                </c:pt>
                <c:pt idx="1528">
                  <c:v>32.56</c:v>
                </c:pt>
                <c:pt idx="1529">
                  <c:v>32.26</c:v>
                </c:pt>
                <c:pt idx="1530">
                  <c:v>29.2</c:v>
                </c:pt>
                <c:pt idx="1531">
                  <c:v>29.21</c:v>
                </c:pt>
                <c:pt idx="1532">
                  <c:v>29.72</c:v>
                </c:pt>
                <c:pt idx="1533">
                  <c:v>30.83</c:v>
                </c:pt>
                <c:pt idx="1534">
                  <c:v>31.88</c:v>
                </c:pt>
                <c:pt idx="1535">
                  <c:v>31.87</c:v>
                </c:pt>
                <c:pt idx="1536">
                  <c:v>29.16</c:v>
                </c:pt>
                <c:pt idx="1537">
                  <c:v>32.51</c:v>
                </c:pt>
                <c:pt idx="1538">
                  <c:v>31.67</c:v>
                </c:pt>
                <c:pt idx="1539">
                  <c:v>28.29</c:v>
                </c:pt>
                <c:pt idx="1540">
                  <c:v>29.66</c:v>
                </c:pt>
                <c:pt idx="1541">
                  <c:v>30.7</c:v>
                </c:pt>
                <c:pt idx="1542">
                  <c:v>30.25</c:v>
                </c:pt>
                <c:pt idx="1543">
                  <c:v>29.3</c:v>
                </c:pt>
                <c:pt idx="1544">
                  <c:v>31.8</c:v>
                </c:pt>
                <c:pt idx="1545">
                  <c:v>31.01</c:v>
                </c:pt>
                <c:pt idx="1546">
                  <c:v>31.49</c:v>
                </c:pt>
                <c:pt idx="1547">
                  <c:v>30.69</c:v>
                </c:pt>
                <c:pt idx="1548">
                  <c:v>32.24</c:v>
                </c:pt>
                <c:pt idx="1549">
                  <c:v>31.78</c:v>
                </c:pt>
                <c:pt idx="1550">
                  <c:v>31.8</c:v>
                </c:pt>
                <c:pt idx="1551">
                  <c:v>30.68</c:v>
                </c:pt>
                <c:pt idx="1552">
                  <c:v>30.9</c:v>
                </c:pt>
                <c:pt idx="1553">
                  <c:v>30.89</c:v>
                </c:pt>
                <c:pt idx="1554">
                  <c:v>32.17</c:v>
                </c:pt>
                <c:pt idx="1555">
                  <c:v>30.8</c:v>
                </c:pt>
                <c:pt idx="1556">
                  <c:v>31.8</c:v>
                </c:pt>
                <c:pt idx="1557">
                  <c:v>29.03</c:v>
                </c:pt>
                <c:pt idx="1558">
                  <c:v>28.18</c:v>
                </c:pt>
                <c:pt idx="1559">
                  <c:v>30.15</c:v>
                </c:pt>
                <c:pt idx="1560">
                  <c:v>32.119999999999997</c:v>
                </c:pt>
                <c:pt idx="1561">
                  <c:v>31.74</c:v>
                </c:pt>
                <c:pt idx="1562">
                  <c:v>26.69</c:v>
                </c:pt>
                <c:pt idx="1563">
                  <c:v>30.09</c:v>
                </c:pt>
                <c:pt idx="1564">
                  <c:v>32.5</c:v>
                </c:pt>
                <c:pt idx="1565">
                  <c:v>31.99</c:v>
                </c:pt>
                <c:pt idx="1566">
                  <c:v>30.7</c:v>
                </c:pt>
                <c:pt idx="1567">
                  <c:v>30.62</c:v>
                </c:pt>
                <c:pt idx="1568">
                  <c:v>32.29</c:v>
                </c:pt>
                <c:pt idx="1569">
                  <c:v>32.17</c:v>
                </c:pt>
                <c:pt idx="1570">
                  <c:v>32.32</c:v>
                </c:pt>
                <c:pt idx="1571">
                  <c:v>31.5</c:v>
                </c:pt>
                <c:pt idx="1572">
                  <c:v>32.5</c:v>
                </c:pt>
                <c:pt idx="1573">
                  <c:v>28.46</c:v>
                </c:pt>
                <c:pt idx="1574">
                  <c:v>30.85</c:v>
                </c:pt>
                <c:pt idx="1575">
                  <c:v>29.28</c:v>
                </c:pt>
                <c:pt idx="1576">
                  <c:v>31.1</c:v>
                </c:pt>
                <c:pt idx="1577">
                  <c:v>30.54</c:v>
                </c:pt>
                <c:pt idx="1578">
                  <c:v>30.33</c:v>
                </c:pt>
                <c:pt idx="1579">
                  <c:v>29.61</c:v>
                </c:pt>
                <c:pt idx="1580">
                  <c:v>31.48</c:v>
                </c:pt>
                <c:pt idx="1581">
                  <c:v>30.51</c:v>
                </c:pt>
                <c:pt idx="1582">
                  <c:v>27.72</c:v>
                </c:pt>
                <c:pt idx="1583">
                  <c:v>30.62</c:v>
                </c:pt>
                <c:pt idx="1584">
                  <c:v>29.77</c:v>
                </c:pt>
                <c:pt idx="1585">
                  <c:v>31.03</c:v>
                </c:pt>
                <c:pt idx="1586">
                  <c:v>29.98</c:v>
                </c:pt>
                <c:pt idx="1587">
                  <c:v>29.53</c:v>
                </c:pt>
                <c:pt idx="1588">
                  <c:v>29.09</c:v>
                </c:pt>
                <c:pt idx="1589">
                  <c:v>31.1</c:v>
                </c:pt>
                <c:pt idx="1590">
                  <c:v>31.96</c:v>
                </c:pt>
                <c:pt idx="1591">
                  <c:v>28.19</c:v>
                </c:pt>
                <c:pt idx="1592">
                  <c:v>28.96</c:v>
                </c:pt>
                <c:pt idx="1593">
                  <c:v>28.99</c:v>
                </c:pt>
                <c:pt idx="1594">
                  <c:v>27.67</c:v>
                </c:pt>
                <c:pt idx="1595">
                  <c:v>30.52</c:v>
                </c:pt>
                <c:pt idx="1596">
                  <c:v>30.44</c:v>
                </c:pt>
                <c:pt idx="1597">
                  <c:v>31.14</c:v>
                </c:pt>
                <c:pt idx="1598">
                  <c:v>28.76</c:v>
                </c:pt>
                <c:pt idx="1599">
                  <c:v>30.12</c:v>
                </c:pt>
                <c:pt idx="1600">
                  <c:v>29.73</c:v>
                </c:pt>
                <c:pt idx="1601">
                  <c:v>32.28</c:v>
                </c:pt>
                <c:pt idx="1602">
                  <c:v>30.47</c:v>
                </c:pt>
                <c:pt idx="1603">
                  <c:v>29.49</c:v>
                </c:pt>
                <c:pt idx="1604">
                  <c:v>30.2</c:v>
                </c:pt>
                <c:pt idx="1605">
                  <c:v>27.48</c:v>
                </c:pt>
                <c:pt idx="1606">
                  <c:v>29.02</c:v>
                </c:pt>
                <c:pt idx="1607">
                  <c:v>26.94</c:v>
                </c:pt>
                <c:pt idx="1608">
                  <c:v>26.55</c:v>
                </c:pt>
                <c:pt idx="1609">
                  <c:v>27.42</c:v>
                </c:pt>
                <c:pt idx="1610">
                  <c:v>31.28</c:v>
                </c:pt>
                <c:pt idx="1611">
                  <c:v>30.98</c:v>
                </c:pt>
                <c:pt idx="1612">
                  <c:v>30.07</c:v>
                </c:pt>
                <c:pt idx="1613">
                  <c:v>29.02</c:v>
                </c:pt>
                <c:pt idx="1614">
                  <c:v>28.43</c:v>
                </c:pt>
                <c:pt idx="1615">
                  <c:v>31.42</c:v>
                </c:pt>
                <c:pt idx="1616">
                  <c:v>26.02</c:v>
                </c:pt>
                <c:pt idx="1617">
                  <c:v>30.46</c:v>
                </c:pt>
                <c:pt idx="1618">
                  <c:v>30.07</c:v>
                </c:pt>
                <c:pt idx="1619">
                  <c:v>26.9</c:v>
                </c:pt>
                <c:pt idx="1620">
                  <c:v>30.78</c:v>
                </c:pt>
                <c:pt idx="1621">
                  <c:v>30.79</c:v>
                </c:pt>
                <c:pt idx="1622">
                  <c:v>31.95</c:v>
                </c:pt>
                <c:pt idx="1623">
                  <c:v>32.299999999999997</c:v>
                </c:pt>
                <c:pt idx="1624">
                  <c:v>31.92</c:v>
                </c:pt>
                <c:pt idx="1625">
                  <c:v>28.5</c:v>
                </c:pt>
                <c:pt idx="1626">
                  <c:v>30.22</c:v>
                </c:pt>
                <c:pt idx="1627">
                  <c:v>26.1</c:v>
                </c:pt>
                <c:pt idx="1628">
                  <c:v>26.93</c:v>
                </c:pt>
                <c:pt idx="1629">
                  <c:v>27.96</c:v>
                </c:pt>
                <c:pt idx="1630">
                  <c:v>32.68</c:v>
                </c:pt>
                <c:pt idx="1631">
                  <c:v>31.61</c:v>
                </c:pt>
                <c:pt idx="1632">
                  <c:v>29.77</c:v>
                </c:pt>
                <c:pt idx="1633">
                  <c:v>31.75</c:v>
                </c:pt>
                <c:pt idx="1634">
                  <c:v>30.58</c:v>
                </c:pt>
                <c:pt idx="1635">
                  <c:v>31.33</c:v>
                </c:pt>
                <c:pt idx="1636">
                  <c:v>32.04</c:v>
                </c:pt>
                <c:pt idx="1637">
                  <c:v>24.92</c:v>
                </c:pt>
                <c:pt idx="1638">
                  <c:v>30.47</c:v>
                </c:pt>
                <c:pt idx="1639">
                  <c:v>29.55</c:v>
                </c:pt>
                <c:pt idx="1640">
                  <c:v>32.71</c:v>
                </c:pt>
                <c:pt idx="1641">
                  <c:v>29.42</c:v>
                </c:pt>
                <c:pt idx="1642">
                  <c:v>28.78</c:v>
                </c:pt>
                <c:pt idx="1643">
                  <c:v>26.1</c:v>
                </c:pt>
                <c:pt idx="1644">
                  <c:v>29.32</c:v>
                </c:pt>
                <c:pt idx="1645">
                  <c:v>27.84</c:v>
                </c:pt>
                <c:pt idx="1646">
                  <c:v>30.67</c:v>
                </c:pt>
                <c:pt idx="1647">
                  <c:v>29.6</c:v>
                </c:pt>
                <c:pt idx="1648">
                  <c:v>30.9</c:v>
                </c:pt>
                <c:pt idx="1649">
                  <c:v>29.31</c:v>
                </c:pt>
                <c:pt idx="1650">
                  <c:v>28.83</c:v>
                </c:pt>
                <c:pt idx="1651">
                  <c:v>29.5</c:v>
                </c:pt>
                <c:pt idx="1652">
                  <c:v>29.46</c:v>
                </c:pt>
                <c:pt idx="1653">
                  <c:v>29.54</c:v>
                </c:pt>
                <c:pt idx="1654">
                  <c:v>29.15</c:v>
                </c:pt>
                <c:pt idx="1655">
                  <c:v>29.81</c:v>
                </c:pt>
                <c:pt idx="1656">
                  <c:v>28.76</c:v>
                </c:pt>
                <c:pt idx="1657">
                  <c:v>26.02</c:v>
                </c:pt>
                <c:pt idx="1658">
                  <c:v>28.63</c:v>
                </c:pt>
                <c:pt idx="1659">
                  <c:v>29.84</c:v>
                </c:pt>
                <c:pt idx="1660">
                  <c:v>30.01</c:v>
                </c:pt>
                <c:pt idx="1661">
                  <c:v>29.54</c:v>
                </c:pt>
                <c:pt idx="1662">
                  <c:v>27.66</c:v>
                </c:pt>
                <c:pt idx="1663">
                  <c:v>26.97</c:v>
                </c:pt>
                <c:pt idx="1664">
                  <c:v>30.23</c:v>
                </c:pt>
                <c:pt idx="1665">
                  <c:v>30.68</c:v>
                </c:pt>
                <c:pt idx="1666">
                  <c:v>31.97</c:v>
                </c:pt>
                <c:pt idx="1667">
                  <c:v>31.16</c:v>
                </c:pt>
                <c:pt idx="1668">
                  <c:v>30.65</c:v>
                </c:pt>
                <c:pt idx="1669">
                  <c:v>30.29</c:v>
                </c:pt>
                <c:pt idx="1670">
                  <c:v>30.12</c:v>
                </c:pt>
                <c:pt idx="1671">
                  <c:v>31</c:v>
                </c:pt>
                <c:pt idx="1672">
                  <c:v>32.24</c:v>
                </c:pt>
                <c:pt idx="1673">
                  <c:v>29.66</c:v>
                </c:pt>
                <c:pt idx="1674">
                  <c:v>24.84</c:v>
                </c:pt>
                <c:pt idx="1675">
                  <c:v>29.41</c:v>
                </c:pt>
                <c:pt idx="1676">
                  <c:v>30.51</c:v>
                </c:pt>
                <c:pt idx="1677">
                  <c:v>30.96</c:v>
                </c:pt>
                <c:pt idx="1678">
                  <c:v>32.35</c:v>
                </c:pt>
                <c:pt idx="1679">
                  <c:v>31.39</c:v>
                </c:pt>
                <c:pt idx="1680">
                  <c:v>27.08</c:v>
                </c:pt>
                <c:pt idx="1681">
                  <c:v>31.23</c:v>
                </c:pt>
                <c:pt idx="1682">
                  <c:v>31.99</c:v>
                </c:pt>
                <c:pt idx="1683">
                  <c:v>28.33</c:v>
                </c:pt>
                <c:pt idx="1684">
                  <c:v>30.43</c:v>
                </c:pt>
                <c:pt idx="1685">
                  <c:v>31.16</c:v>
                </c:pt>
                <c:pt idx="1686">
                  <c:v>30.11</c:v>
                </c:pt>
                <c:pt idx="1687">
                  <c:v>28.21</c:v>
                </c:pt>
                <c:pt idx="1688">
                  <c:v>26.8</c:v>
                </c:pt>
                <c:pt idx="1689">
                  <c:v>29.8</c:v>
                </c:pt>
                <c:pt idx="1690">
                  <c:v>30.25</c:v>
                </c:pt>
                <c:pt idx="1691">
                  <c:v>27.26</c:v>
                </c:pt>
                <c:pt idx="1692">
                  <c:v>28.77</c:v>
                </c:pt>
                <c:pt idx="1693">
                  <c:v>30.26</c:v>
                </c:pt>
                <c:pt idx="1694">
                  <c:v>26.38</c:v>
                </c:pt>
                <c:pt idx="1695">
                  <c:v>30.73</c:v>
                </c:pt>
                <c:pt idx="1696">
                  <c:v>27.98</c:v>
                </c:pt>
                <c:pt idx="1697">
                  <c:v>29.89</c:v>
                </c:pt>
                <c:pt idx="1698">
                  <c:v>29.12</c:v>
                </c:pt>
                <c:pt idx="1699">
                  <c:v>31.04</c:v>
                </c:pt>
                <c:pt idx="1700">
                  <c:v>31.31</c:v>
                </c:pt>
                <c:pt idx="1701">
                  <c:v>29.64</c:v>
                </c:pt>
                <c:pt idx="1702">
                  <c:v>29.37</c:v>
                </c:pt>
                <c:pt idx="1703">
                  <c:v>28.26</c:v>
                </c:pt>
                <c:pt idx="1704">
                  <c:v>27.8</c:v>
                </c:pt>
                <c:pt idx="1705">
                  <c:v>31.02</c:v>
                </c:pt>
                <c:pt idx="1706">
                  <c:v>24.74</c:v>
                </c:pt>
                <c:pt idx="1707">
                  <c:v>26.04</c:v>
                </c:pt>
                <c:pt idx="1708">
                  <c:v>28.41</c:v>
                </c:pt>
                <c:pt idx="1709">
                  <c:v>30.19</c:v>
                </c:pt>
                <c:pt idx="1710">
                  <c:v>29.33</c:v>
                </c:pt>
                <c:pt idx="1711">
                  <c:v>29.72</c:v>
                </c:pt>
                <c:pt idx="1712">
                  <c:v>30.36</c:v>
                </c:pt>
                <c:pt idx="1713">
                  <c:v>31.7</c:v>
                </c:pt>
                <c:pt idx="1714">
                  <c:v>30.32</c:v>
                </c:pt>
                <c:pt idx="1715">
                  <c:v>27.77</c:v>
                </c:pt>
                <c:pt idx="1716">
                  <c:v>28.55</c:v>
                </c:pt>
                <c:pt idx="1717">
                  <c:v>30.72</c:v>
                </c:pt>
                <c:pt idx="1718">
                  <c:v>26.77</c:v>
                </c:pt>
                <c:pt idx="1719">
                  <c:v>26.76</c:v>
                </c:pt>
                <c:pt idx="1720">
                  <c:v>27.96</c:v>
                </c:pt>
                <c:pt idx="1721">
                  <c:v>27.49</c:v>
                </c:pt>
                <c:pt idx="1722">
                  <c:v>28.21</c:v>
                </c:pt>
                <c:pt idx="1723">
                  <c:v>29.12</c:v>
                </c:pt>
                <c:pt idx="1724">
                  <c:v>29.82</c:v>
                </c:pt>
                <c:pt idx="1725">
                  <c:v>29.11</c:v>
                </c:pt>
                <c:pt idx="1726">
                  <c:v>29.74</c:v>
                </c:pt>
                <c:pt idx="1727">
                  <c:v>27.42</c:v>
                </c:pt>
                <c:pt idx="1728">
                  <c:v>28.99</c:v>
                </c:pt>
                <c:pt idx="1729">
                  <c:v>29.72</c:v>
                </c:pt>
                <c:pt idx="1730">
                  <c:v>30.34</c:v>
                </c:pt>
                <c:pt idx="1731">
                  <c:v>30.75</c:v>
                </c:pt>
                <c:pt idx="1732">
                  <c:v>33.18</c:v>
                </c:pt>
                <c:pt idx="1733">
                  <c:v>29.35</c:v>
                </c:pt>
                <c:pt idx="1734">
                  <c:v>28.49</c:v>
                </c:pt>
                <c:pt idx="1735">
                  <c:v>30.58</c:v>
                </c:pt>
                <c:pt idx="1736">
                  <c:v>29.5</c:v>
                </c:pt>
                <c:pt idx="1737">
                  <c:v>29.22</c:v>
                </c:pt>
                <c:pt idx="1738">
                  <c:v>27.12</c:v>
                </c:pt>
                <c:pt idx="1739">
                  <c:v>24.41</c:v>
                </c:pt>
                <c:pt idx="1740">
                  <c:v>26.19</c:v>
                </c:pt>
                <c:pt idx="1741">
                  <c:v>29.34</c:v>
                </c:pt>
                <c:pt idx="1742">
                  <c:v>29.05</c:v>
                </c:pt>
                <c:pt idx="1743">
                  <c:v>30.05</c:v>
                </c:pt>
                <c:pt idx="1744">
                  <c:v>29.73</c:v>
                </c:pt>
                <c:pt idx="1745">
                  <c:v>30.62</c:v>
                </c:pt>
                <c:pt idx="1746">
                  <c:v>29.38</c:v>
                </c:pt>
                <c:pt idx="1747">
                  <c:v>29.58</c:v>
                </c:pt>
                <c:pt idx="1748">
                  <c:v>31.1</c:v>
                </c:pt>
                <c:pt idx="1749">
                  <c:v>28.25</c:v>
                </c:pt>
                <c:pt idx="1750">
                  <c:v>29.58</c:v>
                </c:pt>
                <c:pt idx="1751">
                  <c:v>29.7</c:v>
                </c:pt>
                <c:pt idx="1752">
                  <c:v>27.49</c:v>
                </c:pt>
                <c:pt idx="1753">
                  <c:v>29.36</c:v>
                </c:pt>
                <c:pt idx="1754">
                  <c:v>29</c:v>
                </c:pt>
                <c:pt idx="1755">
                  <c:v>28.57</c:v>
                </c:pt>
                <c:pt idx="1756">
                  <c:v>30.48</c:v>
                </c:pt>
                <c:pt idx="1757">
                  <c:v>27.86</c:v>
                </c:pt>
                <c:pt idx="1758">
                  <c:v>29.79</c:v>
                </c:pt>
                <c:pt idx="1759">
                  <c:v>26.27</c:v>
                </c:pt>
                <c:pt idx="1760">
                  <c:v>29.8</c:v>
                </c:pt>
                <c:pt idx="1761">
                  <c:v>30.54</c:v>
                </c:pt>
                <c:pt idx="1762">
                  <c:v>29.76</c:v>
                </c:pt>
                <c:pt idx="1763">
                  <c:v>30.35</c:v>
                </c:pt>
                <c:pt idx="1764">
                  <c:v>31.47</c:v>
                </c:pt>
                <c:pt idx="1765">
                  <c:v>28.92</c:v>
                </c:pt>
                <c:pt idx="1766">
                  <c:v>27.89</c:v>
                </c:pt>
                <c:pt idx="1767">
                  <c:v>25.54</c:v>
                </c:pt>
                <c:pt idx="1768">
                  <c:v>29.02</c:v>
                </c:pt>
                <c:pt idx="1769">
                  <c:v>29.05</c:v>
                </c:pt>
                <c:pt idx="1770">
                  <c:v>28.76</c:v>
                </c:pt>
                <c:pt idx="1771">
                  <c:v>28.8</c:v>
                </c:pt>
                <c:pt idx="1772">
                  <c:v>29.98</c:v>
                </c:pt>
                <c:pt idx="1773">
                  <c:v>29.08</c:v>
                </c:pt>
                <c:pt idx="1774">
                  <c:v>29.05</c:v>
                </c:pt>
                <c:pt idx="1775">
                  <c:v>29.45</c:v>
                </c:pt>
                <c:pt idx="1776">
                  <c:v>29.53</c:v>
                </c:pt>
                <c:pt idx="1777">
                  <c:v>30.34</c:v>
                </c:pt>
                <c:pt idx="1778">
                  <c:v>30.05</c:v>
                </c:pt>
                <c:pt idx="1779">
                  <c:v>30.2</c:v>
                </c:pt>
                <c:pt idx="1780">
                  <c:v>28.99</c:v>
                </c:pt>
                <c:pt idx="1781">
                  <c:v>28.94</c:v>
                </c:pt>
                <c:pt idx="1782">
                  <c:v>29.84</c:v>
                </c:pt>
                <c:pt idx="1783">
                  <c:v>28.49</c:v>
                </c:pt>
                <c:pt idx="1784">
                  <c:v>27.05</c:v>
                </c:pt>
                <c:pt idx="1785">
                  <c:v>29.25</c:v>
                </c:pt>
                <c:pt idx="1786">
                  <c:v>29.67</c:v>
                </c:pt>
                <c:pt idx="1787">
                  <c:v>28.32</c:v>
                </c:pt>
                <c:pt idx="1788">
                  <c:v>25.56</c:v>
                </c:pt>
                <c:pt idx="1789">
                  <c:v>26.8</c:v>
                </c:pt>
                <c:pt idx="1790">
                  <c:v>28.62</c:v>
                </c:pt>
                <c:pt idx="1791">
                  <c:v>27.33</c:v>
                </c:pt>
                <c:pt idx="1792">
                  <c:v>27.87</c:v>
                </c:pt>
                <c:pt idx="1793">
                  <c:v>27.96</c:v>
                </c:pt>
                <c:pt idx="1794">
                  <c:v>29.79</c:v>
                </c:pt>
                <c:pt idx="1795">
                  <c:v>31.01</c:v>
                </c:pt>
                <c:pt idx="1796">
                  <c:v>30.37</c:v>
                </c:pt>
                <c:pt idx="1797">
                  <c:v>29.74</c:v>
                </c:pt>
                <c:pt idx="1798">
                  <c:v>27.76</c:v>
                </c:pt>
                <c:pt idx="1799">
                  <c:v>29.66</c:v>
                </c:pt>
                <c:pt idx="1800">
                  <c:v>27.54</c:v>
                </c:pt>
                <c:pt idx="1801">
                  <c:v>28.91</c:v>
                </c:pt>
                <c:pt idx="1802">
                  <c:v>29.12</c:v>
                </c:pt>
                <c:pt idx="1803">
                  <c:v>29.07</c:v>
                </c:pt>
                <c:pt idx="1804">
                  <c:v>29.33</c:v>
                </c:pt>
                <c:pt idx="1805">
                  <c:v>28.92</c:v>
                </c:pt>
                <c:pt idx="1806">
                  <c:v>29.67</c:v>
                </c:pt>
                <c:pt idx="1807">
                  <c:v>30.73</c:v>
                </c:pt>
                <c:pt idx="1808">
                  <c:v>29.68</c:v>
                </c:pt>
                <c:pt idx="1809">
                  <c:v>29.8</c:v>
                </c:pt>
                <c:pt idx="1810">
                  <c:v>31.53</c:v>
                </c:pt>
                <c:pt idx="1811">
                  <c:v>29.64</c:v>
                </c:pt>
                <c:pt idx="1812">
                  <c:v>29.39</c:v>
                </c:pt>
                <c:pt idx="1813">
                  <c:v>29.12</c:v>
                </c:pt>
                <c:pt idx="1814">
                  <c:v>28</c:v>
                </c:pt>
                <c:pt idx="1815">
                  <c:v>27.56</c:v>
                </c:pt>
                <c:pt idx="1816">
                  <c:v>28.7</c:v>
                </c:pt>
                <c:pt idx="1817">
                  <c:v>29.16</c:v>
                </c:pt>
                <c:pt idx="1818">
                  <c:v>29.46</c:v>
                </c:pt>
                <c:pt idx="1819">
                  <c:v>28.2</c:v>
                </c:pt>
                <c:pt idx="1820">
                  <c:v>28.17</c:v>
                </c:pt>
                <c:pt idx="1821">
                  <c:v>29.91</c:v>
                </c:pt>
                <c:pt idx="1822">
                  <c:v>29.92</c:v>
                </c:pt>
                <c:pt idx="1823">
                  <c:v>29.96</c:v>
                </c:pt>
                <c:pt idx="1824">
                  <c:v>31.83</c:v>
                </c:pt>
                <c:pt idx="1825">
                  <c:v>29.55</c:v>
                </c:pt>
                <c:pt idx="1826">
                  <c:v>30.84</c:v>
                </c:pt>
                <c:pt idx="1827">
                  <c:v>29.02</c:v>
                </c:pt>
                <c:pt idx="1828">
                  <c:v>30.39</c:v>
                </c:pt>
                <c:pt idx="1829">
                  <c:v>28.21</c:v>
                </c:pt>
                <c:pt idx="1830">
                  <c:v>31.02</c:v>
                </c:pt>
                <c:pt idx="1831">
                  <c:v>28.71</c:v>
                </c:pt>
                <c:pt idx="1832">
                  <c:v>29.44</c:v>
                </c:pt>
                <c:pt idx="1833">
                  <c:v>29.51</c:v>
                </c:pt>
                <c:pt idx="1834">
                  <c:v>30.09</c:v>
                </c:pt>
                <c:pt idx="1835">
                  <c:v>30.38</c:v>
                </c:pt>
                <c:pt idx="1836">
                  <c:v>30.34</c:v>
                </c:pt>
                <c:pt idx="1837">
                  <c:v>31.09</c:v>
                </c:pt>
                <c:pt idx="1838">
                  <c:v>29.44</c:v>
                </c:pt>
                <c:pt idx="1839">
                  <c:v>30.41</c:v>
                </c:pt>
                <c:pt idx="1840">
                  <c:v>31.82</c:v>
                </c:pt>
                <c:pt idx="1841">
                  <c:v>31.51</c:v>
                </c:pt>
                <c:pt idx="1842">
                  <c:v>31.29</c:v>
                </c:pt>
                <c:pt idx="1843">
                  <c:v>30.97</c:v>
                </c:pt>
                <c:pt idx="1844">
                  <c:v>32.29</c:v>
                </c:pt>
                <c:pt idx="1845">
                  <c:v>32.49</c:v>
                </c:pt>
                <c:pt idx="1846">
                  <c:v>30.33</c:v>
                </c:pt>
                <c:pt idx="1847">
                  <c:v>29.45</c:v>
                </c:pt>
                <c:pt idx="1848">
                  <c:v>32.1</c:v>
                </c:pt>
                <c:pt idx="1849">
                  <c:v>32.619999999999997</c:v>
                </c:pt>
                <c:pt idx="1850">
                  <c:v>31.16</c:v>
                </c:pt>
                <c:pt idx="1851">
                  <c:v>30.65</c:v>
                </c:pt>
                <c:pt idx="1852">
                  <c:v>30.89</c:v>
                </c:pt>
                <c:pt idx="1853">
                  <c:v>31.55</c:v>
                </c:pt>
                <c:pt idx="1854">
                  <c:v>32.06</c:v>
                </c:pt>
                <c:pt idx="1855">
                  <c:v>30.98</c:v>
                </c:pt>
                <c:pt idx="1856">
                  <c:v>29.53</c:v>
                </c:pt>
                <c:pt idx="1857">
                  <c:v>29.87</c:v>
                </c:pt>
                <c:pt idx="1858">
                  <c:v>32.03</c:v>
                </c:pt>
                <c:pt idx="1859">
                  <c:v>32.6</c:v>
                </c:pt>
                <c:pt idx="1860">
                  <c:v>28.29</c:v>
                </c:pt>
                <c:pt idx="1861">
                  <c:v>32.61</c:v>
                </c:pt>
                <c:pt idx="1862">
                  <c:v>30.46</c:v>
                </c:pt>
                <c:pt idx="1863">
                  <c:v>32.68</c:v>
                </c:pt>
                <c:pt idx="1864">
                  <c:v>30.26</c:v>
                </c:pt>
                <c:pt idx="1865">
                  <c:v>28.43</c:v>
                </c:pt>
                <c:pt idx="1866">
                  <c:v>30.54</c:v>
                </c:pt>
                <c:pt idx="1867">
                  <c:v>31.82</c:v>
                </c:pt>
                <c:pt idx="1868">
                  <c:v>29.75</c:v>
                </c:pt>
                <c:pt idx="1869">
                  <c:v>30.97</c:v>
                </c:pt>
                <c:pt idx="1870">
                  <c:v>30.64</c:v>
                </c:pt>
                <c:pt idx="1871">
                  <c:v>30.07</c:v>
                </c:pt>
                <c:pt idx="1872">
                  <c:v>31.23</c:v>
                </c:pt>
                <c:pt idx="1873">
                  <c:v>29.83</c:v>
                </c:pt>
                <c:pt idx="1874">
                  <c:v>32.729999999999997</c:v>
                </c:pt>
                <c:pt idx="1875">
                  <c:v>29.08</c:v>
                </c:pt>
                <c:pt idx="1876">
                  <c:v>31.74</c:v>
                </c:pt>
                <c:pt idx="1877">
                  <c:v>31.64</c:v>
                </c:pt>
                <c:pt idx="1878">
                  <c:v>32.130000000000003</c:v>
                </c:pt>
                <c:pt idx="1879">
                  <c:v>30.98</c:v>
                </c:pt>
                <c:pt idx="1880">
                  <c:v>31.18</c:v>
                </c:pt>
                <c:pt idx="1881">
                  <c:v>29.33</c:v>
                </c:pt>
                <c:pt idx="1882">
                  <c:v>32.43</c:v>
                </c:pt>
                <c:pt idx="1883">
                  <c:v>32.18</c:v>
                </c:pt>
                <c:pt idx="1884">
                  <c:v>31.34</c:v>
                </c:pt>
                <c:pt idx="1885">
                  <c:v>31.26</c:v>
                </c:pt>
                <c:pt idx="1886">
                  <c:v>31.56</c:v>
                </c:pt>
                <c:pt idx="1887">
                  <c:v>30.6</c:v>
                </c:pt>
                <c:pt idx="1888">
                  <c:v>32.200000000000003</c:v>
                </c:pt>
                <c:pt idx="1889">
                  <c:v>32.159999999999997</c:v>
                </c:pt>
                <c:pt idx="1890">
                  <c:v>30.84</c:v>
                </c:pt>
                <c:pt idx="1891">
                  <c:v>30.61</c:v>
                </c:pt>
                <c:pt idx="1892">
                  <c:v>30.48</c:v>
                </c:pt>
                <c:pt idx="1893">
                  <c:v>30.12</c:v>
                </c:pt>
                <c:pt idx="1894">
                  <c:v>29.98</c:v>
                </c:pt>
                <c:pt idx="1895">
                  <c:v>31.74</c:v>
                </c:pt>
                <c:pt idx="1896">
                  <c:v>30.69</c:v>
                </c:pt>
                <c:pt idx="1897">
                  <c:v>29.7</c:v>
                </c:pt>
                <c:pt idx="1898">
                  <c:v>31.63</c:v>
                </c:pt>
                <c:pt idx="1899">
                  <c:v>32.020000000000003</c:v>
                </c:pt>
                <c:pt idx="1900">
                  <c:v>32.53</c:v>
                </c:pt>
                <c:pt idx="1901">
                  <c:v>30.04</c:v>
                </c:pt>
                <c:pt idx="1902">
                  <c:v>29.85</c:v>
                </c:pt>
                <c:pt idx="1903">
                  <c:v>31.25</c:v>
                </c:pt>
                <c:pt idx="1904">
                  <c:v>29.81</c:v>
                </c:pt>
                <c:pt idx="1905">
                  <c:v>29.74</c:v>
                </c:pt>
                <c:pt idx="1906">
                  <c:v>27.55</c:v>
                </c:pt>
                <c:pt idx="1907">
                  <c:v>32.32</c:v>
                </c:pt>
                <c:pt idx="1908">
                  <c:v>32.43</c:v>
                </c:pt>
                <c:pt idx="1909">
                  <c:v>31.99</c:v>
                </c:pt>
                <c:pt idx="1910">
                  <c:v>31.52</c:v>
                </c:pt>
                <c:pt idx="1911">
                  <c:v>31.2</c:v>
                </c:pt>
                <c:pt idx="1912">
                  <c:v>32.64</c:v>
                </c:pt>
                <c:pt idx="1913">
                  <c:v>32.14</c:v>
                </c:pt>
                <c:pt idx="1914">
                  <c:v>27.5</c:v>
                </c:pt>
                <c:pt idx="1915">
                  <c:v>26.84</c:v>
                </c:pt>
                <c:pt idx="1916">
                  <c:v>30.32</c:v>
                </c:pt>
                <c:pt idx="1917">
                  <c:v>31.21</c:v>
                </c:pt>
                <c:pt idx="1918">
                  <c:v>30.1</c:v>
                </c:pt>
                <c:pt idx="1919">
                  <c:v>30.84</c:v>
                </c:pt>
                <c:pt idx="1920">
                  <c:v>28.9</c:v>
                </c:pt>
                <c:pt idx="1921">
                  <c:v>30.94</c:v>
                </c:pt>
                <c:pt idx="1922">
                  <c:v>30.82</c:v>
                </c:pt>
                <c:pt idx="1923">
                  <c:v>30.82</c:v>
                </c:pt>
                <c:pt idx="1924">
                  <c:v>32.76</c:v>
                </c:pt>
                <c:pt idx="1925">
                  <c:v>33.24</c:v>
                </c:pt>
                <c:pt idx="1926">
                  <c:v>32.549999999999997</c:v>
                </c:pt>
                <c:pt idx="1927">
                  <c:v>33.22</c:v>
                </c:pt>
                <c:pt idx="1928">
                  <c:v>27.32</c:v>
                </c:pt>
                <c:pt idx="1929">
                  <c:v>29.62</c:v>
                </c:pt>
                <c:pt idx="1930">
                  <c:v>31.56</c:v>
                </c:pt>
                <c:pt idx="1931">
                  <c:v>30.72</c:v>
                </c:pt>
                <c:pt idx="1932">
                  <c:v>31.09</c:v>
                </c:pt>
                <c:pt idx="1933">
                  <c:v>28.76</c:v>
                </c:pt>
                <c:pt idx="1934">
                  <c:v>32.869999999999997</c:v>
                </c:pt>
                <c:pt idx="1935">
                  <c:v>31.47</c:v>
                </c:pt>
                <c:pt idx="1936">
                  <c:v>29.59</c:v>
                </c:pt>
                <c:pt idx="1937">
                  <c:v>27.06</c:v>
                </c:pt>
                <c:pt idx="1938">
                  <c:v>31.33</c:v>
                </c:pt>
                <c:pt idx="1939">
                  <c:v>27.66</c:v>
                </c:pt>
                <c:pt idx="1940">
                  <c:v>30.82</c:v>
                </c:pt>
                <c:pt idx="1941">
                  <c:v>29.32</c:v>
                </c:pt>
                <c:pt idx="1942">
                  <c:v>29.76</c:v>
                </c:pt>
                <c:pt idx="1943">
                  <c:v>33.53</c:v>
                </c:pt>
                <c:pt idx="1944">
                  <c:v>27.09</c:v>
                </c:pt>
                <c:pt idx="1945">
                  <c:v>26.14</c:v>
                </c:pt>
                <c:pt idx="1946">
                  <c:v>29.2</c:v>
                </c:pt>
                <c:pt idx="1947">
                  <c:v>31.07</c:v>
                </c:pt>
                <c:pt idx="1948">
                  <c:v>30.31</c:v>
                </c:pt>
                <c:pt idx="1949">
                  <c:v>29.19</c:v>
                </c:pt>
                <c:pt idx="1950">
                  <c:v>29.42</c:v>
                </c:pt>
                <c:pt idx="1951">
                  <c:v>28.15</c:v>
                </c:pt>
                <c:pt idx="1952">
                  <c:v>24.39</c:v>
                </c:pt>
                <c:pt idx="1953">
                  <c:v>32</c:v>
                </c:pt>
                <c:pt idx="1954">
                  <c:v>30.45</c:v>
                </c:pt>
                <c:pt idx="1955">
                  <c:v>29.6</c:v>
                </c:pt>
                <c:pt idx="1956">
                  <c:v>26.49</c:v>
                </c:pt>
                <c:pt idx="1957">
                  <c:v>31.56</c:v>
                </c:pt>
                <c:pt idx="1958">
                  <c:v>28.79</c:v>
                </c:pt>
                <c:pt idx="1959">
                  <c:v>27.38</c:v>
                </c:pt>
                <c:pt idx="1960">
                  <c:v>29.67</c:v>
                </c:pt>
                <c:pt idx="1961">
                  <c:v>27.14</c:v>
                </c:pt>
                <c:pt idx="1962">
                  <c:v>29.71</c:v>
                </c:pt>
                <c:pt idx="1963">
                  <c:v>30.33</c:v>
                </c:pt>
                <c:pt idx="1964">
                  <c:v>30.58</c:v>
                </c:pt>
                <c:pt idx="1965">
                  <c:v>32.43</c:v>
                </c:pt>
                <c:pt idx="1966">
                  <c:v>30.43</c:v>
                </c:pt>
                <c:pt idx="1967">
                  <c:v>31.09</c:v>
                </c:pt>
                <c:pt idx="1968">
                  <c:v>31.35</c:v>
                </c:pt>
                <c:pt idx="1969">
                  <c:v>27.97</c:v>
                </c:pt>
                <c:pt idx="1970">
                  <c:v>26.91</c:v>
                </c:pt>
                <c:pt idx="1971">
                  <c:v>28.87</c:v>
                </c:pt>
                <c:pt idx="1972">
                  <c:v>26.76</c:v>
                </c:pt>
                <c:pt idx="1973">
                  <c:v>29.4</c:v>
                </c:pt>
                <c:pt idx="1974">
                  <c:v>31.12</c:v>
                </c:pt>
                <c:pt idx="1975">
                  <c:v>31.25</c:v>
                </c:pt>
                <c:pt idx="1976">
                  <c:v>31.8</c:v>
                </c:pt>
                <c:pt idx="1977">
                  <c:v>29.97</c:v>
                </c:pt>
                <c:pt idx="1978">
                  <c:v>31.76</c:v>
                </c:pt>
                <c:pt idx="1979">
                  <c:v>30.44</c:v>
                </c:pt>
                <c:pt idx="1980">
                  <c:v>30.67</c:v>
                </c:pt>
                <c:pt idx="1981">
                  <c:v>31.35</c:v>
                </c:pt>
                <c:pt idx="1982">
                  <c:v>30.06</c:v>
                </c:pt>
                <c:pt idx="1983">
                  <c:v>31.62</c:v>
                </c:pt>
                <c:pt idx="1984">
                  <c:v>29.22</c:v>
                </c:pt>
                <c:pt idx="1985">
                  <c:v>26.93</c:v>
                </c:pt>
                <c:pt idx="1986">
                  <c:v>29.31</c:v>
                </c:pt>
                <c:pt idx="1987">
                  <c:v>31.68</c:v>
                </c:pt>
                <c:pt idx="1988">
                  <c:v>26.06</c:v>
                </c:pt>
                <c:pt idx="1989">
                  <c:v>28.32</c:v>
                </c:pt>
                <c:pt idx="1990">
                  <c:v>29.13</c:v>
                </c:pt>
                <c:pt idx="1991">
                  <c:v>29.98</c:v>
                </c:pt>
                <c:pt idx="1992">
                  <c:v>32.86</c:v>
                </c:pt>
                <c:pt idx="1993">
                  <c:v>32.479999999999997</c:v>
                </c:pt>
                <c:pt idx="1994">
                  <c:v>24.84</c:v>
                </c:pt>
                <c:pt idx="1995">
                  <c:v>27.86</c:v>
                </c:pt>
                <c:pt idx="1996">
                  <c:v>31.52</c:v>
                </c:pt>
                <c:pt idx="1997">
                  <c:v>27.18</c:v>
                </c:pt>
                <c:pt idx="1998">
                  <c:v>25.72</c:v>
                </c:pt>
                <c:pt idx="1999">
                  <c:v>26.85</c:v>
                </c:pt>
                <c:pt idx="2000">
                  <c:v>31.24</c:v>
                </c:pt>
                <c:pt idx="2001">
                  <c:v>29.55</c:v>
                </c:pt>
                <c:pt idx="2002">
                  <c:v>31.52</c:v>
                </c:pt>
                <c:pt idx="2003">
                  <c:v>32.85</c:v>
                </c:pt>
                <c:pt idx="2004">
                  <c:v>29.56</c:v>
                </c:pt>
                <c:pt idx="2005">
                  <c:v>28.9</c:v>
                </c:pt>
                <c:pt idx="2006">
                  <c:v>32.76</c:v>
                </c:pt>
                <c:pt idx="2007">
                  <c:v>28.88</c:v>
                </c:pt>
                <c:pt idx="2008">
                  <c:v>29.02</c:v>
                </c:pt>
                <c:pt idx="2009">
                  <c:v>30.52</c:v>
                </c:pt>
                <c:pt idx="2010">
                  <c:v>30.34</c:v>
                </c:pt>
                <c:pt idx="2011">
                  <c:v>29.43</c:v>
                </c:pt>
                <c:pt idx="2012">
                  <c:v>32.06</c:v>
                </c:pt>
                <c:pt idx="2013">
                  <c:v>31.8</c:v>
                </c:pt>
                <c:pt idx="2014">
                  <c:v>30.96</c:v>
                </c:pt>
                <c:pt idx="2015">
                  <c:v>32.659999999999997</c:v>
                </c:pt>
                <c:pt idx="2016">
                  <c:v>28.44</c:v>
                </c:pt>
                <c:pt idx="2017">
                  <c:v>26.12</c:v>
                </c:pt>
                <c:pt idx="2018">
                  <c:v>29.47</c:v>
                </c:pt>
                <c:pt idx="2019">
                  <c:v>31.74</c:v>
                </c:pt>
                <c:pt idx="2020">
                  <c:v>32.450000000000003</c:v>
                </c:pt>
                <c:pt idx="2021">
                  <c:v>30.82</c:v>
                </c:pt>
                <c:pt idx="2022">
                  <c:v>30.39</c:v>
                </c:pt>
                <c:pt idx="2023">
                  <c:v>31.98</c:v>
                </c:pt>
                <c:pt idx="2024">
                  <c:v>32.28</c:v>
                </c:pt>
                <c:pt idx="2025">
                  <c:v>28.76</c:v>
                </c:pt>
                <c:pt idx="2026">
                  <c:v>32.020000000000003</c:v>
                </c:pt>
                <c:pt idx="2027">
                  <c:v>30.41</c:v>
                </c:pt>
                <c:pt idx="2028">
                  <c:v>31.18</c:v>
                </c:pt>
                <c:pt idx="2029">
                  <c:v>32.74</c:v>
                </c:pt>
                <c:pt idx="2030">
                  <c:v>31.86</c:v>
                </c:pt>
                <c:pt idx="2031">
                  <c:v>31.7</c:v>
                </c:pt>
                <c:pt idx="2032">
                  <c:v>28.34</c:v>
                </c:pt>
                <c:pt idx="2033">
                  <c:v>30.2</c:v>
                </c:pt>
                <c:pt idx="2034">
                  <c:v>25.88</c:v>
                </c:pt>
                <c:pt idx="2035">
                  <c:v>26.54</c:v>
                </c:pt>
                <c:pt idx="2036">
                  <c:v>31.61</c:v>
                </c:pt>
                <c:pt idx="2037">
                  <c:v>27.08</c:v>
                </c:pt>
                <c:pt idx="2038">
                  <c:v>32.1</c:v>
                </c:pt>
                <c:pt idx="2039">
                  <c:v>26.47</c:v>
                </c:pt>
                <c:pt idx="2040">
                  <c:v>24.05</c:v>
                </c:pt>
                <c:pt idx="2041">
                  <c:v>30.58</c:v>
                </c:pt>
                <c:pt idx="2042">
                  <c:v>30.3</c:v>
                </c:pt>
                <c:pt idx="2043">
                  <c:v>27.84</c:v>
                </c:pt>
                <c:pt idx="2044">
                  <c:v>28.66</c:v>
                </c:pt>
                <c:pt idx="2045">
                  <c:v>31.26</c:v>
                </c:pt>
                <c:pt idx="2046">
                  <c:v>27.36</c:v>
                </c:pt>
                <c:pt idx="2047">
                  <c:v>31.23</c:v>
                </c:pt>
                <c:pt idx="2048">
                  <c:v>25.04</c:v>
                </c:pt>
                <c:pt idx="2049">
                  <c:v>29.86</c:v>
                </c:pt>
                <c:pt idx="2050">
                  <c:v>29.24</c:v>
                </c:pt>
                <c:pt idx="2051">
                  <c:v>28.25</c:v>
                </c:pt>
                <c:pt idx="2052">
                  <c:v>28.32</c:v>
                </c:pt>
                <c:pt idx="2053">
                  <c:v>27.88</c:v>
                </c:pt>
                <c:pt idx="2054">
                  <c:v>26.51</c:v>
                </c:pt>
                <c:pt idx="2055">
                  <c:v>30.13</c:v>
                </c:pt>
                <c:pt idx="2056">
                  <c:v>29.62</c:v>
                </c:pt>
                <c:pt idx="2057">
                  <c:v>29.24</c:v>
                </c:pt>
                <c:pt idx="2058">
                  <c:v>24.05</c:v>
                </c:pt>
                <c:pt idx="2059">
                  <c:v>28.73</c:v>
                </c:pt>
                <c:pt idx="2060">
                  <c:v>28.42</c:v>
                </c:pt>
                <c:pt idx="2061">
                  <c:v>29.96</c:v>
                </c:pt>
                <c:pt idx="2062">
                  <c:v>29.11</c:v>
                </c:pt>
                <c:pt idx="2063">
                  <c:v>29.28</c:v>
                </c:pt>
                <c:pt idx="2064">
                  <c:v>29.18</c:v>
                </c:pt>
                <c:pt idx="2065">
                  <c:v>29.11</c:v>
                </c:pt>
                <c:pt idx="2066">
                  <c:v>29.24</c:v>
                </c:pt>
                <c:pt idx="2067">
                  <c:v>30.51</c:v>
                </c:pt>
                <c:pt idx="2068">
                  <c:v>29</c:v>
                </c:pt>
                <c:pt idx="2069">
                  <c:v>30</c:v>
                </c:pt>
                <c:pt idx="2070">
                  <c:v>30.61</c:v>
                </c:pt>
                <c:pt idx="2071">
                  <c:v>29.65</c:v>
                </c:pt>
                <c:pt idx="2072">
                  <c:v>29.52</c:v>
                </c:pt>
                <c:pt idx="2073">
                  <c:v>26.58</c:v>
                </c:pt>
                <c:pt idx="2074">
                  <c:v>25.76</c:v>
                </c:pt>
                <c:pt idx="2075">
                  <c:v>25.86</c:v>
                </c:pt>
                <c:pt idx="2076">
                  <c:v>27.6</c:v>
                </c:pt>
                <c:pt idx="2077">
                  <c:v>28.7</c:v>
                </c:pt>
                <c:pt idx="2078">
                  <c:v>29.14</c:v>
                </c:pt>
                <c:pt idx="2079">
                  <c:v>28.25</c:v>
                </c:pt>
                <c:pt idx="2080">
                  <c:v>29.69</c:v>
                </c:pt>
                <c:pt idx="2081">
                  <c:v>31.43</c:v>
                </c:pt>
                <c:pt idx="2082">
                  <c:v>29</c:v>
                </c:pt>
                <c:pt idx="2083">
                  <c:v>26.61</c:v>
                </c:pt>
                <c:pt idx="2084">
                  <c:v>29.21</c:v>
                </c:pt>
                <c:pt idx="2085">
                  <c:v>27.5</c:v>
                </c:pt>
                <c:pt idx="2086">
                  <c:v>23.37</c:v>
                </c:pt>
                <c:pt idx="2087">
                  <c:v>28.28</c:v>
                </c:pt>
                <c:pt idx="2088">
                  <c:v>25.93</c:v>
                </c:pt>
                <c:pt idx="2089">
                  <c:v>28.01</c:v>
                </c:pt>
                <c:pt idx="2090">
                  <c:v>26.71</c:v>
                </c:pt>
                <c:pt idx="2091">
                  <c:v>29.14</c:v>
                </c:pt>
                <c:pt idx="2092">
                  <c:v>26.37</c:v>
                </c:pt>
                <c:pt idx="2093">
                  <c:v>29.38</c:v>
                </c:pt>
                <c:pt idx="2094">
                  <c:v>29</c:v>
                </c:pt>
                <c:pt idx="2095">
                  <c:v>28.9</c:v>
                </c:pt>
                <c:pt idx="2096">
                  <c:v>27.98</c:v>
                </c:pt>
                <c:pt idx="2097">
                  <c:v>26.47</c:v>
                </c:pt>
                <c:pt idx="2098">
                  <c:v>28.9</c:v>
                </c:pt>
                <c:pt idx="2099">
                  <c:v>26.3</c:v>
                </c:pt>
                <c:pt idx="2100">
                  <c:v>27.46</c:v>
                </c:pt>
                <c:pt idx="2101">
                  <c:v>28.08</c:v>
                </c:pt>
                <c:pt idx="2102">
                  <c:v>23.34</c:v>
                </c:pt>
                <c:pt idx="2103">
                  <c:v>27.09</c:v>
                </c:pt>
                <c:pt idx="2104">
                  <c:v>27.84</c:v>
                </c:pt>
                <c:pt idx="2105">
                  <c:v>29.14</c:v>
                </c:pt>
                <c:pt idx="2106">
                  <c:v>28.59</c:v>
                </c:pt>
                <c:pt idx="2107">
                  <c:v>28.25</c:v>
                </c:pt>
                <c:pt idx="2108">
                  <c:v>27.7</c:v>
                </c:pt>
                <c:pt idx="2109">
                  <c:v>27.74</c:v>
                </c:pt>
                <c:pt idx="2110">
                  <c:v>25.55</c:v>
                </c:pt>
                <c:pt idx="2111">
                  <c:v>28.28</c:v>
                </c:pt>
                <c:pt idx="2112">
                  <c:v>29.42</c:v>
                </c:pt>
                <c:pt idx="2113">
                  <c:v>29.52</c:v>
                </c:pt>
                <c:pt idx="2114">
                  <c:v>29.31</c:v>
                </c:pt>
                <c:pt idx="2115">
                  <c:v>27.98</c:v>
                </c:pt>
                <c:pt idx="2116">
                  <c:v>28.11</c:v>
                </c:pt>
                <c:pt idx="2117">
                  <c:v>27.4</c:v>
                </c:pt>
                <c:pt idx="2118">
                  <c:v>27.5</c:v>
                </c:pt>
                <c:pt idx="2119">
                  <c:v>29.24</c:v>
                </c:pt>
                <c:pt idx="2120">
                  <c:v>27.98</c:v>
                </c:pt>
                <c:pt idx="2121">
                  <c:v>28.59</c:v>
                </c:pt>
                <c:pt idx="2122">
                  <c:v>29.24</c:v>
                </c:pt>
                <c:pt idx="2123">
                  <c:v>30.17</c:v>
                </c:pt>
                <c:pt idx="2124">
                  <c:v>27.53</c:v>
                </c:pt>
                <c:pt idx="2125">
                  <c:v>29.38</c:v>
                </c:pt>
                <c:pt idx="2126">
                  <c:v>24.29</c:v>
                </c:pt>
                <c:pt idx="2127">
                  <c:v>27.36</c:v>
                </c:pt>
                <c:pt idx="2128">
                  <c:v>26.61</c:v>
                </c:pt>
                <c:pt idx="2129">
                  <c:v>27.53</c:v>
                </c:pt>
                <c:pt idx="2130">
                  <c:v>27.02</c:v>
                </c:pt>
                <c:pt idx="2131">
                  <c:v>27.29</c:v>
                </c:pt>
                <c:pt idx="2132">
                  <c:v>27.6</c:v>
                </c:pt>
                <c:pt idx="2133">
                  <c:v>29.83</c:v>
                </c:pt>
                <c:pt idx="2134">
                  <c:v>30.37</c:v>
                </c:pt>
                <c:pt idx="2135">
                  <c:v>29.83</c:v>
                </c:pt>
                <c:pt idx="2136">
                  <c:v>28.73</c:v>
                </c:pt>
                <c:pt idx="2137">
                  <c:v>28.25</c:v>
                </c:pt>
                <c:pt idx="2138">
                  <c:v>28.42</c:v>
                </c:pt>
                <c:pt idx="2139">
                  <c:v>27.64</c:v>
                </c:pt>
                <c:pt idx="2140">
                  <c:v>27.23</c:v>
                </c:pt>
                <c:pt idx="2141">
                  <c:v>26</c:v>
                </c:pt>
                <c:pt idx="2142">
                  <c:v>26.71</c:v>
                </c:pt>
                <c:pt idx="2143">
                  <c:v>29.24</c:v>
                </c:pt>
                <c:pt idx="2144">
                  <c:v>29.31</c:v>
                </c:pt>
                <c:pt idx="2145">
                  <c:v>28.53</c:v>
                </c:pt>
                <c:pt idx="2146">
                  <c:v>27.77</c:v>
                </c:pt>
                <c:pt idx="2147">
                  <c:v>27.5</c:v>
                </c:pt>
                <c:pt idx="2148">
                  <c:v>27.19</c:v>
                </c:pt>
                <c:pt idx="2149">
                  <c:v>28.35</c:v>
                </c:pt>
                <c:pt idx="2150">
                  <c:v>29.28</c:v>
                </c:pt>
                <c:pt idx="2151">
                  <c:v>28.94</c:v>
                </c:pt>
                <c:pt idx="2152">
                  <c:v>28.29</c:v>
                </c:pt>
                <c:pt idx="2153">
                  <c:v>28.42</c:v>
                </c:pt>
                <c:pt idx="2154">
                  <c:v>29.24</c:v>
                </c:pt>
                <c:pt idx="2155">
                  <c:v>27.84</c:v>
                </c:pt>
                <c:pt idx="2156">
                  <c:v>28.63</c:v>
                </c:pt>
                <c:pt idx="2157">
                  <c:v>28.7</c:v>
                </c:pt>
                <c:pt idx="2158">
                  <c:v>29.62</c:v>
                </c:pt>
                <c:pt idx="2159">
                  <c:v>28.35</c:v>
                </c:pt>
                <c:pt idx="2160">
                  <c:v>29.11</c:v>
                </c:pt>
                <c:pt idx="2161">
                  <c:v>27.26</c:v>
                </c:pt>
                <c:pt idx="2162">
                  <c:v>28.59</c:v>
                </c:pt>
                <c:pt idx="2163">
                  <c:v>28.63</c:v>
                </c:pt>
                <c:pt idx="2164">
                  <c:v>28.94</c:v>
                </c:pt>
                <c:pt idx="2165">
                  <c:v>28.49</c:v>
                </c:pt>
                <c:pt idx="2166">
                  <c:v>28.76</c:v>
                </c:pt>
                <c:pt idx="2167">
                  <c:v>28.9</c:v>
                </c:pt>
                <c:pt idx="2168">
                  <c:v>27.57</c:v>
                </c:pt>
                <c:pt idx="2169">
                  <c:v>27.88</c:v>
                </c:pt>
                <c:pt idx="2170">
                  <c:v>28.59</c:v>
                </c:pt>
                <c:pt idx="2171">
                  <c:v>28.46</c:v>
                </c:pt>
                <c:pt idx="2172">
                  <c:v>29.72</c:v>
                </c:pt>
                <c:pt idx="2173">
                  <c:v>25.69</c:v>
                </c:pt>
                <c:pt idx="2174">
                  <c:v>28.29</c:v>
                </c:pt>
                <c:pt idx="2175">
                  <c:v>28.35</c:v>
                </c:pt>
                <c:pt idx="2176">
                  <c:v>28.56</c:v>
                </c:pt>
                <c:pt idx="2177">
                  <c:v>29.18</c:v>
                </c:pt>
                <c:pt idx="2178">
                  <c:v>27.36</c:v>
                </c:pt>
                <c:pt idx="2179">
                  <c:v>29.45</c:v>
                </c:pt>
                <c:pt idx="2180">
                  <c:v>29.69</c:v>
                </c:pt>
                <c:pt idx="2181">
                  <c:v>29.14</c:v>
                </c:pt>
                <c:pt idx="2182">
                  <c:v>28.73</c:v>
                </c:pt>
                <c:pt idx="2183">
                  <c:v>28.7</c:v>
                </c:pt>
                <c:pt idx="2184">
                  <c:v>29.42</c:v>
                </c:pt>
                <c:pt idx="2185">
                  <c:v>29.96</c:v>
                </c:pt>
                <c:pt idx="2186">
                  <c:v>28.01</c:v>
                </c:pt>
                <c:pt idx="2187">
                  <c:v>28.66</c:v>
                </c:pt>
                <c:pt idx="2188">
                  <c:v>29.72</c:v>
                </c:pt>
                <c:pt idx="2189">
                  <c:v>30.44</c:v>
                </c:pt>
                <c:pt idx="2190">
                  <c:v>28.25</c:v>
                </c:pt>
                <c:pt idx="2191">
                  <c:v>30.44</c:v>
                </c:pt>
                <c:pt idx="2192">
                  <c:v>31.26</c:v>
                </c:pt>
                <c:pt idx="2193">
                  <c:v>30.34</c:v>
                </c:pt>
                <c:pt idx="2194">
                  <c:v>28.83</c:v>
                </c:pt>
                <c:pt idx="2195">
                  <c:v>29.31</c:v>
                </c:pt>
                <c:pt idx="2196">
                  <c:v>29.76</c:v>
                </c:pt>
                <c:pt idx="2197">
                  <c:v>27.6</c:v>
                </c:pt>
                <c:pt idx="2198">
                  <c:v>25.48</c:v>
                </c:pt>
                <c:pt idx="2199">
                  <c:v>25.82</c:v>
                </c:pt>
                <c:pt idx="2200">
                  <c:v>29.31</c:v>
                </c:pt>
                <c:pt idx="2201">
                  <c:v>29.21</c:v>
                </c:pt>
                <c:pt idx="2202">
                  <c:v>29.52</c:v>
                </c:pt>
                <c:pt idx="2203">
                  <c:v>28.6</c:v>
                </c:pt>
                <c:pt idx="2204">
                  <c:v>29.93</c:v>
                </c:pt>
                <c:pt idx="2205">
                  <c:v>29.24</c:v>
                </c:pt>
                <c:pt idx="2206">
                  <c:v>30.65</c:v>
                </c:pt>
                <c:pt idx="2207">
                  <c:v>28.73</c:v>
                </c:pt>
                <c:pt idx="2208">
                  <c:v>27.94</c:v>
                </c:pt>
                <c:pt idx="2209">
                  <c:v>28.39</c:v>
                </c:pt>
                <c:pt idx="2210">
                  <c:v>28.29</c:v>
                </c:pt>
                <c:pt idx="2211">
                  <c:v>29.48</c:v>
                </c:pt>
                <c:pt idx="2212">
                  <c:v>28.8</c:v>
                </c:pt>
                <c:pt idx="2213">
                  <c:v>30.65</c:v>
                </c:pt>
                <c:pt idx="2214">
                  <c:v>30</c:v>
                </c:pt>
                <c:pt idx="2215">
                  <c:v>30.72</c:v>
                </c:pt>
                <c:pt idx="2216">
                  <c:v>30.85</c:v>
                </c:pt>
                <c:pt idx="2217">
                  <c:v>29.21</c:v>
                </c:pt>
                <c:pt idx="2218">
                  <c:v>30.24</c:v>
                </c:pt>
                <c:pt idx="2219">
                  <c:v>30.99</c:v>
                </c:pt>
                <c:pt idx="2220">
                  <c:v>30.79</c:v>
                </c:pt>
                <c:pt idx="2221">
                  <c:v>30.65</c:v>
                </c:pt>
                <c:pt idx="2222">
                  <c:v>31.1</c:v>
                </c:pt>
                <c:pt idx="2223">
                  <c:v>29.83</c:v>
                </c:pt>
                <c:pt idx="2224">
                  <c:v>29</c:v>
                </c:pt>
                <c:pt idx="2225">
                  <c:v>27.06</c:v>
                </c:pt>
                <c:pt idx="2226">
                  <c:v>27.94</c:v>
                </c:pt>
                <c:pt idx="2227">
                  <c:v>27.6</c:v>
                </c:pt>
                <c:pt idx="2228">
                  <c:v>26.85</c:v>
                </c:pt>
                <c:pt idx="2229">
                  <c:v>28.76</c:v>
                </c:pt>
                <c:pt idx="2230">
                  <c:v>28.94</c:v>
                </c:pt>
                <c:pt idx="2231">
                  <c:v>29.31</c:v>
                </c:pt>
                <c:pt idx="2232">
                  <c:v>30.1</c:v>
                </c:pt>
                <c:pt idx="2233">
                  <c:v>29.35</c:v>
                </c:pt>
                <c:pt idx="2234">
                  <c:v>30</c:v>
                </c:pt>
                <c:pt idx="2235">
                  <c:v>29.97</c:v>
                </c:pt>
                <c:pt idx="2236">
                  <c:v>30.51</c:v>
                </c:pt>
                <c:pt idx="2237">
                  <c:v>29.66</c:v>
                </c:pt>
                <c:pt idx="2238">
                  <c:v>28.32</c:v>
                </c:pt>
                <c:pt idx="2239">
                  <c:v>28.25</c:v>
                </c:pt>
                <c:pt idx="2240">
                  <c:v>29.93</c:v>
                </c:pt>
                <c:pt idx="2241">
                  <c:v>29.72</c:v>
                </c:pt>
                <c:pt idx="2242">
                  <c:v>29.87</c:v>
                </c:pt>
                <c:pt idx="2243">
                  <c:v>30.28</c:v>
                </c:pt>
                <c:pt idx="2244">
                  <c:v>28.67</c:v>
                </c:pt>
                <c:pt idx="2245">
                  <c:v>27.13</c:v>
                </c:pt>
                <c:pt idx="2246">
                  <c:v>28.12</c:v>
                </c:pt>
                <c:pt idx="2247">
                  <c:v>30.24</c:v>
                </c:pt>
                <c:pt idx="2248">
                  <c:v>27.61</c:v>
                </c:pt>
                <c:pt idx="2249">
                  <c:v>29.38</c:v>
                </c:pt>
                <c:pt idx="2250">
                  <c:v>28.9</c:v>
                </c:pt>
                <c:pt idx="2251">
                  <c:v>29.29</c:v>
                </c:pt>
                <c:pt idx="2252">
                  <c:v>28.98</c:v>
                </c:pt>
                <c:pt idx="2253">
                  <c:v>26.71</c:v>
                </c:pt>
                <c:pt idx="2254">
                  <c:v>29.66</c:v>
                </c:pt>
                <c:pt idx="2255">
                  <c:v>28.8</c:v>
                </c:pt>
                <c:pt idx="2256">
                  <c:v>29.31</c:v>
                </c:pt>
                <c:pt idx="2257">
                  <c:v>29.25</c:v>
                </c:pt>
                <c:pt idx="2258">
                  <c:v>25.15</c:v>
                </c:pt>
                <c:pt idx="2259">
                  <c:v>25.52</c:v>
                </c:pt>
                <c:pt idx="2260">
                  <c:v>30.04</c:v>
                </c:pt>
                <c:pt idx="2261">
                  <c:v>28.87</c:v>
                </c:pt>
                <c:pt idx="2262">
                  <c:v>28.77</c:v>
                </c:pt>
                <c:pt idx="2263">
                  <c:v>28.49</c:v>
                </c:pt>
                <c:pt idx="2264">
                  <c:v>29.48</c:v>
                </c:pt>
                <c:pt idx="2265">
                  <c:v>28.05</c:v>
                </c:pt>
                <c:pt idx="2266">
                  <c:v>30.1</c:v>
                </c:pt>
                <c:pt idx="2267">
                  <c:v>29.56</c:v>
                </c:pt>
                <c:pt idx="2268">
                  <c:v>28.22</c:v>
                </c:pt>
                <c:pt idx="2269">
                  <c:v>28.53</c:v>
                </c:pt>
                <c:pt idx="2270">
                  <c:v>26.75</c:v>
                </c:pt>
                <c:pt idx="2271">
                  <c:v>28.49</c:v>
                </c:pt>
                <c:pt idx="2272">
                  <c:v>29.49</c:v>
                </c:pt>
                <c:pt idx="2273">
                  <c:v>29.11</c:v>
                </c:pt>
                <c:pt idx="2274">
                  <c:v>30.62</c:v>
                </c:pt>
                <c:pt idx="2275">
                  <c:v>29.69</c:v>
                </c:pt>
                <c:pt idx="2276">
                  <c:v>26.13</c:v>
                </c:pt>
                <c:pt idx="2277">
                  <c:v>28.46</c:v>
                </c:pt>
                <c:pt idx="2278">
                  <c:v>28.56</c:v>
                </c:pt>
                <c:pt idx="2279">
                  <c:v>30.07</c:v>
                </c:pt>
                <c:pt idx="2280">
                  <c:v>27.98</c:v>
                </c:pt>
                <c:pt idx="2281">
                  <c:v>25.8</c:v>
                </c:pt>
                <c:pt idx="2282">
                  <c:v>29.9</c:v>
                </c:pt>
                <c:pt idx="2283">
                  <c:v>29.52</c:v>
                </c:pt>
                <c:pt idx="2284">
                  <c:v>28.4</c:v>
                </c:pt>
                <c:pt idx="2285">
                  <c:v>26.24</c:v>
                </c:pt>
                <c:pt idx="2286">
                  <c:v>26.23</c:v>
                </c:pt>
                <c:pt idx="2287">
                  <c:v>28.9</c:v>
                </c:pt>
                <c:pt idx="2288">
                  <c:v>28.97</c:v>
                </c:pt>
                <c:pt idx="2289">
                  <c:v>26.68</c:v>
                </c:pt>
                <c:pt idx="2290">
                  <c:v>27.5</c:v>
                </c:pt>
                <c:pt idx="2291">
                  <c:v>28.25</c:v>
                </c:pt>
                <c:pt idx="2292">
                  <c:v>28.29</c:v>
                </c:pt>
                <c:pt idx="2293">
                  <c:v>30.14</c:v>
                </c:pt>
                <c:pt idx="2294">
                  <c:v>30.73</c:v>
                </c:pt>
                <c:pt idx="2295">
                  <c:v>27.92</c:v>
                </c:pt>
                <c:pt idx="2296">
                  <c:v>29.35</c:v>
                </c:pt>
                <c:pt idx="2297">
                  <c:v>27.54</c:v>
                </c:pt>
                <c:pt idx="2298">
                  <c:v>28.7</c:v>
                </c:pt>
                <c:pt idx="2299">
                  <c:v>31.38</c:v>
                </c:pt>
                <c:pt idx="2300">
                  <c:v>29.59</c:v>
                </c:pt>
                <c:pt idx="2301">
                  <c:v>26.62</c:v>
                </c:pt>
                <c:pt idx="2302">
                  <c:v>28.29</c:v>
                </c:pt>
                <c:pt idx="2303">
                  <c:v>29.01</c:v>
                </c:pt>
                <c:pt idx="2304">
                  <c:v>24.94</c:v>
                </c:pt>
                <c:pt idx="2305">
                  <c:v>28.42</c:v>
                </c:pt>
                <c:pt idx="2306">
                  <c:v>28.29</c:v>
                </c:pt>
                <c:pt idx="2307">
                  <c:v>29.35</c:v>
                </c:pt>
                <c:pt idx="2308">
                  <c:v>28.09</c:v>
                </c:pt>
                <c:pt idx="2309">
                  <c:v>25.9</c:v>
                </c:pt>
                <c:pt idx="2310">
                  <c:v>30.01</c:v>
                </c:pt>
                <c:pt idx="2311">
                  <c:v>30.04</c:v>
                </c:pt>
                <c:pt idx="2312">
                  <c:v>28.36</c:v>
                </c:pt>
                <c:pt idx="2313">
                  <c:v>29.18</c:v>
                </c:pt>
                <c:pt idx="2314">
                  <c:v>27.34</c:v>
                </c:pt>
                <c:pt idx="2315">
                  <c:v>30.18</c:v>
                </c:pt>
                <c:pt idx="2316">
                  <c:v>29.08</c:v>
                </c:pt>
                <c:pt idx="2317">
                  <c:v>27.58</c:v>
                </c:pt>
                <c:pt idx="2318">
                  <c:v>30.15</c:v>
                </c:pt>
                <c:pt idx="2319">
                  <c:v>29.25</c:v>
                </c:pt>
                <c:pt idx="2320">
                  <c:v>29.45</c:v>
                </c:pt>
                <c:pt idx="2321">
                  <c:v>29.56</c:v>
                </c:pt>
                <c:pt idx="2322">
                  <c:v>29.25</c:v>
                </c:pt>
                <c:pt idx="2323">
                  <c:v>24.5</c:v>
                </c:pt>
                <c:pt idx="2324">
                  <c:v>29.72</c:v>
                </c:pt>
                <c:pt idx="2325">
                  <c:v>30.86</c:v>
                </c:pt>
                <c:pt idx="2326">
                  <c:v>28.43</c:v>
                </c:pt>
                <c:pt idx="2327">
                  <c:v>29.11</c:v>
                </c:pt>
                <c:pt idx="2328">
                  <c:v>28.98</c:v>
                </c:pt>
                <c:pt idx="2329">
                  <c:v>27.78</c:v>
                </c:pt>
                <c:pt idx="2330">
                  <c:v>29.02</c:v>
                </c:pt>
                <c:pt idx="2331">
                  <c:v>27.75</c:v>
                </c:pt>
                <c:pt idx="2332">
                  <c:v>29.46</c:v>
                </c:pt>
                <c:pt idx="2333">
                  <c:v>28.67</c:v>
                </c:pt>
                <c:pt idx="2334">
                  <c:v>30.45</c:v>
                </c:pt>
                <c:pt idx="2335">
                  <c:v>31.2</c:v>
                </c:pt>
                <c:pt idx="2336">
                  <c:v>29.05</c:v>
                </c:pt>
                <c:pt idx="2337">
                  <c:v>25.56</c:v>
                </c:pt>
                <c:pt idx="2338">
                  <c:v>25.59</c:v>
                </c:pt>
                <c:pt idx="2339">
                  <c:v>28.06</c:v>
                </c:pt>
                <c:pt idx="2340">
                  <c:v>29.19</c:v>
                </c:pt>
                <c:pt idx="2341">
                  <c:v>28.67</c:v>
                </c:pt>
                <c:pt idx="2342">
                  <c:v>28.71</c:v>
                </c:pt>
                <c:pt idx="2343">
                  <c:v>25.97</c:v>
                </c:pt>
                <c:pt idx="2344">
                  <c:v>27.75</c:v>
                </c:pt>
                <c:pt idx="2345">
                  <c:v>28.98</c:v>
                </c:pt>
                <c:pt idx="2346">
                  <c:v>30.04</c:v>
                </c:pt>
                <c:pt idx="2347">
                  <c:v>30.55</c:v>
                </c:pt>
                <c:pt idx="2348">
                  <c:v>29.02</c:v>
                </c:pt>
                <c:pt idx="2349">
                  <c:v>29.29</c:v>
                </c:pt>
                <c:pt idx="2350">
                  <c:v>27.68</c:v>
                </c:pt>
                <c:pt idx="2351">
                  <c:v>27.44</c:v>
                </c:pt>
                <c:pt idx="2352">
                  <c:v>26.83</c:v>
                </c:pt>
                <c:pt idx="2353">
                  <c:v>27.61</c:v>
                </c:pt>
                <c:pt idx="2354">
                  <c:v>29.46</c:v>
                </c:pt>
                <c:pt idx="2355">
                  <c:v>29.05</c:v>
                </c:pt>
                <c:pt idx="2356">
                  <c:v>28.84</c:v>
                </c:pt>
                <c:pt idx="2357">
                  <c:v>26.38</c:v>
                </c:pt>
                <c:pt idx="2358">
                  <c:v>30.59</c:v>
                </c:pt>
                <c:pt idx="2359">
                  <c:v>29.39</c:v>
                </c:pt>
                <c:pt idx="2360">
                  <c:v>27.64</c:v>
                </c:pt>
                <c:pt idx="2361">
                  <c:v>27.48</c:v>
                </c:pt>
                <c:pt idx="2362">
                  <c:v>29.39</c:v>
                </c:pt>
                <c:pt idx="2363">
                  <c:v>27.54</c:v>
                </c:pt>
                <c:pt idx="2364">
                  <c:v>28.33</c:v>
                </c:pt>
                <c:pt idx="2365">
                  <c:v>29.46</c:v>
                </c:pt>
                <c:pt idx="2366">
                  <c:v>30.59</c:v>
                </c:pt>
                <c:pt idx="2367">
                  <c:v>28.95</c:v>
                </c:pt>
                <c:pt idx="2368">
                  <c:v>26.79</c:v>
                </c:pt>
                <c:pt idx="2369">
                  <c:v>28.06</c:v>
                </c:pt>
                <c:pt idx="2370">
                  <c:v>29.46</c:v>
                </c:pt>
                <c:pt idx="2371">
                  <c:v>28.87</c:v>
                </c:pt>
                <c:pt idx="2372">
                  <c:v>28.7</c:v>
                </c:pt>
                <c:pt idx="2373">
                  <c:v>29.63</c:v>
                </c:pt>
                <c:pt idx="2374">
                  <c:v>28.57</c:v>
                </c:pt>
                <c:pt idx="2375">
                  <c:v>27.44</c:v>
                </c:pt>
                <c:pt idx="2376">
                  <c:v>29.59</c:v>
                </c:pt>
                <c:pt idx="2377">
                  <c:v>31.56</c:v>
                </c:pt>
                <c:pt idx="2378">
                  <c:v>29.29</c:v>
                </c:pt>
                <c:pt idx="2379">
                  <c:v>28.13</c:v>
                </c:pt>
                <c:pt idx="2380">
                  <c:v>27.78</c:v>
                </c:pt>
                <c:pt idx="2381">
                  <c:v>26.14</c:v>
                </c:pt>
                <c:pt idx="2382">
                  <c:v>29.04</c:v>
                </c:pt>
                <c:pt idx="2383">
                  <c:v>30.28</c:v>
                </c:pt>
                <c:pt idx="2384">
                  <c:v>30.48</c:v>
                </c:pt>
                <c:pt idx="2385">
                  <c:v>27.23</c:v>
                </c:pt>
                <c:pt idx="2386">
                  <c:v>27.92</c:v>
                </c:pt>
                <c:pt idx="2387">
                  <c:v>26.14</c:v>
                </c:pt>
                <c:pt idx="2388">
                  <c:v>27.72</c:v>
                </c:pt>
                <c:pt idx="2389">
                  <c:v>29.22</c:v>
                </c:pt>
                <c:pt idx="2390">
                  <c:v>26.96</c:v>
                </c:pt>
                <c:pt idx="2391">
                  <c:v>29.61</c:v>
                </c:pt>
                <c:pt idx="2392">
                  <c:v>30.23</c:v>
                </c:pt>
                <c:pt idx="2393">
                  <c:v>29.6</c:v>
                </c:pt>
                <c:pt idx="2394">
                  <c:v>27.44</c:v>
                </c:pt>
                <c:pt idx="2395">
                  <c:v>28.78</c:v>
                </c:pt>
                <c:pt idx="2396">
                  <c:v>30.74</c:v>
                </c:pt>
                <c:pt idx="2397">
                  <c:v>27.34</c:v>
                </c:pt>
                <c:pt idx="2398">
                  <c:v>28.5</c:v>
                </c:pt>
                <c:pt idx="2399">
                  <c:v>25.83</c:v>
                </c:pt>
                <c:pt idx="2400">
                  <c:v>28.5</c:v>
                </c:pt>
                <c:pt idx="2401">
                  <c:v>29.87</c:v>
                </c:pt>
                <c:pt idx="2402">
                  <c:v>27.3</c:v>
                </c:pt>
                <c:pt idx="2403">
                  <c:v>27.68</c:v>
                </c:pt>
                <c:pt idx="2404">
                  <c:v>27.78</c:v>
                </c:pt>
                <c:pt idx="2405">
                  <c:v>30.02</c:v>
                </c:pt>
                <c:pt idx="2406">
                  <c:v>28.06</c:v>
                </c:pt>
                <c:pt idx="2407">
                  <c:v>28.2</c:v>
                </c:pt>
                <c:pt idx="2408">
                  <c:v>26.62</c:v>
                </c:pt>
                <c:pt idx="2409">
                  <c:v>28.65</c:v>
                </c:pt>
                <c:pt idx="2410">
                  <c:v>28.4</c:v>
                </c:pt>
                <c:pt idx="2411">
                  <c:v>27.3</c:v>
                </c:pt>
                <c:pt idx="2412">
                  <c:v>28.54</c:v>
                </c:pt>
                <c:pt idx="2413">
                  <c:v>28.12</c:v>
                </c:pt>
                <c:pt idx="2414">
                  <c:v>28.74</c:v>
                </c:pt>
                <c:pt idx="2415">
                  <c:v>28.74</c:v>
                </c:pt>
                <c:pt idx="2416">
                  <c:v>29.75</c:v>
                </c:pt>
                <c:pt idx="2417">
                  <c:v>28.06</c:v>
                </c:pt>
                <c:pt idx="2418">
                  <c:v>29.99</c:v>
                </c:pt>
                <c:pt idx="2419">
                  <c:v>28.47</c:v>
                </c:pt>
                <c:pt idx="2420">
                  <c:v>29.23</c:v>
                </c:pt>
                <c:pt idx="2421">
                  <c:v>26.35</c:v>
                </c:pt>
                <c:pt idx="2422">
                  <c:v>29.12</c:v>
                </c:pt>
                <c:pt idx="2423">
                  <c:v>29.99</c:v>
                </c:pt>
                <c:pt idx="2424">
                  <c:v>28.24</c:v>
                </c:pt>
                <c:pt idx="2425">
                  <c:v>29.85</c:v>
                </c:pt>
                <c:pt idx="2426">
                  <c:v>27.93</c:v>
                </c:pt>
                <c:pt idx="2427">
                  <c:v>27.92</c:v>
                </c:pt>
                <c:pt idx="2428">
                  <c:v>28.72</c:v>
                </c:pt>
                <c:pt idx="2429">
                  <c:v>29.4</c:v>
                </c:pt>
                <c:pt idx="2430">
                  <c:v>30.77</c:v>
                </c:pt>
                <c:pt idx="2431">
                  <c:v>27.96</c:v>
                </c:pt>
                <c:pt idx="2432">
                  <c:v>27.01</c:v>
                </c:pt>
                <c:pt idx="2433">
                  <c:v>28.89</c:v>
                </c:pt>
                <c:pt idx="2434">
                  <c:v>30.81</c:v>
                </c:pt>
                <c:pt idx="2435">
                  <c:v>30.33</c:v>
                </c:pt>
                <c:pt idx="2436">
                  <c:v>24.72</c:v>
                </c:pt>
                <c:pt idx="2437">
                  <c:v>24.33</c:v>
                </c:pt>
                <c:pt idx="2438">
                  <c:v>28.99</c:v>
                </c:pt>
                <c:pt idx="2439">
                  <c:v>28.82</c:v>
                </c:pt>
                <c:pt idx="2440">
                  <c:v>29.2</c:v>
                </c:pt>
                <c:pt idx="2441">
                  <c:v>29.03</c:v>
                </c:pt>
                <c:pt idx="2442">
                  <c:v>28.55</c:v>
                </c:pt>
                <c:pt idx="2443">
                  <c:v>26.01</c:v>
                </c:pt>
                <c:pt idx="2444">
                  <c:v>23.72</c:v>
                </c:pt>
                <c:pt idx="2445">
                  <c:v>28.34</c:v>
                </c:pt>
                <c:pt idx="2446">
                  <c:v>26.6</c:v>
                </c:pt>
                <c:pt idx="2447">
                  <c:v>27.73</c:v>
                </c:pt>
                <c:pt idx="2448">
                  <c:v>27.52</c:v>
                </c:pt>
                <c:pt idx="2449">
                  <c:v>28.17</c:v>
                </c:pt>
                <c:pt idx="2450">
                  <c:v>26.84</c:v>
                </c:pt>
                <c:pt idx="2451">
                  <c:v>29.13</c:v>
                </c:pt>
                <c:pt idx="2452">
                  <c:v>26.43</c:v>
                </c:pt>
                <c:pt idx="2453">
                  <c:v>27.93</c:v>
                </c:pt>
                <c:pt idx="2454">
                  <c:v>27.86</c:v>
                </c:pt>
                <c:pt idx="2455">
                  <c:v>28.96</c:v>
                </c:pt>
                <c:pt idx="2456">
                  <c:v>27.42</c:v>
                </c:pt>
                <c:pt idx="2457">
                  <c:v>28.93</c:v>
                </c:pt>
                <c:pt idx="2458">
                  <c:v>26.91</c:v>
                </c:pt>
                <c:pt idx="2459">
                  <c:v>23.76</c:v>
                </c:pt>
                <c:pt idx="2460">
                  <c:v>24.47</c:v>
                </c:pt>
                <c:pt idx="2461">
                  <c:v>26.6</c:v>
                </c:pt>
                <c:pt idx="2462">
                  <c:v>26.87</c:v>
                </c:pt>
                <c:pt idx="2463">
                  <c:v>25.43</c:v>
                </c:pt>
                <c:pt idx="2464">
                  <c:v>23.18</c:v>
                </c:pt>
                <c:pt idx="2465">
                  <c:v>26.39</c:v>
                </c:pt>
                <c:pt idx="2466">
                  <c:v>25.57</c:v>
                </c:pt>
                <c:pt idx="2467">
                  <c:v>24.58</c:v>
                </c:pt>
                <c:pt idx="2468">
                  <c:v>28.99</c:v>
                </c:pt>
                <c:pt idx="2469">
                  <c:v>27.01</c:v>
                </c:pt>
                <c:pt idx="2470">
                  <c:v>27.66</c:v>
                </c:pt>
                <c:pt idx="2471">
                  <c:v>29.3</c:v>
                </c:pt>
                <c:pt idx="2472">
                  <c:v>28.99</c:v>
                </c:pt>
                <c:pt idx="2473">
                  <c:v>30.71</c:v>
                </c:pt>
                <c:pt idx="2474">
                  <c:v>28.79</c:v>
                </c:pt>
                <c:pt idx="2475">
                  <c:v>28.72</c:v>
                </c:pt>
                <c:pt idx="2476">
                  <c:v>29.13</c:v>
                </c:pt>
                <c:pt idx="2477">
                  <c:v>29.51</c:v>
                </c:pt>
                <c:pt idx="2478">
                  <c:v>28.55</c:v>
                </c:pt>
                <c:pt idx="2479">
                  <c:v>29.4</c:v>
                </c:pt>
                <c:pt idx="2480">
                  <c:v>29.2</c:v>
                </c:pt>
                <c:pt idx="2481">
                  <c:v>29.1</c:v>
                </c:pt>
                <c:pt idx="2482">
                  <c:v>25.81</c:v>
                </c:pt>
                <c:pt idx="2483">
                  <c:v>25.91</c:v>
                </c:pt>
                <c:pt idx="2484">
                  <c:v>28.65</c:v>
                </c:pt>
                <c:pt idx="2485">
                  <c:v>25.43</c:v>
                </c:pt>
                <c:pt idx="2486">
                  <c:v>28.51</c:v>
                </c:pt>
                <c:pt idx="2487">
                  <c:v>27.18</c:v>
                </c:pt>
                <c:pt idx="2488">
                  <c:v>25.64</c:v>
                </c:pt>
                <c:pt idx="2489">
                  <c:v>27.15</c:v>
                </c:pt>
                <c:pt idx="2490">
                  <c:v>29.16</c:v>
                </c:pt>
                <c:pt idx="2491">
                  <c:v>29.4</c:v>
                </c:pt>
                <c:pt idx="2492">
                  <c:v>29.68</c:v>
                </c:pt>
                <c:pt idx="2493">
                  <c:v>28.96</c:v>
                </c:pt>
                <c:pt idx="2494">
                  <c:v>29.13</c:v>
                </c:pt>
                <c:pt idx="2495">
                  <c:v>28.1</c:v>
                </c:pt>
                <c:pt idx="2496">
                  <c:v>28.34</c:v>
                </c:pt>
                <c:pt idx="2497">
                  <c:v>28.69</c:v>
                </c:pt>
                <c:pt idx="2498">
                  <c:v>28.96</c:v>
                </c:pt>
                <c:pt idx="2499">
                  <c:v>28.62</c:v>
                </c:pt>
                <c:pt idx="2500">
                  <c:v>28.62</c:v>
                </c:pt>
                <c:pt idx="2501">
                  <c:v>28.62</c:v>
                </c:pt>
                <c:pt idx="2502">
                  <c:v>28.51</c:v>
                </c:pt>
                <c:pt idx="2503">
                  <c:v>28.04</c:v>
                </c:pt>
                <c:pt idx="2504">
                  <c:v>28.41</c:v>
                </c:pt>
                <c:pt idx="2505">
                  <c:v>28.82</c:v>
                </c:pt>
                <c:pt idx="2506">
                  <c:v>28.45</c:v>
                </c:pt>
                <c:pt idx="2507">
                  <c:v>28.65</c:v>
                </c:pt>
                <c:pt idx="2508">
                  <c:v>28.75</c:v>
                </c:pt>
                <c:pt idx="2509">
                  <c:v>29.37</c:v>
                </c:pt>
                <c:pt idx="2510">
                  <c:v>26.94</c:v>
                </c:pt>
                <c:pt idx="2511">
                  <c:v>26.8</c:v>
                </c:pt>
                <c:pt idx="2512">
                  <c:v>29.23</c:v>
                </c:pt>
                <c:pt idx="2513">
                  <c:v>27.9</c:v>
                </c:pt>
                <c:pt idx="2514">
                  <c:v>27.62</c:v>
                </c:pt>
                <c:pt idx="2515">
                  <c:v>27.32</c:v>
                </c:pt>
                <c:pt idx="2516">
                  <c:v>27.83</c:v>
                </c:pt>
                <c:pt idx="2517">
                  <c:v>28</c:v>
                </c:pt>
                <c:pt idx="2518">
                  <c:v>28.69</c:v>
                </c:pt>
                <c:pt idx="2519">
                  <c:v>30.05</c:v>
                </c:pt>
                <c:pt idx="2520">
                  <c:v>28.75</c:v>
                </c:pt>
                <c:pt idx="2521">
                  <c:v>27.11</c:v>
                </c:pt>
                <c:pt idx="2522">
                  <c:v>28</c:v>
                </c:pt>
                <c:pt idx="2523">
                  <c:v>27.62</c:v>
                </c:pt>
                <c:pt idx="2524">
                  <c:v>28.51</c:v>
                </c:pt>
                <c:pt idx="2525">
                  <c:v>28.55</c:v>
                </c:pt>
                <c:pt idx="2526">
                  <c:v>27.62</c:v>
                </c:pt>
                <c:pt idx="2527">
                  <c:v>27.8</c:v>
                </c:pt>
                <c:pt idx="2528">
                  <c:v>27.15</c:v>
                </c:pt>
                <c:pt idx="2529">
                  <c:v>28.34</c:v>
                </c:pt>
                <c:pt idx="2530">
                  <c:v>28.72</c:v>
                </c:pt>
                <c:pt idx="2531">
                  <c:v>31.15</c:v>
                </c:pt>
                <c:pt idx="2532">
                  <c:v>30.84</c:v>
                </c:pt>
                <c:pt idx="2533">
                  <c:v>28.1</c:v>
                </c:pt>
                <c:pt idx="2534">
                  <c:v>28.28</c:v>
                </c:pt>
                <c:pt idx="2535">
                  <c:v>29.06</c:v>
                </c:pt>
                <c:pt idx="2536">
                  <c:v>28.1</c:v>
                </c:pt>
                <c:pt idx="2537">
                  <c:v>24.92</c:v>
                </c:pt>
                <c:pt idx="2538">
                  <c:v>28.58</c:v>
                </c:pt>
                <c:pt idx="2539">
                  <c:v>30.09</c:v>
                </c:pt>
                <c:pt idx="2540">
                  <c:v>29.1</c:v>
                </c:pt>
                <c:pt idx="2541">
                  <c:v>29.4</c:v>
                </c:pt>
                <c:pt idx="2542">
                  <c:v>28.75</c:v>
                </c:pt>
                <c:pt idx="2543">
                  <c:v>28.21</c:v>
                </c:pt>
                <c:pt idx="2544">
                  <c:v>29.16</c:v>
                </c:pt>
                <c:pt idx="2545">
                  <c:v>29.3</c:v>
                </c:pt>
                <c:pt idx="2546">
                  <c:v>29.88</c:v>
                </c:pt>
                <c:pt idx="2547">
                  <c:v>28.72</c:v>
                </c:pt>
                <c:pt idx="2548">
                  <c:v>29.16</c:v>
                </c:pt>
                <c:pt idx="2549">
                  <c:v>29.27</c:v>
                </c:pt>
                <c:pt idx="2550">
                  <c:v>30.47</c:v>
                </c:pt>
                <c:pt idx="2551">
                  <c:v>29.78</c:v>
                </c:pt>
                <c:pt idx="2552">
                  <c:v>29.3</c:v>
                </c:pt>
                <c:pt idx="2553">
                  <c:v>29.64</c:v>
                </c:pt>
                <c:pt idx="2554">
                  <c:v>29.4</c:v>
                </c:pt>
                <c:pt idx="2555">
                  <c:v>28.24</c:v>
                </c:pt>
                <c:pt idx="2556">
                  <c:v>28.79</c:v>
                </c:pt>
                <c:pt idx="2557">
                  <c:v>25.4</c:v>
                </c:pt>
                <c:pt idx="2558">
                  <c:v>25.09</c:v>
                </c:pt>
                <c:pt idx="2559">
                  <c:v>28.48</c:v>
                </c:pt>
                <c:pt idx="2560">
                  <c:v>29.4</c:v>
                </c:pt>
                <c:pt idx="2561">
                  <c:v>28.24</c:v>
                </c:pt>
                <c:pt idx="2562">
                  <c:v>29.23</c:v>
                </c:pt>
                <c:pt idx="2563">
                  <c:v>28.1</c:v>
                </c:pt>
                <c:pt idx="2564">
                  <c:v>28.04</c:v>
                </c:pt>
                <c:pt idx="2565">
                  <c:v>27.72</c:v>
                </c:pt>
                <c:pt idx="2566">
                  <c:v>29.34</c:v>
                </c:pt>
                <c:pt idx="2567">
                  <c:v>29.95</c:v>
                </c:pt>
                <c:pt idx="2568">
                  <c:v>29.27</c:v>
                </c:pt>
                <c:pt idx="2569">
                  <c:v>29.88</c:v>
                </c:pt>
                <c:pt idx="2570">
                  <c:v>29.68</c:v>
                </c:pt>
                <c:pt idx="2571">
                  <c:v>28.58</c:v>
                </c:pt>
                <c:pt idx="2572">
                  <c:v>26.43</c:v>
                </c:pt>
                <c:pt idx="2573">
                  <c:v>28</c:v>
                </c:pt>
                <c:pt idx="2574">
                  <c:v>28.58</c:v>
                </c:pt>
                <c:pt idx="2575">
                  <c:v>30.26</c:v>
                </c:pt>
                <c:pt idx="2576">
                  <c:v>28.79</c:v>
                </c:pt>
                <c:pt idx="2577">
                  <c:v>27.89</c:v>
                </c:pt>
                <c:pt idx="2578">
                  <c:v>30.64</c:v>
                </c:pt>
                <c:pt idx="2579">
                  <c:v>31.66</c:v>
                </c:pt>
                <c:pt idx="2580">
                  <c:v>28.41</c:v>
                </c:pt>
                <c:pt idx="2581">
                  <c:v>29.64</c:v>
                </c:pt>
                <c:pt idx="2582">
                  <c:v>27.89</c:v>
                </c:pt>
                <c:pt idx="2583">
                  <c:v>24.96</c:v>
                </c:pt>
                <c:pt idx="2584">
                  <c:v>28.61</c:v>
                </c:pt>
                <c:pt idx="2585">
                  <c:v>28.89</c:v>
                </c:pt>
                <c:pt idx="2586">
                  <c:v>30.16</c:v>
                </c:pt>
                <c:pt idx="2587">
                  <c:v>31.12</c:v>
                </c:pt>
                <c:pt idx="2588">
                  <c:v>29.37</c:v>
                </c:pt>
                <c:pt idx="2589">
                  <c:v>28.24</c:v>
                </c:pt>
                <c:pt idx="2590">
                  <c:v>30.09</c:v>
                </c:pt>
                <c:pt idx="2591">
                  <c:v>26.55</c:v>
                </c:pt>
                <c:pt idx="2592">
                  <c:v>30.26</c:v>
                </c:pt>
                <c:pt idx="2593">
                  <c:v>29.47</c:v>
                </c:pt>
                <c:pt idx="2594">
                  <c:v>29.44</c:v>
                </c:pt>
                <c:pt idx="2595">
                  <c:v>30.02</c:v>
                </c:pt>
                <c:pt idx="2596">
                  <c:v>28.12</c:v>
                </c:pt>
                <c:pt idx="2597">
                  <c:v>30.09</c:v>
                </c:pt>
                <c:pt idx="2598">
                  <c:v>30.43</c:v>
                </c:pt>
                <c:pt idx="2599">
                  <c:v>27.45</c:v>
                </c:pt>
                <c:pt idx="2600">
                  <c:v>29.29</c:v>
                </c:pt>
                <c:pt idx="2601">
                  <c:v>27.96</c:v>
                </c:pt>
                <c:pt idx="2602">
                  <c:v>29.7</c:v>
                </c:pt>
                <c:pt idx="2603">
                  <c:v>29.09</c:v>
                </c:pt>
                <c:pt idx="2604">
                  <c:v>28.43</c:v>
                </c:pt>
                <c:pt idx="2605">
                  <c:v>27.27</c:v>
                </c:pt>
                <c:pt idx="2606">
                  <c:v>28.88</c:v>
                </c:pt>
                <c:pt idx="2607">
                  <c:v>28.02</c:v>
                </c:pt>
                <c:pt idx="2608">
                  <c:v>30.66</c:v>
                </c:pt>
                <c:pt idx="2609">
                  <c:v>31.39</c:v>
                </c:pt>
                <c:pt idx="2610">
                  <c:v>30.12</c:v>
                </c:pt>
                <c:pt idx="2611">
                  <c:v>29.68</c:v>
                </c:pt>
                <c:pt idx="2612">
                  <c:v>29.19</c:v>
                </c:pt>
                <c:pt idx="2613">
                  <c:v>29.98</c:v>
                </c:pt>
                <c:pt idx="2614">
                  <c:v>28.37</c:v>
                </c:pt>
                <c:pt idx="2615">
                  <c:v>28.87</c:v>
                </c:pt>
                <c:pt idx="2616">
                  <c:v>28.02</c:v>
                </c:pt>
                <c:pt idx="2617">
                  <c:v>25.76</c:v>
                </c:pt>
                <c:pt idx="2618">
                  <c:v>27.85</c:v>
                </c:pt>
                <c:pt idx="2619">
                  <c:v>25.59</c:v>
                </c:pt>
                <c:pt idx="2620">
                  <c:v>29.86</c:v>
                </c:pt>
                <c:pt idx="2621">
                  <c:v>31.15</c:v>
                </c:pt>
                <c:pt idx="2622">
                  <c:v>24.85</c:v>
                </c:pt>
                <c:pt idx="2623">
                  <c:v>29.77</c:v>
                </c:pt>
                <c:pt idx="2624">
                  <c:v>32.11</c:v>
                </c:pt>
                <c:pt idx="2625">
                  <c:v>32.11</c:v>
                </c:pt>
                <c:pt idx="2626">
                  <c:v>30.43</c:v>
                </c:pt>
                <c:pt idx="2627">
                  <c:v>27.07</c:v>
                </c:pt>
                <c:pt idx="2628">
                  <c:v>29.02</c:v>
                </c:pt>
                <c:pt idx="2629">
                  <c:v>30.77</c:v>
                </c:pt>
                <c:pt idx="2630">
                  <c:v>28.89</c:v>
                </c:pt>
                <c:pt idx="2631">
                  <c:v>27.99</c:v>
                </c:pt>
                <c:pt idx="2632">
                  <c:v>29.75</c:v>
                </c:pt>
                <c:pt idx="2633">
                  <c:v>25.98</c:v>
                </c:pt>
                <c:pt idx="2634">
                  <c:v>25.77</c:v>
                </c:pt>
                <c:pt idx="2635">
                  <c:v>25.9</c:v>
                </c:pt>
                <c:pt idx="2636">
                  <c:v>28.64</c:v>
                </c:pt>
                <c:pt idx="2637">
                  <c:v>25.26</c:v>
                </c:pt>
                <c:pt idx="2638">
                  <c:v>31.25</c:v>
                </c:pt>
                <c:pt idx="2639">
                  <c:v>30.33</c:v>
                </c:pt>
                <c:pt idx="2640">
                  <c:v>30.53</c:v>
                </c:pt>
                <c:pt idx="2641">
                  <c:v>29.78</c:v>
                </c:pt>
                <c:pt idx="2642">
                  <c:v>30.23</c:v>
                </c:pt>
                <c:pt idx="2643">
                  <c:v>29.95</c:v>
                </c:pt>
                <c:pt idx="2644">
                  <c:v>27.86</c:v>
                </c:pt>
                <c:pt idx="2645">
                  <c:v>27.78</c:v>
                </c:pt>
                <c:pt idx="2646">
                  <c:v>27.99</c:v>
                </c:pt>
                <c:pt idx="2647">
                  <c:v>27.54</c:v>
                </c:pt>
                <c:pt idx="2648">
                  <c:v>25.81</c:v>
                </c:pt>
                <c:pt idx="2649">
                  <c:v>29.2</c:v>
                </c:pt>
                <c:pt idx="2650">
                  <c:v>27.51</c:v>
                </c:pt>
                <c:pt idx="2651">
                  <c:v>27.48</c:v>
                </c:pt>
                <c:pt idx="2652">
                  <c:v>29.15</c:v>
                </c:pt>
                <c:pt idx="2653">
                  <c:v>30.12</c:v>
                </c:pt>
                <c:pt idx="2654">
                  <c:v>31.56</c:v>
                </c:pt>
                <c:pt idx="2655">
                  <c:v>27.52</c:v>
                </c:pt>
                <c:pt idx="2656">
                  <c:v>28.37</c:v>
                </c:pt>
                <c:pt idx="2657">
                  <c:v>28.69</c:v>
                </c:pt>
                <c:pt idx="2658">
                  <c:v>29.03</c:v>
                </c:pt>
                <c:pt idx="2659">
                  <c:v>28.65</c:v>
                </c:pt>
                <c:pt idx="2660">
                  <c:v>28.2</c:v>
                </c:pt>
                <c:pt idx="2661">
                  <c:v>30.53</c:v>
                </c:pt>
                <c:pt idx="2662">
                  <c:v>28.04</c:v>
                </c:pt>
                <c:pt idx="2663">
                  <c:v>28.96</c:v>
                </c:pt>
                <c:pt idx="2664">
                  <c:v>29.82</c:v>
                </c:pt>
                <c:pt idx="2665">
                  <c:v>26.73</c:v>
                </c:pt>
                <c:pt idx="2666">
                  <c:v>28.34</c:v>
                </c:pt>
                <c:pt idx="2667">
                  <c:v>27.86</c:v>
                </c:pt>
                <c:pt idx="2668">
                  <c:v>29.2</c:v>
                </c:pt>
                <c:pt idx="2669">
                  <c:v>24.89</c:v>
                </c:pt>
                <c:pt idx="2670">
                  <c:v>29.77</c:v>
                </c:pt>
                <c:pt idx="2671">
                  <c:v>28.82</c:v>
                </c:pt>
                <c:pt idx="2672">
                  <c:v>23.72</c:v>
                </c:pt>
                <c:pt idx="2673">
                  <c:v>26.8</c:v>
                </c:pt>
                <c:pt idx="2674">
                  <c:v>26.87</c:v>
                </c:pt>
                <c:pt idx="2675">
                  <c:v>26.67</c:v>
                </c:pt>
                <c:pt idx="2676">
                  <c:v>26.5</c:v>
                </c:pt>
                <c:pt idx="2677">
                  <c:v>28.17</c:v>
                </c:pt>
                <c:pt idx="2678">
                  <c:v>28.82</c:v>
                </c:pt>
                <c:pt idx="2679">
                  <c:v>26.42</c:v>
                </c:pt>
                <c:pt idx="2680">
                  <c:v>27.83</c:v>
                </c:pt>
                <c:pt idx="2681">
                  <c:v>30.4</c:v>
                </c:pt>
                <c:pt idx="2682">
                  <c:v>28.2</c:v>
                </c:pt>
                <c:pt idx="2683">
                  <c:v>27.62</c:v>
                </c:pt>
                <c:pt idx="2684">
                  <c:v>28.38</c:v>
                </c:pt>
                <c:pt idx="2685">
                  <c:v>27.01</c:v>
                </c:pt>
                <c:pt idx="2686">
                  <c:v>30.16</c:v>
                </c:pt>
                <c:pt idx="2687">
                  <c:v>29.16</c:v>
                </c:pt>
                <c:pt idx="2688">
                  <c:v>25.47</c:v>
                </c:pt>
                <c:pt idx="2689">
                  <c:v>29.82</c:v>
                </c:pt>
                <c:pt idx="2690">
                  <c:v>28.55</c:v>
                </c:pt>
                <c:pt idx="2691">
                  <c:v>28.21</c:v>
                </c:pt>
                <c:pt idx="2692">
                  <c:v>27.66</c:v>
                </c:pt>
                <c:pt idx="2693">
                  <c:v>30.84</c:v>
                </c:pt>
                <c:pt idx="2694">
                  <c:v>27.93</c:v>
                </c:pt>
                <c:pt idx="2695">
                  <c:v>29.54</c:v>
                </c:pt>
                <c:pt idx="2696">
                  <c:v>28.31</c:v>
                </c:pt>
                <c:pt idx="2697">
                  <c:v>30.19</c:v>
                </c:pt>
                <c:pt idx="2698">
                  <c:v>29.06</c:v>
                </c:pt>
                <c:pt idx="2699">
                  <c:v>27.21</c:v>
                </c:pt>
                <c:pt idx="2700">
                  <c:v>26.8</c:v>
                </c:pt>
                <c:pt idx="2701">
                  <c:v>27.66</c:v>
                </c:pt>
                <c:pt idx="2702">
                  <c:v>28.38</c:v>
                </c:pt>
                <c:pt idx="2703">
                  <c:v>28</c:v>
                </c:pt>
                <c:pt idx="2704">
                  <c:v>29.71</c:v>
                </c:pt>
                <c:pt idx="2705">
                  <c:v>27.32</c:v>
                </c:pt>
                <c:pt idx="2706">
                  <c:v>26.97</c:v>
                </c:pt>
                <c:pt idx="2707">
                  <c:v>27.9</c:v>
                </c:pt>
                <c:pt idx="2708">
                  <c:v>28.34</c:v>
                </c:pt>
                <c:pt idx="2709">
                  <c:v>31.66</c:v>
                </c:pt>
                <c:pt idx="2710">
                  <c:v>28.1</c:v>
                </c:pt>
                <c:pt idx="2711">
                  <c:v>30.05</c:v>
                </c:pt>
                <c:pt idx="2712">
                  <c:v>28.93</c:v>
                </c:pt>
                <c:pt idx="2713">
                  <c:v>29.03</c:v>
                </c:pt>
                <c:pt idx="2714">
                  <c:v>25.54</c:v>
                </c:pt>
                <c:pt idx="2715">
                  <c:v>27.62</c:v>
                </c:pt>
                <c:pt idx="2716">
                  <c:v>27.15</c:v>
                </c:pt>
                <c:pt idx="2717">
                  <c:v>28.41</c:v>
                </c:pt>
                <c:pt idx="2718">
                  <c:v>29.06</c:v>
                </c:pt>
                <c:pt idx="2719">
                  <c:v>28.04</c:v>
                </c:pt>
                <c:pt idx="2720">
                  <c:v>27.93</c:v>
                </c:pt>
                <c:pt idx="2721">
                  <c:v>27.39</c:v>
                </c:pt>
                <c:pt idx="2722">
                  <c:v>30.02</c:v>
                </c:pt>
                <c:pt idx="2723">
                  <c:v>28.14</c:v>
                </c:pt>
                <c:pt idx="2724">
                  <c:v>25.54</c:v>
                </c:pt>
                <c:pt idx="2725">
                  <c:v>29.75</c:v>
                </c:pt>
                <c:pt idx="2726">
                  <c:v>28.86</c:v>
                </c:pt>
                <c:pt idx="2727">
                  <c:v>30.98</c:v>
                </c:pt>
                <c:pt idx="2728">
                  <c:v>30.19</c:v>
                </c:pt>
                <c:pt idx="2729">
                  <c:v>27.83</c:v>
                </c:pt>
                <c:pt idx="2730">
                  <c:v>25.06</c:v>
                </c:pt>
                <c:pt idx="2731">
                  <c:v>26.7</c:v>
                </c:pt>
                <c:pt idx="2732">
                  <c:v>29.51</c:v>
                </c:pt>
                <c:pt idx="2733">
                  <c:v>30.8</c:v>
                </c:pt>
                <c:pt idx="2734">
                  <c:v>24.13</c:v>
                </c:pt>
                <c:pt idx="2735">
                  <c:v>29.5</c:v>
                </c:pt>
                <c:pt idx="2736">
                  <c:v>28.61</c:v>
                </c:pt>
                <c:pt idx="2737">
                  <c:v>30.41</c:v>
                </c:pt>
                <c:pt idx="2738">
                  <c:v>28.9</c:v>
                </c:pt>
                <c:pt idx="2739">
                  <c:v>29.98</c:v>
                </c:pt>
                <c:pt idx="2740">
                  <c:v>29.61</c:v>
                </c:pt>
                <c:pt idx="2741">
                  <c:v>25.31</c:v>
                </c:pt>
                <c:pt idx="2742">
                  <c:v>29.81</c:v>
                </c:pt>
                <c:pt idx="2743">
                  <c:v>30.27</c:v>
                </c:pt>
                <c:pt idx="2744">
                  <c:v>26.05</c:v>
                </c:pt>
                <c:pt idx="2745">
                  <c:v>28.8</c:v>
                </c:pt>
                <c:pt idx="2746">
                  <c:v>27.71</c:v>
                </c:pt>
                <c:pt idx="2747">
                  <c:v>27.9</c:v>
                </c:pt>
                <c:pt idx="2748">
                  <c:v>28.37</c:v>
                </c:pt>
                <c:pt idx="2749">
                  <c:v>29.71</c:v>
                </c:pt>
                <c:pt idx="2750">
                  <c:v>29.92</c:v>
                </c:pt>
                <c:pt idx="2751">
                  <c:v>27.79</c:v>
                </c:pt>
                <c:pt idx="2752">
                  <c:v>30.35</c:v>
                </c:pt>
                <c:pt idx="2753">
                  <c:v>29.4</c:v>
                </c:pt>
                <c:pt idx="2754">
                  <c:v>28.46</c:v>
                </c:pt>
                <c:pt idx="2755">
                  <c:v>30.66</c:v>
                </c:pt>
                <c:pt idx="2756">
                  <c:v>27.97</c:v>
                </c:pt>
                <c:pt idx="2757">
                  <c:v>29.81</c:v>
                </c:pt>
                <c:pt idx="2758">
                  <c:v>25.87</c:v>
                </c:pt>
                <c:pt idx="2759">
                  <c:v>26.07</c:v>
                </c:pt>
                <c:pt idx="2760">
                  <c:v>28.53</c:v>
                </c:pt>
                <c:pt idx="2761">
                  <c:v>29.07</c:v>
                </c:pt>
                <c:pt idx="2762">
                  <c:v>28.53</c:v>
                </c:pt>
                <c:pt idx="2763">
                  <c:v>28.69</c:v>
                </c:pt>
                <c:pt idx="2764">
                  <c:v>28.83</c:v>
                </c:pt>
                <c:pt idx="2765">
                  <c:v>30.42</c:v>
                </c:pt>
                <c:pt idx="2766">
                  <c:v>28.9</c:v>
                </c:pt>
                <c:pt idx="2767">
                  <c:v>28.76</c:v>
                </c:pt>
                <c:pt idx="2768">
                  <c:v>29.85</c:v>
                </c:pt>
                <c:pt idx="2769">
                  <c:v>29.71</c:v>
                </c:pt>
                <c:pt idx="2770">
                  <c:v>29.89</c:v>
                </c:pt>
                <c:pt idx="2771">
                  <c:v>26.32</c:v>
                </c:pt>
                <c:pt idx="2772">
                  <c:v>30.16</c:v>
                </c:pt>
                <c:pt idx="2773">
                  <c:v>29.16</c:v>
                </c:pt>
                <c:pt idx="2774">
                  <c:v>29.06</c:v>
                </c:pt>
                <c:pt idx="2775">
                  <c:v>27.63</c:v>
                </c:pt>
                <c:pt idx="2776">
                  <c:v>27.6</c:v>
                </c:pt>
                <c:pt idx="2777">
                  <c:v>25.96</c:v>
                </c:pt>
                <c:pt idx="2778">
                  <c:v>25.93</c:v>
                </c:pt>
                <c:pt idx="2779">
                  <c:v>27.8</c:v>
                </c:pt>
                <c:pt idx="2780">
                  <c:v>29.65</c:v>
                </c:pt>
                <c:pt idx="2781">
                  <c:v>29.21</c:v>
                </c:pt>
                <c:pt idx="2782">
                  <c:v>29.49</c:v>
                </c:pt>
                <c:pt idx="2783">
                  <c:v>27.68</c:v>
                </c:pt>
                <c:pt idx="2784">
                  <c:v>29.04</c:v>
                </c:pt>
                <c:pt idx="2785">
                  <c:v>29.48</c:v>
                </c:pt>
                <c:pt idx="2786">
                  <c:v>28.19</c:v>
                </c:pt>
                <c:pt idx="2787">
                  <c:v>27.76</c:v>
                </c:pt>
                <c:pt idx="2788">
                  <c:v>24.61</c:v>
                </c:pt>
                <c:pt idx="2789">
                  <c:v>27.06</c:v>
                </c:pt>
                <c:pt idx="2790">
                  <c:v>29.09</c:v>
                </c:pt>
                <c:pt idx="2791">
                  <c:v>26.93</c:v>
                </c:pt>
                <c:pt idx="2792">
                  <c:v>27.56</c:v>
                </c:pt>
                <c:pt idx="2793">
                  <c:v>26.96</c:v>
                </c:pt>
                <c:pt idx="2794">
                  <c:v>27.77</c:v>
                </c:pt>
                <c:pt idx="2795">
                  <c:v>27.2</c:v>
                </c:pt>
                <c:pt idx="2796">
                  <c:v>28.31</c:v>
                </c:pt>
                <c:pt idx="2797">
                  <c:v>28.77</c:v>
                </c:pt>
                <c:pt idx="2798">
                  <c:v>29.77</c:v>
                </c:pt>
                <c:pt idx="2799">
                  <c:v>29.63</c:v>
                </c:pt>
                <c:pt idx="2800">
                  <c:v>29.95</c:v>
                </c:pt>
                <c:pt idx="2801">
                  <c:v>29.69</c:v>
                </c:pt>
                <c:pt idx="2802">
                  <c:v>29.95</c:v>
                </c:pt>
                <c:pt idx="2803">
                  <c:v>28.86</c:v>
                </c:pt>
                <c:pt idx="2804">
                  <c:v>24.19</c:v>
                </c:pt>
                <c:pt idx="2805">
                  <c:v>26.9</c:v>
                </c:pt>
                <c:pt idx="2806">
                  <c:v>30.32</c:v>
                </c:pt>
                <c:pt idx="2807">
                  <c:v>27.19</c:v>
                </c:pt>
                <c:pt idx="2808">
                  <c:v>25.65</c:v>
                </c:pt>
                <c:pt idx="2809">
                  <c:v>24.98</c:v>
                </c:pt>
                <c:pt idx="2810">
                  <c:v>28.59</c:v>
                </c:pt>
                <c:pt idx="2811">
                  <c:v>28.31</c:v>
                </c:pt>
                <c:pt idx="2812">
                  <c:v>29.6</c:v>
                </c:pt>
                <c:pt idx="2813">
                  <c:v>28.07</c:v>
                </c:pt>
                <c:pt idx="2814">
                  <c:v>23.75</c:v>
                </c:pt>
                <c:pt idx="2815">
                  <c:v>28.4</c:v>
                </c:pt>
                <c:pt idx="2816">
                  <c:v>28.38</c:v>
                </c:pt>
                <c:pt idx="2817">
                  <c:v>29.49</c:v>
                </c:pt>
                <c:pt idx="2818">
                  <c:v>27.54</c:v>
                </c:pt>
                <c:pt idx="2819">
                  <c:v>25.77</c:v>
                </c:pt>
                <c:pt idx="2820">
                  <c:v>28.11</c:v>
                </c:pt>
                <c:pt idx="2821">
                  <c:v>26.45</c:v>
                </c:pt>
                <c:pt idx="2822">
                  <c:v>28.07</c:v>
                </c:pt>
                <c:pt idx="2823">
                  <c:v>29.82</c:v>
                </c:pt>
                <c:pt idx="2824">
                  <c:v>26.92</c:v>
                </c:pt>
                <c:pt idx="2825">
                  <c:v>29.34</c:v>
                </c:pt>
                <c:pt idx="2826">
                  <c:v>27.41</c:v>
                </c:pt>
                <c:pt idx="2827">
                  <c:v>29.2</c:v>
                </c:pt>
                <c:pt idx="2828">
                  <c:v>28.63</c:v>
                </c:pt>
                <c:pt idx="2829">
                  <c:v>26.05</c:v>
                </c:pt>
                <c:pt idx="2830">
                  <c:v>26.32</c:v>
                </c:pt>
                <c:pt idx="2831">
                  <c:v>25.83</c:v>
                </c:pt>
                <c:pt idx="2832">
                  <c:v>29.04</c:v>
                </c:pt>
                <c:pt idx="2833">
                  <c:v>27.89</c:v>
                </c:pt>
                <c:pt idx="2834">
                  <c:v>28.87</c:v>
                </c:pt>
                <c:pt idx="2835">
                  <c:v>28.77</c:v>
                </c:pt>
                <c:pt idx="2836">
                  <c:v>28.14</c:v>
                </c:pt>
                <c:pt idx="2837">
                  <c:v>29.16</c:v>
                </c:pt>
                <c:pt idx="2838">
                  <c:v>29.06</c:v>
                </c:pt>
                <c:pt idx="2839">
                  <c:v>28.53</c:v>
                </c:pt>
                <c:pt idx="2840">
                  <c:v>28.87</c:v>
                </c:pt>
                <c:pt idx="2841">
                  <c:v>28.89</c:v>
                </c:pt>
                <c:pt idx="2842">
                  <c:v>29.82</c:v>
                </c:pt>
                <c:pt idx="2843">
                  <c:v>28.97</c:v>
                </c:pt>
                <c:pt idx="2844">
                  <c:v>27.83</c:v>
                </c:pt>
                <c:pt idx="2845">
                  <c:v>28.86</c:v>
                </c:pt>
                <c:pt idx="2846">
                  <c:v>28.09</c:v>
                </c:pt>
                <c:pt idx="2847">
                  <c:v>28.65</c:v>
                </c:pt>
                <c:pt idx="2848">
                  <c:v>29.89</c:v>
                </c:pt>
                <c:pt idx="2849">
                  <c:v>29.18</c:v>
                </c:pt>
                <c:pt idx="2850">
                  <c:v>28.65</c:v>
                </c:pt>
                <c:pt idx="2851">
                  <c:v>29.06</c:v>
                </c:pt>
                <c:pt idx="2852">
                  <c:v>28.43</c:v>
                </c:pt>
                <c:pt idx="2853">
                  <c:v>29.63</c:v>
                </c:pt>
                <c:pt idx="2854">
                  <c:v>28.89</c:v>
                </c:pt>
                <c:pt idx="2855">
                  <c:v>29.13</c:v>
                </c:pt>
                <c:pt idx="2856">
                  <c:v>28.91</c:v>
                </c:pt>
                <c:pt idx="2857">
                  <c:v>30</c:v>
                </c:pt>
                <c:pt idx="2858">
                  <c:v>28.58</c:v>
                </c:pt>
                <c:pt idx="2859">
                  <c:v>27.92</c:v>
                </c:pt>
                <c:pt idx="2860">
                  <c:v>27.13</c:v>
                </c:pt>
                <c:pt idx="2861">
                  <c:v>30</c:v>
                </c:pt>
                <c:pt idx="2862">
                  <c:v>28.38</c:v>
                </c:pt>
                <c:pt idx="2863">
                  <c:v>26.45</c:v>
                </c:pt>
                <c:pt idx="2864">
                  <c:v>26.59</c:v>
                </c:pt>
                <c:pt idx="2865">
                  <c:v>27.84</c:v>
                </c:pt>
                <c:pt idx="2866">
                  <c:v>28.77</c:v>
                </c:pt>
                <c:pt idx="2867">
                  <c:v>28.66</c:v>
                </c:pt>
                <c:pt idx="2868">
                  <c:v>27.76</c:v>
                </c:pt>
                <c:pt idx="2869">
                  <c:v>27.57</c:v>
                </c:pt>
                <c:pt idx="2870">
                  <c:v>28.62</c:v>
                </c:pt>
                <c:pt idx="2871">
                  <c:v>29.26</c:v>
                </c:pt>
                <c:pt idx="2872">
                  <c:v>27.6</c:v>
                </c:pt>
                <c:pt idx="2873">
                  <c:v>27.84</c:v>
                </c:pt>
                <c:pt idx="2874">
                  <c:v>29.41</c:v>
                </c:pt>
                <c:pt idx="2875">
                  <c:v>27.66</c:v>
                </c:pt>
                <c:pt idx="2876">
                  <c:v>27.87</c:v>
                </c:pt>
                <c:pt idx="2877">
                  <c:v>26.55</c:v>
                </c:pt>
                <c:pt idx="2878">
                  <c:v>28.55</c:v>
                </c:pt>
                <c:pt idx="2879">
                  <c:v>29.87</c:v>
                </c:pt>
                <c:pt idx="2880">
                  <c:v>29.63</c:v>
                </c:pt>
                <c:pt idx="2881">
                  <c:v>27.44</c:v>
                </c:pt>
                <c:pt idx="2882">
                  <c:v>28.75</c:v>
                </c:pt>
                <c:pt idx="2883">
                  <c:v>29.82</c:v>
                </c:pt>
                <c:pt idx="2884">
                  <c:v>30.49</c:v>
                </c:pt>
                <c:pt idx="2885">
                  <c:v>28.87</c:v>
                </c:pt>
                <c:pt idx="2886">
                  <c:v>28.82</c:v>
                </c:pt>
                <c:pt idx="2887">
                  <c:v>30.77</c:v>
                </c:pt>
                <c:pt idx="2888">
                  <c:v>29.24</c:v>
                </c:pt>
                <c:pt idx="2889">
                  <c:v>29.24</c:v>
                </c:pt>
                <c:pt idx="2890">
                  <c:v>28.38</c:v>
                </c:pt>
                <c:pt idx="2891">
                  <c:v>29.13</c:v>
                </c:pt>
                <c:pt idx="2892">
                  <c:v>29.68</c:v>
                </c:pt>
                <c:pt idx="2893">
                  <c:v>28.46</c:v>
                </c:pt>
                <c:pt idx="2894">
                  <c:v>29.6</c:v>
                </c:pt>
                <c:pt idx="2895">
                  <c:v>28.86</c:v>
                </c:pt>
                <c:pt idx="2896">
                  <c:v>28.42</c:v>
                </c:pt>
                <c:pt idx="2897">
                  <c:v>28.04</c:v>
                </c:pt>
                <c:pt idx="2898">
                  <c:v>28.94</c:v>
                </c:pt>
                <c:pt idx="2899">
                  <c:v>28.11</c:v>
                </c:pt>
                <c:pt idx="2900">
                  <c:v>28.49</c:v>
                </c:pt>
                <c:pt idx="2901">
                  <c:v>28.46</c:v>
                </c:pt>
                <c:pt idx="2902">
                  <c:v>28.76</c:v>
                </c:pt>
                <c:pt idx="2903">
                  <c:v>30.91</c:v>
                </c:pt>
                <c:pt idx="2904">
                  <c:v>29.27</c:v>
                </c:pt>
                <c:pt idx="2905">
                  <c:v>28.86</c:v>
                </c:pt>
                <c:pt idx="2906">
                  <c:v>29.67</c:v>
                </c:pt>
                <c:pt idx="2907">
                  <c:v>28.72</c:v>
                </c:pt>
                <c:pt idx="2908">
                  <c:v>29.95</c:v>
                </c:pt>
                <c:pt idx="2909">
                  <c:v>30.11</c:v>
                </c:pt>
                <c:pt idx="2910">
                  <c:v>29.48</c:v>
                </c:pt>
                <c:pt idx="2911">
                  <c:v>29.42</c:v>
                </c:pt>
                <c:pt idx="2912">
                  <c:v>29.09</c:v>
                </c:pt>
                <c:pt idx="2913">
                  <c:v>29.21</c:v>
                </c:pt>
                <c:pt idx="2914">
                  <c:v>29.84</c:v>
                </c:pt>
                <c:pt idx="2915">
                  <c:v>30.2</c:v>
                </c:pt>
                <c:pt idx="2916">
                  <c:v>29.33</c:v>
                </c:pt>
                <c:pt idx="2917">
                  <c:v>29.49</c:v>
                </c:pt>
                <c:pt idx="2918">
                  <c:v>29.63</c:v>
                </c:pt>
                <c:pt idx="2919">
                  <c:v>28.79</c:v>
                </c:pt>
                <c:pt idx="2920">
                  <c:v>29.88</c:v>
                </c:pt>
                <c:pt idx="2921">
                  <c:v>27.57</c:v>
                </c:pt>
                <c:pt idx="2922">
                  <c:v>29.18</c:v>
                </c:pt>
                <c:pt idx="2923">
                  <c:v>29.61</c:v>
                </c:pt>
                <c:pt idx="2924">
                  <c:v>28.69</c:v>
                </c:pt>
                <c:pt idx="2925">
                  <c:v>29.89</c:v>
                </c:pt>
                <c:pt idx="2926">
                  <c:v>30.47</c:v>
                </c:pt>
                <c:pt idx="2927">
                  <c:v>29.03</c:v>
                </c:pt>
                <c:pt idx="2928">
                  <c:v>28.18</c:v>
                </c:pt>
                <c:pt idx="2929">
                  <c:v>27.98</c:v>
                </c:pt>
                <c:pt idx="2930">
                  <c:v>29.27</c:v>
                </c:pt>
                <c:pt idx="2931">
                  <c:v>28.43</c:v>
                </c:pt>
                <c:pt idx="2932">
                  <c:v>29.81</c:v>
                </c:pt>
                <c:pt idx="2933">
                  <c:v>29.61</c:v>
                </c:pt>
                <c:pt idx="2934">
                  <c:v>29.74</c:v>
                </c:pt>
                <c:pt idx="2935">
                  <c:v>32.049999999999997</c:v>
                </c:pt>
                <c:pt idx="2936">
                  <c:v>30.25</c:v>
                </c:pt>
                <c:pt idx="2937">
                  <c:v>29.2</c:v>
                </c:pt>
                <c:pt idx="2938">
                  <c:v>31.61</c:v>
                </c:pt>
                <c:pt idx="2939">
                  <c:v>29.27</c:v>
                </c:pt>
                <c:pt idx="2940">
                  <c:v>29.18</c:v>
                </c:pt>
                <c:pt idx="2941">
                  <c:v>29.68</c:v>
                </c:pt>
                <c:pt idx="2942">
                  <c:v>29.6</c:v>
                </c:pt>
                <c:pt idx="2943">
                  <c:v>30.76</c:v>
                </c:pt>
                <c:pt idx="2944">
                  <c:v>28.31</c:v>
                </c:pt>
                <c:pt idx="2945">
                  <c:v>28.29</c:v>
                </c:pt>
                <c:pt idx="2946">
                  <c:v>30.56</c:v>
                </c:pt>
                <c:pt idx="2947">
                  <c:v>32.090000000000003</c:v>
                </c:pt>
                <c:pt idx="2948">
                  <c:v>30.81</c:v>
                </c:pt>
                <c:pt idx="2949">
                  <c:v>30.35</c:v>
                </c:pt>
                <c:pt idx="2950">
                  <c:v>28.85</c:v>
                </c:pt>
                <c:pt idx="2951">
                  <c:v>26.44</c:v>
                </c:pt>
                <c:pt idx="2952">
                  <c:v>30.69</c:v>
                </c:pt>
                <c:pt idx="2953">
                  <c:v>31.66</c:v>
                </c:pt>
                <c:pt idx="2954">
                  <c:v>31.61</c:v>
                </c:pt>
                <c:pt idx="2955">
                  <c:v>31.61</c:v>
                </c:pt>
                <c:pt idx="2956">
                  <c:v>31.57</c:v>
                </c:pt>
                <c:pt idx="2957">
                  <c:v>31.57</c:v>
                </c:pt>
                <c:pt idx="2958">
                  <c:v>30.9</c:v>
                </c:pt>
                <c:pt idx="2959">
                  <c:v>31.88</c:v>
                </c:pt>
                <c:pt idx="2960">
                  <c:v>30.84</c:v>
                </c:pt>
                <c:pt idx="2961">
                  <c:v>29.85</c:v>
                </c:pt>
                <c:pt idx="2962">
                  <c:v>32.19</c:v>
                </c:pt>
                <c:pt idx="2963">
                  <c:v>29.79</c:v>
                </c:pt>
                <c:pt idx="2964">
                  <c:v>30.4</c:v>
                </c:pt>
                <c:pt idx="2965">
                  <c:v>32.020000000000003</c:v>
                </c:pt>
                <c:pt idx="2966">
                  <c:v>31.04</c:v>
                </c:pt>
                <c:pt idx="2967">
                  <c:v>28.96</c:v>
                </c:pt>
                <c:pt idx="2968">
                  <c:v>28.85</c:v>
                </c:pt>
                <c:pt idx="2969">
                  <c:v>31.46</c:v>
                </c:pt>
                <c:pt idx="2970">
                  <c:v>31.11</c:v>
                </c:pt>
                <c:pt idx="2971">
                  <c:v>30.39</c:v>
                </c:pt>
                <c:pt idx="2972">
                  <c:v>29.51</c:v>
                </c:pt>
                <c:pt idx="2973">
                  <c:v>30.98</c:v>
                </c:pt>
                <c:pt idx="2974">
                  <c:v>31.82</c:v>
                </c:pt>
                <c:pt idx="2975">
                  <c:v>32.56</c:v>
                </c:pt>
                <c:pt idx="2976">
                  <c:v>31.8</c:v>
                </c:pt>
                <c:pt idx="2977">
                  <c:v>30.62</c:v>
                </c:pt>
                <c:pt idx="2978">
                  <c:v>30.26</c:v>
                </c:pt>
                <c:pt idx="2979">
                  <c:v>31.29</c:v>
                </c:pt>
                <c:pt idx="2980">
                  <c:v>31.1</c:v>
                </c:pt>
                <c:pt idx="2981">
                  <c:v>30.86</c:v>
                </c:pt>
                <c:pt idx="2982">
                  <c:v>31</c:v>
                </c:pt>
                <c:pt idx="2983">
                  <c:v>33.08</c:v>
                </c:pt>
                <c:pt idx="2984">
                  <c:v>33.22</c:v>
                </c:pt>
                <c:pt idx="2985">
                  <c:v>30.59</c:v>
                </c:pt>
                <c:pt idx="2986">
                  <c:v>33.049999999999997</c:v>
                </c:pt>
                <c:pt idx="2987">
                  <c:v>30.26</c:v>
                </c:pt>
                <c:pt idx="2988">
                  <c:v>28.7</c:v>
                </c:pt>
                <c:pt idx="2989">
                  <c:v>29.1</c:v>
                </c:pt>
                <c:pt idx="2990">
                  <c:v>28.25</c:v>
                </c:pt>
                <c:pt idx="2991">
                  <c:v>30.44</c:v>
                </c:pt>
                <c:pt idx="2992">
                  <c:v>30.73</c:v>
                </c:pt>
                <c:pt idx="2993">
                  <c:v>31.08</c:v>
                </c:pt>
                <c:pt idx="2994">
                  <c:v>30.2</c:v>
                </c:pt>
                <c:pt idx="2995">
                  <c:v>31.07</c:v>
                </c:pt>
                <c:pt idx="2996">
                  <c:v>28.62</c:v>
                </c:pt>
                <c:pt idx="2997">
                  <c:v>30.3</c:v>
                </c:pt>
                <c:pt idx="2998">
                  <c:v>28.75</c:v>
                </c:pt>
                <c:pt idx="2999">
                  <c:v>29.27</c:v>
                </c:pt>
                <c:pt idx="3000">
                  <c:v>30.39</c:v>
                </c:pt>
                <c:pt idx="3001">
                  <c:v>30.63</c:v>
                </c:pt>
                <c:pt idx="3002">
                  <c:v>28.94</c:v>
                </c:pt>
                <c:pt idx="3003">
                  <c:v>30.19</c:v>
                </c:pt>
                <c:pt idx="3004">
                  <c:v>28.22</c:v>
                </c:pt>
                <c:pt idx="3005">
                  <c:v>28.86</c:v>
                </c:pt>
                <c:pt idx="3006">
                  <c:v>30.59</c:v>
                </c:pt>
                <c:pt idx="3007">
                  <c:v>30.6</c:v>
                </c:pt>
                <c:pt idx="3008">
                  <c:v>30.4</c:v>
                </c:pt>
                <c:pt idx="3009">
                  <c:v>31.69</c:v>
                </c:pt>
                <c:pt idx="3010">
                  <c:v>29.09</c:v>
                </c:pt>
                <c:pt idx="3011">
                  <c:v>29.13</c:v>
                </c:pt>
                <c:pt idx="3012">
                  <c:v>31.31</c:v>
                </c:pt>
                <c:pt idx="3013">
                  <c:v>31.16</c:v>
                </c:pt>
                <c:pt idx="3014">
                  <c:v>27.64</c:v>
                </c:pt>
                <c:pt idx="3015">
                  <c:v>29.69</c:v>
                </c:pt>
                <c:pt idx="3016">
                  <c:v>32.25</c:v>
                </c:pt>
                <c:pt idx="3017">
                  <c:v>29.95</c:v>
                </c:pt>
                <c:pt idx="3018">
                  <c:v>31.75</c:v>
                </c:pt>
                <c:pt idx="3019">
                  <c:v>30.74</c:v>
                </c:pt>
                <c:pt idx="3020">
                  <c:v>31.51</c:v>
                </c:pt>
                <c:pt idx="3021">
                  <c:v>30.57</c:v>
                </c:pt>
                <c:pt idx="3022">
                  <c:v>29.91</c:v>
                </c:pt>
                <c:pt idx="3023">
                  <c:v>28.68</c:v>
                </c:pt>
                <c:pt idx="3024">
                  <c:v>31.02</c:v>
                </c:pt>
                <c:pt idx="3025">
                  <c:v>30.4</c:v>
                </c:pt>
                <c:pt idx="3026">
                  <c:v>26.51</c:v>
                </c:pt>
                <c:pt idx="3027">
                  <c:v>29.11</c:v>
                </c:pt>
                <c:pt idx="3028">
                  <c:v>24.95</c:v>
                </c:pt>
                <c:pt idx="3029">
                  <c:v>27.12</c:v>
                </c:pt>
                <c:pt idx="3030">
                  <c:v>26.67</c:v>
                </c:pt>
                <c:pt idx="3031">
                  <c:v>30.15</c:v>
                </c:pt>
                <c:pt idx="3032">
                  <c:v>31.8</c:v>
                </c:pt>
                <c:pt idx="3033">
                  <c:v>30.71</c:v>
                </c:pt>
                <c:pt idx="3034">
                  <c:v>28.87</c:v>
                </c:pt>
                <c:pt idx="3035">
                  <c:v>29.18</c:v>
                </c:pt>
                <c:pt idx="3040">
                  <c:v>31.66</c:v>
                </c:pt>
                <c:pt idx="3041">
                  <c:v>28.99</c:v>
                </c:pt>
                <c:pt idx="3042">
                  <c:v>30.57</c:v>
                </c:pt>
                <c:pt idx="3043">
                  <c:v>29.1</c:v>
                </c:pt>
                <c:pt idx="3049">
                  <c:v>28.42</c:v>
                </c:pt>
                <c:pt idx="3050">
                  <c:v>30.22</c:v>
                </c:pt>
                <c:pt idx="3051">
                  <c:v>28.75</c:v>
                </c:pt>
                <c:pt idx="3052">
                  <c:v>27.33</c:v>
                </c:pt>
                <c:pt idx="3053">
                  <c:v>29.28</c:v>
                </c:pt>
                <c:pt idx="3054">
                  <c:v>27.33</c:v>
                </c:pt>
                <c:pt idx="3055">
                  <c:v>29.58</c:v>
                </c:pt>
                <c:pt idx="3056">
                  <c:v>29.36</c:v>
                </c:pt>
                <c:pt idx="3057">
                  <c:v>26.28</c:v>
                </c:pt>
                <c:pt idx="3058">
                  <c:v>28.12</c:v>
                </c:pt>
                <c:pt idx="3059">
                  <c:v>28.63</c:v>
                </c:pt>
                <c:pt idx="3060">
                  <c:v>29.1</c:v>
                </c:pt>
                <c:pt idx="3061">
                  <c:v>27.56</c:v>
                </c:pt>
                <c:pt idx="3062">
                  <c:v>29.23</c:v>
                </c:pt>
                <c:pt idx="3063">
                  <c:v>31.02</c:v>
                </c:pt>
                <c:pt idx="3064">
                  <c:v>29.69</c:v>
                </c:pt>
                <c:pt idx="3065">
                  <c:v>28.52</c:v>
                </c:pt>
                <c:pt idx="3066">
                  <c:v>29.38</c:v>
                </c:pt>
                <c:pt idx="3067">
                  <c:v>32.26</c:v>
                </c:pt>
                <c:pt idx="3068">
                  <c:v>29.77</c:v>
                </c:pt>
                <c:pt idx="3069">
                  <c:v>30.15</c:v>
                </c:pt>
                <c:pt idx="3070">
                  <c:v>27.54</c:v>
                </c:pt>
                <c:pt idx="3071">
                  <c:v>29.18</c:v>
                </c:pt>
                <c:pt idx="3072">
                  <c:v>30.16</c:v>
                </c:pt>
                <c:pt idx="3073">
                  <c:v>29.17</c:v>
                </c:pt>
                <c:pt idx="3074">
                  <c:v>25.19</c:v>
                </c:pt>
                <c:pt idx="3075">
                  <c:v>28.65</c:v>
                </c:pt>
                <c:pt idx="3076">
                  <c:v>29.69</c:v>
                </c:pt>
                <c:pt idx="3077">
                  <c:v>30.14</c:v>
                </c:pt>
                <c:pt idx="3078">
                  <c:v>31</c:v>
                </c:pt>
                <c:pt idx="3079">
                  <c:v>31.29</c:v>
                </c:pt>
                <c:pt idx="3080">
                  <c:v>31.51</c:v>
                </c:pt>
                <c:pt idx="3081">
                  <c:v>24.63</c:v>
                </c:pt>
                <c:pt idx="3082">
                  <c:v>26.76</c:v>
                </c:pt>
                <c:pt idx="3083">
                  <c:v>28.75</c:v>
                </c:pt>
                <c:pt idx="3084">
                  <c:v>29.27</c:v>
                </c:pt>
                <c:pt idx="3085">
                  <c:v>29.55</c:v>
                </c:pt>
                <c:pt idx="3086">
                  <c:v>29.52</c:v>
                </c:pt>
                <c:pt idx="3087">
                  <c:v>29.47</c:v>
                </c:pt>
                <c:pt idx="3088">
                  <c:v>28.18</c:v>
                </c:pt>
                <c:pt idx="3089">
                  <c:v>25.76</c:v>
                </c:pt>
                <c:pt idx="3090">
                  <c:v>27.32</c:v>
                </c:pt>
                <c:pt idx="3091">
                  <c:v>28.68</c:v>
                </c:pt>
                <c:pt idx="3092">
                  <c:v>28.55</c:v>
                </c:pt>
                <c:pt idx="3093">
                  <c:v>27.73</c:v>
                </c:pt>
                <c:pt idx="3094">
                  <c:v>27.23</c:v>
                </c:pt>
                <c:pt idx="3095">
                  <c:v>26.26</c:v>
                </c:pt>
                <c:pt idx="3096">
                  <c:v>25.83</c:v>
                </c:pt>
                <c:pt idx="3097">
                  <c:v>27.19</c:v>
                </c:pt>
                <c:pt idx="3098">
                  <c:v>30.11</c:v>
                </c:pt>
                <c:pt idx="3099">
                  <c:v>31.05</c:v>
                </c:pt>
                <c:pt idx="3100">
                  <c:v>31.72</c:v>
                </c:pt>
                <c:pt idx="3101">
                  <c:v>31.21</c:v>
                </c:pt>
                <c:pt idx="3102">
                  <c:v>31.42</c:v>
                </c:pt>
                <c:pt idx="3103">
                  <c:v>31.96</c:v>
                </c:pt>
                <c:pt idx="3104">
                  <c:v>30.46</c:v>
                </c:pt>
                <c:pt idx="3105">
                  <c:v>30.19</c:v>
                </c:pt>
                <c:pt idx="3106">
                  <c:v>31.61</c:v>
                </c:pt>
                <c:pt idx="3107">
                  <c:v>26.49</c:v>
                </c:pt>
                <c:pt idx="3108">
                  <c:v>28.8</c:v>
                </c:pt>
                <c:pt idx="3109">
                  <c:v>30.09</c:v>
                </c:pt>
                <c:pt idx="3110">
                  <c:v>29.44</c:v>
                </c:pt>
                <c:pt idx="3111">
                  <c:v>29.88</c:v>
                </c:pt>
                <c:pt idx="3112">
                  <c:v>28.29</c:v>
                </c:pt>
                <c:pt idx="3113">
                  <c:v>28.25</c:v>
                </c:pt>
                <c:pt idx="3114">
                  <c:v>28.63</c:v>
                </c:pt>
                <c:pt idx="3115">
                  <c:v>28.66</c:v>
                </c:pt>
                <c:pt idx="3116">
                  <c:v>29.61</c:v>
                </c:pt>
                <c:pt idx="3117">
                  <c:v>28.08</c:v>
                </c:pt>
                <c:pt idx="3118">
                  <c:v>30.3</c:v>
                </c:pt>
                <c:pt idx="3119">
                  <c:v>28.97</c:v>
                </c:pt>
                <c:pt idx="3120">
                  <c:v>25.33</c:v>
                </c:pt>
                <c:pt idx="3121">
                  <c:v>29.26</c:v>
                </c:pt>
                <c:pt idx="3122">
                  <c:v>30.73</c:v>
                </c:pt>
                <c:pt idx="3123">
                  <c:v>26.98</c:v>
                </c:pt>
                <c:pt idx="3124">
                  <c:v>28.93</c:v>
                </c:pt>
                <c:pt idx="3125">
                  <c:v>29.11</c:v>
                </c:pt>
                <c:pt idx="3126">
                  <c:v>27.15</c:v>
                </c:pt>
                <c:pt idx="3127">
                  <c:v>29.28</c:v>
                </c:pt>
                <c:pt idx="3128">
                  <c:v>29.55</c:v>
                </c:pt>
                <c:pt idx="3129">
                  <c:v>29.52</c:v>
                </c:pt>
                <c:pt idx="3130">
                  <c:v>30.33</c:v>
                </c:pt>
                <c:pt idx="3131">
                  <c:v>29.74</c:v>
                </c:pt>
                <c:pt idx="3132">
                  <c:v>30.57</c:v>
                </c:pt>
                <c:pt idx="3133">
                  <c:v>31.37</c:v>
                </c:pt>
                <c:pt idx="3134">
                  <c:v>31.31</c:v>
                </c:pt>
                <c:pt idx="3135">
                  <c:v>30.66</c:v>
                </c:pt>
                <c:pt idx="3136">
                  <c:v>28.69</c:v>
                </c:pt>
                <c:pt idx="3137">
                  <c:v>29.36</c:v>
                </c:pt>
                <c:pt idx="3138">
                  <c:v>29.04</c:v>
                </c:pt>
                <c:pt idx="3139">
                  <c:v>27.37</c:v>
                </c:pt>
                <c:pt idx="3140">
                  <c:v>31.92</c:v>
                </c:pt>
                <c:pt idx="3141">
                  <c:v>28.05</c:v>
                </c:pt>
                <c:pt idx="3142">
                  <c:v>32.020000000000003</c:v>
                </c:pt>
                <c:pt idx="3143">
                  <c:v>28.14</c:v>
                </c:pt>
                <c:pt idx="3144">
                  <c:v>30.32</c:v>
                </c:pt>
                <c:pt idx="3145">
                  <c:v>29.54</c:v>
                </c:pt>
                <c:pt idx="3146">
                  <c:v>29.84</c:v>
                </c:pt>
                <c:pt idx="3147">
                  <c:v>31.27</c:v>
                </c:pt>
                <c:pt idx="3148">
                  <c:v>30.56</c:v>
                </c:pt>
                <c:pt idx="3149">
                  <c:v>29.36</c:v>
                </c:pt>
                <c:pt idx="3150">
                  <c:v>30.74</c:v>
                </c:pt>
                <c:pt idx="3151">
                  <c:v>29.58</c:v>
                </c:pt>
                <c:pt idx="3152">
                  <c:v>31.41</c:v>
                </c:pt>
                <c:pt idx="3153">
                  <c:v>29.51</c:v>
                </c:pt>
                <c:pt idx="3154">
                  <c:v>27.76</c:v>
                </c:pt>
                <c:pt idx="3155">
                  <c:v>29.06</c:v>
                </c:pt>
                <c:pt idx="3156">
                  <c:v>27.71</c:v>
                </c:pt>
                <c:pt idx="3157">
                  <c:v>29.51</c:v>
                </c:pt>
                <c:pt idx="3158">
                  <c:v>30.65</c:v>
                </c:pt>
                <c:pt idx="3159">
                  <c:v>29.84</c:v>
                </c:pt>
                <c:pt idx="3160">
                  <c:v>28.17</c:v>
                </c:pt>
                <c:pt idx="3161">
                  <c:v>29.67</c:v>
                </c:pt>
                <c:pt idx="3162">
                  <c:v>29</c:v>
                </c:pt>
                <c:pt idx="3163">
                  <c:v>29.51</c:v>
                </c:pt>
                <c:pt idx="3164">
                  <c:v>29.38</c:v>
                </c:pt>
                <c:pt idx="3165">
                  <c:v>29.07</c:v>
                </c:pt>
                <c:pt idx="3166">
                  <c:v>28.77</c:v>
                </c:pt>
                <c:pt idx="3167">
                  <c:v>26.93</c:v>
                </c:pt>
                <c:pt idx="3168">
                  <c:v>24.87</c:v>
                </c:pt>
                <c:pt idx="3169">
                  <c:v>26.95</c:v>
                </c:pt>
                <c:pt idx="3170">
                  <c:v>28.56</c:v>
                </c:pt>
                <c:pt idx="3171">
                  <c:v>30.53</c:v>
                </c:pt>
                <c:pt idx="3172">
                  <c:v>30.49</c:v>
                </c:pt>
                <c:pt idx="3173">
                  <c:v>30.29</c:v>
                </c:pt>
                <c:pt idx="3174">
                  <c:v>29.85</c:v>
                </c:pt>
                <c:pt idx="3175">
                  <c:v>25.53</c:v>
                </c:pt>
                <c:pt idx="3176">
                  <c:v>27.43</c:v>
                </c:pt>
                <c:pt idx="3177">
                  <c:v>26.41</c:v>
                </c:pt>
                <c:pt idx="3178">
                  <c:v>24.97</c:v>
                </c:pt>
                <c:pt idx="3179">
                  <c:v>28.08</c:v>
                </c:pt>
                <c:pt idx="3180">
                  <c:v>29.13</c:v>
                </c:pt>
                <c:pt idx="3181">
                  <c:v>27.16</c:v>
                </c:pt>
                <c:pt idx="3182">
                  <c:v>29.65</c:v>
                </c:pt>
                <c:pt idx="3183">
                  <c:v>28.62</c:v>
                </c:pt>
                <c:pt idx="3184">
                  <c:v>24.04</c:v>
                </c:pt>
                <c:pt idx="3185">
                  <c:v>28.24</c:v>
                </c:pt>
                <c:pt idx="3186">
                  <c:v>28.5</c:v>
                </c:pt>
                <c:pt idx="3187">
                  <c:v>28.93</c:v>
                </c:pt>
                <c:pt idx="3188">
                  <c:v>26.81</c:v>
                </c:pt>
                <c:pt idx="3189">
                  <c:v>29.4</c:v>
                </c:pt>
                <c:pt idx="3190">
                  <c:v>27.34</c:v>
                </c:pt>
                <c:pt idx="3191">
                  <c:v>27.06</c:v>
                </c:pt>
                <c:pt idx="3192">
                  <c:v>30.09</c:v>
                </c:pt>
                <c:pt idx="3193">
                  <c:v>29.6</c:v>
                </c:pt>
                <c:pt idx="3194">
                  <c:v>30.51</c:v>
                </c:pt>
                <c:pt idx="3195">
                  <c:v>25.69</c:v>
                </c:pt>
                <c:pt idx="3196">
                  <c:v>29.21</c:v>
                </c:pt>
                <c:pt idx="3197">
                  <c:v>30.05</c:v>
                </c:pt>
                <c:pt idx="3198">
                  <c:v>30.29</c:v>
                </c:pt>
                <c:pt idx="3199">
                  <c:v>29.65</c:v>
                </c:pt>
                <c:pt idx="3200">
                  <c:v>30.94</c:v>
                </c:pt>
                <c:pt idx="3201">
                  <c:v>30.53</c:v>
                </c:pt>
                <c:pt idx="3202">
                  <c:v>30.16</c:v>
                </c:pt>
                <c:pt idx="3203">
                  <c:v>30.08</c:v>
                </c:pt>
                <c:pt idx="3204">
                  <c:v>30.36</c:v>
                </c:pt>
                <c:pt idx="3205">
                  <c:v>30.7</c:v>
                </c:pt>
                <c:pt idx="3206">
                  <c:v>30.53</c:v>
                </c:pt>
                <c:pt idx="3207">
                  <c:v>29.42</c:v>
                </c:pt>
                <c:pt idx="3208">
                  <c:v>30.33</c:v>
                </c:pt>
                <c:pt idx="3209">
                  <c:v>29.78</c:v>
                </c:pt>
                <c:pt idx="3210">
                  <c:v>29.64</c:v>
                </c:pt>
                <c:pt idx="3211">
                  <c:v>29.88</c:v>
                </c:pt>
                <c:pt idx="3212">
                  <c:v>27.98</c:v>
                </c:pt>
                <c:pt idx="3213">
                  <c:v>28.59</c:v>
                </c:pt>
                <c:pt idx="3214">
                  <c:v>26.24</c:v>
                </c:pt>
                <c:pt idx="3215">
                  <c:v>27.26</c:v>
                </c:pt>
                <c:pt idx="3216">
                  <c:v>26.55</c:v>
                </c:pt>
                <c:pt idx="3217">
                  <c:v>24.58</c:v>
                </c:pt>
                <c:pt idx="3218">
                  <c:v>29.4</c:v>
                </c:pt>
                <c:pt idx="3219">
                  <c:v>29.51</c:v>
                </c:pt>
                <c:pt idx="3220">
                  <c:v>29.34</c:v>
                </c:pt>
                <c:pt idx="3221">
                  <c:v>28.99</c:v>
                </c:pt>
                <c:pt idx="3222">
                  <c:v>29.44</c:v>
                </c:pt>
                <c:pt idx="3223">
                  <c:v>28.21</c:v>
                </c:pt>
                <c:pt idx="3224">
                  <c:v>28.96</c:v>
                </c:pt>
                <c:pt idx="3225">
                  <c:v>27.26</c:v>
                </c:pt>
                <c:pt idx="3226">
                  <c:v>29.63</c:v>
                </c:pt>
                <c:pt idx="3227">
                  <c:v>27.57</c:v>
                </c:pt>
              </c:numCache>
            </c:numRef>
          </c:yVal>
          <c:smooth val="0"/>
          <c:extLst>
            <c:ext xmlns:c16="http://schemas.microsoft.com/office/drawing/2014/chart" uri="{C3380CC4-5D6E-409C-BE32-E72D297353CC}">
              <c16:uniqueId val="{00000001-83B0-44CB-950A-F7F35AFC47B5}"/>
            </c:ext>
          </c:extLst>
        </c:ser>
        <c:ser>
          <c:idx val="2"/>
          <c:order val="2"/>
          <c:tx>
            <c:v>Min Temp</c:v>
          </c:tx>
          <c:spPr>
            <a:ln w="15875">
              <a:solidFill>
                <a:srgbClr val="00B050"/>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Daily_Prev!$E$19:$E$9999</c:f>
              <c:numCache>
                <c:formatCode>0.0</c:formatCode>
                <c:ptCount val="9981"/>
                <c:pt idx="0">
                  <c:v>22.27</c:v>
                </c:pt>
                <c:pt idx="1">
                  <c:v>22.13</c:v>
                </c:pt>
                <c:pt idx="2">
                  <c:v>21.66</c:v>
                </c:pt>
                <c:pt idx="3">
                  <c:v>21.4</c:v>
                </c:pt>
                <c:pt idx="4">
                  <c:v>21.83</c:v>
                </c:pt>
                <c:pt idx="5">
                  <c:v>22.27</c:v>
                </c:pt>
                <c:pt idx="6">
                  <c:v>21.93</c:v>
                </c:pt>
                <c:pt idx="7">
                  <c:v>22</c:v>
                </c:pt>
                <c:pt idx="8">
                  <c:v>21.69</c:v>
                </c:pt>
                <c:pt idx="9">
                  <c:v>22.24</c:v>
                </c:pt>
                <c:pt idx="10">
                  <c:v>22.98</c:v>
                </c:pt>
                <c:pt idx="11">
                  <c:v>22.51</c:v>
                </c:pt>
                <c:pt idx="12">
                  <c:v>21.93</c:v>
                </c:pt>
                <c:pt idx="13">
                  <c:v>22.13</c:v>
                </c:pt>
                <c:pt idx="14">
                  <c:v>22.1</c:v>
                </c:pt>
                <c:pt idx="15">
                  <c:v>21.74</c:v>
                </c:pt>
                <c:pt idx="16">
                  <c:v>21.63</c:v>
                </c:pt>
                <c:pt idx="17">
                  <c:v>21.05</c:v>
                </c:pt>
                <c:pt idx="18">
                  <c:v>21.3</c:v>
                </c:pt>
                <c:pt idx="19">
                  <c:v>21.33</c:v>
                </c:pt>
                <c:pt idx="20">
                  <c:v>21.97</c:v>
                </c:pt>
                <c:pt idx="21">
                  <c:v>21.27</c:v>
                </c:pt>
                <c:pt idx="22">
                  <c:v>21.16</c:v>
                </c:pt>
                <c:pt idx="23">
                  <c:v>21.4</c:v>
                </c:pt>
                <c:pt idx="24">
                  <c:v>21.4</c:v>
                </c:pt>
                <c:pt idx="25">
                  <c:v>21.6</c:v>
                </c:pt>
                <c:pt idx="26">
                  <c:v>21.46</c:v>
                </c:pt>
                <c:pt idx="27">
                  <c:v>22.34</c:v>
                </c:pt>
                <c:pt idx="28">
                  <c:v>21.96</c:v>
                </c:pt>
                <c:pt idx="29">
                  <c:v>22</c:v>
                </c:pt>
                <c:pt idx="30">
                  <c:v>21.67</c:v>
                </c:pt>
                <c:pt idx="31">
                  <c:v>21.66</c:v>
                </c:pt>
                <c:pt idx="32">
                  <c:v>22.07</c:v>
                </c:pt>
                <c:pt idx="33">
                  <c:v>22.13</c:v>
                </c:pt>
                <c:pt idx="34">
                  <c:v>22.71</c:v>
                </c:pt>
                <c:pt idx="35">
                  <c:v>22.54</c:v>
                </c:pt>
                <c:pt idx="36">
                  <c:v>22.07</c:v>
                </c:pt>
                <c:pt idx="37">
                  <c:v>22.3</c:v>
                </c:pt>
                <c:pt idx="38">
                  <c:v>22.54</c:v>
                </c:pt>
                <c:pt idx="39">
                  <c:v>22.27</c:v>
                </c:pt>
                <c:pt idx="40">
                  <c:v>22.84</c:v>
                </c:pt>
                <c:pt idx="41">
                  <c:v>23.01</c:v>
                </c:pt>
                <c:pt idx="42">
                  <c:v>22.71</c:v>
                </c:pt>
                <c:pt idx="43">
                  <c:v>22.91</c:v>
                </c:pt>
                <c:pt idx="44">
                  <c:v>22.91</c:v>
                </c:pt>
                <c:pt idx="45">
                  <c:v>22.91</c:v>
                </c:pt>
                <c:pt idx="46">
                  <c:v>23.35</c:v>
                </c:pt>
                <c:pt idx="47">
                  <c:v>22.44</c:v>
                </c:pt>
                <c:pt idx="48">
                  <c:v>23.01</c:v>
                </c:pt>
                <c:pt idx="49">
                  <c:v>22.81</c:v>
                </c:pt>
                <c:pt idx="50">
                  <c:v>23.01</c:v>
                </c:pt>
                <c:pt idx="51">
                  <c:v>22.74</c:v>
                </c:pt>
                <c:pt idx="52">
                  <c:v>22.4</c:v>
                </c:pt>
                <c:pt idx="53">
                  <c:v>22.88</c:v>
                </c:pt>
                <c:pt idx="54">
                  <c:v>22.4</c:v>
                </c:pt>
                <c:pt idx="55">
                  <c:v>22.81</c:v>
                </c:pt>
                <c:pt idx="56">
                  <c:v>22.81</c:v>
                </c:pt>
                <c:pt idx="57">
                  <c:v>23.22</c:v>
                </c:pt>
                <c:pt idx="58">
                  <c:v>23.42</c:v>
                </c:pt>
                <c:pt idx="59">
                  <c:v>23.44</c:v>
                </c:pt>
                <c:pt idx="60">
                  <c:v>22.01</c:v>
                </c:pt>
                <c:pt idx="61">
                  <c:v>21.09</c:v>
                </c:pt>
                <c:pt idx="62">
                  <c:v>23.48</c:v>
                </c:pt>
                <c:pt idx="63">
                  <c:v>22.88</c:v>
                </c:pt>
                <c:pt idx="64">
                  <c:v>22.27</c:v>
                </c:pt>
                <c:pt idx="65">
                  <c:v>22.91</c:v>
                </c:pt>
                <c:pt idx="66">
                  <c:v>23.49</c:v>
                </c:pt>
                <c:pt idx="67">
                  <c:v>23.32</c:v>
                </c:pt>
                <c:pt idx="68">
                  <c:v>23.59</c:v>
                </c:pt>
                <c:pt idx="69">
                  <c:v>23.62</c:v>
                </c:pt>
                <c:pt idx="70">
                  <c:v>23.79</c:v>
                </c:pt>
                <c:pt idx="71">
                  <c:v>23.79</c:v>
                </c:pt>
                <c:pt idx="72">
                  <c:v>23.99</c:v>
                </c:pt>
                <c:pt idx="73">
                  <c:v>23.55</c:v>
                </c:pt>
                <c:pt idx="74">
                  <c:v>23.69</c:v>
                </c:pt>
                <c:pt idx="75">
                  <c:v>23.39</c:v>
                </c:pt>
                <c:pt idx="76">
                  <c:v>21.93</c:v>
                </c:pt>
                <c:pt idx="77">
                  <c:v>22.95</c:v>
                </c:pt>
                <c:pt idx="78">
                  <c:v>23.08</c:v>
                </c:pt>
                <c:pt idx="79">
                  <c:v>23.35</c:v>
                </c:pt>
                <c:pt idx="80">
                  <c:v>23.52</c:v>
                </c:pt>
                <c:pt idx="81">
                  <c:v>22.13</c:v>
                </c:pt>
                <c:pt idx="82">
                  <c:v>21.73</c:v>
                </c:pt>
                <c:pt idx="83">
                  <c:v>23.52</c:v>
                </c:pt>
                <c:pt idx="84">
                  <c:v>23.41</c:v>
                </c:pt>
                <c:pt idx="85">
                  <c:v>21.97</c:v>
                </c:pt>
                <c:pt idx="86">
                  <c:v>23.08</c:v>
                </c:pt>
                <c:pt idx="87">
                  <c:v>23.39</c:v>
                </c:pt>
                <c:pt idx="88">
                  <c:v>21.59</c:v>
                </c:pt>
                <c:pt idx="89">
                  <c:v>22</c:v>
                </c:pt>
                <c:pt idx="90">
                  <c:v>21.69</c:v>
                </c:pt>
                <c:pt idx="91">
                  <c:v>22.54</c:v>
                </c:pt>
                <c:pt idx="92">
                  <c:v>23.39</c:v>
                </c:pt>
                <c:pt idx="93">
                  <c:v>23.88</c:v>
                </c:pt>
                <c:pt idx="94">
                  <c:v>23.39</c:v>
                </c:pt>
                <c:pt idx="95">
                  <c:v>22.64</c:v>
                </c:pt>
                <c:pt idx="96">
                  <c:v>20.05</c:v>
                </c:pt>
                <c:pt idx="97">
                  <c:v>21.8</c:v>
                </c:pt>
                <c:pt idx="98">
                  <c:v>21.15</c:v>
                </c:pt>
                <c:pt idx="99">
                  <c:v>21.16</c:v>
                </c:pt>
                <c:pt idx="100">
                  <c:v>22</c:v>
                </c:pt>
                <c:pt idx="101">
                  <c:v>21.63</c:v>
                </c:pt>
                <c:pt idx="102">
                  <c:v>21.9</c:v>
                </c:pt>
                <c:pt idx="103">
                  <c:v>23.05</c:v>
                </c:pt>
                <c:pt idx="104">
                  <c:v>23.49</c:v>
                </c:pt>
                <c:pt idx="105">
                  <c:v>23.81</c:v>
                </c:pt>
                <c:pt idx="106">
                  <c:v>23.62</c:v>
                </c:pt>
                <c:pt idx="107">
                  <c:v>23.95</c:v>
                </c:pt>
                <c:pt idx="108">
                  <c:v>23.89</c:v>
                </c:pt>
                <c:pt idx="109">
                  <c:v>23.75</c:v>
                </c:pt>
                <c:pt idx="110">
                  <c:v>23.72</c:v>
                </c:pt>
                <c:pt idx="111">
                  <c:v>23.99</c:v>
                </c:pt>
                <c:pt idx="112">
                  <c:v>23.99</c:v>
                </c:pt>
                <c:pt idx="113">
                  <c:v>24.06</c:v>
                </c:pt>
                <c:pt idx="114">
                  <c:v>23.72</c:v>
                </c:pt>
                <c:pt idx="115">
                  <c:v>23.76</c:v>
                </c:pt>
                <c:pt idx="116">
                  <c:v>24.09</c:v>
                </c:pt>
                <c:pt idx="117">
                  <c:v>23.66</c:v>
                </c:pt>
                <c:pt idx="118">
                  <c:v>23.69</c:v>
                </c:pt>
                <c:pt idx="119">
                  <c:v>23.62</c:v>
                </c:pt>
                <c:pt idx="120">
                  <c:v>21.69</c:v>
                </c:pt>
                <c:pt idx="121">
                  <c:v>23.08</c:v>
                </c:pt>
                <c:pt idx="122">
                  <c:v>23.01</c:v>
                </c:pt>
                <c:pt idx="123">
                  <c:v>23.35</c:v>
                </c:pt>
                <c:pt idx="124">
                  <c:v>23.89</c:v>
                </c:pt>
                <c:pt idx="125">
                  <c:v>23.66</c:v>
                </c:pt>
                <c:pt idx="126">
                  <c:v>23.52</c:v>
                </c:pt>
                <c:pt idx="127">
                  <c:v>23.79</c:v>
                </c:pt>
                <c:pt idx="128">
                  <c:v>21.49</c:v>
                </c:pt>
                <c:pt idx="129">
                  <c:v>22.4</c:v>
                </c:pt>
                <c:pt idx="130">
                  <c:v>22.37</c:v>
                </c:pt>
                <c:pt idx="131">
                  <c:v>23.15</c:v>
                </c:pt>
                <c:pt idx="132">
                  <c:v>23.22</c:v>
                </c:pt>
                <c:pt idx="133">
                  <c:v>21.56</c:v>
                </c:pt>
                <c:pt idx="134">
                  <c:v>21.73</c:v>
                </c:pt>
                <c:pt idx="135">
                  <c:v>22.68</c:v>
                </c:pt>
                <c:pt idx="136">
                  <c:v>22.37</c:v>
                </c:pt>
                <c:pt idx="137">
                  <c:v>23.12</c:v>
                </c:pt>
                <c:pt idx="138">
                  <c:v>21.49</c:v>
                </c:pt>
                <c:pt idx="139">
                  <c:v>22.13</c:v>
                </c:pt>
                <c:pt idx="140">
                  <c:v>22.4</c:v>
                </c:pt>
                <c:pt idx="141">
                  <c:v>22.3</c:v>
                </c:pt>
                <c:pt idx="142">
                  <c:v>21.83</c:v>
                </c:pt>
                <c:pt idx="143">
                  <c:v>22.27</c:v>
                </c:pt>
                <c:pt idx="144">
                  <c:v>22.74</c:v>
                </c:pt>
                <c:pt idx="145">
                  <c:v>22.78</c:v>
                </c:pt>
                <c:pt idx="146">
                  <c:v>23.01</c:v>
                </c:pt>
                <c:pt idx="147">
                  <c:v>23.22</c:v>
                </c:pt>
                <c:pt idx="148">
                  <c:v>23.18</c:v>
                </c:pt>
                <c:pt idx="149">
                  <c:v>23.32</c:v>
                </c:pt>
                <c:pt idx="150">
                  <c:v>22.57</c:v>
                </c:pt>
                <c:pt idx="151">
                  <c:v>23.08</c:v>
                </c:pt>
                <c:pt idx="152">
                  <c:v>23.22</c:v>
                </c:pt>
                <c:pt idx="153">
                  <c:v>23.15</c:v>
                </c:pt>
                <c:pt idx="154">
                  <c:v>23.42</c:v>
                </c:pt>
                <c:pt idx="155">
                  <c:v>23.62</c:v>
                </c:pt>
                <c:pt idx="156">
                  <c:v>23.72</c:v>
                </c:pt>
                <c:pt idx="157">
                  <c:v>23.89</c:v>
                </c:pt>
                <c:pt idx="158">
                  <c:v>23.79</c:v>
                </c:pt>
                <c:pt idx="159">
                  <c:v>23.52</c:v>
                </c:pt>
                <c:pt idx="160">
                  <c:v>22.81</c:v>
                </c:pt>
                <c:pt idx="161">
                  <c:v>21.93</c:v>
                </c:pt>
                <c:pt idx="162">
                  <c:v>21.66</c:v>
                </c:pt>
                <c:pt idx="163">
                  <c:v>22.61</c:v>
                </c:pt>
                <c:pt idx="164">
                  <c:v>23.12</c:v>
                </c:pt>
                <c:pt idx="165">
                  <c:v>23.32</c:v>
                </c:pt>
                <c:pt idx="166">
                  <c:v>20.95</c:v>
                </c:pt>
                <c:pt idx="167">
                  <c:v>21.97</c:v>
                </c:pt>
                <c:pt idx="168">
                  <c:v>21.97</c:v>
                </c:pt>
                <c:pt idx="169">
                  <c:v>22.4</c:v>
                </c:pt>
                <c:pt idx="170">
                  <c:v>23.01</c:v>
                </c:pt>
                <c:pt idx="171">
                  <c:v>23.45</c:v>
                </c:pt>
                <c:pt idx="172">
                  <c:v>23.25</c:v>
                </c:pt>
                <c:pt idx="173">
                  <c:v>22.46</c:v>
                </c:pt>
                <c:pt idx="174">
                  <c:v>22.44</c:v>
                </c:pt>
                <c:pt idx="175">
                  <c:v>22.63</c:v>
                </c:pt>
                <c:pt idx="176">
                  <c:v>22.47</c:v>
                </c:pt>
                <c:pt idx="177">
                  <c:v>21.73</c:v>
                </c:pt>
                <c:pt idx="178">
                  <c:v>20.05</c:v>
                </c:pt>
                <c:pt idx="179">
                  <c:v>21.32</c:v>
                </c:pt>
                <c:pt idx="180">
                  <c:v>22.98</c:v>
                </c:pt>
                <c:pt idx="181">
                  <c:v>23.12</c:v>
                </c:pt>
                <c:pt idx="182">
                  <c:v>23.42</c:v>
                </c:pt>
                <c:pt idx="183">
                  <c:v>23.67</c:v>
                </c:pt>
                <c:pt idx="184">
                  <c:v>22.51</c:v>
                </c:pt>
                <c:pt idx="185">
                  <c:v>22.98</c:v>
                </c:pt>
                <c:pt idx="186">
                  <c:v>20.79</c:v>
                </c:pt>
                <c:pt idx="187">
                  <c:v>23.08</c:v>
                </c:pt>
                <c:pt idx="188">
                  <c:v>21.76</c:v>
                </c:pt>
                <c:pt idx="189">
                  <c:v>22.17</c:v>
                </c:pt>
                <c:pt idx="190">
                  <c:v>22.37</c:v>
                </c:pt>
                <c:pt idx="191">
                  <c:v>23.76</c:v>
                </c:pt>
                <c:pt idx="192">
                  <c:v>22.98</c:v>
                </c:pt>
                <c:pt idx="193">
                  <c:v>21.49</c:v>
                </c:pt>
                <c:pt idx="194">
                  <c:v>21.56</c:v>
                </c:pt>
                <c:pt idx="195">
                  <c:v>22.34</c:v>
                </c:pt>
                <c:pt idx="196">
                  <c:v>23.05</c:v>
                </c:pt>
                <c:pt idx="197">
                  <c:v>23.15</c:v>
                </c:pt>
                <c:pt idx="198">
                  <c:v>23.89</c:v>
                </c:pt>
                <c:pt idx="199">
                  <c:v>20.71</c:v>
                </c:pt>
                <c:pt idx="200">
                  <c:v>22.54</c:v>
                </c:pt>
                <c:pt idx="201">
                  <c:v>20.43</c:v>
                </c:pt>
                <c:pt idx="202">
                  <c:v>21.86</c:v>
                </c:pt>
                <c:pt idx="203">
                  <c:v>23.32</c:v>
                </c:pt>
                <c:pt idx="204">
                  <c:v>23.42</c:v>
                </c:pt>
                <c:pt idx="205">
                  <c:v>21.07</c:v>
                </c:pt>
                <c:pt idx="206">
                  <c:v>22.61</c:v>
                </c:pt>
                <c:pt idx="207">
                  <c:v>22.44</c:v>
                </c:pt>
                <c:pt idx="208">
                  <c:v>22.64</c:v>
                </c:pt>
                <c:pt idx="209">
                  <c:v>23.55</c:v>
                </c:pt>
                <c:pt idx="210">
                  <c:v>22.88</c:v>
                </c:pt>
                <c:pt idx="211">
                  <c:v>23.55</c:v>
                </c:pt>
                <c:pt idx="212">
                  <c:v>24.2</c:v>
                </c:pt>
                <c:pt idx="213">
                  <c:v>20.2</c:v>
                </c:pt>
                <c:pt idx="214">
                  <c:v>21.59</c:v>
                </c:pt>
                <c:pt idx="215">
                  <c:v>21.9</c:v>
                </c:pt>
                <c:pt idx="216">
                  <c:v>22.81</c:v>
                </c:pt>
                <c:pt idx="217">
                  <c:v>23.11</c:v>
                </c:pt>
                <c:pt idx="218">
                  <c:v>23.93</c:v>
                </c:pt>
                <c:pt idx="219">
                  <c:v>21.83</c:v>
                </c:pt>
                <c:pt idx="220">
                  <c:v>22</c:v>
                </c:pt>
                <c:pt idx="221">
                  <c:v>23.42</c:v>
                </c:pt>
                <c:pt idx="222">
                  <c:v>21.02</c:v>
                </c:pt>
                <c:pt idx="223">
                  <c:v>21.09</c:v>
                </c:pt>
                <c:pt idx="224">
                  <c:v>21.03</c:v>
                </c:pt>
                <c:pt idx="225">
                  <c:v>22.34</c:v>
                </c:pt>
                <c:pt idx="226">
                  <c:v>22.44</c:v>
                </c:pt>
                <c:pt idx="227">
                  <c:v>22.51</c:v>
                </c:pt>
                <c:pt idx="228">
                  <c:v>22.51</c:v>
                </c:pt>
                <c:pt idx="229">
                  <c:v>22.64</c:v>
                </c:pt>
                <c:pt idx="230">
                  <c:v>21.84</c:v>
                </c:pt>
                <c:pt idx="231">
                  <c:v>22.27</c:v>
                </c:pt>
                <c:pt idx="232">
                  <c:v>23.35</c:v>
                </c:pt>
                <c:pt idx="233">
                  <c:v>23.63</c:v>
                </c:pt>
                <c:pt idx="234">
                  <c:v>22.47</c:v>
                </c:pt>
                <c:pt idx="235">
                  <c:v>22.57</c:v>
                </c:pt>
                <c:pt idx="236">
                  <c:v>22.74</c:v>
                </c:pt>
                <c:pt idx="237">
                  <c:v>22.71</c:v>
                </c:pt>
                <c:pt idx="238">
                  <c:v>21.9</c:v>
                </c:pt>
                <c:pt idx="239">
                  <c:v>22.41</c:v>
                </c:pt>
                <c:pt idx="240">
                  <c:v>22.38</c:v>
                </c:pt>
                <c:pt idx="241">
                  <c:v>22.8</c:v>
                </c:pt>
                <c:pt idx="242">
                  <c:v>22.41</c:v>
                </c:pt>
                <c:pt idx="243">
                  <c:v>22.13</c:v>
                </c:pt>
                <c:pt idx="244">
                  <c:v>22.1</c:v>
                </c:pt>
                <c:pt idx="245">
                  <c:v>21.88</c:v>
                </c:pt>
                <c:pt idx="246">
                  <c:v>21.94</c:v>
                </c:pt>
                <c:pt idx="247">
                  <c:v>21.91</c:v>
                </c:pt>
                <c:pt idx="248">
                  <c:v>22.69</c:v>
                </c:pt>
                <c:pt idx="249">
                  <c:v>22.38</c:v>
                </c:pt>
                <c:pt idx="250">
                  <c:v>22.9</c:v>
                </c:pt>
                <c:pt idx="251">
                  <c:v>21.78</c:v>
                </c:pt>
                <c:pt idx="252">
                  <c:v>22.22</c:v>
                </c:pt>
                <c:pt idx="253">
                  <c:v>22.09</c:v>
                </c:pt>
                <c:pt idx="254">
                  <c:v>22.83</c:v>
                </c:pt>
                <c:pt idx="255">
                  <c:v>22.64</c:v>
                </c:pt>
                <c:pt idx="256">
                  <c:v>22.73</c:v>
                </c:pt>
                <c:pt idx="257">
                  <c:v>23.17</c:v>
                </c:pt>
                <c:pt idx="258">
                  <c:v>23.04</c:v>
                </c:pt>
                <c:pt idx="259">
                  <c:v>21.95</c:v>
                </c:pt>
                <c:pt idx="260">
                  <c:v>21.72</c:v>
                </c:pt>
                <c:pt idx="261">
                  <c:v>21.44</c:v>
                </c:pt>
                <c:pt idx="262">
                  <c:v>21.99</c:v>
                </c:pt>
                <c:pt idx="263">
                  <c:v>21.75</c:v>
                </c:pt>
                <c:pt idx="264">
                  <c:v>21.58</c:v>
                </c:pt>
                <c:pt idx="265">
                  <c:v>22.56</c:v>
                </c:pt>
                <c:pt idx="266">
                  <c:v>22.46</c:v>
                </c:pt>
                <c:pt idx="267">
                  <c:v>22.32</c:v>
                </c:pt>
                <c:pt idx="268">
                  <c:v>21.21</c:v>
                </c:pt>
                <c:pt idx="269">
                  <c:v>22.43</c:v>
                </c:pt>
                <c:pt idx="270">
                  <c:v>23.71</c:v>
                </c:pt>
                <c:pt idx="271">
                  <c:v>23.47</c:v>
                </c:pt>
                <c:pt idx="272">
                  <c:v>23.17</c:v>
                </c:pt>
                <c:pt idx="273">
                  <c:v>23.31</c:v>
                </c:pt>
                <c:pt idx="274">
                  <c:v>22.63</c:v>
                </c:pt>
                <c:pt idx="275">
                  <c:v>22.76</c:v>
                </c:pt>
                <c:pt idx="276">
                  <c:v>22.93</c:v>
                </c:pt>
                <c:pt idx="277">
                  <c:v>23.17</c:v>
                </c:pt>
                <c:pt idx="278">
                  <c:v>22.32</c:v>
                </c:pt>
                <c:pt idx="279">
                  <c:v>23.03</c:v>
                </c:pt>
                <c:pt idx="280">
                  <c:v>23.41</c:v>
                </c:pt>
                <c:pt idx="281">
                  <c:v>22.97</c:v>
                </c:pt>
                <c:pt idx="282">
                  <c:v>22.76</c:v>
                </c:pt>
                <c:pt idx="283">
                  <c:v>22.97</c:v>
                </c:pt>
                <c:pt idx="284">
                  <c:v>22.56</c:v>
                </c:pt>
                <c:pt idx="285">
                  <c:v>23.24</c:v>
                </c:pt>
                <c:pt idx="286">
                  <c:v>23.14</c:v>
                </c:pt>
                <c:pt idx="287">
                  <c:v>23.14</c:v>
                </c:pt>
                <c:pt idx="288">
                  <c:v>23.24</c:v>
                </c:pt>
                <c:pt idx="289">
                  <c:v>22.93</c:v>
                </c:pt>
                <c:pt idx="290">
                  <c:v>23</c:v>
                </c:pt>
                <c:pt idx="291">
                  <c:v>23.31</c:v>
                </c:pt>
                <c:pt idx="292">
                  <c:v>22.53</c:v>
                </c:pt>
                <c:pt idx="293">
                  <c:v>23.2</c:v>
                </c:pt>
                <c:pt idx="294">
                  <c:v>23.47</c:v>
                </c:pt>
                <c:pt idx="295">
                  <c:v>23.54</c:v>
                </c:pt>
                <c:pt idx="296">
                  <c:v>23.37</c:v>
                </c:pt>
                <c:pt idx="297">
                  <c:v>23.51</c:v>
                </c:pt>
                <c:pt idx="298">
                  <c:v>23.61</c:v>
                </c:pt>
                <c:pt idx="299">
                  <c:v>23.17</c:v>
                </c:pt>
                <c:pt idx="300">
                  <c:v>23.17</c:v>
                </c:pt>
                <c:pt idx="301">
                  <c:v>22.73</c:v>
                </c:pt>
                <c:pt idx="302">
                  <c:v>22.63</c:v>
                </c:pt>
                <c:pt idx="303">
                  <c:v>22.76</c:v>
                </c:pt>
                <c:pt idx="304">
                  <c:v>23.17</c:v>
                </c:pt>
                <c:pt idx="305">
                  <c:v>23.31</c:v>
                </c:pt>
                <c:pt idx="306">
                  <c:v>23.24</c:v>
                </c:pt>
                <c:pt idx="307">
                  <c:v>23.1</c:v>
                </c:pt>
                <c:pt idx="308">
                  <c:v>22.73</c:v>
                </c:pt>
                <c:pt idx="309">
                  <c:v>22.83</c:v>
                </c:pt>
                <c:pt idx="310">
                  <c:v>23</c:v>
                </c:pt>
                <c:pt idx="311">
                  <c:v>22.83</c:v>
                </c:pt>
                <c:pt idx="312">
                  <c:v>22.32</c:v>
                </c:pt>
                <c:pt idx="313">
                  <c:v>22.36</c:v>
                </c:pt>
                <c:pt idx="314">
                  <c:v>22.36</c:v>
                </c:pt>
                <c:pt idx="315">
                  <c:v>22.26</c:v>
                </c:pt>
                <c:pt idx="316">
                  <c:v>21.58</c:v>
                </c:pt>
                <c:pt idx="317">
                  <c:v>21.95</c:v>
                </c:pt>
                <c:pt idx="318">
                  <c:v>22.46</c:v>
                </c:pt>
                <c:pt idx="319">
                  <c:v>21.62</c:v>
                </c:pt>
                <c:pt idx="320">
                  <c:v>21.95</c:v>
                </c:pt>
                <c:pt idx="321">
                  <c:v>22.09</c:v>
                </c:pt>
                <c:pt idx="322">
                  <c:v>22.12</c:v>
                </c:pt>
                <c:pt idx="323">
                  <c:v>22.09</c:v>
                </c:pt>
                <c:pt idx="324">
                  <c:v>21.45</c:v>
                </c:pt>
                <c:pt idx="325">
                  <c:v>22.22</c:v>
                </c:pt>
                <c:pt idx="326">
                  <c:v>21.95</c:v>
                </c:pt>
                <c:pt idx="327">
                  <c:v>21.82</c:v>
                </c:pt>
                <c:pt idx="328">
                  <c:v>22.22</c:v>
                </c:pt>
                <c:pt idx="329">
                  <c:v>21.88</c:v>
                </c:pt>
                <c:pt idx="330">
                  <c:v>21.78</c:v>
                </c:pt>
                <c:pt idx="331">
                  <c:v>21.72</c:v>
                </c:pt>
                <c:pt idx="332">
                  <c:v>21.82</c:v>
                </c:pt>
                <c:pt idx="333">
                  <c:v>22.29</c:v>
                </c:pt>
                <c:pt idx="334">
                  <c:v>21.92</c:v>
                </c:pt>
                <c:pt idx="335">
                  <c:v>21.72</c:v>
                </c:pt>
                <c:pt idx="336">
                  <c:v>21.75</c:v>
                </c:pt>
                <c:pt idx="337">
                  <c:v>21.55</c:v>
                </c:pt>
                <c:pt idx="338">
                  <c:v>21.34</c:v>
                </c:pt>
                <c:pt idx="339">
                  <c:v>22.09</c:v>
                </c:pt>
                <c:pt idx="340">
                  <c:v>22.12</c:v>
                </c:pt>
                <c:pt idx="341">
                  <c:v>21.82</c:v>
                </c:pt>
                <c:pt idx="342">
                  <c:v>21.16</c:v>
                </c:pt>
                <c:pt idx="343">
                  <c:v>21.45</c:v>
                </c:pt>
                <c:pt idx="344">
                  <c:v>21.51</c:v>
                </c:pt>
                <c:pt idx="345">
                  <c:v>22.56</c:v>
                </c:pt>
                <c:pt idx="346">
                  <c:v>22.83</c:v>
                </c:pt>
                <c:pt idx="347">
                  <c:v>22.43</c:v>
                </c:pt>
                <c:pt idx="348">
                  <c:v>22.36</c:v>
                </c:pt>
                <c:pt idx="349">
                  <c:v>22.05</c:v>
                </c:pt>
                <c:pt idx="350">
                  <c:v>22.05</c:v>
                </c:pt>
                <c:pt idx="351">
                  <c:v>21.95</c:v>
                </c:pt>
                <c:pt idx="352">
                  <c:v>22.36</c:v>
                </c:pt>
                <c:pt idx="353">
                  <c:v>22.87</c:v>
                </c:pt>
                <c:pt idx="354">
                  <c:v>22.76</c:v>
                </c:pt>
                <c:pt idx="355">
                  <c:v>22.49</c:v>
                </c:pt>
                <c:pt idx="356">
                  <c:v>22.16</c:v>
                </c:pt>
                <c:pt idx="357">
                  <c:v>21.68</c:v>
                </c:pt>
                <c:pt idx="358">
                  <c:v>21.72</c:v>
                </c:pt>
                <c:pt idx="359">
                  <c:v>21.92</c:v>
                </c:pt>
                <c:pt idx="360">
                  <c:v>21.85</c:v>
                </c:pt>
                <c:pt idx="361">
                  <c:v>22.22</c:v>
                </c:pt>
                <c:pt idx="362">
                  <c:v>21.68</c:v>
                </c:pt>
                <c:pt idx="363">
                  <c:v>21.55</c:v>
                </c:pt>
                <c:pt idx="364">
                  <c:v>20.67</c:v>
                </c:pt>
                <c:pt idx="365">
                  <c:v>20.8</c:v>
                </c:pt>
                <c:pt idx="366">
                  <c:v>21.48</c:v>
                </c:pt>
                <c:pt idx="367">
                  <c:v>21.58</c:v>
                </c:pt>
                <c:pt idx="368">
                  <c:v>21.25</c:v>
                </c:pt>
                <c:pt idx="369">
                  <c:v>22.22</c:v>
                </c:pt>
                <c:pt idx="370">
                  <c:v>21.99</c:v>
                </c:pt>
                <c:pt idx="371">
                  <c:v>21.62</c:v>
                </c:pt>
                <c:pt idx="372">
                  <c:v>21.44</c:v>
                </c:pt>
                <c:pt idx="373">
                  <c:v>21.68</c:v>
                </c:pt>
                <c:pt idx="374">
                  <c:v>21.48</c:v>
                </c:pt>
                <c:pt idx="375">
                  <c:v>21.95</c:v>
                </c:pt>
                <c:pt idx="376">
                  <c:v>22.22</c:v>
                </c:pt>
                <c:pt idx="377">
                  <c:v>22.12</c:v>
                </c:pt>
                <c:pt idx="378">
                  <c:v>20.82</c:v>
                </c:pt>
                <c:pt idx="379">
                  <c:v>21.09</c:v>
                </c:pt>
                <c:pt idx="380">
                  <c:v>21.38</c:v>
                </c:pt>
                <c:pt idx="381">
                  <c:v>21.99</c:v>
                </c:pt>
                <c:pt idx="382">
                  <c:v>22.29</c:v>
                </c:pt>
                <c:pt idx="383">
                  <c:v>22.46</c:v>
                </c:pt>
                <c:pt idx="384">
                  <c:v>22.66</c:v>
                </c:pt>
                <c:pt idx="385">
                  <c:v>22.56</c:v>
                </c:pt>
                <c:pt idx="386">
                  <c:v>22.7</c:v>
                </c:pt>
                <c:pt idx="387">
                  <c:v>22.87</c:v>
                </c:pt>
                <c:pt idx="388">
                  <c:v>22.46</c:v>
                </c:pt>
                <c:pt idx="389">
                  <c:v>22.39</c:v>
                </c:pt>
                <c:pt idx="390">
                  <c:v>22.16</c:v>
                </c:pt>
                <c:pt idx="391">
                  <c:v>21.72</c:v>
                </c:pt>
                <c:pt idx="392">
                  <c:v>22.36</c:v>
                </c:pt>
                <c:pt idx="393">
                  <c:v>21.99</c:v>
                </c:pt>
                <c:pt idx="394">
                  <c:v>21.75</c:v>
                </c:pt>
                <c:pt idx="395">
                  <c:v>21.65</c:v>
                </c:pt>
                <c:pt idx="396">
                  <c:v>21.58</c:v>
                </c:pt>
                <c:pt idx="397">
                  <c:v>21.78</c:v>
                </c:pt>
                <c:pt idx="398">
                  <c:v>21.78</c:v>
                </c:pt>
                <c:pt idx="399">
                  <c:v>22.49</c:v>
                </c:pt>
                <c:pt idx="400">
                  <c:v>22.23</c:v>
                </c:pt>
                <c:pt idx="401">
                  <c:v>22.19</c:v>
                </c:pt>
                <c:pt idx="402">
                  <c:v>21.95</c:v>
                </c:pt>
                <c:pt idx="403">
                  <c:v>22.39</c:v>
                </c:pt>
                <c:pt idx="404">
                  <c:v>22.43</c:v>
                </c:pt>
                <c:pt idx="405">
                  <c:v>22.7</c:v>
                </c:pt>
                <c:pt idx="406">
                  <c:v>22.76</c:v>
                </c:pt>
                <c:pt idx="407">
                  <c:v>21.72</c:v>
                </c:pt>
                <c:pt idx="408">
                  <c:v>21.78</c:v>
                </c:pt>
                <c:pt idx="409">
                  <c:v>21.89</c:v>
                </c:pt>
                <c:pt idx="410">
                  <c:v>21.93</c:v>
                </c:pt>
                <c:pt idx="411">
                  <c:v>21.92</c:v>
                </c:pt>
                <c:pt idx="412">
                  <c:v>22.29</c:v>
                </c:pt>
                <c:pt idx="413">
                  <c:v>23.04</c:v>
                </c:pt>
                <c:pt idx="414">
                  <c:v>23.24</c:v>
                </c:pt>
                <c:pt idx="415">
                  <c:v>23.24</c:v>
                </c:pt>
                <c:pt idx="416">
                  <c:v>23.1</c:v>
                </c:pt>
                <c:pt idx="417">
                  <c:v>23.44</c:v>
                </c:pt>
                <c:pt idx="418">
                  <c:v>23.47</c:v>
                </c:pt>
                <c:pt idx="419">
                  <c:v>23.27</c:v>
                </c:pt>
                <c:pt idx="420">
                  <c:v>21.41</c:v>
                </c:pt>
                <c:pt idx="421">
                  <c:v>22.49</c:v>
                </c:pt>
                <c:pt idx="422">
                  <c:v>23.54</c:v>
                </c:pt>
                <c:pt idx="423">
                  <c:v>21.97</c:v>
                </c:pt>
                <c:pt idx="424">
                  <c:v>22.58</c:v>
                </c:pt>
                <c:pt idx="425">
                  <c:v>22.73</c:v>
                </c:pt>
                <c:pt idx="426">
                  <c:v>23.64</c:v>
                </c:pt>
                <c:pt idx="427">
                  <c:v>21.65</c:v>
                </c:pt>
                <c:pt idx="428">
                  <c:v>22.73</c:v>
                </c:pt>
                <c:pt idx="429">
                  <c:v>22.1</c:v>
                </c:pt>
                <c:pt idx="430">
                  <c:v>22.32</c:v>
                </c:pt>
                <c:pt idx="431">
                  <c:v>23</c:v>
                </c:pt>
                <c:pt idx="432">
                  <c:v>23.81</c:v>
                </c:pt>
                <c:pt idx="433">
                  <c:v>21.85</c:v>
                </c:pt>
                <c:pt idx="434">
                  <c:v>21.78</c:v>
                </c:pt>
                <c:pt idx="435">
                  <c:v>22.33</c:v>
                </c:pt>
                <c:pt idx="436">
                  <c:v>22.26</c:v>
                </c:pt>
                <c:pt idx="437">
                  <c:v>22.73</c:v>
                </c:pt>
                <c:pt idx="438">
                  <c:v>23.54</c:v>
                </c:pt>
                <c:pt idx="439">
                  <c:v>23.91</c:v>
                </c:pt>
                <c:pt idx="440">
                  <c:v>23.75</c:v>
                </c:pt>
                <c:pt idx="441">
                  <c:v>22.26</c:v>
                </c:pt>
                <c:pt idx="442">
                  <c:v>22.56</c:v>
                </c:pt>
                <c:pt idx="443">
                  <c:v>23.95</c:v>
                </c:pt>
                <c:pt idx="444">
                  <c:v>22.93</c:v>
                </c:pt>
                <c:pt idx="445">
                  <c:v>23.41</c:v>
                </c:pt>
                <c:pt idx="446">
                  <c:v>22.9</c:v>
                </c:pt>
                <c:pt idx="447">
                  <c:v>23.58</c:v>
                </c:pt>
                <c:pt idx="448">
                  <c:v>24.25</c:v>
                </c:pt>
                <c:pt idx="449">
                  <c:v>24.01</c:v>
                </c:pt>
                <c:pt idx="450">
                  <c:v>23.31</c:v>
                </c:pt>
                <c:pt idx="451">
                  <c:v>22.66</c:v>
                </c:pt>
                <c:pt idx="452">
                  <c:v>21.68</c:v>
                </c:pt>
                <c:pt idx="453">
                  <c:v>22.29</c:v>
                </c:pt>
                <c:pt idx="454">
                  <c:v>22.83</c:v>
                </c:pt>
                <c:pt idx="455">
                  <c:v>21.64</c:v>
                </c:pt>
                <c:pt idx="456">
                  <c:v>21.42</c:v>
                </c:pt>
                <c:pt idx="457">
                  <c:v>21</c:v>
                </c:pt>
                <c:pt idx="458">
                  <c:v>21.25</c:v>
                </c:pt>
                <c:pt idx="459">
                  <c:v>21.55</c:v>
                </c:pt>
                <c:pt idx="460">
                  <c:v>22.56</c:v>
                </c:pt>
                <c:pt idx="461">
                  <c:v>22.46</c:v>
                </c:pt>
                <c:pt idx="462">
                  <c:v>21.43</c:v>
                </c:pt>
                <c:pt idx="463">
                  <c:v>21</c:v>
                </c:pt>
                <c:pt idx="464">
                  <c:v>22.06</c:v>
                </c:pt>
                <c:pt idx="465">
                  <c:v>22.73</c:v>
                </c:pt>
                <c:pt idx="466">
                  <c:v>21.82</c:v>
                </c:pt>
                <c:pt idx="467">
                  <c:v>22.9</c:v>
                </c:pt>
                <c:pt idx="468">
                  <c:v>22.64</c:v>
                </c:pt>
                <c:pt idx="469">
                  <c:v>23.1</c:v>
                </c:pt>
                <c:pt idx="470">
                  <c:v>22.33</c:v>
                </c:pt>
                <c:pt idx="471">
                  <c:v>19.87</c:v>
                </c:pt>
                <c:pt idx="472">
                  <c:v>20.75</c:v>
                </c:pt>
                <c:pt idx="473">
                  <c:v>22.23</c:v>
                </c:pt>
                <c:pt idx="474">
                  <c:v>21.07</c:v>
                </c:pt>
                <c:pt idx="475">
                  <c:v>22.11</c:v>
                </c:pt>
                <c:pt idx="476">
                  <c:v>20.92</c:v>
                </c:pt>
                <c:pt idx="477">
                  <c:v>22.26</c:v>
                </c:pt>
                <c:pt idx="478">
                  <c:v>21.65</c:v>
                </c:pt>
                <c:pt idx="479">
                  <c:v>22.6</c:v>
                </c:pt>
                <c:pt idx="480">
                  <c:v>23.2</c:v>
                </c:pt>
                <c:pt idx="481">
                  <c:v>21.89</c:v>
                </c:pt>
                <c:pt idx="482">
                  <c:v>21.48</c:v>
                </c:pt>
                <c:pt idx="483">
                  <c:v>23.37</c:v>
                </c:pt>
                <c:pt idx="484">
                  <c:v>22.6</c:v>
                </c:pt>
                <c:pt idx="485">
                  <c:v>23.68</c:v>
                </c:pt>
                <c:pt idx="486">
                  <c:v>23.61</c:v>
                </c:pt>
                <c:pt idx="487">
                  <c:v>22.73</c:v>
                </c:pt>
                <c:pt idx="488">
                  <c:v>20.88</c:v>
                </c:pt>
                <c:pt idx="489">
                  <c:v>20.3</c:v>
                </c:pt>
                <c:pt idx="490">
                  <c:v>21.68</c:v>
                </c:pt>
                <c:pt idx="491">
                  <c:v>21.68</c:v>
                </c:pt>
                <c:pt idx="492">
                  <c:v>22.6</c:v>
                </c:pt>
                <c:pt idx="493">
                  <c:v>23</c:v>
                </c:pt>
                <c:pt idx="494">
                  <c:v>23.17</c:v>
                </c:pt>
                <c:pt idx="495">
                  <c:v>23.04</c:v>
                </c:pt>
                <c:pt idx="496">
                  <c:v>22.87</c:v>
                </c:pt>
                <c:pt idx="497">
                  <c:v>23.47</c:v>
                </c:pt>
                <c:pt idx="498">
                  <c:v>23.07</c:v>
                </c:pt>
                <c:pt idx="499">
                  <c:v>20.62</c:v>
                </c:pt>
                <c:pt idx="500">
                  <c:v>22.9</c:v>
                </c:pt>
                <c:pt idx="501">
                  <c:v>22.66</c:v>
                </c:pt>
                <c:pt idx="502">
                  <c:v>20.6</c:v>
                </c:pt>
                <c:pt idx="503">
                  <c:v>21.53</c:v>
                </c:pt>
                <c:pt idx="504">
                  <c:v>21.75</c:v>
                </c:pt>
                <c:pt idx="505">
                  <c:v>21.61</c:v>
                </c:pt>
                <c:pt idx="506">
                  <c:v>21.53</c:v>
                </c:pt>
                <c:pt idx="507">
                  <c:v>22.93</c:v>
                </c:pt>
                <c:pt idx="508">
                  <c:v>19.91</c:v>
                </c:pt>
                <c:pt idx="509">
                  <c:v>21.4</c:v>
                </c:pt>
                <c:pt idx="510">
                  <c:v>22.23</c:v>
                </c:pt>
                <c:pt idx="511">
                  <c:v>21.25</c:v>
                </c:pt>
                <c:pt idx="512">
                  <c:v>21.85</c:v>
                </c:pt>
                <c:pt idx="513">
                  <c:v>23.17</c:v>
                </c:pt>
                <c:pt idx="514">
                  <c:v>23.17</c:v>
                </c:pt>
                <c:pt idx="515">
                  <c:v>22.83</c:v>
                </c:pt>
                <c:pt idx="516">
                  <c:v>22.19</c:v>
                </c:pt>
                <c:pt idx="517">
                  <c:v>19.87</c:v>
                </c:pt>
                <c:pt idx="518">
                  <c:v>21.68</c:v>
                </c:pt>
                <c:pt idx="519">
                  <c:v>21.89</c:v>
                </c:pt>
                <c:pt idx="520">
                  <c:v>22.53</c:v>
                </c:pt>
                <c:pt idx="521">
                  <c:v>22.56</c:v>
                </c:pt>
                <c:pt idx="522">
                  <c:v>22.16</c:v>
                </c:pt>
                <c:pt idx="523">
                  <c:v>22.49</c:v>
                </c:pt>
                <c:pt idx="524">
                  <c:v>23.17</c:v>
                </c:pt>
                <c:pt idx="525">
                  <c:v>23.47</c:v>
                </c:pt>
                <c:pt idx="526">
                  <c:v>22.93</c:v>
                </c:pt>
                <c:pt idx="527">
                  <c:v>23</c:v>
                </c:pt>
                <c:pt idx="528">
                  <c:v>21.68</c:v>
                </c:pt>
                <c:pt idx="529">
                  <c:v>21.41</c:v>
                </c:pt>
                <c:pt idx="530">
                  <c:v>21.28</c:v>
                </c:pt>
                <c:pt idx="531">
                  <c:v>22.93</c:v>
                </c:pt>
                <c:pt idx="532">
                  <c:v>20.79</c:v>
                </c:pt>
                <c:pt idx="533">
                  <c:v>22.63</c:v>
                </c:pt>
                <c:pt idx="534">
                  <c:v>22.87</c:v>
                </c:pt>
                <c:pt idx="535">
                  <c:v>23.51</c:v>
                </c:pt>
                <c:pt idx="536">
                  <c:v>23.58</c:v>
                </c:pt>
                <c:pt idx="537">
                  <c:v>23.04</c:v>
                </c:pt>
                <c:pt idx="538">
                  <c:v>22.9</c:v>
                </c:pt>
                <c:pt idx="539">
                  <c:v>23.1</c:v>
                </c:pt>
                <c:pt idx="540">
                  <c:v>20.84</c:v>
                </c:pt>
                <c:pt idx="541">
                  <c:v>21.58</c:v>
                </c:pt>
                <c:pt idx="542">
                  <c:v>23.34</c:v>
                </c:pt>
                <c:pt idx="543">
                  <c:v>21.6</c:v>
                </c:pt>
                <c:pt idx="544">
                  <c:v>21.37</c:v>
                </c:pt>
                <c:pt idx="545">
                  <c:v>21.59</c:v>
                </c:pt>
                <c:pt idx="546">
                  <c:v>22.23</c:v>
                </c:pt>
                <c:pt idx="547">
                  <c:v>21.8</c:v>
                </c:pt>
                <c:pt idx="548">
                  <c:v>22.13</c:v>
                </c:pt>
                <c:pt idx="549">
                  <c:v>22.06</c:v>
                </c:pt>
                <c:pt idx="550">
                  <c:v>21.86</c:v>
                </c:pt>
                <c:pt idx="551">
                  <c:v>19.649999999999999</c:v>
                </c:pt>
                <c:pt idx="552">
                  <c:v>22.49</c:v>
                </c:pt>
                <c:pt idx="553">
                  <c:v>22.93</c:v>
                </c:pt>
                <c:pt idx="554">
                  <c:v>22.09</c:v>
                </c:pt>
                <c:pt idx="555">
                  <c:v>21.13</c:v>
                </c:pt>
                <c:pt idx="556">
                  <c:v>21.38</c:v>
                </c:pt>
                <c:pt idx="557">
                  <c:v>22.66</c:v>
                </c:pt>
                <c:pt idx="558">
                  <c:v>22.22</c:v>
                </c:pt>
                <c:pt idx="559">
                  <c:v>21.88</c:v>
                </c:pt>
                <c:pt idx="560">
                  <c:v>22.6</c:v>
                </c:pt>
                <c:pt idx="561">
                  <c:v>20.99</c:v>
                </c:pt>
                <c:pt idx="562">
                  <c:v>21.19</c:v>
                </c:pt>
                <c:pt idx="563">
                  <c:v>22.33</c:v>
                </c:pt>
                <c:pt idx="564">
                  <c:v>20.79</c:v>
                </c:pt>
                <c:pt idx="565">
                  <c:v>20.92</c:v>
                </c:pt>
                <c:pt idx="566">
                  <c:v>22.83</c:v>
                </c:pt>
                <c:pt idx="567">
                  <c:v>22.76</c:v>
                </c:pt>
                <c:pt idx="568">
                  <c:v>21.33</c:v>
                </c:pt>
                <c:pt idx="569">
                  <c:v>22.33</c:v>
                </c:pt>
                <c:pt idx="570">
                  <c:v>19.91</c:v>
                </c:pt>
                <c:pt idx="571">
                  <c:v>21.06</c:v>
                </c:pt>
                <c:pt idx="572">
                  <c:v>22.61</c:v>
                </c:pt>
                <c:pt idx="573">
                  <c:v>20.95</c:v>
                </c:pt>
                <c:pt idx="574">
                  <c:v>21.48</c:v>
                </c:pt>
                <c:pt idx="575">
                  <c:v>22.76</c:v>
                </c:pt>
                <c:pt idx="576">
                  <c:v>20.73</c:v>
                </c:pt>
                <c:pt idx="577">
                  <c:v>20.32</c:v>
                </c:pt>
                <c:pt idx="578">
                  <c:v>22.16</c:v>
                </c:pt>
                <c:pt idx="579">
                  <c:v>21.51</c:v>
                </c:pt>
                <c:pt idx="580">
                  <c:v>21.8</c:v>
                </c:pt>
                <c:pt idx="581">
                  <c:v>21.7</c:v>
                </c:pt>
                <c:pt idx="582">
                  <c:v>21.8</c:v>
                </c:pt>
                <c:pt idx="583">
                  <c:v>21.47</c:v>
                </c:pt>
                <c:pt idx="584">
                  <c:v>22.34</c:v>
                </c:pt>
                <c:pt idx="585">
                  <c:v>21.6</c:v>
                </c:pt>
                <c:pt idx="586">
                  <c:v>21.06</c:v>
                </c:pt>
                <c:pt idx="587">
                  <c:v>22.04</c:v>
                </c:pt>
                <c:pt idx="588">
                  <c:v>21.57</c:v>
                </c:pt>
                <c:pt idx="589">
                  <c:v>21.87</c:v>
                </c:pt>
                <c:pt idx="590">
                  <c:v>21.29</c:v>
                </c:pt>
                <c:pt idx="591">
                  <c:v>21.84</c:v>
                </c:pt>
                <c:pt idx="592">
                  <c:v>21.57</c:v>
                </c:pt>
                <c:pt idx="593">
                  <c:v>22.31</c:v>
                </c:pt>
                <c:pt idx="594">
                  <c:v>22.83</c:v>
                </c:pt>
                <c:pt idx="595">
                  <c:v>21.43</c:v>
                </c:pt>
                <c:pt idx="596">
                  <c:v>21.74</c:v>
                </c:pt>
                <c:pt idx="597">
                  <c:v>21.43</c:v>
                </c:pt>
                <c:pt idx="598">
                  <c:v>21.43</c:v>
                </c:pt>
                <c:pt idx="599">
                  <c:v>22.27</c:v>
                </c:pt>
                <c:pt idx="600">
                  <c:v>22.57</c:v>
                </c:pt>
                <c:pt idx="601">
                  <c:v>22.6</c:v>
                </c:pt>
                <c:pt idx="602">
                  <c:v>21.91</c:v>
                </c:pt>
                <c:pt idx="603">
                  <c:v>22.47</c:v>
                </c:pt>
                <c:pt idx="604">
                  <c:v>21.48</c:v>
                </c:pt>
                <c:pt idx="605">
                  <c:v>20.67</c:v>
                </c:pt>
                <c:pt idx="606">
                  <c:v>20.45</c:v>
                </c:pt>
                <c:pt idx="607">
                  <c:v>21.84</c:v>
                </c:pt>
                <c:pt idx="608">
                  <c:v>21.88</c:v>
                </c:pt>
                <c:pt idx="609">
                  <c:v>21.7</c:v>
                </c:pt>
                <c:pt idx="610">
                  <c:v>21.06</c:v>
                </c:pt>
                <c:pt idx="611">
                  <c:v>21.06</c:v>
                </c:pt>
                <c:pt idx="612">
                  <c:v>20.6</c:v>
                </c:pt>
                <c:pt idx="613">
                  <c:v>21.6</c:v>
                </c:pt>
                <c:pt idx="614">
                  <c:v>22.11</c:v>
                </c:pt>
                <c:pt idx="615">
                  <c:v>22.11</c:v>
                </c:pt>
                <c:pt idx="616">
                  <c:v>20.75</c:v>
                </c:pt>
                <c:pt idx="617">
                  <c:v>20.25</c:v>
                </c:pt>
                <c:pt idx="618">
                  <c:v>21.03</c:v>
                </c:pt>
                <c:pt idx="619">
                  <c:v>22.01</c:v>
                </c:pt>
                <c:pt idx="620">
                  <c:v>21.92</c:v>
                </c:pt>
                <c:pt idx="621">
                  <c:v>20.45</c:v>
                </c:pt>
                <c:pt idx="622">
                  <c:v>21.18</c:v>
                </c:pt>
                <c:pt idx="623">
                  <c:v>21.63</c:v>
                </c:pt>
                <c:pt idx="624">
                  <c:v>21.42</c:v>
                </c:pt>
                <c:pt idx="625">
                  <c:v>21.63</c:v>
                </c:pt>
                <c:pt idx="626">
                  <c:v>20.82</c:v>
                </c:pt>
                <c:pt idx="627">
                  <c:v>20.89</c:v>
                </c:pt>
                <c:pt idx="628">
                  <c:v>21.23</c:v>
                </c:pt>
                <c:pt idx="629">
                  <c:v>21.06</c:v>
                </c:pt>
                <c:pt idx="630">
                  <c:v>20.96</c:v>
                </c:pt>
                <c:pt idx="631">
                  <c:v>19.91</c:v>
                </c:pt>
                <c:pt idx="632">
                  <c:v>19.77</c:v>
                </c:pt>
                <c:pt idx="633">
                  <c:v>19.98</c:v>
                </c:pt>
                <c:pt idx="634">
                  <c:v>20.99</c:v>
                </c:pt>
                <c:pt idx="635">
                  <c:v>22.04</c:v>
                </c:pt>
                <c:pt idx="636">
                  <c:v>21.53</c:v>
                </c:pt>
                <c:pt idx="637">
                  <c:v>21.53</c:v>
                </c:pt>
                <c:pt idx="638">
                  <c:v>21.5</c:v>
                </c:pt>
                <c:pt idx="639">
                  <c:v>22.2</c:v>
                </c:pt>
                <c:pt idx="640">
                  <c:v>21.97</c:v>
                </c:pt>
                <c:pt idx="641">
                  <c:v>22.07</c:v>
                </c:pt>
                <c:pt idx="642">
                  <c:v>21.97</c:v>
                </c:pt>
                <c:pt idx="643">
                  <c:v>20.69</c:v>
                </c:pt>
                <c:pt idx="644">
                  <c:v>21.6</c:v>
                </c:pt>
                <c:pt idx="645">
                  <c:v>21.84</c:v>
                </c:pt>
                <c:pt idx="646">
                  <c:v>21.97</c:v>
                </c:pt>
                <c:pt idx="647">
                  <c:v>21.23</c:v>
                </c:pt>
                <c:pt idx="648">
                  <c:v>21.8</c:v>
                </c:pt>
                <c:pt idx="649">
                  <c:v>21.13</c:v>
                </c:pt>
                <c:pt idx="650">
                  <c:v>21.03</c:v>
                </c:pt>
                <c:pt idx="651">
                  <c:v>21.06</c:v>
                </c:pt>
                <c:pt idx="652">
                  <c:v>22.45</c:v>
                </c:pt>
                <c:pt idx="653">
                  <c:v>21.99</c:v>
                </c:pt>
                <c:pt idx="654">
                  <c:v>22.38</c:v>
                </c:pt>
                <c:pt idx="655">
                  <c:v>22.89</c:v>
                </c:pt>
                <c:pt idx="656">
                  <c:v>22.85</c:v>
                </c:pt>
                <c:pt idx="657">
                  <c:v>22.58</c:v>
                </c:pt>
                <c:pt idx="658">
                  <c:v>22.21</c:v>
                </c:pt>
                <c:pt idx="659">
                  <c:v>22.35</c:v>
                </c:pt>
                <c:pt idx="660">
                  <c:v>22.68</c:v>
                </c:pt>
                <c:pt idx="661">
                  <c:v>21.77</c:v>
                </c:pt>
                <c:pt idx="662">
                  <c:v>20.48</c:v>
                </c:pt>
                <c:pt idx="663">
                  <c:v>20.82</c:v>
                </c:pt>
                <c:pt idx="664">
                  <c:v>21.13</c:v>
                </c:pt>
                <c:pt idx="665">
                  <c:v>21.94</c:v>
                </c:pt>
                <c:pt idx="666">
                  <c:v>22.14</c:v>
                </c:pt>
                <c:pt idx="667">
                  <c:v>22.35</c:v>
                </c:pt>
                <c:pt idx="668">
                  <c:v>22.04</c:v>
                </c:pt>
                <c:pt idx="669">
                  <c:v>21.63</c:v>
                </c:pt>
                <c:pt idx="670">
                  <c:v>21.43</c:v>
                </c:pt>
                <c:pt idx="671">
                  <c:v>22.62</c:v>
                </c:pt>
                <c:pt idx="674">
                  <c:v>21.67</c:v>
                </c:pt>
                <c:pt idx="675">
                  <c:v>21.4</c:v>
                </c:pt>
                <c:pt idx="676">
                  <c:v>22.2</c:v>
                </c:pt>
                <c:pt idx="677">
                  <c:v>21.93</c:v>
                </c:pt>
                <c:pt idx="678">
                  <c:v>22.8</c:v>
                </c:pt>
                <c:pt idx="679">
                  <c:v>22.99</c:v>
                </c:pt>
                <c:pt idx="680">
                  <c:v>21.51</c:v>
                </c:pt>
                <c:pt idx="681">
                  <c:v>21.57</c:v>
                </c:pt>
                <c:pt idx="682">
                  <c:v>21.77</c:v>
                </c:pt>
                <c:pt idx="683">
                  <c:v>21.69</c:v>
                </c:pt>
                <c:pt idx="684">
                  <c:v>21.99</c:v>
                </c:pt>
                <c:pt idx="685">
                  <c:v>21.93</c:v>
                </c:pt>
                <c:pt idx="686">
                  <c:v>21.65</c:v>
                </c:pt>
                <c:pt idx="687">
                  <c:v>21.74</c:v>
                </c:pt>
                <c:pt idx="688">
                  <c:v>22.02</c:v>
                </c:pt>
                <c:pt idx="689">
                  <c:v>21.76</c:v>
                </c:pt>
                <c:pt idx="690">
                  <c:v>21.69</c:v>
                </c:pt>
                <c:pt idx="691">
                  <c:v>21.76</c:v>
                </c:pt>
                <c:pt idx="692">
                  <c:v>21.39</c:v>
                </c:pt>
                <c:pt idx="693">
                  <c:v>20.28</c:v>
                </c:pt>
                <c:pt idx="694">
                  <c:v>21.29</c:v>
                </c:pt>
                <c:pt idx="695">
                  <c:v>21.49</c:v>
                </c:pt>
                <c:pt idx="696">
                  <c:v>21.24</c:v>
                </c:pt>
                <c:pt idx="697">
                  <c:v>21.45</c:v>
                </c:pt>
                <c:pt idx="698">
                  <c:v>22.28</c:v>
                </c:pt>
                <c:pt idx="699">
                  <c:v>22.08</c:v>
                </c:pt>
                <c:pt idx="700">
                  <c:v>22.19</c:v>
                </c:pt>
                <c:pt idx="701">
                  <c:v>22.1</c:v>
                </c:pt>
                <c:pt idx="702">
                  <c:v>22.34</c:v>
                </c:pt>
                <c:pt idx="703">
                  <c:v>22.42</c:v>
                </c:pt>
                <c:pt idx="704">
                  <c:v>22.07</c:v>
                </c:pt>
                <c:pt idx="705">
                  <c:v>21.9</c:v>
                </c:pt>
                <c:pt idx="706">
                  <c:v>22.9</c:v>
                </c:pt>
                <c:pt idx="707">
                  <c:v>22.61</c:v>
                </c:pt>
                <c:pt idx="708">
                  <c:v>22.85</c:v>
                </c:pt>
                <c:pt idx="709">
                  <c:v>22.97</c:v>
                </c:pt>
                <c:pt idx="710">
                  <c:v>23.11</c:v>
                </c:pt>
                <c:pt idx="711">
                  <c:v>22.83</c:v>
                </c:pt>
                <c:pt idx="712">
                  <c:v>22.89</c:v>
                </c:pt>
                <c:pt idx="713">
                  <c:v>21.69</c:v>
                </c:pt>
                <c:pt idx="714">
                  <c:v>21.75</c:v>
                </c:pt>
                <c:pt idx="715">
                  <c:v>21.76</c:v>
                </c:pt>
                <c:pt idx="716">
                  <c:v>21.45</c:v>
                </c:pt>
                <c:pt idx="717">
                  <c:v>21.77</c:v>
                </c:pt>
                <c:pt idx="718">
                  <c:v>21.43</c:v>
                </c:pt>
                <c:pt idx="719">
                  <c:v>21.5</c:v>
                </c:pt>
                <c:pt idx="720">
                  <c:v>21.8</c:v>
                </c:pt>
                <c:pt idx="721">
                  <c:v>21.65</c:v>
                </c:pt>
                <c:pt idx="722">
                  <c:v>21.38</c:v>
                </c:pt>
                <c:pt idx="723">
                  <c:v>21.96</c:v>
                </c:pt>
                <c:pt idx="724">
                  <c:v>21.32</c:v>
                </c:pt>
                <c:pt idx="725">
                  <c:v>20.91</c:v>
                </c:pt>
                <c:pt idx="726">
                  <c:v>21.16</c:v>
                </c:pt>
                <c:pt idx="727">
                  <c:v>21.36</c:v>
                </c:pt>
                <c:pt idx="728">
                  <c:v>22.4</c:v>
                </c:pt>
                <c:pt idx="729">
                  <c:v>22.43</c:v>
                </c:pt>
                <c:pt idx="730">
                  <c:v>22.43</c:v>
                </c:pt>
                <c:pt idx="731">
                  <c:v>22.04</c:v>
                </c:pt>
                <c:pt idx="732">
                  <c:v>22.01</c:v>
                </c:pt>
                <c:pt idx="733">
                  <c:v>22.49</c:v>
                </c:pt>
                <c:pt idx="734">
                  <c:v>22.53</c:v>
                </c:pt>
                <c:pt idx="735">
                  <c:v>22.26</c:v>
                </c:pt>
                <c:pt idx="736">
                  <c:v>23.17</c:v>
                </c:pt>
                <c:pt idx="737">
                  <c:v>22.71</c:v>
                </c:pt>
                <c:pt idx="738">
                  <c:v>22.91</c:v>
                </c:pt>
                <c:pt idx="739">
                  <c:v>22.67</c:v>
                </c:pt>
                <c:pt idx="740">
                  <c:v>22.63</c:v>
                </c:pt>
                <c:pt idx="741">
                  <c:v>22.43</c:v>
                </c:pt>
                <c:pt idx="742">
                  <c:v>22.31</c:v>
                </c:pt>
                <c:pt idx="743">
                  <c:v>22.58</c:v>
                </c:pt>
                <c:pt idx="744">
                  <c:v>22.57</c:v>
                </c:pt>
                <c:pt idx="745">
                  <c:v>22.58</c:v>
                </c:pt>
                <c:pt idx="746">
                  <c:v>22.11</c:v>
                </c:pt>
                <c:pt idx="747">
                  <c:v>22.19</c:v>
                </c:pt>
                <c:pt idx="748">
                  <c:v>22.27</c:v>
                </c:pt>
                <c:pt idx="749">
                  <c:v>21.75</c:v>
                </c:pt>
                <c:pt idx="750">
                  <c:v>20.88</c:v>
                </c:pt>
                <c:pt idx="751">
                  <c:v>21.95</c:v>
                </c:pt>
                <c:pt idx="752">
                  <c:v>22.57</c:v>
                </c:pt>
                <c:pt idx="753">
                  <c:v>22.23</c:v>
                </c:pt>
                <c:pt idx="754">
                  <c:v>22.57</c:v>
                </c:pt>
                <c:pt idx="755">
                  <c:v>22.11</c:v>
                </c:pt>
                <c:pt idx="756">
                  <c:v>22.57</c:v>
                </c:pt>
                <c:pt idx="757">
                  <c:v>22.26</c:v>
                </c:pt>
                <c:pt idx="758">
                  <c:v>22.2</c:v>
                </c:pt>
                <c:pt idx="759">
                  <c:v>22.24</c:v>
                </c:pt>
                <c:pt idx="760">
                  <c:v>22.34</c:v>
                </c:pt>
                <c:pt idx="761">
                  <c:v>22.45</c:v>
                </c:pt>
                <c:pt idx="762">
                  <c:v>22.83</c:v>
                </c:pt>
                <c:pt idx="763">
                  <c:v>23.15</c:v>
                </c:pt>
                <c:pt idx="764">
                  <c:v>22.97</c:v>
                </c:pt>
                <c:pt idx="765">
                  <c:v>23.14</c:v>
                </c:pt>
                <c:pt idx="766">
                  <c:v>23.36</c:v>
                </c:pt>
                <c:pt idx="767">
                  <c:v>23.55</c:v>
                </c:pt>
                <c:pt idx="768">
                  <c:v>22.99</c:v>
                </c:pt>
                <c:pt idx="769">
                  <c:v>22.88</c:v>
                </c:pt>
                <c:pt idx="770">
                  <c:v>22.35</c:v>
                </c:pt>
                <c:pt idx="771">
                  <c:v>22.25</c:v>
                </c:pt>
                <c:pt idx="772">
                  <c:v>22.15</c:v>
                </c:pt>
                <c:pt idx="773">
                  <c:v>22.37</c:v>
                </c:pt>
                <c:pt idx="774">
                  <c:v>22.4</c:v>
                </c:pt>
                <c:pt idx="775">
                  <c:v>22.75</c:v>
                </c:pt>
                <c:pt idx="776">
                  <c:v>23.37</c:v>
                </c:pt>
                <c:pt idx="777">
                  <c:v>23.66</c:v>
                </c:pt>
                <c:pt idx="778">
                  <c:v>20.96</c:v>
                </c:pt>
                <c:pt idx="779">
                  <c:v>23.29</c:v>
                </c:pt>
                <c:pt idx="780">
                  <c:v>21.27</c:v>
                </c:pt>
                <c:pt idx="781">
                  <c:v>22.54</c:v>
                </c:pt>
                <c:pt idx="782">
                  <c:v>22.41</c:v>
                </c:pt>
                <c:pt idx="783">
                  <c:v>22.86</c:v>
                </c:pt>
                <c:pt idx="784">
                  <c:v>23.39</c:v>
                </c:pt>
                <c:pt idx="785">
                  <c:v>23.66</c:v>
                </c:pt>
                <c:pt idx="786">
                  <c:v>23.63</c:v>
                </c:pt>
                <c:pt idx="787">
                  <c:v>22.33</c:v>
                </c:pt>
                <c:pt idx="788">
                  <c:v>22.59</c:v>
                </c:pt>
                <c:pt idx="789">
                  <c:v>24.07</c:v>
                </c:pt>
                <c:pt idx="790">
                  <c:v>22.93</c:v>
                </c:pt>
                <c:pt idx="791">
                  <c:v>22.67</c:v>
                </c:pt>
                <c:pt idx="792">
                  <c:v>22.89</c:v>
                </c:pt>
                <c:pt idx="793">
                  <c:v>23.11</c:v>
                </c:pt>
                <c:pt idx="794">
                  <c:v>22.35</c:v>
                </c:pt>
                <c:pt idx="795">
                  <c:v>23.05</c:v>
                </c:pt>
                <c:pt idx="796">
                  <c:v>23.27</c:v>
                </c:pt>
                <c:pt idx="797">
                  <c:v>22.69</c:v>
                </c:pt>
                <c:pt idx="798">
                  <c:v>21.68</c:v>
                </c:pt>
                <c:pt idx="799">
                  <c:v>22.43</c:v>
                </c:pt>
                <c:pt idx="800">
                  <c:v>21.97</c:v>
                </c:pt>
                <c:pt idx="801">
                  <c:v>22.59</c:v>
                </c:pt>
                <c:pt idx="802">
                  <c:v>22.8</c:v>
                </c:pt>
                <c:pt idx="803">
                  <c:v>21.53</c:v>
                </c:pt>
                <c:pt idx="804">
                  <c:v>23.03</c:v>
                </c:pt>
                <c:pt idx="805">
                  <c:v>23.07</c:v>
                </c:pt>
                <c:pt idx="806">
                  <c:v>23.92</c:v>
                </c:pt>
                <c:pt idx="807">
                  <c:v>22.98</c:v>
                </c:pt>
                <c:pt idx="808">
                  <c:v>23.09</c:v>
                </c:pt>
                <c:pt idx="809">
                  <c:v>22.79</c:v>
                </c:pt>
                <c:pt idx="810">
                  <c:v>24.13</c:v>
                </c:pt>
                <c:pt idx="811">
                  <c:v>22.21</c:v>
                </c:pt>
                <c:pt idx="812">
                  <c:v>22.5</c:v>
                </c:pt>
                <c:pt idx="813">
                  <c:v>22.63</c:v>
                </c:pt>
                <c:pt idx="814">
                  <c:v>22.99</c:v>
                </c:pt>
                <c:pt idx="815">
                  <c:v>23.9</c:v>
                </c:pt>
                <c:pt idx="816">
                  <c:v>24.47</c:v>
                </c:pt>
                <c:pt idx="817">
                  <c:v>21.16</c:v>
                </c:pt>
                <c:pt idx="818">
                  <c:v>22.11</c:v>
                </c:pt>
                <c:pt idx="819">
                  <c:v>23.23</c:v>
                </c:pt>
                <c:pt idx="820">
                  <c:v>22.75</c:v>
                </c:pt>
                <c:pt idx="821">
                  <c:v>23.05</c:v>
                </c:pt>
                <c:pt idx="822">
                  <c:v>20.56</c:v>
                </c:pt>
                <c:pt idx="823">
                  <c:v>20.88</c:v>
                </c:pt>
                <c:pt idx="824">
                  <c:v>23.27</c:v>
                </c:pt>
                <c:pt idx="825">
                  <c:v>24.4</c:v>
                </c:pt>
                <c:pt idx="826">
                  <c:v>23.66</c:v>
                </c:pt>
                <c:pt idx="827">
                  <c:v>23.23</c:v>
                </c:pt>
                <c:pt idx="828">
                  <c:v>23.49</c:v>
                </c:pt>
                <c:pt idx="829">
                  <c:v>23.35</c:v>
                </c:pt>
                <c:pt idx="830">
                  <c:v>22.81</c:v>
                </c:pt>
                <c:pt idx="831">
                  <c:v>21.68</c:v>
                </c:pt>
                <c:pt idx="832">
                  <c:v>22.48</c:v>
                </c:pt>
                <c:pt idx="833">
                  <c:v>22.16</c:v>
                </c:pt>
                <c:pt idx="834">
                  <c:v>22.35</c:v>
                </c:pt>
                <c:pt idx="835">
                  <c:v>22.67</c:v>
                </c:pt>
                <c:pt idx="836">
                  <c:v>22.47</c:v>
                </c:pt>
                <c:pt idx="837">
                  <c:v>23.19</c:v>
                </c:pt>
                <c:pt idx="838">
                  <c:v>21.94</c:v>
                </c:pt>
                <c:pt idx="839">
                  <c:v>22.19</c:v>
                </c:pt>
                <c:pt idx="840">
                  <c:v>22.87</c:v>
                </c:pt>
                <c:pt idx="841">
                  <c:v>22.96</c:v>
                </c:pt>
                <c:pt idx="842">
                  <c:v>22.89</c:v>
                </c:pt>
                <c:pt idx="843">
                  <c:v>22.39</c:v>
                </c:pt>
                <c:pt idx="844">
                  <c:v>21.86</c:v>
                </c:pt>
                <c:pt idx="845">
                  <c:v>23.37</c:v>
                </c:pt>
                <c:pt idx="846">
                  <c:v>23.4</c:v>
                </c:pt>
                <c:pt idx="847">
                  <c:v>23.25</c:v>
                </c:pt>
                <c:pt idx="848">
                  <c:v>22.62</c:v>
                </c:pt>
                <c:pt idx="849">
                  <c:v>22.45</c:v>
                </c:pt>
                <c:pt idx="850">
                  <c:v>22.86</c:v>
                </c:pt>
                <c:pt idx="851">
                  <c:v>22.91</c:v>
                </c:pt>
                <c:pt idx="852">
                  <c:v>23</c:v>
                </c:pt>
                <c:pt idx="853">
                  <c:v>23.61</c:v>
                </c:pt>
                <c:pt idx="854">
                  <c:v>22.24</c:v>
                </c:pt>
                <c:pt idx="855">
                  <c:v>22.79</c:v>
                </c:pt>
                <c:pt idx="856">
                  <c:v>22.36</c:v>
                </c:pt>
                <c:pt idx="857">
                  <c:v>22.74</c:v>
                </c:pt>
                <c:pt idx="858">
                  <c:v>22.99</c:v>
                </c:pt>
                <c:pt idx="859">
                  <c:v>23.03</c:v>
                </c:pt>
                <c:pt idx="860">
                  <c:v>22.83</c:v>
                </c:pt>
                <c:pt idx="861">
                  <c:v>23.13</c:v>
                </c:pt>
                <c:pt idx="862">
                  <c:v>22.66</c:v>
                </c:pt>
                <c:pt idx="863">
                  <c:v>21.52</c:v>
                </c:pt>
                <c:pt idx="864">
                  <c:v>21.84</c:v>
                </c:pt>
                <c:pt idx="865">
                  <c:v>22.77</c:v>
                </c:pt>
                <c:pt idx="866">
                  <c:v>21.1</c:v>
                </c:pt>
                <c:pt idx="867">
                  <c:v>21.27</c:v>
                </c:pt>
                <c:pt idx="868">
                  <c:v>22.57</c:v>
                </c:pt>
                <c:pt idx="869">
                  <c:v>22.62</c:v>
                </c:pt>
                <c:pt idx="870">
                  <c:v>23.47</c:v>
                </c:pt>
                <c:pt idx="871">
                  <c:v>21.7</c:v>
                </c:pt>
                <c:pt idx="872">
                  <c:v>23.04</c:v>
                </c:pt>
                <c:pt idx="873">
                  <c:v>23.11</c:v>
                </c:pt>
                <c:pt idx="874">
                  <c:v>22.1</c:v>
                </c:pt>
                <c:pt idx="875">
                  <c:v>23.17</c:v>
                </c:pt>
                <c:pt idx="876">
                  <c:v>23.68</c:v>
                </c:pt>
                <c:pt idx="877">
                  <c:v>24.21</c:v>
                </c:pt>
                <c:pt idx="878">
                  <c:v>22.87</c:v>
                </c:pt>
                <c:pt idx="879">
                  <c:v>22.68</c:v>
                </c:pt>
                <c:pt idx="880">
                  <c:v>23.06</c:v>
                </c:pt>
                <c:pt idx="881">
                  <c:v>22.09</c:v>
                </c:pt>
                <c:pt idx="882">
                  <c:v>20.94</c:v>
                </c:pt>
                <c:pt idx="883">
                  <c:v>21.87</c:v>
                </c:pt>
                <c:pt idx="884">
                  <c:v>22.56</c:v>
                </c:pt>
                <c:pt idx="885">
                  <c:v>22.7</c:v>
                </c:pt>
                <c:pt idx="886">
                  <c:v>23.68</c:v>
                </c:pt>
                <c:pt idx="887">
                  <c:v>23.56</c:v>
                </c:pt>
                <c:pt idx="888">
                  <c:v>23.1</c:v>
                </c:pt>
                <c:pt idx="889">
                  <c:v>23.08</c:v>
                </c:pt>
                <c:pt idx="890">
                  <c:v>23.53</c:v>
                </c:pt>
                <c:pt idx="891">
                  <c:v>22.27</c:v>
                </c:pt>
                <c:pt idx="892">
                  <c:v>20.12</c:v>
                </c:pt>
                <c:pt idx="893">
                  <c:v>21.49</c:v>
                </c:pt>
                <c:pt idx="894">
                  <c:v>22.61</c:v>
                </c:pt>
                <c:pt idx="895">
                  <c:v>21.85</c:v>
                </c:pt>
                <c:pt idx="896">
                  <c:v>22.3</c:v>
                </c:pt>
                <c:pt idx="897">
                  <c:v>23.75</c:v>
                </c:pt>
                <c:pt idx="898">
                  <c:v>21.79</c:v>
                </c:pt>
                <c:pt idx="899">
                  <c:v>23.02</c:v>
                </c:pt>
                <c:pt idx="900">
                  <c:v>23.2</c:v>
                </c:pt>
                <c:pt idx="901">
                  <c:v>23.27</c:v>
                </c:pt>
                <c:pt idx="902">
                  <c:v>22.79</c:v>
                </c:pt>
                <c:pt idx="903">
                  <c:v>20.76</c:v>
                </c:pt>
                <c:pt idx="904">
                  <c:v>22.09</c:v>
                </c:pt>
                <c:pt idx="905">
                  <c:v>23.21</c:v>
                </c:pt>
                <c:pt idx="906">
                  <c:v>22.28</c:v>
                </c:pt>
                <c:pt idx="907">
                  <c:v>22.13</c:v>
                </c:pt>
                <c:pt idx="908">
                  <c:v>22.79</c:v>
                </c:pt>
                <c:pt idx="909">
                  <c:v>24.24</c:v>
                </c:pt>
                <c:pt idx="910">
                  <c:v>22.87</c:v>
                </c:pt>
                <c:pt idx="911">
                  <c:v>22.17</c:v>
                </c:pt>
                <c:pt idx="912">
                  <c:v>22.4</c:v>
                </c:pt>
                <c:pt idx="913">
                  <c:v>23.3</c:v>
                </c:pt>
                <c:pt idx="914">
                  <c:v>22.97</c:v>
                </c:pt>
                <c:pt idx="915">
                  <c:v>23.6</c:v>
                </c:pt>
                <c:pt idx="916">
                  <c:v>22.33</c:v>
                </c:pt>
                <c:pt idx="917">
                  <c:v>23.26</c:v>
                </c:pt>
                <c:pt idx="918">
                  <c:v>23.71</c:v>
                </c:pt>
                <c:pt idx="919">
                  <c:v>23.42</c:v>
                </c:pt>
                <c:pt idx="920">
                  <c:v>21.51</c:v>
                </c:pt>
                <c:pt idx="921">
                  <c:v>21.36</c:v>
                </c:pt>
                <c:pt idx="922">
                  <c:v>22.42</c:v>
                </c:pt>
                <c:pt idx="923">
                  <c:v>21.52</c:v>
                </c:pt>
                <c:pt idx="924">
                  <c:v>21.55</c:v>
                </c:pt>
                <c:pt idx="925">
                  <c:v>22.21</c:v>
                </c:pt>
                <c:pt idx="926">
                  <c:v>23.56</c:v>
                </c:pt>
                <c:pt idx="927">
                  <c:v>23.27</c:v>
                </c:pt>
                <c:pt idx="928">
                  <c:v>23.81</c:v>
                </c:pt>
                <c:pt idx="929">
                  <c:v>22.37</c:v>
                </c:pt>
                <c:pt idx="930">
                  <c:v>22.71</c:v>
                </c:pt>
                <c:pt idx="931">
                  <c:v>23.39</c:v>
                </c:pt>
                <c:pt idx="932">
                  <c:v>22.57</c:v>
                </c:pt>
                <c:pt idx="933">
                  <c:v>23.01</c:v>
                </c:pt>
                <c:pt idx="934">
                  <c:v>21.63</c:v>
                </c:pt>
                <c:pt idx="935">
                  <c:v>22.57</c:v>
                </c:pt>
                <c:pt idx="936">
                  <c:v>22.74</c:v>
                </c:pt>
                <c:pt idx="937">
                  <c:v>23.22</c:v>
                </c:pt>
                <c:pt idx="938">
                  <c:v>23.47</c:v>
                </c:pt>
                <c:pt idx="939">
                  <c:v>22.89</c:v>
                </c:pt>
                <c:pt idx="940">
                  <c:v>22.39</c:v>
                </c:pt>
                <c:pt idx="941">
                  <c:v>22.87</c:v>
                </c:pt>
                <c:pt idx="942">
                  <c:v>21.68</c:v>
                </c:pt>
                <c:pt idx="943">
                  <c:v>22.88</c:v>
                </c:pt>
                <c:pt idx="944">
                  <c:v>22.98</c:v>
                </c:pt>
                <c:pt idx="945">
                  <c:v>22.36</c:v>
                </c:pt>
                <c:pt idx="946">
                  <c:v>22.77</c:v>
                </c:pt>
                <c:pt idx="947">
                  <c:v>21.69</c:v>
                </c:pt>
                <c:pt idx="948">
                  <c:v>21.37</c:v>
                </c:pt>
                <c:pt idx="949">
                  <c:v>21.57</c:v>
                </c:pt>
                <c:pt idx="950">
                  <c:v>22.53</c:v>
                </c:pt>
                <c:pt idx="951">
                  <c:v>22.71</c:v>
                </c:pt>
                <c:pt idx="952">
                  <c:v>23.63</c:v>
                </c:pt>
                <c:pt idx="953">
                  <c:v>21.81</c:v>
                </c:pt>
                <c:pt idx="954">
                  <c:v>22.11</c:v>
                </c:pt>
                <c:pt idx="955">
                  <c:v>23.34</c:v>
                </c:pt>
                <c:pt idx="956">
                  <c:v>23.21</c:v>
                </c:pt>
                <c:pt idx="957">
                  <c:v>22.66</c:v>
                </c:pt>
                <c:pt idx="958">
                  <c:v>23.37</c:v>
                </c:pt>
                <c:pt idx="959">
                  <c:v>24.09</c:v>
                </c:pt>
                <c:pt idx="960">
                  <c:v>23.89</c:v>
                </c:pt>
                <c:pt idx="961">
                  <c:v>23.27</c:v>
                </c:pt>
                <c:pt idx="962">
                  <c:v>23.47</c:v>
                </c:pt>
                <c:pt idx="963">
                  <c:v>23.77</c:v>
                </c:pt>
                <c:pt idx="964">
                  <c:v>23.15</c:v>
                </c:pt>
                <c:pt idx="965">
                  <c:v>23.33</c:v>
                </c:pt>
                <c:pt idx="966">
                  <c:v>21.6</c:v>
                </c:pt>
                <c:pt idx="967">
                  <c:v>23.09</c:v>
                </c:pt>
                <c:pt idx="968">
                  <c:v>22.05</c:v>
                </c:pt>
                <c:pt idx="969">
                  <c:v>21.93</c:v>
                </c:pt>
                <c:pt idx="970">
                  <c:v>22.26</c:v>
                </c:pt>
                <c:pt idx="971">
                  <c:v>22.47</c:v>
                </c:pt>
                <c:pt idx="972">
                  <c:v>21.24</c:v>
                </c:pt>
                <c:pt idx="973">
                  <c:v>21.85</c:v>
                </c:pt>
                <c:pt idx="974">
                  <c:v>22.2</c:v>
                </c:pt>
                <c:pt idx="975">
                  <c:v>22.11</c:v>
                </c:pt>
                <c:pt idx="976">
                  <c:v>22.99</c:v>
                </c:pt>
                <c:pt idx="977">
                  <c:v>23.49</c:v>
                </c:pt>
                <c:pt idx="978">
                  <c:v>22.85</c:v>
                </c:pt>
                <c:pt idx="979">
                  <c:v>22.09</c:v>
                </c:pt>
                <c:pt idx="980">
                  <c:v>22.08</c:v>
                </c:pt>
                <c:pt idx="981">
                  <c:v>22.01</c:v>
                </c:pt>
                <c:pt idx="982">
                  <c:v>22.18</c:v>
                </c:pt>
                <c:pt idx="983">
                  <c:v>21.13</c:v>
                </c:pt>
                <c:pt idx="984">
                  <c:v>21.1</c:v>
                </c:pt>
                <c:pt idx="985">
                  <c:v>22.35</c:v>
                </c:pt>
                <c:pt idx="986">
                  <c:v>22.55</c:v>
                </c:pt>
                <c:pt idx="987">
                  <c:v>23.05</c:v>
                </c:pt>
                <c:pt idx="988">
                  <c:v>22.2</c:v>
                </c:pt>
                <c:pt idx="989">
                  <c:v>21.81</c:v>
                </c:pt>
                <c:pt idx="990">
                  <c:v>21.57</c:v>
                </c:pt>
                <c:pt idx="991">
                  <c:v>21.3</c:v>
                </c:pt>
                <c:pt idx="992">
                  <c:v>21.14</c:v>
                </c:pt>
                <c:pt idx="993">
                  <c:v>21.32</c:v>
                </c:pt>
                <c:pt idx="994">
                  <c:v>21.44</c:v>
                </c:pt>
                <c:pt idx="995">
                  <c:v>21.77</c:v>
                </c:pt>
                <c:pt idx="996">
                  <c:v>22.16</c:v>
                </c:pt>
                <c:pt idx="997">
                  <c:v>22.71</c:v>
                </c:pt>
                <c:pt idx="998">
                  <c:v>21.91</c:v>
                </c:pt>
                <c:pt idx="999">
                  <c:v>22.49</c:v>
                </c:pt>
                <c:pt idx="1000">
                  <c:v>22.51</c:v>
                </c:pt>
                <c:pt idx="1001">
                  <c:v>22.81</c:v>
                </c:pt>
                <c:pt idx="1002">
                  <c:v>21.61</c:v>
                </c:pt>
                <c:pt idx="1003">
                  <c:v>21.75</c:v>
                </c:pt>
                <c:pt idx="1004">
                  <c:v>22.92</c:v>
                </c:pt>
                <c:pt idx="1005">
                  <c:v>22.07</c:v>
                </c:pt>
                <c:pt idx="1006">
                  <c:v>21.22</c:v>
                </c:pt>
                <c:pt idx="1007">
                  <c:v>21.96</c:v>
                </c:pt>
                <c:pt idx="1008">
                  <c:v>21.34</c:v>
                </c:pt>
                <c:pt idx="1009">
                  <c:v>22.11</c:v>
                </c:pt>
                <c:pt idx="1010">
                  <c:v>22.69</c:v>
                </c:pt>
                <c:pt idx="1011">
                  <c:v>22.59</c:v>
                </c:pt>
                <c:pt idx="1012">
                  <c:v>21.86</c:v>
                </c:pt>
                <c:pt idx="1013">
                  <c:v>22.03</c:v>
                </c:pt>
                <c:pt idx="1014">
                  <c:v>21.96</c:v>
                </c:pt>
                <c:pt idx="1015">
                  <c:v>21.27</c:v>
                </c:pt>
                <c:pt idx="1016">
                  <c:v>20.86</c:v>
                </c:pt>
                <c:pt idx="1017">
                  <c:v>21.19</c:v>
                </c:pt>
                <c:pt idx="1018">
                  <c:v>21.74</c:v>
                </c:pt>
                <c:pt idx="1019">
                  <c:v>22.24</c:v>
                </c:pt>
                <c:pt idx="1020">
                  <c:v>22.11</c:v>
                </c:pt>
                <c:pt idx="1021">
                  <c:v>22.47</c:v>
                </c:pt>
                <c:pt idx="1022">
                  <c:v>22.53</c:v>
                </c:pt>
                <c:pt idx="1023">
                  <c:v>22.77</c:v>
                </c:pt>
                <c:pt idx="1024">
                  <c:v>23</c:v>
                </c:pt>
                <c:pt idx="1025">
                  <c:v>23.09</c:v>
                </c:pt>
                <c:pt idx="1026">
                  <c:v>22.57</c:v>
                </c:pt>
                <c:pt idx="1027">
                  <c:v>22.57</c:v>
                </c:pt>
                <c:pt idx="1028">
                  <c:v>23.14</c:v>
                </c:pt>
                <c:pt idx="1029">
                  <c:v>22.83</c:v>
                </c:pt>
                <c:pt idx="1030">
                  <c:v>22.87</c:v>
                </c:pt>
                <c:pt idx="1031">
                  <c:v>22.62</c:v>
                </c:pt>
                <c:pt idx="1032">
                  <c:v>22.41</c:v>
                </c:pt>
                <c:pt idx="1033">
                  <c:v>22.56</c:v>
                </c:pt>
                <c:pt idx="1034">
                  <c:v>21.57</c:v>
                </c:pt>
                <c:pt idx="1035">
                  <c:v>21.76</c:v>
                </c:pt>
                <c:pt idx="1036">
                  <c:v>22.07</c:v>
                </c:pt>
                <c:pt idx="1037">
                  <c:v>22.15</c:v>
                </c:pt>
                <c:pt idx="1038">
                  <c:v>22.01</c:v>
                </c:pt>
                <c:pt idx="1039">
                  <c:v>21.59</c:v>
                </c:pt>
                <c:pt idx="1040">
                  <c:v>21.11</c:v>
                </c:pt>
                <c:pt idx="1041">
                  <c:v>21.07</c:v>
                </c:pt>
                <c:pt idx="1042">
                  <c:v>21.53</c:v>
                </c:pt>
                <c:pt idx="1043">
                  <c:v>21.59</c:v>
                </c:pt>
                <c:pt idx="1044">
                  <c:v>21.23</c:v>
                </c:pt>
                <c:pt idx="1045">
                  <c:v>20.87</c:v>
                </c:pt>
                <c:pt idx="1046">
                  <c:v>20.09</c:v>
                </c:pt>
                <c:pt idx="1047">
                  <c:v>21.69</c:v>
                </c:pt>
                <c:pt idx="1048">
                  <c:v>21.65</c:v>
                </c:pt>
                <c:pt idx="1049">
                  <c:v>21.07</c:v>
                </c:pt>
                <c:pt idx="1050">
                  <c:v>21.88</c:v>
                </c:pt>
                <c:pt idx="1051">
                  <c:v>21.83</c:v>
                </c:pt>
                <c:pt idx="1052">
                  <c:v>21.96</c:v>
                </c:pt>
                <c:pt idx="1053">
                  <c:v>22.2</c:v>
                </c:pt>
                <c:pt idx="1054">
                  <c:v>21.41</c:v>
                </c:pt>
                <c:pt idx="1055">
                  <c:v>21.47</c:v>
                </c:pt>
                <c:pt idx="1056">
                  <c:v>23.23</c:v>
                </c:pt>
                <c:pt idx="1057">
                  <c:v>22.65</c:v>
                </c:pt>
                <c:pt idx="1058">
                  <c:v>22.53</c:v>
                </c:pt>
                <c:pt idx="1059">
                  <c:v>22.26</c:v>
                </c:pt>
                <c:pt idx="1060">
                  <c:v>22.33</c:v>
                </c:pt>
                <c:pt idx="1061">
                  <c:v>22.24</c:v>
                </c:pt>
                <c:pt idx="1062">
                  <c:v>22.21</c:v>
                </c:pt>
                <c:pt idx="1063">
                  <c:v>22.12</c:v>
                </c:pt>
                <c:pt idx="1064">
                  <c:v>21.96</c:v>
                </c:pt>
                <c:pt idx="1065">
                  <c:v>22.33</c:v>
                </c:pt>
                <c:pt idx="1066">
                  <c:v>22.36</c:v>
                </c:pt>
                <c:pt idx="1067">
                  <c:v>22.43</c:v>
                </c:pt>
                <c:pt idx="1068">
                  <c:v>22.04</c:v>
                </c:pt>
                <c:pt idx="1069">
                  <c:v>21.95</c:v>
                </c:pt>
                <c:pt idx="1070">
                  <c:v>21.62</c:v>
                </c:pt>
                <c:pt idx="1071">
                  <c:v>21.6</c:v>
                </c:pt>
                <c:pt idx="1072">
                  <c:v>21.49</c:v>
                </c:pt>
                <c:pt idx="1073">
                  <c:v>21.63</c:v>
                </c:pt>
                <c:pt idx="1074">
                  <c:v>21.96</c:v>
                </c:pt>
                <c:pt idx="1075">
                  <c:v>21.67</c:v>
                </c:pt>
                <c:pt idx="1076">
                  <c:v>22.2</c:v>
                </c:pt>
                <c:pt idx="1077">
                  <c:v>22.2</c:v>
                </c:pt>
                <c:pt idx="1078">
                  <c:v>22.09</c:v>
                </c:pt>
                <c:pt idx="1079">
                  <c:v>22.45</c:v>
                </c:pt>
                <c:pt idx="1080">
                  <c:v>21.8</c:v>
                </c:pt>
                <c:pt idx="1081">
                  <c:v>21.34</c:v>
                </c:pt>
                <c:pt idx="1082">
                  <c:v>21.45</c:v>
                </c:pt>
                <c:pt idx="1083">
                  <c:v>22.18</c:v>
                </c:pt>
                <c:pt idx="1084">
                  <c:v>21.67</c:v>
                </c:pt>
                <c:pt idx="1085">
                  <c:v>21.7</c:v>
                </c:pt>
                <c:pt idx="1086">
                  <c:v>21.61</c:v>
                </c:pt>
                <c:pt idx="1087">
                  <c:v>21.51</c:v>
                </c:pt>
                <c:pt idx="1088">
                  <c:v>22.05</c:v>
                </c:pt>
                <c:pt idx="1089">
                  <c:v>21.69</c:v>
                </c:pt>
                <c:pt idx="1090">
                  <c:v>21.23</c:v>
                </c:pt>
                <c:pt idx="1091">
                  <c:v>21.34</c:v>
                </c:pt>
                <c:pt idx="1092">
                  <c:v>21.34</c:v>
                </c:pt>
                <c:pt idx="1093">
                  <c:v>21.19</c:v>
                </c:pt>
                <c:pt idx="1094">
                  <c:v>21.13</c:v>
                </c:pt>
                <c:pt idx="1095">
                  <c:v>20.84</c:v>
                </c:pt>
                <c:pt idx="1096">
                  <c:v>20.86</c:v>
                </c:pt>
                <c:pt idx="1097">
                  <c:v>21.3</c:v>
                </c:pt>
                <c:pt idx="1098">
                  <c:v>21.19</c:v>
                </c:pt>
                <c:pt idx="1099">
                  <c:v>20.98</c:v>
                </c:pt>
                <c:pt idx="1100">
                  <c:v>21.09</c:v>
                </c:pt>
                <c:pt idx="1101">
                  <c:v>20.86</c:v>
                </c:pt>
                <c:pt idx="1102">
                  <c:v>20.72</c:v>
                </c:pt>
                <c:pt idx="1103">
                  <c:v>22.08</c:v>
                </c:pt>
                <c:pt idx="1104">
                  <c:v>22.68</c:v>
                </c:pt>
                <c:pt idx="1105">
                  <c:v>22.67</c:v>
                </c:pt>
                <c:pt idx="1106">
                  <c:v>22.48</c:v>
                </c:pt>
                <c:pt idx="1107">
                  <c:v>22.63</c:v>
                </c:pt>
                <c:pt idx="1108">
                  <c:v>22.59</c:v>
                </c:pt>
                <c:pt idx="1109">
                  <c:v>22.68</c:v>
                </c:pt>
                <c:pt idx="1110">
                  <c:v>22.47</c:v>
                </c:pt>
                <c:pt idx="1111">
                  <c:v>22.1</c:v>
                </c:pt>
                <c:pt idx="1112">
                  <c:v>22.47</c:v>
                </c:pt>
                <c:pt idx="1113">
                  <c:v>22.65</c:v>
                </c:pt>
                <c:pt idx="1114">
                  <c:v>21.88</c:v>
                </c:pt>
                <c:pt idx="1115">
                  <c:v>22.26</c:v>
                </c:pt>
                <c:pt idx="1116">
                  <c:v>22.07</c:v>
                </c:pt>
                <c:pt idx="1117">
                  <c:v>21.75</c:v>
                </c:pt>
                <c:pt idx="1118">
                  <c:v>21.39</c:v>
                </c:pt>
                <c:pt idx="1119">
                  <c:v>22.45</c:v>
                </c:pt>
                <c:pt idx="1120">
                  <c:v>22.19</c:v>
                </c:pt>
                <c:pt idx="1121">
                  <c:v>22.04</c:v>
                </c:pt>
                <c:pt idx="1122">
                  <c:v>22.25</c:v>
                </c:pt>
                <c:pt idx="1123">
                  <c:v>22.04</c:v>
                </c:pt>
                <c:pt idx="1124">
                  <c:v>22.32</c:v>
                </c:pt>
                <c:pt idx="1125">
                  <c:v>22.89</c:v>
                </c:pt>
                <c:pt idx="1126">
                  <c:v>21.91</c:v>
                </c:pt>
                <c:pt idx="1127">
                  <c:v>21.24</c:v>
                </c:pt>
                <c:pt idx="1128">
                  <c:v>21.34</c:v>
                </c:pt>
                <c:pt idx="1129">
                  <c:v>21.29</c:v>
                </c:pt>
                <c:pt idx="1130">
                  <c:v>20.98</c:v>
                </c:pt>
                <c:pt idx="1131">
                  <c:v>22.11</c:v>
                </c:pt>
                <c:pt idx="1132">
                  <c:v>21.79</c:v>
                </c:pt>
                <c:pt idx="1133">
                  <c:v>22.28</c:v>
                </c:pt>
                <c:pt idx="1134">
                  <c:v>22.35</c:v>
                </c:pt>
                <c:pt idx="1135">
                  <c:v>22.46</c:v>
                </c:pt>
                <c:pt idx="1136">
                  <c:v>22.41</c:v>
                </c:pt>
                <c:pt idx="1137">
                  <c:v>21.55</c:v>
                </c:pt>
                <c:pt idx="1138">
                  <c:v>21.81</c:v>
                </c:pt>
                <c:pt idx="1139">
                  <c:v>22.48</c:v>
                </c:pt>
                <c:pt idx="1140">
                  <c:v>22.17</c:v>
                </c:pt>
                <c:pt idx="1141">
                  <c:v>22.52</c:v>
                </c:pt>
                <c:pt idx="1142">
                  <c:v>23.27</c:v>
                </c:pt>
                <c:pt idx="1143">
                  <c:v>22.95</c:v>
                </c:pt>
                <c:pt idx="1144">
                  <c:v>22.7</c:v>
                </c:pt>
                <c:pt idx="1145">
                  <c:v>23.19</c:v>
                </c:pt>
                <c:pt idx="1146">
                  <c:v>23.43</c:v>
                </c:pt>
                <c:pt idx="1147">
                  <c:v>23.13</c:v>
                </c:pt>
                <c:pt idx="1148">
                  <c:v>22.84</c:v>
                </c:pt>
                <c:pt idx="1149">
                  <c:v>23.18</c:v>
                </c:pt>
                <c:pt idx="1150">
                  <c:v>23.23</c:v>
                </c:pt>
                <c:pt idx="1151">
                  <c:v>22.88</c:v>
                </c:pt>
                <c:pt idx="1152">
                  <c:v>23.2</c:v>
                </c:pt>
                <c:pt idx="1153">
                  <c:v>22.16</c:v>
                </c:pt>
                <c:pt idx="1154">
                  <c:v>20.91</c:v>
                </c:pt>
                <c:pt idx="1155">
                  <c:v>22.98</c:v>
                </c:pt>
                <c:pt idx="1156">
                  <c:v>22.82</c:v>
                </c:pt>
                <c:pt idx="1157">
                  <c:v>22.84</c:v>
                </c:pt>
                <c:pt idx="1158">
                  <c:v>23.22</c:v>
                </c:pt>
                <c:pt idx="1159">
                  <c:v>21.86</c:v>
                </c:pt>
                <c:pt idx="1160">
                  <c:v>22.89</c:v>
                </c:pt>
                <c:pt idx="1161">
                  <c:v>20.94</c:v>
                </c:pt>
                <c:pt idx="1162">
                  <c:v>22.41</c:v>
                </c:pt>
                <c:pt idx="1163">
                  <c:v>21.97</c:v>
                </c:pt>
                <c:pt idx="1164">
                  <c:v>22.86</c:v>
                </c:pt>
                <c:pt idx="1165">
                  <c:v>22.31</c:v>
                </c:pt>
                <c:pt idx="1166">
                  <c:v>22.25</c:v>
                </c:pt>
                <c:pt idx="1167">
                  <c:v>22.54</c:v>
                </c:pt>
                <c:pt idx="1168">
                  <c:v>22.58</c:v>
                </c:pt>
                <c:pt idx="1169">
                  <c:v>21.92</c:v>
                </c:pt>
                <c:pt idx="1170">
                  <c:v>22.33</c:v>
                </c:pt>
                <c:pt idx="1171">
                  <c:v>22.07</c:v>
                </c:pt>
                <c:pt idx="1172">
                  <c:v>22.35</c:v>
                </c:pt>
                <c:pt idx="1173">
                  <c:v>22.6</c:v>
                </c:pt>
                <c:pt idx="1174">
                  <c:v>22.81</c:v>
                </c:pt>
                <c:pt idx="1175">
                  <c:v>22.62</c:v>
                </c:pt>
                <c:pt idx="1176">
                  <c:v>22.82</c:v>
                </c:pt>
                <c:pt idx="1177">
                  <c:v>22.43</c:v>
                </c:pt>
                <c:pt idx="1178">
                  <c:v>22.41</c:v>
                </c:pt>
                <c:pt idx="1179">
                  <c:v>22.59</c:v>
                </c:pt>
                <c:pt idx="1180">
                  <c:v>21.98</c:v>
                </c:pt>
                <c:pt idx="1181">
                  <c:v>22.76</c:v>
                </c:pt>
                <c:pt idx="1182">
                  <c:v>23.21</c:v>
                </c:pt>
                <c:pt idx="1183">
                  <c:v>23.03</c:v>
                </c:pt>
                <c:pt idx="1184">
                  <c:v>23.28</c:v>
                </c:pt>
                <c:pt idx="1185">
                  <c:v>23.02</c:v>
                </c:pt>
                <c:pt idx="1186">
                  <c:v>23.22</c:v>
                </c:pt>
                <c:pt idx="1187">
                  <c:v>23.61</c:v>
                </c:pt>
                <c:pt idx="1188">
                  <c:v>22.21</c:v>
                </c:pt>
                <c:pt idx="1189">
                  <c:v>22.86</c:v>
                </c:pt>
                <c:pt idx="1190">
                  <c:v>22.58</c:v>
                </c:pt>
                <c:pt idx="1191">
                  <c:v>22.07</c:v>
                </c:pt>
                <c:pt idx="1192">
                  <c:v>20.84</c:v>
                </c:pt>
                <c:pt idx="1193">
                  <c:v>22.39</c:v>
                </c:pt>
                <c:pt idx="1194">
                  <c:v>22.83</c:v>
                </c:pt>
                <c:pt idx="1195">
                  <c:v>22.99</c:v>
                </c:pt>
                <c:pt idx="1196">
                  <c:v>23.23</c:v>
                </c:pt>
                <c:pt idx="1197">
                  <c:v>21.9</c:v>
                </c:pt>
                <c:pt idx="1198">
                  <c:v>21.92</c:v>
                </c:pt>
                <c:pt idx="1199">
                  <c:v>22.13</c:v>
                </c:pt>
                <c:pt idx="1200">
                  <c:v>23.6</c:v>
                </c:pt>
                <c:pt idx="1201">
                  <c:v>23.33</c:v>
                </c:pt>
                <c:pt idx="1202">
                  <c:v>22.94</c:v>
                </c:pt>
                <c:pt idx="1203">
                  <c:v>23.07</c:v>
                </c:pt>
                <c:pt idx="1204">
                  <c:v>22.78</c:v>
                </c:pt>
                <c:pt idx="1205">
                  <c:v>22.39</c:v>
                </c:pt>
                <c:pt idx="1206">
                  <c:v>20.45</c:v>
                </c:pt>
                <c:pt idx="1209">
                  <c:v>24.05</c:v>
                </c:pt>
                <c:pt idx="1210">
                  <c:v>21.16</c:v>
                </c:pt>
                <c:pt idx="1211">
                  <c:v>22.86</c:v>
                </c:pt>
                <c:pt idx="1212">
                  <c:v>22.01</c:v>
                </c:pt>
                <c:pt idx="1213">
                  <c:v>21.98</c:v>
                </c:pt>
                <c:pt idx="1214">
                  <c:v>22.93</c:v>
                </c:pt>
                <c:pt idx="1215">
                  <c:v>22.64</c:v>
                </c:pt>
                <c:pt idx="1216">
                  <c:v>22.67</c:v>
                </c:pt>
                <c:pt idx="1217">
                  <c:v>23.09</c:v>
                </c:pt>
                <c:pt idx="1218">
                  <c:v>22.73</c:v>
                </c:pt>
                <c:pt idx="1219">
                  <c:v>21.77</c:v>
                </c:pt>
                <c:pt idx="1220">
                  <c:v>21.75</c:v>
                </c:pt>
                <c:pt idx="1221">
                  <c:v>23.15</c:v>
                </c:pt>
                <c:pt idx="1222">
                  <c:v>23.38</c:v>
                </c:pt>
                <c:pt idx="1223">
                  <c:v>22.73</c:v>
                </c:pt>
                <c:pt idx="1224">
                  <c:v>22.79</c:v>
                </c:pt>
                <c:pt idx="1225">
                  <c:v>23.66</c:v>
                </c:pt>
                <c:pt idx="1226">
                  <c:v>23.76</c:v>
                </c:pt>
                <c:pt idx="1227">
                  <c:v>22.49</c:v>
                </c:pt>
                <c:pt idx="1228">
                  <c:v>23.29</c:v>
                </c:pt>
                <c:pt idx="1229">
                  <c:v>23.41</c:v>
                </c:pt>
                <c:pt idx="1230">
                  <c:v>23.69</c:v>
                </c:pt>
                <c:pt idx="1231">
                  <c:v>24.16</c:v>
                </c:pt>
                <c:pt idx="1232">
                  <c:v>23.56</c:v>
                </c:pt>
                <c:pt idx="1233">
                  <c:v>22.17</c:v>
                </c:pt>
                <c:pt idx="1234">
                  <c:v>23.5</c:v>
                </c:pt>
                <c:pt idx="1235">
                  <c:v>23.65</c:v>
                </c:pt>
                <c:pt idx="1236">
                  <c:v>23.71</c:v>
                </c:pt>
                <c:pt idx="1237">
                  <c:v>22.71</c:v>
                </c:pt>
                <c:pt idx="1238">
                  <c:v>23.05</c:v>
                </c:pt>
                <c:pt idx="1239">
                  <c:v>23.61</c:v>
                </c:pt>
                <c:pt idx="1240">
                  <c:v>22.79</c:v>
                </c:pt>
                <c:pt idx="1241">
                  <c:v>23.73</c:v>
                </c:pt>
                <c:pt idx="1242">
                  <c:v>23.3</c:v>
                </c:pt>
                <c:pt idx="1243">
                  <c:v>22.74</c:v>
                </c:pt>
                <c:pt idx="1244">
                  <c:v>22.41</c:v>
                </c:pt>
                <c:pt idx="1245">
                  <c:v>23.65</c:v>
                </c:pt>
                <c:pt idx="1246">
                  <c:v>23.19</c:v>
                </c:pt>
                <c:pt idx="1247">
                  <c:v>21.83</c:v>
                </c:pt>
                <c:pt idx="1248">
                  <c:v>22.82</c:v>
                </c:pt>
                <c:pt idx="1249">
                  <c:v>22.39</c:v>
                </c:pt>
                <c:pt idx="1250">
                  <c:v>22.27</c:v>
                </c:pt>
                <c:pt idx="1251">
                  <c:v>22.65</c:v>
                </c:pt>
                <c:pt idx="1252">
                  <c:v>22.05</c:v>
                </c:pt>
                <c:pt idx="1253">
                  <c:v>22.86</c:v>
                </c:pt>
                <c:pt idx="1254">
                  <c:v>23.75</c:v>
                </c:pt>
                <c:pt idx="1255">
                  <c:v>23.61</c:v>
                </c:pt>
                <c:pt idx="1256">
                  <c:v>23.74</c:v>
                </c:pt>
                <c:pt idx="1257">
                  <c:v>22.73</c:v>
                </c:pt>
                <c:pt idx="1258">
                  <c:v>22.29</c:v>
                </c:pt>
                <c:pt idx="1259">
                  <c:v>23.94</c:v>
                </c:pt>
                <c:pt idx="1260">
                  <c:v>23.66</c:v>
                </c:pt>
                <c:pt idx="1261">
                  <c:v>23.3</c:v>
                </c:pt>
                <c:pt idx="1262">
                  <c:v>20.66</c:v>
                </c:pt>
                <c:pt idx="1263">
                  <c:v>21.41</c:v>
                </c:pt>
                <c:pt idx="1264">
                  <c:v>23.11</c:v>
                </c:pt>
                <c:pt idx="1265">
                  <c:v>23.64</c:v>
                </c:pt>
                <c:pt idx="1266">
                  <c:v>23.27</c:v>
                </c:pt>
                <c:pt idx="1267">
                  <c:v>21.67</c:v>
                </c:pt>
                <c:pt idx="1268">
                  <c:v>23.59</c:v>
                </c:pt>
                <c:pt idx="1269">
                  <c:v>23.86</c:v>
                </c:pt>
                <c:pt idx="1270">
                  <c:v>20.85</c:v>
                </c:pt>
                <c:pt idx="1271">
                  <c:v>23.27</c:v>
                </c:pt>
                <c:pt idx="1272">
                  <c:v>22.89</c:v>
                </c:pt>
                <c:pt idx="1273">
                  <c:v>23.32</c:v>
                </c:pt>
                <c:pt idx="1274">
                  <c:v>22.62</c:v>
                </c:pt>
                <c:pt idx="1275">
                  <c:v>23.26</c:v>
                </c:pt>
                <c:pt idx="1276">
                  <c:v>21.45</c:v>
                </c:pt>
                <c:pt idx="1277">
                  <c:v>23.48</c:v>
                </c:pt>
                <c:pt idx="1278">
                  <c:v>21.77</c:v>
                </c:pt>
                <c:pt idx="1279">
                  <c:v>23.15</c:v>
                </c:pt>
                <c:pt idx="1280">
                  <c:v>22.89</c:v>
                </c:pt>
                <c:pt idx="1281">
                  <c:v>23.73</c:v>
                </c:pt>
                <c:pt idx="1282">
                  <c:v>22.73</c:v>
                </c:pt>
                <c:pt idx="1283">
                  <c:v>23.05</c:v>
                </c:pt>
                <c:pt idx="1284">
                  <c:v>20.76</c:v>
                </c:pt>
                <c:pt idx="1285">
                  <c:v>21.95</c:v>
                </c:pt>
                <c:pt idx="1286">
                  <c:v>22.19</c:v>
                </c:pt>
                <c:pt idx="1287">
                  <c:v>22.31</c:v>
                </c:pt>
                <c:pt idx="1288">
                  <c:v>22.66</c:v>
                </c:pt>
                <c:pt idx="1289">
                  <c:v>22.72</c:v>
                </c:pt>
                <c:pt idx="1290">
                  <c:v>23.95</c:v>
                </c:pt>
                <c:pt idx="1291">
                  <c:v>23.45</c:v>
                </c:pt>
                <c:pt idx="1292">
                  <c:v>23.17</c:v>
                </c:pt>
                <c:pt idx="1293">
                  <c:v>22.53</c:v>
                </c:pt>
                <c:pt idx="1294">
                  <c:v>22.53</c:v>
                </c:pt>
                <c:pt idx="1295">
                  <c:v>22.71</c:v>
                </c:pt>
                <c:pt idx="1296">
                  <c:v>22.87</c:v>
                </c:pt>
                <c:pt idx="1297">
                  <c:v>23.17</c:v>
                </c:pt>
                <c:pt idx="1298">
                  <c:v>21.65</c:v>
                </c:pt>
                <c:pt idx="1299">
                  <c:v>23.33</c:v>
                </c:pt>
                <c:pt idx="1300">
                  <c:v>24.38</c:v>
                </c:pt>
                <c:pt idx="1301">
                  <c:v>22.82</c:v>
                </c:pt>
                <c:pt idx="1302">
                  <c:v>22.94</c:v>
                </c:pt>
                <c:pt idx="1303">
                  <c:v>22.56</c:v>
                </c:pt>
                <c:pt idx="1304">
                  <c:v>22.8</c:v>
                </c:pt>
                <c:pt idx="1305">
                  <c:v>20.94</c:v>
                </c:pt>
                <c:pt idx="1306">
                  <c:v>21.67</c:v>
                </c:pt>
                <c:pt idx="1307">
                  <c:v>22.03</c:v>
                </c:pt>
                <c:pt idx="1308">
                  <c:v>22.17</c:v>
                </c:pt>
                <c:pt idx="1309">
                  <c:v>22.66</c:v>
                </c:pt>
                <c:pt idx="1310">
                  <c:v>22</c:v>
                </c:pt>
                <c:pt idx="1311">
                  <c:v>22.15</c:v>
                </c:pt>
                <c:pt idx="1312">
                  <c:v>23.32</c:v>
                </c:pt>
                <c:pt idx="1313">
                  <c:v>22.44</c:v>
                </c:pt>
                <c:pt idx="1314">
                  <c:v>22.09</c:v>
                </c:pt>
                <c:pt idx="1315">
                  <c:v>21.56</c:v>
                </c:pt>
                <c:pt idx="1316">
                  <c:v>22.04</c:v>
                </c:pt>
                <c:pt idx="1317">
                  <c:v>22.56</c:v>
                </c:pt>
                <c:pt idx="1318">
                  <c:v>22.47</c:v>
                </c:pt>
                <c:pt idx="1319">
                  <c:v>21.54</c:v>
                </c:pt>
                <c:pt idx="1320">
                  <c:v>21.45</c:v>
                </c:pt>
                <c:pt idx="1321">
                  <c:v>21.47</c:v>
                </c:pt>
                <c:pt idx="1322">
                  <c:v>21.67</c:v>
                </c:pt>
                <c:pt idx="1323">
                  <c:v>22.34</c:v>
                </c:pt>
                <c:pt idx="1324">
                  <c:v>22.25</c:v>
                </c:pt>
                <c:pt idx="1325">
                  <c:v>22.53</c:v>
                </c:pt>
                <c:pt idx="1326">
                  <c:v>23.16</c:v>
                </c:pt>
                <c:pt idx="1327">
                  <c:v>22.91</c:v>
                </c:pt>
                <c:pt idx="1328">
                  <c:v>22.46</c:v>
                </c:pt>
                <c:pt idx="1329">
                  <c:v>23.31</c:v>
                </c:pt>
                <c:pt idx="1330">
                  <c:v>22.43</c:v>
                </c:pt>
                <c:pt idx="1331">
                  <c:v>21.74</c:v>
                </c:pt>
                <c:pt idx="1332">
                  <c:v>21.41</c:v>
                </c:pt>
                <c:pt idx="1333">
                  <c:v>22.22</c:v>
                </c:pt>
                <c:pt idx="1334">
                  <c:v>23.22</c:v>
                </c:pt>
                <c:pt idx="1335">
                  <c:v>22.07</c:v>
                </c:pt>
                <c:pt idx="1336">
                  <c:v>22.32</c:v>
                </c:pt>
                <c:pt idx="1337">
                  <c:v>22.78</c:v>
                </c:pt>
                <c:pt idx="1338">
                  <c:v>23.54</c:v>
                </c:pt>
                <c:pt idx="1339">
                  <c:v>23.69</c:v>
                </c:pt>
                <c:pt idx="1340">
                  <c:v>22.62</c:v>
                </c:pt>
                <c:pt idx="1341">
                  <c:v>21.98</c:v>
                </c:pt>
                <c:pt idx="1342">
                  <c:v>22.23</c:v>
                </c:pt>
                <c:pt idx="1343">
                  <c:v>21.99</c:v>
                </c:pt>
                <c:pt idx="1344">
                  <c:v>22.42</c:v>
                </c:pt>
                <c:pt idx="1345">
                  <c:v>21.85</c:v>
                </c:pt>
                <c:pt idx="1346">
                  <c:v>22.2</c:v>
                </c:pt>
                <c:pt idx="1347">
                  <c:v>23.21</c:v>
                </c:pt>
                <c:pt idx="1348">
                  <c:v>23.43</c:v>
                </c:pt>
                <c:pt idx="1349">
                  <c:v>22.44</c:v>
                </c:pt>
                <c:pt idx="1350">
                  <c:v>23.28</c:v>
                </c:pt>
                <c:pt idx="1351">
                  <c:v>23.23</c:v>
                </c:pt>
                <c:pt idx="1352">
                  <c:v>24.33</c:v>
                </c:pt>
                <c:pt idx="1353">
                  <c:v>23.28</c:v>
                </c:pt>
                <c:pt idx="1354">
                  <c:v>21.75</c:v>
                </c:pt>
                <c:pt idx="1355">
                  <c:v>22.42</c:v>
                </c:pt>
                <c:pt idx="1356">
                  <c:v>22.83</c:v>
                </c:pt>
                <c:pt idx="1357">
                  <c:v>23.44</c:v>
                </c:pt>
                <c:pt idx="1358">
                  <c:v>24.05</c:v>
                </c:pt>
                <c:pt idx="1359">
                  <c:v>22.94</c:v>
                </c:pt>
                <c:pt idx="1360">
                  <c:v>21.91</c:v>
                </c:pt>
                <c:pt idx="1361">
                  <c:v>23.34</c:v>
                </c:pt>
                <c:pt idx="1362">
                  <c:v>23.19</c:v>
                </c:pt>
                <c:pt idx="1363">
                  <c:v>22.91</c:v>
                </c:pt>
                <c:pt idx="1364">
                  <c:v>22.8</c:v>
                </c:pt>
                <c:pt idx="1365">
                  <c:v>22.81</c:v>
                </c:pt>
                <c:pt idx="1366">
                  <c:v>23.09</c:v>
                </c:pt>
                <c:pt idx="1367">
                  <c:v>22.73</c:v>
                </c:pt>
                <c:pt idx="1368">
                  <c:v>22.47</c:v>
                </c:pt>
                <c:pt idx="1369">
                  <c:v>23.13</c:v>
                </c:pt>
                <c:pt idx="1370">
                  <c:v>22.95</c:v>
                </c:pt>
                <c:pt idx="1371">
                  <c:v>23.14</c:v>
                </c:pt>
                <c:pt idx="1372">
                  <c:v>22.77</c:v>
                </c:pt>
                <c:pt idx="1373">
                  <c:v>22.93</c:v>
                </c:pt>
                <c:pt idx="1374">
                  <c:v>22.53</c:v>
                </c:pt>
                <c:pt idx="1375">
                  <c:v>21.66</c:v>
                </c:pt>
                <c:pt idx="1376">
                  <c:v>22.93</c:v>
                </c:pt>
                <c:pt idx="1377">
                  <c:v>22.95</c:v>
                </c:pt>
                <c:pt idx="1378">
                  <c:v>23.34</c:v>
                </c:pt>
                <c:pt idx="1379">
                  <c:v>22.77</c:v>
                </c:pt>
                <c:pt idx="1380">
                  <c:v>23.17</c:v>
                </c:pt>
                <c:pt idx="1381">
                  <c:v>22.91</c:v>
                </c:pt>
                <c:pt idx="1382">
                  <c:v>22.85</c:v>
                </c:pt>
                <c:pt idx="1383">
                  <c:v>23.09</c:v>
                </c:pt>
                <c:pt idx="1384">
                  <c:v>22.66</c:v>
                </c:pt>
                <c:pt idx="1385">
                  <c:v>23.28</c:v>
                </c:pt>
                <c:pt idx="1386">
                  <c:v>23.21</c:v>
                </c:pt>
                <c:pt idx="1387">
                  <c:v>22.75</c:v>
                </c:pt>
                <c:pt idx="1388">
                  <c:v>22.78</c:v>
                </c:pt>
                <c:pt idx="1389">
                  <c:v>22.82</c:v>
                </c:pt>
                <c:pt idx="1390">
                  <c:v>22.57</c:v>
                </c:pt>
                <c:pt idx="1391">
                  <c:v>22.55</c:v>
                </c:pt>
                <c:pt idx="1392">
                  <c:v>23.04</c:v>
                </c:pt>
                <c:pt idx="1393">
                  <c:v>22.57</c:v>
                </c:pt>
                <c:pt idx="1394">
                  <c:v>22.97</c:v>
                </c:pt>
                <c:pt idx="1395">
                  <c:v>22.81</c:v>
                </c:pt>
                <c:pt idx="1396">
                  <c:v>22.76</c:v>
                </c:pt>
                <c:pt idx="1397">
                  <c:v>22.64</c:v>
                </c:pt>
                <c:pt idx="1398">
                  <c:v>22.67</c:v>
                </c:pt>
                <c:pt idx="1399">
                  <c:v>22.8</c:v>
                </c:pt>
                <c:pt idx="1400">
                  <c:v>22.84</c:v>
                </c:pt>
                <c:pt idx="1401">
                  <c:v>22.68</c:v>
                </c:pt>
                <c:pt idx="1402">
                  <c:v>22.86</c:v>
                </c:pt>
                <c:pt idx="1403">
                  <c:v>22.77</c:v>
                </c:pt>
                <c:pt idx="1404">
                  <c:v>22.19</c:v>
                </c:pt>
                <c:pt idx="1405">
                  <c:v>22.29</c:v>
                </c:pt>
                <c:pt idx="1406">
                  <c:v>22.83</c:v>
                </c:pt>
                <c:pt idx="1407">
                  <c:v>22.44</c:v>
                </c:pt>
                <c:pt idx="1408">
                  <c:v>22.13</c:v>
                </c:pt>
                <c:pt idx="1409">
                  <c:v>21.99</c:v>
                </c:pt>
                <c:pt idx="1410">
                  <c:v>22.3</c:v>
                </c:pt>
                <c:pt idx="1411">
                  <c:v>21.3</c:v>
                </c:pt>
                <c:pt idx="1412">
                  <c:v>21.71</c:v>
                </c:pt>
                <c:pt idx="1413">
                  <c:v>21.59</c:v>
                </c:pt>
                <c:pt idx="1414">
                  <c:v>21.91</c:v>
                </c:pt>
                <c:pt idx="1415">
                  <c:v>22.43</c:v>
                </c:pt>
                <c:pt idx="1416">
                  <c:v>22.29</c:v>
                </c:pt>
                <c:pt idx="1417">
                  <c:v>22.48</c:v>
                </c:pt>
                <c:pt idx="1418">
                  <c:v>21.51</c:v>
                </c:pt>
                <c:pt idx="1419">
                  <c:v>22.57</c:v>
                </c:pt>
                <c:pt idx="1420">
                  <c:v>22.53</c:v>
                </c:pt>
                <c:pt idx="1421">
                  <c:v>22.98</c:v>
                </c:pt>
                <c:pt idx="1422">
                  <c:v>22.56</c:v>
                </c:pt>
                <c:pt idx="1423">
                  <c:v>22.35</c:v>
                </c:pt>
                <c:pt idx="1424">
                  <c:v>22.49</c:v>
                </c:pt>
                <c:pt idx="1425">
                  <c:v>22.83</c:v>
                </c:pt>
                <c:pt idx="1426">
                  <c:v>22.91</c:v>
                </c:pt>
                <c:pt idx="1427">
                  <c:v>22.26</c:v>
                </c:pt>
                <c:pt idx="1428">
                  <c:v>22.11</c:v>
                </c:pt>
                <c:pt idx="1429">
                  <c:v>22.21</c:v>
                </c:pt>
                <c:pt idx="1430">
                  <c:v>22.19</c:v>
                </c:pt>
                <c:pt idx="1431">
                  <c:v>21.49</c:v>
                </c:pt>
                <c:pt idx="1432">
                  <c:v>21.89</c:v>
                </c:pt>
                <c:pt idx="1433">
                  <c:v>21.81</c:v>
                </c:pt>
                <c:pt idx="1434">
                  <c:v>21.5</c:v>
                </c:pt>
                <c:pt idx="1435">
                  <c:v>21.52</c:v>
                </c:pt>
                <c:pt idx="1436">
                  <c:v>21.99</c:v>
                </c:pt>
                <c:pt idx="1437">
                  <c:v>21.65</c:v>
                </c:pt>
                <c:pt idx="1438">
                  <c:v>22.25</c:v>
                </c:pt>
                <c:pt idx="1439">
                  <c:v>22.3</c:v>
                </c:pt>
                <c:pt idx="1440">
                  <c:v>22.33</c:v>
                </c:pt>
                <c:pt idx="1441">
                  <c:v>21.9</c:v>
                </c:pt>
                <c:pt idx="1442">
                  <c:v>21.99</c:v>
                </c:pt>
                <c:pt idx="1443">
                  <c:v>22.31</c:v>
                </c:pt>
                <c:pt idx="1444">
                  <c:v>22.72</c:v>
                </c:pt>
                <c:pt idx="1445">
                  <c:v>22.01</c:v>
                </c:pt>
                <c:pt idx="1446">
                  <c:v>22.51</c:v>
                </c:pt>
                <c:pt idx="1447">
                  <c:v>22.72</c:v>
                </c:pt>
                <c:pt idx="1448">
                  <c:v>22.5</c:v>
                </c:pt>
                <c:pt idx="1449">
                  <c:v>22.48</c:v>
                </c:pt>
                <c:pt idx="1450">
                  <c:v>22.83</c:v>
                </c:pt>
                <c:pt idx="1451">
                  <c:v>22.17</c:v>
                </c:pt>
                <c:pt idx="1452">
                  <c:v>22.03</c:v>
                </c:pt>
                <c:pt idx="1453">
                  <c:v>22.75</c:v>
                </c:pt>
                <c:pt idx="1454">
                  <c:v>22.79</c:v>
                </c:pt>
                <c:pt idx="1455">
                  <c:v>22.78</c:v>
                </c:pt>
                <c:pt idx="1456">
                  <c:v>22.33</c:v>
                </c:pt>
                <c:pt idx="1457">
                  <c:v>22.75</c:v>
                </c:pt>
                <c:pt idx="1458">
                  <c:v>21.89</c:v>
                </c:pt>
                <c:pt idx="1459">
                  <c:v>21.95</c:v>
                </c:pt>
                <c:pt idx="1460">
                  <c:v>22.45</c:v>
                </c:pt>
                <c:pt idx="1461">
                  <c:v>22.27</c:v>
                </c:pt>
                <c:pt idx="1462">
                  <c:v>22.1</c:v>
                </c:pt>
                <c:pt idx="1463">
                  <c:v>21.51</c:v>
                </c:pt>
                <c:pt idx="1464">
                  <c:v>21.51</c:v>
                </c:pt>
                <c:pt idx="1465">
                  <c:v>21.93</c:v>
                </c:pt>
                <c:pt idx="1466">
                  <c:v>21.99</c:v>
                </c:pt>
                <c:pt idx="1467">
                  <c:v>21.94</c:v>
                </c:pt>
                <c:pt idx="1468">
                  <c:v>21.41</c:v>
                </c:pt>
                <c:pt idx="1469">
                  <c:v>22.29</c:v>
                </c:pt>
                <c:pt idx="1470">
                  <c:v>22.66</c:v>
                </c:pt>
                <c:pt idx="1471">
                  <c:v>22.91</c:v>
                </c:pt>
                <c:pt idx="1472">
                  <c:v>22.42</c:v>
                </c:pt>
                <c:pt idx="1473">
                  <c:v>22.08</c:v>
                </c:pt>
                <c:pt idx="1474">
                  <c:v>22.19</c:v>
                </c:pt>
                <c:pt idx="1475">
                  <c:v>22.39</c:v>
                </c:pt>
                <c:pt idx="1476">
                  <c:v>22.72</c:v>
                </c:pt>
                <c:pt idx="1477">
                  <c:v>22.57</c:v>
                </c:pt>
                <c:pt idx="1478">
                  <c:v>22.77</c:v>
                </c:pt>
                <c:pt idx="1479">
                  <c:v>22.34</c:v>
                </c:pt>
                <c:pt idx="1480">
                  <c:v>22.15</c:v>
                </c:pt>
                <c:pt idx="1481">
                  <c:v>22.61</c:v>
                </c:pt>
                <c:pt idx="1482">
                  <c:v>21.9</c:v>
                </c:pt>
                <c:pt idx="1483">
                  <c:v>21.67</c:v>
                </c:pt>
                <c:pt idx="1484">
                  <c:v>22.53</c:v>
                </c:pt>
                <c:pt idx="1485">
                  <c:v>22.63</c:v>
                </c:pt>
                <c:pt idx="1486">
                  <c:v>22.75</c:v>
                </c:pt>
                <c:pt idx="1487">
                  <c:v>22.14</c:v>
                </c:pt>
                <c:pt idx="1488">
                  <c:v>22.67</c:v>
                </c:pt>
                <c:pt idx="1489">
                  <c:v>22.44</c:v>
                </c:pt>
                <c:pt idx="1490">
                  <c:v>22.4</c:v>
                </c:pt>
                <c:pt idx="1491">
                  <c:v>22.83</c:v>
                </c:pt>
                <c:pt idx="1492">
                  <c:v>23.63</c:v>
                </c:pt>
                <c:pt idx="1493">
                  <c:v>23.46</c:v>
                </c:pt>
                <c:pt idx="1494">
                  <c:v>23.15</c:v>
                </c:pt>
                <c:pt idx="1495">
                  <c:v>22.69</c:v>
                </c:pt>
                <c:pt idx="1496">
                  <c:v>22.57</c:v>
                </c:pt>
                <c:pt idx="1497">
                  <c:v>22.72</c:v>
                </c:pt>
                <c:pt idx="1498">
                  <c:v>22.89</c:v>
                </c:pt>
                <c:pt idx="1499">
                  <c:v>23.25</c:v>
                </c:pt>
                <c:pt idx="1500">
                  <c:v>23.35</c:v>
                </c:pt>
                <c:pt idx="1501">
                  <c:v>23.38</c:v>
                </c:pt>
                <c:pt idx="1502">
                  <c:v>22.67</c:v>
                </c:pt>
                <c:pt idx="1503">
                  <c:v>23.61</c:v>
                </c:pt>
                <c:pt idx="1504">
                  <c:v>23.61</c:v>
                </c:pt>
                <c:pt idx="1505">
                  <c:v>24.15</c:v>
                </c:pt>
                <c:pt idx="1506">
                  <c:v>23.95</c:v>
                </c:pt>
                <c:pt idx="1507">
                  <c:v>23.71</c:v>
                </c:pt>
                <c:pt idx="1508">
                  <c:v>22.95</c:v>
                </c:pt>
                <c:pt idx="1509">
                  <c:v>23.65</c:v>
                </c:pt>
                <c:pt idx="1510">
                  <c:v>23.27</c:v>
                </c:pt>
                <c:pt idx="1511">
                  <c:v>22.13</c:v>
                </c:pt>
                <c:pt idx="1512">
                  <c:v>21.9</c:v>
                </c:pt>
                <c:pt idx="1513">
                  <c:v>22.77</c:v>
                </c:pt>
                <c:pt idx="1514">
                  <c:v>23.31</c:v>
                </c:pt>
                <c:pt idx="1515">
                  <c:v>22.72</c:v>
                </c:pt>
                <c:pt idx="1516">
                  <c:v>22.92</c:v>
                </c:pt>
                <c:pt idx="1517">
                  <c:v>23.81</c:v>
                </c:pt>
                <c:pt idx="1518">
                  <c:v>23.92</c:v>
                </c:pt>
                <c:pt idx="1519">
                  <c:v>24.05</c:v>
                </c:pt>
                <c:pt idx="1520">
                  <c:v>24.61</c:v>
                </c:pt>
                <c:pt idx="1521">
                  <c:v>24.23</c:v>
                </c:pt>
                <c:pt idx="1522">
                  <c:v>24.48</c:v>
                </c:pt>
                <c:pt idx="1523">
                  <c:v>24.39</c:v>
                </c:pt>
                <c:pt idx="1524">
                  <c:v>23.89</c:v>
                </c:pt>
                <c:pt idx="1525">
                  <c:v>24.35</c:v>
                </c:pt>
                <c:pt idx="1526">
                  <c:v>24.41</c:v>
                </c:pt>
                <c:pt idx="1527">
                  <c:v>24.31</c:v>
                </c:pt>
                <c:pt idx="1528">
                  <c:v>24.42</c:v>
                </c:pt>
                <c:pt idx="1529">
                  <c:v>24.29</c:v>
                </c:pt>
                <c:pt idx="1530">
                  <c:v>23.48</c:v>
                </c:pt>
                <c:pt idx="1531">
                  <c:v>22.98</c:v>
                </c:pt>
                <c:pt idx="1532">
                  <c:v>23.59</c:v>
                </c:pt>
                <c:pt idx="1533">
                  <c:v>23.85</c:v>
                </c:pt>
                <c:pt idx="1534">
                  <c:v>24.2</c:v>
                </c:pt>
                <c:pt idx="1535">
                  <c:v>23.73</c:v>
                </c:pt>
                <c:pt idx="1536">
                  <c:v>22.54</c:v>
                </c:pt>
                <c:pt idx="1537">
                  <c:v>23.73</c:v>
                </c:pt>
                <c:pt idx="1538">
                  <c:v>23.65</c:v>
                </c:pt>
                <c:pt idx="1539">
                  <c:v>23.69</c:v>
                </c:pt>
                <c:pt idx="1540">
                  <c:v>22.58</c:v>
                </c:pt>
                <c:pt idx="1541">
                  <c:v>23.44</c:v>
                </c:pt>
                <c:pt idx="1542">
                  <c:v>22.81</c:v>
                </c:pt>
                <c:pt idx="1543">
                  <c:v>23.66</c:v>
                </c:pt>
                <c:pt idx="1544">
                  <c:v>23.92</c:v>
                </c:pt>
                <c:pt idx="1545">
                  <c:v>23.54</c:v>
                </c:pt>
                <c:pt idx="1546">
                  <c:v>23.16</c:v>
                </c:pt>
                <c:pt idx="1547">
                  <c:v>23.99</c:v>
                </c:pt>
                <c:pt idx="1548">
                  <c:v>23.17</c:v>
                </c:pt>
                <c:pt idx="1549">
                  <c:v>23.06</c:v>
                </c:pt>
                <c:pt idx="1550">
                  <c:v>23.37</c:v>
                </c:pt>
                <c:pt idx="1551">
                  <c:v>23.2</c:v>
                </c:pt>
                <c:pt idx="1552">
                  <c:v>23.73</c:v>
                </c:pt>
                <c:pt idx="1553">
                  <c:v>22.3</c:v>
                </c:pt>
                <c:pt idx="1554">
                  <c:v>23.01</c:v>
                </c:pt>
                <c:pt idx="1555">
                  <c:v>23.99</c:v>
                </c:pt>
                <c:pt idx="1556">
                  <c:v>24.17</c:v>
                </c:pt>
                <c:pt idx="1557">
                  <c:v>23.94</c:v>
                </c:pt>
                <c:pt idx="1558">
                  <c:v>21.71</c:v>
                </c:pt>
                <c:pt idx="1559">
                  <c:v>23.08</c:v>
                </c:pt>
                <c:pt idx="1560">
                  <c:v>23.39</c:v>
                </c:pt>
                <c:pt idx="1561">
                  <c:v>24.09</c:v>
                </c:pt>
                <c:pt idx="1562">
                  <c:v>23.84</c:v>
                </c:pt>
                <c:pt idx="1563">
                  <c:v>23.4</c:v>
                </c:pt>
                <c:pt idx="1564">
                  <c:v>23.6</c:v>
                </c:pt>
                <c:pt idx="1565">
                  <c:v>23.7</c:v>
                </c:pt>
                <c:pt idx="1566">
                  <c:v>24.35</c:v>
                </c:pt>
                <c:pt idx="1567">
                  <c:v>24.63</c:v>
                </c:pt>
                <c:pt idx="1568">
                  <c:v>24.48</c:v>
                </c:pt>
                <c:pt idx="1569">
                  <c:v>24.81</c:v>
                </c:pt>
                <c:pt idx="1570">
                  <c:v>25.22</c:v>
                </c:pt>
                <c:pt idx="1571">
                  <c:v>24.58</c:v>
                </c:pt>
                <c:pt idx="1572">
                  <c:v>25.07</c:v>
                </c:pt>
                <c:pt idx="1573">
                  <c:v>24.75</c:v>
                </c:pt>
                <c:pt idx="1574">
                  <c:v>24.84</c:v>
                </c:pt>
                <c:pt idx="1575">
                  <c:v>24.85</c:v>
                </c:pt>
                <c:pt idx="1576">
                  <c:v>22.81</c:v>
                </c:pt>
                <c:pt idx="1577">
                  <c:v>21.06</c:v>
                </c:pt>
                <c:pt idx="1578">
                  <c:v>23.83</c:v>
                </c:pt>
                <c:pt idx="1579">
                  <c:v>22.6</c:v>
                </c:pt>
                <c:pt idx="1580">
                  <c:v>23.46</c:v>
                </c:pt>
                <c:pt idx="1581">
                  <c:v>23.8</c:v>
                </c:pt>
                <c:pt idx="1582">
                  <c:v>23.83</c:v>
                </c:pt>
                <c:pt idx="1583">
                  <c:v>22.42</c:v>
                </c:pt>
                <c:pt idx="1584">
                  <c:v>23.9</c:v>
                </c:pt>
                <c:pt idx="1585">
                  <c:v>23.81</c:v>
                </c:pt>
                <c:pt idx="1586">
                  <c:v>24.25</c:v>
                </c:pt>
                <c:pt idx="1587">
                  <c:v>23.86</c:v>
                </c:pt>
                <c:pt idx="1588">
                  <c:v>23.34</c:v>
                </c:pt>
                <c:pt idx="1589">
                  <c:v>22.03</c:v>
                </c:pt>
                <c:pt idx="1590">
                  <c:v>22.67</c:v>
                </c:pt>
                <c:pt idx="1591">
                  <c:v>22.03</c:v>
                </c:pt>
                <c:pt idx="1592">
                  <c:v>22.18</c:v>
                </c:pt>
                <c:pt idx="1593">
                  <c:v>23.08</c:v>
                </c:pt>
                <c:pt idx="1594">
                  <c:v>23.84</c:v>
                </c:pt>
                <c:pt idx="1595">
                  <c:v>22.01</c:v>
                </c:pt>
                <c:pt idx="1596">
                  <c:v>21.49</c:v>
                </c:pt>
                <c:pt idx="1597">
                  <c:v>21.14</c:v>
                </c:pt>
                <c:pt idx="1598">
                  <c:v>21.88</c:v>
                </c:pt>
                <c:pt idx="1599">
                  <c:v>23.89</c:v>
                </c:pt>
                <c:pt idx="1600">
                  <c:v>23.81</c:v>
                </c:pt>
                <c:pt idx="1601">
                  <c:v>24.45</c:v>
                </c:pt>
                <c:pt idx="1602">
                  <c:v>24.54</c:v>
                </c:pt>
                <c:pt idx="1603">
                  <c:v>24.18</c:v>
                </c:pt>
                <c:pt idx="1604">
                  <c:v>22.97</c:v>
                </c:pt>
                <c:pt idx="1605">
                  <c:v>22.06</c:v>
                </c:pt>
                <c:pt idx="1606">
                  <c:v>22.53</c:v>
                </c:pt>
                <c:pt idx="1607">
                  <c:v>22.76</c:v>
                </c:pt>
                <c:pt idx="1608">
                  <c:v>20.329999999999998</c:v>
                </c:pt>
                <c:pt idx="1609">
                  <c:v>22.25</c:v>
                </c:pt>
                <c:pt idx="1610">
                  <c:v>24.13</c:v>
                </c:pt>
                <c:pt idx="1611">
                  <c:v>23.83</c:v>
                </c:pt>
                <c:pt idx="1612">
                  <c:v>23.53</c:v>
                </c:pt>
                <c:pt idx="1613">
                  <c:v>23.55</c:v>
                </c:pt>
                <c:pt idx="1614">
                  <c:v>24.25</c:v>
                </c:pt>
                <c:pt idx="1615">
                  <c:v>23.24</c:v>
                </c:pt>
                <c:pt idx="1616">
                  <c:v>23.17</c:v>
                </c:pt>
                <c:pt idx="1617">
                  <c:v>22.77</c:v>
                </c:pt>
                <c:pt idx="1618">
                  <c:v>23.48</c:v>
                </c:pt>
                <c:pt idx="1619">
                  <c:v>23.32</c:v>
                </c:pt>
                <c:pt idx="1620">
                  <c:v>23.03</c:v>
                </c:pt>
                <c:pt idx="1621">
                  <c:v>22.85</c:v>
                </c:pt>
                <c:pt idx="1622">
                  <c:v>23.75</c:v>
                </c:pt>
                <c:pt idx="1623">
                  <c:v>24.36</c:v>
                </c:pt>
                <c:pt idx="1624">
                  <c:v>22.41</c:v>
                </c:pt>
                <c:pt idx="1625">
                  <c:v>21.94</c:v>
                </c:pt>
                <c:pt idx="1626">
                  <c:v>24.05</c:v>
                </c:pt>
                <c:pt idx="1627">
                  <c:v>22.27</c:v>
                </c:pt>
                <c:pt idx="1628">
                  <c:v>21.77</c:v>
                </c:pt>
                <c:pt idx="1629">
                  <c:v>21.92</c:v>
                </c:pt>
                <c:pt idx="1630">
                  <c:v>22.4</c:v>
                </c:pt>
                <c:pt idx="1631">
                  <c:v>23.34</c:v>
                </c:pt>
                <c:pt idx="1632">
                  <c:v>23.59</c:v>
                </c:pt>
                <c:pt idx="1633">
                  <c:v>23.42</c:v>
                </c:pt>
                <c:pt idx="1634">
                  <c:v>22.1</c:v>
                </c:pt>
                <c:pt idx="1635">
                  <c:v>23.01</c:v>
                </c:pt>
                <c:pt idx="1636">
                  <c:v>24.36</c:v>
                </c:pt>
                <c:pt idx="1637">
                  <c:v>23.03</c:v>
                </c:pt>
                <c:pt idx="1638">
                  <c:v>22.72</c:v>
                </c:pt>
                <c:pt idx="1639">
                  <c:v>23.79</c:v>
                </c:pt>
                <c:pt idx="1640">
                  <c:v>24.92</c:v>
                </c:pt>
                <c:pt idx="1641">
                  <c:v>20.3</c:v>
                </c:pt>
                <c:pt idx="1642">
                  <c:v>22.55</c:v>
                </c:pt>
                <c:pt idx="1643">
                  <c:v>22.92</c:v>
                </c:pt>
                <c:pt idx="1644">
                  <c:v>23.61</c:v>
                </c:pt>
                <c:pt idx="1645">
                  <c:v>23.11</c:v>
                </c:pt>
                <c:pt idx="1646">
                  <c:v>23.06</c:v>
                </c:pt>
                <c:pt idx="1647">
                  <c:v>22.73</c:v>
                </c:pt>
                <c:pt idx="1648">
                  <c:v>21.63</c:v>
                </c:pt>
                <c:pt idx="1649">
                  <c:v>23.13</c:v>
                </c:pt>
                <c:pt idx="1650">
                  <c:v>23.01</c:v>
                </c:pt>
                <c:pt idx="1651">
                  <c:v>22.41</c:v>
                </c:pt>
                <c:pt idx="1652">
                  <c:v>22.55</c:v>
                </c:pt>
                <c:pt idx="1653">
                  <c:v>23.57</c:v>
                </c:pt>
                <c:pt idx="1654">
                  <c:v>23.56</c:v>
                </c:pt>
                <c:pt idx="1655">
                  <c:v>23.45</c:v>
                </c:pt>
                <c:pt idx="1656">
                  <c:v>23.53</c:v>
                </c:pt>
                <c:pt idx="1657">
                  <c:v>23.33</c:v>
                </c:pt>
                <c:pt idx="1658">
                  <c:v>23.5</c:v>
                </c:pt>
                <c:pt idx="1659">
                  <c:v>22.3</c:v>
                </c:pt>
                <c:pt idx="1660">
                  <c:v>22.05</c:v>
                </c:pt>
                <c:pt idx="1661">
                  <c:v>23.22</c:v>
                </c:pt>
                <c:pt idx="1662">
                  <c:v>23.47</c:v>
                </c:pt>
                <c:pt idx="1663">
                  <c:v>21.9</c:v>
                </c:pt>
                <c:pt idx="1664">
                  <c:v>22.75</c:v>
                </c:pt>
                <c:pt idx="1665">
                  <c:v>22.99</c:v>
                </c:pt>
                <c:pt idx="1666">
                  <c:v>23.69</c:v>
                </c:pt>
                <c:pt idx="1667">
                  <c:v>23.33</c:v>
                </c:pt>
                <c:pt idx="1668">
                  <c:v>23.45</c:v>
                </c:pt>
                <c:pt idx="1669">
                  <c:v>23.44</c:v>
                </c:pt>
                <c:pt idx="1670">
                  <c:v>22.88</c:v>
                </c:pt>
                <c:pt idx="1671">
                  <c:v>23.45</c:v>
                </c:pt>
                <c:pt idx="1672">
                  <c:v>23.36</c:v>
                </c:pt>
                <c:pt idx="1673">
                  <c:v>22.96</c:v>
                </c:pt>
                <c:pt idx="1674">
                  <c:v>20.62</c:v>
                </c:pt>
                <c:pt idx="1675">
                  <c:v>21.98</c:v>
                </c:pt>
                <c:pt idx="1676">
                  <c:v>22.4</c:v>
                </c:pt>
                <c:pt idx="1677">
                  <c:v>22.71</c:v>
                </c:pt>
                <c:pt idx="1678">
                  <c:v>22.05</c:v>
                </c:pt>
                <c:pt idx="1679">
                  <c:v>22.54</c:v>
                </c:pt>
                <c:pt idx="1680">
                  <c:v>23.13</c:v>
                </c:pt>
                <c:pt idx="1681">
                  <c:v>22.48</c:v>
                </c:pt>
                <c:pt idx="1682">
                  <c:v>23.17</c:v>
                </c:pt>
                <c:pt idx="1683">
                  <c:v>22.12</c:v>
                </c:pt>
                <c:pt idx="1684">
                  <c:v>23.22</c:v>
                </c:pt>
                <c:pt idx="1685">
                  <c:v>22.3</c:v>
                </c:pt>
                <c:pt idx="1686">
                  <c:v>23.15</c:v>
                </c:pt>
                <c:pt idx="1687">
                  <c:v>22.46</c:v>
                </c:pt>
                <c:pt idx="1688">
                  <c:v>22.57</c:v>
                </c:pt>
                <c:pt idx="1689">
                  <c:v>22.63</c:v>
                </c:pt>
                <c:pt idx="1690">
                  <c:v>22.45</c:v>
                </c:pt>
                <c:pt idx="1691">
                  <c:v>21.85</c:v>
                </c:pt>
                <c:pt idx="1692">
                  <c:v>21.61</c:v>
                </c:pt>
                <c:pt idx="1693">
                  <c:v>22.15</c:v>
                </c:pt>
                <c:pt idx="1694">
                  <c:v>21.97</c:v>
                </c:pt>
                <c:pt idx="1695">
                  <c:v>22.34</c:v>
                </c:pt>
                <c:pt idx="1696">
                  <c:v>21.6</c:v>
                </c:pt>
                <c:pt idx="1697">
                  <c:v>22.64</c:v>
                </c:pt>
                <c:pt idx="1698">
                  <c:v>22.27</c:v>
                </c:pt>
                <c:pt idx="1699">
                  <c:v>22.81</c:v>
                </c:pt>
                <c:pt idx="1700">
                  <c:v>23.05</c:v>
                </c:pt>
                <c:pt idx="1701">
                  <c:v>21.71</c:v>
                </c:pt>
                <c:pt idx="1702">
                  <c:v>22.85</c:v>
                </c:pt>
                <c:pt idx="1703">
                  <c:v>22.97</c:v>
                </c:pt>
                <c:pt idx="1704">
                  <c:v>22.9</c:v>
                </c:pt>
                <c:pt idx="1705">
                  <c:v>22.46</c:v>
                </c:pt>
                <c:pt idx="1706">
                  <c:v>22.47</c:v>
                </c:pt>
                <c:pt idx="1707">
                  <c:v>22.11</c:v>
                </c:pt>
                <c:pt idx="1708">
                  <c:v>22.25</c:v>
                </c:pt>
                <c:pt idx="1709">
                  <c:v>23.3</c:v>
                </c:pt>
                <c:pt idx="1710">
                  <c:v>22.43</c:v>
                </c:pt>
                <c:pt idx="1711">
                  <c:v>23.64</c:v>
                </c:pt>
                <c:pt idx="1712">
                  <c:v>23.37</c:v>
                </c:pt>
                <c:pt idx="1713">
                  <c:v>24.88</c:v>
                </c:pt>
                <c:pt idx="1714">
                  <c:v>23.59</c:v>
                </c:pt>
                <c:pt idx="1715">
                  <c:v>23.03</c:v>
                </c:pt>
                <c:pt idx="1716">
                  <c:v>22.68</c:v>
                </c:pt>
                <c:pt idx="1717">
                  <c:v>22.45</c:v>
                </c:pt>
                <c:pt idx="1718">
                  <c:v>21.81</c:v>
                </c:pt>
                <c:pt idx="1719">
                  <c:v>22.85</c:v>
                </c:pt>
                <c:pt idx="1720">
                  <c:v>23.07</c:v>
                </c:pt>
                <c:pt idx="1721">
                  <c:v>23.23</c:v>
                </c:pt>
                <c:pt idx="1722">
                  <c:v>23.13</c:v>
                </c:pt>
                <c:pt idx="1723">
                  <c:v>22.24</c:v>
                </c:pt>
                <c:pt idx="1724">
                  <c:v>22.73</c:v>
                </c:pt>
                <c:pt idx="1725">
                  <c:v>22.48</c:v>
                </c:pt>
                <c:pt idx="1726">
                  <c:v>23.35</c:v>
                </c:pt>
                <c:pt idx="1727">
                  <c:v>20.76</c:v>
                </c:pt>
                <c:pt idx="1728">
                  <c:v>22.55</c:v>
                </c:pt>
                <c:pt idx="1729">
                  <c:v>23.13</c:v>
                </c:pt>
                <c:pt idx="1730">
                  <c:v>23.45</c:v>
                </c:pt>
                <c:pt idx="1731">
                  <c:v>24.11</c:v>
                </c:pt>
                <c:pt idx="1732">
                  <c:v>24.27</c:v>
                </c:pt>
                <c:pt idx="1733">
                  <c:v>22.72</c:v>
                </c:pt>
                <c:pt idx="1734">
                  <c:v>21.82</c:v>
                </c:pt>
                <c:pt idx="1735">
                  <c:v>23.71</c:v>
                </c:pt>
                <c:pt idx="1736">
                  <c:v>23.3</c:v>
                </c:pt>
                <c:pt idx="1737">
                  <c:v>23.2</c:v>
                </c:pt>
                <c:pt idx="1738">
                  <c:v>23.1</c:v>
                </c:pt>
                <c:pt idx="1739">
                  <c:v>23</c:v>
                </c:pt>
                <c:pt idx="1740">
                  <c:v>22.8</c:v>
                </c:pt>
                <c:pt idx="1741">
                  <c:v>23.15</c:v>
                </c:pt>
                <c:pt idx="1742">
                  <c:v>23.17</c:v>
                </c:pt>
                <c:pt idx="1743">
                  <c:v>22.81</c:v>
                </c:pt>
                <c:pt idx="1744">
                  <c:v>23.76</c:v>
                </c:pt>
                <c:pt idx="1745">
                  <c:v>23.85</c:v>
                </c:pt>
                <c:pt idx="1746">
                  <c:v>23.43</c:v>
                </c:pt>
                <c:pt idx="1747">
                  <c:v>23.55</c:v>
                </c:pt>
                <c:pt idx="1748">
                  <c:v>21.62</c:v>
                </c:pt>
                <c:pt idx="1749">
                  <c:v>20.72</c:v>
                </c:pt>
                <c:pt idx="1750">
                  <c:v>22.92</c:v>
                </c:pt>
                <c:pt idx="1751">
                  <c:v>22.81</c:v>
                </c:pt>
                <c:pt idx="1752">
                  <c:v>23.29</c:v>
                </c:pt>
                <c:pt idx="1753">
                  <c:v>23</c:v>
                </c:pt>
                <c:pt idx="1754">
                  <c:v>22.78</c:v>
                </c:pt>
                <c:pt idx="1755">
                  <c:v>22.36</c:v>
                </c:pt>
                <c:pt idx="1756">
                  <c:v>23.96</c:v>
                </c:pt>
                <c:pt idx="1757">
                  <c:v>24.34</c:v>
                </c:pt>
                <c:pt idx="1758">
                  <c:v>22.86</c:v>
                </c:pt>
                <c:pt idx="1759">
                  <c:v>23.09</c:v>
                </c:pt>
                <c:pt idx="1760">
                  <c:v>23.51</c:v>
                </c:pt>
                <c:pt idx="1761">
                  <c:v>23.83</c:v>
                </c:pt>
                <c:pt idx="1762">
                  <c:v>23.31</c:v>
                </c:pt>
                <c:pt idx="1763">
                  <c:v>24.17</c:v>
                </c:pt>
                <c:pt idx="1764">
                  <c:v>23.99</c:v>
                </c:pt>
                <c:pt idx="1765">
                  <c:v>23.63</c:v>
                </c:pt>
                <c:pt idx="1766">
                  <c:v>22.31</c:v>
                </c:pt>
                <c:pt idx="1767">
                  <c:v>22.52</c:v>
                </c:pt>
                <c:pt idx="1768">
                  <c:v>22.68</c:v>
                </c:pt>
                <c:pt idx="1769">
                  <c:v>22.86</c:v>
                </c:pt>
                <c:pt idx="1770">
                  <c:v>22.57</c:v>
                </c:pt>
                <c:pt idx="1771">
                  <c:v>23.28</c:v>
                </c:pt>
                <c:pt idx="1772">
                  <c:v>22.93</c:v>
                </c:pt>
                <c:pt idx="1773">
                  <c:v>22.92</c:v>
                </c:pt>
                <c:pt idx="1774">
                  <c:v>23.39</c:v>
                </c:pt>
                <c:pt idx="1775">
                  <c:v>23.64</c:v>
                </c:pt>
                <c:pt idx="1776">
                  <c:v>23.12</c:v>
                </c:pt>
                <c:pt idx="1777">
                  <c:v>23.53</c:v>
                </c:pt>
                <c:pt idx="1778">
                  <c:v>23.41</c:v>
                </c:pt>
                <c:pt idx="1779">
                  <c:v>23.63</c:v>
                </c:pt>
                <c:pt idx="1780">
                  <c:v>23.49</c:v>
                </c:pt>
                <c:pt idx="1781">
                  <c:v>22.92</c:v>
                </c:pt>
                <c:pt idx="1782">
                  <c:v>22.97</c:v>
                </c:pt>
                <c:pt idx="1783">
                  <c:v>23.55</c:v>
                </c:pt>
                <c:pt idx="1784">
                  <c:v>23.45</c:v>
                </c:pt>
                <c:pt idx="1785">
                  <c:v>23.39</c:v>
                </c:pt>
                <c:pt idx="1786">
                  <c:v>23.39</c:v>
                </c:pt>
                <c:pt idx="1787">
                  <c:v>23.34</c:v>
                </c:pt>
                <c:pt idx="1788">
                  <c:v>22.05</c:v>
                </c:pt>
                <c:pt idx="1789">
                  <c:v>21.89</c:v>
                </c:pt>
                <c:pt idx="1790">
                  <c:v>22.35</c:v>
                </c:pt>
                <c:pt idx="1791">
                  <c:v>22.01</c:v>
                </c:pt>
                <c:pt idx="1792">
                  <c:v>21.56</c:v>
                </c:pt>
                <c:pt idx="1793">
                  <c:v>22.11</c:v>
                </c:pt>
                <c:pt idx="1794">
                  <c:v>22.29</c:v>
                </c:pt>
                <c:pt idx="1795">
                  <c:v>22.69</c:v>
                </c:pt>
                <c:pt idx="1796">
                  <c:v>22.36</c:v>
                </c:pt>
                <c:pt idx="1797">
                  <c:v>22.63</c:v>
                </c:pt>
                <c:pt idx="1798">
                  <c:v>22.99</c:v>
                </c:pt>
                <c:pt idx="1799">
                  <c:v>23.28</c:v>
                </c:pt>
                <c:pt idx="1800">
                  <c:v>22.5</c:v>
                </c:pt>
                <c:pt idx="1801">
                  <c:v>23.08</c:v>
                </c:pt>
                <c:pt idx="1802">
                  <c:v>22.99</c:v>
                </c:pt>
                <c:pt idx="1803">
                  <c:v>22.55</c:v>
                </c:pt>
                <c:pt idx="1804">
                  <c:v>22.3</c:v>
                </c:pt>
                <c:pt idx="1805">
                  <c:v>23.29</c:v>
                </c:pt>
                <c:pt idx="1806">
                  <c:v>22.8</c:v>
                </c:pt>
                <c:pt idx="1807">
                  <c:v>22.19</c:v>
                </c:pt>
                <c:pt idx="1808">
                  <c:v>23.17</c:v>
                </c:pt>
                <c:pt idx="1809">
                  <c:v>23.1</c:v>
                </c:pt>
                <c:pt idx="1810">
                  <c:v>23.06</c:v>
                </c:pt>
                <c:pt idx="1811">
                  <c:v>23.27</c:v>
                </c:pt>
                <c:pt idx="1812">
                  <c:v>23.09</c:v>
                </c:pt>
                <c:pt idx="1813">
                  <c:v>23.04</c:v>
                </c:pt>
                <c:pt idx="1814">
                  <c:v>22.99</c:v>
                </c:pt>
                <c:pt idx="1815">
                  <c:v>23.41</c:v>
                </c:pt>
                <c:pt idx="1816">
                  <c:v>23.9</c:v>
                </c:pt>
                <c:pt idx="1817">
                  <c:v>23.36</c:v>
                </c:pt>
                <c:pt idx="1818">
                  <c:v>22.86</c:v>
                </c:pt>
                <c:pt idx="1819">
                  <c:v>22.76</c:v>
                </c:pt>
                <c:pt idx="1820">
                  <c:v>22.1</c:v>
                </c:pt>
                <c:pt idx="1821">
                  <c:v>21.92</c:v>
                </c:pt>
                <c:pt idx="1822">
                  <c:v>21.97</c:v>
                </c:pt>
                <c:pt idx="1823">
                  <c:v>22.68</c:v>
                </c:pt>
                <c:pt idx="1824">
                  <c:v>23.11</c:v>
                </c:pt>
                <c:pt idx="1825">
                  <c:v>23.04</c:v>
                </c:pt>
                <c:pt idx="1826">
                  <c:v>22.63</c:v>
                </c:pt>
                <c:pt idx="1827">
                  <c:v>22.79</c:v>
                </c:pt>
                <c:pt idx="1828">
                  <c:v>22.83</c:v>
                </c:pt>
                <c:pt idx="1829">
                  <c:v>22.67</c:v>
                </c:pt>
                <c:pt idx="1830">
                  <c:v>22.9</c:v>
                </c:pt>
                <c:pt idx="1831">
                  <c:v>23.04</c:v>
                </c:pt>
                <c:pt idx="1832">
                  <c:v>23.3</c:v>
                </c:pt>
                <c:pt idx="1833">
                  <c:v>22.46</c:v>
                </c:pt>
                <c:pt idx="1834">
                  <c:v>22.51</c:v>
                </c:pt>
                <c:pt idx="1835">
                  <c:v>23.08</c:v>
                </c:pt>
                <c:pt idx="1836">
                  <c:v>23.01</c:v>
                </c:pt>
                <c:pt idx="1837">
                  <c:v>22.15</c:v>
                </c:pt>
                <c:pt idx="1838">
                  <c:v>22.56</c:v>
                </c:pt>
                <c:pt idx="1839">
                  <c:v>22.16</c:v>
                </c:pt>
                <c:pt idx="1840">
                  <c:v>22.7</c:v>
                </c:pt>
                <c:pt idx="1841">
                  <c:v>22.29</c:v>
                </c:pt>
                <c:pt idx="1842">
                  <c:v>22.17</c:v>
                </c:pt>
                <c:pt idx="1843">
                  <c:v>22.55</c:v>
                </c:pt>
                <c:pt idx="1844">
                  <c:v>22.41</c:v>
                </c:pt>
                <c:pt idx="1845">
                  <c:v>22.77</c:v>
                </c:pt>
                <c:pt idx="1846">
                  <c:v>22.97</c:v>
                </c:pt>
                <c:pt idx="1847">
                  <c:v>22.58</c:v>
                </c:pt>
                <c:pt idx="1848">
                  <c:v>22.53</c:v>
                </c:pt>
                <c:pt idx="1849">
                  <c:v>22.95</c:v>
                </c:pt>
                <c:pt idx="1850">
                  <c:v>22.98</c:v>
                </c:pt>
                <c:pt idx="1851">
                  <c:v>23.19</c:v>
                </c:pt>
                <c:pt idx="1852">
                  <c:v>22.74</c:v>
                </c:pt>
                <c:pt idx="1853">
                  <c:v>22.41</c:v>
                </c:pt>
                <c:pt idx="1854">
                  <c:v>22.75</c:v>
                </c:pt>
                <c:pt idx="1855">
                  <c:v>22.86</c:v>
                </c:pt>
                <c:pt idx="1856">
                  <c:v>23.25</c:v>
                </c:pt>
                <c:pt idx="1857">
                  <c:v>23.01</c:v>
                </c:pt>
                <c:pt idx="1858">
                  <c:v>22.84</c:v>
                </c:pt>
                <c:pt idx="1859">
                  <c:v>22.67</c:v>
                </c:pt>
                <c:pt idx="1860">
                  <c:v>23</c:v>
                </c:pt>
                <c:pt idx="1861">
                  <c:v>23.14</c:v>
                </c:pt>
                <c:pt idx="1862">
                  <c:v>23.22</c:v>
                </c:pt>
                <c:pt idx="1863">
                  <c:v>24.27</c:v>
                </c:pt>
                <c:pt idx="1864">
                  <c:v>24.45</c:v>
                </c:pt>
                <c:pt idx="1865">
                  <c:v>24.06</c:v>
                </c:pt>
                <c:pt idx="1866">
                  <c:v>23.57</c:v>
                </c:pt>
                <c:pt idx="1867">
                  <c:v>23.88</c:v>
                </c:pt>
                <c:pt idx="1868">
                  <c:v>23.8</c:v>
                </c:pt>
                <c:pt idx="1869">
                  <c:v>23.98</c:v>
                </c:pt>
                <c:pt idx="1870">
                  <c:v>24.08</c:v>
                </c:pt>
                <c:pt idx="1871">
                  <c:v>22.82</c:v>
                </c:pt>
                <c:pt idx="1872">
                  <c:v>22.75</c:v>
                </c:pt>
                <c:pt idx="1873">
                  <c:v>23.21</c:v>
                </c:pt>
                <c:pt idx="1874">
                  <c:v>23.47</c:v>
                </c:pt>
                <c:pt idx="1875">
                  <c:v>23.43</c:v>
                </c:pt>
                <c:pt idx="1876">
                  <c:v>23.37</c:v>
                </c:pt>
                <c:pt idx="1877">
                  <c:v>23.61</c:v>
                </c:pt>
                <c:pt idx="1878">
                  <c:v>22.92</c:v>
                </c:pt>
                <c:pt idx="1879">
                  <c:v>23.83</c:v>
                </c:pt>
                <c:pt idx="1880">
                  <c:v>23.25</c:v>
                </c:pt>
                <c:pt idx="1881">
                  <c:v>24.29</c:v>
                </c:pt>
                <c:pt idx="1882">
                  <c:v>23.47</c:v>
                </c:pt>
                <c:pt idx="1883">
                  <c:v>23.81</c:v>
                </c:pt>
                <c:pt idx="1884">
                  <c:v>23.97</c:v>
                </c:pt>
                <c:pt idx="1885">
                  <c:v>23.98</c:v>
                </c:pt>
                <c:pt idx="1886">
                  <c:v>23.49</c:v>
                </c:pt>
                <c:pt idx="1887">
                  <c:v>23.95</c:v>
                </c:pt>
                <c:pt idx="1888">
                  <c:v>23.26</c:v>
                </c:pt>
                <c:pt idx="1889">
                  <c:v>24.18</c:v>
                </c:pt>
                <c:pt idx="1890">
                  <c:v>24.23</c:v>
                </c:pt>
                <c:pt idx="1891">
                  <c:v>24.43</c:v>
                </c:pt>
                <c:pt idx="1892">
                  <c:v>24.22</c:v>
                </c:pt>
                <c:pt idx="1893">
                  <c:v>24.19</c:v>
                </c:pt>
                <c:pt idx="1894">
                  <c:v>24.09</c:v>
                </c:pt>
                <c:pt idx="1895">
                  <c:v>24.4</c:v>
                </c:pt>
                <c:pt idx="1896">
                  <c:v>24.43</c:v>
                </c:pt>
                <c:pt idx="1897">
                  <c:v>24.38</c:v>
                </c:pt>
                <c:pt idx="1898">
                  <c:v>24.74</c:v>
                </c:pt>
                <c:pt idx="1899">
                  <c:v>24.36</c:v>
                </c:pt>
                <c:pt idx="1900">
                  <c:v>23.26</c:v>
                </c:pt>
                <c:pt idx="1901">
                  <c:v>23.97</c:v>
                </c:pt>
                <c:pt idx="1902">
                  <c:v>22.69</c:v>
                </c:pt>
                <c:pt idx="1903">
                  <c:v>24.67</c:v>
                </c:pt>
                <c:pt idx="1904">
                  <c:v>22.83</c:v>
                </c:pt>
                <c:pt idx="1905">
                  <c:v>24.35</c:v>
                </c:pt>
                <c:pt idx="1906">
                  <c:v>22.37</c:v>
                </c:pt>
                <c:pt idx="1907">
                  <c:v>22.06</c:v>
                </c:pt>
                <c:pt idx="1908">
                  <c:v>24.34</c:v>
                </c:pt>
                <c:pt idx="1909">
                  <c:v>21.75</c:v>
                </c:pt>
                <c:pt idx="1910">
                  <c:v>22.57</c:v>
                </c:pt>
                <c:pt idx="1911">
                  <c:v>24.97</c:v>
                </c:pt>
                <c:pt idx="1912">
                  <c:v>24.34</c:v>
                </c:pt>
                <c:pt idx="1913">
                  <c:v>24.35</c:v>
                </c:pt>
                <c:pt idx="1914">
                  <c:v>22.22</c:v>
                </c:pt>
                <c:pt idx="1915">
                  <c:v>22.95</c:v>
                </c:pt>
                <c:pt idx="1916">
                  <c:v>23.38</c:v>
                </c:pt>
                <c:pt idx="1917">
                  <c:v>22.36</c:v>
                </c:pt>
                <c:pt idx="1918">
                  <c:v>22.73</c:v>
                </c:pt>
                <c:pt idx="1919">
                  <c:v>23.53</c:v>
                </c:pt>
                <c:pt idx="1920">
                  <c:v>21.89</c:v>
                </c:pt>
                <c:pt idx="1921">
                  <c:v>22.77</c:v>
                </c:pt>
                <c:pt idx="1922">
                  <c:v>23.46</c:v>
                </c:pt>
                <c:pt idx="1923">
                  <c:v>23.98</c:v>
                </c:pt>
                <c:pt idx="1924">
                  <c:v>24.24</c:v>
                </c:pt>
                <c:pt idx="1925">
                  <c:v>22.8</c:v>
                </c:pt>
                <c:pt idx="1926">
                  <c:v>24.66</c:v>
                </c:pt>
                <c:pt idx="1927">
                  <c:v>23.27</c:v>
                </c:pt>
                <c:pt idx="1928">
                  <c:v>22.38</c:v>
                </c:pt>
                <c:pt idx="1929">
                  <c:v>21.45</c:v>
                </c:pt>
                <c:pt idx="1930">
                  <c:v>22.4</c:v>
                </c:pt>
                <c:pt idx="1931">
                  <c:v>22.75</c:v>
                </c:pt>
                <c:pt idx="1932">
                  <c:v>23.34</c:v>
                </c:pt>
                <c:pt idx="1933">
                  <c:v>22.28</c:v>
                </c:pt>
                <c:pt idx="1934">
                  <c:v>23.49</c:v>
                </c:pt>
                <c:pt idx="1935">
                  <c:v>24.14</c:v>
                </c:pt>
                <c:pt idx="1936">
                  <c:v>22.93</c:v>
                </c:pt>
                <c:pt idx="1937">
                  <c:v>23.87</c:v>
                </c:pt>
                <c:pt idx="1938">
                  <c:v>23.41</c:v>
                </c:pt>
                <c:pt idx="1939">
                  <c:v>24.03</c:v>
                </c:pt>
                <c:pt idx="1940">
                  <c:v>24.11</c:v>
                </c:pt>
                <c:pt idx="1941">
                  <c:v>21.73</c:v>
                </c:pt>
                <c:pt idx="1942">
                  <c:v>23.9</c:v>
                </c:pt>
                <c:pt idx="1943">
                  <c:v>24.33</c:v>
                </c:pt>
                <c:pt idx="1944">
                  <c:v>22.8</c:v>
                </c:pt>
                <c:pt idx="1945">
                  <c:v>22.72</c:v>
                </c:pt>
                <c:pt idx="1946">
                  <c:v>23.08</c:v>
                </c:pt>
                <c:pt idx="1947">
                  <c:v>22.31</c:v>
                </c:pt>
                <c:pt idx="1948">
                  <c:v>22.65</c:v>
                </c:pt>
                <c:pt idx="1949">
                  <c:v>23.12</c:v>
                </c:pt>
                <c:pt idx="1950">
                  <c:v>23.09</c:v>
                </c:pt>
                <c:pt idx="1951">
                  <c:v>23.94</c:v>
                </c:pt>
                <c:pt idx="1952">
                  <c:v>22.27</c:v>
                </c:pt>
                <c:pt idx="1953">
                  <c:v>22.27</c:v>
                </c:pt>
                <c:pt idx="1954">
                  <c:v>23.21</c:v>
                </c:pt>
                <c:pt idx="1955">
                  <c:v>22.99</c:v>
                </c:pt>
                <c:pt idx="1956">
                  <c:v>23.05</c:v>
                </c:pt>
                <c:pt idx="1957">
                  <c:v>22.78</c:v>
                </c:pt>
                <c:pt idx="1958">
                  <c:v>22.84</c:v>
                </c:pt>
                <c:pt idx="1959">
                  <c:v>22.39</c:v>
                </c:pt>
                <c:pt idx="1960">
                  <c:v>23.29</c:v>
                </c:pt>
                <c:pt idx="1961">
                  <c:v>22.69</c:v>
                </c:pt>
                <c:pt idx="1962">
                  <c:v>22.43</c:v>
                </c:pt>
                <c:pt idx="1963">
                  <c:v>22.83</c:v>
                </c:pt>
                <c:pt idx="1964">
                  <c:v>24.34</c:v>
                </c:pt>
                <c:pt idx="1965">
                  <c:v>23.85</c:v>
                </c:pt>
                <c:pt idx="1966">
                  <c:v>23.97</c:v>
                </c:pt>
                <c:pt idx="1967">
                  <c:v>24.45</c:v>
                </c:pt>
                <c:pt idx="1968">
                  <c:v>22.27</c:v>
                </c:pt>
                <c:pt idx="1969">
                  <c:v>22.73</c:v>
                </c:pt>
                <c:pt idx="1970">
                  <c:v>21.97</c:v>
                </c:pt>
                <c:pt idx="1971">
                  <c:v>23</c:v>
                </c:pt>
                <c:pt idx="1972">
                  <c:v>23.28</c:v>
                </c:pt>
                <c:pt idx="1973">
                  <c:v>22.55</c:v>
                </c:pt>
                <c:pt idx="1974">
                  <c:v>23.12</c:v>
                </c:pt>
                <c:pt idx="1975">
                  <c:v>23.39</c:v>
                </c:pt>
                <c:pt idx="1976">
                  <c:v>23.43</c:v>
                </c:pt>
                <c:pt idx="1977">
                  <c:v>23.87</c:v>
                </c:pt>
                <c:pt idx="1978">
                  <c:v>24.74</c:v>
                </c:pt>
                <c:pt idx="1979">
                  <c:v>24.42</c:v>
                </c:pt>
                <c:pt idx="1980">
                  <c:v>24.41</c:v>
                </c:pt>
                <c:pt idx="1981">
                  <c:v>23.69</c:v>
                </c:pt>
                <c:pt idx="1982">
                  <c:v>24.55</c:v>
                </c:pt>
                <c:pt idx="1983">
                  <c:v>23.35</c:v>
                </c:pt>
                <c:pt idx="1984">
                  <c:v>23.31</c:v>
                </c:pt>
                <c:pt idx="1985">
                  <c:v>22.98</c:v>
                </c:pt>
                <c:pt idx="1986">
                  <c:v>23.07</c:v>
                </c:pt>
                <c:pt idx="1987">
                  <c:v>22.95</c:v>
                </c:pt>
                <c:pt idx="1988">
                  <c:v>22.37</c:v>
                </c:pt>
                <c:pt idx="1989">
                  <c:v>23.77</c:v>
                </c:pt>
                <c:pt idx="1990">
                  <c:v>24.55</c:v>
                </c:pt>
                <c:pt idx="1991">
                  <c:v>24.14</c:v>
                </c:pt>
                <c:pt idx="1992">
                  <c:v>21.63</c:v>
                </c:pt>
                <c:pt idx="1993">
                  <c:v>22.41</c:v>
                </c:pt>
                <c:pt idx="1994">
                  <c:v>23.23</c:v>
                </c:pt>
                <c:pt idx="1995">
                  <c:v>23.27</c:v>
                </c:pt>
                <c:pt idx="1996">
                  <c:v>24.09</c:v>
                </c:pt>
                <c:pt idx="1997">
                  <c:v>23.47</c:v>
                </c:pt>
                <c:pt idx="1998">
                  <c:v>23.4</c:v>
                </c:pt>
                <c:pt idx="1999">
                  <c:v>23</c:v>
                </c:pt>
                <c:pt idx="2000">
                  <c:v>23.07</c:v>
                </c:pt>
                <c:pt idx="2001">
                  <c:v>22.87</c:v>
                </c:pt>
                <c:pt idx="2002">
                  <c:v>23.32</c:v>
                </c:pt>
                <c:pt idx="2003">
                  <c:v>23.44</c:v>
                </c:pt>
                <c:pt idx="2004">
                  <c:v>22.85</c:v>
                </c:pt>
                <c:pt idx="2005">
                  <c:v>21.11</c:v>
                </c:pt>
                <c:pt idx="2006">
                  <c:v>22.42</c:v>
                </c:pt>
                <c:pt idx="2007">
                  <c:v>23.21</c:v>
                </c:pt>
                <c:pt idx="2008">
                  <c:v>20.74</c:v>
                </c:pt>
                <c:pt idx="2009">
                  <c:v>22.76</c:v>
                </c:pt>
                <c:pt idx="2010">
                  <c:v>23.59</c:v>
                </c:pt>
                <c:pt idx="2011">
                  <c:v>23.27</c:v>
                </c:pt>
                <c:pt idx="2012">
                  <c:v>23.45</c:v>
                </c:pt>
                <c:pt idx="2013">
                  <c:v>22.57</c:v>
                </c:pt>
                <c:pt idx="2014">
                  <c:v>23.19</c:v>
                </c:pt>
                <c:pt idx="2015">
                  <c:v>23.38</c:v>
                </c:pt>
                <c:pt idx="2016">
                  <c:v>24.03</c:v>
                </c:pt>
                <c:pt idx="2017">
                  <c:v>22.32</c:v>
                </c:pt>
                <c:pt idx="2018">
                  <c:v>23.09</c:v>
                </c:pt>
                <c:pt idx="2019">
                  <c:v>23.15</c:v>
                </c:pt>
                <c:pt idx="2020">
                  <c:v>23.55</c:v>
                </c:pt>
                <c:pt idx="2021">
                  <c:v>24.7</c:v>
                </c:pt>
                <c:pt idx="2022">
                  <c:v>24.13</c:v>
                </c:pt>
                <c:pt idx="2023">
                  <c:v>23.68</c:v>
                </c:pt>
                <c:pt idx="2024">
                  <c:v>23.29</c:v>
                </c:pt>
                <c:pt idx="2025">
                  <c:v>23.76</c:v>
                </c:pt>
                <c:pt idx="2026">
                  <c:v>23.57</c:v>
                </c:pt>
                <c:pt idx="2027">
                  <c:v>23.17</c:v>
                </c:pt>
                <c:pt idx="2028">
                  <c:v>23.31</c:v>
                </c:pt>
                <c:pt idx="2029">
                  <c:v>22.69</c:v>
                </c:pt>
                <c:pt idx="2030">
                  <c:v>22.5</c:v>
                </c:pt>
                <c:pt idx="2031">
                  <c:v>23.43</c:v>
                </c:pt>
                <c:pt idx="2032">
                  <c:v>23.77</c:v>
                </c:pt>
                <c:pt idx="2033">
                  <c:v>22.09</c:v>
                </c:pt>
                <c:pt idx="2034">
                  <c:v>23.53</c:v>
                </c:pt>
                <c:pt idx="2035">
                  <c:v>22.77</c:v>
                </c:pt>
                <c:pt idx="2036">
                  <c:v>22.05</c:v>
                </c:pt>
                <c:pt idx="2037">
                  <c:v>20.61</c:v>
                </c:pt>
                <c:pt idx="2038">
                  <c:v>22.73</c:v>
                </c:pt>
                <c:pt idx="2039">
                  <c:v>22.78</c:v>
                </c:pt>
                <c:pt idx="2040">
                  <c:v>21.69</c:v>
                </c:pt>
                <c:pt idx="2041">
                  <c:v>21.93</c:v>
                </c:pt>
                <c:pt idx="2042">
                  <c:v>22.62</c:v>
                </c:pt>
                <c:pt idx="2043">
                  <c:v>22.48</c:v>
                </c:pt>
                <c:pt idx="2044">
                  <c:v>22.34</c:v>
                </c:pt>
                <c:pt idx="2045">
                  <c:v>22.54</c:v>
                </c:pt>
                <c:pt idx="2046">
                  <c:v>21.83</c:v>
                </c:pt>
                <c:pt idx="2047">
                  <c:v>22.1</c:v>
                </c:pt>
                <c:pt idx="2048">
                  <c:v>22.82</c:v>
                </c:pt>
                <c:pt idx="2049">
                  <c:v>22.28</c:v>
                </c:pt>
                <c:pt idx="2050">
                  <c:v>22.99</c:v>
                </c:pt>
                <c:pt idx="2051">
                  <c:v>23.61</c:v>
                </c:pt>
                <c:pt idx="2052">
                  <c:v>22.79</c:v>
                </c:pt>
                <c:pt idx="2053">
                  <c:v>21.69</c:v>
                </c:pt>
                <c:pt idx="2054">
                  <c:v>21.42</c:v>
                </c:pt>
                <c:pt idx="2055">
                  <c:v>22.28</c:v>
                </c:pt>
                <c:pt idx="2056">
                  <c:v>23.16</c:v>
                </c:pt>
                <c:pt idx="2057">
                  <c:v>23.27</c:v>
                </c:pt>
                <c:pt idx="2058">
                  <c:v>22</c:v>
                </c:pt>
                <c:pt idx="2059">
                  <c:v>22</c:v>
                </c:pt>
                <c:pt idx="2060">
                  <c:v>21.9</c:v>
                </c:pt>
                <c:pt idx="2061">
                  <c:v>22.31</c:v>
                </c:pt>
                <c:pt idx="2062">
                  <c:v>22.82</c:v>
                </c:pt>
                <c:pt idx="2063">
                  <c:v>23.3</c:v>
                </c:pt>
                <c:pt idx="2064">
                  <c:v>22.79</c:v>
                </c:pt>
                <c:pt idx="2065">
                  <c:v>21.7</c:v>
                </c:pt>
                <c:pt idx="2066">
                  <c:v>21.97</c:v>
                </c:pt>
                <c:pt idx="2067">
                  <c:v>22.27</c:v>
                </c:pt>
                <c:pt idx="2068">
                  <c:v>23.09</c:v>
                </c:pt>
                <c:pt idx="2069">
                  <c:v>21.11</c:v>
                </c:pt>
                <c:pt idx="2070">
                  <c:v>21.56</c:v>
                </c:pt>
                <c:pt idx="2071">
                  <c:v>22.38</c:v>
                </c:pt>
                <c:pt idx="2072">
                  <c:v>21.87</c:v>
                </c:pt>
                <c:pt idx="2073">
                  <c:v>21.7</c:v>
                </c:pt>
                <c:pt idx="2074">
                  <c:v>22.17</c:v>
                </c:pt>
                <c:pt idx="2075">
                  <c:v>22.07</c:v>
                </c:pt>
                <c:pt idx="2076">
                  <c:v>21.8</c:v>
                </c:pt>
                <c:pt idx="2077">
                  <c:v>21.19</c:v>
                </c:pt>
                <c:pt idx="2078">
                  <c:v>20.88</c:v>
                </c:pt>
                <c:pt idx="2079">
                  <c:v>21.43</c:v>
                </c:pt>
                <c:pt idx="2080">
                  <c:v>21.87</c:v>
                </c:pt>
                <c:pt idx="2081">
                  <c:v>22.21</c:v>
                </c:pt>
                <c:pt idx="2082">
                  <c:v>22.48</c:v>
                </c:pt>
                <c:pt idx="2083">
                  <c:v>22.52</c:v>
                </c:pt>
                <c:pt idx="2084">
                  <c:v>22.48</c:v>
                </c:pt>
                <c:pt idx="2085">
                  <c:v>20.87</c:v>
                </c:pt>
                <c:pt idx="2086">
                  <c:v>21.73</c:v>
                </c:pt>
                <c:pt idx="2087">
                  <c:v>21.69</c:v>
                </c:pt>
                <c:pt idx="2088">
                  <c:v>22.38</c:v>
                </c:pt>
                <c:pt idx="2089">
                  <c:v>21.56</c:v>
                </c:pt>
                <c:pt idx="2090">
                  <c:v>21.55</c:v>
                </c:pt>
                <c:pt idx="2091">
                  <c:v>22.1</c:v>
                </c:pt>
                <c:pt idx="2092">
                  <c:v>21.49</c:v>
                </c:pt>
                <c:pt idx="2093">
                  <c:v>21.63</c:v>
                </c:pt>
                <c:pt idx="2094">
                  <c:v>22.45</c:v>
                </c:pt>
                <c:pt idx="2095">
                  <c:v>23.34</c:v>
                </c:pt>
                <c:pt idx="2096">
                  <c:v>22.65</c:v>
                </c:pt>
                <c:pt idx="2097">
                  <c:v>21.9</c:v>
                </c:pt>
                <c:pt idx="2098">
                  <c:v>22.86</c:v>
                </c:pt>
                <c:pt idx="2099">
                  <c:v>21.69</c:v>
                </c:pt>
                <c:pt idx="2100">
                  <c:v>22.51</c:v>
                </c:pt>
                <c:pt idx="2101">
                  <c:v>22.38</c:v>
                </c:pt>
                <c:pt idx="2102">
                  <c:v>21.86</c:v>
                </c:pt>
                <c:pt idx="2103">
                  <c:v>22</c:v>
                </c:pt>
                <c:pt idx="2104">
                  <c:v>22.1</c:v>
                </c:pt>
                <c:pt idx="2105">
                  <c:v>22.65</c:v>
                </c:pt>
                <c:pt idx="2106">
                  <c:v>22.82</c:v>
                </c:pt>
                <c:pt idx="2107">
                  <c:v>22.38</c:v>
                </c:pt>
                <c:pt idx="2108">
                  <c:v>23.03</c:v>
                </c:pt>
                <c:pt idx="2109">
                  <c:v>22.45</c:v>
                </c:pt>
                <c:pt idx="2110">
                  <c:v>22.61</c:v>
                </c:pt>
                <c:pt idx="2111">
                  <c:v>22.51</c:v>
                </c:pt>
                <c:pt idx="2112">
                  <c:v>22.72</c:v>
                </c:pt>
                <c:pt idx="2113">
                  <c:v>22.69</c:v>
                </c:pt>
                <c:pt idx="2114">
                  <c:v>22.52</c:v>
                </c:pt>
                <c:pt idx="2115">
                  <c:v>22.48</c:v>
                </c:pt>
                <c:pt idx="2116">
                  <c:v>22.48</c:v>
                </c:pt>
                <c:pt idx="2117">
                  <c:v>22.48</c:v>
                </c:pt>
                <c:pt idx="2118">
                  <c:v>22.31</c:v>
                </c:pt>
                <c:pt idx="2119">
                  <c:v>22.99</c:v>
                </c:pt>
                <c:pt idx="2120">
                  <c:v>22.17</c:v>
                </c:pt>
                <c:pt idx="2121">
                  <c:v>22.79</c:v>
                </c:pt>
                <c:pt idx="2122">
                  <c:v>22.89</c:v>
                </c:pt>
                <c:pt idx="2123">
                  <c:v>23.03</c:v>
                </c:pt>
                <c:pt idx="2124">
                  <c:v>23.51</c:v>
                </c:pt>
                <c:pt idx="2125">
                  <c:v>22.55</c:v>
                </c:pt>
                <c:pt idx="2126">
                  <c:v>21.15</c:v>
                </c:pt>
                <c:pt idx="2127">
                  <c:v>20.81</c:v>
                </c:pt>
                <c:pt idx="2128">
                  <c:v>20.7</c:v>
                </c:pt>
                <c:pt idx="2129">
                  <c:v>21.39</c:v>
                </c:pt>
                <c:pt idx="2130">
                  <c:v>20.98</c:v>
                </c:pt>
                <c:pt idx="2131">
                  <c:v>21.9</c:v>
                </c:pt>
                <c:pt idx="2132">
                  <c:v>21.87</c:v>
                </c:pt>
                <c:pt idx="2133">
                  <c:v>22.58</c:v>
                </c:pt>
                <c:pt idx="2134">
                  <c:v>22.89</c:v>
                </c:pt>
                <c:pt idx="2135">
                  <c:v>22.55</c:v>
                </c:pt>
                <c:pt idx="2136">
                  <c:v>21.43</c:v>
                </c:pt>
                <c:pt idx="2137">
                  <c:v>21.36</c:v>
                </c:pt>
                <c:pt idx="2138">
                  <c:v>21.77</c:v>
                </c:pt>
                <c:pt idx="2139">
                  <c:v>21.36</c:v>
                </c:pt>
                <c:pt idx="2140">
                  <c:v>21.39</c:v>
                </c:pt>
                <c:pt idx="2141">
                  <c:v>21.05</c:v>
                </c:pt>
                <c:pt idx="2142">
                  <c:v>20.63</c:v>
                </c:pt>
                <c:pt idx="2143">
                  <c:v>23.06</c:v>
                </c:pt>
                <c:pt idx="2144">
                  <c:v>22.96</c:v>
                </c:pt>
                <c:pt idx="2145">
                  <c:v>22.21</c:v>
                </c:pt>
                <c:pt idx="2146">
                  <c:v>22.07</c:v>
                </c:pt>
                <c:pt idx="2147">
                  <c:v>22.04</c:v>
                </c:pt>
                <c:pt idx="2148">
                  <c:v>21.87</c:v>
                </c:pt>
                <c:pt idx="2149">
                  <c:v>21.91</c:v>
                </c:pt>
                <c:pt idx="2150">
                  <c:v>21.97</c:v>
                </c:pt>
                <c:pt idx="2151">
                  <c:v>21.8</c:v>
                </c:pt>
                <c:pt idx="2152">
                  <c:v>22.48</c:v>
                </c:pt>
                <c:pt idx="2153">
                  <c:v>22.38</c:v>
                </c:pt>
                <c:pt idx="2154">
                  <c:v>22.14</c:v>
                </c:pt>
                <c:pt idx="2155">
                  <c:v>22.14</c:v>
                </c:pt>
                <c:pt idx="2156">
                  <c:v>21.97</c:v>
                </c:pt>
                <c:pt idx="2157">
                  <c:v>22.51</c:v>
                </c:pt>
                <c:pt idx="2158">
                  <c:v>22.28</c:v>
                </c:pt>
                <c:pt idx="2159">
                  <c:v>22.11</c:v>
                </c:pt>
                <c:pt idx="2160">
                  <c:v>22.18</c:v>
                </c:pt>
                <c:pt idx="2161">
                  <c:v>21.67</c:v>
                </c:pt>
                <c:pt idx="2162">
                  <c:v>21.97</c:v>
                </c:pt>
                <c:pt idx="2163">
                  <c:v>21.91</c:v>
                </c:pt>
                <c:pt idx="2164">
                  <c:v>22.55</c:v>
                </c:pt>
                <c:pt idx="2165">
                  <c:v>22.58</c:v>
                </c:pt>
                <c:pt idx="2166">
                  <c:v>22.25</c:v>
                </c:pt>
                <c:pt idx="2167">
                  <c:v>22.24</c:v>
                </c:pt>
                <c:pt idx="2168">
                  <c:v>22.48</c:v>
                </c:pt>
                <c:pt idx="2169">
                  <c:v>22.65</c:v>
                </c:pt>
                <c:pt idx="2170">
                  <c:v>22.01</c:v>
                </c:pt>
                <c:pt idx="2171">
                  <c:v>22.11</c:v>
                </c:pt>
                <c:pt idx="2172">
                  <c:v>21.87</c:v>
                </c:pt>
                <c:pt idx="2173">
                  <c:v>21.63</c:v>
                </c:pt>
                <c:pt idx="2174">
                  <c:v>21.73</c:v>
                </c:pt>
                <c:pt idx="2175">
                  <c:v>21.9</c:v>
                </c:pt>
                <c:pt idx="2176">
                  <c:v>21.29</c:v>
                </c:pt>
                <c:pt idx="2177">
                  <c:v>21.97</c:v>
                </c:pt>
                <c:pt idx="2178">
                  <c:v>22.38</c:v>
                </c:pt>
                <c:pt idx="2179">
                  <c:v>22.55</c:v>
                </c:pt>
                <c:pt idx="2180">
                  <c:v>22.01</c:v>
                </c:pt>
                <c:pt idx="2181">
                  <c:v>21.87</c:v>
                </c:pt>
                <c:pt idx="2182">
                  <c:v>21.86</c:v>
                </c:pt>
                <c:pt idx="2183">
                  <c:v>20.7</c:v>
                </c:pt>
                <c:pt idx="2184">
                  <c:v>21.94</c:v>
                </c:pt>
                <c:pt idx="2185">
                  <c:v>21.43</c:v>
                </c:pt>
                <c:pt idx="2186">
                  <c:v>21.7</c:v>
                </c:pt>
                <c:pt idx="2187">
                  <c:v>22.14</c:v>
                </c:pt>
                <c:pt idx="2188">
                  <c:v>22.75</c:v>
                </c:pt>
                <c:pt idx="2189">
                  <c:v>22.48</c:v>
                </c:pt>
                <c:pt idx="2190">
                  <c:v>22.52</c:v>
                </c:pt>
                <c:pt idx="2191">
                  <c:v>22.08</c:v>
                </c:pt>
                <c:pt idx="2192">
                  <c:v>21.98</c:v>
                </c:pt>
                <c:pt idx="2193">
                  <c:v>21.74</c:v>
                </c:pt>
                <c:pt idx="2194">
                  <c:v>21.4</c:v>
                </c:pt>
                <c:pt idx="2195">
                  <c:v>21.67</c:v>
                </c:pt>
                <c:pt idx="2196">
                  <c:v>21.43</c:v>
                </c:pt>
                <c:pt idx="2197">
                  <c:v>21.23</c:v>
                </c:pt>
                <c:pt idx="2198">
                  <c:v>21.83</c:v>
                </c:pt>
                <c:pt idx="2199">
                  <c:v>21.76</c:v>
                </c:pt>
                <c:pt idx="2200">
                  <c:v>22.34</c:v>
                </c:pt>
                <c:pt idx="2201">
                  <c:v>22.04</c:v>
                </c:pt>
                <c:pt idx="2202">
                  <c:v>21.8</c:v>
                </c:pt>
                <c:pt idx="2203">
                  <c:v>21.16</c:v>
                </c:pt>
                <c:pt idx="2204">
                  <c:v>21.6</c:v>
                </c:pt>
                <c:pt idx="2205">
                  <c:v>21.74</c:v>
                </c:pt>
                <c:pt idx="2206">
                  <c:v>21.67</c:v>
                </c:pt>
                <c:pt idx="2207">
                  <c:v>21.91</c:v>
                </c:pt>
                <c:pt idx="2208">
                  <c:v>21.59</c:v>
                </c:pt>
                <c:pt idx="2209">
                  <c:v>22.51</c:v>
                </c:pt>
                <c:pt idx="2210">
                  <c:v>21.86</c:v>
                </c:pt>
                <c:pt idx="2211">
                  <c:v>21.98</c:v>
                </c:pt>
                <c:pt idx="2212">
                  <c:v>21.18</c:v>
                </c:pt>
                <c:pt idx="2213">
                  <c:v>22.01</c:v>
                </c:pt>
                <c:pt idx="2214">
                  <c:v>21.84</c:v>
                </c:pt>
                <c:pt idx="2215">
                  <c:v>22.42</c:v>
                </c:pt>
                <c:pt idx="2216">
                  <c:v>22.25</c:v>
                </c:pt>
                <c:pt idx="2217">
                  <c:v>22.75</c:v>
                </c:pt>
                <c:pt idx="2218">
                  <c:v>22.15</c:v>
                </c:pt>
                <c:pt idx="2219">
                  <c:v>21.94</c:v>
                </c:pt>
                <c:pt idx="2220">
                  <c:v>22.07</c:v>
                </c:pt>
                <c:pt idx="2221">
                  <c:v>23.51</c:v>
                </c:pt>
                <c:pt idx="2222">
                  <c:v>23.44</c:v>
                </c:pt>
                <c:pt idx="2223">
                  <c:v>22.82</c:v>
                </c:pt>
                <c:pt idx="2224">
                  <c:v>22.75</c:v>
                </c:pt>
                <c:pt idx="2225">
                  <c:v>22.45</c:v>
                </c:pt>
                <c:pt idx="2226">
                  <c:v>21.59</c:v>
                </c:pt>
                <c:pt idx="2227">
                  <c:v>22.11</c:v>
                </c:pt>
                <c:pt idx="2228">
                  <c:v>22.04</c:v>
                </c:pt>
                <c:pt idx="2229">
                  <c:v>22.31</c:v>
                </c:pt>
                <c:pt idx="2230">
                  <c:v>22.14</c:v>
                </c:pt>
                <c:pt idx="2231">
                  <c:v>21.05</c:v>
                </c:pt>
                <c:pt idx="2232">
                  <c:v>21.97</c:v>
                </c:pt>
                <c:pt idx="2233">
                  <c:v>22.96</c:v>
                </c:pt>
                <c:pt idx="2234">
                  <c:v>23</c:v>
                </c:pt>
                <c:pt idx="2235">
                  <c:v>23.27</c:v>
                </c:pt>
                <c:pt idx="2236">
                  <c:v>23.54</c:v>
                </c:pt>
                <c:pt idx="2237">
                  <c:v>23.64</c:v>
                </c:pt>
                <c:pt idx="2238">
                  <c:v>22.89</c:v>
                </c:pt>
                <c:pt idx="2239">
                  <c:v>22.79</c:v>
                </c:pt>
                <c:pt idx="2240">
                  <c:v>21.46</c:v>
                </c:pt>
                <c:pt idx="2241">
                  <c:v>22.21</c:v>
                </c:pt>
                <c:pt idx="2242">
                  <c:v>23.23</c:v>
                </c:pt>
                <c:pt idx="2243">
                  <c:v>22.83</c:v>
                </c:pt>
                <c:pt idx="2244">
                  <c:v>21.97</c:v>
                </c:pt>
                <c:pt idx="2245">
                  <c:v>22.52</c:v>
                </c:pt>
                <c:pt idx="2246">
                  <c:v>22.52</c:v>
                </c:pt>
                <c:pt idx="2247">
                  <c:v>23.1</c:v>
                </c:pt>
                <c:pt idx="2248">
                  <c:v>22.62</c:v>
                </c:pt>
                <c:pt idx="2249">
                  <c:v>22.75</c:v>
                </c:pt>
                <c:pt idx="2250">
                  <c:v>22.01</c:v>
                </c:pt>
                <c:pt idx="2251">
                  <c:v>22.01</c:v>
                </c:pt>
                <c:pt idx="2252">
                  <c:v>22.31</c:v>
                </c:pt>
                <c:pt idx="2253">
                  <c:v>22.28</c:v>
                </c:pt>
                <c:pt idx="2254">
                  <c:v>22.21</c:v>
                </c:pt>
                <c:pt idx="2255">
                  <c:v>21.87</c:v>
                </c:pt>
                <c:pt idx="2256">
                  <c:v>22.25</c:v>
                </c:pt>
                <c:pt idx="2257">
                  <c:v>22.24</c:v>
                </c:pt>
                <c:pt idx="2258">
                  <c:v>22.28</c:v>
                </c:pt>
                <c:pt idx="2259">
                  <c:v>22.34</c:v>
                </c:pt>
                <c:pt idx="2260">
                  <c:v>22.14</c:v>
                </c:pt>
                <c:pt idx="2261">
                  <c:v>22.86</c:v>
                </c:pt>
                <c:pt idx="2262">
                  <c:v>23.37</c:v>
                </c:pt>
                <c:pt idx="2263">
                  <c:v>22.45</c:v>
                </c:pt>
                <c:pt idx="2264">
                  <c:v>23.16</c:v>
                </c:pt>
                <c:pt idx="2265">
                  <c:v>23.57</c:v>
                </c:pt>
                <c:pt idx="2266">
                  <c:v>22.79</c:v>
                </c:pt>
                <c:pt idx="2267">
                  <c:v>23.03</c:v>
                </c:pt>
                <c:pt idx="2268">
                  <c:v>23.06</c:v>
                </c:pt>
                <c:pt idx="2269">
                  <c:v>22.82</c:v>
                </c:pt>
                <c:pt idx="2270">
                  <c:v>22.17</c:v>
                </c:pt>
                <c:pt idx="2271">
                  <c:v>22.75</c:v>
                </c:pt>
                <c:pt idx="2272">
                  <c:v>23.3</c:v>
                </c:pt>
                <c:pt idx="2273">
                  <c:v>23.61</c:v>
                </c:pt>
                <c:pt idx="2274">
                  <c:v>23.71</c:v>
                </c:pt>
                <c:pt idx="2275">
                  <c:v>21.81</c:v>
                </c:pt>
                <c:pt idx="2276">
                  <c:v>22.65</c:v>
                </c:pt>
                <c:pt idx="2277">
                  <c:v>23.44</c:v>
                </c:pt>
                <c:pt idx="2278">
                  <c:v>23.3</c:v>
                </c:pt>
                <c:pt idx="2279">
                  <c:v>23.3</c:v>
                </c:pt>
                <c:pt idx="2280">
                  <c:v>22.99</c:v>
                </c:pt>
                <c:pt idx="2281">
                  <c:v>21.76</c:v>
                </c:pt>
                <c:pt idx="2282">
                  <c:v>22.44</c:v>
                </c:pt>
                <c:pt idx="2283">
                  <c:v>23.03</c:v>
                </c:pt>
                <c:pt idx="2284">
                  <c:v>22.89</c:v>
                </c:pt>
                <c:pt idx="2285">
                  <c:v>22.04</c:v>
                </c:pt>
                <c:pt idx="2286">
                  <c:v>22.2</c:v>
                </c:pt>
                <c:pt idx="2287">
                  <c:v>23.16</c:v>
                </c:pt>
                <c:pt idx="2288">
                  <c:v>23.33</c:v>
                </c:pt>
                <c:pt idx="2289">
                  <c:v>22.99</c:v>
                </c:pt>
                <c:pt idx="2290">
                  <c:v>19.89</c:v>
                </c:pt>
                <c:pt idx="2291">
                  <c:v>21.87</c:v>
                </c:pt>
                <c:pt idx="2292">
                  <c:v>21.84</c:v>
                </c:pt>
                <c:pt idx="2293">
                  <c:v>22.34</c:v>
                </c:pt>
                <c:pt idx="2294">
                  <c:v>23.23</c:v>
                </c:pt>
                <c:pt idx="2295">
                  <c:v>22.75</c:v>
                </c:pt>
                <c:pt idx="2296">
                  <c:v>20.64</c:v>
                </c:pt>
                <c:pt idx="2297">
                  <c:v>21.87</c:v>
                </c:pt>
                <c:pt idx="2298">
                  <c:v>22.28</c:v>
                </c:pt>
                <c:pt idx="2299">
                  <c:v>22.34</c:v>
                </c:pt>
                <c:pt idx="2300">
                  <c:v>23.1</c:v>
                </c:pt>
                <c:pt idx="2301">
                  <c:v>22.69</c:v>
                </c:pt>
                <c:pt idx="2302">
                  <c:v>22.55</c:v>
                </c:pt>
                <c:pt idx="2303">
                  <c:v>23.03</c:v>
                </c:pt>
                <c:pt idx="2304">
                  <c:v>20.34</c:v>
                </c:pt>
                <c:pt idx="2305">
                  <c:v>22.41</c:v>
                </c:pt>
                <c:pt idx="2306">
                  <c:v>22.75</c:v>
                </c:pt>
                <c:pt idx="2307">
                  <c:v>22.79</c:v>
                </c:pt>
                <c:pt idx="2308">
                  <c:v>22.45</c:v>
                </c:pt>
                <c:pt idx="2309">
                  <c:v>22.41</c:v>
                </c:pt>
                <c:pt idx="2310">
                  <c:v>21.15</c:v>
                </c:pt>
                <c:pt idx="2311">
                  <c:v>21.43</c:v>
                </c:pt>
                <c:pt idx="2312">
                  <c:v>22.28</c:v>
                </c:pt>
                <c:pt idx="2313">
                  <c:v>21.36</c:v>
                </c:pt>
                <c:pt idx="2314">
                  <c:v>21.6</c:v>
                </c:pt>
                <c:pt idx="2315">
                  <c:v>21.76</c:v>
                </c:pt>
                <c:pt idx="2316">
                  <c:v>22.11</c:v>
                </c:pt>
                <c:pt idx="2317">
                  <c:v>22.45</c:v>
                </c:pt>
                <c:pt idx="2318">
                  <c:v>21.94</c:v>
                </c:pt>
                <c:pt idx="2319">
                  <c:v>22.55</c:v>
                </c:pt>
                <c:pt idx="2320">
                  <c:v>23.06</c:v>
                </c:pt>
                <c:pt idx="2321">
                  <c:v>23.47</c:v>
                </c:pt>
                <c:pt idx="2322">
                  <c:v>22.14</c:v>
                </c:pt>
                <c:pt idx="2323">
                  <c:v>21.9</c:v>
                </c:pt>
                <c:pt idx="2324">
                  <c:v>21.9</c:v>
                </c:pt>
                <c:pt idx="2325">
                  <c:v>22.83</c:v>
                </c:pt>
                <c:pt idx="2326">
                  <c:v>21.11</c:v>
                </c:pt>
                <c:pt idx="2327">
                  <c:v>19.54</c:v>
                </c:pt>
                <c:pt idx="2328">
                  <c:v>22.62</c:v>
                </c:pt>
                <c:pt idx="2329">
                  <c:v>22.69</c:v>
                </c:pt>
                <c:pt idx="2330">
                  <c:v>22.62</c:v>
                </c:pt>
                <c:pt idx="2331">
                  <c:v>21.08</c:v>
                </c:pt>
                <c:pt idx="2332">
                  <c:v>23.44</c:v>
                </c:pt>
                <c:pt idx="2333">
                  <c:v>23.61</c:v>
                </c:pt>
                <c:pt idx="2334">
                  <c:v>23.85</c:v>
                </c:pt>
                <c:pt idx="2335">
                  <c:v>23.78</c:v>
                </c:pt>
                <c:pt idx="2336">
                  <c:v>23</c:v>
                </c:pt>
                <c:pt idx="2337">
                  <c:v>22</c:v>
                </c:pt>
                <c:pt idx="2338">
                  <c:v>21.43</c:v>
                </c:pt>
                <c:pt idx="2339">
                  <c:v>21.63</c:v>
                </c:pt>
                <c:pt idx="2340">
                  <c:v>22.21</c:v>
                </c:pt>
                <c:pt idx="2341">
                  <c:v>23.07</c:v>
                </c:pt>
                <c:pt idx="2342">
                  <c:v>21.63</c:v>
                </c:pt>
                <c:pt idx="2343">
                  <c:v>22.99</c:v>
                </c:pt>
                <c:pt idx="2344">
                  <c:v>23.23</c:v>
                </c:pt>
                <c:pt idx="2345">
                  <c:v>22.55</c:v>
                </c:pt>
                <c:pt idx="2346">
                  <c:v>21.9</c:v>
                </c:pt>
                <c:pt idx="2347">
                  <c:v>22.18</c:v>
                </c:pt>
                <c:pt idx="2348">
                  <c:v>22.8</c:v>
                </c:pt>
                <c:pt idx="2349">
                  <c:v>23.44</c:v>
                </c:pt>
                <c:pt idx="2350">
                  <c:v>22.08</c:v>
                </c:pt>
                <c:pt idx="2351">
                  <c:v>22.31</c:v>
                </c:pt>
                <c:pt idx="2352">
                  <c:v>22.21</c:v>
                </c:pt>
                <c:pt idx="2353">
                  <c:v>21.69</c:v>
                </c:pt>
                <c:pt idx="2354">
                  <c:v>22</c:v>
                </c:pt>
                <c:pt idx="2355">
                  <c:v>22.75</c:v>
                </c:pt>
                <c:pt idx="2356">
                  <c:v>22.55</c:v>
                </c:pt>
                <c:pt idx="2357">
                  <c:v>21.98</c:v>
                </c:pt>
                <c:pt idx="2358">
                  <c:v>22.32</c:v>
                </c:pt>
                <c:pt idx="2359">
                  <c:v>22.56</c:v>
                </c:pt>
                <c:pt idx="2360">
                  <c:v>22.08</c:v>
                </c:pt>
                <c:pt idx="2361">
                  <c:v>22.15</c:v>
                </c:pt>
                <c:pt idx="2362">
                  <c:v>22.42</c:v>
                </c:pt>
                <c:pt idx="2363">
                  <c:v>21.36</c:v>
                </c:pt>
                <c:pt idx="2364">
                  <c:v>21.87</c:v>
                </c:pt>
                <c:pt idx="2365">
                  <c:v>21.74</c:v>
                </c:pt>
                <c:pt idx="2366">
                  <c:v>22.8</c:v>
                </c:pt>
                <c:pt idx="2367">
                  <c:v>23.48</c:v>
                </c:pt>
                <c:pt idx="2368">
                  <c:v>21.39</c:v>
                </c:pt>
                <c:pt idx="2369">
                  <c:v>21.94</c:v>
                </c:pt>
                <c:pt idx="2370">
                  <c:v>22.05</c:v>
                </c:pt>
                <c:pt idx="2371">
                  <c:v>21.74</c:v>
                </c:pt>
                <c:pt idx="2372">
                  <c:v>22.52</c:v>
                </c:pt>
                <c:pt idx="2373">
                  <c:v>23.2</c:v>
                </c:pt>
                <c:pt idx="2374">
                  <c:v>20.3</c:v>
                </c:pt>
                <c:pt idx="2375">
                  <c:v>21.19</c:v>
                </c:pt>
                <c:pt idx="2376">
                  <c:v>21.36</c:v>
                </c:pt>
                <c:pt idx="2377">
                  <c:v>22.9</c:v>
                </c:pt>
                <c:pt idx="2378">
                  <c:v>23.45</c:v>
                </c:pt>
                <c:pt idx="2379">
                  <c:v>22.25</c:v>
                </c:pt>
                <c:pt idx="2380">
                  <c:v>22.97</c:v>
                </c:pt>
                <c:pt idx="2381">
                  <c:v>22.22</c:v>
                </c:pt>
                <c:pt idx="2382">
                  <c:v>22.08</c:v>
                </c:pt>
                <c:pt idx="2383">
                  <c:v>22.29</c:v>
                </c:pt>
                <c:pt idx="2384">
                  <c:v>22.46</c:v>
                </c:pt>
                <c:pt idx="2385">
                  <c:v>22.97</c:v>
                </c:pt>
                <c:pt idx="2386">
                  <c:v>22.39</c:v>
                </c:pt>
                <c:pt idx="2387">
                  <c:v>22.35</c:v>
                </c:pt>
                <c:pt idx="2388">
                  <c:v>22.25</c:v>
                </c:pt>
                <c:pt idx="2389">
                  <c:v>22.29</c:v>
                </c:pt>
                <c:pt idx="2390">
                  <c:v>20.54</c:v>
                </c:pt>
                <c:pt idx="2391">
                  <c:v>22.22</c:v>
                </c:pt>
                <c:pt idx="2392">
                  <c:v>23.07</c:v>
                </c:pt>
                <c:pt idx="2393">
                  <c:v>20.68</c:v>
                </c:pt>
                <c:pt idx="2394">
                  <c:v>21.94</c:v>
                </c:pt>
                <c:pt idx="2395">
                  <c:v>23.38</c:v>
                </c:pt>
                <c:pt idx="2396">
                  <c:v>23.04</c:v>
                </c:pt>
                <c:pt idx="2397">
                  <c:v>21.74</c:v>
                </c:pt>
                <c:pt idx="2398">
                  <c:v>21.84</c:v>
                </c:pt>
                <c:pt idx="2399">
                  <c:v>21.77</c:v>
                </c:pt>
                <c:pt idx="2400">
                  <c:v>22.46</c:v>
                </c:pt>
                <c:pt idx="2401">
                  <c:v>22.8</c:v>
                </c:pt>
                <c:pt idx="2402">
                  <c:v>22.15</c:v>
                </c:pt>
                <c:pt idx="2403">
                  <c:v>22.56</c:v>
                </c:pt>
                <c:pt idx="2404">
                  <c:v>22.7</c:v>
                </c:pt>
                <c:pt idx="2405">
                  <c:v>21.74</c:v>
                </c:pt>
                <c:pt idx="2406">
                  <c:v>22.56</c:v>
                </c:pt>
                <c:pt idx="2407">
                  <c:v>22.22</c:v>
                </c:pt>
                <c:pt idx="2408">
                  <c:v>22.39</c:v>
                </c:pt>
                <c:pt idx="2409">
                  <c:v>21.94</c:v>
                </c:pt>
                <c:pt idx="2410">
                  <c:v>23.04</c:v>
                </c:pt>
                <c:pt idx="2411">
                  <c:v>23.28</c:v>
                </c:pt>
                <c:pt idx="2412">
                  <c:v>23.11</c:v>
                </c:pt>
                <c:pt idx="2413">
                  <c:v>21.33</c:v>
                </c:pt>
                <c:pt idx="2414">
                  <c:v>21.88</c:v>
                </c:pt>
                <c:pt idx="2415">
                  <c:v>21.5</c:v>
                </c:pt>
                <c:pt idx="2416">
                  <c:v>22.18</c:v>
                </c:pt>
                <c:pt idx="2417">
                  <c:v>22.87</c:v>
                </c:pt>
                <c:pt idx="2418">
                  <c:v>22.7</c:v>
                </c:pt>
                <c:pt idx="2419">
                  <c:v>22.87</c:v>
                </c:pt>
                <c:pt idx="2420">
                  <c:v>22.22</c:v>
                </c:pt>
                <c:pt idx="2421">
                  <c:v>21.98</c:v>
                </c:pt>
                <c:pt idx="2422">
                  <c:v>22.32</c:v>
                </c:pt>
                <c:pt idx="2423">
                  <c:v>22.32</c:v>
                </c:pt>
                <c:pt idx="2424">
                  <c:v>22.29</c:v>
                </c:pt>
                <c:pt idx="2425">
                  <c:v>22.15</c:v>
                </c:pt>
                <c:pt idx="2426">
                  <c:v>22.05</c:v>
                </c:pt>
                <c:pt idx="2427">
                  <c:v>22.01</c:v>
                </c:pt>
                <c:pt idx="2428">
                  <c:v>22.39</c:v>
                </c:pt>
                <c:pt idx="2429">
                  <c:v>22.32</c:v>
                </c:pt>
                <c:pt idx="2430">
                  <c:v>22.73</c:v>
                </c:pt>
                <c:pt idx="2431">
                  <c:v>22.39</c:v>
                </c:pt>
                <c:pt idx="2432">
                  <c:v>23</c:v>
                </c:pt>
                <c:pt idx="2433">
                  <c:v>23.07</c:v>
                </c:pt>
                <c:pt idx="2434">
                  <c:v>20.57</c:v>
                </c:pt>
                <c:pt idx="2435">
                  <c:v>21.91</c:v>
                </c:pt>
                <c:pt idx="2436">
                  <c:v>21.88</c:v>
                </c:pt>
                <c:pt idx="2437">
                  <c:v>21.46</c:v>
                </c:pt>
                <c:pt idx="2438">
                  <c:v>21.36</c:v>
                </c:pt>
                <c:pt idx="2439">
                  <c:v>21.81</c:v>
                </c:pt>
                <c:pt idx="2440">
                  <c:v>21.64</c:v>
                </c:pt>
                <c:pt idx="2441">
                  <c:v>22.22</c:v>
                </c:pt>
                <c:pt idx="2442">
                  <c:v>22.7</c:v>
                </c:pt>
                <c:pt idx="2443">
                  <c:v>21.46</c:v>
                </c:pt>
                <c:pt idx="2444">
                  <c:v>21.16</c:v>
                </c:pt>
                <c:pt idx="2445">
                  <c:v>20.85</c:v>
                </c:pt>
                <c:pt idx="2446">
                  <c:v>20.99</c:v>
                </c:pt>
                <c:pt idx="2447">
                  <c:v>21.05</c:v>
                </c:pt>
                <c:pt idx="2448">
                  <c:v>21.94</c:v>
                </c:pt>
                <c:pt idx="2449">
                  <c:v>21.94</c:v>
                </c:pt>
                <c:pt idx="2450">
                  <c:v>21.33</c:v>
                </c:pt>
                <c:pt idx="2451">
                  <c:v>21.57</c:v>
                </c:pt>
                <c:pt idx="2452">
                  <c:v>21.53</c:v>
                </c:pt>
                <c:pt idx="2453">
                  <c:v>22.18</c:v>
                </c:pt>
                <c:pt idx="2454">
                  <c:v>22.42</c:v>
                </c:pt>
                <c:pt idx="2455">
                  <c:v>21.57</c:v>
                </c:pt>
                <c:pt idx="2456">
                  <c:v>22.32</c:v>
                </c:pt>
                <c:pt idx="2457">
                  <c:v>21.57</c:v>
                </c:pt>
                <c:pt idx="2458">
                  <c:v>21.57</c:v>
                </c:pt>
                <c:pt idx="2459">
                  <c:v>20.85</c:v>
                </c:pt>
                <c:pt idx="2460">
                  <c:v>20.85</c:v>
                </c:pt>
                <c:pt idx="2461">
                  <c:v>21.5</c:v>
                </c:pt>
                <c:pt idx="2462">
                  <c:v>20.059999999999999</c:v>
                </c:pt>
                <c:pt idx="2463">
                  <c:v>20.51</c:v>
                </c:pt>
                <c:pt idx="2464">
                  <c:v>21.19</c:v>
                </c:pt>
                <c:pt idx="2465">
                  <c:v>22.56</c:v>
                </c:pt>
                <c:pt idx="2466">
                  <c:v>21.29</c:v>
                </c:pt>
                <c:pt idx="2467">
                  <c:v>21.16</c:v>
                </c:pt>
                <c:pt idx="2468">
                  <c:v>21.84</c:v>
                </c:pt>
                <c:pt idx="2469">
                  <c:v>22.18</c:v>
                </c:pt>
                <c:pt idx="2470">
                  <c:v>23.07</c:v>
                </c:pt>
                <c:pt idx="2471">
                  <c:v>23.24</c:v>
                </c:pt>
                <c:pt idx="2472">
                  <c:v>22.87</c:v>
                </c:pt>
                <c:pt idx="2473">
                  <c:v>23.01</c:v>
                </c:pt>
                <c:pt idx="2474">
                  <c:v>22.77</c:v>
                </c:pt>
                <c:pt idx="2475">
                  <c:v>22.56</c:v>
                </c:pt>
                <c:pt idx="2476">
                  <c:v>22.49</c:v>
                </c:pt>
                <c:pt idx="2477">
                  <c:v>22.15</c:v>
                </c:pt>
                <c:pt idx="2478">
                  <c:v>22.26</c:v>
                </c:pt>
                <c:pt idx="2479">
                  <c:v>22.01</c:v>
                </c:pt>
                <c:pt idx="2480">
                  <c:v>22.32</c:v>
                </c:pt>
                <c:pt idx="2481">
                  <c:v>22.15</c:v>
                </c:pt>
                <c:pt idx="2482">
                  <c:v>21.47</c:v>
                </c:pt>
                <c:pt idx="2483">
                  <c:v>21.16</c:v>
                </c:pt>
                <c:pt idx="2484">
                  <c:v>22.32</c:v>
                </c:pt>
                <c:pt idx="2485">
                  <c:v>21.4</c:v>
                </c:pt>
                <c:pt idx="2486">
                  <c:v>21.53</c:v>
                </c:pt>
                <c:pt idx="2487">
                  <c:v>21.47</c:v>
                </c:pt>
                <c:pt idx="2488">
                  <c:v>20.34</c:v>
                </c:pt>
                <c:pt idx="2489">
                  <c:v>21.02</c:v>
                </c:pt>
                <c:pt idx="2490">
                  <c:v>21.98</c:v>
                </c:pt>
                <c:pt idx="2491">
                  <c:v>22.78</c:v>
                </c:pt>
                <c:pt idx="2492">
                  <c:v>22.4</c:v>
                </c:pt>
                <c:pt idx="2493">
                  <c:v>22.26</c:v>
                </c:pt>
                <c:pt idx="2494">
                  <c:v>22.23</c:v>
                </c:pt>
                <c:pt idx="2495">
                  <c:v>22.26</c:v>
                </c:pt>
                <c:pt idx="2496">
                  <c:v>22.12</c:v>
                </c:pt>
                <c:pt idx="2497">
                  <c:v>22.09</c:v>
                </c:pt>
                <c:pt idx="2498">
                  <c:v>21.92</c:v>
                </c:pt>
                <c:pt idx="2499">
                  <c:v>21.13</c:v>
                </c:pt>
                <c:pt idx="2500">
                  <c:v>21.68</c:v>
                </c:pt>
                <c:pt idx="2501">
                  <c:v>21.99</c:v>
                </c:pt>
                <c:pt idx="2502">
                  <c:v>21.54</c:v>
                </c:pt>
                <c:pt idx="2503">
                  <c:v>21.13</c:v>
                </c:pt>
                <c:pt idx="2504">
                  <c:v>22.06</c:v>
                </c:pt>
                <c:pt idx="2505">
                  <c:v>21.71</c:v>
                </c:pt>
                <c:pt idx="2506">
                  <c:v>21.68</c:v>
                </c:pt>
                <c:pt idx="2507">
                  <c:v>20.96</c:v>
                </c:pt>
                <c:pt idx="2508">
                  <c:v>21.61</c:v>
                </c:pt>
                <c:pt idx="2509">
                  <c:v>21.41</c:v>
                </c:pt>
                <c:pt idx="2510">
                  <c:v>20.38</c:v>
                </c:pt>
                <c:pt idx="2511">
                  <c:v>20.76</c:v>
                </c:pt>
                <c:pt idx="2512">
                  <c:v>21.3</c:v>
                </c:pt>
                <c:pt idx="2513">
                  <c:v>21.58</c:v>
                </c:pt>
                <c:pt idx="2514">
                  <c:v>22.16</c:v>
                </c:pt>
                <c:pt idx="2515">
                  <c:v>21.6</c:v>
                </c:pt>
                <c:pt idx="2516">
                  <c:v>21.89</c:v>
                </c:pt>
                <c:pt idx="2517">
                  <c:v>21.89</c:v>
                </c:pt>
                <c:pt idx="2518">
                  <c:v>22.22</c:v>
                </c:pt>
                <c:pt idx="2519">
                  <c:v>22.77</c:v>
                </c:pt>
                <c:pt idx="2520">
                  <c:v>21.89</c:v>
                </c:pt>
                <c:pt idx="2521">
                  <c:v>21.51</c:v>
                </c:pt>
                <c:pt idx="2522">
                  <c:v>21.89</c:v>
                </c:pt>
                <c:pt idx="2523">
                  <c:v>21.54</c:v>
                </c:pt>
                <c:pt idx="2524">
                  <c:v>21.85</c:v>
                </c:pt>
                <c:pt idx="2525">
                  <c:v>21.65</c:v>
                </c:pt>
                <c:pt idx="2526">
                  <c:v>21.34</c:v>
                </c:pt>
                <c:pt idx="2527">
                  <c:v>21.17</c:v>
                </c:pt>
                <c:pt idx="2528">
                  <c:v>20.52</c:v>
                </c:pt>
                <c:pt idx="2529">
                  <c:v>21.61</c:v>
                </c:pt>
                <c:pt idx="2530">
                  <c:v>21.44</c:v>
                </c:pt>
                <c:pt idx="2531">
                  <c:v>22.15</c:v>
                </c:pt>
                <c:pt idx="2532">
                  <c:v>22.02</c:v>
                </c:pt>
                <c:pt idx="2533">
                  <c:v>21.78</c:v>
                </c:pt>
                <c:pt idx="2534">
                  <c:v>21.17</c:v>
                </c:pt>
                <c:pt idx="2535">
                  <c:v>21.61</c:v>
                </c:pt>
                <c:pt idx="2536">
                  <c:v>21.27</c:v>
                </c:pt>
                <c:pt idx="2537">
                  <c:v>21.54</c:v>
                </c:pt>
                <c:pt idx="2538">
                  <c:v>21.74</c:v>
                </c:pt>
                <c:pt idx="2539">
                  <c:v>21.78</c:v>
                </c:pt>
                <c:pt idx="2540">
                  <c:v>21.85</c:v>
                </c:pt>
                <c:pt idx="2541">
                  <c:v>21.64</c:v>
                </c:pt>
                <c:pt idx="2542">
                  <c:v>22.32</c:v>
                </c:pt>
                <c:pt idx="2543">
                  <c:v>22.05</c:v>
                </c:pt>
                <c:pt idx="2544">
                  <c:v>21.68</c:v>
                </c:pt>
                <c:pt idx="2545">
                  <c:v>21.41</c:v>
                </c:pt>
                <c:pt idx="2546">
                  <c:v>21.54</c:v>
                </c:pt>
                <c:pt idx="2547">
                  <c:v>21.61</c:v>
                </c:pt>
                <c:pt idx="2548">
                  <c:v>20.86</c:v>
                </c:pt>
                <c:pt idx="2549">
                  <c:v>21.68</c:v>
                </c:pt>
                <c:pt idx="2550">
                  <c:v>21.34</c:v>
                </c:pt>
                <c:pt idx="2551">
                  <c:v>21.27</c:v>
                </c:pt>
                <c:pt idx="2552">
                  <c:v>21.47</c:v>
                </c:pt>
                <c:pt idx="2553">
                  <c:v>21.4</c:v>
                </c:pt>
                <c:pt idx="2554">
                  <c:v>21.27</c:v>
                </c:pt>
                <c:pt idx="2555">
                  <c:v>20.79</c:v>
                </c:pt>
                <c:pt idx="2556">
                  <c:v>21.88</c:v>
                </c:pt>
                <c:pt idx="2557">
                  <c:v>21.84</c:v>
                </c:pt>
                <c:pt idx="2558">
                  <c:v>21.46</c:v>
                </c:pt>
                <c:pt idx="2559">
                  <c:v>22.05</c:v>
                </c:pt>
                <c:pt idx="2560">
                  <c:v>22.15</c:v>
                </c:pt>
                <c:pt idx="2561">
                  <c:v>21.33</c:v>
                </c:pt>
                <c:pt idx="2562">
                  <c:v>21.84</c:v>
                </c:pt>
                <c:pt idx="2563">
                  <c:v>21.7</c:v>
                </c:pt>
                <c:pt idx="2564">
                  <c:v>21.64</c:v>
                </c:pt>
                <c:pt idx="2565">
                  <c:v>20.54</c:v>
                </c:pt>
                <c:pt idx="2566">
                  <c:v>21.88</c:v>
                </c:pt>
                <c:pt idx="2567">
                  <c:v>21.74</c:v>
                </c:pt>
                <c:pt idx="2568">
                  <c:v>22.01</c:v>
                </c:pt>
                <c:pt idx="2569">
                  <c:v>22.15</c:v>
                </c:pt>
                <c:pt idx="2570">
                  <c:v>21.98</c:v>
                </c:pt>
                <c:pt idx="2571">
                  <c:v>21.88</c:v>
                </c:pt>
                <c:pt idx="2572">
                  <c:v>21.84</c:v>
                </c:pt>
                <c:pt idx="2573">
                  <c:v>21.94</c:v>
                </c:pt>
                <c:pt idx="2574">
                  <c:v>22.18</c:v>
                </c:pt>
                <c:pt idx="2575">
                  <c:v>21.74</c:v>
                </c:pt>
                <c:pt idx="2576">
                  <c:v>21.94</c:v>
                </c:pt>
                <c:pt idx="2577">
                  <c:v>22.01</c:v>
                </c:pt>
                <c:pt idx="2578">
                  <c:v>22.18</c:v>
                </c:pt>
                <c:pt idx="2579">
                  <c:v>22.08</c:v>
                </c:pt>
                <c:pt idx="2580">
                  <c:v>22.08</c:v>
                </c:pt>
                <c:pt idx="2581">
                  <c:v>21.81</c:v>
                </c:pt>
                <c:pt idx="2582">
                  <c:v>21.7</c:v>
                </c:pt>
                <c:pt idx="2583">
                  <c:v>21.12</c:v>
                </c:pt>
                <c:pt idx="2584">
                  <c:v>21.91</c:v>
                </c:pt>
                <c:pt idx="2585">
                  <c:v>22.29</c:v>
                </c:pt>
                <c:pt idx="2586">
                  <c:v>22.7</c:v>
                </c:pt>
                <c:pt idx="2587">
                  <c:v>22.39</c:v>
                </c:pt>
                <c:pt idx="2588">
                  <c:v>22.46</c:v>
                </c:pt>
                <c:pt idx="2589">
                  <c:v>22.29</c:v>
                </c:pt>
                <c:pt idx="2590">
                  <c:v>22.42</c:v>
                </c:pt>
                <c:pt idx="2591">
                  <c:v>21.94</c:v>
                </c:pt>
                <c:pt idx="2592">
                  <c:v>22.63</c:v>
                </c:pt>
                <c:pt idx="2593">
                  <c:v>22.42</c:v>
                </c:pt>
                <c:pt idx="2594">
                  <c:v>22.87</c:v>
                </c:pt>
                <c:pt idx="2595">
                  <c:v>22.73</c:v>
                </c:pt>
                <c:pt idx="2596">
                  <c:v>22.25</c:v>
                </c:pt>
                <c:pt idx="2597">
                  <c:v>22.56</c:v>
                </c:pt>
                <c:pt idx="2598">
                  <c:v>22.18</c:v>
                </c:pt>
                <c:pt idx="2599">
                  <c:v>22.7</c:v>
                </c:pt>
                <c:pt idx="2600">
                  <c:v>22.9</c:v>
                </c:pt>
                <c:pt idx="2601">
                  <c:v>23.11</c:v>
                </c:pt>
                <c:pt idx="2602">
                  <c:v>22.83</c:v>
                </c:pt>
                <c:pt idx="2603">
                  <c:v>22.49</c:v>
                </c:pt>
                <c:pt idx="2604">
                  <c:v>22.66</c:v>
                </c:pt>
                <c:pt idx="2605">
                  <c:v>22.39</c:v>
                </c:pt>
                <c:pt idx="2606">
                  <c:v>22.87</c:v>
                </c:pt>
                <c:pt idx="2607">
                  <c:v>21.8</c:v>
                </c:pt>
                <c:pt idx="2608">
                  <c:v>21.67</c:v>
                </c:pt>
                <c:pt idx="2609">
                  <c:v>21.6</c:v>
                </c:pt>
                <c:pt idx="2610">
                  <c:v>21.46</c:v>
                </c:pt>
                <c:pt idx="2611">
                  <c:v>21.64</c:v>
                </c:pt>
                <c:pt idx="2612">
                  <c:v>21.81</c:v>
                </c:pt>
                <c:pt idx="2613">
                  <c:v>22.42</c:v>
                </c:pt>
                <c:pt idx="2614">
                  <c:v>21.26</c:v>
                </c:pt>
                <c:pt idx="2615">
                  <c:v>21.19</c:v>
                </c:pt>
                <c:pt idx="2616">
                  <c:v>22.22</c:v>
                </c:pt>
                <c:pt idx="2617">
                  <c:v>22.73</c:v>
                </c:pt>
                <c:pt idx="2618">
                  <c:v>22.32</c:v>
                </c:pt>
                <c:pt idx="2619">
                  <c:v>22.49</c:v>
                </c:pt>
                <c:pt idx="2620">
                  <c:v>23.28</c:v>
                </c:pt>
                <c:pt idx="2621">
                  <c:v>23.45</c:v>
                </c:pt>
                <c:pt idx="2622">
                  <c:v>22.22</c:v>
                </c:pt>
                <c:pt idx="2623">
                  <c:v>22.59</c:v>
                </c:pt>
                <c:pt idx="2624">
                  <c:v>22.08</c:v>
                </c:pt>
                <c:pt idx="2625">
                  <c:v>23</c:v>
                </c:pt>
                <c:pt idx="2626">
                  <c:v>22.73</c:v>
                </c:pt>
                <c:pt idx="2627">
                  <c:v>21.84</c:v>
                </c:pt>
                <c:pt idx="2628">
                  <c:v>21.67</c:v>
                </c:pt>
                <c:pt idx="2629">
                  <c:v>22.46</c:v>
                </c:pt>
                <c:pt idx="2630">
                  <c:v>21.74</c:v>
                </c:pt>
                <c:pt idx="2631">
                  <c:v>22.46</c:v>
                </c:pt>
                <c:pt idx="2632">
                  <c:v>23.72</c:v>
                </c:pt>
                <c:pt idx="2633">
                  <c:v>22.77</c:v>
                </c:pt>
                <c:pt idx="2634">
                  <c:v>20.78</c:v>
                </c:pt>
                <c:pt idx="2635">
                  <c:v>21.64</c:v>
                </c:pt>
                <c:pt idx="2636">
                  <c:v>22.01</c:v>
                </c:pt>
                <c:pt idx="2637">
                  <c:v>22.25</c:v>
                </c:pt>
                <c:pt idx="2638">
                  <c:v>22.08</c:v>
                </c:pt>
                <c:pt idx="2639">
                  <c:v>22.9</c:v>
                </c:pt>
                <c:pt idx="2640">
                  <c:v>23.18</c:v>
                </c:pt>
                <c:pt idx="2641">
                  <c:v>22.39</c:v>
                </c:pt>
                <c:pt idx="2642">
                  <c:v>21.23</c:v>
                </c:pt>
                <c:pt idx="2643">
                  <c:v>22.08</c:v>
                </c:pt>
                <c:pt idx="2644">
                  <c:v>22.9</c:v>
                </c:pt>
                <c:pt idx="2645">
                  <c:v>21.77</c:v>
                </c:pt>
                <c:pt idx="2646">
                  <c:v>22.53</c:v>
                </c:pt>
                <c:pt idx="2647">
                  <c:v>22.97</c:v>
                </c:pt>
                <c:pt idx="2648">
                  <c:v>22.22</c:v>
                </c:pt>
                <c:pt idx="2649">
                  <c:v>22.22</c:v>
                </c:pt>
                <c:pt idx="2650">
                  <c:v>22.15</c:v>
                </c:pt>
                <c:pt idx="2651">
                  <c:v>21.84</c:v>
                </c:pt>
                <c:pt idx="2652">
                  <c:v>22.77</c:v>
                </c:pt>
                <c:pt idx="2653">
                  <c:v>22.8</c:v>
                </c:pt>
                <c:pt idx="2654">
                  <c:v>21.12</c:v>
                </c:pt>
                <c:pt idx="2655">
                  <c:v>21.91</c:v>
                </c:pt>
                <c:pt idx="2656">
                  <c:v>22.42</c:v>
                </c:pt>
                <c:pt idx="2657">
                  <c:v>22.18</c:v>
                </c:pt>
                <c:pt idx="2658">
                  <c:v>21.7</c:v>
                </c:pt>
                <c:pt idx="2659">
                  <c:v>21.09</c:v>
                </c:pt>
                <c:pt idx="2660">
                  <c:v>22.08</c:v>
                </c:pt>
                <c:pt idx="2661">
                  <c:v>21.33</c:v>
                </c:pt>
                <c:pt idx="2662">
                  <c:v>20.99</c:v>
                </c:pt>
                <c:pt idx="2663">
                  <c:v>21.12</c:v>
                </c:pt>
                <c:pt idx="2664">
                  <c:v>22.18</c:v>
                </c:pt>
                <c:pt idx="2665">
                  <c:v>22.22</c:v>
                </c:pt>
                <c:pt idx="2666">
                  <c:v>21.64</c:v>
                </c:pt>
                <c:pt idx="2667">
                  <c:v>21.81</c:v>
                </c:pt>
                <c:pt idx="2668">
                  <c:v>22.18</c:v>
                </c:pt>
                <c:pt idx="2669">
                  <c:v>22.66</c:v>
                </c:pt>
                <c:pt idx="2670">
                  <c:v>22.18</c:v>
                </c:pt>
                <c:pt idx="2671">
                  <c:v>22.15</c:v>
                </c:pt>
                <c:pt idx="2672">
                  <c:v>21.43</c:v>
                </c:pt>
                <c:pt idx="2673">
                  <c:v>22.22</c:v>
                </c:pt>
                <c:pt idx="2674">
                  <c:v>22.11</c:v>
                </c:pt>
                <c:pt idx="2675">
                  <c:v>21.12</c:v>
                </c:pt>
                <c:pt idx="2676">
                  <c:v>21.33</c:v>
                </c:pt>
                <c:pt idx="2677">
                  <c:v>21.7</c:v>
                </c:pt>
                <c:pt idx="2678">
                  <c:v>22.01</c:v>
                </c:pt>
                <c:pt idx="2679">
                  <c:v>22.15</c:v>
                </c:pt>
                <c:pt idx="2680">
                  <c:v>21.88</c:v>
                </c:pt>
                <c:pt idx="2681">
                  <c:v>22.29</c:v>
                </c:pt>
                <c:pt idx="2682">
                  <c:v>22.97</c:v>
                </c:pt>
                <c:pt idx="2683">
                  <c:v>20.88</c:v>
                </c:pt>
                <c:pt idx="2684">
                  <c:v>22.73</c:v>
                </c:pt>
                <c:pt idx="2685">
                  <c:v>21.67</c:v>
                </c:pt>
                <c:pt idx="2686">
                  <c:v>21.29</c:v>
                </c:pt>
                <c:pt idx="2687">
                  <c:v>22.9</c:v>
                </c:pt>
                <c:pt idx="2688">
                  <c:v>22.83</c:v>
                </c:pt>
                <c:pt idx="2689">
                  <c:v>22.9</c:v>
                </c:pt>
                <c:pt idx="2690">
                  <c:v>21.88</c:v>
                </c:pt>
                <c:pt idx="2691">
                  <c:v>22.42</c:v>
                </c:pt>
                <c:pt idx="2692">
                  <c:v>22.56</c:v>
                </c:pt>
                <c:pt idx="2693">
                  <c:v>23.07</c:v>
                </c:pt>
                <c:pt idx="2694">
                  <c:v>22.59</c:v>
                </c:pt>
                <c:pt idx="2695">
                  <c:v>22.9</c:v>
                </c:pt>
                <c:pt idx="2696">
                  <c:v>22.77</c:v>
                </c:pt>
                <c:pt idx="2697">
                  <c:v>23.21</c:v>
                </c:pt>
                <c:pt idx="2698">
                  <c:v>21.6</c:v>
                </c:pt>
                <c:pt idx="2699">
                  <c:v>21.4</c:v>
                </c:pt>
                <c:pt idx="2700">
                  <c:v>22.22</c:v>
                </c:pt>
                <c:pt idx="2701">
                  <c:v>21.74</c:v>
                </c:pt>
                <c:pt idx="2702">
                  <c:v>22.39</c:v>
                </c:pt>
                <c:pt idx="2703">
                  <c:v>21.46</c:v>
                </c:pt>
                <c:pt idx="2704">
                  <c:v>22.01</c:v>
                </c:pt>
                <c:pt idx="2705">
                  <c:v>22.22</c:v>
                </c:pt>
                <c:pt idx="2706">
                  <c:v>20.78</c:v>
                </c:pt>
                <c:pt idx="2707">
                  <c:v>21.6</c:v>
                </c:pt>
                <c:pt idx="2708">
                  <c:v>22.83</c:v>
                </c:pt>
                <c:pt idx="2709">
                  <c:v>23.28</c:v>
                </c:pt>
                <c:pt idx="2710">
                  <c:v>21.91</c:v>
                </c:pt>
                <c:pt idx="2711">
                  <c:v>20.95</c:v>
                </c:pt>
                <c:pt idx="2712">
                  <c:v>21.29</c:v>
                </c:pt>
                <c:pt idx="2713">
                  <c:v>21.77</c:v>
                </c:pt>
                <c:pt idx="2714">
                  <c:v>22.29</c:v>
                </c:pt>
                <c:pt idx="2715">
                  <c:v>21.67</c:v>
                </c:pt>
                <c:pt idx="2716">
                  <c:v>21.84</c:v>
                </c:pt>
                <c:pt idx="2717">
                  <c:v>22.94</c:v>
                </c:pt>
                <c:pt idx="2718">
                  <c:v>23.24</c:v>
                </c:pt>
                <c:pt idx="2719">
                  <c:v>22.73</c:v>
                </c:pt>
                <c:pt idx="2720">
                  <c:v>22.42</c:v>
                </c:pt>
                <c:pt idx="2721">
                  <c:v>22.29</c:v>
                </c:pt>
                <c:pt idx="2722">
                  <c:v>22.01</c:v>
                </c:pt>
                <c:pt idx="2723">
                  <c:v>22.49</c:v>
                </c:pt>
                <c:pt idx="2724">
                  <c:v>20.82</c:v>
                </c:pt>
                <c:pt idx="2725">
                  <c:v>20.92</c:v>
                </c:pt>
                <c:pt idx="2726">
                  <c:v>22.66</c:v>
                </c:pt>
                <c:pt idx="2727">
                  <c:v>23.11</c:v>
                </c:pt>
                <c:pt idx="2728">
                  <c:v>23.35</c:v>
                </c:pt>
                <c:pt idx="2729">
                  <c:v>23</c:v>
                </c:pt>
                <c:pt idx="2730">
                  <c:v>21.26</c:v>
                </c:pt>
                <c:pt idx="2731">
                  <c:v>21.67</c:v>
                </c:pt>
                <c:pt idx="2732">
                  <c:v>21.23</c:v>
                </c:pt>
                <c:pt idx="2733">
                  <c:v>21.77</c:v>
                </c:pt>
                <c:pt idx="2734">
                  <c:v>22.22</c:v>
                </c:pt>
                <c:pt idx="2735">
                  <c:v>23</c:v>
                </c:pt>
                <c:pt idx="2736">
                  <c:v>21.45</c:v>
                </c:pt>
                <c:pt idx="2737">
                  <c:v>21.99</c:v>
                </c:pt>
                <c:pt idx="2738">
                  <c:v>21.9</c:v>
                </c:pt>
                <c:pt idx="2739">
                  <c:v>21.2</c:v>
                </c:pt>
                <c:pt idx="2740">
                  <c:v>22.39</c:v>
                </c:pt>
                <c:pt idx="2741">
                  <c:v>22.47</c:v>
                </c:pt>
                <c:pt idx="2742">
                  <c:v>22.29</c:v>
                </c:pt>
                <c:pt idx="2743">
                  <c:v>22.81</c:v>
                </c:pt>
                <c:pt idx="2744">
                  <c:v>21.2</c:v>
                </c:pt>
                <c:pt idx="2745">
                  <c:v>21.01</c:v>
                </c:pt>
                <c:pt idx="2746">
                  <c:v>22.78</c:v>
                </c:pt>
                <c:pt idx="2747">
                  <c:v>22.62</c:v>
                </c:pt>
                <c:pt idx="2748">
                  <c:v>23</c:v>
                </c:pt>
                <c:pt idx="2749">
                  <c:v>22.08</c:v>
                </c:pt>
                <c:pt idx="2750">
                  <c:v>22.15</c:v>
                </c:pt>
                <c:pt idx="2751">
                  <c:v>21.91</c:v>
                </c:pt>
                <c:pt idx="2752">
                  <c:v>21.74</c:v>
                </c:pt>
                <c:pt idx="2753">
                  <c:v>22.32</c:v>
                </c:pt>
                <c:pt idx="2754">
                  <c:v>21.69</c:v>
                </c:pt>
                <c:pt idx="2755">
                  <c:v>22.09</c:v>
                </c:pt>
                <c:pt idx="2756">
                  <c:v>21.86</c:v>
                </c:pt>
                <c:pt idx="2757">
                  <c:v>20.8</c:v>
                </c:pt>
                <c:pt idx="2758">
                  <c:v>22.23</c:v>
                </c:pt>
                <c:pt idx="2759">
                  <c:v>22.17</c:v>
                </c:pt>
                <c:pt idx="2760">
                  <c:v>21.75</c:v>
                </c:pt>
                <c:pt idx="2761">
                  <c:v>22.27</c:v>
                </c:pt>
                <c:pt idx="2762">
                  <c:v>22.22</c:v>
                </c:pt>
                <c:pt idx="2763">
                  <c:v>22.94</c:v>
                </c:pt>
                <c:pt idx="2764">
                  <c:v>21.41</c:v>
                </c:pt>
                <c:pt idx="2765">
                  <c:v>22.46</c:v>
                </c:pt>
                <c:pt idx="2766">
                  <c:v>22.35</c:v>
                </c:pt>
                <c:pt idx="2767">
                  <c:v>22.54</c:v>
                </c:pt>
                <c:pt idx="2768">
                  <c:v>23.02</c:v>
                </c:pt>
                <c:pt idx="2769">
                  <c:v>22.25</c:v>
                </c:pt>
                <c:pt idx="2770">
                  <c:v>22.59</c:v>
                </c:pt>
                <c:pt idx="2771">
                  <c:v>21.72</c:v>
                </c:pt>
                <c:pt idx="2772">
                  <c:v>21.93</c:v>
                </c:pt>
                <c:pt idx="2773">
                  <c:v>23.11</c:v>
                </c:pt>
                <c:pt idx="2774">
                  <c:v>23.89</c:v>
                </c:pt>
                <c:pt idx="2775">
                  <c:v>21.6</c:v>
                </c:pt>
                <c:pt idx="2776">
                  <c:v>22.33</c:v>
                </c:pt>
                <c:pt idx="2777">
                  <c:v>21.85</c:v>
                </c:pt>
                <c:pt idx="2778">
                  <c:v>21.84</c:v>
                </c:pt>
                <c:pt idx="2779">
                  <c:v>22.32</c:v>
                </c:pt>
                <c:pt idx="2780">
                  <c:v>22.62</c:v>
                </c:pt>
                <c:pt idx="2781">
                  <c:v>23.08</c:v>
                </c:pt>
                <c:pt idx="2782">
                  <c:v>22.46</c:v>
                </c:pt>
                <c:pt idx="2783">
                  <c:v>22.49</c:v>
                </c:pt>
                <c:pt idx="2784">
                  <c:v>22</c:v>
                </c:pt>
                <c:pt idx="2785">
                  <c:v>22.42</c:v>
                </c:pt>
                <c:pt idx="2786">
                  <c:v>22.57</c:v>
                </c:pt>
                <c:pt idx="2787">
                  <c:v>22.47</c:v>
                </c:pt>
                <c:pt idx="2788">
                  <c:v>22.35</c:v>
                </c:pt>
                <c:pt idx="2789">
                  <c:v>22.32</c:v>
                </c:pt>
                <c:pt idx="2790">
                  <c:v>22.42</c:v>
                </c:pt>
                <c:pt idx="2791">
                  <c:v>22.54</c:v>
                </c:pt>
                <c:pt idx="2792">
                  <c:v>22.76</c:v>
                </c:pt>
                <c:pt idx="2793">
                  <c:v>22.78</c:v>
                </c:pt>
                <c:pt idx="2794">
                  <c:v>21.52</c:v>
                </c:pt>
                <c:pt idx="2795">
                  <c:v>22.6</c:v>
                </c:pt>
                <c:pt idx="2796">
                  <c:v>22.62</c:v>
                </c:pt>
                <c:pt idx="2797">
                  <c:v>23.1</c:v>
                </c:pt>
                <c:pt idx="2798">
                  <c:v>22.6</c:v>
                </c:pt>
                <c:pt idx="2799">
                  <c:v>22.26</c:v>
                </c:pt>
                <c:pt idx="2800">
                  <c:v>22.35</c:v>
                </c:pt>
                <c:pt idx="2801">
                  <c:v>22</c:v>
                </c:pt>
                <c:pt idx="2802">
                  <c:v>22.17</c:v>
                </c:pt>
                <c:pt idx="2803">
                  <c:v>23.32</c:v>
                </c:pt>
                <c:pt idx="2804">
                  <c:v>22.33</c:v>
                </c:pt>
                <c:pt idx="2805">
                  <c:v>22.49</c:v>
                </c:pt>
                <c:pt idx="2806">
                  <c:v>21.93</c:v>
                </c:pt>
                <c:pt idx="2807">
                  <c:v>21.72</c:v>
                </c:pt>
                <c:pt idx="2808">
                  <c:v>21.82</c:v>
                </c:pt>
                <c:pt idx="2809">
                  <c:v>21.86</c:v>
                </c:pt>
                <c:pt idx="2810">
                  <c:v>21.82</c:v>
                </c:pt>
                <c:pt idx="2811">
                  <c:v>22.12</c:v>
                </c:pt>
                <c:pt idx="2812">
                  <c:v>21.81</c:v>
                </c:pt>
                <c:pt idx="2813">
                  <c:v>22.03</c:v>
                </c:pt>
                <c:pt idx="2814">
                  <c:v>21.34</c:v>
                </c:pt>
                <c:pt idx="2815">
                  <c:v>22.12</c:v>
                </c:pt>
                <c:pt idx="2816">
                  <c:v>21.99</c:v>
                </c:pt>
                <c:pt idx="2817">
                  <c:v>22.43</c:v>
                </c:pt>
                <c:pt idx="2818">
                  <c:v>21.95</c:v>
                </c:pt>
                <c:pt idx="2819">
                  <c:v>22.3</c:v>
                </c:pt>
                <c:pt idx="2820">
                  <c:v>22.7</c:v>
                </c:pt>
                <c:pt idx="2821">
                  <c:v>22.73</c:v>
                </c:pt>
                <c:pt idx="2822">
                  <c:v>21.34</c:v>
                </c:pt>
                <c:pt idx="2823">
                  <c:v>22.39</c:v>
                </c:pt>
                <c:pt idx="2824">
                  <c:v>21.99</c:v>
                </c:pt>
                <c:pt idx="2825">
                  <c:v>21.79</c:v>
                </c:pt>
                <c:pt idx="2826">
                  <c:v>22.76</c:v>
                </c:pt>
                <c:pt idx="2827">
                  <c:v>22.42</c:v>
                </c:pt>
                <c:pt idx="2828">
                  <c:v>22.42</c:v>
                </c:pt>
                <c:pt idx="2829">
                  <c:v>22.23</c:v>
                </c:pt>
                <c:pt idx="2830">
                  <c:v>21</c:v>
                </c:pt>
                <c:pt idx="2831">
                  <c:v>21.04</c:v>
                </c:pt>
                <c:pt idx="2832">
                  <c:v>22.62</c:v>
                </c:pt>
                <c:pt idx="2833">
                  <c:v>22.02</c:v>
                </c:pt>
                <c:pt idx="2834">
                  <c:v>22.78</c:v>
                </c:pt>
                <c:pt idx="2835">
                  <c:v>22.11</c:v>
                </c:pt>
                <c:pt idx="2836">
                  <c:v>21.23</c:v>
                </c:pt>
                <c:pt idx="2837">
                  <c:v>21.28</c:v>
                </c:pt>
                <c:pt idx="2838">
                  <c:v>22.39</c:v>
                </c:pt>
                <c:pt idx="2839">
                  <c:v>21.21</c:v>
                </c:pt>
                <c:pt idx="2840">
                  <c:v>22.29</c:v>
                </c:pt>
                <c:pt idx="2841">
                  <c:v>22.37</c:v>
                </c:pt>
                <c:pt idx="2842">
                  <c:v>22.47</c:v>
                </c:pt>
                <c:pt idx="2843">
                  <c:v>21.57</c:v>
                </c:pt>
                <c:pt idx="2844">
                  <c:v>21.67</c:v>
                </c:pt>
                <c:pt idx="2845">
                  <c:v>21.27</c:v>
                </c:pt>
                <c:pt idx="2846">
                  <c:v>22.13</c:v>
                </c:pt>
                <c:pt idx="2847">
                  <c:v>22.51</c:v>
                </c:pt>
                <c:pt idx="2848">
                  <c:v>23.19</c:v>
                </c:pt>
                <c:pt idx="2849">
                  <c:v>22.73</c:v>
                </c:pt>
                <c:pt idx="2850">
                  <c:v>22.47</c:v>
                </c:pt>
                <c:pt idx="2851">
                  <c:v>22.73</c:v>
                </c:pt>
                <c:pt idx="2852">
                  <c:v>22.64</c:v>
                </c:pt>
                <c:pt idx="2853">
                  <c:v>22.84</c:v>
                </c:pt>
                <c:pt idx="2854">
                  <c:v>22.88</c:v>
                </c:pt>
                <c:pt idx="2855">
                  <c:v>22.86</c:v>
                </c:pt>
                <c:pt idx="2856">
                  <c:v>22.12</c:v>
                </c:pt>
                <c:pt idx="2857">
                  <c:v>22.43</c:v>
                </c:pt>
                <c:pt idx="2858">
                  <c:v>22.3</c:v>
                </c:pt>
                <c:pt idx="2859">
                  <c:v>21.3</c:v>
                </c:pt>
                <c:pt idx="2860">
                  <c:v>21.17</c:v>
                </c:pt>
                <c:pt idx="2861">
                  <c:v>22.64</c:v>
                </c:pt>
                <c:pt idx="2862">
                  <c:v>22.08</c:v>
                </c:pt>
                <c:pt idx="2863">
                  <c:v>22.09</c:v>
                </c:pt>
                <c:pt idx="2864">
                  <c:v>22.47</c:v>
                </c:pt>
                <c:pt idx="2865">
                  <c:v>22.08</c:v>
                </c:pt>
                <c:pt idx="2866">
                  <c:v>22.59</c:v>
                </c:pt>
                <c:pt idx="2867">
                  <c:v>22.49</c:v>
                </c:pt>
                <c:pt idx="2868">
                  <c:v>22.11</c:v>
                </c:pt>
                <c:pt idx="2869">
                  <c:v>22.19</c:v>
                </c:pt>
                <c:pt idx="2870">
                  <c:v>21.91</c:v>
                </c:pt>
                <c:pt idx="2871">
                  <c:v>21.18</c:v>
                </c:pt>
                <c:pt idx="2872">
                  <c:v>21.51</c:v>
                </c:pt>
                <c:pt idx="2873">
                  <c:v>21.55</c:v>
                </c:pt>
                <c:pt idx="2874">
                  <c:v>22.27</c:v>
                </c:pt>
                <c:pt idx="2875">
                  <c:v>22.2</c:v>
                </c:pt>
                <c:pt idx="2876">
                  <c:v>21.38</c:v>
                </c:pt>
                <c:pt idx="2877">
                  <c:v>22.13</c:v>
                </c:pt>
                <c:pt idx="2878">
                  <c:v>21.31</c:v>
                </c:pt>
                <c:pt idx="2879">
                  <c:v>21.89</c:v>
                </c:pt>
                <c:pt idx="2880">
                  <c:v>22.16</c:v>
                </c:pt>
                <c:pt idx="2881">
                  <c:v>22.22</c:v>
                </c:pt>
                <c:pt idx="2882">
                  <c:v>22.33</c:v>
                </c:pt>
                <c:pt idx="2883">
                  <c:v>21.99</c:v>
                </c:pt>
                <c:pt idx="2884">
                  <c:v>22.3</c:v>
                </c:pt>
                <c:pt idx="2885">
                  <c:v>21.64</c:v>
                </c:pt>
                <c:pt idx="2886">
                  <c:v>22.87</c:v>
                </c:pt>
                <c:pt idx="2887">
                  <c:v>22.8</c:v>
                </c:pt>
                <c:pt idx="2888">
                  <c:v>22.77</c:v>
                </c:pt>
                <c:pt idx="2889">
                  <c:v>22.25</c:v>
                </c:pt>
                <c:pt idx="2890">
                  <c:v>22.19</c:v>
                </c:pt>
                <c:pt idx="2891">
                  <c:v>21.84</c:v>
                </c:pt>
                <c:pt idx="2892">
                  <c:v>21.65</c:v>
                </c:pt>
                <c:pt idx="2893">
                  <c:v>21.64</c:v>
                </c:pt>
                <c:pt idx="2894">
                  <c:v>21.95</c:v>
                </c:pt>
                <c:pt idx="2895">
                  <c:v>21.99</c:v>
                </c:pt>
                <c:pt idx="2896">
                  <c:v>21.52</c:v>
                </c:pt>
                <c:pt idx="2897">
                  <c:v>21.69</c:v>
                </c:pt>
                <c:pt idx="2898">
                  <c:v>21.95</c:v>
                </c:pt>
                <c:pt idx="2899">
                  <c:v>22.12</c:v>
                </c:pt>
                <c:pt idx="2900">
                  <c:v>22.47</c:v>
                </c:pt>
                <c:pt idx="2901">
                  <c:v>22.17</c:v>
                </c:pt>
                <c:pt idx="2902">
                  <c:v>22.42</c:v>
                </c:pt>
                <c:pt idx="2903">
                  <c:v>22.59</c:v>
                </c:pt>
                <c:pt idx="2904">
                  <c:v>22.16</c:v>
                </c:pt>
                <c:pt idx="2905">
                  <c:v>22.39</c:v>
                </c:pt>
                <c:pt idx="2906">
                  <c:v>22.35</c:v>
                </c:pt>
                <c:pt idx="2907">
                  <c:v>22.11</c:v>
                </c:pt>
                <c:pt idx="2908">
                  <c:v>22.12</c:v>
                </c:pt>
                <c:pt idx="2909">
                  <c:v>22.11</c:v>
                </c:pt>
                <c:pt idx="2910">
                  <c:v>22.2</c:v>
                </c:pt>
                <c:pt idx="2911">
                  <c:v>21.74</c:v>
                </c:pt>
                <c:pt idx="2912">
                  <c:v>21.45</c:v>
                </c:pt>
                <c:pt idx="2913">
                  <c:v>21.45</c:v>
                </c:pt>
                <c:pt idx="2914">
                  <c:v>21.57</c:v>
                </c:pt>
                <c:pt idx="2915">
                  <c:v>21.14</c:v>
                </c:pt>
                <c:pt idx="2916">
                  <c:v>21.78</c:v>
                </c:pt>
                <c:pt idx="2917">
                  <c:v>21.6</c:v>
                </c:pt>
                <c:pt idx="2918">
                  <c:v>21.6</c:v>
                </c:pt>
                <c:pt idx="2919">
                  <c:v>21.33</c:v>
                </c:pt>
                <c:pt idx="2920">
                  <c:v>21.61</c:v>
                </c:pt>
                <c:pt idx="2921">
                  <c:v>21.37</c:v>
                </c:pt>
                <c:pt idx="2922">
                  <c:v>21.62</c:v>
                </c:pt>
                <c:pt idx="2923">
                  <c:v>22.46</c:v>
                </c:pt>
                <c:pt idx="2924">
                  <c:v>22.13</c:v>
                </c:pt>
                <c:pt idx="2925">
                  <c:v>22.05</c:v>
                </c:pt>
                <c:pt idx="2926">
                  <c:v>22.35</c:v>
                </c:pt>
                <c:pt idx="2927">
                  <c:v>21.98</c:v>
                </c:pt>
                <c:pt idx="2928">
                  <c:v>22.33</c:v>
                </c:pt>
                <c:pt idx="2929">
                  <c:v>21.78</c:v>
                </c:pt>
                <c:pt idx="2930">
                  <c:v>21.54</c:v>
                </c:pt>
                <c:pt idx="2931">
                  <c:v>21.27</c:v>
                </c:pt>
                <c:pt idx="2932">
                  <c:v>21.61</c:v>
                </c:pt>
                <c:pt idx="2933">
                  <c:v>21.06</c:v>
                </c:pt>
                <c:pt idx="2934">
                  <c:v>21.62</c:v>
                </c:pt>
                <c:pt idx="2935">
                  <c:v>22.5</c:v>
                </c:pt>
                <c:pt idx="2936">
                  <c:v>22.49</c:v>
                </c:pt>
                <c:pt idx="2937">
                  <c:v>22.4</c:v>
                </c:pt>
                <c:pt idx="2938">
                  <c:v>21.78</c:v>
                </c:pt>
                <c:pt idx="2939">
                  <c:v>21.64</c:v>
                </c:pt>
                <c:pt idx="2940">
                  <c:v>22.62</c:v>
                </c:pt>
                <c:pt idx="2941">
                  <c:v>22.44</c:v>
                </c:pt>
                <c:pt idx="2942">
                  <c:v>21.81</c:v>
                </c:pt>
                <c:pt idx="2943">
                  <c:v>22.4</c:v>
                </c:pt>
                <c:pt idx="2944">
                  <c:v>22.11</c:v>
                </c:pt>
                <c:pt idx="2945">
                  <c:v>22.06</c:v>
                </c:pt>
                <c:pt idx="2946">
                  <c:v>22.36</c:v>
                </c:pt>
                <c:pt idx="2947">
                  <c:v>22.51</c:v>
                </c:pt>
                <c:pt idx="2948">
                  <c:v>22.49</c:v>
                </c:pt>
                <c:pt idx="2949">
                  <c:v>22.26</c:v>
                </c:pt>
                <c:pt idx="2950">
                  <c:v>22.11</c:v>
                </c:pt>
                <c:pt idx="2951">
                  <c:v>21.99</c:v>
                </c:pt>
                <c:pt idx="2952">
                  <c:v>22.02</c:v>
                </c:pt>
                <c:pt idx="2953">
                  <c:v>22.35</c:v>
                </c:pt>
                <c:pt idx="2954">
                  <c:v>22.36</c:v>
                </c:pt>
                <c:pt idx="2955">
                  <c:v>23.15</c:v>
                </c:pt>
                <c:pt idx="2956">
                  <c:v>22.99</c:v>
                </c:pt>
                <c:pt idx="2957">
                  <c:v>22.77</c:v>
                </c:pt>
                <c:pt idx="2958">
                  <c:v>22.13</c:v>
                </c:pt>
                <c:pt idx="2959">
                  <c:v>22.36</c:v>
                </c:pt>
                <c:pt idx="2960">
                  <c:v>21.93</c:v>
                </c:pt>
                <c:pt idx="2961">
                  <c:v>22.47</c:v>
                </c:pt>
                <c:pt idx="2962">
                  <c:v>22.62</c:v>
                </c:pt>
                <c:pt idx="2963">
                  <c:v>22.9</c:v>
                </c:pt>
                <c:pt idx="2964">
                  <c:v>23.14</c:v>
                </c:pt>
                <c:pt idx="2965">
                  <c:v>23.1</c:v>
                </c:pt>
                <c:pt idx="2966">
                  <c:v>22.42</c:v>
                </c:pt>
                <c:pt idx="2967">
                  <c:v>22.54</c:v>
                </c:pt>
                <c:pt idx="2968">
                  <c:v>22.74</c:v>
                </c:pt>
                <c:pt idx="2969">
                  <c:v>22</c:v>
                </c:pt>
                <c:pt idx="2970">
                  <c:v>22.32</c:v>
                </c:pt>
                <c:pt idx="2971">
                  <c:v>22.43</c:v>
                </c:pt>
                <c:pt idx="2972">
                  <c:v>22.32</c:v>
                </c:pt>
                <c:pt idx="2973">
                  <c:v>22.08</c:v>
                </c:pt>
                <c:pt idx="2974">
                  <c:v>22.09</c:v>
                </c:pt>
                <c:pt idx="2975">
                  <c:v>22.42</c:v>
                </c:pt>
                <c:pt idx="2976">
                  <c:v>22.25</c:v>
                </c:pt>
                <c:pt idx="2977">
                  <c:v>22.26</c:v>
                </c:pt>
                <c:pt idx="2978">
                  <c:v>21.89</c:v>
                </c:pt>
                <c:pt idx="2979">
                  <c:v>22.16</c:v>
                </c:pt>
                <c:pt idx="2980">
                  <c:v>22.6</c:v>
                </c:pt>
                <c:pt idx="2981">
                  <c:v>22.99</c:v>
                </c:pt>
                <c:pt idx="2982">
                  <c:v>23.31</c:v>
                </c:pt>
                <c:pt idx="2983">
                  <c:v>22.99</c:v>
                </c:pt>
                <c:pt idx="2984">
                  <c:v>23.61</c:v>
                </c:pt>
                <c:pt idx="2985">
                  <c:v>24.01</c:v>
                </c:pt>
                <c:pt idx="2986">
                  <c:v>23.92</c:v>
                </c:pt>
                <c:pt idx="2987">
                  <c:v>24.27</c:v>
                </c:pt>
                <c:pt idx="2988">
                  <c:v>23.73</c:v>
                </c:pt>
                <c:pt idx="2989">
                  <c:v>23.39</c:v>
                </c:pt>
                <c:pt idx="2990">
                  <c:v>23.8</c:v>
                </c:pt>
                <c:pt idx="2991">
                  <c:v>23.72</c:v>
                </c:pt>
                <c:pt idx="2992">
                  <c:v>21.34</c:v>
                </c:pt>
                <c:pt idx="2993">
                  <c:v>24</c:v>
                </c:pt>
                <c:pt idx="2994">
                  <c:v>24.21</c:v>
                </c:pt>
                <c:pt idx="2995">
                  <c:v>23.62</c:v>
                </c:pt>
                <c:pt idx="2996">
                  <c:v>23.82</c:v>
                </c:pt>
                <c:pt idx="2997">
                  <c:v>21.98</c:v>
                </c:pt>
                <c:pt idx="2998">
                  <c:v>22.56</c:v>
                </c:pt>
                <c:pt idx="2999">
                  <c:v>23.55</c:v>
                </c:pt>
                <c:pt idx="3000">
                  <c:v>24.27</c:v>
                </c:pt>
                <c:pt idx="3001">
                  <c:v>24.06</c:v>
                </c:pt>
                <c:pt idx="3002">
                  <c:v>23.58</c:v>
                </c:pt>
                <c:pt idx="3003">
                  <c:v>23.87</c:v>
                </c:pt>
                <c:pt idx="3004">
                  <c:v>22.97</c:v>
                </c:pt>
                <c:pt idx="3005">
                  <c:v>23.56</c:v>
                </c:pt>
                <c:pt idx="3006">
                  <c:v>22.13</c:v>
                </c:pt>
                <c:pt idx="3007">
                  <c:v>23.76</c:v>
                </c:pt>
                <c:pt idx="3008">
                  <c:v>23.56</c:v>
                </c:pt>
                <c:pt idx="3009">
                  <c:v>22.7</c:v>
                </c:pt>
                <c:pt idx="3010">
                  <c:v>23.78</c:v>
                </c:pt>
                <c:pt idx="3011">
                  <c:v>22.7</c:v>
                </c:pt>
                <c:pt idx="3012">
                  <c:v>22.9</c:v>
                </c:pt>
                <c:pt idx="3013">
                  <c:v>23.96</c:v>
                </c:pt>
                <c:pt idx="3014">
                  <c:v>23.28</c:v>
                </c:pt>
                <c:pt idx="3015">
                  <c:v>23.49</c:v>
                </c:pt>
                <c:pt idx="3016">
                  <c:v>24.43</c:v>
                </c:pt>
                <c:pt idx="3017">
                  <c:v>20.84</c:v>
                </c:pt>
                <c:pt idx="3018">
                  <c:v>21</c:v>
                </c:pt>
                <c:pt idx="3019">
                  <c:v>23.13</c:v>
                </c:pt>
                <c:pt idx="3020">
                  <c:v>24.24</c:v>
                </c:pt>
                <c:pt idx="3021">
                  <c:v>23.21</c:v>
                </c:pt>
                <c:pt idx="3022">
                  <c:v>23.22</c:v>
                </c:pt>
                <c:pt idx="3023">
                  <c:v>23.62</c:v>
                </c:pt>
                <c:pt idx="3024">
                  <c:v>23.59</c:v>
                </c:pt>
                <c:pt idx="3025">
                  <c:v>24.92</c:v>
                </c:pt>
                <c:pt idx="3026">
                  <c:v>23.5</c:v>
                </c:pt>
                <c:pt idx="3027">
                  <c:v>22.3</c:v>
                </c:pt>
                <c:pt idx="3028">
                  <c:v>21.88</c:v>
                </c:pt>
                <c:pt idx="3029">
                  <c:v>23.46</c:v>
                </c:pt>
                <c:pt idx="3030">
                  <c:v>21.71</c:v>
                </c:pt>
                <c:pt idx="3031">
                  <c:v>23.61</c:v>
                </c:pt>
                <c:pt idx="3032">
                  <c:v>24.4</c:v>
                </c:pt>
                <c:pt idx="3033">
                  <c:v>24.85</c:v>
                </c:pt>
                <c:pt idx="3034">
                  <c:v>23.49</c:v>
                </c:pt>
                <c:pt idx="3035">
                  <c:v>22.98</c:v>
                </c:pt>
                <c:pt idx="3040">
                  <c:v>22.94</c:v>
                </c:pt>
                <c:pt idx="3041">
                  <c:v>24.37</c:v>
                </c:pt>
                <c:pt idx="3042">
                  <c:v>24.36</c:v>
                </c:pt>
                <c:pt idx="3043">
                  <c:v>24.64</c:v>
                </c:pt>
                <c:pt idx="3049">
                  <c:v>21.36</c:v>
                </c:pt>
                <c:pt idx="3050">
                  <c:v>22.64</c:v>
                </c:pt>
                <c:pt idx="3051">
                  <c:v>23.55</c:v>
                </c:pt>
                <c:pt idx="3052">
                  <c:v>23.95</c:v>
                </c:pt>
                <c:pt idx="3053">
                  <c:v>22.5</c:v>
                </c:pt>
                <c:pt idx="3054">
                  <c:v>21.55</c:v>
                </c:pt>
                <c:pt idx="3055">
                  <c:v>23.75</c:v>
                </c:pt>
                <c:pt idx="3056">
                  <c:v>23.9</c:v>
                </c:pt>
                <c:pt idx="3057">
                  <c:v>22.42</c:v>
                </c:pt>
                <c:pt idx="3058">
                  <c:v>23.7</c:v>
                </c:pt>
                <c:pt idx="3059">
                  <c:v>22.66</c:v>
                </c:pt>
                <c:pt idx="3060">
                  <c:v>23.64</c:v>
                </c:pt>
                <c:pt idx="3061">
                  <c:v>22.73</c:v>
                </c:pt>
                <c:pt idx="3062">
                  <c:v>24.31</c:v>
                </c:pt>
                <c:pt idx="3063">
                  <c:v>24.66</c:v>
                </c:pt>
                <c:pt idx="3064">
                  <c:v>24.64</c:v>
                </c:pt>
                <c:pt idx="3065">
                  <c:v>21.1</c:v>
                </c:pt>
                <c:pt idx="3066">
                  <c:v>23.18</c:v>
                </c:pt>
                <c:pt idx="3067">
                  <c:v>24.52</c:v>
                </c:pt>
                <c:pt idx="3068">
                  <c:v>24.24</c:v>
                </c:pt>
                <c:pt idx="3069">
                  <c:v>22.57</c:v>
                </c:pt>
                <c:pt idx="3070">
                  <c:v>23.72</c:v>
                </c:pt>
                <c:pt idx="3071">
                  <c:v>22.39</c:v>
                </c:pt>
                <c:pt idx="3072">
                  <c:v>22.35</c:v>
                </c:pt>
                <c:pt idx="3073">
                  <c:v>23.42</c:v>
                </c:pt>
                <c:pt idx="3074">
                  <c:v>22.05</c:v>
                </c:pt>
                <c:pt idx="3075">
                  <c:v>22.4</c:v>
                </c:pt>
                <c:pt idx="3076">
                  <c:v>23.39</c:v>
                </c:pt>
                <c:pt idx="3077">
                  <c:v>19.78</c:v>
                </c:pt>
                <c:pt idx="3078">
                  <c:v>24.27</c:v>
                </c:pt>
                <c:pt idx="3079">
                  <c:v>24.4</c:v>
                </c:pt>
                <c:pt idx="3080">
                  <c:v>23.99</c:v>
                </c:pt>
                <c:pt idx="3081">
                  <c:v>22.11</c:v>
                </c:pt>
                <c:pt idx="3082">
                  <c:v>22.16</c:v>
                </c:pt>
                <c:pt idx="3083">
                  <c:v>23.58</c:v>
                </c:pt>
                <c:pt idx="3084">
                  <c:v>24.19</c:v>
                </c:pt>
                <c:pt idx="3085">
                  <c:v>22.26</c:v>
                </c:pt>
                <c:pt idx="3086">
                  <c:v>22.66</c:v>
                </c:pt>
                <c:pt idx="3087">
                  <c:v>21.26</c:v>
                </c:pt>
                <c:pt idx="3088">
                  <c:v>21.06</c:v>
                </c:pt>
                <c:pt idx="3089">
                  <c:v>21.58</c:v>
                </c:pt>
                <c:pt idx="3090">
                  <c:v>22.84</c:v>
                </c:pt>
                <c:pt idx="3091">
                  <c:v>22.78</c:v>
                </c:pt>
                <c:pt idx="3092">
                  <c:v>23.55</c:v>
                </c:pt>
                <c:pt idx="3093">
                  <c:v>22.8</c:v>
                </c:pt>
                <c:pt idx="3094">
                  <c:v>23.21</c:v>
                </c:pt>
                <c:pt idx="3095">
                  <c:v>23.65</c:v>
                </c:pt>
                <c:pt idx="3096">
                  <c:v>22.44</c:v>
                </c:pt>
                <c:pt idx="3097">
                  <c:v>22.7</c:v>
                </c:pt>
                <c:pt idx="3098">
                  <c:v>23.14</c:v>
                </c:pt>
                <c:pt idx="3099">
                  <c:v>23.38</c:v>
                </c:pt>
                <c:pt idx="3100">
                  <c:v>24.12</c:v>
                </c:pt>
                <c:pt idx="3101">
                  <c:v>23.93</c:v>
                </c:pt>
                <c:pt idx="3102">
                  <c:v>24.01</c:v>
                </c:pt>
                <c:pt idx="3103">
                  <c:v>24.33</c:v>
                </c:pt>
                <c:pt idx="3104">
                  <c:v>24.94</c:v>
                </c:pt>
                <c:pt idx="3105">
                  <c:v>23.66</c:v>
                </c:pt>
                <c:pt idx="3106">
                  <c:v>24.27</c:v>
                </c:pt>
                <c:pt idx="3107">
                  <c:v>22.73</c:v>
                </c:pt>
                <c:pt idx="3108">
                  <c:v>22.57</c:v>
                </c:pt>
                <c:pt idx="3109">
                  <c:v>23.07</c:v>
                </c:pt>
                <c:pt idx="3110">
                  <c:v>23.68</c:v>
                </c:pt>
                <c:pt idx="3111">
                  <c:v>24.85</c:v>
                </c:pt>
                <c:pt idx="3112">
                  <c:v>23.7</c:v>
                </c:pt>
                <c:pt idx="3113">
                  <c:v>24.15</c:v>
                </c:pt>
                <c:pt idx="3114">
                  <c:v>20.79</c:v>
                </c:pt>
                <c:pt idx="3115">
                  <c:v>22.23</c:v>
                </c:pt>
                <c:pt idx="3116">
                  <c:v>23.11</c:v>
                </c:pt>
                <c:pt idx="3117">
                  <c:v>23.9</c:v>
                </c:pt>
                <c:pt idx="3118">
                  <c:v>24.4</c:v>
                </c:pt>
                <c:pt idx="3119">
                  <c:v>23.41</c:v>
                </c:pt>
                <c:pt idx="3120">
                  <c:v>22.59</c:v>
                </c:pt>
                <c:pt idx="3121">
                  <c:v>22.5</c:v>
                </c:pt>
                <c:pt idx="3122">
                  <c:v>23.27</c:v>
                </c:pt>
                <c:pt idx="3123">
                  <c:v>21.74</c:v>
                </c:pt>
                <c:pt idx="3124">
                  <c:v>22.68</c:v>
                </c:pt>
                <c:pt idx="3125">
                  <c:v>23.45</c:v>
                </c:pt>
                <c:pt idx="3126">
                  <c:v>22.4</c:v>
                </c:pt>
                <c:pt idx="3127">
                  <c:v>23.31</c:v>
                </c:pt>
                <c:pt idx="3128">
                  <c:v>23.83</c:v>
                </c:pt>
                <c:pt idx="3129">
                  <c:v>20.63</c:v>
                </c:pt>
                <c:pt idx="3130">
                  <c:v>23.31</c:v>
                </c:pt>
                <c:pt idx="3131">
                  <c:v>23.65</c:v>
                </c:pt>
                <c:pt idx="3132">
                  <c:v>24.26</c:v>
                </c:pt>
                <c:pt idx="3133">
                  <c:v>24.01</c:v>
                </c:pt>
                <c:pt idx="3134">
                  <c:v>23.69</c:v>
                </c:pt>
                <c:pt idx="3135">
                  <c:v>24.68</c:v>
                </c:pt>
                <c:pt idx="3136">
                  <c:v>24.09</c:v>
                </c:pt>
                <c:pt idx="3137">
                  <c:v>22.63</c:v>
                </c:pt>
                <c:pt idx="3138">
                  <c:v>21.18</c:v>
                </c:pt>
                <c:pt idx="3139">
                  <c:v>23.18</c:v>
                </c:pt>
                <c:pt idx="3140">
                  <c:v>22.91</c:v>
                </c:pt>
                <c:pt idx="3141">
                  <c:v>23.68</c:v>
                </c:pt>
                <c:pt idx="3142">
                  <c:v>22.98</c:v>
                </c:pt>
                <c:pt idx="3143">
                  <c:v>23.52</c:v>
                </c:pt>
                <c:pt idx="3144">
                  <c:v>23.97</c:v>
                </c:pt>
                <c:pt idx="3145">
                  <c:v>23.99</c:v>
                </c:pt>
                <c:pt idx="3146">
                  <c:v>23.66</c:v>
                </c:pt>
                <c:pt idx="3147">
                  <c:v>22.57</c:v>
                </c:pt>
                <c:pt idx="3148">
                  <c:v>24.37</c:v>
                </c:pt>
                <c:pt idx="3149">
                  <c:v>23.41</c:v>
                </c:pt>
                <c:pt idx="3150">
                  <c:v>23.48</c:v>
                </c:pt>
                <c:pt idx="3151">
                  <c:v>23.66</c:v>
                </c:pt>
                <c:pt idx="3152">
                  <c:v>20.83</c:v>
                </c:pt>
                <c:pt idx="3153">
                  <c:v>23.45</c:v>
                </c:pt>
                <c:pt idx="3154">
                  <c:v>23.49</c:v>
                </c:pt>
                <c:pt idx="3155">
                  <c:v>22.54</c:v>
                </c:pt>
                <c:pt idx="3156">
                  <c:v>22.37</c:v>
                </c:pt>
                <c:pt idx="3157">
                  <c:v>22.4</c:v>
                </c:pt>
                <c:pt idx="3158">
                  <c:v>23.18</c:v>
                </c:pt>
                <c:pt idx="3159">
                  <c:v>23.75</c:v>
                </c:pt>
                <c:pt idx="3160">
                  <c:v>23.45</c:v>
                </c:pt>
                <c:pt idx="3161">
                  <c:v>21.67</c:v>
                </c:pt>
                <c:pt idx="3162">
                  <c:v>22.17</c:v>
                </c:pt>
                <c:pt idx="3163">
                  <c:v>22.09</c:v>
                </c:pt>
                <c:pt idx="3164">
                  <c:v>22.98</c:v>
                </c:pt>
                <c:pt idx="3165">
                  <c:v>23.25</c:v>
                </c:pt>
                <c:pt idx="3166">
                  <c:v>22.73</c:v>
                </c:pt>
                <c:pt idx="3167">
                  <c:v>23.04</c:v>
                </c:pt>
                <c:pt idx="3168">
                  <c:v>21.61</c:v>
                </c:pt>
                <c:pt idx="3169">
                  <c:v>22.13</c:v>
                </c:pt>
                <c:pt idx="3170">
                  <c:v>22.83</c:v>
                </c:pt>
                <c:pt idx="3171">
                  <c:v>22.94</c:v>
                </c:pt>
                <c:pt idx="3172">
                  <c:v>23.44</c:v>
                </c:pt>
                <c:pt idx="3173">
                  <c:v>23.7</c:v>
                </c:pt>
                <c:pt idx="3174">
                  <c:v>24.36</c:v>
                </c:pt>
                <c:pt idx="3175">
                  <c:v>23.52</c:v>
                </c:pt>
                <c:pt idx="3176">
                  <c:v>23.61</c:v>
                </c:pt>
                <c:pt idx="3177">
                  <c:v>23.52</c:v>
                </c:pt>
                <c:pt idx="3178">
                  <c:v>22.74</c:v>
                </c:pt>
                <c:pt idx="3179">
                  <c:v>23.17</c:v>
                </c:pt>
                <c:pt idx="3180">
                  <c:v>24.03</c:v>
                </c:pt>
                <c:pt idx="3181">
                  <c:v>22.06</c:v>
                </c:pt>
                <c:pt idx="3182">
                  <c:v>22.16</c:v>
                </c:pt>
                <c:pt idx="3183">
                  <c:v>22.44</c:v>
                </c:pt>
                <c:pt idx="3184">
                  <c:v>21.98</c:v>
                </c:pt>
                <c:pt idx="3185">
                  <c:v>22.22</c:v>
                </c:pt>
                <c:pt idx="3186">
                  <c:v>22.59</c:v>
                </c:pt>
                <c:pt idx="3187">
                  <c:v>22.93</c:v>
                </c:pt>
                <c:pt idx="3188">
                  <c:v>22.9</c:v>
                </c:pt>
                <c:pt idx="3189">
                  <c:v>23.18</c:v>
                </c:pt>
                <c:pt idx="3190">
                  <c:v>23.55</c:v>
                </c:pt>
                <c:pt idx="3191">
                  <c:v>22.91</c:v>
                </c:pt>
                <c:pt idx="3192">
                  <c:v>23.41</c:v>
                </c:pt>
                <c:pt idx="3193">
                  <c:v>24.61</c:v>
                </c:pt>
                <c:pt idx="3194">
                  <c:v>24.79</c:v>
                </c:pt>
                <c:pt idx="3195">
                  <c:v>23.22</c:v>
                </c:pt>
                <c:pt idx="3196">
                  <c:v>23.69</c:v>
                </c:pt>
                <c:pt idx="3197">
                  <c:v>24.24</c:v>
                </c:pt>
                <c:pt idx="3198">
                  <c:v>23.75</c:v>
                </c:pt>
                <c:pt idx="3199">
                  <c:v>23.72</c:v>
                </c:pt>
                <c:pt idx="3200">
                  <c:v>23.65</c:v>
                </c:pt>
                <c:pt idx="3201">
                  <c:v>23.95</c:v>
                </c:pt>
                <c:pt idx="3202">
                  <c:v>24.07</c:v>
                </c:pt>
                <c:pt idx="3203">
                  <c:v>23.72</c:v>
                </c:pt>
                <c:pt idx="3204">
                  <c:v>23.97</c:v>
                </c:pt>
                <c:pt idx="3205">
                  <c:v>24.44</c:v>
                </c:pt>
                <c:pt idx="3206">
                  <c:v>24.46</c:v>
                </c:pt>
                <c:pt idx="3207">
                  <c:v>24.41</c:v>
                </c:pt>
                <c:pt idx="3208">
                  <c:v>24.43</c:v>
                </c:pt>
                <c:pt idx="3209">
                  <c:v>24.1</c:v>
                </c:pt>
                <c:pt idx="3210">
                  <c:v>23.66</c:v>
                </c:pt>
                <c:pt idx="3211">
                  <c:v>23.45</c:v>
                </c:pt>
                <c:pt idx="3212">
                  <c:v>22.94</c:v>
                </c:pt>
                <c:pt idx="3213">
                  <c:v>22.19</c:v>
                </c:pt>
                <c:pt idx="3214">
                  <c:v>22.9</c:v>
                </c:pt>
                <c:pt idx="3215">
                  <c:v>23.04</c:v>
                </c:pt>
                <c:pt idx="3216">
                  <c:v>22.8</c:v>
                </c:pt>
                <c:pt idx="3217">
                  <c:v>22.62</c:v>
                </c:pt>
                <c:pt idx="3218">
                  <c:v>22.62</c:v>
                </c:pt>
                <c:pt idx="3219">
                  <c:v>23.17</c:v>
                </c:pt>
                <c:pt idx="3220">
                  <c:v>23.59</c:v>
                </c:pt>
                <c:pt idx="3221">
                  <c:v>23.66</c:v>
                </c:pt>
                <c:pt idx="3222">
                  <c:v>23.78</c:v>
                </c:pt>
                <c:pt idx="3223">
                  <c:v>23.9</c:v>
                </c:pt>
                <c:pt idx="3224">
                  <c:v>23.14</c:v>
                </c:pt>
                <c:pt idx="3225">
                  <c:v>22.84</c:v>
                </c:pt>
                <c:pt idx="3226">
                  <c:v>22.46</c:v>
                </c:pt>
                <c:pt idx="3227">
                  <c:v>22.54</c:v>
                </c:pt>
              </c:numCache>
            </c:numRef>
          </c:yVal>
          <c:smooth val="0"/>
          <c:extLst>
            <c:ext xmlns:c16="http://schemas.microsoft.com/office/drawing/2014/chart" uri="{C3380CC4-5D6E-409C-BE32-E72D297353CC}">
              <c16:uniqueId val="{00000002-83B0-44CB-950A-F7F35AFC47B5}"/>
            </c:ext>
          </c:extLst>
        </c:ser>
        <c:dLbls>
          <c:showLegendKey val="0"/>
          <c:showVal val="0"/>
          <c:showCatName val="0"/>
          <c:showSerName val="0"/>
          <c:showPercent val="0"/>
          <c:showBubbleSize val="0"/>
        </c:dLbls>
        <c:axId val="431696800"/>
        <c:axId val="431697192"/>
      </c:scatterChart>
      <c:valAx>
        <c:axId val="431696800"/>
        <c:scaling>
          <c:orientation val="minMax"/>
          <c:max val="45292"/>
          <c:min val="4205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90"/>
      </c:valAx>
      <c:valAx>
        <c:axId val="431697192"/>
        <c:scaling>
          <c:orientation val="minMax"/>
          <c:max val="34"/>
          <c:min val="18"/>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3172770463272025"/>
          <c:y val="3.2206245958385636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Daily_Prev!$G$19:$G$9999</c:f>
              <c:numCache>
                <c:formatCode>0.0</c:formatCode>
                <c:ptCount val="9981"/>
                <c:pt idx="0">
                  <c:v>4.54</c:v>
                </c:pt>
                <c:pt idx="1">
                  <c:v>5.53</c:v>
                </c:pt>
                <c:pt idx="2">
                  <c:v>5.31</c:v>
                </c:pt>
                <c:pt idx="3">
                  <c:v>4.05</c:v>
                </c:pt>
                <c:pt idx="4">
                  <c:v>4.32</c:v>
                </c:pt>
                <c:pt idx="5">
                  <c:v>4.57</c:v>
                </c:pt>
                <c:pt idx="6">
                  <c:v>4.74</c:v>
                </c:pt>
                <c:pt idx="7">
                  <c:v>5.09</c:v>
                </c:pt>
                <c:pt idx="8">
                  <c:v>4.78</c:v>
                </c:pt>
                <c:pt idx="9">
                  <c:v>5.0199999999999996</c:v>
                </c:pt>
                <c:pt idx="10">
                  <c:v>5.0199999999999996</c:v>
                </c:pt>
                <c:pt idx="11">
                  <c:v>4.8899999999999997</c:v>
                </c:pt>
                <c:pt idx="12">
                  <c:v>5.39</c:v>
                </c:pt>
                <c:pt idx="13">
                  <c:v>4.91</c:v>
                </c:pt>
                <c:pt idx="14">
                  <c:v>4.28</c:v>
                </c:pt>
                <c:pt idx="15">
                  <c:v>5.13</c:v>
                </c:pt>
                <c:pt idx="16">
                  <c:v>5.95</c:v>
                </c:pt>
                <c:pt idx="17">
                  <c:v>5.19</c:v>
                </c:pt>
                <c:pt idx="18">
                  <c:v>3.82</c:v>
                </c:pt>
                <c:pt idx="19">
                  <c:v>4.45</c:v>
                </c:pt>
                <c:pt idx="20">
                  <c:v>4.16</c:v>
                </c:pt>
                <c:pt idx="21">
                  <c:v>4.57</c:v>
                </c:pt>
                <c:pt idx="22">
                  <c:v>4.49</c:v>
                </c:pt>
                <c:pt idx="23">
                  <c:v>4.49</c:v>
                </c:pt>
                <c:pt idx="24">
                  <c:v>5.31</c:v>
                </c:pt>
                <c:pt idx="25">
                  <c:v>5.07</c:v>
                </c:pt>
                <c:pt idx="26">
                  <c:v>4.66</c:v>
                </c:pt>
                <c:pt idx="27">
                  <c:v>5.36</c:v>
                </c:pt>
                <c:pt idx="28">
                  <c:v>4.46</c:v>
                </c:pt>
                <c:pt idx="29">
                  <c:v>4.24</c:v>
                </c:pt>
                <c:pt idx="30">
                  <c:v>4.01</c:v>
                </c:pt>
                <c:pt idx="31">
                  <c:v>4.8899999999999997</c:v>
                </c:pt>
                <c:pt idx="32">
                  <c:v>4.43</c:v>
                </c:pt>
                <c:pt idx="33">
                  <c:v>4.63</c:v>
                </c:pt>
                <c:pt idx="34">
                  <c:v>4.6900000000000004</c:v>
                </c:pt>
                <c:pt idx="35">
                  <c:v>4.97</c:v>
                </c:pt>
                <c:pt idx="36">
                  <c:v>4.83</c:v>
                </c:pt>
                <c:pt idx="37">
                  <c:v>4.92</c:v>
                </c:pt>
                <c:pt idx="38">
                  <c:v>4.55</c:v>
                </c:pt>
                <c:pt idx="39">
                  <c:v>4.47</c:v>
                </c:pt>
                <c:pt idx="40">
                  <c:v>3.86</c:v>
                </c:pt>
                <c:pt idx="41">
                  <c:v>3.67</c:v>
                </c:pt>
                <c:pt idx="42">
                  <c:v>3.45</c:v>
                </c:pt>
                <c:pt idx="43">
                  <c:v>3.74</c:v>
                </c:pt>
                <c:pt idx="44">
                  <c:v>3.36</c:v>
                </c:pt>
                <c:pt idx="45">
                  <c:v>2.58</c:v>
                </c:pt>
                <c:pt idx="46">
                  <c:v>3.62</c:v>
                </c:pt>
                <c:pt idx="47">
                  <c:v>3.26</c:v>
                </c:pt>
                <c:pt idx="48">
                  <c:v>3.73</c:v>
                </c:pt>
                <c:pt idx="49">
                  <c:v>3.39</c:v>
                </c:pt>
                <c:pt idx="50">
                  <c:v>3.68</c:v>
                </c:pt>
                <c:pt idx="51">
                  <c:v>2.75</c:v>
                </c:pt>
                <c:pt idx="52">
                  <c:v>3.79</c:v>
                </c:pt>
                <c:pt idx="53">
                  <c:v>4.5199999999999996</c:v>
                </c:pt>
                <c:pt idx="54">
                  <c:v>5.49</c:v>
                </c:pt>
                <c:pt idx="55">
                  <c:v>4.76</c:v>
                </c:pt>
                <c:pt idx="56">
                  <c:v>3.62</c:v>
                </c:pt>
                <c:pt idx="57">
                  <c:v>3.85</c:v>
                </c:pt>
                <c:pt idx="58">
                  <c:v>3.75</c:v>
                </c:pt>
                <c:pt idx="59">
                  <c:v>1.89</c:v>
                </c:pt>
                <c:pt idx="60">
                  <c:v>1.75</c:v>
                </c:pt>
                <c:pt idx="61">
                  <c:v>2.79</c:v>
                </c:pt>
                <c:pt idx="62">
                  <c:v>3.83</c:v>
                </c:pt>
                <c:pt idx="63">
                  <c:v>3.08</c:v>
                </c:pt>
                <c:pt idx="64">
                  <c:v>3.66</c:v>
                </c:pt>
                <c:pt idx="65">
                  <c:v>3.75</c:v>
                </c:pt>
                <c:pt idx="66">
                  <c:v>3.84</c:v>
                </c:pt>
                <c:pt idx="67">
                  <c:v>3.67</c:v>
                </c:pt>
                <c:pt idx="68">
                  <c:v>3.62</c:v>
                </c:pt>
                <c:pt idx="69">
                  <c:v>2.83</c:v>
                </c:pt>
                <c:pt idx="70">
                  <c:v>3.13</c:v>
                </c:pt>
                <c:pt idx="71">
                  <c:v>3.97</c:v>
                </c:pt>
                <c:pt idx="72">
                  <c:v>4.5999999999999996</c:v>
                </c:pt>
                <c:pt idx="73">
                  <c:v>4.38</c:v>
                </c:pt>
                <c:pt idx="74">
                  <c:v>4.75</c:v>
                </c:pt>
                <c:pt idx="75">
                  <c:v>3.15</c:v>
                </c:pt>
                <c:pt idx="76">
                  <c:v>2.78</c:v>
                </c:pt>
                <c:pt idx="77">
                  <c:v>2.39</c:v>
                </c:pt>
                <c:pt idx="78">
                  <c:v>2.95</c:v>
                </c:pt>
                <c:pt idx="79">
                  <c:v>3.54</c:v>
                </c:pt>
                <c:pt idx="80">
                  <c:v>3.28</c:v>
                </c:pt>
                <c:pt idx="81">
                  <c:v>2.93</c:v>
                </c:pt>
                <c:pt idx="82">
                  <c:v>3.01</c:v>
                </c:pt>
                <c:pt idx="83">
                  <c:v>3.32</c:v>
                </c:pt>
                <c:pt idx="84">
                  <c:v>2.91</c:v>
                </c:pt>
                <c:pt idx="85">
                  <c:v>2.21</c:v>
                </c:pt>
                <c:pt idx="86">
                  <c:v>2.38</c:v>
                </c:pt>
                <c:pt idx="87">
                  <c:v>3.9</c:v>
                </c:pt>
                <c:pt idx="88">
                  <c:v>4.6500000000000004</c:v>
                </c:pt>
                <c:pt idx="89">
                  <c:v>2.97</c:v>
                </c:pt>
                <c:pt idx="90">
                  <c:v>3.56</c:v>
                </c:pt>
                <c:pt idx="91">
                  <c:v>3.25</c:v>
                </c:pt>
                <c:pt idx="92">
                  <c:v>3.06</c:v>
                </c:pt>
                <c:pt idx="93">
                  <c:v>3.1</c:v>
                </c:pt>
                <c:pt idx="94">
                  <c:v>2.72</c:v>
                </c:pt>
                <c:pt idx="95">
                  <c:v>2.58</c:v>
                </c:pt>
                <c:pt idx="96">
                  <c:v>2.39</c:v>
                </c:pt>
                <c:pt idx="97">
                  <c:v>2.2400000000000002</c:v>
                </c:pt>
                <c:pt idx="98">
                  <c:v>1.52</c:v>
                </c:pt>
                <c:pt idx="99">
                  <c:v>2.06</c:v>
                </c:pt>
                <c:pt idx="100">
                  <c:v>1.82</c:v>
                </c:pt>
                <c:pt idx="101">
                  <c:v>1.89</c:v>
                </c:pt>
                <c:pt idx="102">
                  <c:v>2.94</c:v>
                </c:pt>
                <c:pt idx="103">
                  <c:v>2.63</c:v>
                </c:pt>
                <c:pt idx="104">
                  <c:v>2.93</c:v>
                </c:pt>
                <c:pt idx="105">
                  <c:v>2.94</c:v>
                </c:pt>
                <c:pt idx="106">
                  <c:v>2.96</c:v>
                </c:pt>
                <c:pt idx="107">
                  <c:v>3.38</c:v>
                </c:pt>
                <c:pt idx="108">
                  <c:v>3.42</c:v>
                </c:pt>
                <c:pt idx="109">
                  <c:v>3.92</c:v>
                </c:pt>
                <c:pt idx="110">
                  <c:v>4.25</c:v>
                </c:pt>
                <c:pt idx="111">
                  <c:v>3.32</c:v>
                </c:pt>
                <c:pt idx="112">
                  <c:v>2.78</c:v>
                </c:pt>
                <c:pt idx="113">
                  <c:v>4.2300000000000004</c:v>
                </c:pt>
                <c:pt idx="114">
                  <c:v>3.86</c:v>
                </c:pt>
                <c:pt idx="115">
                  <c:v>4.83</c:v>
                </c:pt>
                <c:pt idx="116">
                  <c:v>4.9400000000000004</c:v>
                </c:pt>
                <c:pt idx="117">
                  <c:v>4.5</c:v>
                </c:pt>
                <c:pt idx="118">
                  <c:v>4.3899999999999997</c:v>
                </c:pt>
                <c:pt idx="119">
                  <c:v>4.3</c:v>
                </c:pt>
                <c:pt idx="120">
                  <c:v>3.43</c:v>
                </c:pt>
                <c:pt idx="121">
                  <c:v>3.23</c:v>
                </c:pt>
                <c:pt idx="122">
                  <c:v>4.83</c:v>
                </c:pt>
                <c:pt idx="123">
                  <c:v>4.99</c:v>
                </c:pt>
                <c:pt idx="124">
                  <c:v>4.68</c:v>
                </c:pt>
                <c:pt idx="125">
                  <c:v>3.86</c:v>
                </c:pt>
                <c:pt idx="126">
                  <c:v>4.32</c:v>
                </c:pt>
                <c:pt idx="127">
                  <c:v>3.24</c:v>
                </c:pt>
                <c:pt idx="128">
                  <c:v>3.18</c:v>
                </c:pt>
                <c:pt idx="129">
                  <c:v>2.1800000000000002</c:v>
                </c:pt>
                <c:pt idx="130">
                  <c:v>2.96</c:v>
                </c:pt>
                <c:pt idx="131">
                  <c:v>2.41</c:v>
                </c:pt>
                <c:pt idx="132">
                  <c:v>3.55</c:v>
                </c:pt>
                <c:pt idx="133">
                  <c:v>3.56</c:v>
                </c:pt>
                <c:pt idx="134">
                  <c:v>3.67</c:v>
                </c:pt>
                <c:pt idx="135">
                  <c:v>4.12</c:v>
                </c:pt>
                <c:pt idx="136">
                  <c:v>3.42</c:v>
                </c:pt>
                <c:pt idx="137">
                  <c:v>3.43</c:v>
                </c:pt>
                <c:pt idx="138">
                  <c:v>2.76</c:v>
                </c:pt>
                <c:pt idx="139">
                  <c:v>2.69</c:v>
                </c:pt>
                <c:pt idx="140">
                  <c:v>3.93</c:v>
                </c:pt>
                <c:pt idx="141">
                  <c:v>2.6</c:v>
                </c:pt>
                <c:pt idx="142">
                  <c:v>3.13</c:v>
                </c:pt>
                <c:pt idx="143">
                  <c:v>2.99</c:v>
                </c:pt>
                <c:pt idx="144">
                  <c:v>2.2000000000000002</c:v>
                </c:pt>
                <c:pt idx="145">
                  <c:v>3.98</c:v>
                </c:pt>
                <c:pt idx="146">
                  <c:v>4.6900000000000004</c:v>
                </c:pt>
                <c:pt idx="147">
                  <c:v>5.13</c:v>
                </c:pt>
                <c:pt idx="148">
                  <c:v>4.54</c:v>
                </c:pt>
                <c:pt idx="149">
                  <c:v>4.04</c:v>
                </c:pt>
                <c:pt idx="150">
                  <c:v>3.23</c:v>
                </c:pt>
                <c:pt idx="151">
                  <c:v>3.33</c:v>
                </c:pt>
                <c:pt idx="152">
                  <c:v>3.66</c:v>
                </c:pt>
                <c:pt idx="153">
                  <c:v>4.33</c:v>
                </c:pt>
                <c:pt idx="154">
                  <c:v>3.83</c:v>
                </c:pt>
                <c:pt idx="155">
                  <c:v>4.53</c:v>
                </c:pt>
                <c:pt idx="156">
                  <c:v>4.72</c:v>
                </c:pt>
                <c:pt idx="157">
                  <c:v>4.62</c:v>
                </c:pt>
                <c:pt idx="158">
                  <c:v>3.75</c:v>
                </c:pt>
                <c:pt idx="159">
                  <c:v>4.09</c:v>
                </c:pt>
                <c:pt idx="160">
                  <c:v>3.22</c:v>
                </c:pt>
                <c:pt idx="161">
                  <c:v>2.15</c:v>
                </c:pt>
                <c:pt idx="162">
                  <c:v>2.27</c:v>
                </c:pt>
                <c:pt idx="163">
                  <c:v>3.04</c:v>
                </c:pt>
                <c:pt idx="164">
                  <c:v>4.8499999999999996</c:v>
                </c:pt>
                <c:pt idx="165">
                  <c:v>4.1900000000000004</c:v>
                </c:pt>
                <c:pt idx="166">
                  <c:v>3.75</c:v>
                </c:pt>
                <c:pt idx="167">
                  <c:v>3.57</c:v>
                </c:pt>
                <c:pt idx="168">
                  <c:v>3.41</c:v>
                </c:pt>
                <c:pt idx="169">
                  <c:v>3.94</c:v>
                </c:pt>
                <c:pt idx="170">
                  <c:v>2.77</c:v>
                </c:pt>
                <c:pt idx="171">
                  <c:v>3.69</c:v>
                </c:pt>
                <c:pt idx="172">
                  <c:v>4.0999999999999996</c:v>
                </c:pt>
                <c:pt idx="173">
                  <c:v>2.85</c:v>
                </c:pt>
                <c:pt idx="174">
                  <c:v>2.79</c:v>
                </c:pt>
                <c:pt idx="175">
                  <c:v>2.2599999999999998</c:v>
                </c:pt>
                <c:pt idx="176">
                  <c:v>3.66</c:v>
                </c:pt>
                <c:pt idx="177">
                  <c:v>2.94</c:v>
                </c:pt>
                <c:pt idx="178">
                  <c:v>3.57</c:v>
                </c:pt>
                <c:pt idx="179">
                  <c:v>3.76</c:v>
                </c:pt>
                <c:pt idx="180">
                  <c:v>3.3</c:v>
                </c:pt>
                <c:pt idx="181">
                  <c:v>3.55</c:v>
                </c:pt>
                <c:pt idx="182">
                  <c:v>2.99</c:v>
                </c:pt>
                <c:pt idx="183">
                  <c:v>2.3199999999999998</c:v>
                </c:pt>
                <c:pt idx="184">
                  <c:v>3.57</c:v>
                </c:pt>
                <c:pt idx="185">
                  <c:v>3.19</c:v>
                </c:pt>
                <c:pt idx="186">
                  <c:v>3.18</c:v>
                </c:pt>
                <c:pt idx="187">
                  <c:v>3.67</c:v>
                </c:pt>
                <c:pt idx="188">
                  <c:v>3.42</c:v>
                </c:pt>
                <c:pt idx="189">
                  <c:v>2.99</c:v>
                </c:pt>
                <c:pt idx="190">
                  <c:v>3.45</c:v>
                </c:pt>
                <c:pt idx="191">
                  <c:v>2.68</c:v>
                </c:pt>
                <c:pt idx="192">
                  <c:v>2.58</c:v>
                </c:pt>
                <c:pt idx="193">
                  <c:v>2.33</c:v>
                </c:pt>
                <c:pt idx="194">
                  <c:v>1.79</c:v>
                </c:pt>
                <c:pt idx="195">
                  <c:v>2.91</c:v>
                </c:pt>
                <c:pt idx="196">
                  <c:v>3.01</c:v>
                </c:pt>
                <c:pt idx="197">
                  <c:v>3.25</c:v>
                </c:pt>
                <c:pt idx="198">
                  <c:v>3.42</c:v>
                </c:pt>
                <c:pt idx="199">
                  <c:v>3.64</c:v>
                </c:pt>
                <c:pt idx="200">
                  <c:v>3.26</c:v>
                </c:pt>
                <c:pt idx="201">
                  <c:v>2.92</c:v>
                </c:pt>
                <c:pt idx="202">
                  <c:v>2.69</c:v>
                </c:pt>
                <c:pt idx="203">
                  <c:v>3.22</c:v>
                </c:pt>
                <c:pt idx="204">
                  <c:v>2.27</c:v>
                </c:pt>
                <c:pt idx="205">
                  <c:v>2.4900000000000002</c:v>
                </c:pt>
                <c:pt idx="206">
                  <c:v>1.98</c:v>
                </c:pt>
                <c:pt idx="207">
                  <c:v>2.17</c:v>
                </c:pt>
                <c:pt idx="208">
                  <c:v>3.1</c:v>
                </c:pt>
                <c:pt idx="209">
                  <c:v>2.34</c:v>
                </c:pt>
                <c:pt idx="210">
                  <c:v>2.1800000000000002</c:v>
                </c:pt>
                <c:pt idx="211">
                  <c:v>3.42</c:v>
                </c:pt>
                <c:pt idx="212">
                  <c:v>2.59</c:v>
                </c:pt>
                <c:pt idx="213">
                  <c:v>2.4700000000000002</c:v>
                </c:pt>
                <c:pt idx="214">
                  <c:v>2.29</c:v>
                </c:pt>
                <c:pt idx="215">
                  <c:v>2.4900000000000002</c:v>
                </c:pt>
                <c:pt idx="216">
                  <c:v>2.39</c:v>
                </c:pt>
                <c:pt idx="217">
                  <c:v>3</c:v>
                </c:pt>
                <c:pt idx="218">
                  <c:v>2.85</c:v>
                </c:pt>
                <c:pt idx="219">
                  <c:v>3.37</c:v>
                </c:pt>
                <c:pt idx="220">
                  <c:v>3.39</c:v>
                </c:pt>
                <c:pt idx="221">
                  <c:v>3.57</c:v>
                </c:pt>
                <c:pt idx="222">
                  <c:v>3.29</c:v>
                </c:pt>
                <c:pt idx="223">
                  <c:v>2.17</c:v>
                </c:pt>
                <c:pt idx="224">
                  <c:v>2.57</c:v>
                </c:pt>
                <c:pt idx="225">
                  <c:v>1.9</c:v>
                </c:pt>
                <c:pt idx="226">
                  <c:v>2.99</c:v>
                </c:pt>
                <c:pt idx="227">
                  <c:v>1.93</c:v>
                </c:pt>
                <c:pt idx="228">
                  <c:v>2.08</c:v>
                </c:pt>
                <c:pt idx="229">
                  <c:v>2.72</c:v>
                </c:pt>
                <c:pt idx="230">
                  <c:v>2.2400000000000002</c:v>
                </c:pt>
                <c:pt idx="231">
                  <c:v>2.87</c:v>
                </c:pt>
                <c:pt idx="232">
                  <c:v>2.21</c:v>
                </c:pt>
                <c:pt idx="233">
                  <c:v>2.2999999999999998</c:v>
                </c:pt>
                <c:pt idx="234">
                  <c:v>1.8</c:v>
                </c:pt>
                <c:pt idx="235">
                  <c:v>2.73</c:v>
                </c:pt>
                <c:pt idx="236">
                  <c:v>2.4900000000000002</c:v>
                </c:pt>
                <c:pt idx="237">
                  <c:v>1.9</c:v>
                </c:pt>
                <c:pt idx="238">
                  <c:v>2.21</c:v>
                </c:pt>
                <c:pt idx="239">
                  <c:v>2.21</c:v>
                </c:pt>
                <c:pt idx="240">
                  <c:v>2.5499999999999998</c:v>
                </c:pt>
                <c:pt idx="241">
                  <c:v>2.29</c:v>
                </c:pt>
                <c:pt idx="242">
                  <c:v>2.98</c:v>
                </c:pt>
                <c:pt idx="243">
                  <c:v>2.72</c:v>
                </c:pt>
                <c:pt idx="244">
                  <c:v>2.04</c:v>
                </c:pt>
                <c:pt idx="245">
                  <c:v>2.11</c:v>
                </c:pt>
                <c:pt idx="246">
                  <c:v>1.84</c:v>
                </c:pt>
                <c:pt idx="247">
                  <c:v>1.98</c:v>
                </c:pt>
                <c:pt idx="248">
                  <c:v>1.5</c:v>
                </c:pt>
                <c:pt idx="249">
                  <c:v>1.44</c:v>
                </c:pt>
                <c:pt idx="250">
                  <c:v>1.51</c:v>
                </c:pt>
                <c:pt idx="251">
                  <c:v>2.2200000000000002</c:v>
                </c:pt>
                <c:pt idx="252">
                  <c:v>2.96</c:v>
                </c:pt>
                <c:pt idx="253">
                  <c:v>2.77</c:v>
                </c:pt>
                <c:pt idx="254">
                  <c:v>2.33</c:v>
                </c:pt>
                <c:pt idx="255">
                  <c:v>2.58</c:v>
                </c:pt>
                <c:pt idx="256">
                  <c:v>2.5</c:v>
                </c:pt>
                <c:pt idx="257">
                  <c:v>2.89</c:v>
                </c:pt>
                <c:pt idx="258">
                  <c:v>2.2999999999999998</c:v>
                </c:pt>
                <c:pt idx="259">
                  <c:v>2.59</c:v>
                </c:pt>
                <c:pt idx="260">
                  <c:v>2.1800000000000002</c:v>
                </c:pt>
                <c:pt idx="261">
                  <c:v>3.13</c:v>
                </c:pt>
                <c:pt idx="262">
                  <c:v>3.39</c:v>
                </c:pt>
                <c:pt idx="263">
                  <c:v>2.5099999999999998</c:v>
                </c:pt>
                <c:pt idx="264">
                  <c:v>2.2799999999999998</c:v>
                </c:pt>
                <c:pt idx="265">
                  <c:v>2.29</c:v>
                </c:pt>
                <c:pt idx="266">
                  <c:v>2.17</c:v>
                </c:pt>
                <c:pt idx="267">
                  <c:v>3.3</c:v>
                </c:pt>
                <c:pt idx="268">
                  <c:v>3.76</c:v>
                </c:pt>
                <c:pt idx="269">
                  <c:v>4.16</c:v>
                </c:pt>
                <c:pt idx="270">
                  <c:v>4.29</c:v>
                </c:pt>
                <c:pt idx="271">
                  <c:v>3.73</c:v>
                </c:pt>
                <c:pt idx="272">
                  <c:v>4.76</c:v>
                </c:pt>
                <c:pt idx="273">
                  <c:v>4.41</c:v>
                </c:pt>
                <c:pt idx="274">
                  <c:v>5.1100000000000003</c:v>
                </c:pt>
                <c:pt idx="275">
                  <c:v>5.16</c:v>
                </c:pt>
                <c:pt idx="276">
                  <c:v>4.54</c:v>
                </c:pt>
                <c:pt idx="277">
                  <c:v>3.36</c:v>
                </c:pt>
                <c:pt idx="278">
                  <c:v>3.59</c:v>
                </c:pt>
                <c:pt idx="279">
                  <c:v>2.6</c:v>
                </c:pt>
                <c:pt idx="280">
                  <c:v>3.55</c:v>
                </c:pt>
                <c:pt idx="281">
                  <c:v>4.08</c:v>
                </c:pt>
                <c:pt idx="282">
                  <c:v>2.92</c:v>
                </c:pt>
                <c:pt idx="283">
                  <c:v>3.33</c:v>
                </c:pt>
                <c:pt idx="284">
                  <c:v>3.02</c:v>
                </c:pt>
                <c:pt idx="285">
                  <c:v>3.11</c:v>
                </c:pt>
                <c:pt idx="286">
                  <c:v>2.9</c:v>
                </c:pt>
                <c:pt idx="287">
                  <c:v>3.14</c:v>
                </c:pt>
                <c:pt idx="288">
                  <c:v>3.48</c:v>
                </c:pt>
                <c:pt idx="289">
                  <c:v>2.91</c:v>
                </c:pt>
                <c:pt idx="290">
                  <c:v>3.07</c:v>
                </c:pt>
                <c:pt idx="291">
                  <c:v>3.45</c:v>
                </c:pt>
                <c:pt idx="292">
                  <c:v>4.46</c:v>
                </c:pt>
                <c:pt idx="293">
                  <c:v>2.74</c:v>
                </c:pt>
                <c:pt idx="294">
                  <c:v>4.21</c:v>
                </c:pt>
                <c:pt idx="295">
                  <c:v>3.64</c:v>
                </c:pt>
                <c:pt idx="296">
                  <c:v>2.7</c:v>
                </c:pt>
                <c:pt idx="297">
                  <c:v>2.59</c:v>
                </c:pt>
                <c:pt idx="298">
                  <c:v>3.21</c:v>
                </c:pt>
                <c:pt idx="299">
                  <c:v>3.54</c:v>
                </c:pt>
                <c:pt idx="300">
                  <c:v>3.66</c:v>
                </c:pt>
                <c:pt idx="301">
                  <c:v>3.95</c:v>
                </c:pt>
                <c:pt idx="302">
                  <c:v>3.79</c:v>
                </c:pt>
                <c:pt idx="303">
                  <c:v>3.84</c:v>
                </c:pt>
                <c:pt idx="304">
                  <c:v>4.75</c:v>
                </c:pt>
                <c:pt idx="305">
                  <c:v>3.78</c:v>
                </c:pt>
                <c:pt idx="306">
                  <c:v>4.87</c:v>
                </c:pt>
                <c:pt idx="307">
                  <c:v>4.59</c:v>
                </c:pt>
                <c:pt idx="308">
                  <c:v>3.32</c:v>
                </c:pt>
                <c:pt idx="309">
                  <c:v>4.0599999999999996</c:v>
                </c:pt>
                <c:pt idx="310">
                  <c:v>3.69</c:v>
                </c:pt>
                <c:pt idx="311">
                  <c:v>2.9</c:v>
                </c:pt>
                <c:pt idx="312">
                  <c:v>4</c:v>
                </c:pt>
                <c:pt idx="313">
                  <c:v>3.89</c:v>
                </c:pt>
                <c:pt idx="314">
                  <c:v>3.81</c:v>
                </c:pt>
                <c:pt idx="315">
                  <c:v>4.16</c:v>
                </c:pt>
                <c:pt idx="316">
                  <c:v>4.32</c:v>
                </c:pt>
                <c:pt idx="317">
                  <c:v>4.34</c:v>
                </c:pt>
                <c:pt idx="318">
                  <c:v>3.72</c:v>
                </c:pt>
                <c:pt idx="319">
                  <c:v>4.18</c:v>
                </c:pt>
                <c:pt idx="320">
                  <c:v>3.71</c:v>
                </c:pt>
                <c:pt idx="321">
                  <c:v>2.99</c:v>
                </c:pt>
                <c:pt idx="322">
                  <c:v>4.3600000000000003</c:v>
                </c:pt>
                <c:pt idx="323">
                  <c:v>5.51</c:v>
                </c:pt>
                <c:pt idx="324">
                  <c:v>5.38</c:v>
                </c:pt>
                <c:pt idx="325">
                  <c:v>5.12</c:v>
                </c:pt>
                <c:pt idx="326">
                  <c:v>4.6399999999999997</c:v>
                </c:pt>
                <c:pt idx="327">
                  <c:v>4.7699999999999996</c:v>
                </c:pt>
                <c:pt idx="328">
                  <c:v>5.66</c:v>
                </c:pt>
                <c:pt idx="329">
                  <c:v>6.03</c:v>
                </c:pt>
                <c:pt idx="330">
                  <c:v>4.92</c:v>
                </c:pt>
                <c:pt idx="331">
                  <c:v>3.95</c:v>
                </c:pt>
                <c:pt idx="332">
                  <c:v>4.46</c:v>
                </c:pt>
                <c:pt idx="333">
                  <c:v>4.24</c:v>
                </c:pt>
                <c:pt idx="334">
                  <c:v>5.33</c:v>
                </c:pt>
                <c:pt idx="335">
                  <c:v>4.66</c:v>
                </c:pt>
                <c:pt idx="336">
                  <c:v>3.97</c:v>
                </c:pt>
                <c:pt idx="337">
                  <c:v>4.55</c:v>
                </c:pt>
                <c:pt idx="338">
                  <c:v>3.53</c:v>
                </c:pt>
                <c:pt idx="339">
                  <c:v>5.07</c:v>
                </c:pt>
                <c:pt idx="340">
                  <c:v>5.03</c:v>
                </c:pt>
                <c:pt idx="341">
                  <c:v>5.13</c:v>
                </c:pt>
                <c:pt idx="342">
                  <c:v>5.24</c:v>
                </c:pt>
                <c:pt idx="343">
                  <c:v>6.88</c:v>
                </c:pt>
                <c:pt idx="344">
                  <c:v>6.16</c:v>
                </c:pt>
                <c:pt idx="345">
                  <c:v>5.75</c:v>
                </c:pt>
                <c:pt idx="346">
                  <c:v>6.75</c:v>
                </c:pt>
                <c:pt idx="347">
                  <c:v>5.0199999999999996</c:v>
                </c:pt>
                <c:pt idx="348">
                  <c:v>5.17</c:v>
                </c:pt>
                <c:pt idx="349">
                  <c:v>5.69</c:v>
                </c:pt>
                <c:pt idx="350">
                  <c:v>4.7699999999999996</c:v>
                </c:pt>
                <c:pt idx="351">
                  <c:v>4.3099999999999996</c:v>
                </c:pt>
                <c:pt idx="352">
                  <c:v>5.33</c:v>
                </c:pt>
                <c:pt idx="353">
                  <c:v>5.48</c:v>
                </c:pt>
                <c:pt idx="354">
                  <c:v>4.5</c:v>
                </c:pt>
                <c:pt idx="355">
                  <c:v>5.45</c:v>
                </c:pt>
                <c:pt idx="356">
                  <c:v>5.68</c:v>
                </c:pt>
                <c:pt idx="357">
                  <c:v>4.37</c:v>
                </c:pt>
                <c:pt idx="358">
                  <c:v>4.74</c:v>
                </c:pt>
                <c:pt idx="359">
                  <c:v>3.74</c:v>
                </c:pt>
                <c:pt idx="360">
                  <c:v>4.66</c:v>
                </c:pt>
                <c:pt idx="361">
                  <c:v>5.78</c:v>
                </c:pt>
                <c:pt idx="362">
                  <c:v>5.24</c:v>
                </c:pt>
                <c:pt idx="363">
                  <c:v>5.56</c:v>
                </c:pt>
                <c:pt idx="364">
                  <c:v>4.8499999999999996</c:v>
                </c:pt>
                <c:pt idx="365">
                  <c:v>5.0599999999999996</c:v>
                </c:pt>
                <c:pt idx="366">
                  <c:v>4.92</c:v>
                </c:pt>
                <c:pt idx="367">
                  <c:v>4.18</c:v>
                </c:pt>
                <c:pt idx="368">
                  <c:v>5.0599999999999996</c:v>
                </c:pt>
                <c:pt idx="369">
                  <c:v>4.9800000000000004</c:v>
                </c:pt>
                <c:pt idx="370">
                  <c:v>4.43</c:v>
                </c:pt>
                <c:pt idx="371">
                  <c:v>4.13</c:v>
                </c:pt>
                <c:pt idx="372">
                  <c:v>3.8</c:v>
                </c:pt>
                <c:pt idx="373">
                  <c:v>3.22</c:v>
                </c:pt>
                <c:pt idx="374">
                  <c:v>4.3499999999999996</c:v>
                </c:pt>
                <c:pt idx="375">
                  <c:v>3.21</c:v>
                </c:pt>
                <c:pt idx="376">
                  <c:v>4.79</c:v>
                </c:pt>
                <c:pt idx="377">
                  <c:v>4.3099999999999996</c:v>
                </c:pt>
                <c:pt idx="378">
                  <c:v>4.84</c:v>
                </c:pt>
                <c:pt idx="379">
                  <c:v>4.42</c:v>
                </c:pt>
                <c:pt idx="380">
                  <c:v>5.04</c:v>
                </c:pt>
                <c:pt idx="381">
                  <c:v>4.24</c:v>
                </c:pt>
                <c:pt idx="382">
                  <c:v>4.9800000000000004</c:v>
                </c:pt>
                <c:pt idx="383">
                  <c:v>3.99</c:v>
                </c:pt>
                <c:pt idx="384">
                  <c:v>4.38</c:v>
                </c:pt>
                <c:pt idx="385">
                  <c:v>3.95</c:v>
                </c:pt>
                <c:pt idx="386">
                  <c:v>4.6900000000000004</c:v>
                </c:pt>
                <c:pt idx="387">
                  <c:v>5.82</c:v>
                </c:pt>
                <c:pt idx="388">
                  <c:v>5.31</c:v>
                </c:pt>
                <c:pt idx="389">
                  <c:v>5.23</c:v>
                </c:pt>
                <c:pt idx="390">
                  <c:v>4.8899999999999997</c:v>
                </c:pt>
                <c:pt idx="391">
                  <c:v>4.68</c:v>
                </c:pt>
                <c:pt idx="392">
                  <c:v>4.75</c:v>
                </c:pt>
                <c:pt idx="393">
                  <c:v>4.55</c:v>
                </c:pt>
                <c:pt idx="394">
                  <c:v>4.59</c:v>
                </c:pt>
                <c:pt idx="395">
                  <c:v>4.5199999999999996</c:v>
                </c:pt>
                <c:pt idx="396">
                  <c:v>3.77</c:v>
                </c:pt>
                <c:pt idx="397">
                  <c:v>3.13</c:v>
                </c:pt>
                <c:pt idx="398">
                  <c:v>2.86</c:v>
                </c:pt>
                <c:pt idx="399">
                  <c:v>3.29</c:v>
                </c:pt>
                <c:pt idx="400">
                  <c:v>4.05</c:v>
                </c:pt>
                <c:pt idx="401">
                  <c:v>5.27</c:v>
                </c:pt>
                <c:pt idx="402">
                  <c:v>4.8499999999999996</c:v>
                </c:pt>
                <c:pt idx="403">
                  <c:v>5.64</c:v>
                </c:pt>
                <c:pt idx="404">
                  <c:v>6.04</c:v>
                </c:pt>
                <c:pt idx="405">
                  <c:v>5.5</c:v>
                </c:pt>
                <c:pt idx="406">
                  <c:v>5.66</c:v>
                </c:pt>
                <c:pt idx="407">
                  <c:v>4.93</c:v>
                </c:pt>
                <c:pt idx="408">
                  <c:v>4.9000000000000004</c:v>
                </c:pt>
                <c:pt idx="409">
                  <c:v>3.62</c:v>
                </c:pt>
                <c:pt idx="410">
                  <c:v>3.85</c:v>
                </c:pt>
                <c:pt idx="411">
                  <c:v>3.39</c:v>
                </c:pt>
                <c:pt idx="412">
                  <c:v>4.63</c:v>
                </c:pt>
                <c:pt idx="413">
                  <c:v>3.96</c:v>
                </c:pt>
                <c:pt idx="414">
                  <c:v>3.78</c:v>
                </c:pt>
                <c:pt idx="415">
                  <c:v>3.46</c:v>
                </c:pt>
                <c:pt idx="416">
                  <c:v>3.74</c:v>
                </c:pt>
                <c:pt idx="417">
                  <c:v>5.03</c:v>
                </c:pt>
                <c:pt idx="418">
                  <c:v>4.6900000000000004</c:v>
                </c:pt>
                <c:pt idx="419">
                  <c:v>3.83</c:v>
                </c:pt>
                <c:pt idx="420">
                  <c:v>2.25</c:v>
                </c:pt>
                <c:pt idx="421">
                  <c:v>3.19</c:v>
                </c:pt>
                <c:pt idx="422">
                  <c:v>2.54</c:v>
                </c:pt>
                <c:pt idx="423">
                  <c:v>2.2200000000000002</c:v>
                </c:pt>
                <c:pt idx="424">
                  <c:v>2.64</c:v>
                </c:pt>
                <c:pt idx="425">
                  <c:v>2.71</c:v>
                </c:pt>
                <c:pt idx="426">
                  <c:v>2.4300000000000002</c:v>
                </c:pt>
                <c:pt idx="427">
                  <c:v>2.59</c:v>
                </c:pt>
                <c:pt idx="428">
                  <c:v>2.91</c:v>
                </c:pt>
                <c:pt idx="429">
                  <c:v>3.14</c:v>
                </c:pt>
                <c:pt idx="430">
                  <c:v>2.5</c:v>
                </c:pt>
                <c:pt idx="431">
                  <c:v>2</c:v>
                </c:pt>
                <c:pt idx="432">
                  <c:v>2.33</c:v>
                </c:pt>
                <c:pt idx="433">
                  <c:v>3.36</c:v>
                </c:pt>
                <c:pt idx="434">
                  <c:v>4.58</c:v>
                </c:pt>
                <c:pt idx="435">
                  <c:v>4.76</c:v>
                </c:pt>
                <c:pt idx="436">
                  <c:v>3.12</c:v>
                </c:pt>
                <c:pt idx="437">
                  <c:v>2.92</c:v>
                </c:pt>
                <c:pt idx="438">
                  <c:v>3.02</c:v>
                </c:pt>
                <c:pt idx="439">
                  <c:v>3.32</c:v>
                </c:pt>
                <c:pt idx="440">
                  <c:v>3.69</c:v>
                </c:pt>
                <c:pt idx="441">
                  <c:v>2.54</c:v>
                </c:pt>
                <c:pt idx="442">
                  <c:v>2.69</c:v>
                </c:pt>
                <c:pt idx="443">
                  <c:v>3.04</c:v>
                </c:pt>
                <c:pt idx="444">
                  <c:v>2.67</c:v>
                </c:pt>
                <c:pt idx="445">
                  <c:v>2.61</c:v>
                </c:pt>
                <c:pt idx="446">
                  <c:v>2.96</c:v>
                </c:pt>
                <c:pt idx="447">
                  <c:v>2.85</c:v>
                </c:pt>
                <c:pt idx="448">
                  <c:v>3.22</c:v>
                </c:pt>
                <c:pt idx="449">
                  <c:v>2.99</c:v>
                </c:pt>
                <c:pt idx="450">
                  <c:v>3.47</c:v>
                </c:pt>
                <c:pt idx="451">
                  <c:v>2.79</c:v>
                </c:pt>
                <c:pt idx="452">
                  <c:v>2.29</c:v>
                </c:pt>
                <c:pt idx="453">
                  <c:v>1.68</c:v>
                </c:pt>
                <c:pt idx="454">
                  <c:v>1.97</c:v>
                </c:pt>
                <c:pt idx="455">
                  <c:v>2.23</c:v>
                </c:pt>
                <c:pt idx="456">
                  <c:v>2.17</c:v>
                </c:pt>
                <c:pt idx="457">
                  <c:v>1.56</c:v>
                </c:pt>
                <c:pt idx="458">
                  <c:v>1.88</c:v>
                </c:pt>
                <c:pt idx="459">
                  <c:v>1.68</c:v>
                </c:pt>
                <c:pt idx="460">
                  <c:v>2.13</c:v>
                </c:pt>
                <c:pt idx="461">
                  <c:v>2.4500000000000002</c:v>
                </c:pt>
                <c:pt idx="462">
                  <c:v>2.4900000000000002</c:v>
                </c:pt>
                <c:pt idx="463">
                  <c:v>2.36</c:v>
                </c:pt>
                <c:pt idx="464">
                  <c:v>2.35</c:v>
                </c:pt>
                <c:pt idx="465">
                  <c:v>1.75</c:v>
                </c:pt>
                <c:pt idx="466">
                  <c:v>2.46</c:v>
                </c:pt>
                <c:pt idx="467">
                  <c:v>1.67</c:v>
                </c:pt>
                <c:pt idx="468">
                  <c:v>2.4300000000000002</c:v>
                </c:pt>
                <c:pt idx="469">
                  <c:v>2.77</c:v>
                </c:pt>
                <c:pt idx="470">
                  <c:v>3.03</c:v>
                </c:pt>
                <c:pt idx="471">
                  <c:v>2.41</c:v>
                </c:pt>
                <c:pt idx="472">
                  <c:v>3.05</c:v>
                </c:pt>
                <c:pt idx="473">
                  <c:v>2.86</c:v>
                </c:pt>
                <c:pt idx="474">
                  <c:v>2.09</c:v>
                </c:pt>
                <c:pt idx="475">
                  <c:v>2.68</c:v>
                </c:pt>
                <c:pt idx="476">
                  <c:v>2.86</c:v>
                </c:pt>
                <c:pt idx="477">
                  <c:v>2.42</c:v>
                </c:pt>
                <c:pt idx="478">
                  <c:v>1.94</c:v>
                </c:pt>
                <c:pt idx="479">
                  <c:v>2.6</c:v>
                </c:pt>
                <c:pt idx="480">
                  <c:v>1.89</c:v>
                </c:pt>
                <c:pt idx="481">
                  <c:v>2.85</c:v>
                </c:pt>
                <c:pt idx="482">
                  <c:v>2.23</c:v>
                </c:pt>
                <c:pt idx="483">
                  <c:v>2.37</c:v>
                </c:pt>
                <c:pt idx="484">
                  <c:v>2.91</c:v>
                </c:pt>
                <c:pt idx="485">
                  <c:v>2.93</c:v>
                </c:pt>
                <c:pt idx="486">
                  <c:v>2.8</c:v>
                </c:pt>
                <c:pt idx="487">
                  <c:v>2.74</c:v>
                </c:pt>
                <c:pt idx="488">
                  <c:v>2.36</c:v>
                </c:pt>
                <c:pt idx="489">
                  <c:v>2.38</c:v>
                </c:pt>
                <c:pt idx="490">
                  <c:v>3.11</c:v>
                </c:pt>
                <c:pt idx="491">
                  <c:v>2.8</c:v>
                </c:pt>
                <c:pt idx="492">
                  <c:v>2.65</c:v>
                </c:pt>
                <c:pt idx="493">
                  <c:v>2.23</c:v>
                </c:pt>
                <c:pt idx="494">
                  <c:v>2.2200000000000002</c:v>
                </c:pt>
                <c:pt idx="495">
                  <c:v>2.6</c:v>
                </c:pt>
                <c:pt idx="496">
                  <c:v>3.15</c:v>
                </c:pt>
                <c:pt idx="497">
                  <c:v>2.62</c:v>
                </c:pt>
                <c:pt idx="498">
                  <c:v>2.2599999999999998</c:v>
                </c:pt>
                <c:pt idx="499">
                  <c:v>3</c:v>
                </c:pt>
                <c:pt idx="500">
                  <c:v>2.62</c:v>
                </c:pt>
                <c:pt idx="501">
                  <c:v>2.71</c:v>
                </c:pt>
                <c:pt idx="502">
                  <c:v>3.32</c:v>
                </c:pt>
                <c:pt idx="503">
                  <c:v>3.07</c:v>
                </c:pt>
                <c:pt idx="504">
                  <c:v>3.71</c:v>
                </c:pt>
                <c:pt idx="505">
                  <c:v>1.84</c:v>
                </c:pt>
                <c:pt idx="506">
                  <c:v>2.74</c:v>
                </c:pt>
                <c:pt idx="507">
                  <c:v>3.06</c:v>
                </c:pt>
                <c:pt idx="508">
                  <c:v>3.93</c:v>
                </c:pt>
                <c:pt idx="509">
                  <c:v>2.7</c:v>
                </c:pt>
                <c:pt idx="510">
                  <c:v>2.69</c:v>
                </c:pt>
                <c:pt idx="511">
                  <c:v>2.87</c:v>
                </c:pt>
                <c:pt idx="512">
                  <c:v>2.4900000000000002</c:v>
                </c:pt>
                <c:pt idx="513">
                  <c:v>2.73</c:v>
                </c:pt>
                <c:pt idx="514">
                  <c:v>2.57</c:v>
                </c:pt>
                <c:pt idx="515">
                  <c:v>2.94</c:v>
                </c:pt>
                <c:pt idx="516">
                  <c:v>3.15</c:v>
                </c:pt>
                <c:pt idx="517">
                  <c:v>2.72</c:v>
                </c:pt>
                <c:pt idx="518">
                  <c:v>3.42</c:v>
                </c:pt>
                <c:pt idx="519">
                  <c:v>2.91</c:v>
                </c:pt>
                <c:pt idx="520">
                  <c:v>3.1</c:v>
                </c:pt>
                <c:pt idx="521">
                  <c:v>1.8</c:v>
                </c:pt>
                <c:pt idx="522">
                  <c:v>2.12</c:v>
                </c:pt>
                <c:pt idx="523">
                  <c:v>2.91</c:v>
                </c:pt>
                <c:pt idx="524">
                  <c:v>3.38</c:v>
                </c:pt>
                <c:pt idx="525">
                  <c:v>2.79</c:v>
                </c:pt>
                <c:pt idx="526">
                  <c:v>2.5499999999999998</c:v>
                </c:pt>
                <c:pt idx="527">
                  <c:v>3.18</c:v>
                </c:pt>
                <c:pt idx="528">
                  <c:v>2.75</c:v>
                </c:pt>
                <c:pt idx="529">
                  <c:v>2.77</c:v>
                </c:pt>
                <c:pt idx="530">
                  <c:v>3.17</c:v>
                </c:pt>
                <c:pt idx="531">
                  <c:v>3.07</c:v>
                </c:pt>
                <c:pt idx="532">
                  <c:v>2.52</c:v>
                </c:pt>
                <c:pt idx="533">
                  <c:v>2.2999999999999998</c:v>
                </c:pt>
                <c:pt idx="534">
                  <c:v>2.87</c:v>
                </c:pt>
                <c:pt idx="535">
                  <c:v>2.93</c:v>
                </c:pt>
                <c:pt idx="536">
                  <c:v>2.44</c:v>
                </c:pt>
                <c:pt idx="537">
                  <c:v>2.4700000000000002</c:v>
                </c:pt>
                <c:pt idx="538">
                  <c:v>2.42</c:v>
                </c:pt>
                <c:pt idx="539">
                  <c:v>2.98</c:v>
                </c:pt>
                <c:pt idx="540">
                  <c:v>2.82</c:v>
                </c:pt>
                <c:pt idx="541">
                  <c:v>3.84</c:v>
                </c:pt>
                <c:pt idx="542">
                  <c:v>3.25</c:v>
                </c:pt>
                <c:pt idx="543">
                  <c:v>2.87</c:v>
                </c:pt>
                <c:pt idx="544">
                  <c:v>1.94</c:v>
                </c:pt>
                <c:pt idx="545">
                  <c:v>2.0099999999999998</c:v>
                </c:pt>
                <c:pt idx="546">
                  <c:v>2.17</c:v>
                </c:pt>
                <c:pt idx="547">
                  <c:v>2.19</c:v>
                </c:pt>
                <c:pt idx="548">
                  <c:v>2.17</c:v>
                </c:pt>
                <c:pt idx="549">
                  <c:v>2.88</c:v>
                </c:pt>
                <c:pt idx="550">
                  <c:v>3.16</c:v>
                </c:pt>
                <c:pt idx="551">
                  <c:v>2.31</c:v>
                </c:pt>
                <c:pt idx="552">
                  <c:v>2.89</c:v>
                </c:pt>
                <c:pt idx="553">
                  <c:v>2.75</c:v>
                </c:pt>
                <c:pt idx="554">
                  <c:v>2.17</c:v>
                </c:pt>
                <c:pt idx="555">
                  <c:v>2.3199999999999998</c:v>
                </c:pt>
                <c:pt idx="556">
                  <c:v>2.58</c:v>
                </c:pt>
                <c:pt idx="557">
                  <c:v>2.38</c:v>
                </c:pt>
                <c:pt idx="558">
                  <c:v>3.2</c:v>
                </c:pt>
                <c:pt idx="559">
                  <c:v>2.11</c:v>
                </c:pt>
                <c:pt idx="560">
                  <c:v>1.95</c:v>
                </c:pt>
                <c:pt idx="561">
                  <c:v>1.73</c:v>
                </c:pt>
                <c:pt idx="562">
                  <c:v>1.84</c:v>
                </c:pt>
                <c:pt idx="563">
                  <c:v>2.52</c:v>
                </c:pt>
                <c:pt idx="564">
                  <c:v>1.95</c:v>
                </c:pt>
                <c:pt idx="565">
                  <c:v>2.64</c:v>
                </c:pt>
                <c:pt idx="566">
                  <c:v>3.13</c:v>
                </c:pt>
                <c:pt idx="567">
                  <c:v>2.87</c:v>
                </c:pt>
                <c:pt idx="568">
                  <c:v>3.77</c:v>
                </c:pt>
                <c:pt idx="569">
                  <c:v>2.86</c:v>
                </c:pt>
                <c:pt idx="570">
                  <c:v>2.74</c:v>
                </c:pt>
                <c:pt idx="571">
                  <c:v>2.2000000000000002</c:v>
                </c:pt>
                <c:pt idx="572">
                  <c:v>2.39</c:v>
                </c:pt>
                <c:pt idx="573">
                  <c:v>3.09</c:v>
                </c:pt>
                <c:pt idx="574">
                  <c:v>2</c:v>
                </c:pt>
                <c:pt idx="575">
                  <c:v>2.37</c:v>
                </c:pt>
                <c:pt idx="576">
                  <c:v>2.63</c:v>
                </c:pt>
                <c:pt idx="577">
                  <c:v>2.91</c:v>
                </c:pt>
                <c:pt idx="578">
                  <c:v>2.88</c:v>
                </c:pt>
                <c:pt idx="579">
                  <c:v>3.27</c:v>
                </c:pt>
                <c:pt idx="580">
                  <c:v>2.73</c:v>
                </c:pt>
                <c:pt idx="581">
                  <c:v>2.2799999999999998</c:v>
                </c:pt>
                <c:pt idx="582">
                  <c:v>2.2799999999999998</c:v>
                </c:pt>
                <c:pt idx="583">
                  <c:v>2.4900000000000002</c:v>
                </c:pt>
                <c:pt idx="584">
                  <c:v>2.15</c:v>
                </c:pt>
                <c:pt idx="585">
                  <c:v>1.87</c:v>
                </c:pt>
                <c:pt idx="586">
                  <c:v>2.0499999999999998</c:v>
                </c:pt>
                <c:pt idx="587">
                  <c:v>2.15</c:v>
                </c:pt>
                <c:pt idx="588">
                  <c:v>1.92</c:v>
                </c:pt>
                <c:pt idx="589">
                  <c:v>2.2000000000000002</c:v>
                </c:pt>
                <c:pt idx="590">
                  <c:v>1.56</c:v>
                </c:pt>
                <c:pt idx="591">
                  <c:v>1.65</c:v>
                </c:pt>
                <c:pt idx="592">
                  <c:v>2.23</c:v>
                </c:pt>
                <c:pt idx="593">
                  <c:v>3.03</c:v>
                </c:pt>
                <c:pt idx="594">
                  <c:v>2.5</c:v>
                </c:pt>
                <c:pt idx="595">
                  <c:v>2.19</c:v>
                </c:pt>
                <c:pt idx="596">
                  <c:v>2.2200000000000002</c:v>
                </c:pt>
                <c:pt idx="597">
                  <c:v>2.87</c:v>
                </c:pt>
                <c:pt idx="598">
                  <c:v>3.29</c:v>
                </c:pt>
                <c:pt idx="599">
                  <c:v>2.4300000000000002</c:v>
                </c:pt>
                <c:pt idx="600">
                  <c:v>2.0699999999999998</c:v>
                </c:pt>
                <c:pt idx="601">
                  <c:v>2.08</c:v>
                </c:pt>
                <c:pt idx="602">
                  <c:v>2.95</c:v>
                </c:pt>
                <c:pt idx="603">
                  <c:v>2.77</c:v>
                </c:pt>
                <c:pt idx="604">
                  <c:v>2.46</c:v>
                </c:pt>
                <c:pt idx="605">
                  <c:v>2.09</c:v>
                </c:pt>
                <c:pt idx="606">
                  <c:v>2.48</c:v>
                </c:pt>
                <c:pt idx="607">
                  <c:v>2.0699999999999998</c:v>
                </c:pt>
                <c:pt idx="608">
                  <c:v>1.72</c:v>
                </c:pt>
                <c:pt idx="609">
                  <c:v>1.86</c:v>
                </c:pt>
                <c:pt idx="610">
                  <c:v>2.88</c:v>
                </c:pt>
                <c:pt idx="611">
                  <c:v>1.67</c:v>
                </c:pt>
                <c:pt idx="612">
                  <c:v>1.96</c:v>
                </c:pt>
                <c:pt idx="613">
                  <c:v>2.1800000000000002</c:v>
                </c:pt>
                <c:pt idx="614">
                  <c:v>2.13</c:v>
                </c:pt>
                <c:pt idx="615">
                  <c:v>2.66</c:v>
                </c:pt>
                <c:pt idx="616">
                  <c:v>3.28</c:v>
                </c:pt>
                <c:pt idx="617">
                  <c:v>3.08</c:v>
                </c:pt>
                <c:pt idx="618">
                  <c:v>3.28</c:v>
                </c:pt>
                <c:pt idx="619">
                  <c:v>3.51</c:v>
                </c:pt>
                <c:pt idx="620">
                  <c:v>3.7</c:v>
                </c:pt>
                <c:pt idx="621">
                  <c:v>2.9</c:v>
                </c:pt>
                <c:pt idx="622">
                  <c:v>2.8</c:v>
                </c:pt>
                <c:pt idx="623">
                  <c:v>3.33</c:v>
                </c:pt>
                <c:pt idx="624">
                  <c:v>2.62</c:v>
                </c:pt>
                <c:pt idx="625">
                  <c:v>2.16</c:v>
                </c:pt>
                <c:pt idx="626">
                  <c:v>2.27</c:v>
                </c:pt>
                <c:pt idx="627">
                  <c:v>2.16</c:v>
                </c:pt>
                <c:pt idx="628">
                  <c:v>2.2599999999999998</c:v>
                </c:pt>
                <c:pt idx="629">
                  <c:v>2.37</c:v>
                </c:pt>
                <c:pt idx="630">
                  <c:v>3.36</c:v>
                </c:pt>
                <c:pt idx="631">
                  <c:v>4.72</c:v>
                </c:pt>
                <c:pt idx="632">
                  <c:v>6.84</c:v>
                </c:pt>
                <c:pt idx="633">
                  <c:v>3.19</c:v>
                </c:pt>
                <c:pt idx="634">
                  <c:v>2.61</c:v>
                </c:pt>
                <c:pt idx="635">
                  <c:v>1.92</c:v>
                </c:pt>
                <c:pt idx="636">
                  <c:v>2.5</c:v>
                </c:pt>
                <c:pt idx="637">
                  <c:v>2.34</c:v>
                </c:pt>
                <c:pt idx="638">
                  <c:v>1.45</c:v>
                </c:pt>
                <c:pt idx="639">
                  <c:v>1.9</c:v>
                </c:pt>
                <c:pt idx="640">
                  <c:v>1.67</c:v>
                </c:pt>
                <c:pt idx="641">
                  <c:v>2.27</c:v>
                </c:pt>
                <c:pt idx="642">
                  <c:v>4.0599999999999996</c:v>
                </c:pt>
                <c:pt idx="643">
                  <c:v>2.88</c:v>
                </c:pt>
                <c:pt idx="644">
                  <c:v>1.75</c:v>
                </c:pt>
                <c:pt idx="645">
                  <c:v>2.95</c:v>
                </c:pt>
                <c:pt idx="646">
                  <c:v>2.5499999999999998</c:v>
                </c:pt>
                <c:pt idx="647">
                  <c:v>2.4900000000000002</c:v>
                </c:pt>
                <c:pt idx="648">
                  <c:v>2.75</c:v>
                </c:pt>
                <c:pt idx="649">
                  <c:v>2.54</c:v>
                </c:pt>
                <c:pt idx="650">
                  <c:v>3.55</c:v>
                </c:pt>
                <c:pt idx="651">
                  <c:v>2.2400000000000002</c:v>
                </c:pt>
                <c:pt idx="652">
                  <c:v>2.36</c:v>
                </c:pt>
                <c:pt idx="653">
                  <c:v>2.14</c:v>
                </c:pt>
                <c:pt idx="654">
                  <c:v>1.87</c:v>
                </c:pt>
                <c:pt idx="655">
                  <c:v>3.28</c:v>
                </c:pt>
                <c:pt idx="656">
                  <c:v>4.25</c:v>
                </c:pt>
                <c:pt idx="657">
                  <c:v>3.62</c:v>
                </c:pt>
                <c:pt idx="658">
                  <c:v>4.12</c:v>
                </c:pt>
                <c:pt idx="659">
                  <c:v>5.29</c:v>
                </c:pt>
                <c:pt idx="660">
                  <c:v>5.61</c:v>
                </c:pt>
                <c:pt idx="661">
                  <c:v>4.53</c:v>
                </c:pt>
                <c:pt idx="662">
                  <c:v>2.88</c:v>
                </c:pt>
                <c:pt idx="663">
                  <c:v>2.7</c:v>
                </c:pt>
                <c:pt idx="664">
                  <c:v>2.74</c:v>
                </c:pt>
                <c:pt idx="665">
                  <c:v>1.93</c:v>
                </c:pt>
                <c:pt idx="666">
                  <c:v>4.8099999999999996</c:v>
                </c:pt>
                <c:pt idx="667">
                  <c:v>5.55</c:v>
                </c:pt>
                <c:pt idx="668">
                  <c:v>4.07</c:v>
                </c:pt>
                <c:pt idx="669">
                  <c:v>4.0199999999999996</c:v>
                </c:pt>
                <c:pt idx="670">
                  <c:v>3.78</c:v>
                </c:pt>
                <c:pt idx="671">
                  <c:v>4.8099999999999996</c:v>
                </c:pt>
                <c:pt idx="672">
                  <c:v>4.9800000000000004</c:v>
                </c:pt>
                <c:pt idx="673">
                  <c:v>3.87</c:v>
                </c:pt>
                <c:pt idx="674">
                  <c:v>4.53</c:v>
                </c:pt>
                <c:pt idx="675">
                  <c:v>4.57</c:v>
                </c:pt>
                <c:pt idx="676">
                  <c:v>3.91</c:v>
                </c:pt>
                <c:pt idx="677">
                  <c:v>4.0999999999999996</c:v>
                </c:pt>
                <c:pt idx="678">
                  <c:v>4.07</c:v>
                </c:pt>
                <c:pt idx="679">
                  <c:v>4.9000000000000004</c:v>
                </c:pt>
                <c:pt idx="680">
                  <c:v>4.8499999999999996</c:v>
                </c:pt>
                <c:pt idx="681">
                  <c:v>5.15</c:v>
                </c:pt>
                <c:pt idx="682">
                  <c:v>4.71</c:v>
                </c:pt>
                <c:pt idx="683">
                  <c:v>5.43</c:v>
                </c:pt>
                <c:pt idx="684">
                  <c:v>6.91</c:v>
                </c:pt>
                <c:pt idx="685">
                  <c:v>5.71</c:v>
                </c:pt>
                <c:pt idx="686">
                  <c:v>3.95</c:v>
                </c:pt>
                <c:pt idx="687">
                  <c:v>3.46</c:v>
                </c:pt>
                <c:pt idx="688">
                  <c:v>4.54</c:v>
                </c:pt>
                <c:pt idx="689">
                  <c:v>4.21</c:v>
                </c:pt>
                <c:pt idx="690">
                  <c:v>3.16</c:v>
                </c:pt>
                <c:pt idx="691">
                  <c:v>3.2</c:v>
                </c:pt>
                <c:pt idx="692">
                  <c:v>3.63</c:v>
                </c:pt>
                <c:pt idx="693">
                  <c:v>2.61</c:v>
                </c:pt>
                <c:pt idx="694">
                  <c:v>1.59</c:v>
                </c:pt>
                <c:pt idx="695">
                  <c:v>3.53</c:v>
                </c:pt>
                <c:pt idx="696">
                  <c:v>4.33</c:v>
                </c:pt>
                <c:pt idx="697">
                  <c:v>4.88</c:v>
                </c:pt>
                <c:pt idx="698">
                  <c:v>4.1500000000000004</c:v>
                </c:pt>
                <c:pt idx="699">
                  <c:v>4.37</c:v>
                </c:pt>
                <c:pt idx="700">
                  <c:v>5.75</c:v>
                </c:pt>
                <c:pt idx="701">
                  <c:v>6.13</c:v>
                </c:pt>
                <c:pt idx="702">
                  <c:v>4.63</c:v>
                </c:pt>
                <c:pt idx="703">
                  <c:v>4.72</c:v>
                </c:pt>
                <c:pt idx="704">
                  <c:v>5.27</c:v>
                </c:pt>
                <c:pt idx="705">
                  <c:v>5.39</c:v>
                </c:pt>
                <c:pt idx="706">
                  <c:v>4.34</c:v>
                </c:pt>
                <c:pt idx="707">
                  <c:v>3.96</c:v>
                </c:pt>
                <c:pt idx="708">
                  <c:v>4.71</c:v>
                </c:pt>
                <c:pt idx="709">
                  <c:v>4.3499999999999996</c:v>
                </c:pt>
                <c:pt idx="710">
                  <c:v>4.74</c:v>
                </c:pt>
                <c:pt idx="711">
                  <c:v>4.83</c:v>
                </c:pt>
                <c:pt idx="712">
                  <c:v>5.81</c:v>
                </c:pt>
                <c:pt idx="713">
                  <c:v>4.88</c:v>
                </c:pt>
                <c:pt idx="714">
                  <c:v>4.76</c:v>
                </c:pt>
                <c:pt idx="715">
                  <c:v>3.2</c:v>
                </c:pt>
                <c:pt idx="716">
                  <c:v>2.9</c:v>
                </c:pt>
                <c:pt idx="717">
                  <c:v>3.49</c:v>
                </c:pt>
                <c:pt idx="718">
                  <c:v>4.1500000000000004</c:v>
                </c:pt>
                <c:pt idx="719">
                  <c:v>3.73</c:v>
                </c:pt>
                <c:pt idx="720">
                  <c:v>3.32</c:v>
                </c:pt>
                <c:pt idx="721">
                  <c:v>3.95</c:v>
                </c:pt>
                <c:pt idx="722">
                  <c:v>4.78</c:v>
                </c:pt>
                <c:pt idx="723">
                  <c:v>3.76</c:v>
                </c:pt>
                <c:pt idx="724">
                  <c:v>3.11</c:v>
                </c:pt>
                <c:pt idx="725">
                  <c:v>3.06</c:v>
                </c:pt>
                <c:pt idx="726">
                  <c:v>2.9</c:v>
                </c:pt>
                <c:pt idx="727">
                  <c:v>3.85</c:v>
                </c:pt>
                <c:pt idx="728">
                  <c:v>3.62</c:v>
                </c:pt>
                <c:pt idx="729">
                  <c:v>4.92</c:v>
                </c:pt>
                <c:pt idx="730">
                  <c:v>4.38</c:v>
                </c:pt>
                <c:pt idx="731">
                  <c:v>3.38</c:v>
                </c:pt>
                <c:pt idx="732">
                  <c:v>3.53</c:v>
                </c:pt>
                <c:pt idx="733">
                  <c:v>4.68</c:v>
                </c:pt>
                <c:pt idx="734">
                  <c:v>5.24</c:v>
                </c:pt>
                <c:pt idx="735">
                  <c:v>6.46</c:v>
                </c:pt>
                <c:pt idx="736">
                  <c:v>6.22</c:v>
                </c:pt>
                <c:pt idx="737">
                  <c:v>4.99</c:v>
                </c:pt>
                <c:pt idx="738">
                  <c:v>6.15</c:v>
                </c:pt>
                <c:pt idx="739">
                  <c:v>5.03</c:v>
                </c:pt>
                <c:pt idx="740">
                  <c:v>4.3600000000000003</c:v>
                </c:pt>
                <c:pt idx="741">
                  <c:v>4.41</c:v>
                </c:pt>
                <c:pt idx="742">
                  <c:v>4.5199999999999996</c:v>
                </c:pt>
                <c:pt idx="743">
                  <c:v>4.9400000000000004</c:v>
                </c:pt>
                <c:pt idx="744">
                  <c:v>3.55</c:v>
                </c:pt>
                <c:pt idx="745">
                  <c:v>4.76</c:v>
                </c:pt>
                <c:pt idx="746">
                  <c:v>4.68</c:v>
                </c:pt>
                <c:pt idx="747">
                  <c:v>4.3899999999999997</c:v>
                </c:pt>
                <c:pt idx="748">
                  <c:v>4.29</c:v>
                </c:pt>
                <c:pt idx="749">
                  <c:v>4.5999999999999996</c:v>
                </c:pt>
                <c:pt idx="750">
                  <c:v>4.67</c:v>
                </c:pt>
                <c:pt idx="751">
                  <c:v>4.62</c:v>
                </c:pt>
                <c:pt idx="752">
                  <c:v>4.7699999999999996</c:v>
                </c:pt>
                <c:pt idx="753">
                  <c:v>3.77</c:v>
                </c:pt>
                <c:pt idx="754">
                  <c:v>3.84</c:v>
                </c:pt>
                <c:pt idx="755">
                  <c:v>4.1500000000000004</c:v>
                </c:pt>
                <c:pt idx="756">
                  <c:v>4.1900000000000004</c:v>
                </c:pt>
                <c:pt idx="757">
                  <c:v>3.61</c:v>
                </c:pt>
                <c:pt idx="758">
                  <c:v>3.47</c:v>
                </c:pt>
                <c:pt idx="759">
                  <c:v>4.25</c:v>
                </c:pt>
                <c:pt idx="760">
                  <c:v>3.86</c:v>
                </c:pt>
                <c:pt idx="761">
                  <c:v>3.84</c:v>
                </c:pt>
                <c:pt idx="762">
                  <c:v>2.1</c:v>
                </c:pt>
                <c:pt idx="763">
                  <c:v>2.25</c:v>
                </c:pt>
                <c:pt idx="764">
                  <c:v>2.76</c:v>
                </c:pt>
                <c:pt idx="765">
                  <c:v>3.83</c:v>
                </c:pt>
                <c:pt idx="766">
                  <c:v>3.99</c:v>
                </c:pt>
                <c:pt idx="767">
                  <c:v>4.6900000000000004</c:v>
                </c:pt>
                <c:pt idx="768">
                  <c:v>4.58</c:v>
                </c:pt>
                <c:pt idx="769">
                  <c:v>5.57</c:v>
                </c:pt>
                <c:pt idx="770">
                  <c:v>4.49</c:v>
                </c:pt>
                <c:pt idx="771">
                  <c:v>4.71</c:v>
                </c:pt>
                <c:pt idx="772">
                  <c:v>3.94</c:v>
                </c:pt>
                <c:pt idx="773">
                  <c:v>4.17</c:v>
                </c:pt>
                <c:pt idx="774">
                  <c:v>4.05</c:v>
                </c:pt>
                <c:pt idx="775">
                  <c:v>4.41</c:v>
                </c:pt>
                <c:pt idx="776">
                  <c:v>3.71</c:v>
                </c:pt>
                <c:pt idx="777">
                  <c:v>4.16</c:v>
                </c:pt>
                <c:pt idx="778">
                  <c:v>3.12</c:v>
                </c:pt>
                <c:pt idx="779">
                  <c:v>2.74</c:v>
                </c:pt>
                <c:pt idx="780">
                  <c:v>2.23</c:v>
                </c:pt>
                <c:pt idx="781">
                  <c:v>2.41</c:v>
                </c:pt>
                <c:pt idx="782">
                  <c:v>2.29</c:v>
                </c:pt>
                <c:pt idx="783">
                  <c:v>2.35</c:v>
                </c:pt>
                <c:pt idx="784">
                  <c:v>3.06</c:v>
                </c:pt>
                <c:pt idx="785">
                  <c:v>4.1100000000000003</c:v>
                </c:pt>
                <c:pt idx="786">
                  <c:v>3.84</c:v>
                </c:pt>
                <c:pt idx="787">
                  <c:v>2.85</c:v>
                </c:pt>
                <c:pt idx="788">
                  <c:v>2.41</c:v>
                </c:pt>
                <c:pt idx="789">
                  <c:v>2.59</c:v>
                </c:pt>
                <c:pt idx="790">
                  <c:v>3.53</c:v>
                </c:pt>
                <c:pt idx="791">
                  <c:v>2.29</c:v>
                </c:pt>
                <c:pt idx="792">
                  <c:v>1.76</c:v>
                </c:pt>
                <c:pt idx="793">
                  <c:v>2.2799999999999998</c:v>
                </c:pt>
                <c:pt idx="794">
                  <c:v>1.88</c:v>
                </c:pt>
                <c:pt idx="795">
                  <c:v>2.5299999999999998</c:v>
                </c:pt>
                <c:pt idx="796">
                  <c:v>2</c:v>
                </c:pt>
                <c:pt idx="797">
                  <c:v>1.92</c:v>
                </c:pt>
                <c:pt idx="798">
                  <c:v>2.02</c:v>
                </c:pt>
                <c:pt idx="799">
                  <c:v>1.49</c:v>
                </c:pt>
                <c:pt idx="800">
                  <c:v>1.71</c:v>
                </c:pt>
                <c:pt idx="801">
                  <c:v>2.12</c:v>
                </c:pt>
                <c:pt idx="802">
                  <c:v>2.3199999999999998</c:v>
                </c:pt>
                <c:pt idx="803">
                  <c:v>2.78</c:v>
                </c:pt>
                <c:pt idx="804">
                  <c:v>3.14</c:v>
                </c:pt>
                <c:pt idx="805">
                  <c:v>2.0499999999999998</c:v>
                </c:pt>
                <c:pt idx="806">
                  <c:v>1.93</c:v>
                </c:pt>
                <c:pt idx="807">
                  <c:v>2.52</c:v>
                </c:pt>
                <c:pt idx="808">
                  <c:v>2.4300000000000002</c:v>
                </c:pt>
                <c:pt idx="809">
                  <c:v>2.72</c:v>
                </c:pt>
                <c:pt idx="810">
                  <c:v>2.7</c:v>
                </c:pt>
                <c:pt idx="811">
                  <c:v>2.38</c:v>
                </c:pt>
                <c:pt idx="812">
                  <c:v>1.8</c:v>
                </c:pt>
                <c:pt idx="813">
                  <c:v>1.87</c:v>
                </c:pt>
                <c:pt idx="814">
                  <c:v>1.88</c:v>
                </c:pt>
                <c:pt idx="815">
                  <c:v>3.08</c:v>
                </c:pt>
                <c:pt idx="816">
                  <c:v>2.59</c:v>
                </c:pt>
                <c:pt idx="817">
                  <c:v>2.14</c:v>
                </c:pt>
                <c:pt idx="818">
                  <c:v>3.09</c:v>
                </c:pt>
                <c:pt idx="819">
                  <c:v>2.65</c:v>
                </c:pt>
                <c:pt idx="820">
                  <c:v>2.3199999999999998</c:v>
                </c:pt>
                <c:pt idx="821">
                  <c:v>2.39</c:v>
                </c:pt>
                <c:pt idx="822">
                  <c:v>3.42</c:v>
                </c:pt>
                <c:pt idx="823">
                  <c:v>1.93</c:v>
                </c:pt>
                <c:pt idx="824">
                  <c:v>2.37</c:v>
                </c:pt>
                <c:pt idx="825">
                  <c:v>3.25</c:v>
                </c:pt>
                <c:pt idx="826">
                  <c:v>2.35</c:v>
                </c:pt>
                <c:pt idx="827">
                  <c:v>1.32</c:v>
                </c:pt>
                <c:pt idx="828">
                  <c:v>3.07</c:v>
                </c:pt>
                <c:pt idx="829">
                  <c:v>1.69</c:v>
                </c:pt>
                <c:pt idx="830">
                  <c:v>2.68</c:v>
                </c:pt>
                <c:pt idx="831">
                  <c:v>2.95</c:v>
                </c:pt>
                <c:pt idx="832">
                  <c:v>2.4300000000000002</c:v>
                </c:pt>
                <c:pt idx="833">
                  <c:v>2.99</c:v>
                </c:pt>
                <c:pt idx="834">
                  <c:v>1.9</c:v>
                </c:pt>
                <c:pt idx="835">
                  <c:v>1.96</c:v>
                </c:pt>
                <c:pt idx="836">
                  <c:v>2.72</c:v>
                </c:pt>
                <c:pt idx="837">
                  <c:v>2.04</c:v>
                </c:pt>
                <c:pt idx="838">
                  <c:v>1.82</c:v>
                </c:pt>
                <c:pt idx="839">
                  <c:v>2.65</c:v>
                </c:pt>
                <c:pt idx="840">
                  <c:v>2.5299999999999998</c:v>
                </c:pt>
                <c:pt idx="841">
                  <c:v>2.09</c:v>
                </c:pt>
                <c:pt idx="842">
                  <c:v>2.29</c:v>
                </c:pt>
                <c:pt idx="843">
                  <c:v>2.77</c:v>
                </c:pt>
                <c:pt idx="844">
                  <c:v>2.73</c:v>
                </c:pt>
                <c:pt idx="845">
                  <c:v>2.1</c:v>
                </c:pt>
                <c:pt idx="846">
                  <c:v>2.12</c:v>
                </c:pt>
                <c:pt idx="847">
                  <c:v>2.86</c:v>
                </c:pt>
                <c:pt idx="848">
                  <c:v>2.12</c:v>
                </c:pt>
                <c:pt idx="849">
                  <c:v>2.06</c:v>
                </c:pt>
                <c:pt idx="850">
                  <c:v>2.2400000000000002</c:v>
                </c:pt>
                <c:pt idx="851">
                  <c:v>2.1800000000000002</c:v>
                </c:pt>
                <c:pt idx="852">
                  <c:v>2.11</c:v>
                </c:pt>
                <c:pt idx="853">
                  <c:v>3</c:v>
                </c:pt>
                <c:pt idx="854">
                  <c:v>3.11</c:v>
                </c:pt>
                <c:pt idx="855">
                  <c:v>2.21</c:v>
                </c:pt>
                <c:pt idx="856">
                  <c:v>2.76</c:v>
                </c:pt>
                <c:pt idx="857">
                  <c:v>3.19</c:v>
                </c:pt>
                <c:pt idx="858">
                  <c:v>2.34</c:v>
                </c:pt>
                <c:pt idx="859">
                  <c:v>2.1800000000000002</c:v>
                </c:pt>
                <c:pt idx="860">
                  <c:v>3.12</c:v>
                </c:pt>
                <c:pt idx="861">
                  <c:v>2.34</c:v>
                </c:pt>
                <c:pt idx="862">
                  <c:v>3</c:v>
                </c:pt>
                <c:pt idx="863">
                  <c:v>3.11</c:v>
                </c:pt>
                <c:pt idx="864">
                  <c:v>2.46</c:v>
                </c:pt>
                <c:pt idx="865">
                  <c:v>3.28</c:v>
                </c:pt>
                <c:pt idx="866">
                  <c:v>3.04</c:v>
                </c:pt>
                <c:pt idx="867">
                  <c:v>2.82</c:v>
                </c:pt>
                <c:pt idx="868">
                  <c:v>3.22</c:v>
                </c:pt>
                <c:pt idx="869">
                  <c:v>2.25</c:v>
                </c:pt>
                <c:pt idx="870">
                  <c:v>2.66</c:v>
                </c:pt>
                <c:pt idx="871">
                  <c:v>2.25</c:v>
                </c:pt>
                <c:pt idx="872">
                  <c:v>1.64</c:v>
                </c:pt>
                <c:pt idx="873">
                  <c:v>2.2200000000000002</c:v>
                </c:pt>
                <c:pt idx="874">
                  <c:v>2.91</c:v>
                </c:pt>
                <c:pt idx="875">
                  <c:v>2.3199999999999998</c:v>
                </c:pt>
                <c:pt idx="876">
                  <c:v>2.69</c:v>
                </c:pt>
                <c:pt idx="877">
                  <c:v>2.59</c:v>
                </c:pt>
                <c:pt idx="878">
                  <c:v>2.17</c:v>
                </c:pt>
                <c:pt idx="879">
                  <c:v>4.05</c:v>
                </c:pt>
                <c:pt idx="880">
                  <c:v>2.82</c:v>
                </c:pt>
                <c:pt idx="881">
                  <c:v>2.34</c:v>
                </c:pt>
                <c:pt idx="882">
                  <c:v>2.39</c:v>
                </c:pt>
                <c:pt idx="883">
                  <c:v>2.64</c:v>
                </c:pt>
                <c:pt idx="884">
                  <c:v>2.5</c:v>
                </c:pt>
                <c:pt idx="885">
                  <c:v>3.14</c:v>
                </c:pt>
                <c:pt idx="886">
                  <c:v>3.49</c:v>
                </c:pt>
                <c:pt idx="887">
                  <c:v>2.77</c:v>
                </c:pt>
                <c:pt idx="888">
                  <c:v>1.85</c:v>
                </c:pt>
                <c:pt idx="889">
                  <c:v>2.19</c:v>
                </c:pt>
                <c:pt idx="890">
                  <c:v>2.2999999999999998</c:v>
                </c:pt>
                <c:pt idx="891">
                  <c:v>2.25</c:v>
                </c:pt>
                <c:pt idx="892">
                  <c:v>1.95</c:v>
                </c:pt>
                <c:pt idx="893">
                  <c:v>2.2000000000000002</c:v>
                </c:pt>
                <c:pt idx="894">
                  <c:v>2.34</c:v>
                </c:pt>
                <c:pt idx="895">
                  <c:v>2.14</c:v>
                </c:pt>
                <c:pt idx="896">
                  <c:v>2.0099999999999998</c:v>
                </c:pt>
                <c:pt idx="897">
                  <c:v>2.89</c:v>
                </c:pt>
                <c:pt idx="898">
                  <c:v>2.86</c:v>
                </c:pt>
                <c:pt idx="899">
                  <c:v>2.04</c:v>
                </c:pt>
                <c:pt idx="900">
                  <c:v>2.33</c:v>
                </c:pt>
                <c:pt idx="901">
                  <c:v>2.5499999999999998</c:v>
                </c:pt>
                <c:pt idx="902">
                  <c:v>2.66</c:v>
                </c:pt>
                <c:pt idx="903">
                  <c:v>2.16</c:v>
                </c:pt>
                <c:pt idx="904">
                  <c:v>2.29</c:v>
                </c:pt>
                <c:pt idx="905">
                  <c:v>3.82</c:v>
                </c:pt>
                <c:pt idx="906">
                  <c:v>2.41</c:v>
                </c:pt>
                <c:pt idx="907">
                  <c:v>2.82</c:v>
                </c:pt>
                <c:pt idx="908">
                  <c:v>2.2400000000000002</c:v>
                </c:pt>
                <c:pt idx="909">
                  <c:v>3.58</c:v>
                </c:pt>
                <c:pt idx="910">
                  <c:v>2.38</c:v>
                </c:pt>
                <c:pt idx="911">
                  <c:v>2.7</c:v>
                </c:pt>
                <c:pt idx="912">
                  <c:v>1.66</c:v>
                </c:pt>
                <c:pt idx="913">
                  <c:v>1.56</c:v>
                </c:pt>
                <c:pt idx="914">
                  <c:v>2.67</c:v>
                </c:pt>
                <c:pt idx="915">
                  <c:v>2.67</c:v>
                </c:pt>
                <c:pt idx="916">
                  <c:v>2.66</c:v>
                </c:pt>
                <c:pt idx="917">
                  <c:v>2.02</c:v>
                </c:pt>
                <c:pt idx="918">
                  <c:v>2.27</c:v>
                </c:pt>
                <c:pt idx="919">
                  <c:v>2.39</c:v>
                </c:pt>
                <c:pt idx="920">
                  <c:v>2.54</c:v>
                </c:pt>
                <c:pt idx="921">
                  <c:v>1.6</c:v>
                </c:pt>
                <c:pt idx="922">
                  <c:v>1.7</c:v>
                </c:pt>
                <c:pt idx="923">
                  <c:v>2.42</c:v>
                </c:pt>
                <c:pt idx="924">
                  <c:v>3.35</c:v>
                </c:pt>
                <c:pt idx="925">
                  <c:v>2.6</c:v>
                </c:pt>
                <c:pt idx="926">
                  <c:v>2.2999999999999998</c:v>
                </c:pt>
                <c:pt idx="927">
                  <c:v>2.3199999999999998</c:v>
                </c:pt>
                <c:pt idx="928">
                  <c:v>2.58</c:v>
                </c:pt>
                <c:pt idx="929">
                  <c:v>2.31</c:v>
                </c:pt>
                <c:pt idx="930">
                  <c:v>2.04</c:v>
                </c:pt>
                <c:pt idx="931">
                  <c:v>1.48</c:v>
                </c:pt>
                <c:pt idx="932">
                  <c:v>1.75</c:v>
                </c:pt>
                <c:pt idx="933">
                  <c:v>2.38</c:v>
                </c:pt>
                <c:pt idx="934">
                  <c:v>2.2200000000000002</c:v>
                </c:pt>
                <c:pt idx="935">
                  <c:v>1.94</c:v>
                </c:pt>
                <c:pt idx="936">
                  <c:v>1.68</c:v>
                </c:pt>
                <c:pt idx="937">
                  <c:v>2.34</c:v>
                </c:pt>
                <c:pt idx="938">
                  <c:v>2.1</c:v>
                </c:pt>
                <c:pt idx="939">
                  <c:v>1.93</c:v>
                </c:pt>
                <c:pt idx="940">
                  <c:v>3.37</c:v>
                </c:pt>
                <c:pt idx="941">
                  <c:v>1.83</c:v>
                </c:pt>
                <c:pt idx="942">
                  <c:v>2.13</c:v>
                </c:pt>
                <c:pt idx="943">
                  <c:v>2.41</c:v>
                </c:pt>
                <c:pt idx="944">
                  <c:v>2.56</c:v>
                </c:pt>
                <c:pt idx="945">
                  <c:v>2.4900000000000002</c:v>
                </c:pt>
                <c:pt idx="946">
                  <c:v>1.78</c:v>
                </c:pt>
                <c:pt idx="947">
                  <c:v>1.73</c:v>
                </c:pt>
                <c:pt idx="948">
                  <c:v>3.5</c:v>
                </c:pt>
                <c:pt idx="949">
                  <c:v>4.92</c:v>
                </c:pt>
                <c:pt idx="950">
                  <c:v>5</c:v>
                </c:pt>
                <c:pt idx="951">
                  <c:v>2.4700000000000002</c:v>
                </c:pt>
                <c:pt idx="952">
                  <c:v>2.84</c:v>
                </c:pt>
                <c:pt idx="953">
                  <c:v>2.2000000000000002</c:v>
                </c:pt>
                <c:pt idx="954">
                  <c:v>2.0299999999999998</c:v>
                </c:pt>
                <c:pt idx="955">
                  <c:v>2.2000000000000002</c:v>
                </c:pt>
                <c:pt idx="956">
                  <c:v>2.5299999999999998</c:v>
                </c:pt>
                <c:pt idx="957">
                  <c:v>3.29</c:v>
                </c:pt>
                <c:pt idx="958">
                  <c:v>2.6</c:v>
                </c:pt>
                <c:pt idx="959">
                  <c:v>3.22</c:v>
                </c:pt>
                <c:pt idx="960">
                  <c:v>2.89</c:v>
                </c:pt>
                <c:pt idx="961">
                  <c:v>3.13</c:v>
                </c:pt>
                <c:pt idx="962">
                  <c:v>2.58</c:v>
                </c:pt>
                <c:pt idx="963">
                  <c:v>1.96</c:v>
                </c:pt>
                <c:pt idx="964">
                  <c:v>2.68</c:v>
                </c:pt>
                <c:pt idx="965">
                  <c:v>2.3199999999999998</c:v>
                </c:pt>
                <c:pt idx="966">
                  <c:v>1.73</c:v>
                </c:pt>
                <c:pt idx="967">
                  <c:v>2.34</c:v>
                </c:pt>
                <c:pt idx="968">
                  <c:v>4.0599999999999996</c:v>
                </c:pt>
                <c:pt idx="969">
                  <c:v>4.04</c:v>
                </c:pt>
                <c:pt idx="970">
                  <c:v>2.98</c:v>
                </c:pt>
                <c:pt idx="971">
                  <c:v>1.92</c:v>
                </c:pt>
                <c:pt idx="972">
                  <c:v>2.88</c:v>
                </c:pt>
                <c:pt idx="973">
                  <c:v>1.72</c:v>
                </c:pt>
                <c:pt idx="974">
                  <c:v>2.4500000000000002</c:v>
                </c:pt>
                <c:pt idx="975">
                  <c:v>3.24</c:v>
                </c:pt>
                <c:pt idx="976">
                  <c:v>2.72</c:v>
                </c:pt>
                <c:pt idx="977">
                  <c:v>1.64</c:v>
                </c:pt>
                <c:pt idx="978">
                  <c:v>2.36</c:v>
                </c:pt>
                <c:pt idx="979">
                  <c:v>1.87</c:v>
                </c:pt>
                <c:pt idx="980">
                  <c:v>1.63</c:v>
                </c:pt>
                <c:pt idx="981">
                  <c:v>2.72</c:v>
                </c:pt>
                <c:pt idx="982">
                  <c:v>2.85</c:v>
                </c:pt>
                <c:pt idx="983">
                  <c:v>2.82</c:v>
                </c:pt>
                <c:pt idx="984">
                  <c:v>2.19</c:v>
                </c:pt>
                <c:pt idx="985">
                  <c:v>2.23</c:v>
                </c:pt>
                <c:pt idx="986">
                  <c:v>1.88</c:v>
                </c:pt>
                <c:pt idx="987">
                  <c:v>2.09</c:v>
                </c:pt>
                <c:pt idx="988">
                  <c:v>2.29</c:v>
                </c:pt>
                <c:pt idx="989">
                  <c:v>2.36</c:v>
                </c:pt>
                <c:pt idx="990">
                  <c:v>2.79</c:v>
                </c:pt>
                <c:pt idx="991">
                  <c:v>3.1</c:v>
                </c:pt>
                <c:pt idx="992">
                  <c:v>2.73</c:v>
                </c:pt>
                <c:pt idx="993">
                  <c:v>3.08</c:v>
                </c:pt>
                <c:pt idx="994">
                  <c:v>3.08</c:v>
                </c:pt>
                <c:pt idx="995">
                  <c:v>3.02</c:v>
                </c:pt>
                <c:pt idx="996">
                  <c:v>2.65</c:v>
                </c:pt>
                <c:pt idx="997">
                  <c:v>2.08</c:v>
                </c:pt>
                <c:pt idx="998">
                  <c:v>2.16</c:v>
                </c:pt>
                <c:pt idx="999">
                  <c:v>2.27</c:v>
                </c:pt>
                <c:pt idx="1000">
                  <c:v>2.71</c:v>
                </c:pt>
                <c:pt idx="1001">
                  <c:v>2.75</c:v>
                </c:pt>
                <c:pt idx="1002">
                  <c:v>3.71</c:v>
                </c:pt>
                <c:pt idx="1003">
                  <c:v>2.4</c:v>
                </c:pt>
                <c:pt idx="1004">
                  <c:v>1.93</c:v>
                </c:pt>
                <c:pt idx="1005">
                  <c:v>2.29</c:v>
                </c:pt>
                <c:pt idx="1006">
                  <c:v>3.19</c:v>
                </c:pt>
                <c:pt idx="1007">
                  <c:v>3.17</c:v>
                </c:pt>
                <c:pt idx="1008">
                  <c:v>3.24</c:v>
                </c:pt>
                <c:pt idx="1009">
                  <c:v>2.5</c:v>
                </c:pt>
                <c:pt idx="1010">
                  <c:v>2.82</c:v>
                </c:pt>
                <c:pt idx="1011">
                  <c:v>3</c:v>
                </c:pt>
                <c:pt idx="1012">
                  <c:v>2.19</c:v>
                </c:pt>
                <c:pt idx="1013">
                  <c:v>1.73</c:v>
                </c:pt>
                <c:pt idx="1014">
                  <c:v>1.88</c:v>
                </c:pt>
                <c:pt idx="1015">
                  <c:v>1.85</c:v>
                </c:pt>
                <c:pt idx="1016">
                  <c:v>2.97</c:v>
                </c:pt>
                <c:pt idx="1017">
                  <c:v>3.28</c:v>
                </c:pt>
                <c:pt idx="1018">
                  <c:v>4.28</c:v>
                </c:pt>
                <c:pt idx="1019">
                  <c:v>4.01</c:v>
                </c:pt>
                <c:pt idx="1020">
                  <c:v>3.5</c:v>
                </c:pt>
                <c:pt idx="1021">
                  <c:v>3.73</c:v>
                </c:pt>
                <c:pt idx="1022">
                  <c:v>3.82</c:v>
                </c:pt>
                <c:pt idx="1023">
                  <c:v>3.75</c:v>
                </c:pt>
                <c:pt idx="1024">
                  <c:v>3.15</c:v>
                </c:pt>
                <c:pt idx="1025">
                  <c:v>4.75</c:v>
                </c:pt>
                <c:pt idx="1026">
                  <c:v>4.03</c:v>
                </c:pt>
                <c:pt idx="1027">
                  <c:v>4.2699999999999996</c:v>
                </c:pt>
                <c:pt idx="1028">
                  <c:v>4.21</c:v>
                </c:pt>
                <c:pt idx="1029">
                  <c:v>4.34</c:v>
                </c:pt>
                <c:pt idx="1030">
                  <c:v>4.32</c:v>
                </c:pt>
                <c:pt idx="1031">
                  <c:v>4.6399999999999997</c:v>
                </c:pt>
                <c:pt idx="1032">
                  <c:v>4.4800000000000004</c:v>
                </c:pt>
                <c:pt idx="1033">
                  <c:v>3.17</c:v>
                </c:pt>
                <c:pt idx="1034">
                  <c:v>2.14</c:v>
                </c:pt>
                <c:pt idx="1035">
                  <c:v>1.79</c:v>
                </c:pt>
                <c:pt idx="1036">
                  <c:v>3.18</c:v>
                </c:pt>
                <c:pt idx="1037">
                  <c:v>3.85</c:v>
                </c:pt>
                <c:pt idx="1038">
                  <c:v>2.73</c:v>
                </c:pt>
                <c:pt idx="1039">
                  <c:v>2.56</c:v>
                </c:pt>
                <c:pt idx="1040">
                  <c:v>2.5499999999999998</c:v>
                </c:pt>
                <c:pt idx="1041">
                  <c:v>4.54</c:v>
                </c:pt>
                <c:pt idx="1042">
                  <c:v>4.5999999999999996</c:v>
                </c:pt>
                <c:pt idx="1043">
                  <c:v>3.14</c:v>
                </c:pt>
                <c:pt idx="1044">
                  <c:v>3.43</c:v>
                </c:pt>
                <c:pt idx="1045">
                  <c:v>3.35</c:v>
                </c:pt>
                <c:pt idx="1046">
                  <c:v>2.91</c:v>
                </c:pt>
                <c:pt idx="1047">
                  <c:v>3.83</c:v>
                </c:pt>
                <c:pt idx="1048">
                  <c:v>3.98</c:v>
                </c:pt>
                <c:pt idx="1049">
                  <c:v>4.38</c:v>
                </c:pt>
                <c:pt idx="1050">
                  <c:v>4.92</c:v>
                </c:pt>
                <c:pt idx="1051">
                  <c:v>3.55</c:v>
                </c:pt>
                <c:pt idx="1052">
                  <c:v>3</c:v>
                </c:pt>
                <c:pt idx="1053">
                  <c:v>2.92</c:v>
                </c:pt>
                <c:pt idx="1054">
                  <c:v>3.2</c:v>
                </c:pt>
                <c:pt idx="1055">
                  <c:v>3.4</c:v>
                </c:pt>
                <c:pt idx="1056">
                  <c:v>4.5999999999999996</c:v>
                </c:pt>
                <c:pt idx="1057">
                  <c:v>4.16</c:v>
                </c:pt>
                <c:pt idx="1058">
                  <c:v>2.74</c:v>
                </c:pt>
                <c:pt idx="1059">
                  <c:v>2.5299999999999998</c:v>
                </c:pt>
                <c:pt idx="1060">
                  <c:v>4.0599999999999996</c:v>
                </c:pt>
                <c:pt idx="1061">
                  <c:v>4.2</c:v>
                </c:pt>
                <c:pt idx="1062">
                  <c:v>4.4400000000000004</c:v>
                </c:pt>
                <c:pt idx="1063">
                  <c:v>4.2</c:v>
                </c:pt>
                <c:pt idx="1064">
                  <c:v>4.03</c:v>
                </c:pt>
                <c:pt idx="1065">
                  <c:v>4.37</c:v>
                </c:pt>
                <c:pt idx="1066">
                  <c:v>4.17</c:v>
                </c:pt>
                <c:pt idx="1067">
                  <c:v>4.91</c:v>
                </c:pt>
                <c:pt idx="1068">
                  <c:v>5.1100000000000003</c:v>
                </c:pt>
                <c:pt idx="1069">
                  <c:v>5.23</c:v>
                </c:pt>
                <c:pt idx="1070">
                  <c:v>4.38</c:v>
                </c:pt>
                <c:pt idx="1071">
                  <c:v>4.59</c:v>
                </c:pt>
                <c:pt idx="1072">
                  <c:v>4.9400000000000004</c:v>
                </c:pt>
                <c:pt idx="1073">
                  <c:v>4.55</c:v>
                </c:pt>
                <c:pt idx="1074">
                  <c:v>5.29</c:v>
                </c:pt>
                <c:pt idx="1075">
                  <c:v>4.0999999999999996</c:v>
                </c:pt>
                <c:pt idx="1076">
                  <c:v>3.76</c:v>
                </c:pt>
                <c:pt idx="1077">
                  <c:v>3.41</c:v>
                </c:pt>
                <c:pt idx="1078">
                  <c:v>4.13</c:v>
                </c:pt>
                <c:pt idx="1079">
                  <c:v>3.58</c:v>
                </c:pt>
                <c:pt idx="1080">
                  <c:v>4.43</c:v>
                </c:pt>
                <c:pt idx="1081">
                  <c:v>4.37</c:v>
                </c:pt>
                <c:pt idx="1082">
                  <c:v>5.2</c:v>
                </c:pt>
                <c:pt idx="1083">
                  <c:v>4.3099999999999996</c:v>
                </c:pt>
                <c:pt idx="1084">
                  <c:v>3.92</c:v>
                </c:pt>
                <c:pt idx="1085">
                  <c:v>4.3</c:v>
                </c:pt>
                <c:pt idx="1086">
                  <c:v>4.3499999999999996</c:v>
                </c:pt>
                <c:pt idx="1087">
                  <c:v>3.39</c:v>
                </c:pt>
                <c:pt idx="1088">
                  <c:v>4.63</c:v>
                </c:pt>
                <c:pt idx="1089">
                  <c:v>3.51</c:v>
                </c:pt>
                <c:pt idx="1090">
                  <c:v>3.54</c:v>
                </c:pt>
                <c:pt idx="1091">
                  <c:v>3.66</c:v>
                </c:pt>
                <c:pt idx="1092">
                  <c:v>3.9</c:v>
                </c:pt>
                <c:pt idx="1093">
                  <c:v>3.03</c:v>
                </c:pt>
                <c:pt idx="1094">
                  <c:v>3.93</c:v>
                </c:pt>
                <c:pt idx="1095">
                  <c:v>4.1399999999999997</c:v>
                </c:pt>
                <c:pt idx="1096">
                  <c:v>4.03</c:v>
                </c:pt>
                <c:pt idx="1097">
                  <c:v>3.66</c:v>
                </c:pt>
                <c:pt idx="1098">
                  <c:v>4.32</c:v>
                </c:pt>
                <c:pt idx="1099">
                  <c:v>5.14</c:v>
                </c:pt>
                <c:pt idx="1100">
                  <c:v>4.8</c:v>
                </c:pt>
                <c:pt idx="1101">
                  <c:v>3.89</c:v>
                </c:pt>
                <c:pt idx="1102">
                  <c:v>5.41</c:v>
                </c:pt>
                <c:pt idx="1103">
                  <c:v>4.32</c:v>
                </c:pt>
                <c:pt idx="1104">
                  <c:v>3.74</c:v>
                </c:pt>
                <c:pt idx="1105">
                  <c:v>3.8</c:v>
                </c:pt>
                <c:pt idx="1106">
                  <c:v>4.63</c:v>
                </c:pt>
                <c:pt idx="1107">
                  <c:v>4.62</c:v>
                </c:pt>
                <c:pt idx="1108">
                  <c:v>4.54</c:v>
                </c:pt>
                <c:pt idx="1109">
                  <c:v>5.1100000000000003</c:v>
                </c:pt>
                <c:pt idx="1110">
                  <c:v>4.29</c:v>
                </c:pt>
                <c:pt idx="1111">
                  <c:v>5.0999999999999996</c:v>
                </c:pt>
                <c:pt idx="1112">
                  <c:v>4.5199999999999996</c:v>
                </c:pt>
                <c:pt idx="1113">
                  <c:v>3.78</c:v>
                </c:pt>
                <c:pt idx="1114">
                  <c:v>4.2</c:v>
                </c:pt>
                <c:pt idx="1115">
                  <c:v>3.85</c:v>
                </c:pt>
                <c:pt idx="1116">
                  <c:v>4.9400000000000004</c:v>
                </c:pt>
                <c:pt idx="1117">
                  <c:v>6.26</c:v>
                </c:pt>
                <c:pt idx="1118">
                  <c:v>5.26</c:v>
                </c:pt>
                <c:pt idx="1119">
                  <c:v>3.36</c:v>
                </c:pt>
                <c:pt idx="1120">
                  <c:v>4.1399999999999997</c:v>
                </c:pt>
                <c:pt idx="1121">
                  <c:v>4.83</c:v>
                </c:pt>
                <c:pt idx="1122">
                  <c:v>4.1500000000000004</c:v>
                </c:pt>
                <c:pt idx="1123">
                  <c:v>4.34</c:v>
                </c:pt>
                <c:pt idx="1124">
                  <c:v>4.3099999999999996</c:v>
                </c:pt>
                <c:pt idx="1125">
                  <c:v>4.8099999999999996</c:v>
                </c:pt>
                <c:pt idx="1126">
                  <c:v>4.3600000000000003</c:v>
                </c:pt>
                <c:pt idx="1127">
                  <c:v>4.87</c:v>
                </c:pt>
                <c:pt idx="1128">
                  <c:v>4.6100000000000003</c:v>
                </c:pt>
                <c:pt idx="1129">
                  <c:v>4.13</c:v>
                </c:pt>
                <c:pt idx="1130">
                  <c:v>3.43</c:v>
                </c:pt>
                <c:pt idx="1131">
                  <c:v>3.43</c:v>
                </c:pt>
                <c:pt idx="1132">
                  <c:v>3.22</c:v>
                </c:pt>
                <c:pt idx="1133">
                  <c:v>2.69</c:v>
                </c:pt>
                <c:pt idx="1134">
                  <c:v>2.77</c:v>
                </c:pt>
                <c:pt idx="1135">
                  <c:v>3.66</c:v>
                </c:pt>
                <c:pt idx="1136">
                  <c:v>3.15</c:v>
                </c:pt>
                <c:pt idx="1137">
                  <c:v>2.95</c:v>
                </c:pt>
                <c:pt idx="1138">
                  <c:v>2.77</c:v>
                </c:pt>
                <c:pt idx="1139">
                  <c:v>4.01</c:v>
                </c:pt>
                <c:pt idx="1140">
                  <c:v>3.03</c:v>
                </c:pt>
                <c:pt idx="1141">
                  <c:v>3.67</c:v>
                </c:pt>
                <c:pt idx="1142">
                  <c:v>3.66</c:v>
                </c:pt>
                <c:pt idx="1143">
                  <c:v>4.07</c:v>
                </c:pt>
                <c:pt idx="1144">
                  <c:v>3.87</c:v>
                </c:pt>
                <c:pt idx="1145">
                  <c:v>3.93</c:v>
                </c:pt>
                <c:pt idx="1146">
                  <c:v>2.83</c:v>
                </c:pt>
                <c:pt idx="1147">
                  <c:v>2.66</c:v>
                </c:pt>
                <c:pt idx="1148">
                  <c:v>3.17</c:v>
                </c:pt>
                <c:pt idx="1149">
                  <c:v>3.07</c:v>
                </c:pt>
                <c:pt idx="1150">
                  <c:v>3.67</c:v>
                </c:pt>
                <c:pt idx="1151">
                  <c:v>3.01</c:v>
                </c:pt>
                <c:pt idx="1152">
                  <c:v>2.4900000000000002</c:v>
                </c:pt>
                <c:pt idx="1153">
                  <c:v>3.25</c:v>
                </c:pt>
                <c:pt idx="1154">
                  <c:v>2.27</c:v>
                </c:pt>
                <c:pt idx="1155">
                  <c:v>2.82</c:v>
                </c:pt>
                <c:pt idx="1156">
                  <c:v>2.74</c:v>
                </c:pt>
                <c:pt idx="1157">
                  <c:v>3.59</c:v>
                </c:pt>
                <c:pt idx="1158">
                  <c:v>4.05</c:v>
                </c:pt>
                <c:pt idx="1159">
                  <c:v>2.67</c:v>
                </c:pt>
                <c:pt idx="1160">
                  <c:v>2.09</c:v>
                </c:pt>
                <c:pt idx="1161">
                  <c:v>2.93</c:v>
                </c:pt>
                <c:pt idx="1162">
                  <c:v>3.05</c:v>
                </c:pt>
                <c:pt idx="1163">
                  <c:v>3.3</c:v>
                </c:pt>
                <c:pt idx="1164">
                  <c:v>3.49</c:v>
                </c:pt>
                <c:pt idx="1165">
                  <c:v>3.81</c:v>
                </c:pt>
                <c:pt idx="1166">
                  <c:v>3.27</c:v>
                </c:pt>
                <c:pt idx="1167">
                  <c:v>2.78</c:v>
                </c:pt>
                <c:pt idx="1168">
                  <c:v>2.83</c:v>
                </c:pt>
                <c:pt idx="1169">
                  <c:v>1.71</c:v>
                </c:pt>
                <c:pt idx="1170">
                  <c:v>2.0099999999999998</c:v>
                </c:pt>
                <c:pt idx="1171">
                  <c:v>2.73</c:v>
                </c:pt>
                <c:pt idx="1172">
                  <c:v>2.17</c:v>
                </c:pt>
                <c:pt idx="1173">
                  <c:v>2.25</c:v>
                </c:pt>
                <c:pt idx="1174">
                  <c:v>2.0499999999999998</c:v>
                </c:pt>
                <c:pt idx="1175">
                  <c:v>2.97</c:v>
                </c:pt>
                <c:pt idx="1176">
                  <c:v>2.2999999999999998</c:v>
                </c:pt>
                <c:pt idx="1177">
                  <c:v>2.73</c:v>
                </c:pt>
                <c:pt idx="1178">
                  <c:v>2.1800000000000002</c:v>
                </c:pt>
                <c:pt idx="1179">
                  <c:v>1.7</c:v>
                </c:pt>
                <c:pt idx="1180">
                  <c:v>1.73</c:v>
                </c:pt>
                <c:pt idx="1181">
                  <c:v>2.06</c:v>
                </c:pt>
                <c:pt idx="1182">
                  <c:v>2.25</c:v>
                </c:pt>
                <c:pt idx="1183">
                  <c:v>2.4900000000000002</c:v>
                </c:pt>
                <c:pt idx="1184">
                  <c:v>2.12</c:v>
                </c:pt>
                <c:pt idx="1185">
                  <c:v>1.79</c:v>
                </c:pt>
                <c:pt idx="1186">
                  <c:v>1.96</c:v>
                </c:pt>
                <c:pt idx="1187">
                  <c:v>2.37</c:v>
                </c:pt>
                <c:pt idx="1188">
                  <c:v>2.7</c:v>
                </c:pt>
                <c:pt idx="1189">
                  <c:v>2.52</c:v>
                </c:pt>
                <c:pt idx="1190">
                  <c:v>3.55</c:v>
                </c:pt>
                <c:pt idx="1191">
                  <c:v>2.59</c:v>
                </c:pt>
                <c:pt idx="1192">
                  <c:v>2.48</c:v>
                </c:pt>
                <c:pt idx="1193">
                  <c:v>2.97</c:v>
                </c:pt>
                <c:pt idx="1194">
                  <c:v>2.1</c:v>
                </c:pt>
                <c:pt idx="1195">
                  <c:v>2.12</c:v>
                </c:pt>
                <c:pt idx="1196">
                  <c:v>2.29</c:v>
                </c:pt>
                <c:pt idx="1197">
                  <c:v>3.22</c:v>
                </c:pt>
                <c:pt idx="1198">
                  <c:v>2.0499999999999998</c:v>
                </c:pt>
                <c:pt idx="1199">
                  <c:v>2.15</c:v>
                </c:pt>
                <c:pt idx="1200">
                  <c:v>2.04</c:v>
                </c:pt>
                <c:pt idx="1201">
                  <c:v>2.39</c:v>
                </c:pt>
                <c:pt idx="1202">
                  <c:v>1.46</c:v>
                </c:pt>
                <c:pt idx="1203">
                  <c:v>2.0699999999999998</c:v>
                </c:pt>
                <c:pt idx="1204">
                  <c:v>3.06</c:v>
                </c:pt>
                <c:pt idx="1205">
                  <c:v>2.56</c:v>
                </c:pt>
                <c:pt idx="1206">
                  <c:v>2.29</c:v>
                </c:pt>
                <c:pt idx="1207">
                  <c:v>1.99</c:v>
                </c:pt>
                <c:pt idx="1208">
                  <c:v>2.57</c:v>
                </c:pt>
                <c:pt idx="1209">
                  <c:v>2.93</c:v>
                </c:pt>
                <c:pt idx="1210">
                  <c:v>2.2000000000000002</c:v>
                </c:pt>
                <c:pt idx="1211">
                  <c:v>1.65</c:v>
                </c:pt>
                <c:pt idx="1212">
                  <c:v>2.2200000000000002</c:v>
                </c:pt>
                <c:pt idx="1213">
                  <c:v>2.1</c:v>
                </c:pt>
                <c:pt idx="1214">
                  <c:v>2.79</c:v>
                </c:pt>
                <c:pt idx="1215">
                  <c:v>1.9</c:v>
                </c:pt>
                <c:pt idx="1216">
                  <c:v>1.75</c:v>
                </c:pt>
                <c:pt idx="1217">
                  <c:v>2.5499999999999998</c:v>
                </c:pt>
                <c:pt idx="1218">
                  <c:v>2.5099999999999998</c:v>
                </c:pt>
                <c:pt idx="1219">
                  <c:v>2.72</c:v>
                </c:pt>
                <c:pt idx="1220">
                  <c:v>2.93</c:v>
                </c:pt>
                <c:pt idx="1221">
                  <c:v>3.42</c:v>
                </c:pt>
                <c:pt idx="1222">
                  <c:v>2.69</c:v>
                </c:pt>
                <c:pt idx="1223">
                  <c:v>2.79</c:v>
                </c:pt>
                <c:pt idx="1224">
                  <c:v>3.02</c:v>
                </c:pt>
                <c:pt idx="1225">
                  <c:v>3.91</c:v>
                </c:pt>
                <c:pt idx="1226">
                  <c:v>2.67</c:v>
                </c:pt>
                <c:pt idx="1227">
                  <c:v>3.39</c:v>
                </c:pt>
                <c:pt idx="1228">
                  <c:v>3.18</c:v>
                </c:pt>
                <c:pt idx="1229">
                  <c:v>3.5</c:v>
                </c:pt>
                <c:pt idx="1230">
                  <c:v>2.46</c:v>
                </c:pt>
                <c:pt idx="1231">
                  <c:v>2.39</c:v>
                </c:pt>
                <c:pt idx="1232">
                  <c:v>2.97</c:v>
                </c:pt>
                <c:pt idx="1233">
                  <c:v>3.01</c:v>
                </c:pt>
                <c:pt idx="1234">
                  <c:v>2.71</c:v>
                </c:pt>
                <c:pt idx="1235">
                  <c:v>2.83</c:v>
                </c:pt>
                <c:pt idx="1236">
                  <c:v>3.12</c:v>
                </c:pt>
                <c:pt idx="1237">
                  <c:v>2.86</c:v>
                </c:pt>
                <c:pt idx="1238">
                  <c:v>3.03</c:v>
                </c:pt>
                <c:pt idx="1239">
                  <c:v>2.1800000000000002</c:v>
                </c:pt>
                <c:pt idx="1240">
                  <c:v>2.48</c:v>
                </c:pt>
                <c:pt idx="1241">
                  <c:v>2.89</c:v>
                </c:pt>
                <c:pt idx="1242">
                  <c:v>2.0699999999999998</c:v>
                </c:pt>
                <c:pt idx="1243">
                  <c:v>2.2200000000000002</c:v>
                </c:pt>
                <c:pt idx="1244">
                  <c:v>2.65</c:v>
                </c:pt>
                <c:pt idx="1245">
                  <c:v>2.72</c:v>
                </c:pt>
                <c:pt idx="1246">
                  <c:v>3.16</c:v>
                </c:pt>
                <c:pt idx="1247">
                  <c:v>3.39</c:v>
                </c:pt>
                <c:pt idx="1248">
                  <c:v>2.88</c:v>
                </c:pt>
                <c:pt idx="1249">
                  <c:v>2.17</c:v>
                </c:pt>
                <c:pt idx="1250">
                  <c:v>1.81</c:v>
                </c:pt>
                <c:pt idx="1251">
                  <c:v>3.08</c:v>
                </c:pt>
                <c:pt idx="1252">
                  <c:v>2.64</c:v>
                </c:pt>
                <c:pt idx="1253">
                  <c:v>3.48</c:v>
                </c:pt>
                <c:pt idx="1254">
                  <c:v>3.02</c:v>
                </c:pt>
                <c:pt idx="1255">
                  <c:v>2.44</c:v>
                </c:pt>
                <c:pt idx="1256">
                  <c:v>3.19</c:v>
                </c:pt>
                <c:pt idx="1257">
                  <c:v>2.68</c:v>
                </c:pt>
                <c:pt idx="1258">
                  <c:v>2.66</c:v>
                </c:pt>
                <c:pt idx="1259">
                  <c:v>3.23</c:v>
                </c:pt>
                <c:pt idx="1260">
                  <c:v>3.79</c:v>
                </c:pt>
                <c:pt idx="1261">
                  <c:v>2.97</c:v>
                </c:pt>
                <c:pt idx="1262">
                  <c:v>2.93</c:v>
                </c:pt>
                <c:pt idx="1263">
                  <c:v>2.8</c:v>
                </c:pt>
                <c:pt idx="1264">
                  <c:v>3.19</c:v>
                </c:pt>
                <c:pt idx="1265">
                  <c:v>2.87</c:v>
                </c:pt>
                <c:pt idx="1266">
                  <c:v>3.57</c:v>
                </c:pt>
                <c:pt idx="1267">
                  <c:v>2.4</c:v>
                </c:pt>
                <c:pt idx="1268">
                  <c:v>2.91</c:v>
                </c:pt>
                <c:pt idx="1269">
                  <c:v>3.56</c:v>
                </c:pt>
                <c:pt idx="1270">
                  <c:v>3</c:v>
                </c:pt>
                <c:pt idx="1271">
                  <c:v>2.9</c:v>
                </c:pt>
                <c:pt idx="1272">
                  <c:v>2.65</c:v>
                </c:pt>
                <c:pt idx="1273">
                  <c:v>3.55</c:v>
                </c:pt>
                <c:pt idx="1274">
                  <c:v>2.82</c:v>
                </c:pt>
                <c:pt idx="1275">
                  <c:v>3.05</c:v>
                </c:pt>
                <c:pt idx="1276">
                  <c:v>2.83</c:v>
                </c:pt>
                <c:pt idx="1277">
                  <c:v>1.91</c:v>
                </c:pt>
                <c:pt idx="1278">
                  <c:v>2.71</c:v>
                </c:pt>
                <c:pt idx="1279">
                  <c:v>3.09</c:v>
                </c:pt>
                <c:pt idx="1280">
                  <c:v>2.84</c:v>
                </c:pt>
                <c:pt idx="1281">
                  <c:v>2.23</c:v>
                </c:pt>
                <c:pt idx="1282">
                  <c:v>2.74</c:v>
                </c:pt>
                <c:pt idx="1283">
                  <c:v>2.2999999999999998</c:v>
                </c:pt>
                <c:pt idx="1284">
                  <c:v>3.09</c:v>
                </c:pt>
                <c:pt idx="1285">
                  <c:v>2.69</c:v>
                </c:pt>
                <c:pt idx="1286">
                  <c:v>1.58</c:v>
                </c:pt>
                <c:pt idx="1287">
                  <c:v>1.87</c:v>
                </c:pt>
                <c:pt idx="1288">
                  <c:v>1.9</c:v>
                </c:pt>
                <c:pt idx="1289">
                  <c:v>2.1800000000000002</c:v>
                </c:pt>
                <c:pt idx="1290">
                  <c:v>2.23</c:v>
                </c:pt>
                <c:pt idx="1291">
                  <c:v>2.11</c:v>
                </c:pt>
                <c:pt idx="1292">
                  <c:v>2.4300000000000002</c:v>
                </c:pt>
                <c:pt idx="1293">
                  <c:v>1.99</c:v>
                </c:pt>
                <c:pt idx="1294">
                  <c:v>2.54</c:v>
                </c:pt>
                <c:pt idx="1295">
                  <c:v>1.47</c:v>
                </c:pt>
                <c:pt idx="1296">
                  <c:v>2.5499999999999998</c:v>
                </c:pt>
                <c:pt idx="1297">
                  <c:v>3.01</c:v>
                </c:pt>
                <c:pt idx="1298">
                  <c:v>2.68</c:v>
                </c:pt>
                <c:pt idx="1299">
                  <c:v>2.36</c:v>
                </c:pt>
                <c:pt idx="1300">
                  <c:v>2.8</c:v>
                </c:pt>
                <c:pt idx="1301">
                  <c:v>2.2400000000000002</c:v>
                </c:pt>
                <c:pt idx="1302">
                  <c:v>2.5299999999999998</c:v>
                </c:pt>
                <c:pt idx="1303">
                  <c:v>2.0099999999999998</c:v>
                </c:pt>
                <c:pt idx="1304">
                  <c:v>3.77</c:v>
                </c:pt>
                <c:pt idx="1305">
                  <c:v>2.82</c:v>
                </c:pt>
                <c:pt idx="1306">
                  <c:v>2.35</c:v>
                </c:pt>
                <c:pt idx="1307">
                  <c:v>1.7</c:v>
                </c:pt>
                <c:pt idx="1308">
                  <c:v>2.29</c:v>
                </c:pt>
                <c:pt idx="1309">
                  <c:v>3.22</c:v>
                </c:pt>
                <c:pt idx="1310">
                  <c:v>2.2400000000000002</c:v>
                </c:pt>
                <c:pt idx="1311">
                  <c:v>1.75</c:v>
                </c:pt>
                <c:pt idx="1312">
                  <c:v>2.19</c:v>
                </c:pt>
                <c:pt idx="1313">
                  <c:v>3.99</c:v>
                </c:pt>
                <c:pt idx="1314">
                  <c:v>4.97</c:v>
                </c:pt>
                <c:pt idx="1315">
                  <c:v>3.62</c:v>
                </c:pt>
                <c:pt idx="1316">
                  <c:v>2.04</c:v>
                </c:pt>
                <c:pt idx="1317">
                  <c:v>2.17</c:v>
                </c:pt>
                <c:pt idx="1318">
                  <c:v>2.04</c:v>
                </c:pt>
                <c:pt idx="1319">
                  <c:v>1.66</c:v>
                </c:pt>
                <c:pt idx="1320">
                  <c:v>2.25</c:v>
                </c:pt>
                <c:pt idx="1321">
                  <c:v>2.62</c:v>
                </c:pt>
                <c:pt idx="1322">
                  <c:v>4.1500000000000004</c:v>
                </c:pt>
                <c:pt idx="1323">
                  <c:v>3.75</c:v>
                </c:pt>
                <c:pt idx="1324">
                  <c:v>3.41</c:v>
                </c:pt>
                <c:pt idx="1325">
                  <c:v>2.82</c:v>
                </c:pt>
                <c:pt idx="1326">
                  <c:v>1.76</c:v>
                </c:pt>
                <c:pt idx="1327">
                  <c:v>2.4</c:v>
                </c:pt>
                <c:pt idx="1328">
                  <c:v>2.2799999999999998</c:v>
                </c:pt>
                <c:pt idx="1329">
                  <c:v>2.1</c:v>
                </c:pt>
                <c:pt idx="1330">
                  <c:v>2.16</c:v>
                </c:pt>
                <c:pt idx="1331">
                  <c:v>1.85</c:v>
                </c:pt>
                <c:pt idx="1332">
                  <c:v>3.13</c:v>
                </c:pt>
                <c:pt idx="1333">
                  <c:v>3.3</c:v>
                </c:pt>
                <c:pt idx="1334">
                  <c:v>2.68</c:v>
                </c:pt>
                <c:pt idx="1335">
                  <c:v>1.92</c:v>
                </c:pt>
                <c:pt idx="1336">
                  <c:v>2.59</c:v>
                </c:pt>
                <c:pt idx="1337">
                  <c:v>2.4900000000000002</c:v>
                </c:pt>
                <c:pt idx="1338">
                  <c:v>2.82</c:v>
                </c:pt>
                <c:pt idx="1339">
                  <c:v>3.03</c:v>
                </c:pt>
                <c:pt idx="1340">
                  <c:v>2.84</c:v>
                </c:pt>
                <c:pt idx="1341">
                  <c:v>3.47</c:v>
                </c:pt>
                <c:pt idx="1342">
                  <c:v>2.27</c:v>
                </c:pt>
                <c:pt idx="1343">
                  <c:v>1.57</c:v>
                </c:pt>
                <c:pt idx="1344">
                  <c:v>1.1399999999999999</c:v>
                </c:pt>
                <c:pt idx="1345">
                  <c:v>1.54</c:v>
                </c:pt>
                <c:pt idx="1346">
                  <c:v>2.08</c:v>
                </c:pt>
                <c:pt idx="1347">
                  <c:v>3.22</c:v>
                </c:pt>
                <c:pt idx="1348">
                  <c:v>3.68</c:v>
                </c:pt>
                <c:pt idx="1349">
                  <c:v>3.19</c:v>
                </c:pt>
                <c:pt idx="1350">
                  <c:v>2.38</c:v>
                </c:pt>
                <c:pt idx="1351">
                  <c:v>3.96</c:v>
                </c:pt>
                <c:pt idx="1352">
                  <c:v>4.6100000000000003</c:v>
                </c:pt>
                <c:pt idx="1353">
                  <c:v>2.16</c:v>
                </c:pt>
                <c:pt idx="1354">
                  <c:v>2.82</c:v>
                </c:pt>
                <c:pt idx="1355">
                  <c:v>2.39</c:v>
                </c:pt>
                <c:pt idx="1356">
                  <c:v>2.89</c:v>
                </c:pt>
                <c:pt idx="1357">
                  <c:v>3.21</c:v>
                </c:pt>
                <c:pt idx="1358">
                  <c:v>3</c:v>
                </c:pt>
                <c:pt idx="1359">
                  <c:v>3.05</c:v>
                </c:pt>
                <c:pt idx="1360">
                  <c:v>1.95</c:v>
                </c:pt>
                <c:pt idx="1361">
                  <c:v>2.2000000000000002</c:v>
                </c:pt>
                <c:pt idx="1362">
                  <c:v>1.91</c:v>
                </c:pt>
                <c:pt idx="1363">
                  <c:v>3.52</c:v>
                </c:pt>
                <c:pt idx="1364">
                  <c:v>3.04</c:v>
                </c:pt>
                <c:pt idx="1365">
                  <c:v>2.92</c:v>
                </c:pt>
                <c:pt idx="1366">
                  <c:v>3.75</c:v>
                </c:pt>
                <c:pt idx="1367">
                  <c:v>2.83</c:v>
                </c:pt>
                <c:pt idx="1368">
                  <c:v>2.0699999999999998</c:v>
                </c:pt>
                <c:pt idx="1369">
                  <c:v>2.66</c:v>
                </c:pt>
                <c:pt idx="1370">
                  <c:v>2.82</c:v>
                </c:pt>
                <c:pt idx="1371">
                  <c:v>1.99</c:v>
                </c:pt>
                <c:pt idx="1372">
                  <c:v>2.61</c:v>
                </c:pt>
                <c:pt idx="1373">
                  <c:v>2.64</c:v>
                </c:pt>
                <c:pt idx="1374">
                  <c:v>2.2999999999999998</c:v>
                </c:pt>
                <c:pt idx="1375">
                  <c:v>3.8</c:v>
                </c:pt>
                <c:pt idx="1376">
                  <c:v>5.01</c:v>
                </c:pt>
                <c:pt idx="1377">
                  <c:v>3.83</c:v>
                </c:pt>
                <c:pt idx="1378">
                  <c:v>2.63</c:v>
                </c:pt>
                <c:pt idx="1379">
                  <c:v>2.73</c:v>
                </c:pt>
                <c:pt idx="1380">
                  <c:v>4.17</c:v>
                </c:pt>
                <c:pt idx="1381">
                  <c:v>3.93</c:v>
                </c:pt>
                <c:pt idx="1382">
                  <c:v>4.04</c:v>
                </c:pt>
                <c:pt idx="1383">
                  <c:v>3.79</c:v>
                </c:pt>
                <c:pt idx="1384">
                  <c:v>3.04</c:v>
                </c:pt>
                <c:pt idx="1385">
                  <c:v>3.68</c:v>
                </c:pt>
                <c:pt idx="1386">
                  <c:v>4.8499999999999996</c:v>
                </c:pt>
                <c:pt idx="1387">
                  <c:v>5.27</c:v>
                </c:pt>
                <c:pt idx="1388">
                  <c:v>4.33</c:v>
                </c:pt>
                <c:pt idx="1389">
                  <c:v>2.82</c:v>
                </c:pt>
                <c:pt idx="1390">
                  <c:v>3.55</c:v>
                </c:pt>
                <c:pt idx="1391">
                  <c:v>4.71</c:v>
                </c:pt>
                <c:pt idx="1392">
                  <c:v>4.1500000000000004</c:v>
                </c:pt>
                <c:pt idx="1393">
                  <c:v>4.08</c:v>
                </c:pt>
                <c:pt idx="1394">
                  <c:v>3.96</c:v>
                </c:pt>
                <c:pt idx="1395">
                  <c:v>4.16</c:v>
                </c:pt>
                <c:pt idx="1396">
                  <c:v>4.22</c:v>
                </c:pt>
                <c:pt idx="1397">
                  <c:v>3.69</c:v>
                </c:pt>
                <c:pt idx="1398">
                  <c:v>3.51</c:v>
                </c:pt>
                <c:pt idx="1399">
                  <c:v>4.97</c:v>
                </c:pt>
                <c:pt idx="1400">
                  <c:v>5.17</c:v>
                </c:pt>
                <c:pt idx="1401">
                  <c:v>4.87</c:v>
                </c:pt>
                <c:pt idx="1402">
                  <c:v>4.9400000000000004</c:v>
                </c:pt>
                <c:pt idx="1403">
                  <c:v>4.57</c:v>
                </c:pt>
                <c:pt idx="1404">
                  <c:v>4.49</c:v>
                </c:pt>
                <c:pt idx="1405">
                  <c:v>4.6399999999999997</c:v>
                </c:pt>
                <c:pt idx="1406">
                  <c:v>5.76</c:v>
                </c:pt>
                <c:pt idx="1407">
                  <c:v>5.47</c:v>
                </c:pt>
                <c:pt idx="1408">
                  <c:v>4.79</c:v>
                </c:pt>
                <c:pt idx="1409">
                  <c:v>4.04</c:v>
                </c:pt>
                <c:pt idx="1410">
                  <c:v>3.7</c:v>
                </c:pt>
                <c:pt idx="1411">
                  <c:v>4.1900000000000004</c:v>
                </c:pt>
                <c:pt idx="1412">
                  <c:v>3.61</c:v>
                </c:pt>
                <c:pt idx="1413">
                  <c:v>3.56</c:v>
                </c:pt>
                <c:pt idx="1414">
                  <c:v>4.49</c:v>
                </c:pt>
                <c:pt idx="1415">
                  <c:v>4.26</c:v>
                </c:pt>
                <c:pt idx="1416">
                  <c:v>4.9000000000000004</c:v>
                </c:pt>
                <c:pt idx="1417">
                  <c:v>5.46</c:v>
                </c:pt>
                <c:pt idx="1418">
                  <c:v>5.38</c:v>
                </c:pt>
                <c:pt idx="1419">
                  <c:v>5.09</c:v>
                </c:pt>
                <c:pt idx="1420">
                  <c:v>4.4000000000000004</c:v>
                </c:pt>
                <c:pt idx="1421">
                  <c:v>6.07</c:v>
                </c:pt>
                <c:pt idx="1422">
                  <c:v>5.58</c:v>
                </c:pt>
                <c:pt idx="1423">
                  <c:v>5.47</c:v>
                </c:pt>
                <c:pt idx="1424">
                  <c:v>4.6100000000000003</c:v>
                </c:pt>
                <c:pt idx="1425">
                  <c:v>5.36</c:v>
                </c:pt>
                <c:pt idx="1426">
                  <c:v>5.3</c:v>
                </c:pt>
                <c:pt idx="1427">
                  <c:v>4.67</c:v>
                </c:pt>
                <c:pt idx="1428">
                  <c:v>4.53</c:v>
                </c:pt>
                <c:pt idx="1429">
                  <c:v>4.43</c:v>
                </c:pt>
                <c:pt idx="1430">
                  <c:v>4.97</c:v>
                </c:pt>
                <c:pt idx="1431">
                  <c:v>4.67</c:v>
                </c:pt>
                <c:pt idx="1432">
                  <c:v>5.38</c:v>
                </c:pt>
                <c:pt idx="1433">
                  <c:v>4.29</c:v>
                </c:pt>
                <c:pt idx="1434">
                  <c:v>4.5999999999999996</c:v>
                </c:pt>
                <c:pt idx="1435">
                  <c:v>4.88</c:v>
                </c:pt>
                <c:pt idx="1436">
                  <c:v>5.28</c:v>
                </c:pt>
                <c:pt idx="1437">
                  <c:v>5.05</c:v>
                </c:pt>
                <c:pt idx="1438">
                  <c:v>5.4</c:v>
                </c:pt>
                <c:pt idx="1439">
                  <c:v>5.0599999999999996</c:v>
                </c:pt>
                <c:pt idx="1440">
                  <c:v>5.18</c:v>
                </c:pt>
                <c:pt idx="1441">
                  <c:v>5.09</c:v>
                </c:pt>
                <c:pt idx="1442">
                  <c:v>4.8899999999999997</c:v>
                </c:pt>
                <c:pt idx="1443">
                  <c:v>5.4</c:v>
                </c:pt>
                <c:pt idx="1444">
                  <c:v>4.57</c:v>
                </c:pt>
                <c:pt idx="1445">
                  <c:v>4.59</c:v>
                </c:pt>
                <c:pt idx="1446">
                  <c:v>5.24</c:v>
                </c:pt>
                <c:pt idx="1447">
                  <c:v>4.6500000000000004</c:v>
                </c:pt>
                <c:pt idx="1448">
                  <c:v>3.46</c:v>
                </c:pt>
                <c:pt idx="1449">
                  <c:v>3.94</c:v>
                </c:pt>
                <c:pt idx="1450">
                  <c:v>5.0599999999999996</c:v>
                </c:pt>
                <c:pt idx="1451">
                  <c:v>4.7</c:v>
                </c:pt>
                <c:pt idx="1452">
                  <c:v>4.18</c:v>
                </c:pt>
                <c:pt idx="1453">
                  <c:v>4.09</c:v>
                </c:pt>
                <c:pt idx="1454">
                  <c:v>3.97</c:v>
                </c:pt>
                <c:pt idx="1455">
                  <c:v>4.55</c:v>
                </c:pt>
                <c:pt idx="1456">
                  <c:v>4.03</c:v>
                </c:pt>
                <c:pt idx="1457">
                  <c:v>4.25</c:v>
                </c:pt>
                <c:pt idx="1458">
                  <c:v>3.71</c:v>
                </c:pt>
                <c:pt idx="1459">
                  <c:v>3.97</c:v>
                </c:pt>
                <c:pt idx="1460">
                  <c:v>3.83</c:v>
                </c:pt>
                <c:pt idx="1461">
                  <c:v>4.75</c:v>
                </c:pt>
                <c:pt idx="1462">
                  <c:v>4.1900000000000004</c:v>
                </c:pt>
                <c:pt idx="1463">
                  <c:v>3.86</c:v>
                </c:pt>
                <c:pt idx="1464">
                  <c:v>3.97</c:v>
                </c:pt>
                <c:pt idx="1465">
                  <c:v>4.67</c:v>
                </c:pt>
                <c:pt idx="1466">
                  <c:v>5.69</c:v>
                </c:pt>
                <c:pt idx="1467">
                  <c:v>5.15</c:v>
                </c:pt>
                <c:pt idx="1468">
                  <c:v>5.51</c:v>
                </c:pt>
                <c:pt idx="1469">
                  <c:v>5.44</c:v>
                </c:pt>
                <c:pt idx="1470">
                  <c:v>5.34</c:v>
                </c:pt>
                <c:pt idx="1471">
                  <c:v>3.93</c:v>
                </c:pt>
                <c:pt idx="1472">
                  <c:v>5.0999999999999996</c:v>
                </c:pt>
                <c:pt idx="1473">
                  <c:v>5.3</c:v>
                </c:pt>
                <c:pt idx="1474">
                  <c:v>5.04</c:v>
                </c:pt>
                <c:pt idx="1475">
                  <c:v>3.68</c:v>
                </c:pt>
                <c:pt idx="1476">
                  <c:v>4.99</c:v>
                </c:pt>
                <c:pt idx="1477">
                  <c:v>4.8099999999999996</c:v>
                </c:pt>
                <c:pt idx="1478">
                  <c:v>4.82</c:v>
                </c:pt>
                <c:pt idx="1479">
                  <c:v>3.91</c:v>
                </c:pt>
                <c:pt idx="1480">
                  <c:v>3.4</c:v>
                </c:pt>
                <c:pt idx="1481">
                  <c:v>4.4800000000000004</c:v>
                </c:pt>
                <c:pt idx="1482">
                  <c:v>5.42</c:v>
                </c:pt>
                <c:pt idx="1483">
                  <c:v>5.28</c:v>
                </c:pt>
                <c:pt idx="1484">
                  <c:v>5</c:v>
                </c:pt>
                <c:pt idx="1485">
                  <c:v>3.52</c:v>
                </c:pt>
                <c:pt idx="1486">
                  <c:v>5.51</c:v>
                </c:pt>
                <c:pt idx="1487">
                  <c:v>6.08</c:v>
                </c:pt>
                <c:pt idx="1488">
                  <c:v>5.4</c:v>
                </c:pt>
                <c:pt idx="1489">
                  <c:v>4.62</c:v>
                </c:pt>
                <c:pt idx="1490">
                  <c:v>3.69</c:v>
                </c:pt>
                <c:pt idx="1491">
                  <c:v>4.9400000000000004</c:v>
                </c:pt>
                <c:pt idx="1492">
                  <c:v>4.5599999999999996</c:v>
                </c:pt>
                <c:pt idx="1493">
                  <c:v>4.18</c:v>
                </c:pt>
                <c:pt idx="1494">
                  <c:v>5.04</c:v>
                </c:pt>
                <c:pt idx="1495">
                  <c:v>4.6500000000000004</c:v>
                </c:pt>
                <c:pt idx="1496">
                  <c:v>3.15</c:v>
                </c:pt>
                <c:pt idx="1497">
                  <c:v>3.43</c:v>
                </c:pt>
                <c:pt idx="1498">
                  <c:v>3.76</c:v>
                </c:pt>
                <c:pt idx="1499">
                  <c:v>4.13</c:v>
                </c:pt>
                <c:pt idx="1500">
                  <c:v>3.73</c:v>
                </c:pt>
                <c:pt idx="1501">
                  <c:v>2.79</c:v>
                </c:pt>
                <c:pt idx="1502">
                  <c:v>2.77</c:v>
                </c:pt>
                <c:pt idx="1503">
                  <c:v>3.18</c:v>
                </c:pt>
                <c:pt idx="1504">
                  <c:v>3.93</c:v>
                </c:pt>
                <c:pt idx="1505">
                  <c:v>4.32</c:v>
                </c:pt>
                <c:pt idx="1506">
                  <c:v>4.32</c:v>
                </c:pt>
                <c:pt idx="1507">
                  <c:v>3.87</c:v>
                </c:pt>
                <c:pt idx="1508">
                  <c:v>3.9</c:v>
                </c:pt>
                <c:pt idx="1509">
                  <c:v>3.23</c:v>
                </c:pt>
                <c:pt idx="1510">
                  <c:v>3.82</c:v>
                </c:pt>
                <c:pt idx="1511">
                  <c:v>4.1399999999999997</c:v>
                </c:pt>
                <c:pt idx="1512">
                  <c:v>3.37</c:v>
                </c:pt>
                <c:pt idx="1513">
                  <c:v>3.78</c:v>
                </c:pt>
                <c:pt idx="1514">
                  <c:v>4.58</c:v>
                </c:pt>
                <c:pt idx="1515">
                  <c:v>3.61</c:v>
                </c:pt>
                <c:pt idx="1516">
                  <c:v>3.83</c:v>
                </c:pt>
                <c:pt idx="1517">
                  <c:v>4.1399999999999997</c:v>
                </c:pt>
                <c:pt idx="1518">
                  <c:v>4.57</c:v>
                </c:pt>
                <c:pt idx="1519">
                  <c:v>3.82</c:v>
                </c:pt>
                <c:pt idx="1520">
                  <c:v>3.4</c:v>
                </c:pt>
                <c:pt idx="1521">
                  <c:v>2.93</c:v>
                </c:pt>
                <c:pt idx="1522">
                  <c:v>3.3279999999999998</c:v>
                </c:pt>
                <c:pt idx="1523">
                  <c:v>4.3209999999999997</c:v>
                </c:pt>
                <c:pt idx="1524">
                  <c:v>3.8239999999999998</c:v>
                </c:pt>
                <c:pt idx="1525">
                  <c:v>3.6269999999999998</c:v>
                </c:pt>
                <c:pt idx="1526">
                  <c:v>3.3090000000000002</c:v>
                </c:pt>
                <c:pt idx="1527">
                  <c:v>2.6920000000000002</c:v>
                </c:pt>
                <c:pt idx="1528">
                  <c:v>2.4950000000000001</c:v>
                </c:pt>
                <c:pt idx="1529">
                  <c:v>2.7429999999999999</c:v>
                </c:pt>
                <c:pt idx="1530">
                  <c:v>1.677</c:v>
                </c:pt>
                <c:pt idx="1531">
                  <c:v>1.86</c:v>
                </c:pt>
                <c:pt idx="1532">
                  <c:v>1.7230000000000001</c:v>
                </c:pt>
                <c:pt idx="1533">
                  <c:v>2.847</c:v>
                </c:pt>
                <c:pt idx="1534">
                  <c:v>2.5939999999999999</c:v>
                </c:pt>
                <c:pt idx="1535">
                  <c:v>1.8520000000000001</c:v>
                </c:pt>
                <c:pt idx="1536">
                  <c:v>1.8420000000000001</c:v>
                </c:pt>
                <c:pt idx="1537">
                  <c:v>2.1459999999999999</c:v>
                </c:pt>
                <c:pt idx="1538">
                  <c:v>1.611</c:v>
                </c:pt>
                <c:pt idx="1539">
                  <c:v>1.5640000000000001</c:v>
                </c:pt>
                <c:pt idx="1540">
                  <c:v>1.63</c:v>
                </c:pt>
                <c:pt idx="1541">
                  <c:v>1.6519999999999999</c:v>
                </c:pt>
                <c:pt idx="1542">
                  <c:v>2.7280000000000002</c:v>
                </c:pt>
                <c:pt idx="1543">
                  <c:v>2.3940000000000001</c:v>
                </c:pt>
                <c:pt idx="1544">
                  <c:v>2.1</c:v>
                </c:pt>
                <c:pt idx="1545">
                  <c:v>1.9410000000000001</c:v>
                </c:pt>
                <c:pt idx="1546">
                  <c:v>2.5329999999999999</c:v>
                </c:pt>
                <c:pt idx="1547">
                  <c:v>1.974</c:v>
                </c:pt>
                <c:pt idx="1548">
                  <c:v>2.7679999999999998</c:v>
                </c:pt>
                <c:pt idx="1549">
                  <c:v>2.48</c:v>
                </c:pt>
                <c:pt idx="1550">
                  <c:v>2.2650000000000001</c:v>
                </c:pt>
                <c:pt idx="1551">
                  <c:v>1.7649999999999999</c:v>
                </c:pt>
                <c:pt idx="1552">
                  <c:v>1.7430000000000001</c:v>
                </c:pt>
                <c:pt idx="1553">
                  <c:v>1.6659999999999999</c:v>
                </c:pt>
                <c:pt idx="1554">
                  <c:v>2.347</c:v>
                </c:pt>
                <c:pt idx="1555">
                  <c:v>2.0710000000000002</c:v>
                </c:pt>
                <c:pt idx="1556">
                  <c:v>2.3980000000000001</c:v>
                </c:pt>
                <c:pt idx="1557">
                  <c:v>2.3290000000000002</c:v>
                </c:pt>
                <c:pt idx="1558">
                  <c:v>2.2909999999999999</c:v>
                </c:pt>
                <c:pt idx="1559">
                  <c:v>1.9950000000000001</c:v>
                </c:pt>
                <c:pt idx="1560">
                  <c:v>1.6879999999999999</c:v>
                </c:pt>
                <c:pt idx="1561">
                  <c:v>2.1480000000000001</c:v>
                </c:pt>
                <c:pt idx="1562">
                  <c:v>2.339</c:v>
                </c:pt>
                <c:pt idx="1563">
                  <c:v>2.6389999999999998</c:v>
                </c:pt>
                <c:pt idx="1564">
                  <c:v>2.02</c:v>
                </c:pt>
                <c:pt idx="1565">
                  <c:v>2.1030000000000002</c:v>
                </c:pt>
                <c:pt idx="1566">
                  <c:v>2.3180000000000001</c:v>
                </c:pt>
                <c:pt idx="1567">
                  <c:v>2.3849999999999998</c:v>
                </c:pt>
                <c:pt idx="1568">
                  <c:v>2.0379999999999998</c:v>
                </c:pt>
                <c:pt idx="1569">
                  <c:v>3.226</c:v>
                </c:pt>
                <c:pt idx="1570">
                  <c:v>3.4159999999999999</c:v>
                </c:pt>
                <c:pt idx="1571">
                  <c:v>2.157</c:v>
                </c:pt>
                <c:pt idx="1572">
                  <c:v>1.7909999999999999</c:v>
                </c:pt>
                <c:pt idx="1573">
                  <c:v>2.0699999999999998</c:v>
                </c:pt>
                <c:pt idx="1574">
                  <c:v>2.68</c:v>
                </c:pt>
                <c:pt idx="1575">
                  <c:v>2.6230000000000002</c:v>
                </c:pt>
                <c:pt idx="1576">
                  <c:v>2.823</c:v>
                </c:pt>
                <c:pt idx="1577">
                  <c:v>2.6840000000000002</c:v>
                </c:pt>
                <c:pt idx="1578">
                  <c:v>3.2589999999999999</c:v>
                </c:pt>
                <c:pt idx="1579">
                  <c:v>2.2410000000000001</c:v>
                </c:pt>
                <c:pt idx="1580">
                  <c:v>2.8010000000000002</c:v>
                </c:pt>
                <c:pt idx="1581">
                  <c:v>2.7959999999999998</c:v>
                </c:pt>
                <c:pt idx="1582">
                  <c:v>2.6640000000000001</c:v>
                </c:pt>
                <c:pt idx="1583">
                  <c:v>2.4119999999999999</c:v>
                </c:pt>
                <c:pt idx="1584">
                  <c:v>1.986</c:v>
                </c:pt>
                <c:pt idx="1585">
                  <c:v>2.306</c:v>
                </c:pt>
                <c:pt idx="1586">
                  <c:v>4.1280000000000001</c:v>
                </c:pt>
                <c:pt idx="1587">
                  <c:v>4.2510000000000003</c:v>
                </c:pt>
                <c:pt idx="1588">
                  <c:v>3.1480000000000001</c:v>
                </c:pt>
                <c:pt idx="1589">
                  <c:v>2.8210000000000002</c:v>
                </c:pt>
                <c:pt idx="1590">
                  <c:v>1.851</c:v>
                </c:pt>
                <c:pt idx="1591">
                  <c:v>2.0510000000000002</c:v>
                </c:pt>
                <c:pt idx="1592">
                  <c:v>2.891</c:v>
                </c:pt>
                <c:pt idx="1593">
                  <c:v>2.9039999999999999</c:v>
                </c:pt>
                <c:pt idx="1594">
                  <c:v>2.3420000000000001</c:v>
                </c:pt>
                <c:pt idx="1595">
                  <c:v>2.601</c:v>
                </c:pt>
                <c:pt idx="1596">
                  <c:v>1.9339999999999999</c:v>
                </c:pt>
                <c:pt idx="1597">
                  <c:v>2.2000000000000002</c:v>
                </c:pt>
                <c:pt idx="1598">
                  <c:v>2.64</c:v>
                </c:pt>
                <c:pt idx="1599">
                  <c:v>3.4910000000000001</c:v>
                </c:pt>
                <c:pt idx="1600">
                  <c:v>3.0419999999999998</c:v>
                </c:pt>
                <c:pt idx="1601">
                  <c:v>3.3260000000000001</c:v>
                </c:pt>
                <c:pt idx="1602">
                  <c:v>3.8359999999999999</c:v>
                </c:pt>
                <c:pt idx="1603">
                  <c:v>3.4369999999999998</c:v>
                </c:pt>
                <c:pt idx="1604">
                  <c:v>2.4860000000000002</c:v>
                </c:pt>
                <c:pt idx="1605">
                  <c:v>2.3639999999999999</c:v>
                </c:pt>
                <c:pt idx="1606">
                  <c:v>2.2970000000000002</c:v>
                </c:pt>
                <c:pt idx="1607">
                  <c:v>2.286</c:v>
                </c:pt>
                <c:pt idx="1608">
                  <c:v>2.9359999999999999</c:v>
                </c:pt>
                <c:pt idx="1609">
                  <c:v>3.7189999999999999</c:v>
                </c:pt>
                <c:pt idx="1610">
                  <c:v>2.93</c:v>
                </c:pt>
                <c:pt idx="1611">
                  <c:v>3.7509999999999999</c:v>
                </c:pt>
                <c:pt idx="1612">
                  <c:v>3.605</c:v>
                </c:pt>
                <c:pt idx="1613">
                  <c:v>3.544</c:v>
                </c:pt>
                <c:pt idx="1614">
                  <c:v>3.8690000000000002</c:v>
                </c:pt>
                <c:pt idx="1615">
                  <c:v>2.96</c:v>
                </c:pt>
                <c:pt idx="1616">
                  <c:v>2.3460000000000001</c:v>
                </c:pt>
                <c:pt idx="1617">
                  <c:v>2.6379999999999999</c:v>
                </c:pt>
                <c:pt idx="1618">
                  <c:v>2.9319999999999999</c:v>
                </c:pt>
                <c:pt idx="1619">
                  <c:v>1.6020000000000001</c:v>
                </c:pt>
                <c:pt idx="1620">
                  <c:v>2.1869999999999998</c:v>
                </c:pt>
                <c:pt idx="1621">
                  <c:v>2.3279999999999998</c:v>
                </c:pt>
                <c:pt idx="1622">
                  <c:v>2.8730000000000002</c:v>
                </c:pt>
                <c:pt idx="1623">
                  <c:v>2.3889999999999998</c:v>
                </c:pt>
                <c:pt idx="1624">
                  <c:v>2.5910000000000002</c:v>
                </c:pt>
                <c:pt idx="1625">
                  <c:v>3.117</c:v>
                </c:pt>
                <c:pt idx="1626">
                  <c:v>3.0390000000000001</c:v>
                </c:pt>
                <c:pt idx="1627">
                  <c:v>1.98</c:v>
                </c:pt>
                <c:pt idx="1628">
                  <c:v>1.6910000000000001</c:v>
                </c:pt>
                <c:pt idx="1629">
                  <c:v>2.4430000000000001</c:v>
                </c:pt>
                <c:pt idx="1630">
                  <c:v>2.1120000000000001</c:v>
                </c:pt>
                <c:pt idx="1631">
                  <c:v>2.331</c:v>
                </c:pt>
                <c:pt idx="1632">
                  <c:v>1.976</c:v>
                </c:pt>
                <c:pt idx="1633">
                  <c:v>1.825</c:v>
                </c:pt>
                <c:pt idx="1634">
                  <c:v>2.456</c:v>
                </c:pt>
                <c:pt idx="1635">
                  <c:v>2.3220000000000001</c:v>
                </c:pt>
                <c:pt idx="1636">
                  <c:v>2.89</c:v>
                </c:pt>
                <c:pt idx="1637">
                  <c:v>3.36</c:v>
                </c:pt>
                <c:pt idx="1638">
                  <c:v>2.145</c:v>
                </c:pt>
                <c:pt idx="1639">
                  <c:v>3.0209999999999999</c:v>
                </c:pt>
                <c:pt idx="1640">
                  <c:v>3.298</c:v>
                </c:pt>
                <c:pt idx="1641">
                  <c:v>2.9129999999999998</c:v>
                </c:pt>
                <c:pt idx="1642">
                  <c:v>2.9540000000000002</c:v>
                </c:pt>
                <c:pt idx="1643">
                  <c:v>3.35</c:v>
                </c:pt>
                <c:pt idx="1644">
                  <c:v>3.5779999999999998</c:v>
                </c:pt>
                <c:pt idx="1645">
                  <c:v>2.4260000000000002</c:v>
                </c:pt>
                <c:pt idx="1646">
                  <c:v>2.7349999999999999</c:v>
                </c:pt>
                <c:pt idx="1647">
                  <c:v>2.3929999999999998</c:v>
                </c:pt>
                <c:pt idx="1648">
                  <c:v>2.9460000000000002</c:v>
                </c:pt>
                <c:pt idx="1649">
                  <c:v>2.1669999999999998</c:v>
                </c:pt>
                <c:pt idx="1650">
                  <c:v>2.2650000000000001</c:v>
                </c:pt>
                <c:pt idx="1651">
                  <c:v>2.2000000000000002</c:v>
                </c:pt>
                <c:pt idx="1652">
                  <c:v>2.3140000000000001</c:v>
                </c:pt>
                <c:pt idx="1653">
                  <c:v>2.8879999999999999</c:v>
                </c:pt>
                <c:pt idx="1654">
                  <c:v>3.1160000000000001</c:v>
                </c:pt>
                <c:pt idx="1655">
                  <c:v>2.4870000000000001</c:v>
                </c:pt>
                <c:pt idx="1656">
                  <c:v>2.1440000000000001</c:v>
                </c:pt>
                <c:pt idx="1657">
                  <c:v>2.5630000000000002</c:v>
                </c:pt>
                <c:pt idx="1658">
                  <c:v>3.0670000000000002</c:v>
                </c:pt>
                <c:pt idx="1659">
                  <c:v>2.5630000000000002</c:v>
                </c:pt>
                <c:pt idx="1660">
                  <c:v>1.9770000000000001</c:v>
                </c:pt>
                <c:pt idx="1661">
                  <c:v>2.306</c:v>
                </c:pt>
                <c:pt idx="1662">
                  <c:v>2.5590000000000002</c:v>
                </c:pt>
                <c:pt idx="1663">
                  <c:v>2.2610000000000001</c:v>
                </c:pt>
                <c:pt idx="1664">
                  <c:v>2.3140000000000001</c:v>
                </c:pt>
                <c:pt idx="1665">
                  <c:v>2.2639999999999998</c:v>
                </c:pt>
                <c:pt idx="1666">
                  <c:v>1.901</c:v>
                </c:pt>
                <c:pt idx="1667">
                  <c:v>2.4</c:v>
                </c:pt>
                <c:pt idx="1668">
                  <c:v>2.5550000000000002</c:v>
                </c:pt>
                <c:pt idx="1669">
                  <c:v>2.6339999999999999</c:v>
                </c:pt>
                <c:pt idx="1670">
                  <c:v>3.1379999999999999</c:v>
                </c:pt>
                <c:pt idx="1671">
                  <c:v>2.5009999999999999</c:v>
                </c:pt>
                <c:pt idx="1672">
                  <c:v>1.9</c:v>
                </c:pt>
                <c:pt idx="1673">
                  <c:v>2.738</c:v>
                </c:pt>
                <c:pt idx="1674">
                  <c:v>1.964</c:v>
                </c:pt>
                <c:pt idx="1675">
                  <c:v>2.7530000000000001</c:v>
                </c:pt>
                <c:pt idx="1676">
                  <c:v>2.3439999999999999</c:v>
                </c:pt>
                <c:pt idx="1677">
                  <c:v>1.782</c:v>
                </c:pt>
                <c:pt idx="1678">
                  <c:v>2.2730000000000001</c:v>
                </c:pt>
                <c:pt idx="1679">
                  <c:v>1.571</c:v>
                </c:pt>
                <c:pt idx="1680">
                  <c:v>1.35</c:v>
                </c:pt>
                <c:pt idx="1681">
                  <c:v>2.1619999999999999</c:v>
                </c:pt>
                <c:pt idx="1682">
                  <c:v>1.5940000000000001</c:v>
                </c:pt>
                <c:pt idx="1683">
                  <c:v>1.506</c:v>
                </c:pt>
                <c:pt idx="1684">
                  <c:v>1.5960000000000001</c:v>
                </c:pt>
                <c:pt idx="1685">
                  <c:v>1.8029999999999999</c:v>
                </c:pt>
                <c:pt idx="1686">
                  <c:v>1.919</c:v>
                </c:pt>
                <c:pt idx="1687">
                  <c:v>2.165</c:v>
                </c:pt>
                <c:pt idx="1688">
                  <c:v>2.0979999999999999</c:v>
                </c:pt>
                <c:pt idx="1689">
                  <c:v>2.8969999999999998</c:v>
                </c:pt>
                <c:pt idx="1690">
                  <c:v>2.1800000000000002</c:v>
                </c:pt>
                <c:pt idx="1691">
                  <c:v>2.2200000000000002</c:v>
                </c:pt>
                <c:pt idx="1692">
                  <c:v>1.6859999999999999</c:v>
                </c:pt>
                <c:pt idx="1693">
                  <c:v>1.9630000000000001</c:v>
                </c:pt>
                <c:pt idx="1694">
                  <c:v>2.71</c:v>
                </c:pt>
                <c:pt idx="1695">
                  <c:v>2.8279999999999998</c:v>
                </c:pt>
                <c:pt idx="1696">
                  <c:v>1.99</c:v>
                </c:pt>
                <c:pt idx="1697">
                  <c:v>1.4430000000000001</c:v>
                </c:pt>
                <c:pt idx="1698">
                  <c:v>1.851</c:v>
                </c:pt>
                <c:pt idx="1699">
                  <c:v>2.105</c:v>
                </c:pt>
                <c:pt idx="1700">
                  <c:v>1.9410000000000001</c:v>
                </c:pt>
                <c:pt idx="1701">
                  <c:v>2.0489999999999999</c:v>
                </c:pt>
                <c:pt idx="1702">
                  <c:v>2.3820000000000001</c:v>
                </c:pt>
                <c:pt idx="1703">
                  <c:v>1.617</c:v>
                </c:pt>
                <c:pt idx="1704">
                  <c:v>2.6160000000000001</c:v>
                </c:pt>
                <c:pt idx="1705">
                  <c:v>2.2429999999999999</c:v>
                </c:pt>
                <c:pt idx="1706">
                  <c:v>2.8860000000000001</c:v>
                </c:pt>
                <c:pt idx="1707">
                  <c:v>2.3149999999999999</c:v>
                </c:pt>
                <c:pt idx="1708">
                  <c:v>2.3050000000000002</c:v>
                </c:pt>
                <c:pt idx="1709">
                  <c:v>2.8559999999999999</c:v>
                </c:pt>
                <c:pt idx="1710">
                  <c:v>3.302</c:v>
                </c:pt>
                <c:pt idx="1711">
                  <c:v>2.5390000000000001</c:v>
                </c:pt>
                <c:pt idx="1712">
                  <c:v>2.5209999999999999</c:v>
                </c:pt>
                <c:pt idx="1713">
                  <c:v>3.2210000000000001</c:v>
                </c:pt>
                <c:pt idx="1714">
                  <c:v>3.0150000000000001</c:v>
                </c:pt>
                <c:pt idx="1715">
                  <c:v>1.5980000000000001</c:v>
                </c:pt>
                <c:pt idx="1716">
                  <c:v>1.6990000000000001</c:v>
                </c:pt>
                <c:pt idx="1717">
                  <c:v>1.9510000000000001</c:v>
                </c:pt>
                <c:pt idx="1718">
                  <c:v>3.0169999999999999</c:v>
                </c:pt>
                <c:pt idx="1719">
                  <c:v>2.5529999999999999</c:v>
                </c:pt>
                <c:pt idx="1720">
                  <c:v>2.4849999999999999</c:v>
                </c:pt>
                <c:pt idx="1721">
                  <c:v>2.4239999999999999</c:v>
                </c:pt>
                <c:pt idx="1722">
                  <c:v>2.63</c:v>
                </c:pt>
                <c:pt idx="1723">
                  <c:v>2.7949999999999999</c:v>
                </c:pt>
                <c:pt idx="1724">
                  <c:v>2.3220000000000001</c:v>
                </c:pt>
                <c:pt idx="1725">
                  <c:v>2.4449999999999998</c:v>
                </c:pt>
                <c:pt idx="1726">
                  <c:v>3.544</c:v>
                </c:pt>
                <c:pt idx="1727">
                  <c:v>3.3759999999999999</c:v>
                </c:pt>
                <c:pt idx="1728">
                  <c:v>3.3340000000000001</c:v>
                </c:pt>
                <c:pt idx="1729">
                  <c:v>3.3109999999999999</c:v>
                </c:pt>
                <c:pt idx="1730">
                  <c:v>2.8050000000000002</c:v>
                </c:pt>
                <c:pt idx="1731">
                  <c:v>2.5550000000000002</c:v>
                </c:pt>
                <c:pt idx="1732">
                  <c:v>2.3740000000000001</c:v>
                </c:pt>
                <c:pt idx="1733">
                  <c:v>3.0950000000000002</c:v>
                </c:pt>
                <c:pt idx="1734">
                  <c:v>2.6909999999999998</c:v>
                </c:pt>
                <c:pt idx="1735">
                  <c:v>2.84</c:v>
                </c:pt>
                <c:pt idx="1736">
                  <c:v>3.0750000000000002</c:v>
                </c:pt>
                <c:pt idx="1737">
                  <c:v>4.1390000000000002</c:v>
                </c:pt>
                <c:pt idx="1738">
                  <c:v>3.59</c:v>
                </c:pt>
                <c:pt idx="1739">
                  <c:v>3.149</c:v>
                </c:pt>
                <c:pt idx="1740">
                  <c:v>2.9340000000000002</c:v>
                </c:pt>
                <c:pt idx="1741">
                  <c:v>1.758</c:v>
                </c:pt>
                <c:pt idx="1742">
                  <c:v>2.3620000000000001</c:v>
                </c:pt>
                <c:pt idx="1743">
                  <c:v>2.9510000000000001</c:v>
                </c:pt>
                <c:pt idx="1744">
                  <c:v>3.8490000000000002</c:v>
                </c:pt>
                <c:pt idx="1745">
                  <c:v>3.7839999999999998</c:v>
                </c:pt>
                <c:pt idx="1746">
                  <c:v>2.5379999999999998</c:v>
                </c:pt>
                <c:pt idx="1747">
                  <c:v>4.2489999999999997</c:v>
                </c:pt>
                <c:pt idx="1748">
                  <c:v>3.419</c:v>
                </c:pt>
                <c:pt idx="1749">
                  <c:v>3.2890000000000001</c:v>
                </c:pt>
                <c:pt idx="1750">
                  <c:v>2.9129999999999998</c:v>
                </c:pt>
                <c:pt idx="1751">
                  <c:v>2.5880000000000001</c:v>
                </c:pt>
                <c:pt idx="1752">
                  <c:v>2.4780000000000002</c:v>
                </c:pt>
                <c:pt idx="1753">
                  <c:v>1.9159999999999999</c:v>
                </c:pt>
                <c:pt idx="1754">
                  <c:v>2.5099999999999998</c:v>
                </c:pt>
                <c:pt idx="1755">
                  <c:v>2.7280000000000002</c:v>
                </c:pt>
                <c:pt idx="1756">
                  <c:v>2.9710000000000001</c:v>
                </c:pt>
                <c:pt idx="1757">
                  <c:v>2.6989999999999998</c:v>
                </c:pt>
                <c:pt idx="1758">
                  <c:v>2.5649999999999999</c:v>
                </c:pt>
                <c:pt idx="1759">
                  <c:v>3.4079999999999999</c:v>
                </c:pt>
                <c:pt idx="1760">
                  <c:v>2.3250000000000002</c:v>
                </c:pt>
                <c:pt idx="1761">
                  <c:v>3.9020000000000001</c:v>
                </c:pt>
                <c:pt idx="1762">
                  <c:v>2.9449999999999998</c:v>
                </c:pt>
                <c:pt idx="1763">
                  <c:v>2.972</c:v>
                </c:pt>
                <c:pt idx="1764">
                  <c:v>2.7189999999999999</c:v>
                </c:pt>
                <c:pt idx="1765">
                  <c:v>3.7330000000000001</c:v>
                </c:pt>
                <c:pt idx="1766">
                  <c:v>3.7869999999999999</c:v>
                </c:pt>
                <c:pt idx="1767">
                  <c:v>2.9279999999999999</c:v>
                </c:pt>
                <c:pt idx="1768">
                  <c:v>2.6509999999999998</c:v>
                </c:pt>
                <c:pt idx="1769">
                  <c:v>2.9820000000000002</c:v>
                </c:pt>
                <c:pt idx="1770">
                  <c:v>4.2380000000000004</c:v>
                </c:pt>
                <c:pt idx="1771">
                  <c:v>4.2030000000000003</c:v>
                </c:pt>
                <c:pt idx="1772">
                  <c:v>3.5790000000000002</c:v>
                </c:pt>
                <c:pt idx="1773">
                  <c:v>3.7410000000000001</c:v>
                </c:pt>
                <c:pt idx="1774">
                  <c:v>4.4589999999999996</c:v>
                </c:pt>
                <c:pt idx="1775">
                  <c:v>4.6529999999999996</c:v>
                </c:pt>
                <c:pt idx="1776">
                  <c:v>3.9239999999999999</c:v>
                </c:pt>
                <c:pt idx="1777">
                  <c:v>3.1349999999999998</c:v>
                </c:pt>
                <c:pt idx="1778">
                  <c:v>3.621</c:v>
                </c:pt>
                <c:pt idx="1779">
                  <c:v>4.2779999999999996</c:v>
                </c:pt>
                <c:pt idx="1780">
                  <c:v>4.1710000000000003</c:v>
                </c:pt>
                <c:pt idx="1781">
                  <c:v>3.847</c:v>
                </c:pt>
                <c:pt idx="1782">
                  <c:v>3.996</c:v>
                </c:pt>
                <c:pt idx="1783">
                  <c:v>3.5070000000000001</c:v>
                </c:pt>
                <c:pt idx="1784">
                  <c:v>3.2189999999999999</c:v>
                </c:pt>
                <c:pt idx="1785">
                  <c:v>3.5190000000000001</c:v>
                </c:pt>
                <c:pt idx="1786">
                  <c:v>4.4740000000000002</c:v>
                </c:pt>
                <c:pt idx="1787">
                  <c:v>4.6420000000000003</c:v>
                </c:pt>
                <c:pt idx="1788">
                  <c:v>3.6829999999999998</c:v>
                </c:pt>
                <c:pt idx="1789">
                  <c:v>2.5299999999999998</c:v>
                </c:pt>
                <c:pt idx="1790">
                  <c:v>3.3980000000000001</c:v>
                </c:pt>
                <c:pt idx="1791">
                  <c:v>4.9349999999999996</c:v>
                </c:pt>
                <c:pt idx="1792">
                  <c:v>4.3479999999999999</c:v>
                </c:pt>
                <c:pt idx="1793">
                  <c:v>2.6819999999999999</c:v>
                </c:pt>
                <c:pt idx="1794">
                  <c:v>2.6030000000000002</c:v>
                </c:pt>
                <c:pt idx="1795">
                  <c:v>3.694</c:v>
                </c:pt>
                <c:pt idx="1796">
                  <c:v>3.347</c:v>
                </c:pt>
                <c:pt idx="1797">
                  <c:v>4.1900000000000004</c:v>
                </c:pt>
                <c:pt idx="1798">
                  <c:v>4.2869999999999999</c:v>
                </c:pt>
                <c:pt idx="1799">
                  <c:v>4.3890000000000002</c:v>
                </c:pt>
                <c:pt idx="1800">
                  <c:v>3.9569999999999999</c:v>
                </c:pt>
                <c:pt idx="1801">
                  <c:v>4.6559999999999997</c:v>
                </c:pt>
                <c:pt idx="1802">
                  <c:v>3.7989999999999999</c:v>
                </c:pt>
                <c:pt idx="1803">
                  <c:v>4.4379999999999997</c:v>
                </c:pt>
                <c:pt idx="1804">
                  <c:v>3.9369999999999998</c:v>
                </c:pt>
                <c:pt idx="1805">
                  <c:v>5.3209999999999997</c:v>
                </c:pt>
                <c:pt idx="1806">
                  <c:v>4.47</c:v>
                </c:pt>
                <c:pt idx="1807">
                  <c:v>3.4620000000000002</c:v>
                </c:pt>
                <c:pt idx="1808">
                  <c:v>4.0789999999999997</c:v>
                </c:pt>
                <c:pt idx="1809">
                  <c:v>4.3470000000000004</c:v>
                </c:pt>
                <c:pt idx="1810">
                  <c:v>4.0670000000000002</c:v>
                </c:pt>
                <c:pt idx="1811">
                  <c:v>4.6479999999999997</c:v>
                </c:pt>
                <c:pt idx="1812">
                  <c:v>4.7279999999999998</c:v>
                </c:pt>
                <c:pt idx="1813">
                  <c:v>4.4000000000000004</c:v>
                </c:pt>
                <c:pt idx="1814">
                  <c:v>4.3559999999999999</c:v>
                </c:pt>
                <c:pt idx="1815">
                  <c:v>4.9960000000000004</c:v>
                </c:pt>
                <c:pt idx="1816">
                  <c:v>5.7629999999999999</c:v>
                </c:pt>
                <c:pt idx="1817">
                  <c:v>4.6790000000000003</c:v>
                </c:pt>
                <c:pt idx="1818">
                  <c:v>4.484</c:v>
                </c:pt>
                <c:pt idx="1819">
                  <c:v>5.5510000000000002</c:v>
                </c:pt>
                <c:pt idx="1820">
                  <c:v>5.1340000000000003</c:v>
                </c:pt>
                <c:pt idx="1821">
                  <c:v>4.1109999999999998</c:v>
                </c:pt>
                <c:pt idx="1822">
                  <c:v>3.4420000000000002</c:v>
                </c:pt>
                <c:pt idx="1823">
                  <c:v>2.694</c:v>
                </c:pt>
                <c:pt idx="1824">
                  <c:v>2.7589999999999999</c:v>
                </c:pt>
                <c:pt idx="1825">
                  <c:v>5.0709999999999997</c:v>
                </c:pt>
                <c:pt idx="1826">
                  <c:v>4.8470000000000004</c:v>
                </c:pt>
                <c:pt idx="1827">
                  <c:v>5.1790000000000003</c:v>
                </c:pt>
                <c:pt idx="1828">
                  <c:v>4.1139999999999999</c:v>
                </c:pt>
                <c:pt idx="1829">
                  <c:v>4.2809999999999997</c:v>
                </c:pt>
                <c:pt idx="1830">
                  <c:v>4.141</c:v>
                </c:pt>
                <c:pt idx="1831">
                  <c:v>5.2990000000000004</c:v>
                </c:pt>
                <c:pt idx="1832">
                  <c:v>5.2750000000000004</c:v>
                </c:pt>
                <c:pt idx="1833">
                  <c:v>4.6749999999999998</c:v>
                </c:pt>
                <c:pt idx="1834">
                  <c:v>4.4279999999999999</c:v>
                </c:pt>
                <c:pt idx="1835">
                  <c:v>5.1349999999999998</c:v>
                </c:pt>
                <c:pt idx="1836">
                  <c:v>5.3150000000000004</c:v>
                </c:pt>
                <c:pt idx="1837">
                  <c:v>4.4630000000000001</c:v>
                </c:pt>
                <c:pt idx="1838">
                  <c:v>4.6900000000000004</c:v>
                </c:pt>
                <c:pt idx="1839">
                  <c:v>4.3140000000000001</c:v>
                </c:pt>
                <c:pt idx="1840">
                  <c:v>3.9860000000000002</c:v>
                </c:pt>
                <c:pt idx="1841">
                  <c:v>3.952</c:v>
                </c:pt>
                <c:pt idx="1842">
                  <c:v>4.4649999999999999</c:v>
                </c:pt>
                <c:pt idx="1843">
                  <c:v>4.8550000000000004</c:v>
                </c:pt>
                <c:pt idx="1844">
                  <c:v>4.1680000000000001</c:v>
                </c:pt>
                <c:pt idx="1845">
                  <c:v>3.0649999999999999</c:v>
                </c:pt>
                <c:pt idx="1846">
                  <c:v>4.1130000000000004</c:v>
                </c:pt>
                <c:pt idx="1847">
                  <c:v>4.2880000000000003</c:v>
                </c:pt>
                <c:pt idx="1848">
                  <c:v>3.552</c:v>
                </c:pt>
                <c:pt idx="1849">
                  <c:v>4.1280000000000001</c:v>
                </c:pt>
                <c:pt idx="1850">
                  <c:v>4.2809999999999997</c:v>
                </c:pt>
                <c:pt idx="1851">
                  <c:v>4.476</c:v>
                </c:pt>
                <c:pt idx="1852">
                  <c:v>4.5629999999999997</c:v>
                </c:pt>
                <c:pt idx="1853">
                  <c:v>4.2489999999999997</c:v>
                </c:pt>
                <c:pt idx="1854">
                  <c:v>4.0359999999999996</c:v>
                </c:pt>
                <c:pt idx="1855">
                  <c:v>4.391</c:v>
                </c:pt>
                <c:pt idx="1856">
                  <c:v>4.484</c:v>
                </c:pt>
                <c:pt idx="1857">
                  <c:v>3.069</c:v>
                </c:pt>
                <c:pt idx="1858">
                  <c:v>2.8410000000000002</c:v>
                </c:pt>
                <c:pt idx="1859">
                  <c:v>3.1930000000000001</c:v>
                </c:pt>
                <c:pt idx="1860">
                  <c:v>3.5209999999999999</c:v>
                </c:pt>
                <c:pt idx="1861">
                  <c:v>3.4510000000000001</c:v>
                </c:pt>
                <c:pt idx="1862">
                  <c:v>3.887</c:v>
                </c:pt>
                <c:pt idx="1863">
                  <c:v>4.4349999999999996</c:v>
                </c:pt>
                <c:pt idx="1864">
                  <c:v>4.4589999999999996</c:v>
                </c:pt>
                <c:pt idx="1865">
                  <c:v>4.41</c:v>
                </c:pt>
                <c:pt idx="1866">
                  <c:v>3.5350000000000001</c:v>
                </c:pt>
                <c:pt idx="1867">
                  <c:v>3.6760000000000002</c:v>
                </c:pt>
                <c:pt idx="1868">
                  <c:v>3.9750000000000001</c:v>
                </c:pt>
                <c:pt idx="1869">
                  <c:v>2.8820000000000001</c:v>
                </c:pt>
                <c:pt idx="1870">
                  <c:v>1.2370000000000001</c:v>
                </c:pt>
                <c:pt idx="1871">
                  <c:v>2.194</c:v>
                </c:pt>
                <c:pt idx="1872">
                  <c:v>2.7530000000000001</c:v>
                </c:pt>
                <c:pt idx="1873">
                  <c:v>3.5449999999999999</c:v>
                </c:pt>
                <c:pt idx="1874">
                  <c:v>3.964</c:v>
                </c:pt>
                <c:pt idx="1875">
                  <c:v>5.0199999999999996</c:v>
                </c:pt>
                <c:pt idx="1876">
                  <c:v>3.5739999999999998</c:v>
                </c:pt>
                <c:pt idx="1877">
                  <c:v>3.7269999999999999</c:v>
                </c:pt>
                <c:pt idx="1878">
                  <c:v>2.8220000000000001</c:v>
                </c:pt>
                <c:pt idx="1879">
                  <c:v>3.2879999999999998</c:v>
                </c:pt>
                <c:pt idx="1880">
                  <c:v>3.1429999999999998</c:v>
                </c:pt>
                <c:pt idx="1881">
                  <c:v>3.0470000000000002</c:v>
                </c:pt>
                <c:pt idx="1882">
                  <c:v>3.7170000000000001</c:v>
                </c:pt>
                <c:pt idx="1883">
                  <c:v>3.2519999999999998</c:v>
                </c:pt>
                <c:pt idx="1884">
                  <c:v>2.3479999999999999</c:v>
                </c:pt>
                <c:pt idx="1885">
                  <c:v>2.5630000000000002</c:v>
                </c:pt>
                <c:pt idx="1886">
                  <c:v>2.7480000000000002</c:v>
                </c:pt>
                <c:pt idx="1887">
                  <c:v>3.089</c:v>
                </c:pt>
                <c:pt idx="1888">
                  <c:v>2.6869999999999998</c:v>
                </c:pt>
                <c:pt idx="1889">
                  <c:v>3.46</c:v>
                </c:pt>
                <c:pt idx="1890">
                  <c:v>4.202</c:v>
                </c:pt>
                <c:pt idx="1891">
                  <c:v>3.6829999999999998</c:v>
                </c:pt>
                <c:pt idx="1892">
                  <c:v>2.843</c:v>
                </c:pt>
                <c:pt idx="1893">
                  <c:v>2.4950000000000001</c:v>
                </c:pt>
                <c:pt idx="1894">
                  <c:v>2.7240000000000002</c:v>
                </c:pt>
                <c:pt idx="1895">
                  <c:v>2.8479999999999999</c:v>
                </c:pt>
                <c:pt idx="1896">
                  <c:v>2.4020000000000001</c:v>
                </c:pt>
                <c:pt idx="1897">
                  <c:v>3.157</c:v>
                </c:pt>
                <c:pt idx="1898">
                  <c:v>2.621</c:v>
                </c:pt>
                <c:pt idx="1899">
                  <c:v>3.5150000000000001</c:v>
                </c:pt>
                <c:pt idx="1900">
                  <c:v>2.145</c:v>
                </c:pt>
                <c:pt idx="1901">
                  <c:v>2.754</c:v>
                </c:pt>
                <c:pt idx="1902">
                  <c:v>2.54</c:v>
                </c:pt>
                <c:pt idx="1903">
                  <c:v>2.5739999999999998</c:v>
                </c:pt>
                <c:pt idx="1904">
                  <c:v>2.476</c:v>
                </c:pt>
                <c:pt idx="1905">
                  <c:v>1.6379999999999999</c:v>
                </c:pt>
                <c:pt idx="1906">
                  <c:v>1.873</c:v>
                </c:pt>
                <c:pt idx="1907">
                  <c:v>1.929</c:v>
                </c:pt>
                <c:pt idx="1908">
                  <c:v>2.6019999999999999</c:v>
                </c:pt>
                <c:pt idx="1909">
                  <c:v>3.1819999999999999</c:v>
                </c:pt>
                <c:pt idx="1910">
                  <c:v>2.0299999999999998</c:v>
                </c:pt>
                <c:pt idx="1911">
                  <c:v>2.3660000000000001</c:v>
                </c:pt>
                <c:pt idx="1912">
                  <c:v>1.69</c:v>
                </c:pt>
                <c:pt idx="1913">
                  <c:v>2.1960000000000002</c:v>
                </c:pt>
                <c:pt idx="1914">
                  <c:v>2.327</c:v>
                </c:pt>
                <c:pt idx="1915">
                  <c:v>1.855</c:v>
                </c:pt>
                <c:pt idx="1916">
                  <c:v>2.1640000000000001</c:v>
                </c:pt>
                <c:pt idx="1917">
                  <c:v>2.67</c:v>
                </c:pt>
                <c:pt idx="1918">
                  <c:v>2.5430000000000001</c:v>
                </c:pt>
                <c:pt idx="1919">
                  <c:v>1.9239999999999999</c:v>
                </c:pt>
                <c:pt idx="1920">
                  <c:v>2.5510000000000002</c:v>
                </c:pt>
                <c:pt idx="1921">
                  <c:v>2.3959999999999999</c:v>
                </c:pt>
                <c:pt idx="1922">
                  <c:v>2.169</c:v>
                </c:pt>
                <c:pt idx="1923">
                  <c:v>1.6040000000000001</c:v>
                </c:pt>
                <c:pt idx="1924">
                  <c:v>1.5489999999999999</c:v>
                </c:pt>
                <c:pt idx="1925">
                  <c:v>1.946</c:v>
                </c:pt>
                <c:pt idx="1926">
                  <c:v>1.7030000000000001</c:v>
                </c:pt>
                <c:pt idx="1927">
                  <c:v>2.2480000000000002</c:v>
                </c:pt>
                <c:pt idx="1928">
                  <c:v>1.9750000000000001</c:v>
                </c:pt>
                <c:pt idx="1929">
                  <c:v>2.1949999999999998</c:v>
                </c:pt>
                <c:pt idx="1930">
                  <c:v>1.4790000000000001</c:v>
                </c:pt>
                <c:pt idx="1931">
                  <c:v>1.8720000000000001</c:v>
                </c:pt>
                <c:pt idx="1932">
                  <c:v>2.3690000000000002</c:v>
                </c:pt>
                <c:pt idx="1933">
                  <c:v>1.9119999999999999</c:v>
                </c:pt>
                <c:pt idx="1934">
                  <c:v>1.59</c:v>
                </c:pt>
                <c:pt idx="1935">
                  <c:v>1.58</c:v>
                </c:pt>
                <c:pt idx="1936">
                  <c:v>2.3940000000000001</c:v>
                </c:pt>
                <c:pt idx="1937">
                  <c:v>2.3620000000000001</c:v>
                </c:pt>
                <c:pt idx="1938">
                  <c:v>1.919</c:v>
                </c:pt>
                <c:pt idx="1939">
                  <c:v>1.87</c:v>
                </c:pt>
                <c:pt idx="1940">
                  <c:v>2.4020000000000001</c:v>
                </c:pt>
                <c:pt idx="1941">
                  <c:v>2.2330000000000001</c:v>
                </c:pt>
                <c:pt idx="1942">
                  <c:v>2.2109999999999999</c:v>
                </c:pt>
                <c:pt idx="1943">
                  <c:v>2.6960000000000002</c:v>
                </c:pt>
                <c:pt idx="1944">
                  <c:v>2.6419999999999999</c:v>
                </c:pt>
                <c:pt idx="1945">
                  <c:v>2.5499999999999998</c:v>
                </c:pt>
                <c:pt idx="1946">
                  <c:v>1.4710000000000001</c:v>
                </c:pt>
                <c:pt idx="1947">
                  <c:v>2.1930000000000001</c:v>
                </c:pt>
                <c:pt idx="1948">
                  <c:v>2.4119999999999999</c:v>
                </c:pt>
                <c:pt idx="1949">
                  <c:v>2.3370000000000002</c:v>
                </c:pt>
                <c:pt idx="1950">
                  <c:v>2.7320000000000002</c:v>
                </c:pt>
                <c:pt idx="1951">
                  <c:v>2.4260000000000002</c:v>
                </c:pt>
                <c:pt idx="1952">
                  <c:v>2.2480000000000002</c:v>
                </c:pt>
                <c:pt idx="1953">
                  <c:v>2.0449999999999999</c:v>
                </c:pt>
                <c:pt idx="1954">
                  <c:v>2.5449999999999999</c:v>
                </c:pt>
                <c:pt idx="1955">
                  <c:v>2.6219999999999999</c:v>
                </c:pt>
                <c:pt idx="1956">
                  <c:v>2.7890000000000001</c:v>
                </c:pt>
                <c:pt idx="1957">
                  <c:v>2.2090000000000001</c:v>
                </c:pt>
                <c:pt idx="1958">
                  <c:v>2.7490000000000001</c:v>
                </c:pt>
                <c:pt idx="1959">
                  <c:v>1.54</c:v>
                </c:pt>
                <c:pt idx="1960">
                  <c:v>1.8740000000000001</c:v>
                </c:pt>
                <c:pt idx="1961">
                  <c:v>2.8370000000000002</c:v>
                </c:pt>
                <c:pt idx="1962">
                  <c:v>1.9550000000000001</c:v>
                </c:pt>
                <c:pt idx="1963">
                  <c:v>2.714</c:v>
                </c:pt>
                <c:pt idx="1964">
                  <c:v>3.59</c:v>
                </c:pt>
                <c:pt idx="1965">
                  <c:v>2.0640000000000001</c:v>
                </c:pt>
                <c:pt idx="1966">
                  <c:v>1.3089999999999999</c:v>
                </c:pt>
                <c:pt idx="2012">
                  <c:v>0.69299999999999995</c:v>
                </c:pt>
                <c:pt idx="2013">
                  <c:v>1.675</c:v>
                </c:pt>
                <c:pt idx="2014">
                  <c:v>2.0219999999999998</c:v>
                </c:pt>
                <c:pt idx="2015">
                  <c:v>1.8839999999999999</c:v>
                </c:pt>
                <c:pt idx="2016">
                  <c:v>1.599</c:v>
                </c:pt>
                <c:pt idx="2017">
                  <c:v>2.0609999999999999</c:v>
                </c:pt>
                <c:pt idx="2018">
                  <c:v>2.4260000000000002</c:v>
                </c:pt>
                <c:pt idx="2019">
                  <c:v>1.8009999999999999</c:v>
                </c:pt>
                <c:pt idx="2020">
                  <c:v>2.165</c:v>
                </c:pt>
                <c:pt idx="2021">
                  <c:v>2.5449999999999999</c:v>
                </c:pt>
                <c:pt idx="2022">
                  <c:v>1.5249999999999999</c:v>
                </c:pt>
                <c:pt idx="2023">
                  <c:v>1.8220000000000001</c:v>
                </c:pt>
                <c:pt idx="2024">
                  <c:v>2.0960000000000001</c:v>
                </c:pt>
                <c:pt idx="2025">
                  <c:v>2.089</c:v>
                </c:pt>
                <c:pt idx="2026">
                  <c:v>1.7450000000000001</c:v>
                </c:pt>
                <c:pt idx="2027">
                  <c:v>2.0289999999999999</c:v>
                </c:pt>
                <c:pt idx="2028">
                  <c:v>1.619</c:v>
                </c:pt>
                <c:pt idx="2029">
                  <c:v>2.17</c:v>
                </c:pt>
                <c:pt idx="2030">
                  <c:v>2.2669999999999999</c:v>
                </c:pt>
                <c:pt idx="2031">
                  <c:v>2.1930000000000001</c:v>
                </c:pt>
                <c:pt idx="2032">
                  <c:v>2.2349999999999999</c:v>
                </c:pt>
                <c:pt idx="2033">
                  <c:v>2.38</c:v>
                </c:pt>
                <c:pt idx="2034">
                  <c:v>1.9059999999999999</c:v>
                </c:pt>
                <c:pt idx="2035">
                  <c:v>1.7170000000000001</c:v>
                </c:pt>
                <c:pt idx="2036">
                  <c:v>2.4900000000000002</c:v>
                </c:pt>
                <c:pt idx="2037">
                  <c:v>2.274</c:v>
                </c:pt>
                <c:pt idx="2038">
                  <c:v>2.3559999999999999</c:v>
                </c:pt>
                <c:pt idx="2039">
                  <c:v>2.6779999999999999</c:v>
                </c:pt>
                <c:pt idx="2040">
                  <c:v>2.129</c:v>
                </c:pt>
                <c:pt idx="2041">
                  <c:v>1.675</c:v>
                </c:pt>
                <c:pt idx="2042">
                  <c:v>1.8049999999999999</c:v>
                </c:pt>
                <c:pt idx="2043">
                  <c:v>2.1789999999999998</c:v>
                </c:pt>
                <c:pt idx="2044">
                  <c:v>2.0819999999999999</c:v>
                </c:pt>
                <c:pt idx="2045">
                  <c:v>2.46</c:v>
                </c:pt>
                <c:pt idx="2046">
                  <c:v>2.6070000000000002</c:v>
                </c:pt>
                <c:pt idx="2047">
                  <c:v>2.7970000000000002</c:v>
                </c:pt>
                <c:pt idx="2048">
                  <c:v>2.2389999999999999</c:v>
                </c:pt>
                <c:pt idx="2049">
                  <c:v>2.113</c:v>
                </c:pt>
                <c:pt idx="2050">
                  <c:v>2.8730000000000002</c:v>
                </c:pt>
                <c:pt idx="2051">
                  <c:v>2.218</c:v>
                </c:pt>
                <c:pt idx="2052">
                  <c:v>1.5820000000000001</c:v>
                </c:pt>
                <c:pt idx="2053">
                  <c:v>1.702</c:v>
                </c:pt>
                <c:pt idx="2054">
                  <c:v>1.8220000000000001</c:v>
                </c:pt>
                <c:pt idx="2055">
                  <c:v>1.907</c:v>
                </c:pt>
                <c:pt idx="2056">
                  <c:v>2.7549999999999999</c:v>
                </c:pt>
                <c:pt idx="2057">
                  <c:v>2.1869999999999998</c:v>
                </c:pt>
                <c:pt idx="2058">
                  <c:v>2.1739999999999999</c:v>
                </c:pt>
                <c:pt idx="2059">
                  <c:v>2.278</c:v>
                </c:pt>
                <c:pt idx="2060">
                  <c:v>2.6629999999999998</c:v>
                </c:pt>
                <c:pt idx="2061">
                  <c:v>2.4079999999999999</c:v>
                </c:pt>
                <c:pt idx="2062">
                  <c:v>1.891</c:v>
                </c:pt>
                <c:pt idx="2063">
                  <c:v>1.5589999999999999</c:v>
                </c:pt>
                <c:pt idx="2064">
                  <c:v>2.5310000000000001</c:v>
                </c:pt>
                <c:pt idx="2065">
                  <c:v>3.2040000000000002</c:v>
                </c:pt>
                <c:pt idx="2066">
                  <c:v>2.3460000000000001</c:v>
                </c:pt>
                <c:pt idx="2067">
                  <c:v>2.1349999999999998</c:v>
                </c:pt>
                <c:pt idx="2068">
                  <c:v>1.9710000000000001</c:v>
                </c:pt>
                <c:pt idx="2069">
                  <c:v>2.3530000000000002</c:v>
                </c:pt>
                <c:pt idx="2070">
                  <c:v>2.4489999999999998</c:v>
                </c:pt>
                <c:pt idx="2071">
                  <c:v>1.996</c:v>
                </c:pt>
                <c:pt idx="2072">
                  <c:v>2.7909999999999999</c:v>
                </c:pt>
                <c:pt idx="2073">
                  <c:v>4.8250000000000002</c:v>
                </c:pt>
                <c:pt idx="2074">
                  <c:v>5.9850000000000003</c:v>
                </c:pt>
                <c:pt idx="2075">
                  <c:v>5.8559999999999999</c:v>
                </c:pt>
                <c:pt idx="2076">
                  <c:v>4.6550000000000002</c:v>
                </c:pt>
                <c:pt idx="2077">
                  <c:v>4.218</c:v>
                </c:pt>
                <c:pt idx="2078">
                  <c:v>3.8359999999999999</c:v>
                </c:pt>
                <c:pt idx="2079">
                  <c:v>2.8210000000000002</c:v>
                </c:pt>
                <c:pt idx="2080">
                  <c:v>2.3980000000000001</c:v>
                </c:pt>
                <c:pt idx="2081">
                  <c:v>2.0920000000000001</c:v>
                </c:pt>
                <c:pt idx="2082">
                  <c:v>2.0779999999999998</c:v>
                </c:pt>
                <c:pt idx="2083">
                  <c:v>1.2529999999999999</c:v>
                </c:pt>
                <c:pt idx="2084">
                  <c:v>1.7989999999999999</c:v>
                </c:pt>
                <c:pt idx="2085">
                  <c:v>2.7850000000000001</c:v>
                </c:pt>
                <c:pt idx="2086">
                  <c:v>2.9180000000000001</c:v>
                </c:pt>
                <c:pt idx="2087">
                  <c:v>3.8029999999999999</c:v>
                </c:pt>
                <c:pt idx="2088">
                  <c:v>5.3979999999999997</c:v>
                </c:pt>
                <c:pt idx="2089">
                  <c:v>3.153</c:v>
                </c:pt>
                <c:pt idx="2090">
                  <c:v>1.653</c:v>
                </c:pt>
                <c:pt idx="2091">
                  <c:v>1.9319999999999999</c:v>
                </c:pt>
                <c:pt idx="2092">
                  <c:v>2.2570000000000001</c:v>
                </c:pt>
                <c:pt idx="2093">
                  <c:v>2.4510000000000001</c:v>
                </c:pt>
                <c:pt idx="2094">
                  <c:v>2.8839999999999999</c:v>
                </c:pt>
                <c:pt idx="2095">
                  <c:v>2.6789999999999998</c:v>
                </c:pt>
                <c:pt idx="2096">
                  <c:v>1.887</c:v>
                </c:pt>
                <c:pt idx="2097">
                  <c:v>1.782</c:v>
                </c:pt>
                <c:pt idx="2098">
                  <c:v>3.016</c:v>
                </c:pt>
                <c:pt idx="2099">
                  <c:v>2.145</c:v>
                </c:pt>
                <c:pt idx="2100">
                  <c:v>2.488</c:v>
                </c:pt>
                <c:pt idx="2101">
                  <c:v>2.3479999999999999</c:v>
                </c:pt>
                <c:pt idx="2102">
                  <c:v>2.508</c:v>
                </c:pt>
                <c:pt idx="2103">
                  <c:v>1.659</c:v>
                </c:pt>
                <c:pt idx="2104">
                  <c:v>1.7929999999999999</c:v>
                </c:pt>
                <c:pt idx="2105">
                  <c:v>2.6709999999999998</c:v>
                </c:pt>
                <c:pt idx="2106">
                  <c:v>2.9049999999999998</c:v>
                </c:pt>
                <c:pt idx="2107">
                  <c:v>2.94</c:v>
                </c:pt>
                <c:pt idx="2108">
                  <c:v>3.5409999999999999</c:v>
                </c:pt>
                <c:pt idx="2109">
                  <c:v>3.762</c:v>
                </c:pt>
                <c:pt idx="2110">
                  <c:v>4.45</c:v>
                </c:pt>
                <c:pt idx="2111">
                  <c:v>3.7570000000000001</c:v>
                </c:pt>
                <c:pt idx="2112">
                  <c:v>3.6579999999999999</c:v>
                </c:pt>
                <c:pt idx="2113">
                  <c:v>3.806</c:v>
                </c:pt>
                <c:pt idx="2114">
                  <c:v>3.1629999999999998</c:v>
                </c:pt>
                <c:pt idx="2115">
                  <c:v>3.919</c:v>
                </c:pt>
                <c:pt idx="2116">
                  <c:v>2.9790000000000001</c:v>
                </c:pt>
                <c:pt idx="2117">
                  <c:v>2.7669999999999999</c:v>
                </c:pt>
                <c:pt idx="2118">
                  <c:v>3.6709999999999998</c:v>
                </c:pt>
                <c:pt idx="2119">
                  <c:v>3.919</c:v>
                </c:pt>
                <c:pt idx="2120">
                  <c:v>4.4489999999999998</c:v>
                </c:pt>
                <c:pt idx="2121">
                  <c:v>3.8319999999999999</c:v>
                </c:pt>
                <c:pt idx="2122">
                  <c:v>3.8530000000000002</c:v>
                </c:pt>
                <c:pt idx="2123">
                  <c:v>3.488</c:v>
                </c:pt>
                <c:pt idx="2124">
                  <c:v>4.6500000000000004</c:v>
                </c:pt>
                <c:pt idx="2125">
                  <c:v>3.5089999999999999</c:v>
                </c:pt>
                <c:pt idx="2126">
                  <c:v>3.7919999999999998</c:v>
                </c:pt>
                <c:pt idx="2127">
                  <c:v>3.887</c:v>
                </c:pt>
                <c:pt idx="2128">
                  <c:v>2.839</c:v>
                </c:pt>
                <c:pt idx="2129">
                  <c:v>2.1539999999999999</c:v>
                </c:pt>
                <c:pt idx="2130">
                  <c:v>2.62</c:v>
                </c:pt>
                <c:pt idx="2131">
                  <c:v>2.41</c:v>
                </c:pt>
                <c:pt idx="2132">
                  <c:v>2.5859999999999999</c:v>
                </c:pt>
                <c:pt idx="2133">
                  <c:v>3.5459999999999998</c:v>
                </c:pt>
                <c:pt idx="2134">
                  <c:v>2.8290000000000002</c:v>
                </c:pt>
                <c:pt idx="2135">
                  <c:v>3.0379999999999998</c:v>
                </c:pt>
                <c:pt idx="2136">
                  <c:v>3.7050000000000001</c:v>
                </c:pt>
                <c:pt idx="2137">
                  <c:v>4.0170000000000003</c:v>
                </c:pt>
                <c:pt idx="2138">
                  <c:v>3.6339999999999999</c:v>
                </c:pt>
                <c:pt idx="2139">
                  <c:v>3.1120000000000001</c:v>
                </c:pt>
                <c:pt idx="2140">
                  <c:v>4.1550000000000002</c:v>
                </c:pt>
                <c:pt idx="2141">
                  <c:v>3.964</c:v>
                </c:pt>
                <c:pt idx="2142">
                  <c:v>2.7130000000000001</c:v>
                </c:pt>
                <c:pt idx="2143">
                  <c:v>3.21</c:v>
                </c:pt>
                <c:pt idx="2144">
                  <c:v>4.492</c:v>
                </c:pt>
                <c:pt idx="2145">
                  <c:v>2.7610000000000001</c:v>
                </c:pt>
                <c:pt idx="2146">
                  <c:v>3.968</c:v>
                </c:pt>
                <c:pt idx="2147">
                  <c:v>3.2719999999999998</c:v>
                </c:pt>
                <c:pt idx="2148">
                  <c:v>3.661</c:v>
                </c:pt>
                <c:pt idx="2149">
                  <c:v>3.4860000000000002</c:v>
                </c:pt>
                <c:pt idx="2150">
                  <c:v>3.8090000000000002</c:v>
                </c:pt>
                <c:pt idx="2151">
                  <c:v>4.2009999999999996</c:v>
                </c:pt>
                <c:pt idx="2152">
                  <c:v>5.0819999999999999</c:v>
                </c:pt>
                <c:pt idx="2153">
                  <c:v>4.2869999999999999</c:v>
                </c:pt>
                <c:pt idx="2154">
                  <c:v>2.9209999999999998</c:v>
                </c:pt>
                <c:pt idx="2155">
                  <c:v>3.5950000000000002</c:v>
                </c:pt>
                <c:pt idx="2156">
                  <c:v>3.8079999999999998</c:v>
                </c:pt>
                <c:pt idx="2157">
                  <c:v>4.0860000000000003</c:v>
                </c:pt>
                <c:pt idx="2158">
                  <c:v>4.08</c:v>
                </c:pt>
                <c:pt idx="2159">
                  <c:v>3.4489999999999998</c:v>
                </c:pt>
                <c:pt idx="2160">
                  <c:v>4.141</c:v>
                </c:pt>
                <c:pt idx="2161">
                  <c:v>4.5220000000000002</c:v>
                </c:pt>
                <c:pt idx="2162">
                  <c:v>4.8710000000000004</c:v>
                </c:pt>
                <c:pt idx="2163">
                  <c:v>3.794</c:v>
                </c:pt>
                <c:pt idx="2164">
                  <c:v>5.3920000000000003</c:v>
                </c:pt>
                <c:pt idx="2165">
                  <c:v>4.931</c:v>
                </c:pt>
                <c:pt idx="2166">
                  <c:v>4.7460000000000004</c:v>
                </c:pt>
                <c:pt idx="2167">
                  <c:v>4.2850000000000001</c:v>
                </c:pt>
                <c:pt idx="2168">
                  <c:v>4.2960000000000003</c:v>
                </c:pt>
                <c:pt idx="2169">
                  <c:v>3.5990000000000002</c:v>
                </c:pt>
                <c:pt idx="2170">
                  <c:v>4.133</c:v>
                </c:pt>
                <c:pt idx="2171">
                  <c:v>3.5840000000000001</c:v>
                </c:pt>
                <c:pt idx="2172">
                  <c:v>3.532</c:v>
                </c:pt>
                <c:pt idx="2173">
                  <c:v>4.266</c:v>
                </c:pt>
                <c:pt idx="2174">
                  <c:v>4.2060000000000004</c:v>
                </c:pt>
                <c:pt idx="2175">
                  <c:v>3.786</c:v>
                </c:pt>
                <c:pt idx="2176">
                  <c:v>3.6680000000000001</c:v>
                </c:pt>
                <c:pt idx="2177">
                  <c:v>3.8820000000000001</c:v>
                </c:pt>
                <c:pt idx="2178">
                  <c:v>3.8170000000000002</c:v>
                </c:pt>
                <c:pt idx="2179">
                  <c:v>2.7050000000000001</c:v>
                </c:pt>
                <c:pt idx="2180">
                  <c:v>3.468</c:v>
                </c:pt>
                <c:pt idx="2181">
                  <c:v>3.5289999999999999</c:v>
                </c:pt>
                <c:pt idx="2182">
                  <c:v>3.08</c:v>
                </c:pt>
                <c:pt idx="2183">
                  <c:v>2.6930000000000001</c:v>
                </c:pt>
                <c:pt idx="2184">
                  <c:v>4.1580000000000004</c:v>
                </c:pt>
                <c:pt idx="2185">
                  <c:v>4.3849999999999998</c:v>
                </c:pt>
                <c:pt idx="2186">
                  <c:v>4.952</c:v>
                </c:pt>
                <c:pt idx="2187">
                  <c:v>4.766</c:v>
                </c:pt>
                <c:pt idx="2188">
                  <c:v>4.6379999999999999</c:v>
                </c:pt>
                <c:pt idx="2189">
                  <c:v>3.8679999999999999</c:v>
                </c:pt>
                <c:pt idx="2190">
                  <c:v>4.5069999999999997</c:v>
                </c:pt>
                <c:pt idx="2191">
                  <c:v>3.9390000000000001</c:v>
                </c:pt>
                <c:pt idx="2192">
                  <c:v>3.3180000000000001</c:v>
                </c:pt>
                <c:pt idx="2193">
                  <c:v>3.431</c:v>
                </c:pt>
                <c:pt idx="2194">
                  <c:v>4.617</c:v>
                </c:pt>
                <c:pt idx="2195">
                  <c:v>3.8050000000000002</c:v>
                </c:pt>
                <c:pt idx="2196">
                  <c:v>4.258</c:v>
                </c:pt>
                <c:pt idx="2197">
                  <c:v>4.78</c:v>
                </c:pt>
                <c:pt idx="2198">
                  <c:v>5.5810000000000004</c:v>
                </c:pt>
                <c:pt idx="2199">
                  <c:v>4.1230000000000002</c:v>
                </c:pt>
                <c:pt idx="2200">
                  <c:v>3.7010000000000001</c:v>
                </c:pt>
                <c:pt idx="2201">
                  <c:v>4.1399999999999997</c:v>
                </c:pt>
                <c:pt idx="2202">
                  <c:v>3.8239999999999998</c:v>
                </c:pt>
                <c:pt idx="2203">
                  <c:v>3.363</c:v>
                </c:pt>
                <c:pt idx="2204">
                  <c:v>3.61</c:v>
                </c:pt>
                <c:pt idx="2205">
                  <c:v>3.5619999999999998</c:v>
                </c:pt>
                <c:pt idx="2206">
                  <c:v>3.536</c:v>
                </c:pt>
                <c:pt idx="2207">
                  <c:v>3.2229999999999999</c:v>
                </c:pt>
                <c:pt idx="2208">
                  <c:v>2.7639999999999998</c:v>
                </c:pt>
                <c:pt idx="2209">
                  <c:v>2.4980000000000002</c:v>
                </c:pt>
                <c:pt idx="2210">
                  <c:v>2.794</c:v>
                </c:pt>
                <c:pt idx="2211">
                  <c:v>3.6659999999999999</c:v>
                </c:pt>
                <c:pt idx="2212">
                  <c:v>4.0090000000000003</c:v>
                </c:pt>
                <c:pt idx="2213">
                  <c:v>3.734</c:v>
                </c:pt>
                <c:pt idx="2214">
                  <c:v>3.121</c:v>
                </c:pt>
                <c:pt idx="2215">
                  <c:v>3.1949999999999998</c:v>
                </c:pt>
                <c:pt idx="2216">
                  <c:v>3.161</c:v>
                </c:pt>
                <c:pt idx="2217">
                  <c:v>3.1680000000000001</c:v>
                </c:pt>
                <c:pt idx="2218">
                  <c:v>4.4809999999999999</c:v>
                </c:pt>
                <c:pt idx="2219">
                  <c:v>3.9279999999999999</c:v>
                </c:pt>
                <c:pt idx="2220">
                  <c:v>3.6280000000000001</c:v>
                </c:pt>
                <c:pt idx="2221">
                  <c:v>3.0230000000000001</c:v>
                </c:pt>
                <c:pt idx="2222">
                  <c:v>3.681</c:v>
                </c:pt>
                <c:pt idx="2223">
                  <c:v>3.387</c:v>
                </c:pt>
                <c:pt idx="2224">
                  <c:v>4.2389999999999999</c:v>
                </c:pt>
                <c:pt idx="2225">
                  <c:v>5.843</c:v>
                </c:pt>
                <c:pt idx="2226">
                  <c:v>3.5640000000000001</c:v>
                </c:pt>
                <c:pt idx="2227">
                  <c:v>4.2670000000000003</c:v>
                </c:pt>
                <c:pt idx="2228">
                  <c:v>3.92</c:v>
                </c:pt>
                <c:pt idx="2229">
                  <c:v>3.0939999999999999</c:v>
                </c:pt>
                <c:pt idx="2230">
                  <c:v>2.3860000000000001</c:v>
                </c:pt>
                <c:pt idx="2231">
                  <c:v>2.0790000000000002</c:v>
                </c:pt>
                <c:pt idx="2232">
                  <c:v>1.885</c:v>
                </c:pt>
                <c:pt idx="2233">
                  <c:v>2.6389999999999998</c:v>
                </c:pt>
                <c:pt idx="2234">
                  <c:v>2.802</c:v>
                </c:pt>
                <c:pt idx="2235">
                  <c:v>2.9</c:v>
                </c:pt>
                <c:pt idx="2236">
                  <c:v>3.3090000000000002</c:v>
                </c:pt>
                <c:pt idx="2237">
                  <c:v>2.9489999999999998</c:v>
                </c:pt>
                <c:pt idx="2238">
                  <c:v>1.08</c:v>
                </c:pt>
                <c:pt idx="2239">
                  <c:v>1.4610000000000001</c:v>
                </c:pt>
                <c:pt idx="2240">
                  <c:v>1.593</c:v>
                </c:pt>
                <c:pt idx="2241">
                  <c:v>1.718</c:v>
                </c:pt>
                <c:pt idx="2242">
                  <c:v>3.0659999999999998</c:v>
                </c:pt>
                <c:pt idx="2243">
                  <c:v>2.7530000000000001</c:v>
                </c:pt>
                <c:pt idx="2244">
                  <c:v>3.653</c:v>
                </c:pt>
                <c:pt idx="2245">
                  <c:v>3.4809999999999999</c:v>
                </c:pt>
                <c:pt idx="2246">
                  <c:v>3.597</c:v>
                </c:pt>
                <c:pt idx="2247">
                  <c:v>3.9060000000000001</c:v>
                </c:pt>
                <c:pt idx="2248">
                  <c:v>4.9029999999999996</c:v>
                </c:pt>
                <c:pt idx="2249">
                  <c:v>4.2699999999999996</c:v>
                </c:pt>
                <c:pt idx="2250">
                  <c:v>2.992</c:v>
                </c:pt>
                <c:pt idx="2251">
                  <c:v>2.9769999999999999</c:v>
                </c:pt>
                <c:pt idx="2252">
                  <c:v>2.2690000000000001</c:v>
                </c:pt>
                <c:pt idx="2253">
                  <c:v>1.7949999999999999</c:v>
                </c:pt>
                <c:pt idx="2254">
                  <c:v>1.3340000000000001</c:v>
                </c:pt>
                <c:pt idx="2255">
                  <c:v>2.3260000000000001</c:v>
                </c:pt>
                <c:pt idx="2256">
                  <c:v>1.9410000000000001</c:v>
                </c:pt>
                <c:pt idx="2257">
                  <c:v>2.3730000000000002</c:v>
                </c:pt>
                <c:pt idx="2258">
                  <c:v>2.2160000000000002</c:v>
                </c:pt>
                <c:pt idx="2259">
                  <c:v>2.4180000000000001</c:v>
                </c:pt>
                <c:pt idx="2260">
                  <c:v>2.3820000000000001</c:v>
                </c:pt>
                <c:pt idx="2261">
                  <c:v>2.976</c:v>
                </c:pt>
                <c:pt idx="2262">
                  <c:v>3.0950000000000002</c:v>
                </c:pt>
                <c:pt idx="2263">
                  <c:v>2.7919999999999998</c:v>
                </c:pt>
                <c:pt idx="2264">
                  <c:v>2.3559999999999999</c:v>
                </c:pt>
                <c:pt idx="2265">
                  <c:v>2.3959999999999999</c:v>
                </c:pt>
                <c:pt idx="2266">
                  <c:v>2.9079999999999999</c:v>
                </c:pt>
                <c:pt idx="2267">
                  <c:v>3.734</c:v>
                </c:pt>
                <c:pt idx="2268">
                  <c:v>4.7460000000000004</c:v>
                </c:pt>
                <c:pt idx="2269">
                  <c:v>3.5550000000000002</c:v>
                </c:pt>
                <c:pt idx="2270">
                  <c:v>2.6070000000000002</c:v>
                </c:pt>
                <c:pt idx="2271">
                  <c:v>3.13</c:v>
                </c:pt>
                <c:pt idx="2272">
                  <c:v>2.7759999999999998</c:v>
                </c:pt>
                <c:pt idx="2273">
                  <c:v>2.8959999999999999</c:v>
                </c:pt>
                <c:pt idx="2274">
                  <c:v>2.48</c:v>
                </c:pt>
                <c:pt idx="2275">
                  <c:v>2.4359999999999999</c:v>
                </c:pt>
                <c:pt idx="2276">
                  <c:v>2.3580000000000001</c:v>
                </c:pt>
                <c:pt idx="2277">
                  <c:v>2.1890000000000001</c:v>
                </c:pt>
                <c:pt idx="2278">
                  <c:v>1.708</c:v>
                </c:pt>
                <c:pt idx="2279">
                  <c:v>2.972</c:v>
                </c:pt>
                <c:pt idx="2280">
                  <c:v>2.476</c:v>
                </c:pt>
                <c:pt idx="2281">
                  <c:v>2.4529999999999998</c:v>
                </c:pt>
                <c:pt idx="2282">
                  <c:v>3</c:v>
                </c:pt>
                <c:pt idx="2283">
                  <c:v>3.4129999999999998</c:v>
                </c:pt>
                <c:pt idx="2284">
                  <c:v>4.1840000000000002</c:v>
                </c:pt>
                <c:pt idx="2285">
                  <c:v>3.371</c:v>
                </c:pt>
                <c:pt idx="2286">
                  <c:v>2.77</c:v>
                </c:pt>
                <c:pt idx="2287">
                  <c:v>2.2869999999999999</c:v>
                </c:pt>
                <c:pt idx="2288">
                  <c:v>2.4700000000000002</c:v>
                </c:pt>
                <c:pt idx="2289">
                  <c:v>2.2549999999999999</c:v>
                </c:pt>
                <c:pt idx="2290">
                  <c:v>2.4079999999999999</c:v>
                </c:pt>
                <c:pt idx="2291">
                  <c:v>1.742</c:v>
                </c:pt>
                <c:pt idx="2292">
                  <c:v>1.548</c:v>
                </c:pt>
                <c:pt idx="2293">
                  <c:v>2.101</c:v>
                </c:pt>
                <c:pt idx="2294">
                  <c:v>2.4870000000000001</c:v>
                </c:pt>
                <c:pt idx="2295">
                  <c:v>2.5870000000000002</c:v>
                </c:pt>
                <c:pt idx="2296">
                  <c:v>2.6440000000000001</c:v>
                </c:pt>
                <c:pt idx="2297">
                  <c:v>2.8109999999999999</c:v>
                </c:pt>
                <c:pt idx="2298">
                  <c:v>2.9470000000000001</c:v>
                </c:pt>
                <c:pt idx="2299">
                  <c:v>2.238</c:v>
                </c:pt>
                <c:pt idx="2300">
                  <c:v>2.028</c:v>
                </c:pt>
                <c:pt idx="2301">
                  <c:v>2.0979999999999999</c:v>
                </c:pt>
                <c:pt idx="2302">
                  <c:v>2.6549999999999998</c:v>
                </c:pt>
                <c:pt idx="2303">
                  <c:v>2.4169999999999998</c:v>
                </c:pt>
                <c:pt idx="2304">
                  <c:v>2.17</c:v>
                </c:pt>
                <c:pt idx="2305">
                  <c:v>2.113</c:v>
                </c:pt>
                <c:pt idx="2306">
                  <c:v>2.3769999999999998</c:v>
                </c:pt>
                <c:pt idx="2307">
                  <c:v>3.2149999999999999</c:v>
                </c:pt>
                <c:pt idx="2308">
                  <c:v>1.8720000000000001</c:v>
                </c:pt>
                <c:pt idx="2309">
                  <c:v>1.5329999999999999</c:v>
                </c:pt>
                <c:pt idx="2310">
                  <c:v>1.5269999999999999</c:v>
                </c:pt>
                <c:pt idx="2311">
                  <c:v>2.5089999999999999</c:v>
                </c:pt>
                <c:pt idx="2312">
                  <c:v>2.57</c:v>
                </c:pt>
                <c:pt idx="2313">
                  <c:v>1.9670000000000001</c:v>
                </c:pt>
                <c:pt idx="2314">
                  <c:v>1.6120000000000001</c:v>
                </c:pt>
                <c:pt idx="2315">
                  <c:v>1.776</c:v>
                </c:pt>
                <c:pt idx="2316">
                  <c:v>1.613</c:v>
                </c:pt>
                <c:pt idx="2317">
                  <c:v>1.9990000000000001</c:v>
                </c:pt>
                <c:pt idx="2318">
                  <c:v>2.077</c:v>
                </c:pt>
                <c:pt idx="2319">
                  <c:v>2.2789999999999999</c:v>
                </c:pt>
                <c:pt idx="2320">
                  <c:v>2.843</c:v>
                </c:pt>
                <c:pt idx="2321">
                  <c:v>2.6989999999999998</c:v>
                </c:pt>
                <c:pt idx="2322">
                  <c:v>2.5449999999999999</c:v>
                </c:pt>
                <c:pt idx="2323">
                  <c:v>1.736</c:v>
                </c:pt>
                <c:pt idx="2324">
                  <c:v>2.3250000000000002</c:v>
                </c:pt>
                <c:pt idx="2325">
                  <c:v>2.4369999999999998</c:v>
                </c:pt>
                <c:pt idx="2326">
                  <c:v>2.6579999999999999</c:v>
                </c:pt>
                <c:pt idx="2327">
                  <c:v>2.6019999999999999</c:v>
                </c:pt>
                <c:pt idx="2328">
                  <c:v>3.7360000000000002</c:v>
                </c:pt>
                <c:pt idx="2329">
                  <c:v>4.0709999999999997</c:v>
                </c:pt>
                <c:pt idx="2330">
                  <c:v>2.5960000000000001</c:v>
                </c:pt>
                <c:pt idx="2331">
                  <c:v>2.6280000000000001</c:v>
                </c:pt>
                <c:pt idx="2332">
                  <c:v>3.383</c:v>
                </c:pt>
                <c:pt idx="2333">
                  <c:v>4.016</c:v>
                </c:pt>
                <c:pt idx="2334">
                  <c:v>2.71</c:v>
                </c:pt>
                <c:pt idx="2335">
                  <c:v>2.9020000000000001</c:v>
                </c:pt>
                <c:pt idx="2336">
                  <c:v>2.181</c:v>
                </c:pt>
                <c:pt idx="2337">
                  <c:v>1.919</c:v>
                </c:pt>
                <c:pt idx="2338">
                  <c:v>1.7789999999999999</c:v>
                </c:pt>
                <c:pt idx="2339">
                  <c:v>2.3450000000000002</c:v>
                </c:pt>
                <c:pt idx="2340">
                  <c:v>1.425</c:v>
                </c:pt>
                <c:pt idx="2341">
                  <c:v>2.5870000000000002</c:v>
                </c:pt>
                <c:pt idx="2342">
                  <c:v>2.9340000000000002</c:v>
                </c:pt>
                <c:pt idx="2343">
                  <c:v>3.198</c:v>
                </c:pt>
                <c:pt idx="2344">
                  <c:v>3.3740000000000001</c:v>
                </c:pt>
                <c:pt idx="2345">
                  <c:v>2.472</c:v>
                </c:pt>
                <c:pt idx="2346">
                  <c:v>2.0670000000000002</c:v>
                </c:pt>
                <c:pt idx="2347">
                  <c:v>2.363</c:v>
                </c:pt>
                <c:pt idx="2348">
                  <c:v>2.8410000000000002</c:v>
                </c:pt>
                <c:pt idx="2349">
                  <c:v>3.3250000000000002</c:v>
                </c:pt>
                <c:pt idx="2350">
                  <c:v>2.3290000000000002</c:v>
                </c:pt>
                <c:pt idx="2351">
                  <c:v>2.496</c:v>
                </c:pt>
                <c:pt idx="2352">
                  <c:v>2.2909999999999999</c:v>
                </c:pt>
                <c:pt idx="2353">
                  <c:v>2.2429999999999999</c:v>
                </c:pt>
                <c:pt idx="2354">
                  <c:v>2.3340000000000001</c:v>
                </c:pt>
                <c:pt idx="2355">
                  <c:v>2.298</c:v>
                </c:pt>
                <c:pt idx="2356">
                  <c:v>1.9970000000000001</c:v>
                </c:pt>
                <c:pt idx="2357">
                  <c:v>2.3149999999999999</c:v>
                </c:pt>
                <c:pt idx="2358">
                  <c:v>1.466</c:v>
                </c:pt>
                <c:pt idx="2359">
                  <c:v>0.93400000000000005</c:v>
                </c:pt>
                <c:pt idx="2360">
                  <c:v>1.284</c:v>
                </c:pt>
                <c:pt idx="2361">
                  <c:v>1.4370000000000001</c:v>
                </c:pt>
                <c:pt idx="2362">
                  <c:v>2.0699999999999998</c:v>
                </c:pt>
                <c:pt idx="2363">
                  <c:v>1.802</c:v>
                </c:pt>
                <c:pt idx="2364">
                  <c:v>2.1989999999999998</c:v>
                </c:pt>
                <c:pt idx="2365">
                  <c:v>2.3740000000000001</c:v>
                </c:pt>
                <c:pt idx="2366">
                  <c:v>2.0739999999999998</c:v>
                </c:pt>
                <c:pt idx="2367">
                  <c:v>3.194</c:v>
                </c:pt>
                <c:pt idx="2368">
                  <c:v>2.262</c:v>
                </c:pt>
                <c:pt idx="2369">
                  <c:v>2.081</c:v>
                </c:pt>
                <c:pt idx="2370">
                  <c:v>2.3090000000000002</c:v>
                </c:pt>
                <c:pt idx="2371">
                  <c:v>1.7350000000000001</c:v>
                </c:pt>
                <c:pt idx="2372">
                  <c:v>2.1949999999999998</c:v>
                </c:pt>
                <c:pt idx="2373">
                  <c:v>2.1469999999999998</c:v>
                </c:pt>
                <c:pt idx="2374">
                  <c:v>2.5049999999999999</c:v>
                </c:pt>
                <c:pt idx="2375">
                  <c:v>2.3849999999999998</c:v>
                </c:pt>
                <c:pt idx="2376">
                  <c:v>1.534</c:v>
                </c:pt>
                <c:pt idx="2377">
                  <c:v>2.419</c:v>
                </c:pt>
                <c:pt idx="2378">
                  <c:v>2.4159999999999999</c:v>
                </c:pt>
                <c:pt idx="2379">
                  <c:v>2.04</c:v>
                </c:pt>
                <c:pt idx="2380">
                  <c:v>1.421</c:v>
                </c:pt>
                <c:pt idx="2381">
                  <c:v>1.95</c:v>
                </c:pt>
                <c:pt idx="2382">
                  <c:v>2.173</c:v>
                </c:pt>
                <c:pt idx="2383">
                  <c:v>2.3980000000000001</c:v>
                </c:pt>
                <c:pt idx="2384">
                  <c:v>2.403</c:v>
                </c:pt>
                <c:pt idx="2385">
                  <c:v>2.855</c:v>
                </c:pt>
                <c:pt idx="2386">
                  <c:v>2.173</c:v>
                </c:pt>
                <c:pt idx="2387">
                  <c:v>2.504</c:v>
                </c:pt>
                <c:pt idx="2388">
                  <c:v>1.7809999999999999</c:v>
                </c:pt>
                <c:pt idx="2389">
                  <c:v>1.5209999999999999</c:v>
                </c:pt>
                <c:pt idx="2390">
                  <c:v>2.5169999999999999</c:v>
                </c:pt>
                <c:pt idx="2391">
                  <c:v>2.5270000000000001</c:v>
                </c:pt>
                <c:pt idx="2392">
                  <c:v>3.0419999999999998</c:v>
                </c:pt>
                <c:pt idx="2393">
                  <c:v>3.3380000000000001</c:v>
                </c:pt>
                <c:pt idx="2394">
                  <c:v>3.2559999999999998</c:v>
                </c:pt>
                <c:pt idx="2395">
                  <c:v>2.3690000000000002</c:v>
                </c:pt>
                <c:pt idx="2396">
                  <c:v>2.2629999999999999</c:v>
                </c:pt>
                <c:pt idx="2397">
                  <c:v>2.4369999999999998</c:v>
                </c:pt>
                <c:pt idx="2398">
                  <c:v>1.9339999999999999</c:v>
                </c:pt>
                <c:pt idx="2399">
                  <c:v>2.2130000000000001</c:v>
                </c:pt>
                <c:pt idx="2400">
                  <c:v>3.419</c:v>
                </c:pt>
                <c:pt idx="2401">
                  <c:v>2.7679999999999998</c:v>
                </c:pt>
                <c:pt idx="2402">
                  <c:v>2.8839999999999999</c:v>
                </c:pt>
                <c:pt idx="2403">
                  <c:v>2.169</c:v>
                </c:pt>
                <c:pt idx="2404">
                  <c:v>1.5329999999999999</c:v>
                </c:pt>
                <c:pt idx="2405">
                  <c:v>1.3169999999999999</c:v>
                </c:pt>
                <c:pt idx="2406">
                  <c:v>2.093</c:v>
                </c:pt>
                <c:pt idx="2407">
                  <c:v>2.528</c:v>
                </c:pt>
                <c:pt idx="2408">
                  <c:v>3.0449999999999999</c:v>
                </c:pt>
                <c:pt idx="2409">
                  <c:v>2.927</c:v>
                </c:pt>
                <c:pt idx="2410">
                  <c:v>2.605</c:v>
                </c:pt>
                <c:pt idx="2411">
                  <c:v>2.327</c:v>
                </c:pt>
                <c:pt idx="2412">
                  <c:v>1.524</c:v>
                </c:pt>
                <c:pt idx="2413">
                  <c:v>1.847</c:v>
                </c:pt>
                <c:pt idx="2414">
                  <c:v>2.38</c:v>
                </c:pt>
                <c:pt idx="2415">
                  <c:v>1.4650000000000001</c:v>
                </c:pt>
                <c:pt idx="2416">
                  <c:v>1.883</c:v>
                </c:pt>
                <c:pt idx="2417">
                  <c:v>1.296</c:v>
                </c:pt>
                <c:pt idx="2418">
                  <c:v>1.488</c:v>
                </c:pt>
                <c:pt idx="2419">
                  <c:v>2.157</c:v>
                </c:pt>
                <c:pt idx="2420">
                  <c:v>1.6060000000000001</c:v>
                </c:pt>
                <c:pt idx="2421">
                  <c:v>1.526</c:v>
                </c:pt>
                <c:pt idx="2422">
                  <c:v>1.7649999999999999</c:v>
                </c:pt>
                <c:pt idx="2423">
                  <c:v>1.857</c:v>
                </c:pt>
                <c:pt idx="2424">
                  <c:v>2.0979999999999999</c:v>
                </c:pt>
                <c:pt idx="2425">
                  <c:v>2.52</c:v>
                </c:pt>
                <c:pt idx="2426">
                  <c:v>2.379</c:v>
                </c:pt>
                <c:pt idx="2427">
                  <c:v>1.9039999999999999</c:v>
                </c:pt>
                <c:pt idx="2428">
                  <c:v>2.085</c:v>
                </c:pt>
                <c:pt idx="2429">
                  <c:v>1.952</c:v>
                </c:pt>
                <c:pt idx="2430">
                  <c:v>2.6150000000000002</c:v>
                </c:pt>
                <c:pt idx="2431">
                  <c:v>2.7389999999999999</c:v>
                </c:pt>
                <c:pt idx="2432">
                  <c:v>2.4609999999999999</c:v>
                </c:pt>
                <c:pt idx="2433">
                  <c:v>2.0990000000000002</c:v>
                </c:pt>
                <c:pt idx="2434">
                  <c:v>2.1419999999999999</c:v>
                </c:pt>
                <c:pt idx="2435">
                  <c:v>2.0630000000000002</c:v>
                </c:pt>
                <c:pt idx="2436">
                  <c:v>1.82</c:v>
                </c:pt>
                <c:pt idx="2437">
                  <c:v>2.4</c:v>
                </c:pt>
                <c:pt idx="2438">
                  <c:v>1.835</c:v>
                </c:pt>
                <c:pt idx="2439">
                  <c:v>1.3580000000000001</c:v>
                </c:pt>
                <c:pt idx="2440">
                  <c:v>1.7110000000000001</c:v>
                </c:pt>
                <c:pt idx="2441">
                  <c:v>1.91</c:v>
                </c:pt>
                <c:pt idx="2442">
                  <c:v>2.75</c:v>
                </c:pt>
                <c:pt idx="2443">
                  <c:v>2.8380000000000001</c:v>
                </c:pt>
                <c:pt idx="2444">
                  <c:v>3.3540000000000001</c:v>
                </c:pt>
                <c:pt idx="2445">
                  <c:v>3.2839999999999998</c:v>
                </c:pt>
                <c:pt idx="2446">
                  <c:v>3.2269999999999999</c:v>
                </c:pt>
                <c:pt idx="2447">
                  <c:v>2.9590000000000001</c:v>
                </c:pt>
                <c:pt idx="2448">
                  <c:v>2.6349999999999998</c:v>
                </c:pt>
                <c:pt idx="2449">
                  <c:v>2.2690000000000001</c:v>
                </c:pt>
                <c:pt idx="2450">
                  <c:v>2.6989999999999998</c:v>
                </c:pt>
                <c:pt idx="2451">
                  <c:v>2.9740000000000002</c:v>
                </c:pt>
                <c:pt idx="2452">
                  <c:v>2.206</c:v>
                </c:pt>
                <c:pt idx="2453">
                  <c:v>2.5190000000000001</c:v>
                </c:pt>
                <c:pt idx="2454">
                  <c:v>2.2000000000000002</c:v>
                </c:pt>
                <c:pt idx="2455">
                  <c:v>2.3090000000000002</c:v>
                </c:pt>
                <c:pt idx="2456">
                  <c:v>1.593</c:v>
                </c:pt>
                <c:pt idx="2457">
                  <c:v>1.766</c:v>
                </c:pt>
                <c:pt idx="2458">
                  <c:v>1.96</c:v>
                </c:pt>
                <c:pt idx="2459">
                  <c:v>2.9790000000000001</c:v>
                </c:pt>
                <c:pt idx="2460">
                  <c:v>2.4710000000000001</c:v>
                </c:pt>
                <c:pt idx="2461">
                  <c:v>2.931</c:v>
                </c:pt>
                <c:pt idx="2462">
                  <c:v>2.7280000000000002</c:v>
                </c:pt>
                <c:pt idx="2463">
                  <c:v>2.5640000000000001</c:v>
                </c:pt>
                <c:pt idx="2464">
                  <c:v>2.629</c:v>
                </c:pt>
                <c:pt idx="2465">
                  <c:v>2.2450000000000001</c:v>
                </c:pt>
                <c:pt idx="2466">
                  <c:v>1.5820000000000001</c:v>
                </c:pt>
                <c:pt idx="2467">
                  <c:v>2.093</c:v>
                </c:pt>
                <c:pt idx="2468">
                  <c:v>3.3130000000000002</c:v>
                </c:pt>
                <c:pt idx="2469">
                  <c:v>2.9990000000000001</c:v>
                </c:pt>
                <c:pt idx="2470">
                  <c:v>3.552</c:v>
                </c:pt>
                <c:pt idx="2471">
                  <c:v>3.8679999999999999</c:v>
                </c:pt>
                <c:pt idx="2472">
                  <c:v>2.931</c:v>
                </c:pt>
                <c:pt idx="2473">
                  <c:v>2.8159999999999998</c:v>
                </c:pt>
                <c:pt idx="2474">
                  <c:v>2.6560000000000001</c:v>
                </c:pt>
                <c:pt idx="2475">
                  <c:v>3.528</c:v>
                </c:pt>
                <c:pt idx="2476">
                  <c:v>3.68</c:v>
                </c:pt>
                <c:pt idx="2477">
                  <c:v>3.37</c:v>
                </c:pt>
                <c:pt idx="2478">
                  <c:v>2.9780000000000002</c:v>
                </c:pt>
                <c:pt idx="2479">
                  <c:v>2.7690000000000001</c:v>
                </c:pt>
                <c:pt idx="2480">
                  <c:v>3.5470000000000002</c:v>
                </c:pt>
                <c:pt idx="2481">
                  <c:v>2.4409999999999998</c:v>
                </c:pt>
                <c:pt idx="2482">
                  <c:v>1.825</c:v>
                </c:pt>
                <c:pt idx="2483">
                  <c:v>2.1150000000000002</c:v>
                </c:pt>
                <c:pt idx="2484">
                  <c:v>2.645</c:v>
                </c:pt>
                <c:pt idx="2485">
                  <c:v>1.9279999999999999</c:v>
                </c:pt>
                <c:pt idx="2486">
                  <c:v>2.5720000000000001</c:v>
                </c:pt>
                <c:pt idx="2487">
                  <c:v>3.298</c:v>
                </c:pt>
                <c:pt idx="2488">
                  <c:v>3.1</c:v>
                </c:pt>
                <c:pt idx="2489">
                  <c:v>4.0060000000000002</c:v>
                </c:pt>
                <c:pt idx="2490">
                  <c:v>3.0920000000000001</c:v>
                </c:pt>
                <c:pt idx="2491">
                  <c:v>3.3969999999999998</c:v>
                </c:pt>
                <c:pt idx="2492">
                  <c:v>3.1469999999999998</c:v>
                </c:pt>
                <c:pt idx="2493">
                  <c:v>3.6040000000000001</c:v>
                </c:pt>
                <c:pt idx="2494">
                  <c:v>3.198</c:v>
                </c:pt>
                <c:pt idx="2495">
                  <c:v>3.7949999999999999</c:v>
                </c:pt>
                <c:pt idx="2496">
                  <c:v>2.9340000000000002</c:v>
                </c:pt>
                <c:pt idx="2497">
                  <c:v>3.4060000000000001</c:v>
                </c:pt>
                <c:pt idx="2498">
                  <c:v>2.8849999999999998</c:v>
                </c:pt>
                <c:pt idx="2499">
                  <c:v>2.843</c:v>
                </c:pt>
                <c:pt idx="2500">
                  <c:v>2.9169999999999998</c:v>
                </c:pt>
                <c:pt idx="2501">
                  <c:v>3.3980000000000001</c:v>
                </c:pt>
                <c:pt idx="2502">
                  <c:v>3.5859999999999999</c:v>
                </c:pt>
                <c:pt idx="2503">
                  <c:v>2.6869999999999998</c:v>
                </c:pt>
                <c:pt idx="2504">
                  <c:v>3.077</c:v>
                </c:pt>
                <c:pt idx="2505">
                  <c:v>3.383</c:v>
                </c:pt>
                <c:pt idx="2506">
                  <c:v>3.7029999999999998</c:v>
                </c:pt>
                <c:pt idx="2507">
                  <c:v>3.1309999999999998</c:v>
                </c:pt>
                <c:pt idx="2508">
                  <c:v>3.4060000000000001</c:v>
                </c:pt>
                <c:pt idx="2509">
                  <c:v>3.1160000000000001</c:v>
                </c:pt>
                <c:pt idx="2510">
                  <c:v>4.2450000000000001</c:v>
                </c:pt>
                <c:pt idx="2511">
                  <c:v>4.1369999999999996</c:v>
                </c:pt>
                <c:pt idx="2512">
                  <c:v>3.41</c:v>
                </c:pt>
                <c:pt idx="2513">
                  <c:v>3.5920000000000001</c:v>
                </c:pt>
                <c:pt idx="2514">
                  <c:v>4.6970000000000001</c:v>
                </c:pt>
                <c:pt idx="2515">
                  <c:v>4.798</c:v>
                </c:pt>
                <c:pt idx="2516">
                  <c:v>3.7189999999999999</c:v>
                </c:pt>
                <c:pt idx="2517">
                  <c:v>4.5880000000000001</c:v>
                </c:pt>
                <c:pt idx="2518">
                  <c:v>3.32</c:v>
                </c:pt>
                <c:pt idx="2519">
                  <c:v>3.8919999999999999</c:v>
                </c:pt>
                <c:pt idx="2520">
                  <c:v>4.0730000000000004</c:v>
                </c:pt>
                <c:pt idx="2521">
                  <c:v>4.7430000000000003</c:v>
                </c:pt>
                <c:pt idx="2522">
                  <c:v>4.0780000000000003</c:v>
                </c:pt>
                <c:pt idx="2523">
                  <c:v>4.4740000000000002</c:v>
                </c:pt>
                <c:pt idx="2524">
                  <c:v>3.8290000000000002</c:v>
                </c:pt>
                <c:pt idx="2525">
                  <c:v>3.6579999999999999</c:v>
                </c:pt>
                <c:pt idx="2526">
                  <c:v>4.3940000000000001</c:v>
                </c:pt>
                <c:pt idx="2527">
                  <c:v>4.665</c:v>
                </c:pt>
                <c:pt idx="2528">
                  <c:v>4.3140000000000001</c:v>
                </c:pt>
                <c:pt idx="2529">
                  <c:v>3.6539999999999999</c:v>
                </c:pt>
                <c:pt idx="2530">
                  <c:v>3.49</c:v>
                </c:pt>
                <c:pt idx="2531">
                  <c:v>3.298</c:v>
                </c:pt>
                <c:pt idx="2532">
                  <c:v>3.6190000000000002</c:v>
                </c:pt>
                <c:pt idx="2533">
                  <c:v>4.8090000000000002</c:v>
                </c:pt>
                <c:pt idx="2534">
                  <c:v>3.5150000000000001</c:v>
                </c:pt>
                <c:pt idx="2535">
                  <c:v>3.609</c:v>
                </c:pt>
                <c:pt idx="2536">
                  <c:v>4.3440000000000003</c:v>
                </c:pt>
                <c:pt idx="2537">
                  <c:v>4.1390000000000002</c:v>
                </c:pt>
                <c:pt idx="2538">
                  <c:v>2.9049999999999998</c:v>
                </c:pt>
                <c:pt idx="2539">
                  <c:v>3.1520000000000001</c:v>
                </c:pt>
                <c:pt idx="2540">
                  <c:v>3.9289999999999998</c:v>
                </c:pt>
                <c:pt idx="2541">
                  <c:v>3.3530000000000002</c:v>
                </c:pt>
                <c:pt idx="2542">
                  <c:v>4.1589999999999998</c:v>
                </c:pt>
                <c:pt idx="2543">
                  <c:v>4.0629999999999997</c:v>
                </c:pt>
                <c:pt idx="2544">
                  <c:v>4.3140000000000001</c:v>
                </c:pt>
                <c:pt idx="2545">
                  <c:v>3.5049999999999999</c:v>
                </c:pt>
                <c:pt idx="2546">
                  <c:v>3.2410000000000001</c:v>
                </c:pt>
                <c:pt idx="2547">
                  <c:v>4.3529999999999998</c:v>
                </c:pt>
                <c:pt idx="2548">
                  <c:v>4.5140000000000002</c:v>
                </c:pt>
                <c:pt idx="2549">
                  <c:v>4.5590000000000002</c:v>
                </c:pt>
                <c:pt idx="2550">
                  <c:v>3.8420000000000001</c:v>
                </c:pt>
                <c:pt idx="2551">
                  <c:v>3.919</c:v>
                </c:pt>
                <c:pt idx="2552">
                  <c:v>3.8250000000000002</c:v>
                </c:pt>
                <c:pt idx="2553">
                  <c:v>3.5859999999999999</c:v>
                </c:pt>
                <c:pt idx="2554">
                  <c:v>4.2350000000000003</c:v>
                </c:pt>
                <c:pt idx="2555">
                  <c:v>4.7880000000000003</c:v>
                </c:pt>
                <c:pt idx="2556">
                  <c:v>5.2919999999999998</c:v>
                </c:pt>
                <c:pt idx="2557">
                  <c:v>5.1230000000000002</c:v>
                </c:pt>
                <c:pt idx="2558">
                  <c:v>3.5609999999999999</c:v>
                </c:pt>
                <c:pt idx="2559">
                  <c:v>3.863</c:v>
                </c:pt>
                <c:pt idx="2560">
                  <c:v>3.9060000000000001</c:v>
                </c:pt>
                <c:pt idx="2561">
                  <c:v>4.391</c:v>
                </c:pt>
                <c:pt idx="2562">
                  <c:v>3.5510000000000002</c:v>
                </c:pt>
                <c:pt idx="2563">
                  <c:v>3.5489999999999999</c:v>
                </c:pt>
                <c:pt idx="2564">
                  <c:v>3.3239999999999998</c:v>
                </c:pt>
                <c:pt idx="2565">
                  <c:v>2.794</c:v>
                </c:pt>
                <c:pt idx="2566">
                  <c:v>3.23</c:v>
                </c:pt>
                <c:pt idx="2567">
                  <c:v>2.968</c:v>
                </c:pt>
                <c:pt idx="2568">
                  <c:v>3.5649999999999999</c:v>
                </c:pt>
                <c:pt idx="2569">
                  <c:v>3.141</c:v>
                </c:pt>
                <c:pt idx="2570">
                  <c:v>3.5190000000000001</c:v>
                </c:pt>
                <c:pt idx="2571">
                  <c:v>3.54</c:v>
                </c:pt>
                <c:pt idx="2572">
                  <c:v>2.851</c:v>
                </c:pt>
                <c:pt idx="2573">
                  <c:v>3.8570000000000002</c:v>
                </c:pt>
                <c:pt idx="2574">
                  <c:v>3.01</c:v>
                </c:pt>
                <c:pt idx="2575">
                  <c:v>3.1970000000000001</c:v>
                </c:pt>
                <c:pt idx="2576">
                  <c:v>4.4260000000000002</c:v>
                </c:pt>
                <c:pt idx="2577">
                  <c:v>4.1900000000000004</c:v>
                </c:pt>
                <c:pt idx="2578">
                  <c:v>3.8679999999999999</c:v>
                </c:pt>
                <c:pt idx="2579">
                  <c:v>3.42</c:v>
                </c:pt>
                <c:pt idx="2580">
                  <c:v>4.4210000000000003</c:v>
                </c:pt>
                <c:pt idx="2581">
                  <c:v>4.53</c:v>
                </c:pt>
                <c:pt idx="2582">
                  <c:v>4.6459999999999999</c:v>
                </c:pt>
                <c:pt idx="2583">
                  <c:v>3.7709999999999999</c:v>
                </c:pt>
                <c:pt idx="2584">
                  <c:v>2.944</c:v>
                </c:pt>
                <c:pt idx="2585">
                  <c:v>2.9950000000000001</c:v>
                </c:pt>
                <c:pt idx="2586">
                  <c:v>2.794</c:v>
                </c:pt>
                <c:pt idx="2587">
                  <c:v>2.5939999999999999</c:v>
                </c:pt>
                <c:pt idx="2588">
                  <c:v>2.302</c:v>
                </c:pt>
                <c:pt idx="2589">
                  <c:v>3.6269999999999998</c:v>
                </c:pt>
                <c:pt idx="2590">
                  <c:v>3.1</c:v>
                </c:pt>
                <c:pt idx="2591">
                  <c:v>2.141</c:v>
                </c:pt>
                <c:pt idx="2592">
                  <c:v>2.177</c:v>
                </c:pt>
                <c:pt idx="2593">
                  <c:v>3.5880000000000001</c:v>
                </c:pt>
                <c:pt idx="2594">
                  <c:v>3.6150000000000002</c:v>
                </c:pt>
                <c:pt idx="2595">
                  <c:v>2.6469999999999998</c:v>
                </c:pt>
                <c:pt idx="2596">
                  <c:v>2.7349999999999999</c:v>
                </c:pt>
                <c:pt idx="2597">
                  <c:v>3.6379999999999999</c:v>
                </c:pt>
                <c:pt idx="2598">
                  <c:v>4.2539999999999996</c:v>
                </c:pt>
                <c:pt idx="2599">
                  <c:v>3.4590000000000001</c:v>
                </c:pt>
                <c:pt idx="2600">
                  <c:v>2.8319999999999999</c:v>
                </c:pt>
                <c:pt idx="2601">
                  <c:v>2.5369999999999999</c:v>
                </c:pt>
                <c:pt idx="2602">
                  <c:v>2.8359999999999999</c:v>
                </c:pt>
                <c:pt idx="2603">
                  <c:v>3.9249999999999998</c:v>
                </c:pt>
                <c:pt idx="2604">
                  <c:v>3.1869999999999998</c:v>
                </c:pt>
                <c:pt idx="2605">
                  <c:v>3.1789999999999998</c:v>
                </c:pt>
                <c:pt idx="2606">
                  <c:v>3.4169999999999998</c:v>
                </c:pt>
                <c:pt idx="2607">
                  <c:v>3.2069999999999999</c:v>
                </c:pt>
                <c:pt idx="2608">
                  <c:v>2.242</c:v>
                </c:pt>
                <c:pt idx="2609">
                  <c:v>1.7529999999999999</c:v>
                </c:pt>
                <c:pt idx="2610">
                  <c:v>1.794</c:v>
                </c:pt>
                <c:pt idx="2611">
                  <c:v>2.3540000000000001</c:v>
                </c:pt>
                <c:pt idx="2612">
                  <c:v>1.8360000000000001</c:v>
                </c:pt>
                <c:pt idx="2613">
                  <c:v>2.34</c:v>
                </c:pt>
                <c:pt idx="2614">
                  <c:v>2.2269999999999999</c:v>
                </c:pt>
                <c:pt idx="2615">
                  <c:v>2.48</c:v>
                </c:pt>
                <c:pt idx="2616">
                  <c:v>2.2730000000000001</c:v>
                </c:pt>
                <c:pt idx="2617">
                  <c:v>1.8720000000000001</c:v>
                </c:pt>
                <c:pt idx="2618">
                  <c:v>2.742</c:v>
                </c:pt>
                <c:pt idx="2619">
                  <c:v>2.6360000000000001</c:v>
                </c:pt>
                <c:pt idx="2620">
                  <c:v>2.8069999999999999</c:v>
                </c:pt>
                <c:pt idx="2621">
                  <c:v>2.7639999999999998</c:v>
                </c:pt>
                <c:pt idx="2622">
                  <c:v>2.0489999999999999</c:v>
                </c:pt>
                <c:pt idx="2623">
                  <c:v>2.1389999999999998</c:v>
                </c:pt>
                <c:pt idx="2624">
                  <c:v>2.2290000000000001</c:v>
                </c:pt>
                <c:pt idx="2625">
                  <c:v>2.5649999999999999</c:v>
                </c:pt>
                <c:pt idx="2626">
                  <c:v>3.2469999999999999</c:v>
                </c:pt>
                <c:pt idx="2627">
                  <c:v>2.5830000000000002</c:v>
                </c:pt>
                <c:pt idx="2628">
                  <c:v>2.4209999999999998</c:v>
                </c:pt>
                <c:pt idx="2629">
                  <c:v>1.637</c:v>
                </c:pt>
                <c:pt idx="2630">
                  <c:v>2.706</c:v>
                </c:pt>
                <c:pt idx="2631">
                  <c:v>1.9139999999999999</c:v>
                </c:pt>
                <c:pt idx="2632">
                  <c:v>2.9049999999999998</c:v>
                </c:pt>
                <c:pt idx="2633">
                  <c:v>2.915</c:v>
                </c:pt>
                <c:pt idx="2634">
                  <c:v>2.9140000000000001</c:v>
                </c:pt>
                <c:pt idx="2635">
                  <c:v>2.5910000000000002</c:v>
                </c:pt>
                <c:pt idx="2636">
                  <c:v>1.756</c:v>
                </c:pt>
                <c:pt idx="2637">
                  <c:v>2.331</c:v>
                </c:pt>
                <c:pt idx="2638">
                  <c:v>2.0569999999999999</c:v>
                </c:pt>
                <c:pt idx="2639">
                  <c:v>2.2010000000000001</c:v>
                </c:pt>
                <c:pt idx="2640">
                  <c:v>1.919</c:v>
                </c:pt>
                <c:pt idx="2641">
                  <c:v>1.8720000000000001</c:v>
                </c:pt>
                <c:pt idx="2642">
                  <c:v>2.2480000000000002</c:v>
                </c:pt>
                <c:pt idx="2643">
                  <c:v>2.1640000000000001</c:v>
                </c:pt>
                <c:pt idx="2644">
                  <c:v>1.748</c:v>
                </c:pt>
                <c:pt idx="2645">
                  <c:v>2.6120000000000001</c:v>
                </c:pt>
                <c:pt idx="2646">
                  <c:v>1.8939999999999999</c:v>
                </c:pt>
                <c:pt idx="2647">
                  <c:v>2.08</c:v>
                </c:pt>
                <c:pt idx="2648">
                  <c:v>1.9179999999999999</c:v>
                </c:pt>
                <c:pt idx="2649">
                  <c:v>1.679</c:v>
                </c:pt>
                <c:pt idx="2650">
                  <c:v>2.512</c:v>
                </c:pt>
                <c:pt idx="2651">
                  <c:v>3.07</c:v>
                </c:pt>
                <c:pt idx="2652">
                  <c:v>1.9550000000000001</c:v>
                </c:pt>
                <c:pt idx="2653">
                  <c:v>1.518</c:v>
                </c:pt>
                <c:pt idx="2654">
                  <c:v>1.6919999999999999</c:v>
                </c:pt>
                <c:pt idx="2655">
                  <c:v>2.3860000000000001</c:v>
                </c:pt>
                <c:pt idx="2656">
                  <c:v>2.3860000000000001</c:v>
                </c:pt>
                <c:pt idx="2657">
                  <c:v>2.1880000000000002</c:v>
                </c:pt>
                <c:pt idx="2658">
                  <c:v>1.819</c:v>
                </c:pt>
                <c:pt idx="2659">
                  <c:v>2.2120000000000002</c:v>
                </c:pt>
                <c:pt idx="2660">
                  <c:v>2.9319999999999999</c:v>
                </c:pt>
                <c:pt idx="2661">
                  <c:v>2.0920000000000001</c:v>
                </c:pt>
                <c:pt idx="2662">
                  <c:v>1.502</c:v>
                </c:pt>
                <c:pt idx="2663">
                  <c:v>2.0739999999999998</c:v>
                </c:pt>
                <c:pt idx="2664">
                  <c:v>1.8240000000000001</c:v>
                </c:pt>
                <c:pt idx="2665">
                  <c:v>1.905</c:v>
                </c:pt>
                <c:pt idx="2666">
                  <c:v>1.698</c:v>
                </c:pt>
                <c:pt idx="2667">
                  <c:v>2.5710000000000002</c:v>
                </c:pt>
                <c:pt idx="2668">
                  <c:v>1.7490000000000001</c:v>
                </c:pt>
                <c:pt idx="2669">
                  <c:v>1.3140000000000001</c:v>
                </c:pt>
                <c:pt idx="2670">
                  <c:v>2.3860000000000001</c:v>
                </c:pt>
                <c:pt idx="2671">
                  <c:v>2.698</c:v>
                </c:pt>
                <c:pt idx="2672">
                  <c:v>2.3679999999999999</c:v>
                </c:pt>
                <c:pt idx="2673">
                  <c:v>1.905</c:v>
                </c:pt>
                <c:pt idx="2674">
                  <c:v>1.4470000000000001</c:v>
                </c:pt>
                <c:pt idx="2675">
                  <c:v>1.6830000000000001</c:v>
                </c:pt>
                <c:pt idx="2676">
                  <c:v>2.1669999999999998</c:v>
                </c:pt>
                <c:pt idx="2677">
                  <c:v>2.3199999999999998</c:v>
                </c:pt>
                <c:pt idx="2678">
                  <c:v>2.7</c:v>
                </c:pt>
                <c:pt idx="2679">
                  <c:v>2.2549999999999999</c:v>
                </c:pt>
                <c:pt idx="2680">
                  <c:v>2.1619999999999999</c:v>
                </c:pt>
                <c:pt idx="2681">
                  <c:v>3.0289999999999999</c:v>
                </c:pt>
                <c:pt idx="2682">
                  <c:v>2.649</c:v>
                </c:pt>
                <c:pt idx="2683">
                  <c:v>2.0190000000000001</c:v>
                </c:pt>
                <c:pt idx="2684">
                  <c:v>2.177</c:v>
                </c:pt>
                <c:pt idx="2685">
                  <c:v>2.077</c:v>
                </c:pt>
                <c:pt idx="2686">
                  <c:v>2.508</c:v>
                </c:pt>
                <c:pt idx="2687">
                  <c:v>2.0489999999999999</c:v>
                </c:pt>
                <c:pt idx="2688">
                  <c:v>1.8939999999999999</c:v>
                </c:pt>
                <c:pt idx="2689">
                  <c:v>1.7909999999999999</c:v>
                </c:pt>
                <c:pt idx="2690">
                  <c:v>1.5629999999999999</c:v>
                </c:pt>
                <c:pt idx="2691">
                  <c:v>1.282</c:v>
                </c:pt>
                <c:pt idx="2692">
                  <c:v>2.63</c:v>
                </c:pt>
                <c:pt idx="2693">
                  <c:v>2.2890000000000001</c:v>
                </c:pt>
                <c:pt idx="2694">
                  <c:v>3.5459999999999998</c:v>
                </c:pt>
                <c:pt idx="2695">
                  <c:v>2.617</c:v>
                </c:pt>
                <c:pt idx="2696">
                  <c:v>1.9059999999999999</c:v>
                </c:pt>
                <c:pt idx="2697">
                  <c:v>2.1150000000000002</c:v>
                </c:pt>
                <c:pt idx="2698">
                  <c:v>1.536</c:v>
                </c:pt>
                <c:pt idx="2699">
                  <c:v>1.5740000000000001</c:v>
                </c:pt>
                <c:pt idx="2700">
                  <c:v>1.29</c:v>
                </c:pt>
                <c:pt idx="2701">
                  <c:v>2.2869999999999999</c:v>
                </c:pt>
                <c:pt idx="2702">
                  <c:v>1.9390000000000001</c:v>
                </c:pt>
                <c:pt idx="2703">
                  <c:v>2.2909999999999999</c:v>
                </c:pt>
                <c:pt idx="2704">
                  <c:v>1.73</c:v>
                </c:pt>
                <c:pt idx="2705">
                  <c:v>1.9890000000000001</c:v>
                </c:pt>
                <c:pt idx="2706">
                  <c:v>2.0630000000000002</c:v>
                </c:pt>
                <c:pt idx="2707">
                  <c:v>2.302</c:v>
                </c:pt>
                <c:pt idx="2708">
                  <c:v>2.1579999999999999</c:v>
                </c:pt>
                <c:pt idx="2709">
                  <c:v>2.5979999999999999</c:v>
                </c:pt>
                <c:pt idx="2710">
                  <c:v>2.254</c:v>
                </c:pt>
                <c:pt idx="2711">
                  <c:v>1.4910000000000001</c:v>
                </c:pt>
                <c:pt idx="2712">
                  <c:v>1.8</c:v>
                </c:pt>
                <c:pt idx="2713">
                  <c:v>2.2509999999999999</c:v>
                </c:pt>
                <c:pt idx="2714">
                  <c:v>2.5470000000000002</c:v>
                </c:pt>
                <c:pt idx="2715">
                  <c:v>1.3049999999999999</c:v>
                </c:pt>
                <c:pt idx="2716">
                  <c:v>1.8680000000000001</c:v>
                </c:pt>
                <c:pt idx="2717">
                  <c:v>3.218</c:v>
                </c:pt>
                <c:pt idx="2718">
                  <c:v>3.0680000000000001</c:v>
                </c:pt>
                <c:pt idx="2719">
                  <c:v>2.4609999999999999</c:v>
                </c:pt>
                <c:pt idx="2720">
                  <c:v>1.514</c:v>
                </c:pt>
                <c:pt idx="2721">
                  <c:v>2.0049999999999999</c:v>
                </c:pt>
                <c:pt idx="2722">
                  <c:v>1.486</c:v>
                </c:pt>
                <c:pt idx="2723">
                  <c:v>1.877</c:v>
                </c:pt>
                <c:pt idx="2724">
                  <c:v>2.0299999999999998</c:v>
                </c:pt>
                <c:pt idx="2725">
                  <c:v>2.0670000000000002</c:v>
                </c:pt>
                <c:pt idx="2726">
                  <c:v>3.2919999999999998</c:v>
                </c:pt>
                <c:pt idx="2727">
                  <c:v>2.6749999999999998</c:v>
                </c:pt>
                <c:pt idx="2728">
                  <c:v>2.9689999999999999</c:v>
                </c:pt>
                <c:pt idx="2729">
                  <c:v>2.8069999999999999</c:v>
                </c:pt>
                <c:pt idx="2730">
                  <c:v>1.871</c:v>
                </c:pt>
                <c:pt idx="2731">
                  <c:v>1.5529999999999999</c:v>
                </c:pt>
                <c:pt idx="2732">
                  <c:v>1.7569999999999999</c:v>
                </c:pt>
                <c:pt idx="2733">
                  <c:v>1.661</c:v>
                </c:pt>
                <c:pt idx="2734">
                  <c:v>1.9730000000000001</c:v>
                </c:pt>
                <c:pt idx="2735">
                  <c:v>1.93</c:v>
                </c:pt>
                <c:pt idx="2736">
                  <c:v>1.7330000000000001</c:v>
                </c:pt>
                <c:pt idx="2737">
                  <c:v>1.4650000000000001</c:v>
                </c:pt>
                <c:pt idx="2738">
                  <c:v>1.8340000000000001</c:v>
                </c:pt>
                <c:pt idx="2739">
                  <c:v>2.1240000000000001</c:v>
                </c:pt>
                <c:pt idx="2740">
                  <c:v>1.7789999999999999</c:v>
                </c:pt>
                <c:pt idx="2741">
                  <c:v>2.0339999999999998</c:v>
                </c:pt>
                <c:pt idx="2742">
                  <c:v>1.891</c:v>
                </c:pt>
                <c:pt idx="2743">
                  <c:v>2.1749999999999998</c:v>
                </c:pt>
                <c:pt idx="2744">
                  <c:v>2.177</c:v>
                </c:pt>
                <c:pt idx="2745">
                  <c:v>2.008</c:v>
                </c:pt>
                <c:pt idx="2746">
                  <c:v>2.3159999999999998</c:v>
                </c:pt>
                <c:pt idx="2747">
                  <c:v>2.1520000000000001</c:v>
                </c:pt>
                <c:pt idx="2748">
                  <c:v>1.5629999999999999</c:v>
                </c:pt>
                <c:pt idx="2749">
                  <c:v>2.2519999999999998</c:v>
                </c:pt>
                <c:pt idx="2750">
                  <c:v>2.2029999999999998</c:v>
                </c:pt>
                <c:pt idx="2751">
                  <c:v>2.0430000000000001</c:v>
                </c:pt>
                <c:pt idx="2752">
                  <c:v>1.931</c:v>
                </c:pt>
                <c:pt idx="2753">
                  <c:v>2.214</c:v>
                </c:pt>
                <c:pt idx="2754">
                  <c:v>1.9370000000000001</c:v>
                </c:pt>
                <c:pt idx="2755">
                  <c:v>1.6160000000000001</c:v>
                </c:pt>
                <c:pt idx="2756">
                  <c:v>2.173</c:v>
                </c:pt>
                <c:pt idx="2757">
                  <c:v>2.137</c:v>
                </c:pt>
                <c:pt idx="2758">
                  <c:v>2.0190000000000001</c:v>
                </c:pt>
                <c:pt idx="2759">
                  <c:v>2.7240000000000002</c:v>
                </c:pt>
                <c:pt idx="2760">
                  <c:v>2.7269999999999999</c:v>
                </c:pt>
                <c:pt idx="2761">
                  <c:v>2.214</c:v>
                </c:pt>
                <c:pt idx="2762">
                  <c:v>2.2829999999999999</c:v>
                </c:pt>
                <c:pt idx="2763">
                  <c:v>2.2629999999999999</c:v>
                </c:pt>
                <c:pt idx="2764">
                  <c:v>1.796</c:v>
                </c:pt>
                <c:pt idx="2765">
                  <c:v>2.1379999999999999</c:v>
                </c:pt>
                <c:pt idx="2766">
                  <c:v>2.4769999999999999</c:v>
                </c:pt>
                <c:pt idx="2767">
                  <c:v>2.117</c:v>
                </c:pt>
                <c:pt idx="2768">
                  <c:v>1.6479999999999999</c:v>
                </c:pt>
                <c:pt idx="2769">
                  <c:v>1.782</c:v>
                </c:pt>
                <c:pt idx="2770">
                  <c:v>1.9670000000000001</c:v>
                </c:pt>
                <c:pt idx="2771">
                  <c:v>2.3719999999999999</c:v>
                </c:pt>
                <c:pt idx="2772">
                  <c:v>2.4950000000000001</c:v>
                </c:pt>
                <c:pt idx="2773">
                  <c:v>3.2120000000000002</c:v>
                </c:pt>
                <c:pt idx="2774">
                  <c:v>3.8439999999999999</c:v>
                </c:pt>
                <c:pt idx="2775">
                  <c:v>2.19</c:v>
                </c:pt>
                <c:pt idx="2776">
                  <c:v>2.234</c:v>
                </c:pt>
                <c:pt idx="2777">
                  <c:v>2.431</c:v>
                </c:pt>
                <c:pt idx="2778">
                  <c:v>3.1230000000000002</c:v>
                </c:pt>
                <c:pt idx="2779">
                  <c:v>4.359</c:v>
                </c:pt>
                <c:pt idx="2780">
                  <c:v>2.2069999999999999</c:v>
                </c:pt>
                <c:pt idx="2781">
                  <c:v>2.2290000000000001</c:v>
                </c:pt>
                <c:pt idx="2782">
                  <c:v>2.0379999999999998</c:v>
                </c:pt>
                <c:pt idx="2783">
                  <c:v>2.1549999999999998</c:v>
                </c:pt>
                <c:pt idx="2784">
                  <c:v>2.496</c:v>
                </c:pt>
                <c:pt idx="2785">
                  <c:v>2.2250000000000001</c:v>
                </c:pt>
                <c:pt idx="2786">
                  <c:v>1.516</c:v>
                </c:pt>
                <c:pt idx="2787">
                  <c:v>2.0369999999999999</c:v>
                </c:pt>
                <c:pt idx="2788">
                  <c:v>2.383</c:v>
                </c:pt>
                <c:pt idx="2789">
                  <c:v>1.579</c:v>
                </c:pt>
                <c:pt idx="2790">
                  <c:v>1.1579999999999999</c:v>
                </c:pt>
                <c:pt idx="2791">
                  <c:v>1.4830000000000001</c:v>
                </c:pt>
                <c:pt idx="2792">
                  <c:v>1.617</c:v>
                </c:pt>
                <c:pt idx="2793">
                  <c:v>1.8340000000000001</c:v>
                </c:pt>
                <c:pt idx="2794">
                  <c:v>2.302</c:v>
                </c:pt>
                <c:pt idx="2795">
                  <c:v>2.4900000000000002</c:v>
                </c:pt>
                <c:pt idx="2796">
                  <c:v>2.2280000000000002</c:v>
                </c:pt>
                <c:pt idx="2797">
                  <c:v>1.964</c:v>
                </c:pt>
                <c:pt idx="2798">
                  <c:v>2.35</c:v>
                </c:pt>
                <c:pt idx="2799">
                  <c:v>2.2719999999999998</c:v>
                </c:pt>
                <c:pt idx="2800">
                  <c:v>1.78</c:v>
                </c:pt>
                <c:pt idx="2801">
                  <c:v>1.8759999999999999</c:v>
                </c:pt>
                <c:pt idx="2802">
                  <c:v>2.0049999999999999</c:v>
                </c:pt>
                <c:pt idx="2803">
                  <c:v>3.5289999999999999</c:v>
                </c:pt>
                <c:pt idx="2804">
                  <c:v>3.0449999999999999</c:v>
                </c:pt>
                <c:pt idx="2805">
                  <c:v>2.4569999999999999</c:v>
                </c:pt>
                <c:pt idx="2806">
                  <c:v>1.895</c:v>
                </c:pt>
                <c:pt idx="2807">
                  <c:v>2.6669999999999998</c:v>
                </c:pt>
                <c:pt idx="2808">
                  <c:v>1.9630000000000001</c:v>
                </c:pt>
                <c:pt idx="2809">
                  <c:v>1.583</c:v>
                </c:pt>
                <c:pt idx="2810">
                  <c:v>2.0329999999999999</c:v>
                </c:pt>
                <c:pt idx="2811">
                  <c:v>2.4980000000000002</c:v>
                </c:pt>
                <c:pt idx="2812">
                  <c:v>1.9890000000000001</c:v>
                </c:pt>
                <c:pt idx="2813">
                  <c:v>2.206</c:v>
                </c:pt>
                <c:pt idx="2814">
                  <c:v>1.8660000000000001</c:v>
                </c:pt>
                <c:pt idx="2815">
                  <c:v>1.629</c:v>
                </c:pt>
                <c:pt idx="2816">
                  <c:v>2.0699999999999998</c:v>
                </c:pt>
                <c:pt idx="2817">
                  <c:v>2.9119999999999999</c:v>
                </c:pt>
                <c:pt idx="2818">
                  <c:v>1.861</c:v>
                </c:pt>
                <c:pt idx="2819">
                  <c:v>2.0009999999999999</c:v>
                </c:pt>
                <c:pt idx="2820">
                  <c:v>2.109</c:v>
                </c:pt>
                <c:pt idx="2821">
                  <c:v>2.4689999999999999</c:v>
                </c:pt>
                <c:pt idx="2822">
                  <c:v>2.512</c:v>
                </c:pt>
                <c:pt idx="2823">
                  <c:v>2.532</c:v>
                </c:pt>
                <c:pt idx="2824">
                  <c:v>2.3620000000000001</c:v>
                </c:pt>
                <c:pt idx="2825">
                  <c:v>1.4790000000000001</c:v>
                </c:pt>
                <c:pt idx="2826">
                  <c:v>1.72</c:v>
                </c:pt>
                <c:pt idx="2827">
                  <c:v>1.3180000000000001</c:v>
                </c:pt>
                <c:pt idx="2828">
                  <c:v>1.6910000000000001</c:v>
                </c:pt>
                <c:pt idx="2829">
                  <c:v>2.2919999999999998</c:v>
                </c:pt>
                <c:pt idx="2830">
                  <c:v>1.7969999999999999</c:v>
                </c:pt>
                <c:pt idx="2831">
                  <c:v>1.746</c:v>
                </c:pt>
                <c:pt idx="2832">
                  <c:v>3.12</c:v>
                </c:pt>
                <c:pt idx="2833">
                  <c:v>3.9540000000000002</c:v>
                </c:pt>
                <c:pt idx="2834">
                  <c:v>4.2080000000000002</c:v>
                </c:pt>
                <c:pt idx="2835">
                  <c:v>3.4510000000000001</c:v>
                </c:pt>
                <c:pt idx="2836">
                  <c:v>1.99</c:v>
                </c:pt>
                <c:pt idx="2837">
                  <c:v>3.1320000000000001</c:v>
                </c:pt>
                <c:pt idx="2838">
                  <c:v>3.5350000000000001</c:v>
                </c:pt>
                <c:pt idx="2839">
                  <c:v>3.6360000000000001</c:v>
                </c:pt>
                <c:pt idx="2840">
                  <c:v>4.2080000000000002</c:v>
                </c:pt>
                <c:pt idx="2841">
                  <c:v>3.903</c:v>
                </c:pt>
                <c:pt idx="2842">
                  <c:v>3.085</c:v>
                </c:pt>
                <c:pt idx="2843">
                  <c:v>2.3849999999999998</c:v>
                </c:pt>
                <c:pt idx="2844">
                  <c:v>3.262</c:v>
                </c:pt>
                <c:pt idx="2845">
                  <c:v>2.379</c:v>
                </c:pt>
                <c:pt idx="2846">
                  <c:v>1.9530000000000001</c:v>
                </c:pt>
                <c:pt idx="2847">
                  <c:v>2.2130000000000001</c:v>
                </c:pt>
                <c:pt idx="2848">
                  <c:v>3.448</c:v>
                </c:pt>
                <c:pt idx="2849">
                  <c:v>3.3889999999999998</c:v>
                </c:pt>
                <c:pt idx="2850">
                  <c:v>3.1110000000000002</c:v>
                </c:pt>
                <c:pt idx="2851">
                  <c:v>3.1309999999999998</c:v>
                </c:pt>
                <c:pt idx="2852">
                  <c:v>3.903</c:v>
                </c:pt>
                <c:pt idx="2853">
                  <c:v>3.64</c:v>
                </c:pt>
                <c:pt idx="2854">
                  <c:v>2.9780000000000002</c:v>
                </c:pt>
                <c:pt idx="2855">
                  <c:v>3.6040000000000001</c:v>
                </c:pt>
                <c:pt idx="2856">
                  <c:v>3.645</c:v>
                </c:pt>
                <c:pt idx="2857">
                  <c:v>3.093</c:v>
                </c:pt>
                <c:pt idx="2858">
                  <c:v>3.585</c:v>
                </c:pt>
                <c:pt idx="2859">
                  <c:v>2.9769999999999999</c:v>
                </c:pt>
                <c:pt idx="2860">
                  <c:v>3.2120000000000002</c:v>
                </c:pt>
                <c:pt idx="2861">
                  <c:v>3.2810000000000001</c:v>
                </c:pt>
                <c:pt idx="2862">
                  <c:v>3.5350000000000001</c:v>
                </c:pt>
                <c:pt idx="2863">
                  <c:v>1.887</c:v>
                </c:pt>
                <c:pt idx="2864">
                  <c:v>3.0579999999999998</c:v>
                </c:pt>
                <c:pt idx="2865">
                  <c:v>2.839</c:v>
                </c:pt>
                <c:pt idx="2866">
                  <c:v>3.9049999999999998</c:v>
                </c:pt>
                <c:pt idx="2867">
                  <c:v>3.6059999999999999</c:v>
                </c:pt>
                <c:pt idx="2868">
                  <c:v>4.2450000000000001</c:v>
                </c:pt>
                <c:pt idx="2869">
                  <c:v>4.3920000000000003</c:v>
                </c:pt>
                <c:pt idx="2870">
                  <c:v>3.044</c:v>
                </c:pt>
                <c:pt idx="2871">
                  <c:v>2.7290000000000001</c:v>
                </c:pt>
                <c:pt idx="2872">
                  <c:v>3.0619999999999998</c:v>
                </c:pt>
                <c:pt idx="2873">
                  <c:v>3.375</c:v>
                </c:pt>
                <c:pt idx="2874">
                  <c:v>3.5990000000000002</c:v>
                </c:pt>
                <c:pt idx="2875">
                  <c:v>4.3109999999999999</c:v>
                </c:pt>
                <c:pt idx="2876">
                  <c:v>4.8860000000000001</c:v>
                </c:pt>
                <c:pt idx="2877">
                  <c:v>4.673</c:v>
                </c:pt>
                <c:pt idx="2878">
                  <c:v>3.3580000000000001</c:v>
                </c:pt>
                <c:pt idx="2879">
                  <c:v>3.1269999999999998</c:v>
                </c:pt>
                <c:pt idx="2880">
                  <c:v>2.698</c:v>
                </c:pt>
                <c:pt idx="2881">
                  <c:v>3.202</c:v>
                </c:pt>
                <c:pt idx="2882">
                  <c:v>4.0670000000000002</c:v>
                </c:pt>
                <c:pt idx="2883">
                  <c:v>2.952</c:v>
                </c:pt>
                <c:pt idx="2884">
                  <c:v>2.5710000000000002</c:v>
                </c:pt>
                <c:pt idx="2885">
                  <c:v>2.4169999999999998</c:v>
                </c:pt>
                <c:pt idx="2886">
                  <c:v>3.9380000000000002</c:v>
                </c:pt>
                <c:pt idx="2887">
                  <c:v>2.9649999999999999</c:v>
                </c:pt>
                <c:pt idx="2888">
                  <c:v>4.0510000000000002</c:v>
                </c:pt>
                <c:pt idx="2889">
                  <c:v>4.22</c:v>
                </c:pt>
                <c:pt idx="2890">
                  <c:v>4.1790000000000003</c:v>
                </c:pt>
                <c:pt idx="2891">
                  <c:v>4.2460000000000004</c:v>
                </c:pt>
                <c:pt idx="2892">
                  <c:v>3.4729999999999999</c:v>
                </c:pt>
                <c:pt idx="2893">
                  <c:v>4.4240000000000004</c:v>
                </c:pt>
                <c:pt idx="2894">
                  <c:v>3.9809999999999999</c:v>
                </c:pt>
                <c:pt idx="2895">
                  <c:v>4.1520000000000001</c:v>
                </c:pt>
                <c:pt idx="2896">
                  <c:v>3.7469999999999999</c:v>
                </c:pt>
                <c:pt idx="2897">
                  <c:v>3.9580000000000002</c:v>
                </c:pt>
                <c:pt idx="2898">
                  <c:v>4.7930000000000001</c:v>
                </c:pt>
                <c:pt idx="2899">
                  <c:v>3.085</c:v>
                </c:pt>
                <c:pt idx="2900">
                  <c:v>3.5649999999999999</c:v>
                </c:pt>
                <c:pt idx="2901">
                  <c:v>3.8460000000000001</c:v>
                </c:pt>
                <c:pt idx="2902">
                  <c:v>3.972</c:v>
                </c:pt>
                <c:pt idx="2903">
                  <c:v>3.8250000000000002</c:v>
                </c:pt>
                <c:pt idx="2904">
                  <c:v>4.37</c:v>
                </c:pt>
                <c:pt idx="2905">
                  <c:v>4.5350000000000001</c:v>
                </c:pt>
                <c:pt idx="2906">
                  <c:v>4.2050000000000001</c:v>
                </c:pt>
                <c:pt idx="2907">
                  <c:v>4.1609999999999996</c:v>
                </c:pt>
                <c:pt idx="2908">
                  <c:v>4.1660000000000004</c:v>
                </c:pt>
                <c:pt idx="2909">
                  <c:v>3.6739999999999999</c:v>
                </c:pt>
                <c:pt idx="2910">
                  <c:v>4.3179999999999996</c:v>
                </c:pt>
                <c:pt idx="2911">
                  <c:v>4.5739999999999998</c:v>
                </c:pt>
                <c:pt idx="2912">
                  <c:v>4.0339999999999998</c:v>
                </c:pt>
                <c:pt idx="2913">
                  <c:v>3.6749999999999998</c:v>
                </c:pt>
                <c:pt idx="2914">
                  <c:v>3.613</c:v>
                </c:pt>
                <c:pt idx="2915">
                  <c:v>3.4359999999999999</c:v>
                </c:pt>
                <c:pt idx="2916">
                  <c:v>3.431</c:v>
                </c:pt>
                <c:pt idx="2917">
                  <c:v>3.7919999999999998</c:v>
                </c:pt>
                <c:pt idx="2918">
                  <c:v>4.33</c:v>
                </c:pt>
                <c:pt idx="2919">
                  <c:v>3.3130000000000002</c:v>
                </c:pt>
                <c:pt idx="2920">
                  <c:v>3.59</c:v>
                </c:pt>
                <c:pt idx="2921">
                  <c:v>4.2560000000000002</c:v>
                </c:pt>
                <c:pt idx="2922">
                  <c:v>4.37</c:v>
                </c:pt>
                <c:pt idx="2923">
                  <c:v>3.73</c:v>
                </c:pt>
                <c:pt idx="2924">
                  <c:v>3.1850000000000001</c:v>
                </c:pt>
                <c:pt idx="2925">
                  <c:v>3.516</c:v>
                </c:pt>
                <c:pt idx="2926">
                  <c:v>2.9780000000000002</c:v>
                </c:pt>
                <c:pt idx="2927">
                  <c:v>3.492</c:v>
                </c:pt>
                <c:pt idx="2928">
                  <c:v>2.7869999999999999</c:v>
                </c:pt>
                <c:pt idx="2929">
                  <c:v>3.4820000000000002</c:v>
                </c:pt>
                <c:pt idx="2930">
                  <c:v>3.7469999999999999</c:v>
                </c:pt>
                <c:pt idx="2931">
                  <c:v>3.12</c:v>
                </c:pt>
                <c:pt idx="2932">
                  <c:v>2.581</c:v>
                </c:pt>
                <c:pt idx="2933">
                  <c:v>2.5720000000000001</c:v>
                </c:pt>
                <c:pt idx="2934">
                  <c:v>2.492</c:v>
                </c:pt>
                <c:pt idx="2935">
                  <c:v>2.8690000000000002</c:v>
                </c:pt>
                <c:pt idx="2936">
                  <c:v>2.637</c:v>
                </c:pt>
                <c:pt idx="2937">
                  <c:v>3.6680000000000001</c:v>
                </c:pt>
                <c:pt idx="2938">
                  <c:v>3.2589999999999999</c:v>
                </c:pt>
                <c:pt idx="2939">
                  <c:v>3.2480000000000002</c:v>
                </c:pt>
                <c:pt idx="2940">
                  <c:v>3.887</c:v>
                </c:pt>
                <c:pt idx="2941">
                  <c:v>3.762</c:v>
                </c:pt>
                <c:pt idx="2942">
                  <c:v>4.0060000000000002</c:v>
                </c:pt>
                <c:pt idx="2943">
                  <c:v>4.3380000000000001</c:v>
                </c:pt>
                <c:pt idx="2944">
                  <c:v>4.47</c:v>
                </c:pt>
                <c:pt idx="2945">
                  <c:v>4.5010000000000003</c:v>
                </c:pt>
                <c:pt idx="2946">
                  <c:v>2.6070000000000002</c:v>
                </c:pt>
                <c:pt idx="2947">
                  <c:v>3.1230000000000002</c:v>
                </c:pt>
                <c:pt idx="2948">
                  <c:v>3.3639999999999999</c:v>
                </c:pt>
                <c:pt idx="2949">
                  <c:v>3.706</c:v>
                </c:pt>
                <c:pt idx="2950">
                  <c:v>4.8499999999999996</c:v>
                </c:pt>
                <c:pt idx="2951">
                  <c:v>3.7120000000000002</c:v>
                </c:pt>
                <c:pt idx="2952">
                  <c:v>3.5760000000000001</c:v>
                </c:pt>
                <c:pt idx="2953">
                  <c:v>3.895</c:v>
                </c:pt>
                <c:pt idx="2954">
                  <c:v>3.5539999999999998</c:v>
                </c:pt>
                <c:pt idx="2955">
                  <c:v>4.5529999999999999</c:v>
                </c:pt>
                <c:pt idx="2956">
                  <c:v>4.1539999999999999</c:v>
                </c:pt>
                <c:pt idx="2957">
                  <c:v>3.5190000000000001</c:v>
                </c:pt>
                <c:pt idx="2958">
                  <c:v>4.0060000000000002</c:v>
                </c:pt>
                <c:pt idx="2959">
                  <c:v>3.3319999999999999</c:v>
                </c:pt>
                <c:pt idx="2960">
                  <c:v>3.14</c:v>
                </c:pt>
                <c:pt idx="2961">
                  <c:v>4.66</c:v>
                </c:pt>
                <c:pt idx="2962">
                  <c:v>4.3959999999999999</c:v>
                </c:pt>
                <c:pt idx="2963">
                  <c:v>5.0579999999999998</c:v>
                </c:pt>
                <c:pt idx="2964">
                  <c:v>4.109</c:v>
                </c:pt>
                <c:pt idx="2965">
                  <c:v>2.9209999999999998</c:v>
                </c:pt>
                <c:pt idx="2966">
                  <c:v>3.7690000000000001</c:v>
                </c:pt>
                <c:pt idx="2967">
                  <c:v>5.0890000000000004</c:v>
                </c:pt>
                <c:pt idx="2968">
                  <c:v>4.2190000000000003</c:v>
                </c:pt>
                <c:pt idx="2969">
                  <c:v>3.395</c:v>
                </c:pt>
                <c:pt idx="2970">
                  <c:v>3.7879999999999998</c:v>
                </c:pt>
                <c:pt idx="2971">
                  <c:v>3.8490000000000002</c:v>
                </c:pt>
                <c:pt idx="2972">
                  <c:v>4.5339999999999998</c:v>
                </c:pt>
                <c:pt idx="2973">
                  <c:v>3.67</c:v>
                </c:pt>
                <c:pt idx="2974">
                  <c:v>2.823</c:v>
                </c:pt>
                <c:pt idx="2975">
                  <c:v>2.6320000000000001</c:v>
                </c:pt>
                <c:pt idx="2976">
                  <c:v>3.0230000000000001</c:v>
                </c:pt>
                <c:pt idx="2977">
                  <c:v>3.1720000000000002</c:v>
                </c:pt>
                <c:pt idx="2978">
                  <c:v>3.6440000000000001</c:v>
                </c:pt>
                <c:pt idx="2979">
                  <c:v>3.4329999999999998</c:v>
                </c:pt>
                <c:pt idx="2980">
                  <c:v>3.0859999999999999</c:v>
                </c:pt>
                <c:pt idx="2981">
                  <c:v>2.8180000000000001</c:v>
                </c:pt>
                <c:pt idx="2982">
                  <c:v>2.0990000000000002</c:v>
                </c:pt>
                <c:pt idx="2983">
                  <c:v>3.129</c:v>
                </c:pt>
                <c:pt idx="2984">
                  <c:v>3.194</c:v>
                </c:pt>
                <c:pt idx="2985">
                  <c:v>4.6760000000000002</c:v>
                </c:pt>
                <c:pt idx="2986">
                  <c:v>4.6219999999999999</c:v>
                </c:pt>
                <c:pt idx="2987">
                  <c:v>5.3769999999999998</c:v>
                </c:pt>
                <c:pt idx="2988">
                  <c:v>4.3220000000000001</c:v>
                </c:pt>
                <c:pt idx="2989">
                  <c:v>5.1769999999999996</c:v>
                </c:pt>
                <c:pt idx="2990">
                  <c:v>5.1340000000000003</c:v>
                </c:pt>
                <c:pt idx="2991">
                  <c:v>4.4930000000000003</c:v>
                </c:pt>
                <c:pt idx="2992">
                  <c:v>3.2170000000000001</c:v>
                </c:pt>
                <c:pt idx="2993">
                  <c:v>2.7469999999999999</c:v>
                </c:pt>
                <c:pt idx="2994">
                  <c:v>2.242</c:v>
                </c:pt>
                <c:pt idx="2995">
                  <c:v>2.9460000000000002</c:v>
                </c:pt>
                <c:pt idx="2996">
                  <c:v>4.1529999999999996</c:v>
                </c:pt>
                <c:pt idx="2997">
                  <c:v>2.8359999999999999</c:v>
                </c:pt>
                <c:pt idx="2998">
                  <c:v>2.7919999999999998</c:v>
                </c:pt>
                <c:pt idx="2999">
                  <c:v>3.5350000000000001</c:v>
                </c:pt>
                <c:pt idx="3000">
                  <c:v>3.9</c:v>
                </c:pt>
                <c:pt idx="3001">
                  <c:v>4.0759999999999996</c:v>
                </c:pt>
                <c:pt idx="3002">
                  <c:v>4.3440000000000003</c:v>
                </c:pt>
                <c:pt idx="3003">
                  <c:v>3.762</c:v>
                </c:pt>
                <c:pt idx="3004">
                  <c:v>3.286</c:v>
                </c:pt>
                <c:pt idx="3005">
                  <c:v>2.661</c:v>
                </c:pt>
                <c:pt idx="3006">
                  <c:v>2.4129999999999998</c:v>
                </c:pt>
                <c:pt idx="3007">
                  <c:v>2.0289999999999999</c:v>
                </c:pt>
                <c:pt idx="3008">
                  <c:v>2.3069999999999999</c:v>
                </c:pt>
                <c:pt idx="3009">
                  <c:v>2.141</c:v>
                </c:pt>
                <c:pt idx="3010">
                  <c:v>3.0649999999999999</c:v>
                </c:pt>
                <c:pt idx="3011">
                  <c:v>2.6989999999999998</c:v>
                </c:pt>
                <c:pt idx="3012">
                  <c:v>1.9830000000000001</c:v>
                </c:pt>
                <c:pt idx="3013">
                  <c:v>2.0129999999999999</c:v>
                </c:pt>
                <c:pt idx="3014">
                  <c:v>2.5339999999999998</c:v>
                </c:pt>
                <c:pt idx="3015">
                  <c:v>2.77</c:v>
                </c:pt>
                <c:pt idx="3016">
                  <c:v>2.6480000000000001</c:v>
                </c:pt>
                <c:pt idx="3017">
                  <c:v>2.7610000000000001</c:v>
                </c:pt>
                <c:pt idx="3018">
                  <c:v>2.508</c:v>
                </c:pt>
                <c:pt idx="3019">
                  <c:v>2.12</c:v>
                </c:pt>
                <c:pt idx="3020">
                  <c:v>1.9510000000000001</c:v>
                </c:pt>
                <c:pt idx="3021">
                  <c:v>1.885</c:v>
                </c:pt>
                <c:pt idx="3022">
                  <c:v>2.2829999999999999</c:v>
                </c:pt>
                <c:pt idx="3023">
                  <c:v>2.0139999999999998</c:v>
                </c:pt>
                <c:pt idx="3024">
                  <c:v>2.2429999999999999</c:v>
                </c:pt>
                <c:pt idx="3025">
                  <c:v>3.0510000000000002</c:v>
                </c:pt>
                <c:pt idx="3026">
                  <c:v>1.9710000000000001</c:v>
                </c:pt>
                <c:pt idx="3027">
                  <c:v>3.1859999999999999</c:v>
                </c:pt>
                <c:pt idx="3028">
                  <c:v>2.6739999999999999</c:v>
                </c:pt>
                <c:pt idx="3029">
                  <c:v>3.2229999999999999</c:v>
                </c:pt>
                <c:pt idx="3030">
                  <c:v>1.5840000000000001</c:v>
                </c:pt>
                <c:pt idx="3031">
                  <c:v>2.8220000000000001</c:v>
                </c:pt>
                <c:pt idx="3032">
                  <c:v>2.7210000000000001</c:v>
                </c:pt>
                <c:pt idx="3033">
                  <c:v>2.8319999999999999</c:v>
                </c:pt>
                <c:pt idx="3034">
                  <c:v>1.7949999999999999</c:v>
                </c:pt>
                <c:pt idx="3035">
                  <c:v>2.379</c:v>
                </c:pt>
                <c:pt idx="3040">
                  <c:v>2.6819999999999999</c:v>
                </c:pt>
                <c:pt idx="3041">
                  <c:v>2.484</c:v>
                </c:pt>
                <c:pt idx="3042">
                  <c:v>2.4689999999999999</c:v>
                </c:pt>
                <c:pt idx="3043">
                  <c:v>2.5489999999999999</c:v>
                </c:pt>
                <c:pt idx="3049">
                  <c:v>2.0339999999999998</c:v>
                </c:pt>
                <c:pt idx="3050">
                  <c:v>1.93</c:v>
                </c:pt>
                <c:pt idx="3051">
                  <c:v>1.9810000000000001</c:v>
                </c:pt>
                <c:pt idx="3052">
                  <c:v>2.302</c:v>
                </c:pt>
                <c:pt idx="3053">
                  <c:v>2.8210000000000002</c:v>
                </c:pt>
                <c:pt idx="3054">
                  <c:v>3.1459999999999999</c:v>
                </c:pt>
                <c:pt idx="3055">
                  <c:v>0.92</c:v>
                </c:pt>
                <c:pt idx="3060">
                  <c:v>1.734</c:v>
                </c:pt>
                <c:pt idx="3061">
                  <c:v>3.089</c:v>
                </c:pt>
                <c:pt idx="3062">
                  <c:v>4.0220000000000002</c:v>
                </c:pt>
                <c:pt idx="3063">
                  <c:v>3.7160000000000002</c:v>
                </c:pt>
                <c:pt idx="3064">
                  <c:v>3.3719999999999999</c:v>
                </c:pt>
                <c:pt idx="3065">
                  <c:v>2.4910000000000001</c:v>
                </c:pt>
                <c:pt idx="3066">
                  <c:v>3.0369999999999999</c:v>
                </c:pt>
                <c:pt idx="3067">
                  <c:v>3.036</c:v>
                </c:pt>
                <c:pt idx="3068">
                  <c:v>2.8450000000000002</c:v>
                </c:pt>
                <c:pt idx="3069">
                  <c:v>2.5950000000000002</c:v>
                </c:pt>
                <c:pt idx="3070">
                  <c:v>2.661</c:v>
                </c:pt>
                <c:pt idx="3071">
                  <c:v>2.7570000000000001</c:v>
                </c:pt>
                <c:pt idx="3072">
                  <c:v>2.9660000000000002</c:v>
                </c:pt>
                <c:pt idx="3073">
                  <c:v>2.4670000000000001</c:v>
                </c:pt>
                <c:pt idx="3074">
                  <c:v>2.0419999999999998</c:v>
                </c:pt>
                <c:pt idx="3075">
                  <c:v>2.2930000000000001</c:v>
                </c:pt>
                <c:pt idx="3076">
                  <c:v>3.2629999999999999</c:v>
                </c:pt>
                <c:pt idx="3077">
                  <c:v>3.544</c:v>
                </c:pt>
                <c:pt idx="3078">
                  <c:v>3.5169999999999999</c:v>
                </c:pt>
                <c:pt idx="3079">
                  <c:v>2.8380000000000001</c:v>
                </c:pt>
                <c:pt idx="3080">
                  <c:v>2.786</c:v>
                </c:pt>
                <c:pt idx="3081">
                  <c:v>2.524</c:v>
                </c:pt>
                <c:pt idx="3082">
                  <c:v>3.1150000000000002</c:v>
                </c:pt>
                <c:pt idx="3083">
                  <c:v>3.1859999999999999</c:v>
                </c:pt>
                <c:pt idx="3084">
                  <c:v>2.6589999999999998</c:v>
                </c:pt>
                <c:pt idx="3085">
                  <c:v>2.81</c:v>
                </c:pt>
                <c:pt idx="3086">
                  <c:v>2.3450000000000002</c:v>
                </c:pt>
                <c:pt idx="3087">
                  <c:v>2.6859999999999999</c:v>
                </c:pt>
                <c:pt idx="3088">
                  <c:v>2.278</c:v>
                </c:pt>
                <c:pt idx="3089">
                  <c:v>2.7189999999999999</c:v>
                </c:pt>
                <c:pt idx="3090">
                  <c:v>2.4</c:v>
                </c:pt>
                <c:pt idx="3091">
                  <c:v>2.0910000000000002</c:v>
                </c:pt>
                <c:pt idx="3092">
                  <c:v>2.585</c:v>
                </c:pt>
                <c:pt idx="3093">
                  <c:v>3.1019999999999999</c:v>
                </c:pt>
                <c:pt idx="3094">
                  <c:v>2.8769999999999998</c:v>
                </c:pt>
                <c:pt idx="3095">
                  <c:v>2.09</c:v>
                </c:pt>
                <c:pt idx="3096">
                  <c:v>2.7109999999999999</c:v>
                </c:pt>
                <c:pt idx="3097">
                  <c:v>4.1820000000000004</c:v>
                </c:pt>
                <c:pt idx="3098">
                  <c:v>2.3839999999999999</c:v>
                </c:pt>
                <c:pt idx="3099">
                  <c:v>2.0760000000000001</c:v>
                </c:pt>
                <c:pt idx="3100">
                  <c:v>2.36</c:v>
                </c:pt>
                <c:pt idx="3101">
                  <c:v>1.786</c:v>
                </c:pt>
                <c:pt idx="3102">
                  <c:v>1.998</c:v>
                </c:pt>
                <c:pt idx="3103">
                  <c:v>2.6469999999999998</c:v>
                </c:pt>
                <c:pt idx="3104">
                  <c:v>3.2639999999999998</c:v>
                </c:pt>
                <c:pt idx="3105">
                  <c:v>2.7959999999999998</c:v>
                </c:pt>
                <c:pt idx="3106">
                  <c:v>2.56</c:v>
                </c:pt>
                <c:pt idx="3107">
                  <c:v>2.8159999999999998</c:v>
                </c:pt>
                <c:pt idx="3108">
                  <c:v>1.8859999999999999</c:v>
                </c:pt>
                <c:pt idx="3109">
                  <c:v>1.9139999999999999</c:v>
                </c:pt>
                <c:pt idx="3110">
                  <c:v>2.7130000000000001</c:v>
                </c:pt>
                <c:pt idx="3111">
                  <c:v>2.4359999999999999</c:v>
                </c:pt>
                <c:pt idx="3112">
                  <c:v>2.5350000000000001</c:v>
                </c:pt>
                <c:pt idx="3113">
                  <c:v>2.2599999999999998</c:v>
                </c:pt>
                <c:pt idx="3114">
                  <c:v>2.4630000000000001</c:v>
                </c:pt>
                <c:pt idx="3115">
                  <c:v>2.4390000000000001</c:v>
                </c:pt>
                <c:pt idx="3116">
                  <c:v>2.5430000000000001</c:v>
                </c:pt>
                <c:pt idx="3117">
                  <c:v>2.911</c:v>
                </c:pt>
                <c:pt idx="3118">
                  <c:v>3.2719999999999998</c:v>
                </c:pt>
                <c:pt idx="3119">
                  <c:v>2.9830000000000001</c:v>
                </c:pt>
                <c:pt idx="3120">
                  <c:v>2.4780000000000002</c:v>
                </c:pt>
                <c:pt idx="3121">
                  <c:v>2.77</c:v>
                </c:pt>
                <c:pt idx="3122">
                  <c:v>1.8979999999999999</c:v>
                </c:pt>
                <c:pt idx="3123">
                  <c:v>2.895</c:v>
                </c:pt>
                <c:pt idx="3124">
                  <c:v>2.7879999999999998</c:v>
                </c:pt>
                <c:pt idx="3125">
                  <c:v>2.637</c:v>
                </c:pt>
                <c:pt idx="3126">
                  <c:v>2.7829999999999999</c:v>
                </c:pt>
                <c:pt idx="3127">
                  <c:v>3.2709999999999999</c:v>
                </c:pt>
                <c:pt idx="3128">
                  <c:v>3.1789999999999998</c:v>
                </c:pt>
                <c:pt idx="3129">
                  <c:v>3.077</c:v>
                </c:pt>
                <c:pt idx="3130">
                  <c:v>2.3860000000000001</c:v>
                </c:pt>
                <c:pt idx="3131">
                  <c:v>1.66</c:v>
                </c:pt>
                <c:pt idx="3132">
                  <c:v>2.028</c:v>
                </c:pt>
                <c:pt idx="3133">
                  <c:v>2.54</c:v>
                </c:pt>
                <c:pt idx="3134">
                  <c:v>2.431</c:v>
                </c:pt>
                <c:pt idx="3135">
                  <c:v>2.5750000000000002</c:v>
                </c:pt>
                <c:pt idx="3136">
                  <c:v>2.9289999999999998</c:v>
                </c:pt>
                <c:pt idx="3137">
                  <c:v>3.0579999999999998</c:v>
                </c:pt>
                <c:pt idx="3138">
                  <c:v>2.3380000000000001</c:v>
                </c:pt>
                <c:pt idx="3139">
                  <c:v>2.5339999999999998</c:v>
                </c:pt>
                <c:pt idx="3140">
                  <c:v>2.0640000000000001</c:v>
                </c:pt>
                <c:pt idx="3141">
                  <c:v>1.8360000000000001</c:v>
                </c:pt>
                <c:pt idx="3142">
                  <c:v>2.12</c:v>
                </c:pt>
                <c:pt idx="3143">
                  <c:v>1.7430000000000001</c:v>
                </c:pt>
                <c:pt idx="3144">
                  <c:v>1.8240000000000001</c:v>
                </c:pt>
                <c:pt idx="3145">
                  <c:v>1.7350000000000001</c:v>
                </c:pt>
                <c:pt idx="3146">
                  <c:v>1.925</c:v>
                </c:pt>
                <c:pt idx="3147">
                  <c:v>1.7350000000000001</c:v>
                </c:pt>
                <c:pt idx="3148">
                  <c:v>1.655</c:v>
                </c:pt>
                <c:pt idx="3149">
                  <c:v>2.0950000000000002</c:v>
                </c:pt>
                <c:pt idx="3150">
                  <c:v>2.4809999999999999</c:v>
                </c:pt>
                <c:pt idx="3151">
                  <c:v>2.0819999999999999</c:v>
                </c:pt>
                <c:pt idx="3152">
                  <c:v>1.8520000000000001</c:v>
                </c:pt>
                <c:pt idx="3153">
                  <c:v>2.758</c:v>
                </c:pt>
                <c:pt idx="3154">
                  <c:v>2.536</c:v>
                </c:pt>
                <c:pt idx="3155">
                  <c:v>2.0270000000000001</c:v>
                </c:pt>
                <c:pt idx="3156">
                  <c:v>2.0379999999999998</c:v>
                </c:pt>
                <c:pt idx="3157">
                  <c:v>1.9379999999999999</c:v>
                </c:pt>
                <c:pt idx="3158">
                  <c:v>2.3809999999999998</c:v>
                </c:pt>
                <c:pt idx="3159">
                  <c:v>2.1219999999999999</c:v>
                </c:pt>
                <c:pt idx="3160">
                  <c:v>2.1560000000000001</c:v>
                </c:pt>
                <c:pt idx="3161">
                  <c:v>2.06</c:v>
                </c:pt>
                <c:pt idx="3162">
                  <c:v>1.899</c:v>
                </c:pt>
                <c:pt idx="3163">
                  <c:v>2.0190000000000001</c:v>
                </c:pt>
                <c:pt idx="3164">
                  <c:v>2.4630000000000001</c:v>
                </c:pt>
                <c:pt idx="3165">
                  <c:v>1.623</c:v>
                </c:pt>
                <c:pt idx="3166">
                  <c:v>2.1240000000000001</c:v>
                </c:pt>
                <c:pt idx="3167">
                  <c:v>1.6519999999999999</c:v>
                </c:pt>
                <c:pt idx="3168">
                  <c:v>2.3929999999999998</c:v>
                </c:pt>
                <c:pt idx="3169">
                  <c:v>1.766</c:v>
                </c:pt>
                <c:pt idx="3170">
                  <c:v>2.492</c:v>
                </c:pt>
                <c:pt idx="3171">
                  <c:v>2.5859999999999999</c:v>
                </c:pt>
                <c:pt idx="3172">
                  <c:v>1.9390000000000001</c:v>
                </c:pt>
                <c:pt idx="3173">
                  <c:v>1.772</c:v>
                </c:pt>
                <c:pt idx="3174">
                  <c:v>2.7370000000000001</c:v>
                </c:pt>
                <c:pt idx="3175">
                  <c:v>3.17</c:v>
                </c:pt>
                <c:pt idx="3176">
                  <c:v>3.1859999999999999</c:v>
                </c:pt>
                <c:pt idx="3177">
                  <c:v>2.3450000000000002</c:v>
                </c:pt>
                <c:pt idx="3178">
                  <c:v>1.974</c:v>
                </c:pt>
                <c:pt idx="3179">
                  <c:v>2.3769999999999998</c:v>
                </c:pt>
                <c:pt idx="3180">
                  <c:v>2.9649999999999999</c:v>
                </c:pt>
                <c:pt idx="3181">
                  <c:v>2.52</c:v>
                </c:pt>
                <c:pt idx="3182">
                  <c:v>2.3639999999999999</c:v>
                </c:pt>
                <c:pt idx="3183">
                  <c:v>2.044</c:v>
                </c:pt>
                <c:pt idx="3184">
                  <c:v>2.8380000000000001</c:v>
                </c:pt>
                <c:pt idx="3185">
                  <c:v>1.7969999999999999</c:v>
                </c:pt>
                <c:pt idx="3186">
                  <c:v>2.0390000000000001</c:v>
                </c:pt>
                <c:pt idx="3187">
                  <c:v>1.6830000000000001</c:v>
                </c:pt>
                <c:pt idx="3188">
                  <c:v>1.964</c:v>
                </c:pt>
                <c:pt idx="3189">
                  <c:v>2.0059999999999998</c:v>
                </c:pt>
                <c:pt idx="3190">
                  <c:v>2.4169999999999998</c:v>
                </c:pt>
                <c:pt idx="3191">
                  <c:v>2.1389999999999998</c:v>
                </c:pt>
                <c:pt idx="3192">
                  <c:v>1.986</c:v>
                </c:pt>
                <c:pt idx="3193">
                  <c:v>3.5049999999999999</c:v>
                </c:pt>
                <c:pt idx="3194">
                  <c:v>3.83</c:v>
                </c:pt>
                <c:pt idx="3195">
                  <c:v>2.9369999999999998</c:v>
                </c:pt>
                <c:pt idx="3196">
                  <c:v>3.593</c:v>
                </c:pt>
                <c:pt idx="3197">
                  <c:v>3.5910000000000002</c:v>
                </c:pt>
                <c:pt idx="3198">
                  <c:v>2.6059999999999999</c:v>
                </c:pt>
                <c:pt idx="3199">
                  <c:v>3.125</c:v>
                </c:pt>
                <c:pt idx="3200">
                  <c:v>2.8380000000000001</c:v>
                </c:pt>
                <c:pt idx="3201">
                  <c:v>3.1190000000000002</c:v>
                </c:pt>
                <c:pt idx="3202">
                  <c:v>3.3450000000000002</c:v>
                </c:pt>
                <c:pt idx="3203">
                  <c:v>3.6120000000000001</c:v>
                </c:pt>
                <c:pt idx="3204">
                  <c:v>2.9620000000000002</c:v>
                </c:pt>
                <c:pt idx="3205">
                  <c:v>2.5339999999999998</c:v>
                </c:pt>
                <c:pt idx="3206">
                  <c:v>2.6019999999999999</c:v>
                </c:pt>
                <c:pt idx="3207">
                  <c:v>2.2909999999999999</c:v>
                </c:pt>
                <c:pt idx="3208">
                  <c:v>2.8610000000000002</c:v>
                </c:pt>
                <c:pt idx="3209">
                  <c:v>3.7650000000000001</c:v>
                </c:pt>
                <c:pt idx="3210">
                  <c:v>3.601</c:v>
                </c:pt>
                <c:pt idx="3211">
                  <c:v>3.2210000000000001</c:v>
                </c:pt>
                <c:pt idx="3212">
                  <c:v>2.4420000000000002</c:v>
                </c:pt>
                <c:pt idx="3213">
                  <c:v>3.427</c:v>
                </c:pt>
                <c:pt idx="3214">
                  <c:v>5.274</c:v>
                </c:pt>
                <c:pt idx="3215">
                  <c:v>5.4480000000000004</c:v>
                </c:pt>
                <c:pt idx="3216">
                  <c:v>5.9649999999999999</c:v>
                </c:pt>
                <c:pt idx="3217">
                  <c:v>5.0890000000000004</c:v>
                </c:pt>
                <c:pt idx="3218">
                  <c:v>2.7170000000000001</c:v>
                </c:pt>
                <c:pt idx="3219">
                  <c:v>3.45</c:v>
                </c:pt>
                <c:pt idx="3220">
                  <c:v>3.2490000000000001</c:v>
                </c:pt>
                <c:pt idx="3221">
                  <c:v>3.036</c:v>
                </c:pt>
                <c:pt idx="3222">
                  <c:v>2.2530000000000001</c:v>
                </c:pt>
                <c:pt idx="3223">
                  <c:v>1.9359999999999999</c:v>
                </c:pt>
                <c:pt idx="3224">
                  <c:v>1.9630000000000001</c:v>
                </c:pt>
                <c:pt idx="3225">
                  <c:v>2.0609999999999999</c:v>
                </c:pt>
                <c:pt idx="3226">
                  <c:v>2.8940000000000001</c:v>
                </c:pt>
                <c:pt idx="3227">
                  <c:v>3.9260000000000002</c:v>
                </c:pt>
              </c:numCache>
            </c:numRef>
          </c:yVal>
          <c:smooth val="0"/>
          <c:extLst>
            <c:ext xmlns:c16="http://schemas.microsoft.com/office/drawing/2014/chart" uri="{C3380CC4-5D6E-409C-BE32-E72D297353CC}">
              <c16:uniqueId val="{00000000-32DB-492E-AF3A-93B997EE98EA}"/>
            </c:ext>
          </c:extLst>
        </c:ser>
        <c:ser>
          <c:idx val="1"/>
          <c:order val="1"/>
          <c:tx>
            <c:v>Max Wind Speed</c:v>
          </c:tx>
          <c:spPr>
            <a:ln w="15875">
              <a:solidFill>
                <a:srgbClr val="FF0000"/>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Daily_Prev!$H$19:$H$9999</c:f>
              <c:numCache>
                <c:formatCode>0.0</c:formatCode>
                <c:ptCount val="9981"/>
                <c:pt idx="0">
                  <c:v>11.58</c:v>
                </c:pt>
                <c:pt idx="1">
                  <c:v>13.52</c:v>
                </c:pt>
                <c:pt idx="2">
                  <c:v>12.78</c:v>
                </c:pt>
                <c:pt idx="3">
                  <c:v>9.94</c:v>
                </c:pt>
                <c:pt idx="4">
                  <c:v>11.07</c:v>
                </c:pt>
                <c:pt idx="5">
                  <c:v>12.5</c:v>
                </c:pt>
                <c:pt idx="6">
                  <c:v>12.11</c:v>
                </c:pt>
                <c:pt idx="7">
                  <c:v>15.72</c:v>
                </c:pt>
                <c:pt idx="8">
                  <c:v>11.9</c:v>
                </c:pt>
                <c:pt idx="9">
                  <c:v>10.56</c:v>
                </c:pt>
                <c:pt idx="10">
                  <c:v>11</c:v>
                </c:pt>
                <c:pt idx="11">
                  <c:v>11.19</c:v>
                </c:pt>
                <c:pt idx="12">
                  <c:v>13.17</c:v>
                </c:pt>
                <c:pt idx="13">
                  <c:v>11</c:v>
                </c:pt>
                <c:pt idx="14">
                  <c:v>10.02</c:v>
                </c:pt>
                <c:pt idx="15">
                  <c:v>12.01</c:v>
                </c:pt>
                <c:pt idx="16">
                  <c:v>13.92</c:v>
                </c:pt>
                <c:pt idx="17">
                  <c:v>11.31</c:v>
                </c:pt>
                <c:pt idx="18">
                  <c:v>11.05</c:v>
                </c:pt>
                <c:pt idx="19">
                  <c:v>10.47</c:v>
                </c:pt>
                <c:pt idx="20">
                  <c:v>9.94</c:v>
                </c:pt>
                <c:pt idx="21">
                  <c:v>11.02</c:v>
                </c:pt>
                <c:pt idx="22">
                  <c:v>10.78</c:v>
                </c:pt>
                <c:pt idx="23">
                  <c:v>10.43</c:v>
                </c:pt>
                <c:pt idx="24">
                  <c:v>10.82</c:v>
                </c:pt>
                <c:pt idx="25">
                  <c:v>11.11</c:v>
                </c:pt>
                <c:pt idx="26">
                  <c:v>10.64</c:v>
                </c:pt>
                <c:pt idx="27">
                  <c:v>11.8</c:v>
                </c:pt>
                <c:pt idx="28">
                  <c:v>12.29</c:v>
                </c:pt>
                <c:pt idx="29">
                  <c:v>10.58</c:v>
                </c:pt>
                <c:pt idx="30">
                  <c:v>12.76</c:v>
                </c:pt>
                <c:pt idx="31">
                  <c:v>11.9</c:v>
                </c:pt>
                <c:pt idx="32">
                  <c:v>9.5299999999999994</c:v>
                </c:pt>
                <c:pt idx="33">
                  <c:v>10.51</c:v>
                </c:pt>
                <c:pt idx="34">
                  <c:v>10.62</c:v>
                </c:pt>
                <c:pt idx="35">
                  <c:v>11.88</c:v>
                </c:pt>
                <c:pt idx="36">
                  <c:v>11.86</c:v>
                </c:pt>
                <c:pt idx="37">
                  <c:v>12.15</c:v>
                </c:pt>
                <c:pt idx="38">
                  <c:v>10.74</c:v>
                </c:pt>
                <c:pt idx="39">
                  <c:v>11.76</c:v>
                </c:pt>
                <c:pt idx="40">
                  <c:v>10.82</c:v>
                </c:pt>
                <c:pt idx="41">
                  <c:v>9.17</c:v>
                </c:pt>
                <c:pt idx="42">
                  <c:v>10.58</c:v>
                </c:pt>
                <c:pt idx="43">
                  <c:v>9.3699999999999992</c:v>
                </c:pt>
                <c:pt idx="44">
                  <c:v>10.6</c:v>
                </c:pt>
                <c:pt idx="45">
                  <c:v>8.31</c:v>
                </c:pt>
                <c:pt idx="46">
                  <c:v>9.41</c:v>
                </c:pt>
                <c:pt idx="47">
                  <c:v>11.02</c:v>
                </c:pt>
                <c:pt idx="48">
                  <c:v>9.56</c:v>
                </c:pt>
                <c:pt idx="49">
                  <c:v>8.82</c:v>
                </c:pt>
                <c:pt idx="50">
                  <c:v>10.27</c:v>
                </c:pt>
                <c:pt idx="51">
                  <c:v>8.5299999999999994</c:v>
                </c:pt>
                <c:pt idx="52">
                  <c:v>10.64</c:v>
                </c:pt>
                <c:pt idx="53">
                  <c:v>12.58</c:v>
                </c:pt>
                <c:pt idx="54">
                  <c:v>11.52</c:v>
                </c:pt>
                <c:pt idx="55">
                  <c:v>9.64</c:v>
                </c:pt>
                <c:pt idx="56">
                  <c:v>9.06</c:v>
                </c:pt>
                <c:pt idx="57">
                  <c:v>10.45</c:v>
                </c:pt>
                <c:pt idx="58">
                  <c:v>10.27</c:v>
                </c:pt>
                <c:pt idx="59">
                  <c:v>7.12</c:v>
                </c:pt>
                <c:pt idx="60">
                  <c:v>9.74</c:v>
                </c:pt>
                <c:pt idx="61">
                  <c:v>8.39</c:v>
                </c:pt>
                <c:pt idx="62">
                  <c:v>8.6199999999999992</c:v>
                </c:pt>
                <c:pt idx="63">
                  <c:v>8.74</c:v>
                </c:pt>
                <c:pt idx="64">
                  <c:v>9.35</c:v>
                </c:pt>
                <c:pt idx="65">
                  <c:v>8.98</c:v>
                </c:pt>
                <c:pt idx="66">
                  <c:v>9.31</c:v>
                </c:pt>
                <c:pt idx="67">
                  <c:v>9.1300000000000008</c:v>
                </c:pt>
                <c:pt idx="68">
                  <c:v>10.76</c:v>
                </c:pt>
                <c:pt idx="69">
                  <c:v>10.17</c:v>
                </c:pt>
                <c:pt idx="70">
                  <c:v>8.08</c:v>
                </c:pt>
                <c:pt idx="71">
                  <c:v>10.23</c:v>
                </c:pt>
                <c:pt idx="72">
                  <c:v>9.98</c:v>
                </c:pt>
                <c:pt idx="73">
                  <c:v>9.94</c:v>
                </c:pt>
                <c:pt idx="74">
                  <c:v>9.58</c:v>
                </c:pt>
                <c:pt idx="75">
                  <c:v>8.33</c:v>
                </c:pt>
                <c:pt idx="76">
                  <c:v>7.96</c:v>
                </c:pt>
                <c:pt idx="77">
                  <c:v>7.57</c:v>
                </c:pt>
                <c:pt idx="78">
                  <c:v>8.51</c:v>
                </c:pt>
                <c:pt idx="79">
                  <c:v>9.43</c:v>
                </c:pt>
                <c:pt idx="80">
                  <c:v>9.51</c:v>
                </c:pt>
                <c:pt idx="81">
                  <c:v>9.09</c:v>
                </c:pt>
                <c:pt idx="82">
                  <c:v>9.92</c:v>
                </c:pt>
                <c:pt idx="83">
                  <c:v>9.6199999999999992</c:v>
                </c:pt>
                <c:pt idx="84">
                  <c:v>8.51</c:v>
                </c:pt>
                <c:pt idx="85">
                  <c:v>5.94</c:v>
                </c:pt>
                <c:pt idx="86">
                  <c:v>5.96</c:v>
                </c:pt>
                <c:pt idx="87">
                  <c:v>9.86</c:v>
                </c:pt>
                <c:pt idx="88">
                  <c:v>9.6199999999999992</c:v>
                </c:pt>
                <c:pt idx="89">
                  <c:v>8.27</c:v>
                </c:pt>
                <c:pt idx="90">
                  <c:v>8.27</c:v>
                </c:pt>
                <c:pt idx="91">
                  <c:v>9.11</c:v>
                </c:pt>
                <c:pt idx="92">
                  <c:v>9.6999999999999993</c:v>
                </c:pt>
                <c:pt idx="93">
                  <c:v>8.3699999999999992</c:v>
                </c:pt>
                <c:pt idx="94">
                  <c:v>6.61</c:v>
                </c:pt>
                <c:pt idx="95">
                  <c:v>10.53</c:v>
                </c:pt>
                <c:pt idx="96">
                  <c:v>15.11</c:v>
                </c:pt>
                <c:pt idx="97">
                  <c:v>7.88</c:v>
                </c:pt>
                <c:pt idx="98">
                  <c:v>7.39</c:v>
                </c:pt>
                <c:pt idx="99">
                  <c:v>10.68</c:v>
                </c:pt>
                <c:pt idx="100">
                  <c:v>5.14</c:v>
                </c:pt>
                <c:pt idx="101">
                  <c:v>5.45</c:v>
                </c:pt>
                <c:pt idx="102">
                  <c:v>8.7799999999999994</c:v>
                </c:pt>
                <c:pt idx="103">
                  <c:v>7.25</c:v>
                </c:pt>
                <c:pt idx="104">
                  <c:v>8.8800000000000008</c:v>
                </c:pt>
                <c:pt idx="105">
                  <c:v>10.29</c:v>
                </c:pt>
                <c:pt idx="106">
                  <c:v>7.35</c:v>
                </c:pt>
                <c:pt idx="107">
                  <c:v>9.31</c:v>
                </c:pt>
                <c:pt idx="108">
                  <c:v>8.11</c:v>
                </c:pt>
                <c:pt idx="109">
                  <c:v>8.33</c:v>
                </c:pt>
                <c:pt idx="110">
                  <c:v>10.130000000000001</c:v>
                </c:pt>
                <c:pt idx="111">
                  <c:v>8.1300000000000008</c:v>
                </c:pt>
                <c:pt idx="112">
                  <c:v>8.39</c:v>
                </c:pt>
                <c:pt idx="113">
                  <c:v>9.92</c:v>
                </c:pt>
                <c:pt idx="114">
                  <c:v>10.11</c:v>
                </c:pt>
                <c:pt idx="115">
                  <c:v>11.37</c:v>
                </c:pt>
                <c:pt idx="116">
                  <c:v>10.25</c:v>
                </c:pt>
                <c:pt idx="117">
                  <c:v>10.37</c:v>
                </c:pt>
                <c:pt idx="118">
                  <c:v>10.33</c:v>
                </c:pt>
                <c:pt idx="119">
                  <c:v>9.68</c:v>
                </c:pt>
                <c:pt idx="120">
                  <c:v>8.25</c:v>
                </c:pt>
                <c:pt idx="121">
                  <c:v>9.23</c:v>
                </c:pt>
                <c:pt idx="122">
                  <c:v>10.47</c:v>
                </c:pt>
                <c:pt idx="123">
                  <c:v>10.39</c:v>
                </c:pt>
                <c:pt idx="124">
                  <c:v>11.31</c:v>
                </c:pt>
                <c:pt idx="125">
                  <c:v>8.23</c:v>
                </c:pt>
                <c:pt idx="126">
                  <c:v>9.84</c:v>
                </c:pt>
                <c:pt idx="127">
                  <c:v>9.58</c:v>
                </c:pt>
                <c:pt idx="128">
                  <c:v>10.130000000000001</c:v>
                </c:pt>
                <c:pt idx="129">
                  <c:v>5.86</c:v>
                </c:pt>
                <c:pt idx="130">
                  <c:v>8.74</c:v>
                </c:pt>
                <c:pt idx="131">
                  <c:v>7.72</c:v>
                </c:pt>
                <c:pt idx="132">
                  <c:v>7.7</c:v>
                </c:pt>
                <c:pt idx="133">
                  <c:v>9.07</c:v>
                </c:pt>
                <c:pt idx="134">
                  <c:v>10</c:v>
                </c:pt>
                <c:pt idx="135">
                  <c:v>8.84</c:v>
                </c:pt>
                <c:pt idx="136">
                  <c:v>8.4700000000000006</c:v>
                </c:pt>
                <c:pt idx="137">
                  <c:v>9.82</c:v>
                </c:pt>
                <c:pt idx="138">
                  <c:v>7.55</c:v>
                </c:pt>
                <c:pt idx="139">
                  <c:v>6.72</c:v>
                </c:pt>
                <c:pt idx="140">
                  <c:v>9.4700000000000006</c:v>
                </c:pt>
                <c:pt idx="141">
                  <c:v>6.55</c:v>
                </c:pt>
                <c:pt idx="142">
                  <c:v>8.15</c:v>
                </c:pt>
                <c:pt idx="143">
                  <c:v>8.0399999999999991</c:v>
                </c:pt>
                <c:pt idx="144">
                  <c:v>8.31</c:v>
                </c:pt>
                <c:pt idx="145">
                  <c:v>9.8000000000000007</c:v>
                </c:pt>
                <c:pt idx="146">
                  <c:v>9.66</c:v>
                </c:pt>
                <c:pt idx="147">
                  <c:v>10.31</c:v>
                </c:pt>
                <c:pt idx="148">
                  <c:v>9.9600000000000009</c:v>
                </c:pt>
                <c:pt idx="149">
                  <c:v>8.43</c:v>
                </c:pt>
                <c:pt idx="150">
                  <c:v>7.57</c:v>
                </c:pt>
                <c:pt idx="151">
                  <c:v>8.8000000000000007</c:v>
                </c:pt>
                <c:pt idx="152">
                  <c:v>10.51</c:v>
                </c:pt>
                <c:pt idx="153">
                  <c:v>9.06</c:v>
                </c:pt>
                <c:pt idx="154">
                  <c:v>10.33</c:v>
                </c:pt>
                <c:pt idx="155">
                  <c:v>9.64</c:v>
                </c:pt>
                <c:pt idx="156">
                  <c:v>10.039999999999999</c:v>
                </c:pt>
                <c:pt idx="157">
                  <c:v>9.7200000000000006</c:v>
                </c:pt>
                <c:pt idx="158">
                  <c:v>9.27</c:v>
                </c:pt>
                <c:pt idx="159">
                  <c:v>8.4700000000000006</c:v>
                </c:pt>
                <c:pt idx="160">
                  <c:v>9.23</c:v>
                </c:pt>
                <c:pt idx="161">
                  <c:v>7.12</c:v>
                </c:pt>
                <c:pt idx="162">
                  <c:v>5.68</c:v>
                </c:pt>
                <c:pt idx="163">
                  <c:v>8</c:v>
                </c:pt>
                <c:pt idx="164">
                  <c:v>10.94</c:v>
                </c:pt>
                <c:pt idx="165">
                  <c:v>10.49</c:v>
                </c:pt>
                <c:pt idx="166">
                  <c:v>11.82</c:v>
                </c:pt>
                <c:pt idx="167">
                  <c:v>8.92</c:v>
                </c:pt>
                <c:pt idx="168">
                  <c:v>8.08</c:v>
                </c:pt>
                <c:pt idx="169">
                  <c:v>8.66</c:v>
                </c:pt>
                <c:pt idx="170">
                  <c:v>8.51</c:v>
                </c:pt>
                <c:pt idx="171">
                  <c:v>8.7799999999999994</c:v>
                </c:pt>
                <c:pt idx="172">
                  <c:v>9.41</c:v>
                </c:pt>
                <c:pt idx="173">
                  <c:v>8.0399999999999991</c:v>
                </c:pt>
                <c:pt idx="174">
                  <c:v>6.66</c:v>
                </c:pt>
                <c:pt idx="175">
                  <c:v>12.05</c:v>
                </c:pt>
                <c:pt idx="176">
                  <c:v>10.29</c:v>
                </c:pt>
                <c:pt idx="177">
                  <c:v>8.64</c:v>
                </c:pt>
                <c:pt idx="178">
                  <c:v>17.78</c:v>
                </c:pt>
                <c:pt idx="179">
                  <c:v>8.27</c:v>
                </c:pt>
                <c:pt idx="180">
                  <c:v>7.35</c:v>
                </c:pt>
                <c:pt idx="181">
                  <c:v>9.68</c:v>
                </c:pt>
                <c:pt idx="182">
                  <c:v>8.6199999999999992</c:v>
                </c:pt>
                <c:pt idx="183">
                  <c:v>8.94</c:v>
                </c:pt>
                <c:pt idx="184">
                  <c:v>10.37</c:v>
                </c:pt>
                <c:pt idx="185">
                  <c:v>8.25</c:v>
                </c:pt>
                <c:pt idx="186">
                  <c:v>8.31</c:v>
                </c:pt>
                <c:pt idx="187">
                  <c:v>8.33</c:v>
                </c:pt>
                <c:pt idx="188">
                  <c:v>12.68</c:v>
                </c:pt>
                <c:pt idx="189">
                  <c:v>9.51</c:v>
                </c:pt>
                <c:pt idx="190">
                  <c:v>8.41</c:v>
                </c:pt>
                <c:pt idx="191">
                  <c:v>7.84</c:v>
                </c:pt>
                <c:pt idx="192">
                  <c:v>9.9600000000000009</c:v>
                </c:pt>
                <c:pt idx="193">
                  <c:v>8.3699999999999992</c:v>
                </c:pt>
                <c:pt idx="194">
                  <c:v>6.21</c:v>
                </c:pt>
                <c:pt idx="195">
                  <c:v>7.25</c:v>
                </c:pt>
                <c:pt idx="196">
                  <c:v>7.06</c:v>
                </c:pt>
                <c:pt idx="197">
                  <c:v>9.98</c:v>
                </c:pt>
                <c:pt idx="198">
                  <c:v>9.23</c:v>
                </c:pt>
                <c:pt idx="199">
                  <c:v>9.49</c:v>
                </c:pt>
                <c:pt idx="200">
                  <c:v>8.39</c:v>
                </c:pt>
                <c:pt idx="201">
                  <c:v>10.62</c:v>
                </c:pt>
                <c:pt idx="202">
                  <c:v>8.2899999999999991</c:v>
                </c:pt>
                <c:pt idx="203">
                  <c:v>9.82</c:v>
                </c:pt>
                <c:pt idx="204">
                  <c:v>6.72</c:v>
                </c:pt>
                <c:pt idx="205">
                  <c:v>13.13</c:v>
                </c:pt>
                <c:pt idx="206">
                  <c:v>6.64</c:v>
                </c:pt>
                <c:pt idx="207">
                  <c:v>11.8</c:v>
                </c:pt>
                <c:pt idx="208">
                  <c:v>9.58</c:v>
                </c:pt>
                <c:pt idx="209">
                  <c:v>8.0399999999999991</c:v>
                </c:pt>
                <c:pt idx="210">
                  <c:v>9.94</c:v>
                </c:pt>
                <c:pt idx="211">
                  <c:v>9.19</c:v>
                </c:pt>
                <c:pt idx="212">
                  <c:v>8.94</c:v>
                </c:pt>
                <c:pt idx="213">
                  <c:v>13.25</c:v>
                </c:pt>
                <c:pt idx="214">
                  <c:v>7.27</c:v>
                </c:pt>
                <c:pt idx="215">
                  <c:v>7.68</c:v>
                </c:pt>
                <c:pt idx="216">
                  <c:v>7.86</c:v>
                </c:pt>
                <c:pt idx="217">
                  <c:v>8.74</c:v>
                </c:pt>
                <c:pt idx="218">
                  <c:v>6.76</c:v>
                </c:pt>
                <c:pt idx="219">
                  <c:v>9.74</c:v>
                </c:pt>
                <c:pt idx="220">
                  <c:v>8.49</c:v>
                </c:pt>
                <c:pt idx="221">
                  <c:v>7.92</c:v>
                </c:pt>
                <c:pt idx="222">
                  <c:v>10.98</c:v>
                </c:pt>
                <c:pt idx="223">
                  <c:v>8.6999999999999993</c:v>
                </c:pt>
                <c:pt idx="224">
                  <c:v>11.64</c:v>
                </c:pt>
                <c:pt idx="225">
                  <c:v>6.21</c:v>
                </c:pt>
                <c:pt idx="226">
                  <c:v>6.86</c:v>
                </c:pt>
                <c:pt idx="227">
                  <c:v>5.72</c:v>
                </c:pt>
                <c:pt idx="228">
                  <c:v>5.59</c:v>
                </c:pt>
                <c:pt idx="229">
                  <c:v>9.7799999999999994</c:v>
                </c:pt>
                <c:pt idx="230">
                  <c:v>9.35</c:v>
                </c:pt>
                <c:pt idx="231">
                  <c:v>7.47</c:v>
                </c:pt>
                <c:pt idx="232">
                  <c:v>7.27</c:v>
                </c:pt>
                <c:pt idx="233">
                  <c:v>7.98</c:v>
                </c:pt>
                <c:pt idx="234">
                  <c:v>8.5299999999999994</c:v>
                </c:pt>
                <c:pt idx="235">
                  <c:v>9.09</c:v>
                </c:pt>
                <c:pt idx="236">
                  <c:v>6.39</c:v>
                </c:pt>
                <c:pt idx="237">
                  <c:v>6.21</c:v>
                </c:pt>
                <c:pt idx="238">
                  <c:v>6.27</c:v>
                </c:pt>
                <c:pt idx="239">
                  <c:v>7.39</c:v>
                </c:pt>
                <c:pt idx="240">
                  <c:v>8.98</c:v>
                </c:pt>
                <c:pt idx="241">
                  <c:v>7.17</c:v>
                </c:pt>
                <c:pt idx="242">
                  <c:v>7.92</c:v>
                </c:pt>
                <c:pt idx="243">
                  <c:v>9.74</c:v>
                </c:pt>
                <c:pt idx="244">
                  <c:v>5.49</c:v>
                </c:pt>
                <c:pt idx="245">
                  <c:v>7.66</c:v>
                </c:pt>
                <c:pt idx="246">
                  <c:v>7.23</c:v>
                </c:pt>
                <c:pt idx="247">
                  <c:v>5.47</c:v>
                </c:pt>
                <c:pt idx="248">
                  <c:v>5.68</c:v>
                </c:pt>
                <c:pt idx="249">
                  <c:v>9.9600000000000009</c:v>
                </c:pt>
                <c:pt idx="250">
                  <c:v>4.9000000000000004</c:v>
                </c:pt>
                <c:pt idx="251">
                  <c:v>6.92</c:v>
                </c:pt>
                <c:pt idx="252">
                  <c:v>8.9</c:v>
                </c:pt>
                <c:pt idx="253">
                  <c:v>6.76</c:v>
                </c:pt>
                <c:pt idx="254">
                  <c:v>8.25</c:v>
                </c:pt>
                <c:pt idx="255">
                  <c:v>7.31</c:v>
                </c:pt>
                <c:pt idx="256">
                  <c:v>7.49</c:v>
                </c:pt>
                <c:pt idx="257">
                  <c:v>7.9</c:v>
                </c:pt>
                <c:pt idx="258">
                  <c:v>5.65</c:v>
                </c:pt>
                <c:pt idx="259">
                  <c:v>8.6</c:v>
                </c:pt>
                <c:pt idx="260">
                  <c:v>5.78</c:v>
                </c:pt>
                <c:pt idx="261">
                  <c:v>10.15</c:v>
                </c:pt>
                <c:pt idx="262">
                  <c:v>9.5299999999999994</c:v>
                </c:pt>
                <c:pt idx="263">
                  <c:v>7.27</c:v>
                </c:pt>
                <c:pt idx="264">
                  <c:v>5.43</c:v>
                </c:pt>
                <c:pt idx="265">
                  <c:v>7.74</c:v>
                </c:pt>
                <c:pt idx="266">
                  <c:v>5.92</c:v>
                </c:pt>
                <c:pt idx="267">
                  <c:v>8.64</c:v>
                </c:pt>
                <c:pt idx="268">
                  <c:v>11.94</c:v>
                </c:pt>
                <c:pt idx="269">
                  <c:v>10.92</c:v>
                </c:pt>
                <c:pt idx="270">
                  <c:v>10.09</c:v>
                </c:pt>
                <c:pt idx="271">
                  <c:v>11.17</c:v>
                </c:pt>
                <c:pt idx="272">
                  <c:v>10.92</c:v>
                </c:pt>
                <c:pt idx="273">
                  <c:v>10.53</c:v>
                </c:pt>
                <c:pt idx="274">
                  <c:v>11.37</c:v>
                </c:pt>
                <c:pt idx="275">
                  <c:v>10.88</c:v>
                </c:pt>
                <c:pt idx="276">
                  <c:v>8.8800000000000008</c:v>
                </c:pt>
                <c:pt idx="277">
                  <c:v>8.94</c:v>
                </c:pt>
                <c:pt idx="278">
                  <c:v>8.84</c:v>
                </c:pt>
                <c:pt idx="279">
                  <c:v>6.88</c:v>
                </c:pt>
                <c:pt idx="280">
                  <c:v>10.210000000000001</c:v>
                </c:pt>
                <c:pt idx="281">
                  <c:v>10.6</c:v>
                </c:pt>
                <c:pt idx="282">
                  <c:v>7.86</c:v>
                </c:pt>
                <c:pt idx="283">
                  <c:v>8.8800000000000008</c:v>
                </c:pt>
                <c:pt idx="284">
                  <c:v>9.0399999999999991</c:v>
                </c:pt>
                <c:pt idx="285">
                  <c:v>6.94</c:v>
                </c:pt>
                <c:pt idx="286">
                  <c:v>8.82</c:v>
                </c:pt>
                <c:pt idx="287">
                  <c:v>7.74</c:v>
                </c:pt>
                <c:pt idx="288">
                  <c:v>7.45</c:v>
                </c:pt>
                <c:pt idx="289">
                  <c:v>7.47</c:v>
                </c:pt>
                <c:pt idx="290">
                  <c:v>8.3699999999999992</c:v>
                </c:pt>
                <c:pt idx="291">
                  <c:v>9.51</c:v>
                </c:pt>
                <c:pt idx="292">
                  <c:v>11</c:v>
                </c:pt>
                <c:pt idx="293">
                  <c:v>9.6999999999999993</c:v>
                </c:pt>
                <c:pt idx="294">
                  <c:v>10.45</c:v>
                </c:pt>
                <c:pt idx="295">
                  <c:v>8.92</c:v>
                </c:pt>
                <c:pt idx="296">
                  <c:v>7.06</c:v>
                </c:pt>
                <c:pt idx="297">
                  <c:v>6.82</c:v>
                </c:pt>
                <c:pt idx="298">
                  <c:v>8.33</c:v>
                </c:pt>
                <c:pt idx="299">
                  <c:v>8.92</c:v>
                </c:pt>
                <c:pt idx="300">
                  <c:v>8.86</c:v>
                </c:pt>
                <c:pt idx="301">
                  <c:v>10.31</c:v>
                </c:pt>
                <c:pt idx="302">
                  <c:v>8.4700000000000006</c:v>
                </c:pt>
                <c:pt idx="303">
                  <c:v>7.98</c:v>
                </c:pt>
                <c:pt idx="304">
                  <c:v>9.7799999999999994</c:v>
                </c:pt>
                <c:pt idx="305">
                  <c:v>9.6</c:v>
                </c:pt>
                <c:pt idx="306">
                  <c:v>12.74</c:v>
                </c:pt>
                <c:pt idx="307">
                  <c:v>9.9600000000000009</c:v>
                </c:pt>
                <c:pt idx="308">
                  <c:v>8.27</c:v>
                </c:pt>
                <c:pt idx="309">
                  <c:v>9.31</c:v>
                </c:pt>
                <c:pt idx="310">
                  <c:v>8.1300000000000008</c:v>
                </c:pt>
                <c:pt idx="311">
                  <c:v>9.1300000000000008</c:v>
                </c:pt>
                <c:pt idx="312">
                  <c:v>10.210000000000001</c:v>
                </c:pt>
                <c:pt idx="313">
                  <c:v>9.7200000000000006</c:v>
                </c:pt>
                <c:pt idx="314">
                  <c:v>8.84</c:v>
                </c:pt>
                <c:pt idx="315">
                  <c:v>12.17</c:v>
                </c:pt>
                <c:pt idx="316">
                  <c:v>10.02</c:v>
                </c:pt>
                <c:pt idx="317">
                  <c:v>11.45</c:v>
                </c:pt>
                <c:pt idx="318">
                  <c:v>9.74</c:v>
                </c:pt>
                <c:pt idx="319">
                  <c:v>8.84</c:v>
                </c:pt>
                <c:pt idx="320">
                  <c:v>9.8000000000000007</c:v>
                </c:pt>
                <c:pt idx="321">
                  <c:v>7.41</c:v>
                </c:pt>
                <c:pt idx="322">
                  <c:v>10.8</c:v>
                </c:pt>
                <c:pt idx="323">
                  <c:v>12.78</c:v>
                </c:pt>
                <c:pt idx="324">
                  <c:v>13.7</c:v>
                </c:pt>
                <c:pt idx="325">
                  <c:v>12.56</c:v>
                </c:pt>
                <c:pt idx="326">
                  <c:v>12.7</c:v>
                </c:pt>
                <c:pt idx="327">
                  <c:v>10.64</c:v>
                </c:pt>
                <c:pt idx="328">
                  <c:v>12.58</c:v>
                </c:pt>
                <c:pt idx="329">
                  <c:v>14.11</c:v>
                </c:pt>
                <c:pt idx="330">
                  <c:v>12.39</c:v>
                </c:pt>
                <c:pt idx="331">
                  <c:v>9.9600000000000009</c:v>
                </c:pt>
                <c:pt idx="332">
                  <c:v>10.02</c:v>
                </c:pt>
                <c:pt idx="333">
                  <c:v>9.8800000000000008</c:v>
                </c:pt>
                <c:pt idx="334">
                  <c:v>11.8</c:v>
                </c:pt>
                <c:pt idx="335">
                  <c:v>10.41</c:v>
                </c:pt>
                <c:pt idx="336">
                  <c:v>9.6999999999999993</c:v>
                </c:pt>
                <c:pt idx="337">
                  <c:v>11.03</c:v>
                </c:pt>
                <c:pt idx="338">
                  <c:v>9.27</c:v>
                </c:pt>
                <c:pt idx="339">
                  <c:v>10.130000000000001</c:v>
                </c:pt>
                <c:pt idx="340">
                  <c:v>11.29</c:v>
                </c:pt>
                <c:pt idx="341">
                  <c:v>12.47</c:v>
                </c:pt>
                <c:pt idx="342">
                  <c:v>13.21</c:v>
                </c:pt>
                <c:pt idx="343">
                  <c:v>15.5</c:v>
                </c:pt>
                <c:pt idx="344">
                  <c:v>13.72</c:v>
                </c:pt>
                <c:pt idx="345">
                  <c:v>11.54</c:v>
                </c:pt>
                <c:pt idx="346">
                  <c:v>14.37</c:v>
                </c:pt>
                <c:pt idx="347">
                  <c:v>13.11</c:v>
                </c:pt>
                <c:pt idx="348">
                  <c:v>11.66</c:v>
                </c:pt>
                <c:pt idx="349">
                  <c:v>13.03</c:v>
                </c:pt>
                <c:pt idx="350">
                  <c:v>12.88</c:v>
                </c:pt>
                <c:pt idx="351">
                  <c:v>9.94</c:v>
                </c:pt>
                <c:pt idx="352">
                  <c:v>10.51</c:v>
                </c:pt>
                <c:pt idx="353">
                  <c:v>11.58</c:v>
                </c:pt>
                <c:pt idx="354">
                  <c:v>11.96</c:v>
                </c:pt>
                <c:pt idx="355">
                  <c:v>14.82</c:v>
                </c:pt>
                <c:pt idx="356">
                  <c:v>14.66</c:v>
                </c:pt>
                <c:pt idx="357">
                  <c:v>12.25</c:v>
                </c:pt>
                <c:pt idx="358">
                  <c:v>10.78</c:v>
                </c:pt>
                <c:pt idx="359">
                  <c:v>7.76</c:v>
                </c:pt>
                <c:pt idx="360">
                  <c:v>9.92</c:v>
                </c:pt>
                <c:pt idx="361">
                  <c:v>12.78</c:v>
                </c:pt>
                <c:pt idx="362">
                  <c:v>14.03</c:v>
                </c:pt>
                <c:pt idx="363">
                  <c:v>12.5</c:v>
                </c:pt>
                <c:pt idx="364">
                  <c:v>11.94</c:v>
                </c:pt>
                <c:pt idx="365">
                  <c:v>11.54</c:v>
                </c:pt>
                <c:pt idx="366">
                  <c:v>12.92</c:v>
                </c:pt>
                <c:pt idx="367">
                  <c:v>11.6</c:v>
                </c:pt>
                <c:pt idx="368">
                  <c:v>10.66</c:v>
                </c:pt>
                <c:pt idx="369">
                  <c:v>10.17</c:v>
                </c:pt>
                <c:pt idx="370">
                  <c:v>11.58</c:v>
                </c:pt>
                <c:pt idx="371">
                  <c:v>10.53</c:v>
                </c:pt>
                <c:pt idx="372">
                  <c:v>9.6199999999999992</c:v>
                </c:pt>
                <c:pt idx="373">
                  <c:v>8.8000000000000007</c:v>
                </c:pt>
                <c:pt idx="374">
                  <c:v>11.56</c:v>
                </c:pt>
                <c:pt idx="375">
                  <c:v>7.86</c:v>
                </c:pt>
                <c:pt idx="376">
                  <c:v>10.82</c:v>
                </c:pt>
                <c:pt idx="377">
                  <c:v>10.84</c:v>
                </c:pt>
                <c:pt idx="378">
                  <c:v>11.49</c:v>
                </c:pt>
                <c:pt idx="379">
                  <c:v>11.54</c:v>
                </c:pt>
                <c:pt idx="380">
                  <c:v>11.37</c:v>
                </c:pt>
                <c:pt idx="381">
                  <c:v>8.86</c:v>
                </c:pt>
                <c:pt idx="382">
                  <c:v>10.9</c:v>
                </c:pt>
                <c:pt idx="383">
                  <c:v>9.43</c:v>
                </c:pt>
                <c:pt idx="384">
                  <c:v>9.8000000000000007</c:v>
                </c:pt>
                <c:pt idx="385">
                  <c:v>8.82</c:v>
                </c:pt>
                <c:pt idx="386">
                  <c:v>11.88</c:v>
                </c:pt>
                <c:pt idx="387">
                  <c:v>13.15</c:v>
                </c:pt>
                <c:pt idx="388">
                  <c:v>11.23</c:v>
                </c:pt>
                <c:pt idx="389">
                  <c:v>12.11</c:v>
                </c:pt>
                <c:pt idx="390">
                  <c:v>12.74</c:v>
                </c:pt>
                <c:pt idx="391">
                  <c:v>11.43</c:v>
                </c:pt>
                <c:pt idx="392">
                  <c:v>11.74</c:v>
                </c:pt>
                <c:pt idx="393">
                  <c:v>11.21</c:v>
                </c:pt>
                <c:pt idx="394">
                  <c:v>12.68</c:v>
                </c:pt>
                <c:pt idx="395">
                  <c:v>11.02</c:v>
                </c:pt>
                <c:pt idx="396">
                  <c:v>9.33</c:v>
                </c:pt>
                <c:pt idx="397">
                  <c:v>10.96</c:v>
                </c:pt>
                <c:pt idx="398">
                  <c:v>9.66</c:v>
                </c:pt>
                <c:pt idx="399">
                  <c:v>10.74</c:v>
                </c:pt>
                <c:pt idx="400">
                  <c:v>10.039999999999999</c:v>
                </c:pt>
                <c:pt idx="401">
                  <c:v>12.96</c:v>
                </c:pt>
                <c:pt idx="402">
                  <c:v>12.8</c:v>
                </c:pt>
                <c:pt idx="403">
                  <c:v>11.51</c:v>
                </c:pt>
                <c:pt idx="404">
                  <c:v>13.35</c:v>
                </c:pt>
                <c:pt idx="405">
                  <c:v>12.62</c:v>
                </c:pt>
                <c:pt idx="406">
                  <c:v>13.07</c:v>
                </c:pt>
                <c:pt idx="407">
                  <c:v>11.52</c:v>
                </c:pt>
                <c:pt idx="408">
                  <c:v>11.27</c:v>
                </c:pt>
                <c:pt idx="409">
                  <c:v>9.1300000000000008</c:v>
                </c:pt>
                <c:pt idx="410">
                  <c:v>11.94</c:v>
                </c:pt>
                <c:pt idx="411">
                  <c:v>10.92</c:v>
                </c:pt>
                <c:pt idx="412">
                  <c:v>11.98</c:v>
                </c:pt>
                <c:pt idx="413">
                  <c:v>11.11</c:v>
                </c:pt>
                <c:pt idx="414">
                  <c:v>11.13</c:v>
                </c:pt>
                <c:pt idx="415">
                  <c:v>10.15</c:v>
                </c:pt>
                <c:pt idx="416">
                  <c:v>10.15</c:v>
                </c:pt>
                <c:pt idx="417">
                  <c:v>10.66</c:v>
                </c:pt>
                <c:pt idx="418">
                  <c:v>10.27</c:v>
                </c:pt>
                <c:pt idx="419">
                  <c:v>8.0399999999999991</c:v>
                </c:pt>
                <c:pt idx="420">
                  <c:v>12.13</c:v>
                </c:pt>
                <c:pt idx="421">
                  <c:v>10.41</c:v>
                </c:pt>
                <c:pt idx="422">
                  <c:v>8.17</c:v>
                </c:pt>
                <c:pt idx="423">
                  <c:v>8.5500000000000007</c:v>
                </c:pt>
                <c:pt idx="424">
                  <c:v>15.37</c:v>
                </c:pt>
                <c:pt idx="425">
                  <c:v>8.4499999999999993</c:v>
                </c:pt>
                <c:pt idx="426">
                  <c:v>9</c:v>
                </c:pt>
                <c:pt idx="427">
                  <c:v>9.51</c:v>
                </c:pt>
                <c:pt idx="428">
                  <c:v>6.92</c:v>
                </c:pt>
                <c:pt idx="429">
                  <c:v>9.7200000000000006</c:v>
                </c:pt>
                <c:pt idx="430">
                  <c:v>9.76</c:v>
                </c:pt>
                <c:pt idx="431">
                  <c:v>6.04</c:v>
                </c:pt>
                <c:pt idx="432">
                  <c:v>8.25</c:v>
                </c:pt>
                <c:pt idx="433">
                  <c:v>12.76</c:v>
                </c:pt>
                <c:pt idx="434">
                  <c:v>10.49</c:v>
                </c:pt>
                <c:pt idx="435">
                  <c:v>10.58</c:v>
                </c:pt>
                <c:pt idx="436">
                  <c:v>7.8</c:v>
                </c:pt>
                <c:pt idx="437">
                  <c:v>8.0399999999999991</c:v>
                </c:pt>
                <c:pt idx="438">
                  <c:v>9.23</c:v>
                </c:pt>
                <c:pt idx="439">
                  <c:v>8.68</c:v>
                </c:pt>
                <c:pt idx="440">
                  <c:v>10.92</c:v>
                </c:pt>
                <c:pt idx="441">
                  <c:v>7.82</c:v>
                </c:pt>
                <c:pt idx="442">
                  <c:v>9.7200000000000006</c:v>
                </c:pt>
                <c:pt idx="443">
                  <c:v>8</c:v>
                </c:pt>
                <c:pt idx="444">
                  <c:v>7.61</c:v>
                </c:pt>
                <c:pt idx="445">
                  <c:v>7.78</c:v>
                </c:pt>
                <c:pt idx="446">
                  <c:v>8.25</c:v>
                </c:pt>
                <c:pt idx="447">
                  <c:v>7.88</c:v>
                </c:pt>
                <c:pt idx="448">
                  <c:v>8.27</c:v>
                </c:pt>
                <c:pt idx="449">
                  <c:v>7.9</c:v>
                </c:pt>
                <c:pt idx="450">
                  <c:v>8.2899999999999991</c:v>
                </c:pt>
                <c:pt idx="451">
                  <c:v>10.6</c:v>
                </c:pt>
                <c:pt idx="452">
                  <c:v>9.41</c:v>
                </c:pt>
                <c:pt idx="453">
                  <c:v>6.9</c:v>
                </c:pt>
                <c:pt idx="454">
                  <c:v>6.72</c:v>
                </c:pt>
                <c:pt idx="455">
                  <c:v>13.39</c:v>
                </c:pt>
                <c:pt idx="456">
                  <c:v>8.19</c:v>
                </c:pt>
                <c:pt idx="457">
                  <c:v>14.45</c:v>
                </c:pt>
                <c:pt idx="458">
                  <c:v>6.82</c:v>
                </c:pt>
                <c:pt idx="459">
                  <c:v>4.59</c:v>
                </c:pt>
                <c:pt idx="460">
                  <c:v>8.31</c:v>
                </c:pt>
                <c:pt idx="461">
                  <c:v>7.1</c:v>
                </c:pt>
                <c:pt idx="462">
                  <c:v>9.66</c:v>
                </c:pt>
                <c:pt idx="463">
                  <c:v>10.76</c:v>
                </c:pt>
                <c:pt idx="464">
                  <c:v>6.14</c:v>
                </c:pt>
                <c:pt idx="465">
                  <c:v>5.12</c:v>
                </c:pt>
                <c:pt idx="466">
                  <c:v>8.17</c:v>
                </c:pt>
                <c:pt idx="467">
                  <c:v>8.51</c:v>
                </c:pt>
                <c:pt idx="468">
                  <c:v>10.35</c:v>
                </c:pt>
                <c:pt idx="469">
                  <c:v>7.74</c:v>
                </c:pt>
                <c:pt idx="470">
                  <c:v>9.23</c:v>
                </c:pt>
                <c:pt idx="471">
                  <c:v>11.37</c:v>
                </c:pt>
                <c:pt idx="472">
                  <c:v>6.72</c:v>
                </c:pt>
                <c:pt idx="473">
                  <c:v>7.84</c:v>
                </c:pt>
                <c:pt idx="474">
                  <c:v>10.039999999999999</c:v>
                </c:pt>
                <c:pt idx="475">
                  <c:v>7.29</c:v>
                </c:pt>
                <c:pt idx="476">
                  <c:v>17.68</c:v>
                </c:pt>
                <c:pt idx="477">
                  <c:v>7.27</c:v>
                </c:pt>
                <c:pt idx="478">
                  <c:v>6.9</c:v>
                </c:pt>
                <c:pt idx="479">
                  <c:v>8.25</c:v>
                </c:pt>
                <c:pt idx="480">
                  <c:v>6.94</c:v>
                </c:pt>
                <c:pt idx="481">
                  <c:v>10.64</c:v>
                </c:pt>
                <c:pt idx="482">
                  <c:v>5.96</c:v>
                </c:pt>
                <c:pt idx="483">
                  <c:v>6.19</c:v>
                </c:pt>
                <c:pt idx="484">
                  <c:v>9.15</c:v>
                </c:pt>
                <c:pt idx="485">
                  <c:v>7.12</c:v>
                </c:pt>
                <c:pt idx="486">
                  <c:v>6.96</c:v>
                </c:pt>
                <c:pt idx="487">
                  <c:v>9.9</c:v>
                </c:pt>
                <c:pt idx="488">
                  <c:v>14.09</c:v>
                </c:pt>
                <c:pt idx="489">
                  <c:v>8.7799999999999994</c:v>
                </c:pt>
                <c:pt idx="490">
                  <c:v>9.07</c:v>
                </c:pt>
                <c:pt idx="491">
                  <c:v>9.15</c:v>
                </c:pt>
                <c:pt idx="492">
                  <c:v>6.9</c:v>
                </c:pt>
                <c:pt idx="493">
                  <c:v>8.57</c:v>
                </c:pt>
                <c:pt idx="494">
                  <c:v>6.55</c:v>
                </c:pt>
                <c:pt idx="495">
                  <c:v>7.62</c:v>
                </c:pt>
                <c:pt idx="496">
                  <c:v>9.7799999999999994</c:v>
                </c:pt>
                <c:pt idx="497">
                  <c:v>9.19</c:v>
                </c:pt>
                <c:pt idx="498">
                  <c:v>6.72</c:v>
                </c:pt>
                <c:pt idx="499">
                  <c:v>8.64</c:v>
                </c:pt>
                <c:pt idx="500">
                  <c:v>8.8800000000000008</c:v>
                </c:pt>
                <c:pt idx="501">
                  <c:v>8.39</c:v>
                </c:pt>
                <c:pt idx="502">
                  <c:v>9.4700000000000006</c:v>
                </c:pt>
                <c:pt idx="503">
                  <c:v>9.58</c:v>
                </c:pt>
                <c:pt idx="504">
                  <c:v>8.19</c:v>
                </c:pt>
                <c:pt idx="505">
                  <c:v>7.86</c:v>
                </c:pt>
                <c:pt idx="506">
                  <c:v>7.8</c:v>
                </c:pt>
                <c:pt idx="507">
                  <c:v>8.41</c:v>
                </c:pt>
                <c:pt idx="508">
                  <c:v>13.43</c:v>
                </c:pt>
                <c:pt idx="509">
                  <c:v>7.17</c:v>
                </c:pt>
                <c:pt idx="510">
                  <c:v>6.51</c:v>
                </c:pt>
                <c:pt idx="511">
                  <c:v>10</c:v>
                </c:pt>
                <c:pt idx="512">
                  <c:v>6.9</c:v>
                </c:pt>
                <c:pt idx="513">
                  <c:v>7.94</c:v>
                </c:pt>
                <c:pt idx="514">
                  <c:v>7.7</c:v>
                </c:pt>
                <c:pt idx="515">
                  <c:v>7.96</c:v>
                </c:pt>
                <c:pt idx="516">
                  <c:v>7</c:v>
                </c:pt>
                <c:pt idx="517">
                  <c:v>12.03</c:v>
                </c:pt>
                <c:pt idx="518">
                  <c:v>7.29</c:v>
                </c:pt>
                <c:pt idx="519">
                  <c:v>10.33</c:v>
                </c:pt>
                <c:pt idx="520">
                  <c:v>7.1</c:v>
                </c:pt>
                <c:pt idx="521">
                  <c:v>5.31</c:v>
                </c:pt>
                <c:pt idx="522">
                  <c:v>6.47</c:v>
                </c:pt>
                <c:pt idx="523">
                  <c:v>7.76</c:v>
                </c:pt>
                <c:pt idx="524">
                  <c:v>8.7200000000000006</c:v>
                </c:pt>
                <c:pt idx="525">
                  <c:v>8.68</c:v>
                </c:pt>
                <c:pt idx="526">
                  <c:v>8.4499999999999993</c:v>
                </c:pt>
                <c:pt idx="527">
                  <c:v>8.5299999999999994</c:v>
                </c:pt>
                <c:pt idx="528">
                  <c:v>8.11</c:v>
                </c:pt>
                <c:pt idx="529">
                  <c:v>9.41</c:v>
                </c:pt>
                <c:pt idx="530">
                  <c:v>7.13</c:v>
                </c:pt>
                <c:pt idx="531">
                  <c:v>8.39</c:v>
                </c:pt>
                <c:pt idx="532">
                  <c:v>14.9</c:v>
                </c:pt>
                <c:pt idx="533">
                  <c:v>6.78</c:v>
                </c:pt>
                <c:pt idx="534">
                  <c:v>7.27</c:v>
                </c:pt>
                <c:pt idx="535">
                  <c:v>8.2899999999999991</c:v>
                </c:pt>
                <c:pt idx="536">
                  <c:v>7.12</c:v>
                </c:pt>
                <c:pt idx="537">
                  <c:v>7.57</c:v>
                </c:pt>
                <c:pt idx="538">
                  <c:v>6.23</c:v>
                </c:pt>
                <c:pt idx="539">
                  <c:v>7.45</c:v>
                </c:pt>
                <c:pt idx="540">
                  <c:v>9.3699999999999992</c:v>
                </c:pt>
                <c:pt idx="541">
                  <c:v>9.49</c:v>
                </c:pt>
                <c:pt idx="542">
                  <c:v>10.82</c:v>
                </c:pt>
                <c:pt idx="543">
                  <c:v>12.41</c:v>
                </c:pt>
                <c:pt idx="544">
                  <c:v>9.86</c:v>
                </c:pt>
                <c:pt idx="545">
                  <c:v>6.64</c:v>
                </c:pt>
                <c:pt idx="546">
                  <c:v>6.1</c:v>
                </c:pt>
                <c:pt idx="547">
                  <c:v>8.09</c:v>
                </c:pt>
                <c:pt idx="548">
                  <c:v>7.7</c:v>
                </c:pt>
                <c:pt idx="549">
                  <c:v>7.25</c:v>
                </c:pt>
                <c:pt idx="550">
                  <c:v>12.54</c:v>
                </c:pt>
                <c:pt idx="551">
                  <c:v>10</c:v>
                </c:pt>
                <c:pt idx="552">
                  <c:v>8.25</c:v>
                </c:pt>
                <c:pt idx="553">
                  <c:v>9.09</c:v>
                </c:pt>
                <c:pt idx="554">
                  <c:v>6.8</c:v>
                </c:pt>
                <c:pt idx="555">
                  <c:v>10.27</c:v>
                </c:pt>
                <c:pt idx="556">
                  <c:v>10.47</c:v>
                </c:pt>
                <c:pt idx="557">
                  <c:v>7.25</c:v>
                </c:pt>
                <c:pt idx="558">
                  <c:v>7.88</c:v>
                </c:pt>
                <c:pt idx="559">
                  <c:v>6.51</c:v>
                </c:pt>
                <c:pt idx="560">
                  <c:v>8.31</c:v>
                </c:pt>
                <c:pt idx="561">
                  <c:v>6.17</c:v>
                </c:pt>
                <c:pt idx="562">
                  <c:v>9.07</c:v>
                </c:pt>
                <c:pt idx="563">
                  <c:v>7.59</c:v>
                </c:pt>
                <c:pt idx="564">
                  <c:v>7.27</c:v>
                </c:pt>
                <c:pt idx="565">
                  <c:v>8.49</c:v>
                </c:pt>
                <c:pt idx="566">
                  <c:v>12.39</c:v>
                </c:pt>
                <c:pt idx="567">
                  <c:v>9.64</c:v>
                </c:pt>
                <c:pt idx="568">
                  <c:v>10.6</c:v>
                </c:pt>
                <c:pt idx="569">
                  <c:v>6.94</c:v>
                </c:pt>
                <c:pt idx="570">
                  <c:v>9.51</c:v>
                </c:pt>
                <c:pt idx="571">
                  <c:v>5.88</c:v>
                </c:pt>
                <c:pt idx="572">
                  <c:v>6.96</c:v>
                </c:pt>
                <c:pt idx="573">
                  <c:v>12.29</c:v>
                </c:pt>
                <c:pt idx="574">
                  <c:v>11.84</c:v>
                </c:pt>
                <c:pt idx="575">
                  <c:v>5.98</c:v>
                </c:pt>
                <c:pt idx="576">
                  <c:v>9.5500000000000007</c:v>
                </c:pt>
                <c:pt idx="577">
                  <c:v>12.29</c:v>
                </c:pt>
                <c:pt idx="578">
                  <c:v>7.21</c:v>
                </c:pt>
                <c:pt idx="579">
                  <c:v>10.43</c:v>
                </c:pt>
                <c:pt idx="580">
                  <c:v>8.4499999999999993</c:v>
                </c:pt>
                <c:pt idx="581">
                  <c:v>6.76</c:v>
                </c:pt>
                <c:pt idx="582">
                  <c:v>7.74</c:v>
                </c:pt>
                <c:pt idx="583">
                  <c:v>6.35</c:v>
                </c:pt>
                <c:pt idx="584">
                  <c:v>6.9</c:v>
                </c:pt>
                <c:pt idx="585">
                  <c:v>10.039999999999999</c:v>
                </c:pt>
                <c:pt idx="586">
                  <c:v>7.37</c:v>
                </c:pt>
                <c:pt idx="587">
                  <c:v>5.59</c:v>
                </c:pt>
                <c:pt idx="588">
                  <c:v>8.9</c:v>
                </c:pt>
                <c:pt idx="589">
                  <c:v>8.02</c:v>
                </c:pt>
                <c:pt idx="590">
                  <c:v>5.65</c:v>
                </c:pt>
                <c:pt idx="591">
                  <c:v>7.31</c:v>
                </c:pt>
                <c:pt idx="592">
                  <c:v>6.57</c:v>
                </c:pt>
                <c:pt idx="593">
                  <c:v>8.58</c:v>
                </c:pt>
                <c:pt idx="594">
                  <c:v>8.9600000000000009</c:v>
                </c:pt>
                <c:pt idx="595">
                  <c:v>8.7799999999999994</c:v>
                </c:pt>
                <c:pt idx="596">
                  <c:v>9.17</c:v>
                </c:pt>
                <c:pt idx="597">
                  <c:v>9.92</c:v>
                </c:pt>
                <c:pt idx="598">
                  <c:v>9.92</c:v>
                </c:pt>
                <c:pt idx="599">
                  <c:v>8</c:v>
                </c:pt>
                <c:pt idx="600">
                  <c:v>7.04</c:v>
                </c:pt>
                <c:pt idx="601">
                  <c:v>7.64</c:v>
                </c:pt>
                <c:pt idx="602">
                  <c:v>7.06</c:v>
                </c:pt>
                <c:pt idx="603">
                  <c:v>8.6999999999999993</c:v>
                </c:pt>
                <c:pt idx="604">
                  <c:v>10.8</c:v>
                </c:pt>
                <c:pt idx="605">
                  <c:v>7.39</c:v>
                </c:pt>
                <c:pt idx="606">
                  <c:v>7.51</c:v>
                </c:pt>
                <c:pt idx="607">
                  <c:v>5.45</c:v>
                </c:pt>
                <c:pt idx="608">
                  <c:v>6.47</c:v>
                </c:pt>
                <c:pt idx="609">
                  <c:v>6.08</c:v>
                </c:pt>
                <c:pt idx="610">
                  <c:v>9.06</c:v>
                </c:pt>
                <c:pt idx="611">
                  <c:v>5.65</c:v>
                </c:pt>
                <c:pt idx="612">
                  <c:v>8.08</c:v>
                </c:pt>
                <c:pt idx="613">
                  <c:v>8.5500000000000007</c:v>
                </c:pt>
                <c:pt idx="614">
                  <c:v>7.68</c:v>
                </c:pt>
                <c:pt idx="615">
                  <c:v>10.58</c:v>
                </c:pt>
                <c:pt idx="616">
                  <c:v>10.039999999999999</c:v>
                </c:pt>
                <c:pt idx="617">
                  <c:v>9.0399999999999991</c:v>
                </c:pt>
                <c:pt idx="618">
                  <c:v>8.25</c:v>
                </c:pt>
                <c:pt idx="619">
                  <c:v>8.6999999999999993</c:v>
                </c:pt>
                <c:pt idx="620">
                  <c:v>8.5299999999999994</c:v>
                </c:pt>
                <c:pt idx="621">
                  <c:v>8.19</c:v>
                </c:pt>
                <c:pt idx="622">
                  <c:v>8.15</c:v>
                </c:pt>
                <c:pt idx="623">
                  <c:v>8.92</c:v>
                </c:pt>
                <c:pt idx="624">
                  <c:v>8.4700000000000006</c:v>
                </c:pt>
                <c:pt idx="625">
                  <c:v>5.78</c:v>
                </c:pt>
                <c:pt idx="626">
                  <c:v>8.76</c:v>
                </c:pt>
                <c:pt idx="627">
                  <c:v>7.19</c:v>
                </c:pt>
                <c:pt idx="628">
                  <c:v>6.53</c:v>
                </c:pt>
                <c:pt idx="629">
                  <c:v>8.06</c:v>
                </c:pt>
                <c:pt idx="630">
                  <c:v>10.35</c:v>
                </c:pt>
                <c:pt idx="631">
                  <c:v>11.88</c:v>
                </c:pt>
                <c:pt idx="632">
                  <c:v>17.7</c:v>
                </c:pt>
                <c:pt idx="633">
                  <c:v>9.11</c:v>
                </c:pt>
                <c:pt idx="634">
                  <c:v>7.29</c:v>
                </c:pt>
                <c:pt idx="635">
                  <c:v>6.33</c:v>
                </c:pt>
                <c:pt idx="636">
                  <c:v>7.64</c:v>
                </c:pt>
                <c:pt idx="637">
                  <c:v>6.92</c:v>
                </c:pt>
                <c:pt idx="638">
                  <c:v>5.17</c:v>
                </c:pt>
                <c:pt idx="639">
                  <c:v>6.86</c:v>
                </c:pt>
                <c:pt idx="640">
                  <c:v>5.37</c:v>
                </c:pt>
                <c:pt idx="641">
                  <c:v>6.82</c:v>
                </c:pt>
                <c:pt idx="642">
                  <c:v>9.07</c:v>
                </c:pt>
                <c:pt idx="643">
                  <c:v>7.02</c:v>
                </c:pt>
                <c:pt idx="644">
                  <c:v>6.04</c:v>
                </c:pt>
                <c:pt idx="645">
                  <c:v>9.02</c:v>
                </c:pt>
                <c:pt idx="646">
                  <c:v>8.7799999999999994</c:v>
                </c:pt>
                <c:pt idx="647">
                  <c:v>7.51</c:v>
                </c:pt>
                <c:pt idx="648">
                  <c:v>6.66</c:v>
                </c:pt>
                <c:pt idx="649">
                  <c:v>7.08</c:v>
                </c:pt>
                <c:pt idx="650">
                  <c:v>8</c:v>
                </c:pt>
                <c:pt idx="651">
                  <c:v>8.41</c:v>
                </c:pt>
                <c:pt idx="652">
                  <c:v>7.92</c:v>
                </c:pt>
                <c:pt idx="653">
                  <c:v>6.78</c:v>
                </c:pt>
                <c:pt idx="654">
                  <c:v>6.7</c:v>
                </c:pt>
                <c:pt idx="655">
                  <c:v>9.35</c:v>
                </c:pt>
                <c:pt idx="656">
                  <c:v>10.8</c:v>
                </c:pt>
                <c:pt idx="657">
                  <c:v>10.68</c:v>
                </c:pt>
                <c:pt idx="658">
                  <c:v>8.9600000000000009</c:v>
                </c:pt>
                <c:pt idx="659">
                  <c:v>12.11</c:v>
                </c:pt>
                <c:pt idx="660">
                  <c:v>12.74</c:v>
                </c:pt>
                <c:pt idx="661">
                  <c:v>10.94</c:v>
                </c:pt>
                <c:pt idx="662">
                  <c:v>8.4499999999999993</c:v>
                </c:pt>
                <c:pt idx="663">
                  <c:v>12.01</c:v>
                </c:pt>
                <c:pt idx="664">
                  <c:v>7.21</c:v>
                </c:pt>
                <c:pt idx="665">
                  <c:v>7.04</c:v>
                </c:pt>
                <c:pt idx="666">
                  <c:v>12.7</c:v>
                </c:pt>
                <c:pt idx="667">
                  <c:v>14.41</c:v>
                </c:pt>
                <c:pt idx="668">
                  <c:v>9.41</c:v>
                </c:pt>
                <c:pt idx="669">
                  <c:v>10.25</c:v>
                </c:pt>
                <c:pt idx="670">
                  <c:v>10.78</c:v>
                </c:pt>
                <c:pt idx="671">
                  <c:v>11.09</c:v>
                </c:pt>
                <c:pt idx="672">
                  <c:v>12.33</c:v>
                </c:pt>
                <c:pt idx="673">
                  <c:v>10.27</c:v>
                </c:pt>
                <c:pt idx="674">
                  <c:v>10.07</c:v>
                </c:pt>
                <c:pt idx="675">
                  <c:v>10</c:v>
                </c:pt>
                <c:pt idx="676">
                  <c:v>9.1300000000000008</c:v>
                </c:pt>
                <c:pt idx="677">
                  <c:v>9.9600000000000009</c:v>
                </c:pt>
                <c:pt idx="678">
                  <c:v>9.6999999999999993</c:v>
                </c:pt>
                <c:pt idx="679">
                  <c:v>13.6</c:v>
                </c:pt>
                <c:pt idx="680">
                  <c:v>14.41</c:v>
                </c:pt>
                <c:pt idx="681">
                  <c:v>13.6</c:v>
                </c:pt>
                <c:pt idx="682">
                  <c:v>12.58</c:v>
                </c:pt>
                <c:pt idx="683">
                  <c:v>12.31</c:v>
                </c:pt>
                <c:pt idx="684">
                  <c:v>14.82</c:v>
                </c:pt>
                <c:pt idx="685">
                  <c:v>14.88</c:v>
                </c:pt>
                <c:pt idx="686">
                  <c:v>11.35</c:v>
                </c:pt>
                <c:pt idx="687">
                  <c:v>8.66</c:v>
                </c:pt>
                <c:pt idx="688">
                  <c:v>10.51</c:v>
                </c:pt>
                <c:pt idx="689">
                  <c:v>11.13</c:v>
                </c:pt>
                <c:pt idx="690">
                  <c:v>8.8800000000000008</c:v>
                </c:pt>
                <c:pt idx="691">
                  <c:v>8.1300000000000008</c:v>
                </c:pt>
                <c:pt idx="692">
                  <c:v>9.8000000000000007</c:v>
                </c:pt>
                <c:pt idx="693">
                  <c:v>7.47</c:v>
                </c:pt>
                <c:pt idx="694">
                  <c:v>6.96</c:v>
                </c:pt>
                <c:pt idx="695">
                  <c:v>9.8800000000000008</c:v>
                </c:pt>
                <c:pt idx="696">
                  <c:v>9.41</c:v>
                </c:pt>
                <c:pt idx="697">
                  <c:v>10.74</c:v>
                </c:pt>
                <c:pt idx="698">
                  <c:v>11.27</c:v>
                </c:pt>
                <c:pt idx="699">
                  <c:v>10.62</c:v>
                </c:pt>
                <c:pt idx="700">
                  <c:v>12.09</c:v>
                </c:pt>
                <c:pt idx="701">
                  <c:v>13.11</c:v>
                </c:pt>
                <c:pt idx="702">
                  <c:v>10.29</c:v>
                </c:pt>
                <c:pt idx="703">
                  <c:v>14.17</c:v>
                </c:pt>
                <c:pt idx="704">
                  <c:v>11.52</c:v>
                </c:pt>
                <c:pt idx="705">
                  <c:v>11.74</c:v>
                </c:pt>
                <c:pt idx="706">
                  <c:v>10.25</c:v>
                </c:pt>
                <c:pt idx="707">
                  <c:v>11.6</c:v>
                </c:pt>
                <c:pt idx="708">
                  <c:v>11.25</c:v>
                </c:pt>
                <c:pt idx="709">
                  <c:v>10.210000000000001</c:v>
                </c:pt>
                <c:pt idx="710">
                  <c:v>11.98</c:v>
                </c:pt>
                <c:pt idx="711">
                  <c:v>11.66</c:v>
                </c:pt>
                <c:pt idx="712">
                  <c:v>16.97</c:v>
                </c:pt>
                <c:pt idx="713">
                  <c:v>13.84</c:v>
                </c:pt>
                <c:pt idx="714">
                  <c:v>12.64</c:v>
                </c:pt>
                <c:pt idx="715">
                  <c:v>9.76</c:v>
                </c:pt>
                <c:pt idx="716">
                  <c:v>7.92</c:v>
                </c:pt>
                <c:pt idx="717">
                  <c:v>10.130000000000001</c:v>
                </c:pt>
                <c:pt idx="718">
                  <c:v>9.9600000000000009</c:v>
                </c:pt>
                <c:pt idx="719">
                  <c:v>10.25</c:v>
                </c:pt>
                <c:pt idx="720">
                  <c:v>9.98</c:v>
                </c:pt>
                <c:pt idx="721">
                  <c:v>10.56</c:v>
                </c:pt>
                <c:pt idx="722">
                  <c:v>10.68</c:v>
                </c:pt>
                <c:pt idx="723">
                  <c:v>10.51</c:v>
                </c:pt>
                <c:pt idx="724">
                  <c:v>8.0399999999999991</c:v>
                </c:pt>
                <c:pt idx="725">
                  <c:v>7.57</c:v>
                </c:pt>
                <c:pt idx="726">
                  <c:v>6.88</c:v>
                </c:pt>
                <c:pt idx="727">
                  <c:v>11.54</c:v>
                </c:pt>
                <c:pt idx="728">
                  <c:v>9.9</c:v>
                </c:pt>
                <c:pt idx="729">
                  <c:v>11.94</c:v>
                </c:pt>
                <c:pt idx="730">
                  <c:v>11.54</c:v>
                </c:pt>
                <c:pt idx="731">
                  <c:v>12.17</c:v>
                </c:pt>
                <c:pt idx="732">
                  <c:v>10.050000000000001</c:v>
                </c:pt>
                <c:pt idx="733">
                  <c:v>13.56</c:v>
                </c:pt>
                <c:pt idx="734">
                  <c:v>13.82</c:v>
                </c:pt>
                <c:pt idx="735">
                  <c:v>15.44</c:v>
                </c:pt>
                <c:pt idx="736">
                  <c:v>16.78</c:v>
                </c:pt>
                <c:pt idx="737">
                  <c:v>14.48</c:v>
                </c:pt>
                <c:pt idx="738">
                  <c:v>16.41</c:v>
                </c:pt>
                <c:pt idx="739">
                  <c:v>12.9</c:v>
                </c:pt>
                <c:pt idx="740">
                  <c:v>9.86</c:v>
                </c:pt>
                <c:pt idx="741">
                  <c:v>11.15</c:v>
                </c:pt>
                <c:pt idx="742">
                  <c:v>11.07</c:v>
                </c:pt>
                <c:pt idx="743">
                  <c:v>10.68</c:v>
                </c:pt>
                <c:pt idx="744">
                  <c:v>10.74</c:v>
                </c:pt>
                <c:pt idx="745">
                  <c:v>10.49</c:v>
                </c:pt>
                <c:pt idx="746">
                  <c:v>12.96</c:v>
                </c:pt>
                <c:pt idx="747">
                  <c:v>11.41</c:v>
                </c:pt>
                <c:pt idx="748">
                  <c:v>10.43</c:v>
                </c:pt>
                <c:pt idx="749">
                  <c:v>10.92</c:v>
                </c:pt>
                <c:pt idx="750">
                  <c:v>10.64</c:v>
                </c:pt>
                <c:pt idx="751">
                  <c:v>11.82</c:v>
                </c:pt>
                <c:pt idx="752">
                  <c:v>10</c:v>
                </c:pt>
                <c:pt idx="753">
                  <c:v>8.68</c:v>
                </c:pt>
                <c:pt idx="754">
                  <c:v>10.62</c:v>
                </c:pt>
                <c:pt idx="755">
                  <c:v>9.0399999999999991</c:v>
                </c:pt>
                <c:pt idx="756">
                  <c:v>10.43</c:v>
                </c:pt>
                <c:pt idx="757">
                  <c:v>9.86</c:v>
                </c:pt>
                <c:pt idx="758">
                  <c:v>9.7799999999999994</c:v>
                </c:pt>
                <c:pt idx="759">
                  <c:v>10.29</c:v>
                </c:pt>
                <c:pt idx="760">
                  <c:v>9.3699999999999992</c:v>
                </c:pt>
                <c:pt idx="761">
                  <c:v>10.51</c:v>
                </c:pt>
                <c:pt idx="762">
                  <c:v>8.5299999999999994</c:v>
                </c:pt>
                <c:pt idx="763">
                  <c:v>7.47</c:v>
                </c:pt>
                <c:pt idx="764">
                  <c:v>6.29</c:v>
                </c:pt>
                <c:pt idx="765">
                  <c:v>11.98</c:v>
                </c:pt>
                <c:pt idx="766">
                  <c:v>10.56</c:v>
                </c:pt>
                <c:pt idx="767">
                  <c:v>11.19</c:v>
                </c:pt>
                <c:pt idx="768">
                  <c:v>11.82</c:v>
                </c:pt>
                <c:pt idx="769">
                  <c:v>12.09</c:v>
                </c:pt>
                <c:pt idx="770">
                  <c:v>10.92</c:v>
                </c:pt>
                <c:pt idx="771">
                  <c:v>11.66</c:v>
                </c:pt>
                <c:pt idx="772">
                  <c:v>8.7200000000000006</c:v>
                </c:pt>
                <c:pt idx="773">
                  <c:v>10.35</c:v>
                </c:pt>
                <c:pt idx="774">
                  <c:v>9.5500000000000007</c:v>
                </c:pt>
                <c:pt idx="775">
                  <c:v>11.19</c:v>
                </c:pt>
                <c:pt idx="776">
                  <c:v>9.7799999999999994</c:v>
                </c:pt>
                <c:pt idx="777">
                  <c:v>9.98</c:v>
                </c:pt>
                <c:pt idx="778">
                  <c:v>9.5500000000000007</c:v>
                </c:pt>
                <c:pt idx="779">
                  <c:v>8.92</c:v>
                </c:pt>
                <c:pt idx="780">
                  <c:v>12.41</c:v>
                </c:pt>
                <c:pt idx="781">
                  <c:v>7.25</c:v>
                </c:pt>
                <c:pt idx="782">
                  <c:v>8</c:v>
                </c:pt>
                <c:pt idx="783">
                  <c:v>7.51</c:v>
                </c:pt>
                <c:pt idx="784">
                  <c:v>8.6199999999999992</c:v>
                </c:pt>
                <c:pt idx="785">
                  <c:v>10.39</c:v>
                </c:pt>
                <c:pt idx="786">
                  <c:v>8.06</c:v>
                </c:pt>
                <c:pt idx="787">
                  <c:v>7.78</c:v>
                </c:pt>
                <c:pt idx="788">
                  <c:v>7.35</c:v>
                </c:pt>
                <c:pt idx="789">
                  <c:v>7.25</c:v>
                </c:pt>
                <c:pt idx="790">
                  <c:v>9.06</c:v>
                </c:pt>
                <c:pt idx="791">
                  <c:v>9.86</c:v>
                </c:pt>
                <c:pt idx="792">
                  <c:v>5.14</c:v>
                </c:pt>
                <c:pt idx="793">
                  <c:v>8.39</c:v>
                </c:pt>
                <c:pt idx="794">
                  <c:v>7.57</c:v>
                </c:pt>
                <c:pt idx="795">
                  <c:v>7.35</c:v>
                </c:pt>
                <c:pt idx="796">
                  <c:v>6.86</c:v>
                </c:pt>
                <c:pt idx="797">
                  <c:v>7.43</c:v>
                </c:pt>
                <c:pt idx="798">
                  <c:v>7</c:v>
                </c:pt>
                <c:pt idx="799">
                  <c:v>5.25</c:v>
                </c:pt>
                <c:pt idx="800">
                  <c:v>7.23</c:v>
                </c:pt>
                <c:pt idx="801">
                  <c:v>7.57</c:v>
                </c:pt>
                <c:pt idx="802">
                  <c:v>6.33</c:v>
                </c:pt>
                <c:pt idx="803">
                  <c:v>11.82</c:v>
                </c:pt>
                <c:pt idx="804">
                  <c:v>8.08</c:v>
                </c:pt>
                <c:pt idx="805">
                  <c:v>5.65</c:v>
                </c:pt>
                <c:pt idx="806">
                  <c:v>5.63</c:v>
                </c:pt>
                <c:pt idx="807">
                  <c:v>7.9</c:v>
                </c:pt>
                <c:pt idx="808">
                  <c:v>7.72</c:v>
                </c:pt>
                <c:pt idx="809">
                  <c:v>9.4700000000000006</c:v>
                </c:pt>
                <c:pt idx="810">
                  <c:v>8.06</c:v>
                </c:pt>
                <c:pt idx="811">
                  <c:v>10.33</c:v>
                </c:pt>
                <c:pt idx="812">
                  <c:v>4.78</c:v>
                </c:pt>
                <c:pt idx="813">
                  <c:v>13.54</c:v>
                </c:pt>
                <c:pt idx="814">
                  <c:v>5.78</c:v>
                </c:pt>
                <c:pt idx="815">
                  <c:v>7.7</c:v>
                </c:pt>
                <c:pt idx="816">
                  <c:v>7.62</c:v>
                </c:pt>
                <c:pt idx="817">
                  <c:v>10.49</c:v>
                </c:pt>
                <c:pt idx="818">
                  <c:v>10.7</c:v>
                </c:pt>
                <c:pt idx="819">
                  <c:v>7.92</c:v>
                </c:pt>
                <c:pt idx="820">
                  <c:v>8.17</c:v>
                </c:pt>
                <c:pt idx="821">
                  <c:v>7.06</c:v>
                </c:pt>
                <c:pt idx="822">
                  <c:v>16.27</c:v>
                </c:pt>
                <c:pt idx="823">
                  <c:v>6.31</c:v>
                </c:pt>
                <c:pt idx="824">
                  <c:v>8.08</c:v>
                </c:pt>
                <c:pt idx="825">
                  <c:v>9.11</c:v>
                </c:pt>
                <c:pt idx="826">
                  <c:v>6.96</c:v>
                </c:pt>
                <c:pt idx="827">
                  <c:v>10.53</c:v>
                </c:pt>
                <c:pt idx="828">
                  <c:v>7.62</c:v>
                </c:pt>
                <c:pt idx="829">
                  <c:v>6.55</c:v>
                </c:pt>
                <c:pt idx="830">
                  <c:v>8.9</c:v>
                </c:pt>
                <c:pt idx="831">
                  <c:v>11.47</c:v>
                </c:pt>
                <c:pt idx="832">
                  <c:v>8.41</c:v>
                </c:pt>
                <c:pt idx="833">
                  <c:v>11.82</c:v>
                </c:pt>
                <c:pt idx="834">
                  <c:v>4.59</c:v>
                </c:pt>
                <c:pt idx="835">
                  <c:v>5.47</c:v>
                </c:pt>
                <c:pt idx="836">
                  <c:v>8.19</c:v>
                </c:pt>
                <c:pt idx="837">
                  <c:v>5.53</c:v>
                </c:pt>
                <c:pt idx="838">
                  <c:v>7.94</c:v>
                </c:pt>
                <c:pt idx="839">
                  <c:v>7.96</c:v>
                </c:pt>
                <c:pt idx="840">
                  <c:v>9.82</c:v>
                </c:pt>
                <c:pt idx="841">
                  <c:v>6.27</c:v>
                </c:pt>
                <c:pt idx="842">
                  <c:v>6.88</c:v>
                </c:pt>
                <c:pt idx="843">
                  <c:v>13.11</c:v>
                </c:pt>
                <c:pt idx="844">
                  <c:v>6.25</c:v>
                </c:pt>
                <c:pt idx="845">
                  <c:v>6.74</c:v>
                </c:pt>
                <c:pt idx="846">
                  <c:v>8.08</c:v>
                </c:pt>
                <c:pt idx="847">
                  <c:v>8.08</c:v>
                </c:pt>
                <c:pt idx="848">
                  <c:v>8.25</c:v>
                </c:pt>
                <c:pt idx="849">
                  <c:v>6.47</c:v>
                </c:pt>
                <c:pt idx="850">
                  <c:v>7.8</c:v>
                </c:pt>
                <c:pt idx="851">
                  <c:v>5.74</c:v>
                </c:pt>
                <c:pt idx="852">
                  <c:v>8.41</c:v>
                </c:pt>
                <c:pt idx="853">
                  <c:v>9.27</c:v>
                </c:pt>
                <c:pt idx="854">
                  <c:v>9.56</c:v>
                </c:pt>
                <c:pt idx="855">
                  <c:v>8.84</c:v>
                </c:pt>
                <c:pt idx="856">
                  <c:v>9.15</c:v>
                </c:pt>
                <c:pt idx="857">
                  <c:v>9.7200000000000006</c:v>
                </c:pt>
                <c:pt idx="858">
                  <c:v>8</c:v>
                </c:pt>
                <c:pt idx="859">
                  <c:v>6.64</c:v>
                </c:pt>
                <c:pt idx="860">
                  <c:v>7.17</c:v>
                </c:pt>
                <c:pt idx="861">
                  <c:v>8.8000000000000007</c:v>
                </c:pt>
                <c:pt idx="862">
                  <c:v>8.08</c:v>
                </c:pt>
                <c:pt idx="863">
                  <c:v>8.27</c:v>
                </c:pt>
                <c:pt idx="864">
                  <c:v>6.74</c:v>
                </c:pt>
                <c:pt idx="865">
                  <c:v>7.66</c:v>
                </c:pt>
                <c:pt idx="866">
                  <c:v>8.31</c:v>
                </c:pt>
                <c:pt idx="867">
                  <c:v>8.6999999999999993</c:v>
                </c:pt>
                <c:pt idx="868">
                  <c:v>9.6199999999999992</c:v>
                </c:pt>
                <c:pt idx="869">
                  <c:v>7.68</c:v>
                </c:pt>
                <c:pt idx="870">
                  <c:v>7.72</c:v>
                </c:pt>
                <c:pt idx="871">
                  <c:v>9.7799999999999994</c:v>
                </c:pt>
                <c:pt idx="872">
                  <c:v>5.92</c:v>
                </c:pt>
                <c:pt idx="873">
                  <c:v>7.78</c:v>
                </c:pt>
                <c:pt idx="874">
                  <c:v>10.56</c:v>
                </c:pt>
                <c:pt idx="875">
                  <c:v>6.51</c:v>
                </c:pt>
                <c:pt idx="876">
                  <c:v>8.3699999999999992</c:v>
                </c:pt>
                <c:pt idx="877">
                  <c:v>9.6</c:v>
                </c:pt>
                <c:pt idx="878">
                  <c:v>6.64</c:v>
                </c:pt>
                <c:pt idx="879">
                  <c:v>8.94</c:v>
                </c:pt>
                <c:pt idx="880">
                  <c:v>9.17</c:v>
                </c:pt>
                <c:pt idx="881">
                  <c:v>8.39</c:v>
                </c:pt>
                <c:pt idx="882">
                  <c:v>11</c:v>
                </c:pt>
                <c:pt idx="883">
                  <c:v>6.59</c:v>
                </c:pt>
                <c:pt idx="884">
                  <c:v>7.64</c:v>
                </c:pt>
                <c:pt idx="885">
                  <c:v>7.88</c:v>
                </c:pt>
                <c:pt idx="886">
                  <c:v>9.8000000000000007</c:v>
                </c:pt>
                <c:pt idx="887">
                  <c:v>7.94</c:v>
                </c:pt>
                <c:pt idx="888">
                  <c:v>6.72</c:v>
                </c:pt>
                <c:pt idx="889">
                  <c:v>6.72</c:v>
                </c:pt>
                <c:pt idx="890">
                  <c:v>7.8</c:v>
                </c:pt>
                <c:pt idx="891">
                  <c:v>9.39</c:v>
                </c:pt>
                <c:pt idx="892">
                  <c:v>11.25</c:v>
                </c:pt>
                <c:pt idx="893">
                  <c:v>9.98</c:v>
                </c:pt>
                <c:pt idx="894">
                  <c:v>7.68</c:v>
                </c:pt>
                <c:pt idx="895">
                  <c:v>5.33</c:v>
                </c:pt>
                <c:pt idx="896">
                  <c:v>6.96</c:v>
                </c:pt>
                <c:pt idx="897">
                  <c:v>7.31</c:v>
                </c:pt>
                <c:pt idx="898">
                  <c:v>9.41</c:v>
                </c:pt>
                <c:pt idx="899">
                  <c:v>6.21</c:v>
                </c:pt>
                <c:pt idx="900">
                  <c:v>7.13</c:v>
                </c:pt>
                <c:pt idx="901">
                  <c:v>9.82</c:v>
                </c:pt>
                <c:pt idx="902">
                  <c:v>9.3699999999999992</c:v>
                </c:pt>
                <c:pt idx="903">
                  <c:v>14.78</c:v>
                </c:pt>
                <c:pt idx="904">
                  <c:v>6.43</c:v>
                </c:pt>
                <c:pt idx="905">
                  <c:v>9.6</c:v>
                </c:pt>
                <c:pt idx="906">
                  <c:v>10.31</c:v>
                </c:pt>
                <c:pt idx="907">
                  <c:v>9.8800000000000008</c:v>
                </c:pt>
                <c:pt idx="908">
                  <c:v>10.72</c:v>
                </c:pt>
                <c:pt idx="909">
                  <c:v>11.41</c:v>
                </c:pt>
                <c:pt idx="910">
                  <c:v>6.72</c:v>
                </c:pt>
                <c:pt idx="911">
                  <c:v>10.39</c:v>
                </c:pt>
                <c:pt idx="912">
                  <c:v>6.82</c:v>
                </c:pt>
                <c:pt idx="913">
                  <c:v>6.08</c:v>
                </c:pt>
                <c:pt idx="914">
                  <c:v>8.3699999999999992</c:v>
                </c:pt>
                <c:pt idx="915">
                  <c:v>7.86</c:v>
                </c:pt>
                <c:pt idx="916">
                  <c:v>9.6199999999999992</c:v>
                </c:pt>
                <c:pt idx="917">
                  <c:v>5.27</c:v>
                </c:pt>
                <c:pt idx="918">
                  <c:v>6.66</c:v>
                </c:pt>
                <c:pt idx="919">
                  <c:v>6.37</c:v>
                </c:pt>
                <c:pt idx="920">
                  <c:v>9.7799999999999994</c:v>
                </c:pt>
                <c:pt idx="921">
                  <c:v>6.19</c:v>
                </c:pt>
                <c:pt idx="922">
                  <c:v>7.25</c:v>
                </c:pt>
                <c:pt idx="923">
                  <c:v>8.5500000000000007</c:v>
                </c:pt>
                <c:pt idx="924">
                  <c:v>10.56</c:v>
                </c:pt>
                <c:pt idx="925">
                  <c:v>7.94</c:v>
                </c:pt>
                <c:pt idx="926">
                  <c:v>8.8000000000000007</c:v>
                </c:pt>
                <c:pt idx="927">
                  <c:v>8.68</c:v>
                </c:pt>
                <c:pt idx="928">
                  <c:v>8.39</c:v>
                </c:pt>
                <c:pt idx="929">
                  <c:v>12.43</c:v>
                </c:pt>
                <c:pt idx="930">
                  <c:v>9.1300000000000008</c:v>
                </c:pt>
                <c:pt idx="931">
                  <c:v>4.2699999999999996</c:v>
                </c:pt>
                <c:pt idx="932">
                  <c:v>9.2100000000000009</c:v>
                </c:pt>
                <c:pt idx="933">
                  <c:v>7.33</c:v>
                </c:pt>
                <c:pt idx="934">
                  <c:v>13.66</c:v>
                </c:pt>
                <c:pt idx="935">
                  <c:v>6.1</c:v>
                </c:pt>
                <c:pt idx="936">
                  <c:v>4.88</c:v>
                </c:pt>
                <c:pt idx="937">
                  <c:v>9.56</c:v>
                </c:pt>
                <c:pt idx="938">
                  <c:v>7.68</c:v>
                </c:pt>
                <c:pt idx="939">
                  <c:v>7.43</c:v>
                </c:pt>
                <c:pt idx="940">
                  <c:v>9.7799999999999994</c:v>
                </c:pt>
                <c:pt idx="941">
                  <c:v>6.47</c:v>
                </c:pt>
                <c:pt idx="942">
                  <c:v>9.64</c:v>
                </c:pt>
                <c:pt idx="943">
                  <c:v>7.33</c:v>
                </c:pt>
                <c:pt idx="944">
                  <c:v>7.59</c:v>
                </c:pt>
                <c:pt idx="945">
                  <c:v>8.7799999999999994</c:v>
                </c:pt>
                <c:pt idx="946">
                  <c:v>5.47</c:v>
                </c:pt>
                <c:pt idx="947">
                  <c:v>6.64</c:v>
                </c:pt>
                <c:pt idx="948">
                  <c:v>12.23</c:v>
                </c:pt>
                <c:pt idx="949">
                  <c:v>12.7</c:v>
                </c:pt>
                <c:pt idx="950">
                  <c:v>13.31</c:v>
                </c:pt>
                <c:pt idx="951">
                  <c:v>7.8</c:v>
                </c:pt>
                <c:pt idx="952">
                  <c:v>8.4499999999999993</c:v>
                </c:pt>
                <c:pt idx="953">
                  <c:v>9.76</c:v>
                </c:pt>
                <c:pt idx="954">
                  <c:v>6.8</c:v>
                </c:pt>
                <c:pt idx="955">
                  <c:v>6.98</c:v>
                </c:pt>
                <c:pt idx="956">
                  <c:v>7.08</c:v>
                </c:pt>
                <c:pt idx="957">
                  <c:v>7.78</c:v>
                </c:pt>
                <c:pt idx="958">
                  <c:v>7.12</c:v>
                </c:pt>
                <c:pt idx="959">
                  <c:v>8.2899999999999991</c:v>
                </c:pt>
                <c:pt idx="960">
                  <c:v>9.4700000000000006</c:v>
                </c:pt>
                <c:pt idx="961">
                  <c:v>9.8800000000000008</c:v>
                </c:pt>
                <c:pt idx="962">
                  <c:v>7.19</c:v>
                </c:pt>
                <c:pt idx="963">
                  <c:v>6.45</c:v>
                </c:pt>
                <c:pt idx="964">
                  <c:v>6.37</c:v>
                </c:pt>
                <c:pt idx="965">
                  <c:v>8.43</c:v>
                </c:pt>
                <c:pt idx="966">
                  <c:v>19.8</c:v>
                </c:pt>
                <c:pt idx="967">
                  <c:v>6.31</c:v>
                </c:pt>
                <c:pt idx="968">
                  <c:v>14.05</c:v>
                </c:pt>
                <c:pt idx="969">
                  <c:v>11.19</c:v>
                </c:pt>
                <c:pt idx="970">
                  <c:v>9.5500000000000007</c:v>
                </c:pt>
                <c:pt idx="971">
                  <c:v>7.45</c:v>
                </c:pt>
                <c:pt idx="972">
                  <c:v>9.74</c:v>
                </c:pt>
                <c:pt idx="973">
                  <c:v>6.55</c:v>
                </c:pt>
                <c:pt idx="974">
                  <c:v>9.33</c:v>
                </c:pt>
                <c:pt idx="975">
                  <c:v>9.4499999999999993</c:v>
                </c:pt>
                <c:pt idx="976">
                  <c:v>7.35</c:v>
                </c:pt>
                <c:pt idx="977">
                  <c:v>5.65</c:v>
                </c:pt>
                <c:pt idx="978">
                  <c:v>6.55</c:v>
                </c:pt>
                <c:pt idx="979">
                  <c:v>10.17</c:v>
                </c:pt>
                <c:pt idx="980">
                  <c:v>6.49</c:v>
                </c:pt>
                <c:pt idx="981">
                  <c:v>9.3699999999999992</c:v>
                </c:pt>
                <c:pt idx="982">
                  <c:v>7.72</c:v>
                </c:pt>
                <c:pt idx="983">
                  <c:v>13.9</c:v>
                </c:pt>
                <c:pt idx="984">
                  <c:v>8.86</c:v>
                </c:pt>
                <c:pt idx="985">
                  <c:v>6.08</c:v>
                </c:pt>
                <c:pt idx="986">
                  <c:v>6.92</c:v>
                </c:pt>
                <c:pt idx="987">
                  <c:v>7.25</c:v>
                </c:pt>
                <c:pt idx="988">
                  <c:v>11.35</c:v>
                </c:pt>
                <c:pt idx="989">
                  <c:v>6.78</c:v>
                </c:pt>
                <c:pt idx="990">
                  <c:v>8.64</c:v>
                </c:pt>
                <c:pt idx="991">
                  <c:v>12.41</c:v>
                </c:pt>
                <c:pt idx="992">
                  <c:v>10.130000000000001</c:v>
                </c:pt>
                <c:pt idx="993">
                  <c:v>10.050000000000001</c:v>
                </c:pt>
                <c:pt idx="994">
                  <c:v>8.11</c:v>
                </c:pt>
                <c:pt idx="995">
                  <c:v>8.27</c:v>
                </c:pt>
                <c:pt idx="996">
                  <c:v>7.82</c:v>
                </c:pt>
                <c:pt idx="997">
                  <c:v>5.66</c:v>
                </c:pt>
                <c:pt idx="998">
                  <c:v>6.35</c:v>
                </c:pt>
                <c:pt idx="999">
                  <c:v>7.9</c:v>
                </c:pt>
                <c:pt idx="1000">
                  <c:v>8.6199999999999992</c:v>
                </c:pt>
                <c:pt idx="1001">
                  <c:v>7.13</c:v>
                </c:pt>
                <c:pt idx="1002">
                  <c:v>9.92</c:v>
                </c:pt>
                <c:pt idx="1003">
                  <c:v>7.19</c:v>
                </c:pt>
                <c:pt idx="1004">
                  <c:v>8.2100000000000009</c:v>
                </c:pt>
                <c:pt idx="1005">
                  <c:v>7.7</c:v>
                </c:pt>
                <c:pt idx="1006">
                  <c:v>9.5500000000000007</c:v>
                </c:pt>
                <c:pt idx="1007">
                  <c:v>8.57</c:v>
                </c:pt>
                <c:pt idx="1008">
                  <c:v>10.68</c:v>
                </c:pt>
                <c:pt idx="1009">
                  <c:v>9.8000000000000007</c:v>
                </c:pt>
                <c:pt idx="1010">
                  <c:v>9.6199999999999992</c:v>
                </c:pt>
                <c:pt idx="1011">
                  <c:v>8.17</c:v>
                </c:pt>
                <c:pt idx="1012">
                  <c:v>9.82</c:v>
                </c:pt>
                <c:pt idx="1013">
                  <c:v>6.02</c:v>
                </c:pt>
                <c:pt idx="1014">
                  <c:v>5.94</c:v>
                </c:pt>
                <c:pt idx="1015">
                  <c:v>6.94</c:v>
                </c:pt>
                <c:pt idx="1016">
                  <c:v>9.5500000000000007</c:v>
                </c:pt>
                <c:pt idx="1017">
                  <c:v>11.11</c:v>
                </c:pt>
                <c:pt idx="1018">
                  <c:v>11.13</c:v>
                </c:pt>
                <c:pt idx="1019">
                  <c:v>9.27</c:v>
                </c:pt>
                <c:pt idx="1020">
                  <c:v>8.8800000000000008</c:v>
                </c:pt>
                <c:pt idx="1021">
                  <c:v>10.56</c:v>
                </c:pt>
                <c:pt idx="1022">
                  <c:v>10.210000000000001</c:v>
                </c:pt>
                <c:pt idx="1023">
                  <c:v>10.47</c:v>
                </c:pt>
                <c:pt idx="1024">
                  <c:v>9.43</c:v>
                </c:pt>
                <c:pt idx="1025">
                  <c:v>10.29</c:v>
                </c:pt>
                <c:pt idx="1026">
                  <c:v>11.78</c:v>
                </c:pt>
                <c:pt idx="1027">
                  <c:v>10.41</c:v>
                </c:pt>
                <c:pt idx="1028">
                  <c:v>12.33</c:v>
                </c:pt>
                <c:pt idx="1029">
                  <c:v>11.96</c:v>
                </c:pt>
                <c:pt idx="1030">
                  <c:v>11.37</c:v>
                </c:pt>
                <c:pt idx="1031">
                  <c:v>13.62</c:v>
                </c:pt>
                <c:pt idx="1032">
                  <c:v>13.13</c:v>
                </c:pt>
                <c:pt idx="1033">
                  <c:v>10.39</c:v>
                </c:pt>
                <c:pt idx="1034">
                  <c:v>5.98</c:v>
                </c:pt>
                <c:pt idx="1035">
                  <c:v>7.37</c:v>
                </c:pt>
                <c:pt idx="1036">
                  <c:v>11.68</c:v>
                </c:pt>
                <c:pt idx="1037">
                  <c:v>10.29</c:v>
                </c:pt>
                <c:pt idx="1038">
                  <c:v>7.33</c:v>
                </c:pt>
                <c:pt idx="1039">
                  <c:v>8.68</c:v>
                </c:pt>
                <c:pt idx="1040">
                  <c:v>10.72</c:v>
                </c:pt>
                <c:pt idx="1041">
                  <c:v>12.31</c:v>
                </c:pt>
                <c:pt idx="1042">
                  <c:v>11.68</c:v>
                </c:pt>
                <c:pt idx="1043">
                  <c:v>8.2899999999999991</c:v>
                </c:pt>
                <c:pt idx="1044">
                  <c:v>9.1300000000000008</c:v>
                </c:pt>
                <c:pt idx="1045">
                  <c:v>7.68</c:v>
                </c:pt>
                <c:pt idx="1046">
                  <c:v>6.68</c:v>
                </c:pt>
                <c:pt idx="1047">
                  <c:v>8.94</c:v>
                </c:pt>
                <c:pt idx="1048">
                  <c:v>9.4499999999999993</c:v>
                </c:pt>
                <c:pt idx="1049">
                  <c:v>10.35</c:v>
                </c:pt>
                <c:pt idx="1050">
                  <c:v>13.94</c:v>
                </c:pt>
                <c:pt idx="1051">
                  <c:v>9.92</c:v>
                </c:pt>
                <c:pt idx="1052">
                  <c:v>9</c:v>
                </c:pt>
                <c:pt idx="1053">
                  <c:v>10.11</c:v>
                </c:pt>
                <c:pt idx="1054">
                  <c:v>8.43</c:v>
                </c:pt>
                <c:pt idx="1055">
                  <c:v>11.05</c:v>
                </c:pt>
                <c:pt idx="1056">
                  <c:v>10.31</c:v>
                </c:pt>
                <c:pt idx="1057">
                  <c:v>10.11</c:v>
                </c:pt>
                <c:pt idx="1058">
                  <c:v>8.41</c:v>
                </c:pt>
                <c:pt idx="1059">
                  <c:v>7.29</c:v>
                </c:pt>
                <c:pt idx="1060">
                  <c:v>11.74</c:v>
                </c:pt>
                <c:pt idx="1061">
                  <c:v>11.02</c:v>
                </c:pt>
                <c:pt idx="1062">
                  <c:v>13.33</c:v>
                </c:pt>
                <c:pt idx="1063">
                  <c:v>11.68</c:v>
                </c:pt>
                <c:pt idx="1064">
                  <c:v>9.86</c:v>
                </c:pt>
                <c:pt idx="1065">
                  <c:v>10.039999999999999</c:v>
                </c:pt>
                <c:pt idx="1066">
                  <c:v>10.33</c:v>
                </c:pt>
                <c:pt idx="1067">
                  <c:v>15.23</c:v>
                </c:pt>
                <c:pt idx="1068">
                  <c:v>13.09</c:v>
                </c:pt>
                <c:pt idx="1069">
                  <c:v>12.23</c:v>
                </c:pt>
                <c:pt idx="1070">
                  <c:v>10.86</c:v>
                </c:pt>
                <c:pt idx="1071">
                  <c:v>10.64</c:v>
                </c:pt>
                <c:pt idx="1072">
                  <c:v>11.7</c:v>
                </c:pt>
                <c:pt idx="1073">
                  <c:v>12.5</c:v>
                </c:pt>
                <c:pt idx="1074">
                  <c:v>16.03</c:v>
                </c:pt>
                <c:pt idx="1075">
                  <c:v>10.74</c:v>
                </c:pt>
                <c:pt idx="1076">
                  <c:v>10.27</c:v>
                </c:pt>
                <c:pt idx="1077">
                  <c:v>9.7799999999999994</c:v>
                </c:pt>
                <c:pt idx="1078">
                  <c:v>11.29</c:v>
                </c:pt>
                <c:pt idx="1079">
                  <c:v>9.4499999999999993</c:v>
                </c:pt>
                <c:pt idx="1080">
                  <c:v>11.88</c:v>
                </c:pt>
                <c:pt idx="1081">
                  <c:v>13.54</c:v>
                </c:pt>
                <c:pt idx="1082">
                  <c:v>14.46</c:v>
                </c:pt>
                <c:pt idx="1083">
                  <c:v>11.72</c:v>
                </c:pt>
                <c:pt idx="1084">
                  <c:v>10.27</c:v>
                </c:pt>
                <c:pt idx="1085">
                  <c:v>11.43</c:v>
                </c:pt>
                <c:pt idx="1086">
                  <c:v>12.8</c:v>
                </c:pt>
                <c:pt idx="1087">
                  <c:v>8.5299999999999994</c:v>
                </c:pt>
                <c:pt idx="1088">
                  <c:v>11.7</c:v>
                </c:pt>
                <c:pt idx="1089">
                  <c:v>8.74</c:v>
                </c:pt>
                <c:pt idx="1090">
                  <c:v>8.11</c:v>
                </c:pt>
                <c:pt idx="1091">
                  <c:v>9.4700000000000006</c:v>
                </c:pt>
                <c:pt idx="1092">
                  <c:v>10.41</c:v>
                </c:pt>
                <c:pt idx="1093">
                  <c:v>8</c:v>
                </c:pt>
                <c:pt idx="1094">
                  <c:v>9.7200000000000006</c:v>
                </c:pt>
                <c:pt idx="1095">
                  <c:v>10.82</c:v>
                </c:pt>
                <c:pt idx="1096">
                  <c:v>10.39</c:v>
                </c:pt>
                <c:pt idx="1097">
                  <c:v>7.94</c:v>
                </c:pt>
                <c:pt idx="1098">
                  <c:v>10.02</c:v>
                </c:pt>
                <c:pt idx="1099">
                  <c:v>12.31</c:v>
                </c:pt>
                <c:pt idx="1100">
                  <c:v>12.03</c:v>
                </c:pt>
                <c:pt idx="1101">
                  <c:v>10.72</c:v>
                </c:pt>
                <c:pt idx="1102">
                  <c:v>12.41</c:v>
                </c:pt>
                <c:pt idx="1103">
                  <c:v>11.47</c:v>
                </c:pt>
                <c:pt idx="1104">
                  <c:v>10.35</c:v>
                </c:pt>
                <c:pt idx="1105">
                  <c:v>9.33</c:v>
                </c:pt>
                <c:pt idx="1106">
                  <c:v>9.82</c:v>
                </c:pt>
                <c:pt idx="1107">
                  <c:v>10.72</c:v>
                </c:pt>
                <c:pt idx="1108">
                  <c:v>9.6199999999999992</c:v>
                </c:pt>
                <c:pt idx="1109">
                  <c:v>11.52</c:v>
                </c:pt>
                <c:pt idx="1110">
                  <c:v>10</c:v>
                </c:pt>
                <c:pt idx="1111">
                  <c:v>11.19</c:v>
                </c:pt>
                <c:pt idx="1112">
                  <c:v>10.74</c:v>
                </c:pt>
                <c:pt idx="1113">
                  <c:v>9.07</c:v>
                </c:pt>
                <c:pt idx="1114">
                  <c:v>11.13</c:v>
                </c:pt>
                <c:pt idx="1115">
                  <c:v>9.17</c:v>
                </c:pt>
                <c:pt idx="1116">
                  <c:v>12.64</c:v>
                </c:pt>
                <c:pt idx="1117">
                  <c:v>14.97</c:v>
                </c:pt>
                <c:pt idx="1118">
                  <c:v>12.56</c:v>
                </c:pt>
                <c:pt idx="1119">
                  <c:v>9.9600000000000009</c:v>
                </c:pt>
                <c:pt idx="1120">
                  <c:v>11.37</c:v>
                </c:pt>
                <c:pt idx="1121">
                  <c:v>12.13</c:v>
                </c:pt>
                <c:pt idx="1122">
                  <c:v>10.19</c:v>
                </c:pt>
                <c:pt idx="1123">
                  <c:v>11.07</c:v>
                </c:pt>
                <c:pt idx="1124">
                  <c:v>10.15</c:v>
                </c:pt>
                <c:pt idx="1125">
                  <c:v>12.58</c:v>
                </c:pt>
                <c:pt idx="1126">
                  <c:v>11.6</c:v>
                </c:pt>
                <c:pt idx="1127">
                  <c:v>11.11</c:v>
                </c:pt>
                <c:pt idx="1128">
                  <c:v>10.9</c:v>
                </c:pt>
                <c:pt idx="1129">
                  <c:v>9.68</c:v>
                </c:pt>
                <c:pt idx="1130">
                  <c:v>10.02</c:v>
                </c:pt>
                <c:pt idx="1131">
                  <c:v>9.07</c:v>
                </c:pt>
                <c:pt idx="1132">
                  <c:v>9.5500000000000007</c:v>
                </c:pt>
                <c:pt idx="1133">
                  <c:v>8.09</c:v>
                </c:pt>
                <c:pt idx="1134">
                  <c:v>9.76</c:v>
                </c:pt>
                <c:pt idx="1135">
                  <c:v>11.45</c:v>
                </c:pt>
                <c:pt idx="1136">
                  <c:v>7.96</c:v>
                </c:pt>
                <c:pt idx="1137">
                  <c:v>10.45</c:v>
                </c:pt>
                <c:pt idx="1138">
                  <c:v>8.17</c:v>
                </c:pt>
                <c:pt idx="1139">
                  <c:v>10.7</c:v>
                </c:pt>
                <c:pt idx="1140">
                  <c:v>9.15</c:v>
                </c:pt>
                <c:pt idx="1141">
                  <c:v>9.8800000000000008</c:v>
                </c:pt>
                <c:pt idx="1142">
                  <c:v>8.19</c:v>
                </c:pt>
                <c:pt idx="1143">
                  <c:v>12.31</c:v>
                </c:pt>
                <c:pt idx="1144">
                  <c:v>9.6</c:v>
                </c:pt>
                <c:pt idx="1145">
                  <c:v>10.31</c:v>
                </c:pt>
                <c:pt idx="1146">
                  <c:v>9.74</c:v>
                </c:pt>
                <c:pt idx="1147">
                  <c:v>7.02</c:v>
                </c:pt>
                <c:pt idx="1148">
                  <c:v>9.31</c:v>
                </c:pt>
                <c:pt idx="1149">
                  <c:v>10.210000000000001</c:v>
                </c:pt>
                <c:pt idx="1150">
                  <c:v>10.58</c:v>
                </c:pt>
                <c:pt idx="1151">
                  <c:v>7.96</c:v>
                </c:pt>
                <c:pt idx="1152">
                  <c:v>8.25</c:v>
                </c:pt>
                <c:pt idx="1153">
                  <c:v>8.64</c:v>
                </c:pt>
                <c:pt idx="1154">
                  <c:v>11.03</c:v>
                </c:pt>
                <c:pt idx="1155">
                  <c:v>9.11</c:v>
                </c:pt>
                <c:pt idx="1156">
                  <c:v>8.1300000000000008</c:v>
                </c:pt>
                <c:pt idx="1157">
                  <c:v>10.62</c:v>
                </c:pt>
                <c:pt idx="1158">
                  <c:v>9.27</c:v>
                </c:pt>
                <c:pt idx="1159">
                  <c:v>9.56</c:v>
                </c:pt>
                <c:pt idx="1160">
                  <c:v>7.9</c:v>
                </c:pt>
                <c:pt idx="1161">
                  <c:v>7.47</c:v>
                </c:pt>
                <c:pt idx="1162">
                  <c:v>7.37</c:v>
                </c:pt>
                <c:pt idx="1163">
                  <c:v>7.78</c:v>
                </c:pt>
                <c:pt idx="1164">
                  <c:v>9.02</c:v>
                </c:pt>
                <c:pt idx="1165">
                  <c:v>10.130000000000001</c:v>
                </c:pt>
                <c:pt idx="1166">
                  <c:v>8.82</c:v>
                </c:pt>
                <c:pt idx="1167">
                  <c:v>6.98</c:v>
                </c:pt>
                <c:pt idx="1168">
                  <c:v>10.07</c:v>
                </c:pt>
                <c:pt idx="1169">
                  <c:v>4.63</c:v>
                </c:pt>
                <c:pt idx="1170">
                  <c:v>5.0599999999999996</c:v>
                </c:pt>
                <c:pt idx="1171">
                  <c:v>8.98</c:v>
                </c:pt>
                <c:pt idx="1172">
                  <c:v>7.04</c:v>
                </c:pt>
                <c:pt idx="1173">
                  <c:v>8.7799999999999994</c:v>
                </c:pt>
                <c:pt idx="1174">
                  <c:v>8.2899999999999991</c:v>
                </c:pt>
                <c:pt idx="1175">
                  <c:v>8.0399999999999991</c:v>
                </c:pt>
                <c:pt idx="1176">
                  <c:v>7.23</c:v>
                </c:pt>
                <c:pt idx="1177">
                  <c:v>8.33</c:v>
                </c:pt>
                <c:pt idx="1178">
                  <c:v>6.96</c:v>
                </c:pt>
                <c:pt idx="1179">
                  <c:v>7.25</c:v>
                </c:pt>
                <c:pt idx="1180">
                  <c:v>8.6999999999999993</c:v>
                </c:pt>
                <c:pt idx="1181">
                  <c:v>9.74</c:v>
                </c:pt>
                <c:pt idx="1182">
                  <c:v>7.68</c:v>
                </c:pt>
                <c:pt idx="1183">
                  <c:v>8.6199999999999992</c:v>
                </c:pt>
                <c:pt idx="1184">
                  <c:v>7.78</c:v>
                </c:pt>
                <c:pt idx="1185">
                  <c:v>6.63</c:v>
                </c:pt>
                <c:pt idx="1186">
                  <c:v>7.8</c:v>
                </c:pt>
                <c:pt idx="1187">
                  <c:v>7.29</c:v>
                </c:pt>
                <c:pt idx="1188">
                  <c:v>8.5500000000000007</c:v>
                </c:pt>
                <c:pt idx="1189">
                  <c:v>7.23</c:v>
                </c:pt>
                <c:pt idx="1190">
                  <c:v>8.4700000000000006</c:v>
                </c:pt>
                <c:pt idx="1191">
                  <c:v>9.68</c:v>
                </c:pt>
                <c:pt idx="1192">
                  <c:v>11.09</c:v>
                </c:pt>
                <c:pt idx="1193">
                  <c:v>7.64</c:v>
                </c:pt>
                <c:pt idx="1194">
                  <c:v>6.14</c:v>
                </c:pt>
                <c:pt idx="1195">
                  <c:v>8.49</c:v>
                </c:pt>
                <c:pt idx="1196">
                  <c:v>7.21</c:v>
                </c:pt>
                <c:pt idx="1197">
                  <c:v>11.07</c:v>
                </c:pt>
                <c:pt idx="1198">
                  <c:v>8.74</c:v>
                </c:pt>
                <c:pt idx="1199">
                  <c:v>6.98</c:v>
                </c:pt>
                <c:pt idx="1200">
                  <c:v>6.57</c:v>
                </c:pt>
                <c:pt idx="1201">
                  <c:v>6.39</c:v>
                </c:pt>
                <c:pt idx="1202">
                  <c:v>4.21</c:v>
                </c:pt>
                <c:pt idx="1203">
                  <c:v>6.78</c:v>
                </c:pt>
                <c:pt idx="1204">
                  <c:v>10</c:v>
                </c:pt>
                <c:pt idx="1205">
                  <c:v>6.47</c:v>
                </c:pt>
                <c:pt idx="1206">
                  <c:v>10.98</c:v>
                </c:pt>
                <c:pt idx="1207">
                  <c:v>8.06</c:v>
                </c:pt>
                <c:pt idx="1208">
                  <c:v>7.84</c:v>
                </c:pt>
                <c:pt idx="1209">
                  <c:v>8.2899999999999991</c:v>
                </c:pt>
                <c:pt idx="1210">
                  <c:v>10.09</c:v>
                </c:pt>
                <c:pt idx="1211">
                  <c:v>5.49</c:v>
                </c:pt>
                <c:pt idx="1212">
                  <c:v>8.9</c:v>
                </c:pt>
                <c:pt idx="1213">
                  <c:v>6.27</c:v>
                </c:pt>
                <c:pt idx="1214">
                  <c:v>7.68</c:v>
                </c:pt>
                <c:pt idx="1215">
                  <c:v>7.04</c:v>
                </c:pt>
                <c:pt idx="1216">
                  <c:v>7.51</c:v>
                </c:pt>
                <c:pt idx="1217">
                  <c:v>7.39</c:v>
                </c:pt>
                <c:pt idx="1218">
                  <c:v>8.09</c:v>
                </c:pt>
                <c:pt idx="1219">
                  <c:v>12.09</c:v>
                </c:pt>
                <c:pt idx="1220">
                  <c:v>8.08</c:v>
                </c:pt>
                <c:pt idx="1221">
                  <c:v>8.8800000000000008</c:v>
                </c:pt>
                <c:pt idx="1222">
                  <c:v>8.3699999999999992</c:v>
                </c:pt>
                <c:pt idx="1223">
                  <c:v>7.53</c:v>
                </c:pt>
                <c:pt idx="1224">
                  <c:v>7.12</c:v>
                </c:pt>
                <c:pt idx="1225">
                  <c:v>9.2899999999999991</c:v>
                </c:pt>
                <c:pt idx="1226">
                  <c:v>6.37</c:v>
                </c:pt>
                <c:pt idx="1227">
                  <c:v>11.07</c:v>
                </c:pt>
                <c:pt idx="1228">
                  <c:v>7.82</c:v>
                </c:pt>
                <c:pt idx="1229">
                  <c:v>10.02</c:v>
                </c:pt>
                <c:pt idx="1230">
                  <c:v>8.0399999999999991</c:v>
                </c:pt>
                <c:pt idx="1231">
                  <c:v>9.27</c:v>
                </c:pt>
                <c:pt idx="1232">
                  <c:v>10.130000000000001</c:v>
                </c:pt>
                <c:pt idx="1233">
                  <c:v>8.66</c:v>
                </c:pt>
                <c:pt idx="1234">
                  <c:v>7.76</c:v>
                </c:pt>
                <c:pt idx="1235">
                  <c:v>7.27</c:v>
                </c:pt>
                <c:pt idx="1236">
                  <c:v>9.6199999999999992</c:v>
                </c:pt>
                <c:pt idx="1237">
                  <c:v>9.33</c:v>
                </c:pt>
                <c:pt idx="1238">
                  <c:v>8.43</c:v>
                </c:pt>
                <c:pt idx="1239">
                  <c:v>6.02</c:v>
                </c:pt>
                <c:pt idx="1240">
                  <c:v>7.76</c:v>
                </c:pt>
                <c:pt idx="1241">
                  <c:v>7.8</c:v>
                </c:pt>
                <c:pt idx="1242">
                  <c:v>5.78</c:v>
                </c:pt>
                <c:pt idx="1243">
                  <c:v>7.8</c:v>
                </c:pt>
                <c:pt idx="1244">
                  <c:v>6.72</c:v>
                </c:pt>
                <c:pt idx="1245">
                  <c:v>7.51</c:v>
                </c:pt>
                <c:pt idx="1246">
                  <c:v>7.88</c:v>
                </c:pt>
                <c:pt idx="1247">
                  <c:v>8.25</c:v>
                </c:pt>
                <c:pt idx="1248">
                  <c:v>8.02</c:v>
                </c:pt>
                <c:pt idx="1249">
                  <c:v>10.25</c:v>
                </c:pt>
                <c:pt idx="1250">
                  <c:v>6.37</c:v>
                </c:pt>
                <c:pt idx="1251">
                  <c:v>7.76</c:v>
                </c:pt>
                <c:pt idx="1252">
                  <c:v>10.02</c:v>
                </c:pt>
                <c:pt idx="1253">
                  <c:v>9.31</c:v>
                </c:pt>
                <c:pt idx="1254">
                  <c:v>8.9</c:v>
                </c:pt>
                <c:pt idx="1255">
                  <c:v>9.02</c:v>
                </c:pt>
                <c:pt idx="1256">
                  <c:v>7.9</c:v>
                </c:pt>
                <c:pt idx="1257">
                  <c:v>7.35</c:v>
                </c:pt>
                <c:pt idx="1258">
                  <c:v>8.6</c:v>
                </c:pt>
                <c:pt idx="1259">
                  <c:v>8.27</c:v>
                </c:pt>
                <c:pt idx="1260">
                  <c:v>9.39</c:v>
                </c:pt>
                <c:pt idx="1261">
                  <c:v>10.07</c:v>
                </c:pt>
                <c:pt idx="1262">
                  <c:v>9.51</c:v>
                </c:pt>
                <c:pt idx="1263">
                  <c:v>6.8</c:v>
                </c:pt>
                <c:pt idx="1264">
                  <c:v>8.9600000000000009</c:v>
                </c:pt>
                <c:pt idx="1265">
                  <c:v>7.29</c:v>
                </c:pt>
                <c:pt idx="1266">
                  <c:v>9.15</c:v>
                </c:pt>
                <c:pt idx="1267">
                  <c:v>9.02</c:v>
                </c:pt>
                <c:pt idx="1268">
                  <c:v>9</c:v>
                </c:pt>
                <c:pt idx="1269">
                  <c:v>9.84</c:v>
                </c:pt>
                <c:pt idx="1270">
                  <c:v>11.58</c:v>
                </c:pt>
                <c:pt idx="1271">
                  <c:v>7.31</c:v>
                </c:pt>
                <c:pt idx="1272">
                  <c:v>8.51</c:v>
                </c:pt>
                <c:pt idx="1273">
                  <c:v>8.49</c:v>
                </c:pt>
                <c:pt idx="1274">
                  <c:v>7.98</c:v>
                </c:pt>
                <c:pt idx="1275">
                  <c:v>7.59</c:v>
                </c:pt>
                <c:pt idx="1276">
                  <c:v>8.35</c:v>
                </c:pt>
                <c:pt idx="1277">
                  <c:v>5.92</c:v>
                </c:pt>
                <c:pt idx="1278">
                  <c:v>8.2899999999999991</c:v>
                </c:pt>
                <c:pt idx="1279">
                  <c:v>8.09</c:v>
                </c:pt>
                <c:pt idx="1280">
                  <c:v>7.04</c:v>
                </c:pt>
                <c:pt idx="1281">
                  <c:v>6.31</c:v>
                </c:pt>
                <c:pt idx="1282">
                  <c:v>10.49</c:v>
                </c:pt>
                <c:pt idx="1283">
                  <c:v>6.33</c:v>
                </c:pt>
                <c:pt idx="1284">
                  <c:v>14.86</c:v>
                </c:pt>
                <c:pt idx="1285">
                  <c:v>10.98</c:v>
                </c:pt>
                <c:pt idx="1286">
                  <c:v>10.43</c:v>
                </c:pt>
                <c:pt idx="1287">
                  <c:v>5.57</c:v>
                </c:pt>
                <c:pt idx="1288">
                  <c:v>8.39</c:v>
                </c:pt>
                <c:pt idx="1289">
                  <c:v>6.88</c:v>
                </c:pt>
                <c:pt idx="1290">
                  <c:v>9.33</c:v>
                </c:pt>
                <c:pt idx="1291">
                  <c:v>9.56</c:v>
                </c:pt>
                <c:pt idx="1292">
                  <c:v>8.27</c:v>
                </c:pt>
                <c:pt idx="1293">
                  <c:v>6.35</c:v>
                </c:pt>
                <c:pt idx="1294">
                  <c:v>8.02</c:v>
                </c:pt>
                <c:pt idx="1295">
                  <c:v>6.04</c:v>
                </c:pt>
                <c:pt idx="1296">
                  <c:v>8.17</c:v>
                </c:pt>
                <c:pt idx="1297">
                  <c:v>8.15</c:v>
                </c:pt>
                <c:pt idx="1298">
                  <c:v>16.170000000000002</c:v>
                </c:pt>
                <c:pt idx="1299">
                  <c:v>6.57</c:v>
                </c:pt>
                <c:pt idx="1300">
                  <c:v>6.59</c:v>
                </c:pt>
                <c:pt idx="1301">
                  <c:v>9.6</c:v>
                </c:pt>
                <c:pt idx="1302">
                  <c:v>7.1</c:v>
                </c:pt>
                <c:pt idx="1303">
                  <c:v>7.17</c:v>
                </c:pt>
                <c:pt idx="1304">
                  <c:v>9.4499999999999993</c:v>
                </c:pt>
                <c:pt idx="1305">
                  <c:v>8.15</c:v>
                </c:pt>
                <c:pt idx="1306">
                  <c:v>8.94</c:v>
                </c:pt>
                <c:pt idx="1307">
                  <c:v>9.06</c:v>
                </c:pt>
                <c:pt idx="1308">
                  <c:v>9.15</c:v>
                </c:pt>
                <c:pt idx="1309">
                  <c:v>7.51</c:v>
                </c:pt>
                <c:pt idx="1310">
                  <c:v>7.49</c:v>
                </c:pt>
                <c:pt idx="1311">
                  <c:v>6.43</c:v>
                </c:pt>
                <c:pt idx="1312">
                  <c:v>7.86</c:v>
                </c:pt>
                <c:pt idx="1313">
                  <c:v>10.68</c:v>
                </c:pt>
                <c:pt idx="1314">
                  <c:v>12.31</c:v>
                </c:pt>
                <c:pt idx="1315">
                  <c:v>9.8800000000000008</c:v>
                </c:pt>
                <c:pt idx="1316">
                  <c:v>6.27</c:v>
                </c:pt>
                <c:pt idx="1317">
                  <c:v>5.68</c:v>
                </c:pt>
                <c:pt idx="1318">
                  <c:v>6.23</c:v>
                </c:pt>
                <c:pt idx="1319">
                  <c:v>7.19</c:v>
                </c:pt>
                <c:pt idx="1320">
                  <c:v>8.35</c:v>
                </c:pt>
                <c:pt idx="1321">
                  <c:v>7.7</c:v>
                </c:pt>
                <c:pt idx="1322">
                  <c:v>10.19</c:v>
                </c:pt>
                <c:pt idx="1323">
                  <c:v>9.84</c:v>
                </c:pt>
                <c:pt idx="1324">
                  <c:v>9.56</c:v>
                </c:pt>
                <c:pt idx="1325">
                  <c:v>9.49</c:v>
                </c:pt>
                <c:pt idx="1326">
                  <c:v>4.92</c:v>
                </c:pt>
                <c:pt idx="1327">
                  <c:v>8.2100000000000009</c:v>
                </c:pt>
                <c:pt idx="1328">
                  <c:v>9.15</c:v>
                </c:pt>
                <c:pt idx="1329">
                  <c:v>6.35</c:v>
                </c:pt>
                <c:pt idx="1330">
                  <c:v>7.9</c:v>
                </c:pt>
                <c:pt idx="1331">
                  <c:v>8.43</c:v>
                </c:pt>
                <c:pt idx="1332">
                  <c:v>7.47</c:v>
                </c:pt>
                <c:pt idx="1333">
                  <c:v>7.61</c:v>
                </c:pt>
                <c:pt idx="1334">
                  <c:v>7.8</c:v>
                </c:pt>
                <c:pt idx="1335">
                  <c:v>11.76</c:v>
                </c:pt>
                <c:pt idx="1336">
                  <c:v>9.6999999999999993</c:v>
                </c:pt>
                <c:pt idx="1337">
                  <c:v>7.84</c:v>
                </c:pt>
                <c:pt idx="1338">
                  <c:v>9.43</c:v>
                </c:pt>
                <c:pt idx="1339">
                  <c:v>9.76</c:v>
                </c:pt>
                <c:pt idx="1340">
                  <c:v>9.33</c:v>
                </c:pt>
                <c:pt idx="1341">
                  <c:v>7.88</c:v>
                </c:pt>
                <c:pt idx="1342">
                  <c:v>6.12</c:v>
                </c:pt>
                <c:pt idx="1343">
                  <c:v>6.08</c:v>
                </c:pt>
                <c:pt idx="1344">
                  <c:v>10.92</c:v>
                </c:pt>
                <c:pt idx="1345">
                  <c:v>5.21</c:v>
                </c:pt>
                <c:pt idx="1346">
                  <c:v>8.2899999999999991</c:v>
                </c:pt>
                <c:pt idx="1347">
                  <c:v>9.07</c:v>
                </c:pt>
                <c:pt idx="1348">
                  <c:v>9.02</c:v>
                </c:pt>
                <c:pt idx="1349">
                  <c:v>8.19</c:v>
                </c:pt>
                <c:pt idx="1350">
                  <c:v>8.58</c:v>
                </c:pt>
                <c:pt idx="1351">
                  <c:v>11.31</c:v>
                </c:pt>
                <c:pt idx="1352">
                  <c:v>11.88</c:v>
                </c:pt>
                <c:pt idx="1353">
                  <c:v>6.37</c:v>
                </c:pt>
                <c:pt idx="1354">
                  <c:v>9.1300000000000008</c:v>
                </c:pt>
                <c:pt idx="1355">
                  <c:v>6.02</c:v>
                </c:pt>
                <c:pt idx="1356">
                  <c:v>8.4499999999999993</c:v>
                </c:pt>
                <c:pt idx="1357">
                  <c:v>11.39</c:v>
                </c:pt>
                <c:pt idx="1358">
                  <c:v>7.53</c:v>
                </c:pt>
                <c:pt idx="1359">
                  <c:v>12.21</c:v>
                </c:pt>
                <c:pt idx="1360">
                  <c:v>6.02</c:v>
                </c:pt>
                <c:pt idx="1361">
                  <c:v>8.5299999999999994</c:v>
                </c:pt>
                <c:pt idx="1362">
                  <c:v>8.49</c:v>
                </c:pt>
                <c:pt idx="1363">
                  <c:v>8.43</c:v>
                </c:pt>
                <c:pt idx="1364">
                  <c:v>7.41</c:v>
                </c:pt>
                <c:pt idx="1365">
                  <c:v>8.5299999999999994</c:v>
                </c:pt>
                <c:pt idx="1366">
                  <c:v>9.49</c:v>
                </c:pt>
                <c:pt idx="1367">
                  <c:v>7.1</c:v>
                </c:pt>
                <c:pt idx="1368">
                  <c:v>6.7</c:v>
                </c:pt>
                <c:pt idx="1369">
                  <c:v>8.19</c:v>
                </c:pt>
                <c:pt idx="1370">
                  <c:v>10.050000000000001</c:v>
                </c:pt>
                <c:pt idx="1371">
                  <c:v>7.31</c:v>
                </c:pt>
                <c:pt idx="1372">
                  <c:v>8.5500000000000007</c:v>
                </c:pt>
                <c:pt idx="1373">
                  <c:v>10.41</c:v>
                </c:pt>
                <c:pt idx="1374">
                  <c:v>7.51</c:v>
                </c:pt>
                <c:pt idx="1375">
                  <c:v>9.9</c:v>
                </c:pt>
                <c:pt idx="1376">
                  <c:v>12.11</c:v>
                </c:pt>
                <c:pt idx="1377">
                  <c:v>10.51</c:v>
                </c:pt>
                <c:pt idx="1378">
                  <c:v>7.33</c:v>
                </c:pt>
                <c:pt idx="1379">
                  <c:v>7.15</c:v>
                </c:pt>
                <c:pt idx="1380">
                  <c:v>8.8000000000000007</c:v>
                </c:pt>
                <c:pt idx="1381">
                  <c:v>8.57</c:v>
                </c:pt>
                <c:pt idx="1382">
                  <c:v>9.39</c:v>
                </c:pt>
                <c:pt idx="1383">
                  <c:v>10.07</c:v>
                </c:pt>
                <c:pt idx="1384">
                  <c:v>8.9</c:v>
                </c:pt>
                <c:pt idx="1385">
                  <c:v>9.9</c:v>
                </c:pt>
                <c:pt idx="1386">
                  <c:v>11.27</c:v>
                </c:pt>
                <c:pt idx="1387">
                  <c:v>11.7</c:v>
                </c:pt>
                <c:pt idx="1388">
                  <c:v>10.66</c:v>
                </c:pt>
                <c:pt idx="1389">
                  <c:v>7.64</c:v>
                </c:pt>
                <c:pt idx="1390">
                  <c:v>8.49</c:v>
                </c:pt>
                <c:pt idx="1391">
                  <c:v>10.98</c:v>
                </c:pt>
                <c:pt idx="1392">
                  <c:v>10.54</c:v>
                </c:pt>
                <c:pt idx="1393">
                  <c:v>9.41</c:v>
                </c:pt>
                <c:pt idx="1394">
                  <c:v>9.58</c:v>
                </c:pt>
                <c:pt idx="1395">
                  <c:v>9.9600000000000009</c:v>
                </c:pt>
                <c:pt idx="1396">
                  <c:v>10.33</c:v>
                </c:pt>
                <c:pt idx="1397">
                  <c:v>8.43</c:v>
                </c:pt>
                <c:pt idx="1398">
                  <c:v>8.7200000000000006</c:v>
                </c:pt>
                <c:pt idx="1399">
                  <c:v>11.45</c:v>
                </c:pt>
                <c:pt idx="1400">
                  <c:v>11.33</c:v>
                </c:pt>
                <c:pt idx="1401">
                  <c:v>10.7</c:v>
                </c:pt>
                <c:pt idx="1402">
                  <c:v>11.74</c:v>
                </c:pt>
                <c:pt idx="1403">
                  <c:v>11.25</c:v>
                </c:pt>
                <c:pt idx="1404">
                  <c:v>9.8000000000000007</c:v>
                </c:pt>
                <c:pt idx="1405">
                  <c:v>9.74</c:v>
                </c:pt>
                <c:pt idx="1406">
                  <c:v>12.96</c:v>
                </c:pt>
                <c:pt idx="1407">
                  <c:v>13.41</c:v>
                </c:pt>
                <c:pt idx="1408">
                  <c:v>11.47</c:v>
                </c:pt>
                <c:pt idx="1409">
                  <c:v>10.27</c:v>
                </c:pt>
                <c:pt idx="1410">
                  <c:v>10.37</c:v>
                </c:pt>
                <c:pt idx="1411">
                  <c:v>9.6999999999999993</c:v>
                </c:pt>
                <c:pt idx="1412">
                  <c:v>10.17</c:v>
                </c:pt>
                <c:pt idx="1413">
                  <c:v>8.8000000000000007</c:v>
                </c:pt>
                <c:pt idx="1414">
                  <c:v>11.02</c:v>
                </c:pt>
                <c:pt idx="1415">
                  <c:v>11.51</c:v>
                </c:pt>
                <c:pt idx="1416">
                  <c:v>12.35</c:v>
                </c:pt>
                <c:pt idx="1417">
                  <c:v>13.05</c:v>
                </c:pt>
                <c:pt idx="1418">
                  <c:v>12.58</c:v>
                </c:pt>
                <c:pt idx="1419">
                  <c:v>10.49</c:v>
                </c:pt>
                <c:pt idx="1420">
                  <c:v>10.09</c:v>
                </c:pt>
                <c:pt idx="1421">
                  <c:v>13.62</c:v>
                </c:pt>
                <c:pt idx="1422">
                  <c:v>12.6</c:v>
                </c:pt>
                <c:pt idx="1423">
                  <c:v>12.31</c:v>
                </c:pt>
                <c:pt idx="1424">
                  <c:v>10.09</c:v>
                </c:pt>
                <c:pt idx="1425">
                  <c:v>11.25</c:v>
                </c:pt>
                <c:pt idx="1426">
                  <c:v>12.07</c:v>
                </c:pt>
                <c:pt idx="1427">
                  <c:v>12</c:v>
                </c:pt>
                <c:pt idx="1428">
                  <c:v>9.98</c:v>
                </c:pt>
                <c:pt idx="1429">
                  <c:v>11.47</c:v>
                </c:pt>
                <c:pt idx="1430">
                  <c:v>11.74</c:v>
                </c:pt>
                <c:pt idx="1431">
                  <c:v>10.47</c:v>
                </c:pt>
                <c:pt idx="1432">
                  <c:v>11.17</c:v>
                </c:pt>
                <c:pt idx="1433">
                  <c:v>9.86</c:v>
                </c:pt>
                <c:pt idx="1434">
                  <c:v>10.68</c:v>
                </c:pt>
                <c:pt idx="1435">
                  <c:v>11.25</c:v>
                </c:pt>
                <c:pt idx="1436">
                  <c:v>11.13</c:v>
                </c:pt>
                <c:pt idx="1437">
                  <c:v>12.66</c:v>
                </c:pt>
                <c:pt idx="1438">
                  <c:v>12.21</c:v>
                </c:pt>
                <c:pt idx="1439">
                  <c:v>11.78</c:v>
                </c:pt>
                <c:pt idx="1440">
                  <c:v>12.56</c:v>
                </c:pt>
                <c:pt idx="1441">
                  <c:v>12.7</c:v>
                </c:pt>
                <c:pt idx="1442">
                  <c:v>11.7</c:v>
                </c:pt>
                <c:pt idx="1443">
                  <c:v>11.72</c:v>
                </c:pt>
                <c:pt idx="1444">
                  <c:v>9.86</c:v>
                </c:pt>
                <c:pt idx="1445">
                  <c:v>11.98</c:v>
                </c:pt>
                <c:pt idx="1446">
                  <c:v>11.03</c:v>
                </c:pt>
                <c:pt idx="1447">
                  <c:v>9.94</c:v>
                </c:pt>
                <c:pt idx="1448">
                  <c:v>9.39</c:v>
                </c:pt>
                <c:pt idx="1449">
                  <c:v>10.27</c:v>
                </c:pt>
                <c:pt idx="1450">
                  <c:v>12.66</c:v>
                </c:pt>
                <c:pt idx="1451">
                  <c:v>11.45</c:v>
                </c:pt>
                <c:pt idx="1452">
                  <c:v>10.17</c:v>
                </c:pt>
                <c:pt idx="1453">
                  <c:v>9.2899999999999991</c:v>
                </c:pt>
                <c:pt idx="1454">
                  <c:v>9.17</c:v>
                </c:pt>
                <c:pt idx="1455">
                  <c:v>10.98</c:v>
                </c:pt>
                <c:pt idx="1456">
                  <c:v>9.31</c:v>
                </c:pt>
                <c:pt idx="1457">
                  <c:v>10.96</c:v>
                </c:pt>
                <c:pt idx="1458">
                  <c:v>10.7</c:v>
                </c:pt>
                <c:pt idx="1459">
                  <c:v>10</c:v>
                </c:pt>
                <c:pt idx="1460">
                  <c:v>9.17</c:v>
                </c:pt>
                <c:pt idx="1461">
                  <c:v>10.56</c:v>
                </c:pt>
                <c:pt idx="1462">
                  <c:v>10.07</c:v>
                </c:pt>
                <c:pt idx="1463">
                  <c:v>10.72</c:v>
                </c:pt>
                <c:pt idx="1464">
                  <c:v>10.31</c:v>
                </c:pt>
                <c:pt idx="1465">
                  <c:v>11.37</c:v>
                </c:pt>
                <c:pt idx="1466">
                  <c:v>13.19</c:v>
                </c:pt>
                <c:pt idx="1467">
                  <c:v>13.92</c:v>
                </c:pt>
                <c:pt idx="1468">
                  <c:v>12.17</c:v>
                </c:pt>
                <c:pt idx="1469">
                  <c:v>12.49</c:v>
                </c:pt>
                <c:pt idx="1470">
                  <c:v>13.19</c:v>
                </c:pt>
                <c:pt idx="1471">
                  <c:v>9.5299999999999994</c:v>
                </c:pt>
                <c:pt idx="1472">
                  <c:v>12.09</c:v>
                </c:pt>
                <c:pt idx="1473">
                  <c:v>12.07</c:v>
                </c:pt>
                <c:pt idx="1474">
                  <c:v>10.43</c:v>
                </c:pt>
                <c:pt idx="1475">
                  <c:v>10.58</c:v>
                </c:pt>
                <c:pt idx="1476">
                  <c:v>14.6</c:v>
                </c:pt>
                <c:pt idx="1477">
                  <c:v>12.64</c:v>
                </c:pt>
                <c:pt idx="1478">
                  <c:v>12.03</c:v>
                </c:pt>
                <c:pt idx="1479">
                  <c:v>10.35</c:v>
                </c:pt>
                <c:pt idx="1480">
                  <c:v>11.39</c:v>
                </c:pt>
                <c:pt idx="1481">
                  <c:v>12.13</c:v>
                </c:pt>
                <c:pt idx="1482">
                  <c:v>12.64</c:v>
                </c:pt>
                <c:pt idx="1483">
                  <c:v>11.54</c:v>
                </c:pt>
                <c:pt idx="1484">
                  <c:v>11.64</c:v>
                </c:pt>
                <c:pt idx="1485">
                  <c:v>10.37</c:v>
                </c:pt>
                <c:pt idx="1486">
                  <c:v>14.05</c:v>
                </c:pt>
                <c:pt idx="1487">
                  <c:v>13.84</c:v>
                </c:pt>
                <c:pt idx="1488">
                  <c:v>12.94</c:v>
                </c:pt>
                <c:pt idx="1489">
                  <c:v>10.94</c:v>
                </c:pt>
                <c:pt idx="1490">
                  <c:v>11.33</c:v>
                </c:pt>
                <c:pt idx="1491">
                  <c:v>12.37</c:v>
                </c:pt>
                <c:pt idx="1492">
                  <c:v>12.09</c:v>
                </c:pt>
                <c:pt idx="1493">
                  <c:v>10.19</c:v>
                </c:pt>
                <c:pt idx="1494">
                  <c:v>14.27</c:v>
                </c:pt>
                <c:pt idx="1495">
                  <c:v>12.47</c:v>
                </c:pt>
                <c:pt idx="1496">
                  <c:v>9.33</c:v>
                </c:pt>
                <c:pt idx="1497">
                  <c:v>10.27</c:v>
                </c:pt>
                <c:pt idx="1498">
                  <c:v>10.39</c:v>
                </c:pt>
                <c:pt idx="1499">
                  <c:v>10.43</c:v>
                </c:pt>
                <c:pt idx="1500">
                  <c:v>9.23</c:v>
                </c:pt>
                <c:pt idx="1501">
                  <c:v>9.8800000000000008</c:v>
                </c:pt>
                <c:pt idx="1502">
                  <c:v>9</c:v>
                </c:pt>
                <c:pt idx="1503">
                  <c:v>10.39</c:v>
                </c:pt>
                <c:pt idx="1504">
                  <c:v>9.68</c:v>
                </c:pt>
                <c:pt idx="1505">
                  <c:v>9.43</c:v>
                </c:pt>
                <c:pt idx="1506">
                  <c:v>9.64</c:v>
                </c:pt>
                <c:pt idx="1507">
                  <c:v>10.15</c:v>
                </c:pt>
                <c:pt idx="1508">
                  <c:v>9.7200000000000006</c:v>
                </c:pt>
                <c:pt idx="1509">
                  <c:v>10.15</c:v>
                </c:pt>
                <c:pt idx="1510">
                  <c:v>9.4499999999999993</c:v>
                </c:pt>
                <c:pt idx="1511">
                  <c:v>9.58</c:v>
                </c:pt>
                <c:pt idx="1512">
                  <c:v>8.98</c:v>
                </c:pt>
                <c:pt idx="1513">
                  <c:v>10.9</c:v>
                </c:pt>
                <c:pt idx="1514">
                  <c:v>11.98</c:v>
                </c:pt>
                <c:pt idx="1515">
                  <c:v>10.84</c:v>
                </c:pt>
                <c:pt idx="1516">
                  <c:v>9.92</c:v>
                </c:pt>
                <c:pt idx="1517">
                  <c:v>10.23</c:v>
                </c:pt>
                <c:pt idx="1518">
                  <c:v>10.130000000000001</c:v>
                </c:pt>
                <c:pt idx="1519">
                  <c:v>10.58</c:v>
                </c:pt>
                <c:pt idx="1520">
                  <c:v>9.15</c:v>
                </c:pt>
                <c:pt idx="1521">
                  <c:v>6.7</c:v>
                </c:pt>
                <c:pt idx="1522">
                  <c:v>8.06</c:v>
                </c:pt>
                <c:pt idx="1523">
                  <c:v>10.72</c:v>
                </c:pt>
                <c:pt idx="1524">
                  <c:v>8.5299999999999994</c:v>
                </c:pt>
                <c:pt idx="1525">
                  <c:v>10.02</c:v>
                </c:pt>
                <c:pt idx="1526">
                  <c:v>9.39</c:v>
                </c:pt>
                <c:pt idx="1527">
                  <c:v>8.4700000000000006</c:v>
                </c:pt>
                <c:pt idx="1528">
                  <c:v>7.72</c:v>
                </c:pt>
                <c:pt idx="1529">
                  <c:v>9.09</c:v>
                </c:pt>
                <c:pt idx="1530">
                  <c:v>5.92</c:v>
                </c:pt>
                <c:pt idx="1531">
                  <c:v>6.31</c:v>
                </c:pt>
                <c:pt idx="1532">
                  <c:v>7.8</c:v>
                </c:pt>
                <c:pt idx="1533">
                  <c:v>8.57</c:v>
                </c:pt>
                <c:pt idx="1534">
                  <c:v>6.59</c:v>
                </c:pt>
                <c:pt idx="1535">
                  <c:v>8.25</c:v>
                </c:pt>
                <c:pt idx="1536">
                  <c:v>8.27</c:v>
                </c:pt>
                <c:pt idx="1537">
                  <c:v>9.15</c:v>
                </c:pt>
                <c:pt idx="1538">
                  <c:v>8.2100000000000009</c:v>
                </c:pt>
                <c:pt idx="1539">
                  <c:v>5.72</c:v>
                </c:pt>
                <c:pt idx="1540">
                  <c:v>9.82</c:v>
                </c:pt>
                <c:pt idx="1541">
                  <c:v>6.02</c:v>
                </c:pt>
                <c:pt idx="1542">
                  <c:v>10.66</c:v>
                </c:pt>
                <c:pt idx="1543">
                  <c:v>9.33</c:v>
                </c:pt>
                <c:pt idx="1544">
                  <c:v>7.47</c:v>
                </c:pt>
                <c:pt idx="1545">
                  <c:v>6.25</c:v>
                </c:pt>
                <c:pt idx="1546">
                  <c:v>8.33</c:v>
                </c:pt>
                <c:pt idx="1547">
                  <c:v>7.59</c:v>
                </c:pt>
                <c:pt idx="1548">
                  <c:v>8.92</c:v>
                </c:pt>
                <c:pt idx="1549">
                  <c:v>8.15</c:v>
                </c:pt>
                <c:pt idx="1550">
                  <c:v>7.49</c:v>
                </c:pt>
                <c:pt idx="1551">
                  <c:v>6.06</c:v>
                </c:pt>
                <c:pt idx="1552">
                  <c:v>7.37</c:v>
                </c:pt>
                <c:pt idx="1553">
                  <c:v>7.9</c:v>
                </c:pt>
                <c:pt idx="1554">
                  <c:v>7.23</c:v>
                </c:pt>
                <c:pt idx="1555">
                  <c:v>7.82</c:v>
                </c:pt>
                <c:pt idx="1556">
                  <c:v>7.76</c:v>
                </c:pt>
                <c:pt idx="1557">
                  <c:v>6.15</c:v>
                </c:pt>
                <c:pt idx="1558">
                  <c:v>7.04</c:v>
                </c:pt>
                <c:pt idx="1559">
                  <c:v>7.61</c:v>
                </c:pt>
                <c:pt idx="1560">
                  <c:v>7.57</c:v>
                </c:pt>
                <c:pt idx="1561">
                  <c:v>8.7799999999999994</c:v>
                </c:pt>
                <c:pt idx="1562">
                  <c:v>6.55</c:v>
                </c:pt>
                <c:pt idx="1563">
                  <c:v>8.7799999999999994</c:v>
                </c:pt>
                <c:pt idx="1564">
                  <c:v>8.3699999999999992</c:v>
                </c:pt>
                <c:pt idx="1565">
                  <c:v>6.25</c:v>
                </c:pt>
                <c:pt idx="1566">
                  <c:v>9.7200000000000006</c:v>
                </c:pt>
                <c:pt idx="1567">
                  <c:v>8.94</c:v>
                </c:pt>
                <c:pt idx="1568">
                  <c:v>7.78</c:v>
                </c:pt>
                <c:pt idx="1569">
                  <c:v>7.86</c:v>
                </c:pt>
                <c:pt idx="1570">
                  <c:v>9.4499999999999993</c:v>
                </c:pt>
                <c:pt idx="1571">
                  <c:v>7.57</c:v>
                </c:pt>
                <c:pt idx="1572">
                  <c:v>5.61</c:v>
                </c:pt>
                <c:pt idx="1573">
                  <c:v>7.96</c:v>
                </c:pt>
                <c:pt idx="1574">
                  <c:v>7.17</c:v>
                </c:pt>
                <c:pt idx="1575">
                  <c:v>8.17</c:v>
                </c:pt>
                <c:pt idx="1576">
                  <c:v>8.9600000000000009</c:v>
                </c:pt>
                <c:pt idx="1577">
                  <c:v>14.35</c:v>
                </c:pt>
                <c:pt idx="1578">
                  <c:v>8.02</c:v>
                </c:pt>
                <c:pt idx="1579">
                  <c:v>6.27</c:v>
                </c:pt>
                <c:pt idx="1580">
                  <c:v>8.84</c:v>
                </c:pt>
                <c:pt idx="1581">
                  <c:v>9.2899999999999991</c:v>
                </c:pt>
                <c:pt idx="1582">
                  <c:v>8.25</c:v>
                </c:pt>
                <c:pt idx="1583">
                  <c:v>10.9</c:v>
                </c:pt>
                <c:pt idx="1584">
                  <c:v>6.14</c:v>
                </c:pt>
                <c:pt idx="1585">
                  <c:v>7.84</c:v>
                </c:pt>
                <c:pt idx="1586">
                  <c:v>10.47</c:v>
                </c:pt>
                <c:pt idx="1587">
                  <c:v>10.84</c:v>
                </c:pt>
                <c:pt idx="1588">
                  <c:v>8.33</c:v>
                </c:pt>
                <c:pt idx="1589">
                  <c:v>11</c:v>
                </c:pt>
                <c:pt idx="1590">
                  <c:v>7.74</c:v>
                </c:pt>
                <c:pt idx="1591">
                  <c:v>8.15</c:v>
                </c:pt>
                <c:pt idx="1592">
                  <c:v>8.6199999999999992</c:v>
                </c:pt>
                <c:pt idx="1593">
                  <c:v>7.74</c:v>
                </c:pt>
                <c:pt idx="1594">
                  <c:v>6.59</c:v>
                </c:pt>
                <c:pt idx="1595">
                  <c:v>7.61</c:v>
                </c:pt>
                <c:pt idx="1596">
                  <c:v>15.19</c:v>
                </c:pt>
                <c:pt idx="1597">
                  <c:v>7.59</c:v>
                </c:pt>
                <c:pt idx="1598">
                  <c:v>7.84</c:v>
                </c:pt>
                <c:pt idx="1599">
                  <c:v>9.7200000000000006</c:v>
                </c:pt>
                <c:pt idx="1600">
                  <c:v>7.76</c:v>
                </c:pt>
                <c:pt idx="1601">
                  <c:v>10.43</c:v>
                </c:pt>
                <c:pt idx="1602">
                  <c:v>10.35</c:v>
                </c:pt>
                <c:pt idx="1603">
                  <c:v>8.84</c:v>
                </c:pt>
                <c:pt idx="1604">
                  <c:v>8.02</c:v>
                </c:pt>
                <c:pt idx="1605">
                  <c:v>11.13</c:v>
                </c:pt>
                <c:pt idx="1606">
                  <c:v>6.76</c:v>
                </c:pt>
                <c:pt idx="1607">
                  <c:v>8.84</c:v>
                </c:pt>
                <c:pt idx="1608">
                  <c:v>13.15</c:v>
                </c:pt>
                <c:pt idx="1609">
                  <c:v>9.11</c:v>
                </c:pt>
                <c:pt idx="1610">
                  <c:v>7.43</c:v>
                </c:pt>
                <c:pt idx="1611">
                  <c:v>9</c:v>
                </c:pt>
                <c:pt idx="1612">
                  <c:v>9.49</c:v>
                </c:pt>
                <c:pt idx="1613">
                  <c:v>7.72</c:v>
                </c:pt>
                <c:pt idx="1614">
                  <c:v>9.49</c:v>
                </c:pt>
                <c:pt idx="1615">
                  <c:v>9.7799999999999994</c:v>
                </c:pt>
                <c:pt idx="1616">
                  <c:v>7.61</c:v>
                </c:pt>
                <c:pt idx="1617">
                  <c:v>7.72</c:v>
                </c:pt>
                <c:pt idx="1618">
                  <c:v>9.4499999999999993</c:v>
                </c:pt>
                <c:pt idx="1619">
                  <c:v>5.21</c:v>
                </c:pt>
                <c:pt idx="1620">
                  <c:v>6.66</c:v>
                </c:pt>
                <c:pt idx="1621">
                  <c:v>8.43</c:v>
                </c:pt>
                <c:pt idx="1622">
                  <c:v>6.98</c:v>
                </c:pt>
                <c:pt idx="1623">
                  <c:v>7.12</c:v>
                </c:pt>
                <c:pt idx="1624">
                  <c:v>13.76</c:v>
                </c:pt>
                <c:pt idx="1625">
                  <c:v>11.39</c:v>
                </c:pt>
                <c:pt idx="1626">
                  <c:v>8.27</c:v>
                </c:pt>
                <c:pt idx="1627">
                  <c:v>10.39</c:v>
                </c:pt>
                <c:pt idx="1628">
                  <c:v>6.74</c:v>
                </c:pt>
                <c:pt idx="1629">
                  <c:v>7.57</c:v>
                </c:pt>
                <c:pt idx="1630">
                  <c:v>7.84</c:v>
                </c:pt>
                <c:pt idx="1631">
                  <c:v>8.08</c:v>
                </c:pt>
                <c:pt idx="1632">
                  <c:v>7.02</c:v>
                </c:pt>
                <c:pt idx="1633">
                  <c:v>9.76</c:v>
                </c:pt>
                <c:pt idx="1634">
                  <c:v>8.27</c:v>
                </c:pt>
                <c:pt idx="1635">
                  <c:v>8.86</c:v>
                </c:pt>
                <c:pt idx="1636">
                  <c:v>8.33</c:v>
                </c:pt>
                <c:pt idx="1637">
                  <c:v>9.07</c:v>
                </c:pt>
                <c:pt idx="1638">
                  <c:v>9.8800000000000008</c:v>
                </c:pt>
                <c:pt idx="1639">
                  <c:v>8.11</c:v>
                </c:pt>
                <c:pt idx="1640">
                  <c:v>9.7799999999999994</c:v>
                </c:pt>
                <c:pt idx="1641">
                  <c:v>16.11</c:v>
                </c:pt>
                <c:pt idx="1642">
                  <c:v>8.86</c:v>
                </c:pt>
                <c:pt idx="1643">
                  <c:v>8.08</c:v>
                </c:pt>
                <c:pt idx="1644">
                  <c:v>8.2100000000000009</c:v>
                </c:pt>
                <c:pt idx="1645">
                  <c:v>9.15</c:v>
                </c:pt>
                <c:pt idx="1646">
                  <c:v>11.64</c:v>
                </c:pt>
                <c:pt idx="1647">
                  <c:v>8.9</c:v>
                </c:pt>
                <c:pt idx="1648">
                  <c:v>11.6</c:v>
                </c:pt>
                <c:pt idx="1649">
                  <c:v>7.12</c:v>
                </c:pt>
                <c:pt idx="1650">
                  <c:v>8.57</c:v>
                </c:pt>
                <c:pt idx="1651">
                  <c:v>7.72</c:v>
                </c:pt>
                <c:pt idx="1652">
                  <c:v>9.5500000000000007</c:v>
                </c:pt>
                <c:pt idx="1653">
                  <c:v>7.41</c:v>
                </c:pt>
                <c:pt idx="1654">
                  <c:v>8.98</c:v>
                </c:pt>
                <c:pt idx="1655">
                  <c:v>8.23</c:v>
                </c:pt>
                <c:pt idx="1656">
                  <c:v>9.94</c:v>
                </c:pt>
                <c:pt idx="1657">
                  <c:v>6.63</c:v>
                </c:pt>
                <c:pt idx="1658">
                  <c:v>7.41</c:v>
                </c:pt>
                <c:pt idx="1659">
                  <c:v>14.82</c:v>
                </c:pt>
                <c:pt idx="1660">
                  <c:v>5.78</c:v>
                </c:pt>
                <c:pt idx="1661">
                  <c:v>7.47</c:v>
                </c:pt>
                <c:pt idx="1662">
                  <c:v>8.7200000000000006</c:v>
                </c:pt>
                <c:pt idx="1663">
                  <c:v>7.21</c:v>
                </c:pt>
                <c:pt idx="1664">
                  <c:v>8.25</c:v>
                </c:pt>
                <c:pt idx="1665">
                  <c:v>6.9</c:v>
                </c:pt>
                <c:pt idx="1666">
                  <c:v>5.45</c:v>
                </c:pt>
                <c:pt idx="1667">
                  <c:v>6.19</c:v>
                </c:pt>
                <c:pt idx="1668">
                  <c:v>8</c:v>
                </c:pt>
                <c:pt idx="1669">
                  <c:v>8.92</c:v>
                </c:pt>
                <c:pt idx="1670">
                  <c:v>10.07</c:v>
                </c:pt>
                <c:pt idx="1671">
                  <c:v>7.98</c:v>
                </c:pt>
                <c:pt idx="1672">
                  <c:v>8.7200000000000006</c:v>
                </c:pt>
                <c:pt idx="1673">
                  <c:v>8.6999999999999993</c:v>
                </c:pt>
                <c:pt idx="1674">
                  <c:v>9.27</c:v>
                </c:pt>
                <c:pt idx="1675">
                  <c:v>9.06</c:v>
                </c:pt>
                <c:pt idx="1676">
                  <c:v>9.33</c:v>
                </c:pt>
                <c:pt idx="1677">
                  <c:v>6.08</c:v>
                </c:pt>
                <c:pt idx="1678">
                  <c:v>9.2899999999999991</c:v>
                </c:pt>
                <c:pt idx="1679">
                  <c:v>9.92</c:v>
                </c:pt>
                <c:pt idx="1680">
                  <c:v>5.57</c:v>
                </c:pt>
                <c:pt idx="1681">
                  <c:v>5.92</c:v>
                </c:pt>
                <c:pt idx="1682">
                  <c:v>8.17</c:v>
                </c:pt>
                <c:pt idx="1683">
                  <c:v>10.35</c:v>
                </c:pt>
                <c:pt idx="1684">
                  <c:v>7.27</c:v>
                </c:pt>
                <c:pt idx="1685">
                  <c:v>9.41</c:v>
                </c:pt>
                <c:pt idx="1686">
                  <c:v>7.08</c:v>
                </c:pt>
                <c:pt idx="1687">
                  <c:v>8.68</c:v>
                </c:pt>
                <c:pt idx="1688">
                  <c:v>7.35</c:v>
                </c:pt>
                <c:pt idx="1689">
                  <c:v>8.51</c:v>
                </c:pt>
                <c:pt idx="1690">
                  <c:v>8.82</c:v>
                </c:pt>
                <c:pt idx="1691">
                  <c:v>7.94</c:v>
                </c:pt>
                <c:pt idx="1692">
                  <c:v>9.8800000000000008</c:v>
                </c:pt>
                <c:pt idx="1693">
                  <c:v>9.64</c:v>
                </c:pt>
                <c:pt idx="1694">
                  <c:v>7.25</c:v>
                </c:pt>
                <c:pt idx="1695">
                  <c:v>8.4700000000000006</c:v>
                </c:pt>
                <c:pt idx="1696">
                  <c:v>7.1</c:v>
                </c:pt>
                <c:pt idx="1697">
                  <c:v>5</c:v>
                </c:pt>
                <c:pt idx="1698">
                  <c:v>5.8</c:v>
                </c:pt>
                <c:pt idx="1699">
                  <c:v>6.74</c:v>
                </c:pt>
                <c:pt idx="1700">
                  <c:v>7.25</c:v>
                </c:pt>
                <c:pt idx="1701">
                  <c:v>8.66</c:v>
                </c:pt>
                <c:pt idx="1702">
                  <c:v>10.15</c:v>
                </c:pt>
                <c:pt idx="1703">
                  <c:v>5.0199999999999996</c:v>
                </c:pt>
                <c:pt idx="1704">
                  <c:v>7.39</c:v>
                </c:pt>
                <c:pt idx="1705">
                  <c:v>10.23</c:v>
                </c:pt>
                <c:pt idx="1706">
                  <c:v>10.62</c:v>
                </c:pt>
                <c:pt idx="1707">
                  <c:v>7.51</c:v>
                </c:pt>
                <c:pt idx="1708">
                  <c:v>10.130000000000001</c:v>
                </c:pt>
                <c:pt idx="1709">
                  <c:v>8.3699999999999992</c:v>
                </c:pt>
                <c:pt idx="1710">
                  <c:v>7.68</c:v>
                </c:pt>
                <c:pt idx="1711">
                  <c:v>7.37</c:v>
                </c:pt>
                <c:pt idx="1712">
                  <c:v>7.84</c:v>
                </c:pt>
                <c:pt idx="1713">
                  <c:v>8.66</c:v>
                </c:pt>
                <c:pt idx="1714">
                  <c:v>9.43</c:v>
                </c:pt>
                <c:pt idx="1715">
                  <c:v>8.33</c:v>
                </c:pt>
                <c:pt idx="1716">
                  <c:v>8.27</c:v>
                </c:pt>
                <c:pt idx="1717">
                  <c:v>5.74</c:v>
                </c:pt>
                <c:pt idx="1718">
                  <c:v>7.92</c:v>
                </c:pt>
                <c:pt idx="1719">
                  <c:v>7.74</c:v>
                </c:pt>
                <c:pt idx="1720">
                  <c:v>6</c:v>
                </c:pt>
                <c:pt idx="1721">
                  <c:v>9.92</c:v>
                </c:pt>
                <c:pt idx="1722">
                  <c:v>7.82</c:v>
                </c:pt>
                <c:pt idx="1723">
                  <c:v>7.82</c:v>
                </c:pt>
                <c:pt idx="1724">
                  <c:v>8.74</c:v>
                </c:pt>
                <c:pt idx="1725">
                  <c:v>8.19</c:v>
                </c:pt>
                <c:pt idx="1726">
                  <c:v>8.5500000000000007</c:v>
                </c:pt>
                <c:pt idx="1727">
                  <c:v>9.35</c:v>
                </c:pt>
                <c:pt idx="1728">
                  <c:v>12.43</c:v>
                </c:pt>
                <c:pt idx="1729">
                  <c:v>8.23</c:v>
                </c:pt>
                <c:pt idx="1730">
                  <c:v>7.86</c:v>
                </c:pt>
                <c:pt idx="1731">
                  <c:v>8.39</c:v>
                </c:pt>
                <c:pt idx="1732">
                  <c:v>8.82</c:v>
                </c:pt>
                <c:pt idx="1733">
                  <c:v>12.66</c:v>
                </c:pt>
                <c:pt idx="1734">
                  <c:v>9.84</c:v>
                </c:pt>
                <c:pt idx="1735">
                  <c:v>7.15</c:v>
                </c:pt>
                <c:pt idx="1736">
                  <c:v>7.78</c:v>
                </c:pt>
                <c:pt idx="1737">
                  <c:v>10.039999999999999</c:v>
                </c:pt>
                <c:pt idx="1738">
                  <c:v>9.19</c:v>
                </c:pt>
                <c:pt idx="1739">
                  <c:v>7.82</c:v>
                </c:pt>
                <c:pt idx="1740">
                  <c:v>8.41</c:v>
                </c:pt>
                <c:pt idx="1741">
                  <c:v>7.49</c:v>
                </c:pt>
                <c:pt idx="1742">
                  <c:v>9.49</c:v>
                </c:pt>
                <c:pt idx="1743">
                  <c:v>12.96</c:v>
                </c:pt>
                <c:pt idx="1744">
                  <c:v>11.84</c:v>
                </c:pt>
                <c:pt idx="1745">
                  <c:v>9.98</c:v>
                </c:pt>
                <c:pt idx="1746">
                  <c:v>10.39</c:v>
                </c:pt>
                <c:pt idx="1747">
                  <c:v>13.27</c:v>
                </c:pt>
                <c:pt idx="1748">
                  <c:v>9</c:v>
                </c:pt>
                <c:pt idx="1749">
                  <c:v>8</c:v>
                </c:pt>
                <c:pt idx="1750">
                  <c:v>8.02</c:v>
                </c:pt>
                <c:pt idx="1751">
                  <c:v>8.64</c:v>
                </c:pt>
                <c:pt idx="1752">
                  <c:v>9.19</c:v>
                </c:pt>
                <c:pt idx="1753">
                  <c:v>6.19</c:v>
                </c:pt>
                <c:pt idx="1754">
                  <c:v>8.51</c:v>
                </c:pt>
                <c:pt idx="1755">
                  <c:v>8.9</c:v>
                </c:pt>
                <c:pt idx="1756">
                  <c:v>8.64</c:v>
                </c:pt>
                <c:pt idx="1757">
                  <c:v>8.94</c:v>
                </c:pt>
                <c:pt idx="1758">
                  <c:v>8.31</c:v>
                </c:pt>
                <c:pt idx="1759">
                  <c:v>8.92</c:v>
                </c:pt>
                <c:pt idx="1760">
                  <c:v>8.94</c:v>
                </c:pt>
                <c:pt idx="1761">
                  <c:v>10.37</c:v>
                </c:pt>
                <c:pt idx="1762">
                  <c:v>7.57</c:v>
                </c:pt>
                <c:pt idx="1763">
                  <c:v>10</c:v>
                </c:pt>
                <c:pt idx="1764">
                  <c:v>8.25</c:v>
                </c:pt>
                <c:pt idx="1765">
                  <c:v>9.07</c:v>
                </c:pt>
                <c:pt idx="1766">
                  <c:v>8.51</c:v>
                </c:pt>
                <c:pt idx="1767">
                  <c:v>8.33</c:v>
                </c:pt>
                <c:pt idx="1768">
                  <c:v>10.210000000000001</c:v>
                </c:pt>
                <c:pt idx="1769">
                  <c:v>8.6</c:v>
                </c:pt>
                <c:pt idx="1770">
                  <c:v>9.8000000000000007</c:v>
                </c:pt>
                <c:pt idx="1771">
                  <c:v>10.82</c:v>
                </c:pt>
                <c:pt idx="1772">
                  <c:v>9.25</c:v>
                </c:pt>
                <c:pt idx="1773">
                  <c:v>9.2899999999999991</c:v>
                </c:pt>
                <c:pt idx="1774">
                  <c:v>13.19</c:v>
                </c:pt>
                <c:pt idx="1775">
                  <c:v>15.07</c:v>
                </c:pt>
                <c:pt idx="1776">
                  <c:v>11.96</c:v>
                </c:pt>
                <c:pt idx="1777">
                  <c:v>9.17</c:v>
                </c:pt>
                <c:pt idx="1778">
                  <c:v>9.39</c:v>
                </c:pt>
                <c:pt idx="1779">
                  <c:v>10.07</c:v>
                </c:pt>
                <c:pt idx="1780">
                  <c:v>12.09</c:v>
                </c:pt>
                <c:pt idx="1781">
                  <c:v>9.86</c:v>
                </c:pt>
                <c:pt idx="1782">
                  <c:v>9.94</c:v>
                </c:pt>
                <c:pt idx="1783">
                  <c:v>9.4499999999999993</c:v>
                </c:pt>
                <c:pt idx="1784">
                  <c:v>7.82</c:v>
                </c:pt>
                <c:pt idx="1785">
                  <c:v>8.6</c:v>
                </c:pt>
                <c:pt idx="1786">
                  <c:v>9.82</c:v>
                </c:pt>
                <c:pt idx="1787">
                  <c:v>10.98</c:v>
                </c:pt>
                <c:pt idx="1788">
                  <c:v>8.8800000000000008</c:v>
                </c:pt>
                <c:pt idx="1789">
                  <c:v>6.98</c:v>
                </c:pt>
                <c:pt idx="1790">
                  <c:v>8.43</c:v>
                </c:pt>
                <c:pt idx="1791">
                  <c:v>11.64</c:v>
                </c:pt>
                <c:pt idx="1792">
                  <c:v>9.07</c:v>
                </c:pt>
                <c:pt idx="1793">
                  <c:v>6.88</c:v>
                </c:pt>
                <c:pt idx="1794">
                  <c:v>7.59</c:v>
                </c:pt>
                <c:pt idx="1795">
                  <c:v>9.8800000000000008</c:v>
                </c:pt>
                <c:pt idx="1796">
                  <c:v>9.19</c:v>
                </c:pt>
                <c:pt idx="1797">
                  <c:v>9.6</c:v>
                </c:pt>
                <c:pt idx="1798">
                  <c:v>10.7</c:v>
                </c:pt>
                <c:pt idx="1799">
                  <c:v>9.94</c:v>
                </c:pt>
                <c:pt idx="1800">
                  <c:v>10.7</c:v>
                </c:pt>
                <c:pt idx="1801">
                  <c:v>12.5</c:v>
                </c:pt>
                <c:pt idx="1802">
                  <c:v>8.5500000000000007</c:v>
                </c:pt>
                <c:pt idx="1803">
                  <c:v>9.4700000000000006</c:v>
                </c:pt>
                <c:pt idx="1804">
                  <c:v>9.76</c:v>
                </c:pt>
                <c:pt idx="1805">
                  <c:v>11.03</c:v>
                </c:pt>
                <c:pt idx="1806">
                  <c:v>11.84</c:v>
                </c:pt>
                <c:pt idx="1807">
                  <c:v>9.98</c:v>
                </c:pt>
                <c:pt idx="1808">
                  <c:v>9.76</c:v>
                </c:pt>
                <c:pt idx="1809">
                  <c:v>9.4700000000000006</c:v>
                </c:pt>
                <c:pt idx="1810">
                  <c:v>9.19</c:v>
                </c:pt>
                <c:pt idx="1811">
                  <c:v>12.37</c:v>
                </c:pt>
                <c:pt idx="1812">
                  <c:v>11.56</c:v>
                </c:pt>
                <c:pt idx="1813">
                  <c:v>12.11</c:v>
                </c:pt>
                <c:pt idx="1814">
                  <c:v>11.27</c:v>
                </c:pt>
                <c:pt idx="1815">
                  <c:v>10.86</c:v>
                </c:pt>
                <c:pt idx="1816">
                  <c:v>12.29</c:v>
                </c:pt>
                <c:pt idx="1817">
                  <c:v>11.51</c:v>
                </c:pt>
                <c:pt idx="1818">
                  <c:v>12.07</c:v>
                </c:pt>
                <c:pt idx="1819">
                  <c:v>13.68</c:v>
                </c:pt>
                <c:pt idx="1820">
                  <c:v>11.96</c:v>
                </c:pt>
                <c:pt idx="1821">
                  <c:v>9.4700000000000006</c:v>
                </c:pt>
                <c:pt idx="1822">
                  <c:v>9.2899999999999991</c:v>
                </c:pt>
                <c:pt idx="1823">
                  <c:v>9.2100000000000009</c:v>
                </c:pt>
                <c:pt idx="1824">
                  <c:v>7</c:v>
                </c:pt>
                <c:pt idx="1825">
                  <c:v>12.03</c:v>
                </c:pt>
                <c:pt idx="1826">
                  <c:v>12.58</c:v>
                </c:pt>
                <c:pt idx="1827">
                  <c:v>11.45</c:v>
                </c:pt>
                <c:pt idx="1828">
                  <c:v>9.7799999999999994</c:v>
                </c:pt>
                <c:pt idx="1829">
                  <c:v>11.13</c:v>
                </c:pt>
                <c:pt idx="1830">
                  <c:v>10.130000000000001</c:v>
                </c:pt>
                <c:pt idx="1831">
                  <c:v>11.9</c:v>
                </c:pt>
                <c:pt idx="1832">
                  <c:v>12.03</c:v>
                </c:pt>
                <c:pt idx="1833">
                  <c:v>13.37</c:v>
                </c:pt>
                <c:pt idx="1834">
                  <c:v>12.13</c:v>
                </c:pt>
                <c:pt idx="1835">
                  <c:v>12.68</c:v>
                </c:pt>
                <c:pt idx="1836">
                  <c:v>12.94</c:v>
                </c:pt>
                <c:pt idx="1837">
                  <c:v>11.88</c:v>
                </c:pt>
                <c:pt idx="1838">
                  <c:v>12.09</c:v>
                </c:pt>
                <c:pt idx="1839">
                  <c:v>10.15</c:v>
                </c:pt>
                <c:pt idx="1840">
                  <c:v>11.07</c:v>
                </c:pt>
                <c:pt idx="1841">
                  <c:v>10.86</c:v>
                </c:pt>
                <c:pt idx="1842">
                  <c:v>11.29</c:v>
                </c:pt>
                <c:pt idx="1843">
                  <c:v>11.41</c:v>
                </c:pt>
                <c:pt idx="1844">
                  <c:v>10.210000000000001</c:v>
                </c:pt>
                <c:pt idx="1845">
                  <c:v>9.56</c:v>
                </c:pt>
                <c:pt idx="1846">
                  <c:v>9.94</c:v>
                </c:pt>
                <c:pt idx="1847">
                  <c:v>12.43</c:v>
                </c:pt>
                <c:pt idx="1848">
                  <c:v>10.9</c:v>
                </c:pt>
                <c:pt idx="1849">
                  <c:v>11.19</c:v>
                </c:pt>
                <c:pt idx="1850">
                  <c:v>11.09</c:v>
                </c:pt>
                <c:pt idx="1851">
                  <c:v>10.51</c:v>
                </c:pt>
                <c:pt idx="1852">
                  <c:v>10.78</c:v>
                </c:pt>
                <c:pt idx="1853">
                  <c:v>10.98</c:v>
                </c:pt>
                <c:pt idx="1854">
                  <c:v>12.25</c:v>
                </c:pt>
                <c:pt idx="1855">
                  <c:v>12.43</c:v>
                </c:pt>
                <c:pt idx="1856">
                  <c:v>12.8</c:v>
                </c:pt>
                <c:pt idx="1857">
                  <c:v>8.8800000000000008</c:v>
                </c:pt>
                <c:pt idx="1858">
                  <c:v>8.2899999999999991</c:v>
                </c:pt>
                <c:pt idx="1859">
                  <c:v>8.68</c:v>
                </c:pt>
                <c:pt idx="1860">
                  <c:v>7.8</c:v>
                </c:pt>
                <c:pt idx="1861">
                  <c:v>9.02</c:v>
                </c:pt>
                <c:pt idx="1862">
                  <c:v>10.37</c:v>
                </c:pt>
                <c:pt idx="1863">
                  <c:v>11.03</c:v>
                </c:pt>
                <c:pt idx="1864">
                  <c:v>11.09</c:v>
                </c:pt>
                <c:pt idx="1865">
                  <c:v>11.21</c:v>
                </c:pt>
                <c:pt idx="1866">
                  <c:v>8.5299999999999994</c:v>
                </c:pt>
                <c:pt idx="1867">
                  <c:v>9.8800000000000008</c:v>
                </c:pt>
                <c:pt idx="1868">
                  <c:v>9.0399999999999991</c:v>
                </c:pt>
                <c:pt idx="1869">
                  <c:v>8.4700000000000006</c:v>
                </c:pt>
                <c:pt idx="1870">
                  <c:v>6.15</c:v>
                </c:pt>
                <c:pt idx="1871">
                  <c:v>6.98</c:v>
                </c:pt>
                <c:pt idx="1872">
                  <c:v>9.64</c:v>
                </c:pt>
                <c:pt idx="1873">
                  <c:v>10.43</c:v>
                </c:pt>
                <c:pt idx="1874">
                  <c:v>9.68</c:v>
                </c:pt>
                <c:pt idx="1875">
                  <c:v>10.8</c:v>
                </c:pt>
                <c:pt idx="1876">
                  <c:v>10</c:v>
                </c:pt>
                <c:pt idx="1877">
                  <c:v>10.47</c:v>
                </c:pt>
                <c:pt idx="1878">
                  <c:v>8.2100000000000009</c:v>
                </c:pt>
                <c:pt idx="1879">
                  <c:v>9.39</c:v>
                </c:pt>
                <c:pt idx="1880">
                  <c:v>8.2899999999999991</c:v>
                </c:pt>
                <c:pt idx="1881">
                  <c:v>9.1300000000000008</c:v>
                </c:pt>
                <c:pt idx="1882">
                  <c:v>9.51</c:v>
                </c:pt>
                <c:pt idx="1883">
                  <c:v>8.43</c:v>
                </c:pt>
                <c:pt idx="1884">
                  <c:v>8.02</c:v>
                </c:pt>
                <c:pt idx="1885">
                  <c:v>7.47</c:v>
                </c:pt>
                <c:pt idx="1886">
                  <c:v>7.47</c:v>
                </c:pt>
                <c:pt idx="1887">
                  <c:v>8.94</c:v>
                </c:pt>
                <c:pt idx="1888">
                  <c:v>6.9</c:v>
                </c:pt>
                <c:pt idx="1889">
                  <c:v>9.1300000000000008</c:v>
                </c:pt>
                <c:pt idx="1890">
                  <c:v>9.4499999999999993</c:v>
                </c:pt>
                <c:pt idx="1891">
                  <c:v>10.37</c:v>
                </c:pt>
                <c:pt idx="1892">
                  <c:v>9.56</c:v>
                </c:pt>
                <c:pt idx="1893">
                  <c:v>10.27</c:v>
                </c:pt>
                <c:pt idx="1894">
                  <c:v>8.4499999999999993</c:v>
                </c:pt>
                <c:pt idx="1895">
                  <c:v>9.07</c:v>
                </c:pt>
                <c:pt idx="1896">
                  <c:v>8.25</c:v>
                </c:pt>
                <c:pt idx="1897">
                  <c:v>9</c:v>
                </c:pt>
                <c:pt idx="1898">
                  <c:v>9.92</c:v>
                </c:pt>
                <c:pt idx="1899">
                  <c:v>9.02</c:v>
                </c:pt>
                <c:pt idx="1900">
                  <c:v>7.41</c:v>
                </c:pt>
                <c:pt idx="1901">
                  <c:v>7.92</c:v>
                </c:pt>
                <c:pt idx="1902">
                  <c:v>11.43</c:v>
                </c:pt>
                <c:pt idx="1903">
                  <c:v>8.41</c:v>
                </c:pt>
                <c:pt idx="1904">
                  <c:v>9.86</c:v>
                </c:pt>
                <c:pt idx="1905">
                  <c:v>6.49</c:v>
                </c:pt>
                <c:pt idx="1906">
                  <c:v>7.92</c:v>
                </c:pt>
                <c:pt idx="1907">
                  <c:v>6.7</c:v>
                </c:pt>
                <c:pt idx="1908">
                  <c:v>8.51</c:v>
                </c:pt>
                <c:pt idx="1909">
                  <c:v>12.33</c:v>
                </c:pt>
                <c:pt idx="1910">
                  <c:v>7.45</c:v>
                </c:pt>
                <c:pt idx="1911">
                  <c:v>8.9</c:v>
                </c:pt>
                <c:pt idx="1912">
                  <c:v>5.96</c:v>
                </c:pt>
                <c:pt idx="1913">
                  <c:v>7.27</c:v>
                </c:pt>
                <c:pt idx="1914">
                  <c:v>7.55</c:v>
                </c:pt>
                <c:pt idx="1915">
                  <c:v>4.92</c:v>
                </c:pt>
                <c:pt idx="1916">
                  <c:v>8.74</c:v>
                </c:pt>
                <c:pt idx="1917">
                  <c:v>7.98</c:v>
                </c:pt>
                <c:pt idx="1918">
                  <c:v>9.19</c:v>
                </c:pt>
                <c:pt idx="1919">
                  <c:v>5.61</c:v>
                </c:pt>
                <c:pt idx="1920">
                  <c:v>9.02</c:v>
                </c:pt>
                <c:pt idx="1921">
                  <c:v>8.23</c:v>
                </c:pt>
                <c:pt idx="1922">
                  <c:v>6.76</c:v>
                </c:pt>
                <c:pt idx="1923">
                  <c:v>5.27</c:v>
                </c:pt>
                <c:pt idx="1924">
                  <c:v>7.1</c:v>
                </c:pt>
                <c:pt idx="1925">
                  <c:v>7.35</c:v>
                </c:pt>
                <c:pt idx="1926">
                  <c:v>7.84</c:v>
                </c:pt>
                <c:pt idx="1927">
                  <c:v>7.43</c:v>
                </c:pt>
                <c:pt idx="1928">
                  <c:v>9.19</c:v>
                </c:pt>
                <c:pt idx="1929">
                  <c:v>7</c:v>
                </c:pt>
                <c:pt idx="1930">
                  <c:v>5.53</c:v>
                </c:pt>
                <c:pt idx="1931">
                  <c:v>5.33</c:v>
                </c:pt>
                <c:pt idx="1932">
                  <c:v>7.88</c:v>
                </c:pt>
                <c:pt idx="1933">
                  <c:v>10.8</c:v>
                </c:pt>
                <c:pt idx="1934">
                  <c:v>4.37</c:v>
                </c:pt>
                <c:pt idx="1935">
                  <c:v>6.47</c:v>
                </c:pt>
                <c:pt idx="1936">
                  <c:v>6.96</c:v>
                </c:pt>
                <c:pt idx="1937">
                  <c:v>5.9</c:v>
                </c:pt>
                <c:pt idx="1938">
                  <c:v>6.35</c:v>
                </c:pt>
                <c:pt idx="1939">
                  <c:v>6.43</c:v>
                </c:pt>
                <c:pt idx="1940">
                  <c:v>7.1</c:v>
                </c:pt>
                <c:pt idx="1941">
                  <c:v>14.11</c:v>
                </c:pt>
                <c:pt idx="1942">
                  <c:v>7.1</c:v>
                </c:pt>
                <c:pt idx="1943">
                  <c:v>7.27</c:v>
                </c:pt>
                <c:pt idx="1944">
                  <c:v>10.51</c:v>
                </c:pt>
                <c:pt idx="1945">
                  <c:v>6.59</c:v>
                </c:pt>
                <c:pt idx="1946">
                  <c:v>5.04</c:v>
                </c:pt>
                <c:pt idx="1947">
                  <c:v>12.74</c:v>
                </c:pt>
                <c:pt idx="1948">
                  <c:v>9.82</c:v>
                </c:pt>
                <c:pt idx="1949">
                  <c:v>6.33</c:v>
                </c:pt>
                <c:pt idx="1950">
                  <c:v>8.66</c:v>
                </c:pt>
                <c:pt idx="1951">
                  <c:v>7.06</c:v>
                </c:pt>
                <c:pt idx="1952">
                  <c:v>9.2100000000000009</c:v>
                </c:pt>
                <c:pt idx="1953">
                  <c:v>5.96</c:v>
                </c:pt>
                <c:pt idx="1954">
                  <c:v>8.6999999999999993</c:v>
                </c:pt>
                <c:pt idx="1955">
                  <c:v>8</c:v>
                </c:pt>
                <c:pt idx="1956">
                  <c:v>8.33</c:v>
                </c:pt>
                <c:pt idx="1957">
                  <c:v>7.06</c:v>
                </c:pt>
                <c:pt idx="1958">
                  <c:v>8.1300000000000008</c:v>
                </c:pt>
                <c:pt idx="1959">
                  <c:v>7.13</c:v>
                </c:pt>
                <c:pt idx="1960">
                  <c:v>6.57</c:v>
                </c:pt>
                <c:pt idx="1961">
                  <c:v>8.49</c:v>
                </c:pt>
                <c:pt idx="1962">
                  <c:v>7.13</c:v>
                </c:pt>
                <c:pt idx="1963">
                  <c:v>9.58</c:v>
                </c:pt>
                <c:pt idx="1964">
                  <c:v>9.68</c:v>
                </c:pt>
                <c:pt idx="1965">
                  <c:v>8.0399999999999991</c:v>
                </c:pt>
                <c:pt idx="1966">
                  <c:v>8.94</c:v>
                </c:pt>
                <c:pt idx="2012">
                  <c:v>6.15</c:v>
                </c:pt>
                <c:pt idx="2013">
                  <c:v>9.27</c:v>
                </c:pt>
                <c:pt idx="2014">
                  <c:v>7.92</c:v>
                </c:pt>
                <c:pt idx="2015">
                  <c:v>7.76</c:v>
                </c:pt>
                <c:pt idx="2016">
                  <c:v>8.35</c:v>
                </c:pt>
                <c:pt idx="2017">
                  <c:v>8.74</c:v>
                </c:pt>
                <c:pt idx="2018">
                  <c:v>7.66</c:v>
                </c:pt>
                <c:pt idx="2019">
                  <c:v>6.17</c:v>
                </c:pt>
                <c:pt idx="2020">
                  <c:v>8.9</c:v>
                </c:pt>
                <c:pt idx="2021">
                  <c:v>7.84</c:v>
                </c:pt>
                <c:pt idx="2022">
                  <c:v>6.86</c:v>
                </c:pt>
                <c:pt idx="2023">
                  <c:v>7.68</c:v>
                </c:pt>
                <c:pt idx="2024">
                  <c:v>8.19</c:v>
                </c:pt>
                <c:pt idx="2025">
                  <c:v>10.27</c:v>
                </c:pt>
                <c:pt idx="2026">
                  <c:v>5.94</c:v>
                </c:pt>
                <c:pt idx="2027">
                  <c:v>6.35</c:v>
                </c:pt>
                <c:pt idx="2028">
                  <c:v>7</c:v>
                </c:pt>
                <c:pt idx="2029">
                  <c:v>10.29</c:v>
                </c:pt>
                <c:pt idx="2030">
                  <c:v>8.74</c:v>
                </c:pt>
                <c:pt idx="2031">
                  <c:v>9.17</c:v>
                </c:pt>
                <c:pt idx="2032">
                  <c:v>6.41</c:v>
                </c:pt>
                <c:pt idx="2033">
                  <c:v>8.5299999999999994</c:v>
                </c:pt>
                <c:pt idx="2034">
                  <c:v>7.27</c:v>
                </c:pt>
                <c:pt idx="2035">
                  <c:v>8.23</c:v>
                </c:pt>
                <c:pt idx="2036">
                  <c:v>8.35</c:v>
                </c:pt>
                <c:pt idx="2037">
                  <c:v>14.05</c:v>
                </c:pt>
                <c:pt idx="2038">
                  <c:v>14.58</c:v>
                </c:pt>
                <c:pt idx="2039">
                  <c:v>7.49</c:v>
                </c:pt>
                <c:pt idx="2040">
                  <c:v>6.43</c:v>
                </c:pt>
                <c:pt idx="2041">
                  <c:v>4.74</c:v>
                </c:pt>
                <c:pt idx="2042">
                  <c:v>8.02</c:v>
                </c:pt>
                <c:pt idx="2043">
                  <c:v>6.43</c:v>
                </c:pt>
                <c:pt idx="2044">
                  <c:v>6.12</c:v>
                </c:pt>
                <c:pt idx="2045">
                  <c:v>11.09</c:v>
                </c:pt>
                <c:pt idx="2046">
                  <c:v>9.41</c:v>
                </c:pt>
                <c:pt idx="2047">
                  <c:v>6.94</c:v>
                </c:pt>
                <c:pt idx="2048">
                  <c:v>7.21</c:v>
                </c:pt>
                <c:pt idx="2049">
                  <c:v>6.41</c:v>
                </c:pt>
                <c:pt idx="2050">
                  <c:v>8.35</c:v>
                </c:pt>
                <c:pt idx="2051">
                  <c:v>8.23</c:v>
                </c:pt>
                <c:pt idx="2052">
                  <c:v>5.0999999999999996</c:v>
                </c:pt>
                <c:pt idx="2053">
                  <c:v>8.02</c:v>
                </c:pt>
                <c:pt idx="2054">
                  <c:v>9.41</c:v>
                </c:pt>
                <c:pt idx="2055">
                  <c:v>6.55</c:v>
                </c:pt>
                <c:pt idx="2056">
                  <c:v>9.15</c:v>
                </c:pt>
                <c:pt idx="2057">
                  <c:v>9.49</c:v>
                </c:pt>
                <c:pt idx="2058">
                  <c:v>7.86</c:v>
                </c:pt>
                <c:pt idx="2059">
                  <c:v>9.51</c:v>
                </c:pt>
                <c:pt idx="2060">
                  <c:v>9.98</c:v>
                </c:pt>
                <c:pt idx="2061">
                  <c:v>7.66</c:v>
                </c:pt>
                <c:pt idx="2062">
                  <c:v>6.27</c:v>
                </c:pt>
                <c:pt idx="2063">
                  <c:v>7.37</c:v>
                </c:pt>
                <c:pt idx="2064">
                  <c:v>7.41</c:v>
                </c:pt>
                <c:pt idx="2065">
                  <c:v>11.02</c:v>
                </c:pt>
                <c:pt idx="2066">
                  <c:v>7.68</c:v>
                </c:pt>
                <c:pt idx="2067">
                  <c:v>4.78</c:v>
                </c:pt>
                <c:pt idx="2068">
                  <c:v>8.06</c:v>
                </c:pt>
                <c:pt idx="2069">
                  <c:v>8.58</c:v>
                </c:pt>
                <c:pt idx="2070">
                  <c:v>6.63</c:v>
                </c:pt>
                <c:pt idx="2071">
                  <c:v>8.9</c:v>
                </c:pt>
                <c:pt idx="2072">
                  <c:v>8.3699999999999992</c:v>
                </c:pt>
                <c:pt idx="2073">
                  <c:v>10.96</c:v>
                </c:pt>
                <c:pt idx="2074">
                  <c:v>14.94</c:v>
                </c:pt>
                <c:pt idx="2075">
                  <c:v>14.27</c:v>
                </c:pt>
                <c:pt idx="2076">
                  <c:v>10.7</c:v>
                </c:pt>
                <c:pt idx="2077">
                  <c:v>10.76</c:v>
                </c:pt>
                <c:pt idx="2078">
                  <c:v>11.13</c:v>
                </c:pt>
                <c:pt idx="2079">
                  <c:v>10.78</c:v>
                </c:pt>
                <c:pt idx="2080">
                  <c:v>6.8</c:v>
                </c:pt>
                <c:pt idx="2081">
                  <c:v>9.39</c:v>
                </c:pt>
                <c:pt idx="2082">
                  <c:v>5.35</c:v>
                </c:pt>
                <c:pt idx="2083">
                  <c:v>6.25</c:v>
                </c:pt>
                <c:pt idx="2084">
                  <c:v>8.23</c:v>
                </c:pt>
                <c:pt idx="2085">
                  <c:v>10.92</c:v>
                </c:pt>
                <c:pt idx="2086">
                  <c:v>6.74</c:v>
                </c:pt>
                <c:pt idx="2087">
                  <c:v>8.6</c:v>
                </c:pt>
                <c:pt idx="2088">
                  <c:v>11.15</c:v>
                </c:pt>
                <c:pt idx="2089">
                  <c:v>9.0399999999999991</c:v>
                </c:pt>
                <c:pt idx="2090">
                  <c:v>6.19</c:v>
                </c:pt>
                <c:pt idx="2091">
                  <c:v>6.94</c:v>
                </c:pt>
                <c:pt idx="2092">
                  <c:v>6.98</c:v>
                </c:pt>
                <c:pt idx="2093">
                  <c:v>8.5299999999999994</c:v>
                </c:pt>
                <c:pt idx="2094">
                  <c:v>8.15</c:v>
                </c:pt>
                <c:pt idx="2095">
                  <c:v>7.57</c:v>
                </c:pt>
                <c:pt idx="2096">
                  <c:v>8.92</c:v>
                </c:pt>
                <c:pt idx="2097">
                  <c:v>7.13</c:v>
                </c:pt>
                <c:pt idx="2098">
                  <c:v>10.84</c:v>
                </c:pt>
                <c:pt idx="2099">
                  <c:v>6.9</c:v>
                </c:pt>
                <c:pt idx="2100">
                  <c:v>7.96</c:v>
                </c:pt>
                <c:pt idx="2101">
                  <c:v>11.39</c:v>
                </c:pt>
                <c:pt idx="2102">
                  <c:v>7.84</c:v>
                </c:pt>
                <c:pt idx="2103">
                  <c:v>8.58</c:v>
                </c:pt>
                <c:pt idx="2104">
                  <c:v>6.41</c:v>
                </c:pt>
                <c:pt idx="2105">
                  <c:v>7.82</c:v>
                </c:pt>
                <c:pt idx="2106">
                  <c:v>6.98</c:v>
                </c:pt>
                <c:pt idx="2107">
                  <c:v>8.2899999999999991</c:v>
                </c:pt>
                <c:pt idx="2108">
                  <c:v>10.29</c:v>
                </c:pt>
                <c:pt idx="2109">
                  <c:v>10.39</c:v>
                </c:pt>
                <c:pt idx="2110">
                  <c:v>11.82</c:v>
                </c:pt>
                <c:pt idx="2111">
                  <c:v>11.19</c:v>
                </c:pt>
                <c:pt idx="2112">
                  <c:v>9.5299999999999994</c:v>
                </c:pt>
                <c:pt idx="2113">
                  <c:v>8.49</c:v>
                </c:pt>
                <c:pt idx="2114">
                  <c:v>10.050000000000001</c:v>
                </c:pt>
                <c:pt idx="2115">
                  <c:v>11.33</c:v>
                </c:pt>
                <c:pt idx="2116">
                  <c:v>7.9</c:v>
                </c:pt>
                <c:pt idx="2117">
                  <c:v>7.94</c:v>
                </c:pt>
                <c:pt idx="2118">
                  <c:v>11.07</c:v>
                </c:pt>
                <c:pt idx="2119">
                  <c:v>12.54</c:v>
                </c:pt>
                <c:pt idx="2120">
                  <c:v>11.84</c:v>
                </c:pt>
                <c:pt idx="2121">
                  <c:v>11.17</c:v>
                </c:pt>
                <c:pt idx="2122">
                  <c:v>9.17</c:v>
                </c:pt>
                <c:pt idx="2123">
                  <c:v>11.9</c:v>
                </c:pt>
                <c:pt idx="2124">
                  <c:v>11.56</c:v>
                </c:pt>
                <c:pt idx="2125">
                  <c:v>9.6999999999999993</c:v>
                </c:pt>
                <c:pt idx="2126">
                  <c:v>10.7</c:v>
                </c:pt>
                <c:pt idx="2127">
                  <c:v>8.84</c:v>
                </c:pt>
                <c:pt idx="2128">
                  <c:v>9.82</c:v>
                </c:pt>
                <c:pt idx="2129">
                  <c:v>6.84</c:v>
                </c:pt>
                <c:pt idx="2130">
                  <c:v>7.86</c:v>
                </c:pt>
                <c:pt idx="2131">
                  <c:v>8.51</c:v>
                </c:pt>
                <c:pt idx="2132">
                  <c:v>7.51</c:v>
                </c:pt>
                <c:pt idx="2133">
                  <c:v>8.6999999999999993</c:v>
                </c:pt>
                <c:pt idx="2134">
                  <c:v>8.17</c:v>
                </c:pt>
                <c:pt idx="2135">
                  <c:v>8.35</c:v>
                </c:pt>
                <c:pt idx="2136">
                  <c:v>9.31</c:v>
                </c:pt>
                <c:pt idx="2137">
                  <c:v>8.23</c:v>
                </c:pt>
                <c:pt idx="2138">
                  <c:v>8.58</c:v>
                </c:pt>
                <c:pt idx="2139">
                  <c:v>8.6</c:v>
                </c:pt>
                <c:pt idx="2140">
                  <c:v>9.8000000000000007</c:v>
                </c:pt>
                <c:pt idx="2141">
                  <c:v>8.27</c:v>
                </c:pt>
                <c:pt idx="2142">
                  <c:v>11.7</c:v>
                </c:pt>
                <c:pt idx="2143">
                  <c:v>10.29</c:v>
                </c:pt>
                <c:pt idx="2144">
                  <c:v>12.21</c:v>
                </c:pt>
                <c:pt idx="2145">
                  <c:v>7.78</c:v>
                </c:pt>
                <c:pt idx="2146">
                  <c:v>9.58</c:v>
                </c:pt>
                <c:pt idx="2147">
                  <c:v>8</c:v>
                </c:pt>
                <c:pt idx="2148">
                  <c:v>10.050000000000001</c:v>
                </c:pt>
                <c:pt idx="2149">
                  <c:v>9.66</c:v>
                </c:pt>
                <c:pt idx="2150">
                  <c:v>9.9</c:v>
                </c:pt>
                <c:pt idx="2151">
                  <c:v>11.84</c:v>
                </c:pt>
                <c:pt idx="2152">
                  <c:v>14.9</c:v>
                </c:pt>
                <c:pt idx="2153">
                  <c:v>12.72</c:v>
                </c:pt>
                <c:pt idx="2154">
                  <c:v>8.4499999999999993</c:v>
                </c:pt>
                <c:pt idx="2155">
                  <c:v>8.66</c:v>
                </c:pt>
                <c:pt idx="2156">
                  <c:v>10.82</c:v>
                </c:pt>
                <c:pt idx="2157">
                  <c:v>12.8</c:v>
                </c:pt>
                <c:pt idx="2158">
                  <c:v>10.11</c:v>
                </c:pt>
                <c:pt idx="2159">
                  <c:v>8.84</c:v>
                </c:pt>
                <c:pt idx="2160">
                  <c:v>10.9</c:v>
                </c:pt>
                <c:pt idx="2161">
                  <c:v>12.07</c:v>
                </c:pt>
                <c:pt idx="2162">
                  <c:v>14.86</c:v>
                </c:pt>
                <c:pt idx="2163">
                  <c:v>10.41</c:v>
                </c:pt>
                <c:pt idx="2164">
                  <c:v>10.94</c:v>
                </c:pt>
                <c:pt idx="2165">
                  <c:v>11.86</c:v>
                </c:pt>
                <c:pt idx="2166">
                  <c:v>14.03</c:v>
                </c:pt>
                <c:pt idx="2167">
                  <c:v>10.74</c:v>
                </c:pt>
                <c:pt idx="2168">
                  <c:v>10.11</c:v>
                </c:pt>
                <c:pt idx="2169">
                  <c:v>8.94</c:v>
                </c:pt>
                <c:pt idx="2170">
                  <c:v>10.050000000000001</c:v>
                </c:pt>
                <c:pt idx="2171">
                  <c:v>7.27</c:v>
                </c:pt>
                <c:pt idx="2172">
                  <c:v>9.43</c:v>
                </c:pt>
                <c:pt idx="2173">
                  <c:v>8.84</c:v>
                </c:pt>
                <c:pt idx="2174">
                  <c:v>10.07</c:v>
                </c:pt>
                <c:pt idx="2175">
                  <c:v>9.31</c:v>
                </c:pt>
                <c:pt idx="2176">
                  <c:v>8.2899999999999991</c:v>
                </c:pt>
                <c:pt idx="2177">
                  <c:v>8.66</c:v>
                </c:pt>
                <c:pt idx="2178">
                  <c:v>9.2899999999999991</c:v>
                </c:pt>
                <c:pt idx="2179">
                  <c:v>9.19</c:v>
                </c:pt>
                <c:pt idx="2180">
                  <c:v>9.15</c:v>
                </c:pt>
                <c:pt idx="2181">
                  <c:v>8.33</c:v>
                </c:pt>
                <c:pt idx="2182">
                  <c:v>9.27</c:v>
                </c:pt>
                <c:pt idx="2183">
                  <c:v>7.82</c:v>
                </c:pt>
                <c:pt idx="2184">
                  <c:v>9.92</c:v>
                </c:pt>
                <c:pt idx="2185">
                  <c:v>10.23</c:v>
                </c:pt>
                <c:pt idx="2186">
                  <c:v>10.82</c:v>
                </c:pt>
                <c:pt idx="2187">
                  <c:v>11.49</c:v>
                </c:pt>
                <c:pt idx="2188">
                  <c:v>12.52</c:v>
                </c:pt>
                <c:pt idx="2189">
                  <c:v>10.88</c:v>
                </c:pt>
                <c:pt idx="2190">
                  <c:v>14.07</c:v>
                </c:pt>
                <c:pt idx="2191">
                  <c:v>9.94</c:v>
                </c:pt>
                <c:pt idx="2192">
                  <c:v>9.25</c:v>
                </c:pt>
                <c:pt idx="2193">
                  <c:v>10.45</c:v>
                </c:pt>
                <c:pt idx="2194">
                  <c:v>9.8800000000000008</c:v>
                </c:pt>
                <c:pt idx="2195">
                  <c:v>9.92</c:v>
                </c:pt>
                <c:pt idx="2196">
                  <c:v>10.37</c:v>
                </c:pt>
                <c:pt idx="2197">
                  <c:v>11.39</c:v>
                </c:pt>
                <c:pt idx="2198">
                  <c:v>12.31</c:v>
                </c:pt>
                <c:pt idx="2199">
                  <c:v>10.37</c:v>
                </c:pt>
                <c:pt idx="2200">
                  <c:v>12.13</c:v>
                </c:pt>
                <c:pt idx="2201">
                  <c:v>12.35</c:v>
                </c:pt>
                <c:pt idx="2202">
                  <c:v>11.23</c:v>
                </c:pt>
                <c:pt idx="2203">
                  <c:v>10.66</c:v>
                </c:pt>
                <c:pt idx="2204">
                  <c:v>9.56</c:v>
                </c:pt>
                <c:pt idx="2205">
                  <c:v>8.8800000000000008</c:v>
                </c:pt>
                <c:pt idx="2206">
                  <c:v>11.51</c:v>
                </c:pt>
                <c:pt idx="2207">
                  <c:v>12.29</c:v>
                </c:pt>
                <c:pt idx="2208">
                  <c:v>9.2100000000000009</c:v>
                </c:pt>
                <c:pt idx="2209">
                  <c:v>7.53</c:v>
                </c:pt>
                <c:pt idx="2210">
                  <c:v>9.6199999999999992</c:v>
                </c:pt>
                <c:pt idx="2211">
                  <c:v>10.29</c:v>
                </c:pt>
                <c:pt idx="2212">
                  <c:v>10</c:v>
                </c:pt>
                <c:pt idx="2213">
                  <c:v>9.25</c:v>
                </c:pt>
                <c:pt idx="2214">
                  <c:v>9.51</c:v>
                </c:pt>
                <c:pt idx="2215">
                  <c:v>8.33</c:v>
                </c:pt>
                <c:pt idx="2216">
                  <c:v>8.39</c:v>
                </c:pt>
                <c:pt idx="2217">
                  <c:v>8.57</c:v>
                </c:pt>
                <c:pt idx="2218">
                  <c:v>13.7</c:v>
                </c:pt>
                <c:pt idx="2219">
                  <c:v>11.11</c:v>
                </c:pt>
                <c:pt idx="2220">
                  <c:v>10.15</c:v>
                </c:pt>
                <c:pt idx="2221">
                  <c:v>8.5500000000000007</c:v>
                </c:pt>
                <c:pt idx="2222">
                  <c:v>10.53</c:v>
                </c:pt>
                <c:pt idx="2223">
                  <c:v>8.8800000000000008</c:v>
                </c:pt>
                <c:pt idx="2224">
                  <c:v>12.54</c:v>
                </c:pt>
                <c:pt idx="2225">
                  <c:v>12.92</c:v>
                </c:pt>
                <c:pt idx="2226">
                  <c:v>9.19</c:v>
                </c:pt>
                <c:pt idx="2227">
                  <c:v>10.98</c:v>
                </c:pt>
                <c:pt idx="2228">
                  <c:v>9.35</c:v>
                </c:pt>
                <c:pt idx="2229">
                  <c:v>7.62</c:v>
                </c:pt>
                <c:pt idx="2230">
                  <c:v>8.82</c:v>
                </c:pt>
                <c:pt idx="2231">
                  <c:v>7.33</c:v>
                </c:pt>
                <c:pt idx="2232">
                  <c:v>5.94</c:v>
                </c:pt>
                <c:pt idx="2233">
                  <c:v>7.82</c:v>
                </c:pt>
                <c:pt idx="2234">
                  <c:v>8.94</c:v>
                </c:pt>
                <c:pt idx="2235">
                  <c:v>7.9</c:v>
                </c:pt>
                <c:pt idx="2236">
                  <c:v>9.76</c:v>
                </c:pt>
                <c:pt idx="2237">
                  <c:v>8.86</c:v>
                </c:pt>
                <c:pt idx="2238">
                  <c:v>7.43</c:v>
                </c:pt>
                <c:pt idx="2239">
                  <c:v>6.76</c:v>
                </c:pt>
                <c:pt idx="2240">
                  <c:v>7.37</c:v>
                </c:pt>
                <c:pt idx="2241">
                  <c:v>7.9</c:v>
                </c:pt>
                <c:pt idx="2242">
                  <c:v>8.15</c:v>
                </c:pt>
                <c:pt idx="2243">
                  <c:v>8.2100000000000009</c:v>
                </c:pt>
                <c:pt idx="2244">
                  <c:v>9.68</c:v>
                </c:pt>
                <c:pt idx="2245">
                  <c:v>7.45</c:v>
                </c:pt>
                <c:pt idx="2246">
                  <c:v>9.11</c:v>
                </c:pt>
                <c:pt idx="2247">
                  <c:v>9.82</c:v>
                </c:pt>
                <c:pt idx="2248">
                  <c:v>12.29</c:v>
                </c:pt>
                <c:pt idx="2249">
                  <c:v>10.51</c:v>
                </c:pt>
                <c:pt idx="2250">
                  <c:v>8.1300000000000008</c:v>
                </c:pt>
                <c:pt idx="2251">
                  <c:v>8.84</c:v>
                </c:pt>
                <c:pt idx="2252">
                  <c:v>9.17</c:v>
                </c:pt>
                <c:pt idx="2253">
                  <c:v>9.43</c:v>
                </c:pt>
                <c:pt idx="2254">
                  <c:v>6.66</c:v>
                </c:pt>
                <c:pt idx="2255">
                  <c:v>7.04</c:v>
                </c:pt>
                <c:pt idx="2256">
                  <c:v>7.06</c:v>
                </c:pt>
                <c:pt idx="2257">
                  <c:v>8.17</c:v>
                </c:pt>
                <c:pt idx="2258">
                  <c:v>5.9</c:v>
                </c:pt>
                <c:pt idx="2259">
                  <c:v>7.45</c:v>
                </c:pt>
                <c:pt idx="2260">
                  <c:v>9.25</c:v>
                </c:pt>
                <c:pt idx="2261">
                  <c:v>8.02</c:v>
                </c:pt>
                <c:pt idx="2262">
                  <c:v>9.07</c:v>
                </c:pt>
                <c:pt idx="2263">
                  <c:v>8.43</c:v>
                </c:pt>
                <c:pt idx="2264">
                  <c:v>7.86</c:v>
                </c:pt>
                <c:pt idx="2265">
                  <c:v>8.4700000000000006</c:v>
                </c:pt>
                <c:pt idx="2266">
                  <c:v>8.7200000000000006</c:v>
                </c:pt>
                <c:pt idx="2267">
                  <c:v>9.27</c:v>
                </c:pt>
                <c:pt idx="2268">
                  <c:v>10.94</c:v>
                </c:pt>
                <c:pt idx="2269">
                  <c:v>9.3699999999999992</c:v>
                </c:pt>
                <c:pt idx="2270">
                  <c:v>9.2899999999999991</c:v>
                </c:pt>
                <c:pt idx="2271">
                  <c:v>9.27</c:v>
                </c:pt>
                <c:pt idx="2272">
                  <c:v>9.2899999999999991</c:v>
                </c:pt>
                <c:pt idx="2273">
                  <c:v>9.11</c:v>
                </c:pt>
                <c:pt idx="2274">
                  <c:v>8.58</c:v>
                </c:pt>
                <c:pt idx="2275">
                  <c:v>12.94</c:v>
                </c:pt>
                <c:pt idx="2276">
                  <c:v>6.7</c:v>
                </c:pt>
                <c:pt idx="2277">
                  <c:v>6.86</c:v>
                </c:pt>
                <c:pt idx="2278">
                  <c:v>5.53</c:v>
                </c:pt>
                <c:pt idx="2279">
                  <c:v>8.08</c:v>
                </c:pt>
                <c:pt idx="2280">
                  <c:v>7.84</c:v>
                </c:pt>
                <c:pt idx="2281">
                  <c:v>6.57</c:v>
                </c:pt>
                <c:pt idx="2282">
                  <c:v>8.5500000000000007</c:v>
                </c:pt>
                <c:pt idx="2283">
                  <c:v>8.76</c:v>
                </c:pt>
                <c:pt idx="2284">
                  <c:v>10.8</c:v>
                </c:pt>
                <c:pt idx="2285">
                  <c:v>7.78</c:v>
                </c:pt>
                <c:pt idx="2286">
                  <c:v>9</c:v>
                </c:pt>
                <c:pt idx="2287">
                  <c:v>6.33</c:v>
                </c:pt>
                <c:pt idx="2288">
                  <c:v>7.74</c:v>
                </c:pt>
                <c:pt idx="2289">
                  <c:v>6.78</c:v>
                </c:pt>
                <c:pt idx="2290">
                  <c:v>14.52</c:v>
                </c:pt>
                <c:pt idx="2291">
                  <c:v>5.57</c:v>
                </c:pt>
                <c:pt idx="2292">
                  <c:v>4.0999999999999996</c:v>
                </c:pt>
                <c:pt idx="2293">
                  <c:v>5.8</c:v>
                </c:pt>
                <c:pt idx="2294">
                  <c:v>8.8000000000000007</c:v>
                </c:pt>
                <c:pt idx="2295">
                  <c:v>8.06</c:v>
                </c:pt>
                <c:pt idx="2296">
                  <c:v>9.68</c:v>
                </c:pt>
                <c:pt idx="2297">
                  <c:v>9</c:v>
                </c:pt>
                <c:pt idx="2298">
                  <c:v>9.58</c:v>
                </c:pt>
                <c:pt idx="2299">
                  <c:v>6.72</c:v>
                </c:pt>
                <c:pt idx="2300">
                  <c:v>7.76</c:v>
                </c:pt>
                <c:pt idx="2301">
                  <c:v>9.27</c:v>
                </c:pt>
                <c:pt idx="2302">
                  <c:v>7.78</c:v>
                </c:pt>
                <c:pt idx="2303">
                  <c:v>6.51</c:v>
                </c:pt>
                <c:pt idx="2304">
                  <c:v>6.84</c:v>
                </c:pt>
                <c:pt idx="2305">
                  <c:v>6.68</c:v>
                </c:pt>
                <c:pt idx="2306">
                  <c:v>7.19</c:v>
                </c:pt>
                <c:pt idx="2307">
                  <c:v>8.68</c:v>
                </c:pt>
                <c:pt idx="2308">
                  <c:v>5.25</c:v>
                </c:pt>
                <c:pt idx="2309">
                  <c:v>5.43</c:v>
                </c:pt>
                <c:pt idx="2310">
                  <c:v>7.92</c:v>
                </c:pt>
                <c:pt idx="2311">
                  <c:v>6.92</c:v>
                </c:pt>
                <c:pt idx="2312">
                  <c:v>8.6999999999999993</c:v>
                </c:pt>
                <c:pt idx="2313">
                  <c:v>11.33</c:v>
                </c:pt>
                <c:pt idx="2314">
                  <c:v>5.65</c:v>
                </c:pt>
                <c:pt idx="2315">
                  <c:v>7.41</c:v>
                </c:pt>
                <c:pt idx="2316">
                  <c:v>7.15</c:v>
                </c:pt>
                <c:pt idx="2317">
                  <c:v>8.64</c:v>
                </c:pt>
                <c:pt idx="2318">
                  <c:v>6.63</c:v>
                </c:pt>
                <c:pt idx="2319">
                  <c:v>7.55</c:v>
                </c:pt>
                <c:pt idx="2320">
                  <c:v>8.39</c:v>
                </c:pt>
                <c:pt idx="2321">
                  <c:v>6.45</c:v>
                </c:pt>
                <c:pt idx="2322">
                  <c:v>10.39</c:v>
                </c:pt>
                <c:pt idx="2323">
                  <c:v>8.74</c:v>
                </c:pt>
                <c:pt idx="2324">
                  <c:v>7.98</c:v>
                </c:pt>
                <c:pt idx="2325">
                  <c:v>8.8000000000000007</c:v>
                </c:pt>
                <c:pt idx="2326">
                  <c:v>7.13</c:v>
                </c:pt>
                <c:pt idx="2327">
                  <c:v>15.95</c:v>
                </c:pt>
                <c:pt idx="2328">
                  <c:v>10.9</c:v>
                </c:pt>
                <c:pt idx="2329">
                  <c:v>11.31</c:v>
                </c:pt>
                <c:pt idx="2330">
                  <c:v>8.74</c:v>
                </c:pt>
                <c:pt idx="2331">
                  <c:v>7.68</c:v>
                </c:pt>
                <c:pt idx="2332">
                  <c:v>9.5299999999999994</c:v>
                </c:pt>
                <c:pt idx="2333">
                  <c:v>10.15</c:v>
                </c:pt>
                <c:pt idx="2334">
                  <c:v>7.66</c:v>
                </c:pt>
                <c:pt idx="2335">
                  <c:v>9.6199999999999992</c:v>
                </c:pt>
                <c:pt idx="2336">
                  <c:v>6.96</c:v>
                </c:pt>
                <c:pt idx="2337">
                  <c:v>6.53</c:v>
                </c:pt>
                <c:pt idx="2338">
                  <c:v>5.49</c:v>
                </c:pt>
                <c:pt idx="2339">
                  <c:v>7.82</c:v>
                </c:pt>
                <c:pt idx="2340">
                  <c:v>6.12</c:v>
                </c:pt>
                <c:pt idx="2341">
                  <c:v>7.31</c:v>
                </c:pt>
                <c:pt idx="2342">
                  <c:v>9.92</c:v>
                </c:pt>
                <c:pt idx="2343">
                  <c:v>8.7799999999999994</c:v>
                </c:pt>
                <c:pt idx="2344">
                  <c:v>7.55</c:v>
                </c:pt>
                <c:pt idx="2345">
                  <c:v>7.72</c:v>
                </c:pt>
                <c:pt idx="2346">
                  <c:v>5.65</c:v>
                </c:pt>
                <c:pt idx="2347">
                  <c:v>7.59</c:v>
                </c:pt>
                <c:pt idx="2348">
                  <c:v>9.31</c:v>
                </c:pt>
                <c:pt idx="2349">
                  <c:v>9.2100000000000009</c:v>
                </c:pt>
                <c:pt idx="2350">
                  <c:v>7.68</c:v>
                </c:pt>
                <c:pt idx="2351">
                  <c:v>7.08</c:v>
                </c:pt>
                <c:pt idx="2352">
                  <c:v>8.76</c:v>
                </c:pt>
                <c:pt idx="2353">
                  <c:v>9.2100000000000009</c:v>
                </c:pt>
                <c:pt idx="2354">
                  <c:v>7.82</c:v>
                </c:pt>
                <c:pt idx="2355">
                  <c:v>6.21</c:v>
                </c:pt>
                <c:pt idx="2356">
                  <c:v>6.88</c:v>
                </c:pt>
                <c:pt idx="2357">
                  <c:v>8.27</c:v>
                </c:pt>
                <c:pt idx="2358">
                  <c:v>4.84</c:v>
                </c:pt>
                <c:pt idx="2359">
                  <c:v>4.67</c:v>
                </c:pt>
                <c:pt idx="2360">
                  <c:v>8.0399999999999991</c:v>
                </c:pt>
                <c:pt idx="2361">
                  <c:v>5.78</c:v>
                </c:pt>
                <c:pt idx="2362">
                  <c:v>7.19</c:v>
                </c:pt>
                <c:pt idx="2363">
                  <c:v>5</c:v>
                </c:pt>
                <c:pt idx="2364">
                  <c:v>8.23</c:v>
                </c:pt>
                <c:pt idx="2365">
                  <c:v>6.59</c:v>
                </c:pt>
                <c:pt idx="2366">
                  <c:v>7.9</c:v>
                </c:pt>
                <c:pt idx="2367">
                  <c:v>8.41</c:v>
                </c:pt>
                <c:pt idx="2368">
                  <c:v>11.23</c:v>
                </c:pt>
                <c:pt idx="2369">
                  <c:v>8.08</c:v>
                </c:pt>
                <c:pt idx="2370">
                  <c:v>9.25</c:v>
                </c:pt>
                <c:pt idx="2371">
                  <c:v>8.23</c:v>
                </c:pt>
                <c:pt idx="2372">
                  <c:v>8.57</c:v>
                </c:pt>
                <c:pt idx="2373">
                  <c:v>7.88</c:v>
                </c:pt>
                <c:pt idx="2374">
                  <c:v>8.2899999999999991</c:v>
                </c:pt>
                <c:pt idx="2375">
                  <c:v>9.25</c:v>
                </c:pt>
                <c:pt idx="2376">
                  <c:v>5.51</c:v>
                </c:pt>
                <c:pt idx="2377">
                  <c:v>6.74</c:v>
                </c:pt>
                <c:pt idx="2378">
                  <c:v>9.33</c:v>
                </c:pt>
                <c:pt idx="2379">
                  <c:v>7.06</c:v>
                </c:pt>
                <c:pt idx="2380">
                  <c:v>6.7</c:v>
                </c:pt>
                <c:pt idx="2381">
                  <c:v>5.9</c:v>
                </c:pt>
                <c:pt idx="2382">
                  <c:v>6.72</c:v>
                </c:pt>
                <c:pt idx="2383">
                  <c:v>7.04</c:v>
                </c:pt>
                <c:pt idx="2384">
                  <c:v>7.37</c:v>
                </c:pt>
                <c:pt idx="2385">
                  <c:v>8.43</c:v>
                </c:pt>
                <c:pt idx="2386">
                  <c:v>9.6999999999999993</c:v>
                </c:pt>
                <c:pt idx="2387">
                  <c:v>6.53</c:v>
                </c:pt>
                <c:pt idx="2388">
                  <c:v>4.53</c:v>
                </c:pt>
                <c:pt idx="2389">
                  <c:v>7.66</c:v>
                </c:pt>
                <c:pt idx="2390">
                  <c:v>9.15</c:v>
                </c:pt>
                <c:pt idx="2391">
                  <c:v>9.02</c:v>
                </c:pt>
                <c:pt idx="2392">
                  <c:v>8.35</c:v>
                </c:pt>
                <c:pt idx="2393">
                  <c:v>9.8000000000000007</c:v>
                </c:pt>
                <c:pt idx="2394">
                  <c:v>7.76</c:v>
                </c:pt>
                <c:pt idx="2395">
                  <c:v>7.1</c:v>
                </c:pt>
                <c:pt idx="2396">
                  <c:v>8.1300000000000008</c:v>
                </c:pt>
                <c:pt idx="2397">
                  <c:v>9.09</c:v>
                </c:pt>
                <c:pt idx="2398">
                  <c:v>6.76</c:v>
                </c:pt>
                <c:pt idx="2399">
                  <c:v>5.41</c:v>
                </c:pt>
                <c:pt idx="2400">
                  <c:v>9.49</c:v>
                </c:pt>
                <c:pt idx="2401">
                  <c:v>9.6</c:v>
                </c:pt>
                <c:pt idx="2402">
                  <c:v>9.92</c:v>
                </c:pt>
                <c:pt idx="2403">
                  <c:v>7.7</c:v>
                </c:pt>
                <c:pt idx="2404">
                  <c:v>7.04</c:v>
                </c:pt>
                <c:pt idx="2405">
                  <c:v>8.3699999999999992</c:v>
                </c:pt>
                <c:pt idx="2406">
                  <c:v>8.2899999999999991</c:v>
                </c:pt>
                <c:pt idx="2407">
                  <c:v>7.55</c:v>
                </c:pt>
                <c:pt idx="2408">
                  <c:v>7.49</c:v>
                </c:pt>
                <c:pt idx="2409">
                  <c:v>7.47</c:v>
                </c:pt>
                <c:pt idx="2410">
                  <c:v>7.33</c:v>
                </c:pt>
                <c:pt idx="2411">
                  <c:v>6.76</c:v>
                </c:pt>
                <c:pt idx="2412">
                  <c:v>7.88</c:v>
                </c:pt>
                <c:pt idx="2413">
                  <c:v>10.92</c:v>
                </c:pt>
                <c:pt idx="2414">
                  <c:v>6.51</c:v>
                </c:pt>
                <c:pt idx="2415">
                  <c:v>6.29</c:v>
                </c:pt>
                <c:pt idx="2416">
                  <c:v>7.45</c:v>
                </c:pt>
                <c:pt idx="2417">
                  <c:v>6.33</c:v>
                </c:pt>
                <c:pt idx="2418">
                  <c:v>6.57</c:v>
                </c:pt>
                <c:pt idx="2419">
                  <c:v>6.9</c:v>
                </c:pt>
                <c:pt idx="2420">
                  <c:v>8.0399999999999991</c:v>
                </c:pt>
                <c:pt idx="2421">
                  <c:v>4.88</c:v>
                </c:pt>
                <c:pt idx="2422">
                  <c:v>5.76</c:v>
                </c:pt>
                <c:pt idx="2423">
                  <c:v>6.61</c:v>
                </c:pt>
                <c:pt idx="2424">
                  <c:v>7.12</c:v>
                </c:pt>
                <c:pt idx="2425">
                  <c:v>7.84</c:v>
                </c:pt>
                <c:pt idx="2426">
                  <c:v>7.08</c:v>
                </c:pt>
                <c:pt idx="2427">
                  <c:v>6.78</c:v>
                </c:pt>
                <c:pt idx="2428">
                  <c:v>6.76</c:v>
                </c:pt>
                <c:pt idx="2429">
                  <c:v>6.59</c:v>
                </c:pt>
                <c:pt idx="2430">
                  <c:v>7.35</c:v>
                </c:pt>
                <c:pt idx="2431">
                  <c:v>9.82</c:v>
                </c:pt>
                <c:pt idx="2432">
                  <c:v>6.63</c:v>
                </c:pt>
                <c:pt idx="2433">
                  <c:v>6.29</c:v>
                </c:pt>
                <c:pt idx="2434">
                  <c:v>15.41</c:v>
                </c:pt>
                <c:pt idx="2435">
                  <c:v>6.04</c:v>
                </c:pt>
                <c:pt idx="2436">
                  <c:v>6.45</c:v>
                </c:pt>
                <c:pt idx="2437">
                  <c:v>7.13</c:v>
                </c:pt>
                <c:pt idx="2438">
                  <c:v>4.9800000000000004</c:v>
                </c:pt>
                <c:pt idx="2439">
                  <c:v>10.41</c:v>
                </c:pt>
                <c:pt idx="2440">
                  <c:v>7.13</c:v>
                </c:pt>
                <c:pt idx="2441">
                  <c:v>7.7</c:v>
                </c:pt>
                <c:pt idx="2442">
                  <c:v>7.74</c:v>
                </c:pt>
                <c:pt idx="2443">
                  <c:v>8.31</c:v>
                </c:pt>
                <c:pt idx="2444">
                  <c:v>9.15</c:v>
                </c:pt>
                <c:pt idx="2445">
                  <c:v>9.64</c:v>
                </c:pt>
                <c:pt idx="2446">
                  <c:v>7.61</c:v>
                </c:pt>
                <c:pt idx="2447">
                  <c:v>8.02</c:v>
                </c:pt>
                <c:pt idx="2448">
                  <c:v>9.17</c:v>
                </c:pt>
                <c:pt idx="2449">
                  <c:v>7.68</c:v>
                </c:pt>
                <c:pt idx="2450">
                  <c:v>10.210000000000001</c:v>
                </c:pt>
                <c:pt idx="2451">
                  <c:v>7.9</c:v>
                </c:pt>
                <c:pt idx="2452">
                  <c:v>7.78</c:v>
                </c:pt>
                <c:pt idx="2453">
                  <c:v>8.5299999999999994</c:v>
                </c:pt>
                <c:pt idx="2454">
                  <c:v>8.1300000000000008</c:v>
                </c:pt>
                <c:pt idx="2455">
                  <c:v>8.64</c:v>
                </c:pt>
                <c:pt idx="2456">
                  <c:v>6.8</c:v>
                </c:pt>
                <c:pt idx="2457">
                  <c:v>7.86</c:v>
                </c:pt>
                <c:pt idx="2458">
                  <c:v>6.06</c:v>
                </c:pt>
                <c:pt idx="2459">
                  <c:v>8.6999999999999993</c:v>
                </c:pt>
                <c:pt idx="2460">
                  <c:v>6.61</c:v>
                </c:pt>
                <c:pt idx="2461">
                  <c:v>7.49</c:v>
                </c:pt>
                <c:pt idx="2462">
                  <c:v>13.11</c:v>
                </c:pt>
                <c:pt idx="2463">
                  <c:v>9.74</c:v>
                </c:pt>
                <c:pt idx="2464">
                  <c:v>9.33</c:v>
                </c:pt>
                <c:pt idx="2465">
                  <c:v>6.45</c:v>
                </c:pt>
                <c:pt idx="2466">
                  <c:v>9.56</c:v>
                </c:pt>
                <c:pt idx="2467">
                  <c:v>6.94</c:v>
                </c:pt>
                <c:pt idx="2468">
                  <c:v>9.8800000000000008</c:v>
                </c:pt>
                <c:pt idx="2469">
                  <c:v>7.88</c:v>
                </c:pt>
                <c:pt idx="2470">
                  <c:v>10.58</c:v>
                </c:pt>
                <c:pt idx="2471">
                  <c:v>11.07</c:v>
                </c:pt>
                <c:pt idx="2472">
                  <c:v>9.9</c:v>
                </c:pt>
                <c:pt idx="2473">
                  <c:v>7.23</c:v>
                </c:pt>
                <c:pt idx="2474">
                  <c:v>8</c:v>
                </c:pt>
                <c:pt idx="2475">
                  <c:v>11.07</c:v>
                </c:pt>
                <c:pt idx="2476">
                  <c:v>9.39</c:v>
                </c:pt>
                <c:pt idx="2477">
                  <c:v>8.2899999999999991</c:v>
                </c:pt>
                <c:pt idx="2478">
                  <c:v>8.2899999999999991</c:v>
                </c:pt>
                <c:pt idx="2479">
                  <c:v>9.7200000000000006</c:v>
                </c:pt>
                <c:pt idx="2480">
                  <c:v>9.64</c:v>
                </c:pt>
                <c:pt idx="2481">
                  <c:v>8.6999999999999993</c:v>
                </c:pt>
                <c:pt idx="2482">
                  <c:v>6.08</c:v>
                </c:pt>
                <c:pt idx="2483">
                  <c:v>7.59</c:v>
                </c:pt>
                <c:pt idx="2484">
                  <c:v>7.55</c:v>
                </c:pt>
                <c:pt idx="2485">
                  <c:v>8.6</c:v>
                </c:pt>
                <c:pt idx="2486">
                  <c:v>7.29</c:v>
                </c:pt>
                <c:pt idx="2487">
                  <c:v>8.7799999999999994</c:v>
                </c:pt>
                <c:pt idx="2488">
                  <c:v>9.98</c:v>
                </c:pt>
                <c:pt idx="2489">
                  <c:v>9.74</c:v>
                </c:pt>
                <c:pt idx="2490">
                  <c:v>7.94</c:v>
                </c:pt>
                <c:pt idx="2491">
                  <c:v>9.23</c:v>
                </c:pt>
                <c:pt idx="2492">
                  <c:v>8.68</c:v>
                </c:pt>
                <c:pt idx="2493">
                  <c:v>10.86</c:v>
                </c:pt>
                <c:pt idx="2494">
                  <c:v>8.41</c:v>
                </c:pt>
                <c:pt idx="2495">
                  <c:v>8.82</c:v>
                </c:pt>
                <c:pt idx="2496">
                  <c:v>8.31</c:v>
                </c:pt>
                <c:pt idx="2497">
                  <c:v>9.86</c:v>
                </c:pt>
                <c:pt idx="2498">
                  <c:v>8.4700000000000006</c:v>
                </c:pt>
                <c:pt idx="2499">
                  <c:v>9.5299999999999994</c:v>
                </c:pt>
                <c:pt idx="2500">
                  <c:v>10.09</c:v>
                </c:pt>
                <c:pt idx="2501">
                  <c:v>9.15</c:v>
                </c:pt>
                <c:pt idx="2502">
                  <c:v>10.6</c:v>
                </c:pt>
                <c:pt idx="2503">
                  <c:v>7.78</c:v>
                </c:pt>
                <c:pt idx="2504">
                  <c:v>7.96</c:v>
                </c:pt>
                <c:pt idx="2505">
                  <c:v>9.8000000000000007</c:v>
                </c:pt>
                <c:pt idx="2506">
                  <c:v>9.98</c:v>
                </c:pt>
                <c:pt idx="2507">
                  <c:v>7.9</c:v>
                </c:pt>
                <c:pt idx="2508">
                  <c:v>9.33</c:v>
                </c:pt>
                <c:pt idx="2509">
                  <c:v>7.9</c:v>
                </c:pt>
                <c:pt idx="2510">
                  <c:v>11.72</c:v>
                </c:pt>
                <c:pt idx="2511">
                  <c:v>10.45</c:v>
                </c:pt>
                <c:pt idx="2512">
                  <c:v>7.86</c:v>
                </c:pt>
                <c:pt idx="2513">
                  <c:v>9.76</c:v>
                </c:pt>
                <c:pt idx="2514">
                  <c:v>10.64</c:v>
                </c:pt>
                <c:pt idx="2515">
                  <c:v>11.52</c:v>
                </c:pt>
                <c:pt idx="2516">
                  <c:v>8.7200000000000006</c:v>
                </c:pt>
                <c:pt idx="2517">
                  <c:v>10.98</c:v>
                </c:pt>
                <c:pt idx="2518">
                  <c:v>8.35</c:v>
                </c:pt>
                <c:pt idx="2519">
                  <c:v>9.6</c:v>
                </c:pt>
                <c:pt idx="2520">
                  <c:v>10</c:v>
                </c:pt>
                <c:pt idx="2521">
                  <c:v>11.92</c:v>
                </c:pt>
                <c:pt idx="2522">
                  <c:v>10.09</c:v>
                </c:pt>
                <c:pt idx="2523">
                  <c:v>11.05</c:v>
                </c:pt>
                <c:pt idx="2524">
                  <c:v>9.3699999999999992</c:v>
                </c:pt>
                <c:pt idx="2525">
                  <c:v>9.25</c:v>
                </c:pt>
                <c:pt idx="2526">
                  <c:v>10.88</c:v>
                </c:pt>
                <c:pt idx="2527">
                  <c:v>11.27</c:v>
                </c:pt>
                <c:pt idx="2528">
                  <c:v>10.84</c:v>
                </c:pt>
                <c:pt idx="2529">
                  <c:v>8.76</c:v>
                </c:pt>
                <c:pt idx="2530">
                  <c:v>8.5299999999999994</c:v>
                </c:pt>
                <c:pt idx="2531">
                  <c:v>7.47</c:v>
                </c:pt>
                <c:pt idx="2532">
                  <c:v>9.6999999999999993</c:v>
                </c:pt>
                <c:pt idx="2533">
                  <c:v>11.7</c:v>
                </c:pt>
                <c:pt idx="2534">
                  <c:v>10.64</c:v>
                </c:pt>
                <c:pt idx="2535">
                  <c:v>9.8800000000000008</c:v>
                </c:pt>
                <c:pt idx="2536">
                  <c:v>10.86</c:v>
                </c:pt>
                <c:pt idx="2537">
                  <c:v>10.11</c:v>
                </c:pt>
                <c:pt idx="2538">
                  <c:v>8.33</c:v>
                </c:pt>
                <c:pt idx="2539">
                  <c:v>8.23</c:v>
                </c:pt>
                <c:pt idx="2540">
                  <c:v>9.15</c:v>
                </c:pt>
                <c:pt idx="2541">
                  <c:v>10.51</c:v>
                </c:pt>
                <c:pt idx="2542">
                  <c:v>12.25</c:v>
                </c:pt>
                <c:pt idx="2543">
                  <c:v>12.23</c:v>
                </c:pt>
                <c:pt idx="2544">
                  <c:v>10.31</c:v>
                </c:pt>
                <c:pt idx="2545">
                  <c:v>9.4700000000000006</c:v>
                </c:pt>
                <c:pt idx="2546">
                  <c:v>8.92</c:v>
                </c:pt>
                <c:pt idx="2547">
                  <c:v>11.58</c:v>
                </c:pt>
                <c:pt idx="2548">
                  <c:v>13.45</c:v>
                </c:pt>
                <c:pt idx="2549">
                  <c:v>12.78</c:v>
                </c:pt>
                <c:pt idx="2550">
                  <c:v>10.6</c:v>
                </c:pt>
                <c:pt idx="2551">
                  <c:v>11.74</c:v>
                </c:pt>
                <c:pt idx="2552">
                  <c:v>10.78</c:v>
                </c:pt>
                <c:pt idx="2553">
                  <c:v>9.8000000000000007</c:v>
                </c:pt>
                <c:pt idx="2554">
                  <c:v>11.13</c:v>
                </c:pt>
                <c:pt idx="2555">
                  <c:v>11.03</c:v>
                </c:pt>
                <c:pt idx="2556">
                  <c:v>12.15</c:v>
                </c:pt>
                <c:pt idx="2557">
                  <c:v>10.7</c:v>
                </c:pt>
                <c:pt idx="2558">
                  <c:v>9.84</c:v>
                </c:pt>
                <c:pt idx="2559">
                  <c:v>11.25</c:v>
                </c:pt>
                <c:pt idx="2560">
                  <c:v>10.94</c:v>
                </c:pt>
                <c:pt idx="2561">
                  <c:v>10.45</c:v>
                </c:pt>
                <c:pt idx="2562">
                  <c:v>11.05</c:v>
                </c:pt>
                <c:pt idx="2563">
                  <c:v>9.49</c:v>
                </c:pt>
                <c:pt idx="2564">
                  <c:v>8.2100000000000009</c:v>
                </c:pt>
                <c:pt idx="2565">
                  <c:v>8.31</c:v>
                </c:pt>
                <c:pt idx="2566">
                  <c:v>10.88</c:v>
                </c:pt>
                <c:pt idx="2567">
                  <c:v>9.51</c:v>
                </c:pt>
                <c:pt idx="2568">
                  <c:v>9.4700000000000006</c:v>
                </c:pt>
                <c:pt idx="2569">
                  <c:v>8.5299999999999994</c:v>
                </c:pt>
                <c:pt idx="2570">
                  <c:v>9.66</c:v>
                </c:pt>
                <c:pt idx="2571">
                  <c:v>10.45</c:v>
                </c:pt>
                <c:pt idx="2572">
                  <c:v>7.92</c:v>
                </c:pt>
                <c:pt idx="2573">
                  <c:v>9.15</c:v>
                </c:pt>
                <c:pt idx="2574">
                  <c:v>8.31</c:v>
                </c:pt>
                <c:pt idx="2575">
                  <c:v>7.84</c:v>
                </c:pt>
                <c:pt idx="2576">
                  <c:v>11.47</c:v>
                </c:pt>
                <c:pt idx="2577">
                  <c:v>11.76</c:v>
                </c:pt>
                <c:pt idx="2578">
                  <c:v>9.86</c:v>
                </c:pt>
                <c:pt idx="2579">
                  <c:v>8.27</c:v>
                </c:pt>
                <c:pt idx="2580">
                  <c:v>10</c:v>
                </c:pt>
                <c:pt idx="2581">
                  <c:v>10.76</c:v>
                </c:pt>
                <c:pt idx="2582">
                  <c:v>11.72</c:v>
                </c:pt>
                <c:pt idx="2583">
                  <c:v>9.41</c:v>
                </c:pt>
                <c:pt idx="2584">
                  <c:v>10.37</c:v>
                </c:pt>
                <c:pt idx="2585">
                  <c:v>9.35</c:v>
                </c:pt>
                <c:pt idx="2586">
                  <c:v>8.0399999999999991</c:v>
                </c:pt>
                <c:pt idx="2587">
                  <c:v>7.25</c:v>
                </c:pt>
                <c:pt idx="2588">
                  <c:v>9.02</c:v>
                </c:pt>
                <c:pt idx="2589">
                  <c:v>9.2100000000000009</c:v>
                </c:pt>
                <c:pt idx="2590">
                  <c:v>8.15</c:v>
                </c:pt>
                <c:pt idx="2591">
                  <c:v>8.86</c:v>
                </c:pt>
                <c:pt idx="2592">
                  <c:v>6.66</c:v>
                </c:pt>
                <c:pt idx="2593">
                  <c:v>10.39</c:v>
                </c:pt>
                <c:pt idx="2594">
                  <c:v>9.15</c:v>
                </c:pt>
                <c:pt idx="2595">
                  <c:v>8.8000000000000007</c:v>
                </c:pt>
                <c:pt idx="2596">
                  <c:v>9.8800000000000008</c:v>
                </c:pt>
                <c:pt idx="2597">
                  <c:v>9.6</c:v>
                </c:pt>
                <c:pt idx="2598">
                  <c:v>9.9</c:v>
                </c:pt>
                <c:pt idx="2599">
                  <c:v>8.5500000000000007</c:v>
                </c:pt>
                <c:pt idx="2600">
                  <c:v>8.09</c:v>
                </c:pt>
                <c:pt idx="2601">
                  <c:v>8.2899999999999991</c:v>
                </c:pt>
                <c:pt idx="2602">
                  <c:v>9.1300000000000008</c:v>
                </c:pt>
                <c:pt idx="2603">
                  <c:v>10.07</c:v>
                </c:pt>
                <c:pt idx="2604">
                  <c:v>8.66</c:v>
                </c:pt>
                <c:pt idx="2605">
                  <c:v>7.68</c:v>
                </c:pt>
                <c:pt idx="2606">
                  <c:v>9.4499999999999993</c:v>
                </c:pt>
                <c:pt idx="2607">
                  <c:v>8.66</c:v>
                </c:pt>
                <c:pt idx="2608">
                  <c:v>8.0399999999999991</c:v>
                </c:pt>
                <c:pt idx="2609">
                  <c:v>6.12</c:v>
                </c:pt>
                <c:pt idx="2610">
                  <c:v>6.04</c:v>
                </c:pt>
                <c:pt idx="2611">
                  <c:v>8.02</c:v>
                </c:pt>
                <c:pt idx="2612">
                  <c:v>4.76</c:v>
                </c:pt>
                <c:pt idx="2613">
                  <c:v>7.98</c:v>
                </c:pt>
                <c:pt idx="2614">
                  <c:v>7</c:v>
                </c:pt>
                <c:pt idx="2615">
                  <c:v>8.3699999999999992</c:v>
                </c:pt>
                <c:pt idx="2616">
                  <c:v>7.84</c:v>
                </c:pt>
                <c:pt idx="2617">
                  <c:v>5.43</c:v>
                </c:pt>
                <c:pt idx="2618">
                  <c:v>8.19</c:v>
                </c:pt>
                <c:pt idx="2619">
                  <c:v>7.61</c:v>
                </c:pt>
                <c:pt idx="2620">
                  <c:v>7.12</c:v>
                </c:pt>
                <c:pt idx="2621">
                  <c:v>8.66</c:v>
                </c:pt>
                <c:pt idx="2622">
                  <c:v>5.16</c:v>
                </c:pt>
                <c:pt idx="2623">
                  <c:v>5.72</c:v>
                </c:pt>
                <c:pt idx="2624">
                  <c:v>11.29</c:v>
                </c:pt>
                <c:pt idx="2625">
                  <c:v>7.19</c:v>
                </c:pt>
                <c:pt idx="2626">
                  <c:v>9.6999999999999993</c:v>
                </c:pt>
                <c:pt idx="2627">
                  <c:v>9.3699999999999992</c:v>
                </c:pt>
                <c:pt idx="2628">
                  <c:v>7.47</c:v>
                </c:pt>
                <c:pt idx="2629">
                  <c:v>6.04</c:v>
                </c:pt>
                <c:pt idx="2630">
                  <c:v>7.74</c:v>
                </c:pt>
                <c:pt idx="2631">
                  <c:v>6.31</c:v>
                </c:pt>
                <c:pt idx="2632">
                  <c:v>9.06</c:v>
                </c:pt>
                <c:pt idx="2633">
                  <c:v>7.53</c:v>
                </c:pt>
                <c:pt idx="2634">
                  <c:v>9.94</c:v>
                </c:pt>
                <c:pt idx="2635">
                  <c:v>7.15</c:v>
                </c:pt>
                <c:pt idx="2636">
                  <c:v>5.29</c:v>
                </c:pt>
                <c:pt idx="2637">
                  <c:v>7.49</c:v>
                </c:pt>
                <c:pt idx="2638">
                  <c:v>6.33</c:v>
                </c:pt>
                <c:pt idx="2639">
                  <c:v>7.84</c:v>
                </c:pt>
                <c:pt idx="2640">
                  <c:v>8</c:v>
                </c:pt>
                <c:pt idx="2641">
                  <c:v>5.82</c:v>
                </c:pt>
                <c:pt idx="2642">
                  <c:v>8.5500000000000007</c:v>
                </c:pt>
                <c:pt idx="2643">
                  <c:v>6.39</c:v>
                </c:pt>
                <c:pt idx="2644">
                  <c:v>7.08</c:v>
                </c:pt>
                <c:pt idx="2645">
                  <c:v>7.37</c:v>
                </c:pt>
                <c:pt idx="2646">
                  <c:v>4.68</c:v>
                </c:pt>
                <c:pt idx="2647">
                  <c:v>6.84</c:v>
                </c:pt>
                <c:pt idx="2648">
                  <c:v>5.68</c:v>
                </c:pt>
                <c:pt idx="2649">
                  <c:v>5.37</c:v>
                </c:pt>
                <c:pt idx="2650">
                  <c:v>7.82</c:v>
                </c:pt>
                <c:pt idx="2651">
                  <c:v>9.06</c:v>
                </c:pt>
                <c:pt idx="2652">
                  <c:v>7.31</c:v>
                </c:pt>
                <c:pt idx="2653">
                  <c:v>5.49</c:v>
                </c:pt>
                <c:pt idx="2654">
                  <c:v>7.64</c:v>
                </c:pt>
                <c:pt idx="2655">
                  <c:v>7.23</c:v>
                </c:pt>
                <c:pt idx="2656">
                  <c:v>7.35</c:v>
                </c:pt>
                <c:pt idx="2657">
                  <c:v>6.94</c:v>
                </c:pt>
                <c:pt idx="2658">
                  <c:v>7.17</c:v>
                </c:pt>
                <c:pt idx="2659">
                  <c:v>8.92</c:v>
                </c:pt>
                <c:pt idx="2660">
                  <c:v>8.82</c:v>
                </c:pt>
                <c:pt idx="2661">
                  <c:v>7.82</c:v>
                </c:pt>
                <c:pt idx="2662">
                  <c:v>7.76</c:v>
                </c:pt>
                <c:pt idx="2663">
                  <c:v>7.78</c:v>
                </c:pt>
                <c:pt idx="2664">
                  <c:v>5.94</c:v>
                </c:pt>
                <c:pt idx="2665">
                  <c:v>6.37</c:v>
                </c:pt>
                <c:pt idx="2666">
                  <c:v>4.96</c:v>
                </c:pt>
                <c:pt idx="2667">
                  <c:v>7.43</c:v>
                </c:pt>
                <c:pt idx="2668">
                  <c:v>5.66</c:v>
                </c:pt>
                <c:pt idx="2669">
                  <c:v>5.76</c:v>
                </c:pt>
                <c:pt idx="2670">
                  <c:v>7.57</c:v>
                </c:pt>
                <c:pt idx="2671">
                  <c:v>7.78</c:v>
                </c:pt>
                <c:pt idx="2672">
                  <c:v>8.3699999999999992</c:v>
                </c:pt>
                <c:pt idx="2673">
                  <c:v>5.63</c:v>
                </c:pt>
                <c:pt idx="2674">
                  <c:v>5.53</c:v>
                </c:pt>
                <c:pt idx="2675">
                  <c:v>7.17</c:v>
                </c:pt>
                <c:pt idx="2676">
                  <c:v>10.29</c:v>
                </c:pt>
                <c:pt idx="2677">
                  <c:v>8.9600000000000009</c:v>
                </c:pt>
                <c:pt idx="2678">
                  <c:v>10.09</c:v>
                </c:pt>
                <c:pt idx="2679">
                  <c:v>8.66</c:v>
                </c:pt>
                <c:pt idx="2680">
                  <c:v>6.88</c:v>
                </c:pt>
                <c:pt idx="2681">
                  <c:v>9.31</c:v>
                </c:pt>
                <c:pt idx="2682">
                  <c:v>8.6</c:v>
                </c:pt>
                <c:pt idx="2683">
                  <c:v>11.92</c:v>
                </c:pt>
                <c:pt idx="2684">
                  <c:v>6.94</c:v>
                </c:pt>
                <c:pt idx="2685">
                  <c:v>8.09</c:v>
                </c:pt>
                <c:pt idx="2686">
                  <c:v>8.84</c:v>
                </c:pt>
                <c:pt idx="2687">
                  <c:v>8.39</c:v>
                </c:pt>
                <c:pt idx="2688">
                  <c:v>5.65</c:v>
                </c:pt>
                <c:pt idx="2689">
                  <c:v>5.45</c:v>
                </c:pt>
                <c:pt idx="2690">
                  <c:v>6.04</c:v>
                </c:pt>
                <c:pt idx="2691">
                  <c:v>6.94</c:v>
                </c:pt>
                <c:pt idx="2692">
                  <c:v>7.45</c:v>
                </c:pt>
                <c:pt idx="2693">
                  <c:v>7.29</c:v>
                </c:pt>
                <c:pt idx="2694">
                  <c:v>10.09</c:v>
                </c:pt>
                <c:pt idx="2695">
                  <c:v>8.92</c:v>
                </c:pt>
                <c:pt idx="2696">
                  <c:v>6.8</c:v>
                </c:pt>
                <c:pt idx="2697">
                  <c:v>9.43</c:v>
                </c:pt>
                <c:pt idx="2698">
                  <c:v>8.2100000000000009</c:v>
                </c:pt>
                <c:pt idx="2699">
                  <c:v>6.96</c:v>
                </c:pt>
                <c:pt idx="2700">
                  <c:v>5.16</c:v>
                </c:pt>
                <c:pt idx="2701">
                  <c:v>7.64</c:v>
                </c:pt>
                <c:pt idx="2702">
                  <c:v>8.39</c:v>
                </c:pt>
                <c:pt idx="2703">
                  <c:v>7.7</c:v>
                </c:pt>
                <c:pt idx="2704">
                  <c:v>7.23</c:v>
                </c:pt>
                <c:pt idx="2705">
                  <c:v>7.98</c:v>
                </c:pt>
                <c:pt idx="2706">
                  <c:v>7.43</c:v>
                </c:pt>
                <c:pt idx="2707">
                  <c:v>8.19</c:v>
                </c:pt>
                <c:pt idx="2708">
                  <c:v>6.82</c:v>
                </c:pt>
                <c:pt idx="2709">
                  <c:v>8.06</c:v>
                </c:pt>
                <c:pt idx="2710">
                  <c:v>8.8800000000000008</c:v>
                </c:pt>
                <c:pt idx="2711">
                  <c:v>6.72</c:v>
                </c:pt>
                <c:pt idx="2712">
                  <c:v>6.72</c:v>
                </c:pt>
                <c:pt idx="2713">
                  <c:v>7.06</c:v>
                </c:pt>
                <c:pt idx="2714">
                  <c:v>7.53</c:v>
                </c:pt>
                <c:pt idx="2715">
                  <c:v>6.51</c:v>
                </c:pt>
                <c:pt idx="2716">
                  <c:v>5.74</c:v>
                </c:pt>
                <c:pt idx="2717">
                  <c:v>9.41</c:v>
                </c:pt>
                <c:pt idx="2718">
                  <c:v>9.02</c:v>
                </c:pt>
                <c:pt idx="2719">
                  <c:v>7.13</c:v>
                </c:pt>
                <c:pt idx="2720">
                  <c:v>7.66</c:v>
                </c:pt>
                <c:pt idx="2721">
                  <c:v>5.7</c:v>
                </c:pt>
                <c:pt idx="2722">
                  <c:v>5.25</c:v>
                </c:pt>
                <c:pt idx="2723">
                  <c:v>6.68</c:v>
                </c:pt>
                <c:pt idx="2724">
                  <c:v>8.08</c:v>
                </c:pt>
                <c:pt idx="2725">
                  <c:v>7.47</c:v>
                </c:pt>
                <c:pt idx="2726">
                  <c:v>9.2100000000000009</c:v>
                </c:pt>
                <c:pt idx="2727">
                  <c:v>9.0399999999999991</c:v>
                </c:pt>
                <c:pt idx="2728">
                  <c:v>7.74</c:v>
                </c:pt>
                <c:pt idx="2729">
                  <c:v>8.84</c:v>
                </c:pt>
                <c:pt idx="2730">
                  <c:v>9.4499999999999993</c:v>
                </c:pt>
                <c:pt idx="2731">
                  <c:v>5.65</c:v>
                </c:pt>
                <c:pt idx="2732">
                  <c:v>7.13</c:v>
                </c:pt>
                <c:pt idx="2733">
                  <c:v>8.68</c:v>
                </c:pt>
                <c:pt idx="2734">
                  <c:v>7.92</c:v>
                </c:pt>
                <c:pt idx="2735">
                  <c:v>8.08</c:v>
                </c:pt>
                <c:pt idx="2736">
                  <c:v>8.35</c:v>
                </c:pt>
                <c:pt idx="2737">
                  <c:v>7.25</c:v>
                </c:pt>
                <c:pt idx="2738">
                  <c:v>7.35</c:v>
                </c:pt>
                <c:pt idx="2739">
                  <c:v>13.35</c:v>
                </c:pt>
                <c:pt idx="2740">
                  <c:v>5.8</c:v>
                </c:pt>
                <c:pt idx="2741">
                  <c:v>5.12</c:v>
                </c:pt>
                <c:pt idx="2742">
                  <c:v>6.35</c:v>
                </c:pt>
                <c:pt idx="2743">
                  <c:v>8.1300000000000008</c:v>
                </c:pt>
                <c:pt idx="2744">
                  <c:v>8.06</c:v>
                </c:pt>
                <c:pt idx="2745">
                  <c:v>9.66</c:v>
                </c:pt>
                <c:pt idx="2746">
                  <c:v>8.0399999999999991</c:v>
                </c:pt>
                <c:pt idx="2747">
                  <c:v>8.19</c:v>
                </c:pt>
                <c:pt idx="2748">
                  <c:v>5.94</c:v>
                </c:pt>
                <c:pt idx="2749">
                  <c:v>6.39</c:v>
                </c:pt>
                <c:pt idx="2750">
                  <c:v>9.39</c:v>
                </c:pt>
                <c:pt idx="2751">
                  <c:v>7.68</c:v>
                </c:pt>
                <c:pt idx="2752">
                  <c:v>6.51</c:v>
                </c:pt>
                <c:pt idx="2753">
                  <c:v>6.12</c:v>
                </c:pt>
                <c:pt idx="2754">
                  <c:v>7.49</c:v>
                </c:pt>
                <c:pt idx="2755">
                  <c:v>4.74</c:v>
                </c:pt>
                <c:pt idx="2756">
                  <c:v>8</c:v>
                </c:pt>
                <c:pt idx="2757">
                  <c:v>7.15</c:v>
                </c:pt>
                <c:pt idx="2758">
                  <c:v>7.35</c:v>
                </c:pt>
                <c:pt idx="2759">
                  <c:v>7.51</c:v>
                </c:pt>
                <c:pt idx="2760">
                  <c:v>8.86</c:v>
                </c:pt>
                <c:pt idx="2761">
                  <c:v>5.98</c:v>
                </c:pt>
                <c:pt idx="2762">
                  <c:v>7.06</c:v>
                </c:pt>
                <c:pt idx="2763">
                  <c:v>5.94</c:v>
                </c:pt>
                <c:pt idx="2764">
                  <c:v>8</c:v>
                </c:pt>
                <c:pt idx="2765">
                  <c:v>7.04</c:v>
                </c:pt>
                <c:pt idx="2766">
                  <c:v>6.82</c:v>
                </c:pt>
                <c:pt idx="2767">
                  <c:v>6.84</c:v>
                </c:pt>
                <c:pt idx="2768">
                  <c:v>6.04</c:v>
                </c:pt>
                <c:pt idx="2769">
                  <c:v>5.8</c:v>
                </c:pt>
                <c:pt idx="2770">
                  <c:v>7.13</c:v>
                </c:pt>
                <c:pt idx="2771">
                  <c:v>7.45</c:v>
                </c:pt>
                <c:pt idx="2772">
                  <c:v>7.8</c:v>
                </c:pt>
                <c:pt idx="2773">
                  <c:v>8.6</c:v>
                </c:pt>
                <c:pt idx="2774">
                  <c:v>8.58</c:v>
                </c:pt>
                <c:pt idx="2775">
                  <c:v>8.94</c:v>
                </c:pt>
                <c:pt idx="2776">
                  <c:v>6.84</c:v>
                </c:pt>
                <c:pt idx="2777">
                  <c:v>7.9</c:v>
                </c:pt>
                <c:pt idx="2778">
                  <c:v>8.92</c:v>
                </c:pt>
                <c:pt idx="2779">
                  <c:v>10.72</c:v>
                </c:pt>
                <c:pt idx="2780">
                  <c:v>8</c:v>
                </c:pt>
                <c:pt idx="2781">
                  <c:v>5.72</c:v>
                </c:pt>
                <c:pt idx="2782">
                  <c:v>8.49</c:v>
                </c:pt>
                <c:pt idx="2783">
                  <c:v>9</c:v>
                </c:pt>
                <c:pt idx="2784">
                  <c:v>7.23</c:v>
                </c:pt>
                <c:pt idx="2785">
                  <c:v>6.98</c:v>
                </c:pt>
                <c:pt idx="2786">
                  <c:v>6.51</c:v>
                </c:pt>
                <c:pt idx="2787">
                  <c:v>6.68</c:v>
                </c:pt>
                <c:pt idx="2788">
                  <c:v>7.96</c:v>
                </c:pt>
                <c:pt idx="2789">
                  <c:v>6.41</c:v>
                </c:pt>
                <c:pt idx="2790">
                  <c:v>5</c:v>
                </c:pt>
                <c:pt idx="2791">
                  <c:v>5.96</c:v>
                </c:pt>
                <c:pt idx="2792">
                  <c:v>7.41</c:v>
                </c:pt>
                <c:pt idx="2793">
                  <c:v>5.92</c:v>
                </c:pt>
                <c:pt idx="2794">
                  <c:v>8.6999999999999993</c:v>
                </c:pt>
                <c:pt idx="2795">
                  <c:v>6.64</c:v>
                </c:pt>
                <c:pt idx="2796">
                  <c:v>8.17</c:v>
                </c:pt>
                <c:pt idx="2797">
                  <c:v>8.1300000000000008</c:v>
                </c:pt>
                <c:pt idx="2798">
                  <c:v>7.41</c:v>
                </c:pt>
                <c:pt idx="2799">
                  <c:v>7.8</c:v>
                </c:pt>
                <c:pt idx="2800">
                  <c:v>7.51</c:v>
                </c:pt>
                <c:pt idx="2801">
                  <c:v>6.88</c:v>
                </c:pt>
                <c:pt idx="2802">
                  <c:v>7.7</c:v>
                </c:pt>
                <c:pt idx="2803">
                  <c:v>8.08</c:v>
                </c:pt>
                <c:pt idx="2804">
                  <c:v>8.68</c:v>
                </c:pt>
                <c:pt idx="2805">
                  <c:v>6.9</c:v>
                </c:pt>
                <c:pt idx="2806">
                  <c:v>5.08</c:v>
                </c:pt>
                <c:pt idx="2807">
                  <c:v>7.25</c:v>
                </c:pt>
                <c:pt idx="2808">
                  <c:v>5.57</c:v>
                </c:pt>
                <c:pt idx="2809">
                  <c:v>6</c:v>
                </c:pt>
                <c:pt idx="2810">
                  <c:v>5.41</c:v>
                </c:pt>
                <c:pt idx="2811">
                  <c:v>8.66</c:v>
                </c:pt>
                <c:pt idx="2812">
                  <c:v>6.23</c:v>
                </c:pt>
                <c:pt idx="2813">
                  <c:v>7.53</c:v>
                </c:pt>
                <c:pt idx="2814">
                  <c:v>8.64</c:v>
                </c:pt>
                <c:pt idx="2815">
                  <c:v>5.0199999999999996</c:v>
                </c:pt>
                <c:pt idx="2816">
                  <c:v>8.06</c:v>
                </c:pt>
                <c:pt idx="2817">
                  <c:v>9.68</c:v>
                </c:pt>
                <c:pt idx="2818">
                  <c:v>7.37</c:v>
                </c:pt>
                <c:pt idx="2819">
                  <c:v>5.39</c:v>
                </c:pt>
                <c:pt idx="2820">
                  <c:v>8.57</c:v>
                </c:pt>
                <c:pt idx="2821">
                  <c:v>9.07</c:v>
                </c:pt>
                <c:pt idx="2822">
                  <c:v>10.68</c:v>
                </c:pt>
                <c:pt idx="2823">
                  <c:v>8.86</c:v>
                </c:pt>
                <c:pt idx="2824">
                  <c:v>6.74</c:v>
                </c:pt>
                <c:pt idx="2825">
                  <c:v>9.2100000000000009</c:v>
                </c:pt>
                <c:pt idx="2826">
                  <c:v>6.45</c:v>
                </c:pt>
                <c:pt idx="2827">
                  <c:v>5.04</c:v>
                </c:pt>
                <c:pt idx="2828">
                  <c:v>7.98</c:v>
                </c:pt>
                <c:pt idx="2829">
                  <c:v>7.04</c:v>
                </c:pt>
                <c:pt idx="2830">
                  <c:v>6.15</c:v>
                </c:pt>
                <c:pt idx="2831">
                  <c:v>5.65</c:v>
                </c:pt>
                <c:pt idx="2832">
                  <c:v>10.09</c:v>
                </c:pt>
                <c:pt idx="2833">
                  <c:v>11.76</c:v>
                </c:pt>
                <c:pt idx="2834">
                  <c:v>12.15</c:v>
                </c:pt>
                <c:pt idx="2835">
                  <c:v>10.039999999999999</c:v>
                </c:pt>
                <c:pt idx="2836">
                  <c:v>7.55</c:v>
                </c:pt>
                <c:pt idx="2837">
                  <c:v>10.54</c:v>
                </c:pt>
                <c:pt idx="2838">
                  <c:v>10.8</c:v>
                </c:pt>
                <c:pt idx="2839">
                  <c:v>10.96</c:v>
                </c:pt>
                <c:pt idx="2840">
                  <c:v>10.94</c:v>
                </c:pt>
                <c:pt idx="2841">
                  <c:v>10.76</c:v>
                </c:pt>
                <c:pt idx="2842">
                  <c:v>7.23</c:v>
                </c:pt>
                <c:pt idx="2843">
                  <c:v>8.35</c:v>
                </c:pt>
                <c:pt idx="2844">
                  <c:v>11.13</c:v>
                </c:pt>
                <c:pt idx="2845">
                  <c:v>8.27</c:v>
                </c:pt>
                <c:pt idx="2846">
                  <c:v>7.92</c:v>
                </c:pt>
                <c:pt idx="2847">
                  <c:v>6.72</c:v>
                </c:pt>
                <c:pt idx="2848">
                  <c:v>8.51</c:v>
                </c:pt>
                <c:pt idx="2849">
                  <c:v>10.41</c:v>
                </c:pt>
                <c:pt idx="2850">
                  <c:v>8.6</c:v>
                </c:pt>
                <c:pt idx="2851">
                  <c:v>8.9600000000000009</c:v>
                </c:pt>
                <c:pt idx="2852">
                  <c:v>11.8</c:v>
                </c:pt>
                <c:pt idx="2853">
                  <c:v>9.41</c:v>
                </c:pt>
                <c:pt idx="2854">
                  <c:v>10.130000000000001</c:v>
                </c:pt>
                <c:pt idx="2855">
                  <c:v>9.6</c:v>
                </c:pt>
                <c:pt idx="2856">
                  <c:v>9.3699999999999992</c:v>
                </c:pt>
                <c:pt idx="2857">
                  <c:v>8.9</c:v>
                </c:pt>
                <c:pt idx="2858">
                  <c:v>10.039999999999999</c:v>
                </c:pt>
                <c:pt idx="2859">
                  <c:v>8.86</c:v>
                </c:pt>
                <c:pt idx="2860">
                  <c:v>8.57</c:v>
                </c:pt>
                <c:pt idx="2861">
                  <c:v>7.96</c:v>
                </c:pt>
                <c:pt idx="2862">
                  <c:v>8.4700000000000006</c:v>
                </c:pt>
                <c:pt idx="2863">
                  <c:v>8.19</c:v>
                </c:pt>
                <c:pt idx="2864">
                  <c:v>8.98</c:v>
                </c:pt>
                <c:pt idx="2865">
                  <c:v>7.96</c:v>
                </c:pt>
                <c:pt idx="2866">
                  <c:v>10.07</c:v>
                </c:pt>
                <c:pt idx="2867">
                  <c:v>9.4700000000000006</c:v>
                </c:pt>
                <c:pt idx="2868">
                  <c:v>11.23</c:v>
                </c:pt>
                <c:pt idx="2869">
                  <c:v>9.94</c:v>
                </c:pt>
                <c:pt idx="2870">
                  <c:v>10.17</c:v>
                </c:pt>
                <c:pt idx="2871">
                  <c:v>13.05</c:v>
                </c:pt>
                <c:pt idx="2872">
                  <c:v>8.25</c:v>
                </c:pt>
                <c:pt idx="2873">
                  <c:v>11.92</c:v>
                </c:pt>
                <c:pt idx="2874">
                  <c:v>8.94</c:v>
                </c:pt>
                <c:pt idx="2875">
                  <c:v>10.07</c:v>
                </c:pt>
                <c:pt idx="2876">
                  <c:v>11.7</c:v>
                </c:pt>
                <c:pt idx="2877">
                  <c:v>11.78</c:v>
                </c:pt>
                <c:pt idx="2878">
                  <c:v>9.7200000000000006</c:v>
                </c:pt>
                <c:pt idx="2879">
                  <c:v>8.76</c:v>
                </c:pt>
                <c:pt idx="2880">
                  <c:v>7.62</c:v>
                </c:pt>
                <c:pt idx="2881">
                  <c:v>8.35</c:v>
                </c:pt>
                <c:pt idx="2882">
                  <c:v>14.56</c:v>
                </c:pt>
                <c:pt idx="2883">
                  <c:v>8.94</c:v>
                </c:pt>
                <c:pt idx="2884">
                  <c:v>8.4499999999999993</c:v>
                </c:pt>
                <c:pt idx="2885">
                  <c:v>7.43</c:v>
                </c:pt>
                <c:pt idx="2886">
                  <c:v>9.56</c:v>
                </c:pt>
                <c:pt idx="2887">
                  <c:v>9.27</c:v>
                </c:pt>
                <c:pt idx="2888">
                  <c:v>12.76</c:v>
                </c:pt>
                <c:pt idx="2889">
                  <c:v>11.35</c:v>
                </c:pt>
                <c:pt idx="2890">
                  <c:v>11.84</c:v>
                </c:pt>
                <c:pt idx="2891">
                  <c:v>10.74</c:v>
                </c:pt>
                <c:pt idx="2892">
                  <c:v>8.92</c:v>
                </c:pt>
                <c:pt idx="2893">
                  <c:v>11.52</c:v>
                </c:pt>
                <c:pt idx="2894">
                  <c:v>10.82</c:v>
                </c:pt>
                <c:pt idx="2895">
                  <c:v>13.56</c:v>
                </c:pt>
                <c:pt idx="2896">
                  <c:v>10.7</c:v>
                </c:pt>
                <c:pt idx="2897">
                  <c:v>11.15</c:v>
                </c:pt>
                <c:pt idx="2898">
                  <c:v>11.94</c:v>
                </c:pt>
                <c:pt idx="2899">
                  <c:v>8</c:v>
                </c:pt>
                <c:pt idx="2900">
                  <c:v>11.45</c:v>
                </c:pt>
                <c:pt idx="2901">
                  <c:v>9.49</c:v>
                </c:pt>
                <c:pt idx="2902">
                  <c:v>10.47</c:v>
                </c:pt>
                <c:pt idx="2903">
                  <c:v>9.76</c:v>
                </c:pt>
                <c:pt idx="2904">
                  <c:v>12</c:v>
                </c:pt>
                <c:pt idx="2905">
                  <c:v>11.54</c:v>
                </c:pt>
                <c:pt idx="2906">
                  <c:v>10.47</c:v>
                </c:pt>
                <c:pt idx="2907">
                  <c:v>10.58</c:v>
                </c:pt>
                <c:pt idx="2908">
                  <c:v>11.41</c:v>
                </c:pt>
                <c:pt idx="2909">
                  <c:v>10.54</c:v>
                </c:pt>
                <c:pt idx="2910">
                  <c:v>11.09</c:v>
                </c:pt>
                <c:pt idx="2911">
                  <c:v>13.09</c:v>
                </c:pt>
                <c:pt idx="2912">
                  <c:v>12.88</c:v>
                </c:pt>
                <c:pt idx="2913">
                  <c:v>9.41</c:v>
                </c:pt>
                <c:pt idx="2914">
                  <c:v>10.25</c:v>
                </c:pt>
                <c:pt idx="2915">
                  <c:v>8.7200000000000006</c:v>
                </c:pt>
                <c:pt idx="2916">
                  <c:v>10.29</c:v>
                </c:pt>
                <c:pt idx="2917">
                  <c:v>10.62</c:v>
                </c:pt>
                <c:pt idx="2918">
                  <c:v>10.29</c:v>
                </c:pt>
                <c:pt idx="2919">
                  <c:v>8.76</c:v>
                </c:pt>
                <c:pt idx="2920">
                  <c:v>9.9</c:v>
                </c:pt>
                <c:pt idx="2921">
                  <c:v>10.29</c:v>
                </c:pt>
                <c:pt idx="2922">
                  <c:v>11.8</c:v>
                </c:pt>
                <c:pt idx="2923">
                  <c:v>8.64</c:v>
                </c:pt>
                <c:pt idx="2924">
                  <c:v>8.25</c:v>
                </c:pt>
                <c:pt idx="2925">
                  <c:v>8.25</c:v>
                </c:pt>
                <c:pt idx="2926">
                  <c:v>8.25</c:v>
                </c:pt>
                <c:pt idx="2927">
                  <c:v>10.98</c:v>
                </c:pt>
                <c:pt idx="2928">
                  <c:v>9.0399999999999991</c:v>
                </c:pt>
                <c:pt idx="2929">
                  <c:v>9.6999999999999993</c:v>
                </c:pt>
                <c:pt idx="2930">
                  <c:v>8.68</c:v>
                </c:pt>
                <c:pt idx="2931">
                  <c:v>9.41</c:v>
                </c:pt>
                <c:pt idx="2932">
                  <c:v>6.39</c:v>
                </c:pt>
                <c:pt idx="2933">
                  <c:v>8.6199999999999992</c:v>
                </c:pt>
                <c:pt idx="2934">
                  <c:v>7.55</c:v>
                </c:pt>
                <c:pt idx="2935">
                  <c:v>8.43</c:v>
                </c:pt>
                <c:pt idx="2936">
                  <c:v>10.27</c:v>
                </c:pt>
                <c:pt idx="2937">
                  <c:v>10.62</c:v>
                </c:pt>
                <c:pt idx="2938">
                  <c:v>8.7799999999999994</c:v>
                </c:pt>
                <c:pt idx="2939">
                  <c:v>10.56</c:v>
                </c:pt>
                <c:pt idx="2940">
                  <c:v>9.5500000000000007</c:v>
                </c:pt>
                <c:pt idx="2941">
                  <c:v>10.41</c:v>
                </c:pt>
                <c:pt idx="2942">
                  <c:v>9.8800000000000008</c:v>
                </c:pt>
                <c:pt idx="2943">
                  <c:v>13.25</c:v>
                </c:pt>
                <c:pt idx="2944">
                  <c:v>11.19</c:v>
                </c:pt>
                <c:pt idx="2945">
                  <c:v>11.98</c:v>
                </c:pt>
                <c:pt idx="2946">
                  <c:v>7.57</c:v>
                </c:pt>
                <c:pt idx="2947">
                  <c:v>9.7799999999999994</c:v>
                </c:pt>
                <c:pt idx="2948">
                  <c:v>8.9</c:v>
                </c:pt>
                <c:pt idx="2949">
                  <c:v>10.41</c:v>
                </c:pt>
                <c:pt idx="2950">
                  <c:v>12.43</c:v>
                </c:pt>
                <c:pt idx="2951">
                  <c:v>10.7</c:v>
                </c:pt>
                <c:pt idx="2952">
                  <c:v>12.37</c:v>
                </c:pt>
                <c:pt idx="2953">
                  <c:v>10.31</c:v>
                </c:pt>
                <c:pt idx="2954">
                  <c:v>9.82</c:v>
                </c:pt>
                <c:pt idx="2955">
                  <c:v>11.58</c:v>
                </c:pt>
                <c:pt idx="2956">
                  <c:v>11.54</c:v>
                </c:pt>
                <c:pt idx="2957">
                  <c:v>8.98</c:v>
                </c:pt>
                <c:pt idx="2958">
                  <c:v>11.37</c:v>
                </c:pt>
                <c:pt idx="2959">
                  <c:v>9.64</c:v>
                </c:pt>
                <c:pt idx="2960">
                  <c:v>8.49</c:v>
                </c:pt>
                <c:pt idx="2961">
                  <c:v>11.74</c:v>
                </c:pt>
                <c:pt idx="2962">
                  <c:v>10.62</c:v>
                </c:pt>
                <c:pt idx="2963">
                  <c:v>11.54</c:v>
                </c:pt>
                <c:pt idx="2964">
                  <c:v>11.17</c:v>
                </c:pt>
                <c:pt idx="2965">
                  <c:v>7.59</c:v>
                </c:pt>
                <c:pt idx="2966">
                  <c:v>10.039999999999999</c:v>
                </c:pt>
                <c:pt idx="2967">
                  <c:v>11.6</c:v>
                </c:pt>
                <c:pt idx="2968">
                  <c:v>10.35</c:v>
                </c:pt>
                <c:pt idx="2969">
                  <c:v>10.84</c:v>
                </c:pt>
                <c:pt idx="2970">
                  <c:v>9.86</c:v>
                </c:pt>
                <c:pt idx="2971">
                  <c:v>10.33</c:v>
                </c:pt>
                <c:pt idx="2972">
                  <c:v>11.09</c:v>
                </c:pt>
                <c:pt idx="2973">
                  <c:v>9.06</c:v>
                </c:pt>
                <c:pt idx="2974">
                  <c:v>8.7200000000000006</c:v>
                </c:pt>
                <c:pt idx="2975">
                  <c:v>8.49</c:v>
                </c:pt>
                <c:pt idx="2976">
                  <c:v>9.02</c:v>
                </c:pt>
                <c:pt idx="2977">
                  <c:v>9.39</c:v>
                </c:pt>
                <c:pt idx="2978">
                  <c:v>10.27</c:v>
                </c:pt>
                <c:pt idx="2979">
                  <c:v>9.5299999999999994</c:v>
                </c:pt>
                <c:pt idx="2980">
                  <c:v>9.19</c:v>
                </c:pt>
                <c:pt idx="2981">
                  <c:v>8.8000000000000007</c:v>
                </c:pt>
                <c:pt idx="2982">
                  <c:v>9.74</c:v>
                </c:pt>
                <c:pt idx="2983">
                  <c:v>10.84</c:v>
                </c:pt>
                <c:pt idx="2984">
                  <c:v>8.4499999999999993</c:v>
                </c:pt>
                <c:pt idx="2985">
                  <c:v>12.23</c:v>
                </c:pt>
                <c:pt idx="2986">
                  <c:v>11.52</c:v>
                </c:pt>
                <c:pt idx="2987">
                  <c:v>12.92</c:v>
                </c:pt>
                <c:pt idx="2988">
                  <c:v>10.130000000000001</c:v>
                </c:pt>
                <c:pt idx="2989">
                  <c:v>12.39</c:v>
                </c:pt>
                <c:pt idx="2990">
                  <c:v>11.35</c:v>
                </c:pt>
                <c:pt idx="2991">
                  <c:v>11.09</c:v>
                </c:pt>
                <c:pt idx="2992">
                  <c:v>13.99</c:v>
                </c:pt>
                <c:pt idx="2993">
                  <c:v>9.3699999999999992</c:v>
                </c:pt>
                <c:pt idx="2994">
                  <c:v>7.86</c:v>
                </c:pt>
                <c:pt idx="2995">
                  <c:v>9.19</c:v>
                </c:pt>
                <c:pt idx="2996">
                  <c:v>9.41</c:v>
                </c:pt>
                <c:pt idx="2997">
                  <c:v>12.45</c:v>
                </c:pt>
                <c:pt idx="2998">
                  <c:v>8.11</c:v>
                </c:pt>
                <c:pt idx="2999">
                  <c:v>10.78</c:v>
                </c:pt>
                <c:pt idx="3000">
                  <c:v>10.74</c:v>
                </c:pt>
                <c:pt idx="3001">
                  <c:v>12.33</c:v>
                </c:pt>
                <c:pt idx="3002">
                  <c:v>10.88</c:v>
                </c:pt>
                <c:pt idx="3003">
                  <c:v>9.19</c:v>
                </c:pt>
                <c:pt idx="3004">
                  <c:v>9.2899999999999991</c:v>
                </c:pt>
                <c:pt idx="3005">
                  <c:v>7.68</c:v>
                </c:pt>
                <c:pt idx="3006">
                  <c:v>9.11</c:v>
                </c:pt>
                <c:pt idx="3007">
                  <c:v>11.33</c:v>
                </c:pt>
                <c:pt idx="3008">
                  <c:v>7.23</c:v>
                </c:pt>
                <c:pt idx="3009">
                  <c:v>8.9</c:v>
                </c:pt>
                <c:pt idx="3010">
                  <c:v>7.9</c:v>
                </c:pt>
                <c:pt idx="3011">
                  <c:v>13.82</c:v>
                </c:pt>
                <c:pt idx="3012">
                  <c:v>5.86</c:v>
                </c:pt>
                <c:pt idx="3013">
                  <c:v>7.74</c:v>
                </c:pt>
                <c:pt idx="3014">
                  <c:v>7.61</c:v>
                </c:pt>
                <c:pt idx="3015">
                  <c:v>9.0399999999999991</c:v>
                </c:pt>
                <c:pt idx="3016">
                  <c:v>8.35</c:v>
                </c:pt>
                <c:pt idx="3017">
                  <c:v>12.62</c:v>
                </c:pt>
                <c:pt idx="3018">
                  <c:v>7.31</c:v>
                </c:pt>
                <c:pt idx="3019">
                  <c:v>7.19</c:v>
                </c:pt>
                <c:pt idx="3020">
                  <c:v>6.29</c:v>
                </c:pt>
                <c:pt idx="3021">
                  <c:v>6.39</c:v>
                </c:pt>
                <c:pt idx="3022">
                  <c:v>7.72</c:v>
                </c:pt>
                <c:pt idx="3023">
                  <c:v>7.31</c:v>
                </c:pt>
                <c:pt idx="3024">
                  <c:v>6.76</c:v>
                </c:pt>
                <c:pt idx="3025">
                  <c:v>10.17</c:v>
                </c:pt>
                <c:pt idx="3026">
                  <c:v>6.94</c:v>
                </c:pt>
                <c:pt idx="3027">
                  <c:v>9.58</c:v>
                </c:pt>
                <c:pt idx="3028">
                  <c:v>10.31</c:v>
                </c:pt>
                <c:pt idx="3029">
                  <c:v>9.02</c:v>
                </c:pt>
                <c:pt idx="3030">
                  <c:v>5.12</c:v>
                </c:pt>
                <c:pt idx="3031">
                  <c:v>7.94</c:v>
                </c:pt>
                <c:pt idx="3032">
                  <c:v>7.33</c:v>
                </c:pt>
                <c:pt idx="3033">
                  <c:v>9.7799999999999994</c:v>
                </c:pt>
                <c:pt idx="3034">
                  <c:v>7.04</c:v>
                </c:pt>
                <c:pt idx="3035">
                  <c:v>6.57</c:v>
                </c:pt>
                <c:pt idx="3040">
                  <c:v>8.08</c:v>
                </c:pt>
                <c:pt idx="3041">
                  <c:v>6.57</c:v>
                </c:pt>
                <c:pt idx="3042">
                  <c:v>8.9</c:v>
                </c:pt>
                <c:pt idx="3043">
                  <c:v>7.43</c:v>
                </c:pt>
                <c:pt idx="3049">
                  <c:v>10.43</c:v>
                </c:pt>
                <c:pt idx="3050">
                  <c:v>6.64</c:v>
                </c:pt>
                <c:pt idx="3051">
                  <c:v>6.96</c:v>
                </c:pt>
                <c:pt idx="3052">
                  <c:v>5.29</c:v>
                </c:pt>
                <c:pt idx="3053">
                  <c:v>7.68</c:v>
                </c:pt>
                <c:pt idx="3054">
                  <c:v>12.25</c:v>
                </c:pt>
                <c:pt idx="3055">
                  <c:v>4.68</c:v>
                </c:pt>
                <c:pt idx="3060">
                  <c:v>7.17</c:v>
                </c:pt>
                <c:pt idx="3061">
                  <c:v>8.74</c:v>
                </c:pt>
                <c:pt idx="3062">
                  <c:v>9.7200000000000006</c:v>
                </c:pt>
                <c:pt idx="3063">
                  <c:v>10.54</c:v>
                </c:pt>
                <c:pt idx="3064">
                  <c:v>8.06</c:v>
                </c:pt>
                <c:pt idx="3065">
                  <c:v>10.43</c:v>
                </c:pt>
                <c:pt idx="3066">
                  <c:v>7.43</c:v>
                </c:pt>
                <c:pt idx="3067">
                  <c:v>7.92</c:v>
                </c:pt>
                <c:pt idx="3068">
                  <c:v>10.11</c:v>
                </c:pt>
                <c:pt idx="3069">
                  <c:v>10.78</c:v>
                </c:pt>
                <c:pt idx="3070">
                  <c:v>9.9600000000000009</c:v>
                </c:pt>
                <c:pt idx="3071">
                  <c:v>7.35</c:v>
                </c:pt>
                <c:pt idx="3072">
                  <c:v>9.94</c:v>
                </c:pt>
                <c:pt idx="3073">
                  <c:v>8.17</c:v>
                </c:pt>
                <c:pt idx="3074">
                  <c:v>5.94</c:v>
                </c:pt>
                <c:pt idx="3075">
                  <c:v>6.33</c:v>
                </c:pt>
                <c:pt idx="3076">
                  <c:v>7.8</c:v>
                </c:pt>
                <c:pt idx="3077">
                  <c:v>12.96</c:v>
                </c:pt>
                <c:pt idx="3078">
                  <c:v>8.7799999999999994</c:v>
                </c:pt>
                <c:pt idx="3079">
                  <c:v>8.49</c:v>
                </c:pt>
                <c:pt idx="3080">
                  <c:v>9.98</c:v>
                </c:pt>
                <c:pt idx="3081">
                  <c:v>7.41</c:v>
                </c:pt>
                <c:pt idx="3082">
                  <c:v>7.84</c:v>
                </c:pt>
                <c:pt idx="3083">
                  <c:v>9.8000000000000007</c:v>
                </c:pt>
                <c:pt idx="3084">
                  <c:v>9.27</c:v>
                </c:pt>
                <c:pt idx="3085">
                  <c:v>9.2100000000000009</c:v>
                </c:pt>
                <c:pt idx="3086">
                  <c:v>7.82</c:v>
                </c:pt>
                <c:pt idx="3087">
                  <c:v>8.66</c:v>
                </c:pt>
                <c:pt idx="3088">
                  <c:v>6.19</c:v>
                </c:pt>
                <c:pt idx="3089">
                  <c:v>14.05</c:v>
                </c:pt>
                <c:pt idx="3090">
                  <c:v>7.1</c:v>
                </c:pt>
                <c:pt idx="3091">
                  <c:v>6.84</c:v>
                </c:pt>
                <c:pt idx="3092">
                  <c:v>7.78</c:v>
                </c:pt>
                <c:pt idx="3093">
                  <c:v>11.84</c:v>
                </c:pt>
                <c:pt idx="3094">
                  <c:v>7.98</c:v>
                </c:pt>
                <c:pt idx="3095">
                  <c:v>7.37</c:v>
                </c:pt>
                <c:pt idx="3096">
                  <c:v>11.31</c:v>
                </c:pt>
                <c:pt idx="3097">
                  <c:v>11.15</c:v>
                </c:pt>
                <c:pt idx="3098">
                  <c:v>8.6</c:v>
                </c:pt>
                <c:pt idx="3099">
                  <c:v>6.76</c:v>
                </c:pt>
                <c:pt idx="3100">
                  <c:v>7.88</c:v>
                </c:pt>
                <c:pt idx="3101">
                  <c:v>5.78</c:v>
                </c:pt>
                <c:pt idx="3102">
                  <c:v>7.53</c:v>
                </c:pt>
                <c:pt idx="3103">
                  <c:v>8.41</c:v>
                </c:pt>
                <c:pt idx="3104">
                  <c:v>9.94</c:v>
                </c:pt>
                <c:pt idx="3105">
                  <c:v>7.88</c:v>
                </c:pt>
                <c:pt idx="3106">
                  <c:v>8.5500000000000007</c:v>
                </c:pt>
                <c:pt idx="3107">
                  <c:v>9.94</c:v>
                </c:pt>
                <c:pt idx="3108">
                  <c:v>7.23</c:v>
                </c:pt>
                <c:pt idx="3109">
                  <c:v>9.7799999999999994</c:v>
                </c:pt>
                <c:pt idx="3110">
                  <c:v>7.39</c:v>
                </c:pt>
                <c:pt idx="3111">
                  <c:v>7.08</c:v>
                </c:pt>
                <c:pt idx="3112">
                  <c:v>6.9</c:v>
                </c:pt>
                <c:pt idx="3113">
                  <c:v>9.19</c:v>
                </c:pt>
                <c:pt idx="3114">
                  <c:v>9.39</c:v>
                </c:pt>
                <c:pt idx="3115">
                  <c:v>7.27</c:v>
                </c:pt>
                <c:pt idx="3116">
                  <c:v>7.47</c:v>
                </c:pt>
                <c:pt idx="3117">
                  <c:v>7.59</c:v>
                </c:pt>
                <c:pt idx="3118">
                  <c:v>8.41</c:v>
                </c:pt>
                <c:pt idx="3119">
                  <c:v>8.15</c:v>
                </c:pt>
                <c:pt idx="3120">
                  <c:v>6.76</c:v>
                </c:pt>
                <c:pt idx="3121">
                  <c:v>8.0399999999999991</c:v>
                </c:pt>
                <c:pt idx="3122">
                  <c:v>6.96</c:v>
                </c:pt>
                <c:pt idx="3123">
                  <c:v>8.33</c:v>
                </c:pt>
                <c:pt idx="3124">
                  <c:v>8.11</c:v>
                </c:pt>
                <c:pt idx="3125">
                  <c:v>6.9</c:v>
                </c:pt>
                <c:pt idx="3126">
                  <c:v>7.39</c:v>
                </c:pt>
                <c:pt idx="3127">
                  <c:v>10.130000000000001</c:v>
                </c:pt>
                <c:pt idx="3128">
                  <c:v>8.35</c:v>
                </c:pt>
                <c:pt idx="3129">
                  <c:v>14.54</c:v>
                </c:pt>
                <c:pt idx="3130">
                  <c:v>8.1300000000000008</c:v>
                </c:pt>
                <c:pt idx="3131">
                  <c:v>5.49</c:v>
                </c:pt>
                <c:pt idx="3132">
                  <c:v>7.62</c:v>
                </c:pt>
                <c:pt idx="3133">
                  <c:v>8.58</c:v>
                </c:pt>
                <c:pt idx="3134">
                  <c:v>8.19</c:v>
                </c:pt>
                <c:pt idx="3135">
                  <c:v>6.82</c:v>
                </c:pt>
                <c:pt idx="3136">
                  <c:v>8.27</c:v>
                </c:pt>
                <c:pt idx="3137">
                  <c:v>9.5500000000000007</c:v>
                </c:pt>
                <c:pt idx="3138">
                  <c:v>9.11</c:v>
                </c:pt>
                <c:pt idx="3139">
                  <c:v>8.74</c:v>
                </c:pt>
                <c:pt idx="3140">
                  <c:v>6.68</c:v>
                </c:pt>
                <c:pt idx="3141">
                  <c:v>5.23</c:v>
                </c:pt>
                <c:pt idx="3142">
                  <c:v>9.66</c:v>
                </c:pt>
                <c:pt idx="3143">
                  <c:v>6.1</c:v>
                </c:pt>
                <c:pt idx="3144">
                  <c:v>5.74</c:v>
                </c:pt>
                <c:pt idx="3145">
                  <c:v>6.08</c:v>
                </c:pt>
                <c:pt idx="3146">
                  <c:v>5.37</c:v>
                </c:pt>
                <c:pt idx="3147">
                  <c:v>7.8</c:v>
                </c:pt>
                <c:pt idx="3148">
                  <c:v>4.96</c:v>
                </c:pt>
                <c:pt idx="3149">
                  <c:v>8.4499999999999993</c:v>
                </c:pt>
                <c:pt idx="3150">
                  <c:v>6.64</c:v>
                </c:pt>
                <c:pt idx="3151">
                  <c:v>6.98</c:v>
                </c:pt>
                <c:pt idx="3152">
                  <c:v>11.39</c:v>
                </c:pt>
                <c:pt idx="3153">
                  <c:v>8.08</c:v>
                </c:pt>
                <c:pt idx="3154">
                  <c:v>6.72</c:v>
                </c:pt>
                <c:pt idx="3155">
                  <c:v>6.33</c:v>
                </c:pt>
                <c:pt idx="3156">
                  <c:v>6.23</c:v>
                </c:pt>
                <c:pt idx="3157">
                  <c:v>6.06</c:v>
                </c:pt>
                <c:pt idx="3158">
                  <c:v>7.39</c:v>
                </c:pt>
                <c:pt idx="3159">
                  <c:v>7.45</c:v>
                </c:pt>
                <c:pt idx="3160">
                  <c:v>5.94</c:v>
                </c:pt>
                <c:pt idx="3161">
                  <c:v>8.19</c:v>
                </c:pt>
                <c:pt idx="3162">
                  <c:v>11.62</c:v>
                </c:pt>
                <c:pt idx="3163">
                  <c:v>5.74</c:v>
                </c:pt>
                <c:pt idx="3164">
                  <c:v>8.1300000000000008</c:v>
                </c:pt>
                <c:pt idx="3165">
                  <c:v>5.39</c:v>
                </c:pt>
                <c:pt idx="3166">
                  <c:v>6.96</c:v>
                </c:pt>
                <c:pt idx="3167">
                  <c:v>4.92</c:v>
                </c:pt>
                <c:pt idx="3168">
                  <c:v>10.84</c:v>
                </c:pt>
                <c:pt idx="3169">
                  <c:v>5.9</c:v>
                </c:pt>
                <c:pt idx="3170">
                  <c:v>8.23</c:v>
                </c:pt>
                <c:pt idx="3171">
                  <c:v>7.98</c:v>
                </c:pt>
                <c:pt idx="3172">
                  <c:v>6.51</c:v>
                </c:pt>
                <c:pt idx="3173">
                  <c:v>7.02</c:v>
                </c:pt>
                <c:pt idx="3174">
                  <c:v>7.94</c:v>
                </c:pt>
                <c:pt idx="3175">
                  <c:v>7.62</c:v>
                </c:pt>
                <c:pt idx="3176">
                  <c:v>8.3699999999999992</c:v>
                </c:pt>
                <c:pt idx="3177">
                  <c:v>5.78</c:v>
                </c:pt>
                <c:pt idx="3178">
                  <c:v>7.31</c:v>
                </c:pt>
                <c:pt idx="3179">
                  <c:v>7.04</c:v>
                </c:pt>
                <c:pt idx="3180">
                  <c:v>7.25</c:v>
                </c:pt>
                <c:pt idx="3181">
                  <c:v>9.27</c:v>
                </c:pt>
                <c:pt idx="3182">
                  <c:v>9.68</c:v>
                </c:pt>
                <c:pt idx="3183">
                  <c:v>9.94</c:v>
                </c:pt>
                <c:pt idx="3184">
                  <c:v>7.62</c:v>
                </c:pt>
                <c:pt idx="3185">
                  <c:v>5.35</c:v>
                </c:pt>
                <c:pt idx="3186">
                  <c:v>5.84</c:v>
                </c:pt>
                <c:pt idx="3187">
                  <c:v>6.25</c:v>
                </c:pt>
                <c:pt idx="3188">
                  <c:v>10.43</c:v>
                </c:pt>
                <c:pt idx="3189">
                  <c:v>6.92</c:v>
                </c:pt>
                <c:pt idx="3190">
                  <c:v>8.15</c:v>
                </c:pt>
                <c:pt idx="3191">
                  <c:v>7.57</c:v>
                </c:pt>
                <c:pt idx="3192">
                  <c:v>8.19</c:v>
                </c:pt>
                <c:pt idx="3193">
                  <c:v>10.78</c:v>
                </c:pt>
                <c:pt idx="3194">
                  <c:v>11.29</c:v>
                </c:pt>
                <c:pt idx="3195">
                  <c:v>10.41</c:v>
                </c:pt>
                <c:pt idx="3196">
                  <c:v>11.09</c:v>
                </c:pt>
                <c:pt idx="3197">
                  <c:v>9.9</c:v>
                </c:pt>
                <c:pt idx="3198">
                  <c:v>7.23</c:v>
                </c:pt>
                <c:pt idx="3199">
                  <c:v>8.2899999999999991</c:v>
                </c:pt>
                <c:pt idx="3200">
                  <c:v>7.49</c:v>
                </c:pt>
                <c:pt idx="3201">
                  <c:v>9.19</c:v>
                </c:pt>
                <c:pt idx="3202">
                  <c:v>8.86</c:v>
                </c:pt>
                <c:pt idx="3203">
                  <c:v>10.37</c:v>
                </c:pt>
                <c:pt idx="3204">
                  <c:v>10.19</c:v>
                </c:pt>
                <c:pt idx="3205">
                  <c:v>7.61</c:v>
                </c:pt>
                <c:pt idx="3206">
                  <c:v>8.11</c:v>
                </c:pt>
                <c:pt idx="3207">
                  <c:v>8.0399999999999991</c:v>
                </c:pt>
                <c:pt idx="3208">
                  <c:v>7.64</c:v>
                </c:pt>
                <c:pt idx="3209">
                  <c:v>10.86</c:v>
                </c:pt>
                <c:pt idx="3210">
                  <c:v>11.23</c:v>
                </c:pt>
                <c:pt idx="3211">
                  <c:v>9.0399999999999991</c:v>
                </c:pt>
                <c:pt idx="3212">
                  <c:v>7.02</c:v>
                </c:pt>
                <c:pt idx="3213">
                  <c:v>9.8800000000000008</c:v>
                </c:pt>
                <c:pt idx="3214">
                  <c:v>13.23</c:v>
                </c:pt>
                <c:pt idx="3215">
                  <c:v>13.39</c:v>
                </c:pt>
                <c:pt idx="3216">
                  <c:v>13.33</c:v>
                </c:pt>
                <c:pt idx="3217">
                  <c:v>14.99</c:v>
                </c:pt>
                <c:pt idx="3218">
                  <c:v>7.84</c:v>
                </c:pt>
                <c:pt idx="3219">
                  <c:v>9.5299999999999994</c:v>
                </c:pt>
                <c:pt idx="3220">
                  <c:v>9.2899999999999991</c:v>
                </c:pt>
                <c:pt idx="3221">
                  <c:v>8.41</c:v>
                </c:pt>
                <c:pt idx="3222">
                  <c:v>7</c:v>
                </c:pt>
                <c:pt idx="3223">
                  <c:v>6.27</c:v>
                </c:pt>
                <c:pt idx="3224">
                  <c:v>7.9</c:v>
                </c:pt>
                <c:pt idx="3225">
                  <c:v>9.66</c:v>
                </c:pt>
                <c:pt idx="3226">
                  <c:v>9.74</c:v>
                </c:pt>
                <c:pt idx="3227">
                  <c:v>10.11</c:v>
                </c:pt>
              </c:numCache>
            </c:numRef>
          </c:yVal>
          <c:smooth val="0"/>
          <c:extLst>
            <c:ext xmlns:c16="http://schemas.microsoft.com/office/drawing/2014/chart" uri="{C3380CC4-5D6E-409C-BE32-E72D297353CC}">
              <c16:uniqueId val="{00000001-32DB-492E-AF3A-93B997EE98EA}"/>
            </c:ext>
          </c:extLst>
        </c:ser>
        <c:dLbls>
          <c:showLegendKey val="0"/>
          <c:showVal val="0"/>
          <c:showCatName val="0"/>
          <c:showSerName val="0"/>
          <c:showPercent val="0"/>
          <c:showBubbleSize val="0"/>
        </c:dLbls>
        <c:axId val="660641984"/>
        <c:axId val="660642376"/>
      </c:scatterChart>
      <c:valAx>
        <c:axId val="660641984"/>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60"/>
      </c:valAx>
      <c:valAx>
        <c:axId val="660642376"/>
        <c:scaling>
          <c:orientation val="minMax"/>
          <c:max val="18"/>
          <c:min val="0"/>
        </c:scaling>
        <c:delete val="0"/>
        <c:axPos val="l"/>
        <c:title>
          <c:tx>
            <c:rich>
              <a:bodyPr/>
              <a:lstStyle/>
              <a:p>
                <a:pPr>
                  <a:defRPr sz="1400"/>
                </a:pPr>
                <a:r>
                  <a:rPr lang="en-US" sz="1400"/>
                  <a:t>Wind Speed (m/s)</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Daily_Prev!$B$19:$B$9999</c:f>
              <c:numCache>
                <c:formatCode>0.0</c:formatCode>
                <c:ptCount val="9981"/>
                <c:pt idx="0">
                  <c:v>0</c:v>
                </c:pt>
                <c:pt idx="1">
                  <c:v>0.375</c:v>
                </c:pt>
                <c:pt idx="2">
                  <c:v>0.125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7.74</c:v>
                </c:pt>
                <c:pt idx="18">
                  <c:v>0</c:v>
                </c:pt>
                <c:pt idx="19">
                  <c:v>0</c:v>
                </c:pt>
                <c:pt idx="20">
                  <c:v>0</c:v>
                </c:pt>
                <c:pt idx="21">
                  <c:v>0</c:v>
                </c:pt>
                <c:pt idx="22">
                  <c:v>0</c:v>
                </c:pt>
                <c:pt idx="23">
                  <c:v>0</c:v>
                </c:pt>
                <c:pt idx="24">
                  <c:v>0</c:v>
                </c:pt>
                <c:pt idx="25">
                  <c:v>0</c:v>
                </c:pt>
                <c:pt idx="26">
                  <c:v>0</c:v>
                </c:pt>
                <c:pt idx="27">
                  <c:v>0.875</c:v>
                </c:pt>
                <c:pt idx="28">
                  <c:v>9.1350000000000016</c:v>
                </c:pt>
                <c:pt idx="29">
                  <c:v>0.125</c:v>
                </c:pt>
                <c:pt idx="30">
                  <c:v>0.125</c:v>
                </c:pt>
                <c:pt idx="31">
                  <c:v>0</c:v>
                </c:pt>
                <c:pt idx="32">
                  <c:v>0.75</c:v>
                </c:pt>
                <c:pt idx="33">
                  <c:v>0</c:v>
                </c:pt>
                <c:pt idx="34">
                  <c:v>0</c:v>
                </c:pt>
                <c:pt idx="35">
                  <c:v>0</c:v>
                </c:pt>
                <c:pt idx="36">
                  <c:v>0</c:v>
                </c:pt>
                <c:pt idx="37">
                  <c:v>0</c:v>
                </c:pt>
                <c:pt idx="38">
                  <c:v>0</c:v>
                </c:pt>
                <c:pt idx="39">
                  <c:v>0</c:v>
                </c:pt>
                <c:pt idx="40">
                  <c:v>0</c:v>
                </c:pt>
                <c:pt idx="41">
                  <c:v>0</c:v>
                </c:pt>
                <c:pt idx="42">
                  <c:v>0</c:v>
                </c:pt>
                <c:pt idx="43">
                  <c:v>3.53</c:v>
                </c:pt>
                <c:pt idx="44">
                  <c:v>0.125</c:v>
                </c:pt>
                <c:pt idx="45">
                  <c:v>0</c:v>
                </c:pt>
                <c:pt idx="46">
                  <c:v>0</c:v>
                </c:pt>
                <c:pt idx="47">
                  <c:v>29.074999999999999</c:v>
                </c:pt>
                <c:pt idx="48">
                  <c:v>0</c:v>
                </c:pt>
                <c:pt idx="49">
                  <c:v>0</c:v>
                </c:pt>
                <c:pt idx="50">
                  <c:v>0.63</c:v>
                </c:pt>
                <c:pt idx="51">
                  <c:v>11.555</c:v>
                </c:pt>
                <c:pt idx="52">
                  <c:v>0.25</c:v>
                </c:pt>
                <c:pt idx="53">
                  <c:v>0</c:v>
                </c:pt>
                <c:pt idx="54">
                  <c:v>0</c:v>
                </c:pt>
                <c:pt idx="55">
                  <c:v>0</c:v>
                </c:pt>
                <c:pt idx="56">
                  <c:v>0.375</c:v>
                </c:pt>
                <c:pt idx="57">
                  <c:v>0</c:v>
                </c:pt>
                <c:pt idx="58">
                  <c:v>0</c:v>
                </c:pt>
                <c:pt idx="59">
                  <c:v>0.755</c:v>
                </c:pt>
                <c:pt idx="60">
                  <c:v>15.615</c:v>
                </c:pt>
                <c:pt idx="61">
                  <c:v>17.274999999999999</c:v>
                </c:pt>
                <c:pt idx="62">
                  <c:v>2.0049999999999999</c:v>
                </c:pt>
                <c:pt idx="63">
                  <c:v>3.4249999999999998</c:v>
                </c:pt>
                <c:pt idx="64">
                  <c:v>0</c:v>
                </c:pt>
                <c:pt idx="65">
                  <c:v>0</c:v>
                </c:pt>
                <c:pt idx="66">
                  <c:v>0</c:v>
                </c:pt>
                <c:pt idx="67">
                  <c:v>0</c:v>
                </c:pt>
                <c:pt idx="68">
                  <c:v>0</c:v>
                </c:pt>
                <c:pt idx="69">
                  <c:v>1.135</c:v>
                </c:pt>
                <c:pt idx="70">
                  <c:v>0</c:v>
                </c:pt>
                <c:pt idx="71">
                  <c:v>0.5</c:v>
                </c:pt>
                <c:pt idx="72">
                  <c:v>0</c:v>
                </c:pt>
                <c:pt idx="73">
                  <c:v>0</c:v>
                </c:pt>
                <c:pt idx="74">
                  <c:v>0</c:v>
                </c:pt>
                <c:pt idx="75">
                  <c:v>12.684999999999999</c:v>
                </c:pt>
                <c:pt idx="76">
                  <c:v>2.875</c:v>
                </c:pt>
                <c:pt idx="77">
                  <c:v>6.5649999999999995</c:v>
                </c:pt>
                <c:pt idx="78">
                  <c:v>3.165</c:v>
                </c:pt>
                <c:pt idx="79">
                  <c:v>0.125</c:v>
                </c:pt>
                <c:pt idx="80">
                  <c:v>0.125</c:v>
                </c:pt>
                <c:pt idx="81">
                  <c:v>62.15</c:v>
                </c:pt>
                <c:pt idx="82">
                  <c:v>3.3899999999999997</c:v>
                </c:pt>
                <c:pt idx="83">
                  <c:v>0</c:v>
                </c:pt>
                <c:pt idx="84">
                  <c:v>0</c:v>
                </c:pt>
                <c:pt idx="85">
                  <c:v>0</c:v>
                </c:pt>
                <c:pt idx="86">
                  <c:v>7.6150000000000002</c:v>
                </c:pt>
                <c:pt idx="87">
                  <c:v>0</c:v>
                </c:pt>
                <c:pt idx="88">
                  <c:v>2.395</c:v>
                </c:pt>
                <c:pt idx="89">
                  <c:v>1.38</c:v>
                </c:pt>
                <c:pt idx="90">
                  <c:v>9.89</c:v>
                </c:pt>
                <c:pt idx="91">
                  <c:v>0</c:v>
                </c:pt>
                <c:pt idx="92">
                  <c:v>0.125</c:v>
                </c:pt>
                <c:pt idx="93">
                  <c:v>0</c:v>
                </c:pt>
                <c:pt idx="94">
                  <c:v>0</c:v>
                </c:pt>
                <c:pt idx="95">
                  <c:v>3.0149999999999997</c:v>
                </c:pt>
                <c:pt idx="96">
                  <c:v>16.740000000000002</c:v>
                </c:pt>
                <c:pt idx="97">
                  <c:v>0</c:v>
                </c:pt>
                <c:pt idx="98">
                  <c:v>35.215000000000003</c:v>
                </c:pt>
                <c:pt idx="99">
                  <c:v>19.64</c:v>
                </c:pt>
                <c:pt idx="100">
                  <c:v>20.66</c:v>
                </c:pt>
                <c:pt idx="101">
                  <c:v>2.02</c:v>
                </c:pt>
                <c:pt idx="102">
                  <c:v>11.55</c:v>
                </c:pt>
                <c:pt idx="103">
                  <c:v>0.125</c:v>
                </c:pt>
                <c:pt idx="104">
                  <c:v>0.625</c:v>
                </c:pt>
                <c:pt idx="105">
                  <c:v>1.385</c:v>
                </c:pt>
                <c:pt idx="106">
                  <c:v>0</c:v>
                </c:pt>
                <c:pt idx="107">
                  <c:v>0</c:v>
                </c:pt>
                <c:pt idx="108">
                  <c:v>0.875</c:v>
                </c:pt>
                <c:pt idx="109">
                  <c:v>0</c:v>
                </c:pt>
                <c:pt idx="110">
                  <c:v>0</c:v>
                </c:pt>
                <c:pt idx="111">
                  <c:v>0</c:v>
                </c:pt>
                <c:pt idx="112">
                  <c:v>0</c:v>
                </c:pt>
                <c:pt idx="113">
                  <c:v>0</c:v>
                </c:pt>
                <c:pt idx="114">
                  <c:v>0</c:v>
                </c:pt>
                <c:pt idx="115">
                  <c:v>0</c:v>
                </c:pt>
                <c:pt idx="116">
                  <c:v>0</c:v>
                </c:pt>
                <c:pt idx="117">
                  <c:v>0</c:v>
                </c:pt>
                <c:pt idx="118">
                  <c:v>0</c:v>
                </c:pt>
                <c:pt idx="119">
                  <c:v>0</c:v>
                </c:pt>
                <c:pt idx="120">
                  <c:v>31.11</c:v>
                </c:pt>
                <c:pt idx="121">
                  <c:v>8.370000000000001</c:v>
                </c:pt>
                <c:pt idx="122">
                  <c:v>0.125</c:v>
                </c:pt>
                <c:pt idx="123">
                  <c:v>0</c:v>
                </c:pt>
                <c:pt idx="124">
                  <c:v>0</c:v>
                </c:pt>
                <c:pt idx="125">
                  <c:v>0</c:v>
                </c:pt>
                <c:pt idx="126">
                  <c:v>0</c:v>
                </c:pt>
                <c:pt idx="127">
                  <c:v>0.76</c:v>
                </c:pt>
                <c:pt idx="128">
                  <c:v>16.335000000000001</c:v>
                </c:pt>
                <c:pt idx="129">
                  <c:v>0.125</c:v>
                </c:pt>
                <c:pt idx="130">
                  <c:v>0.75</c:v>
                </c:pt>
                <c:pt idx="131">
                  <c:v>17.229999999999997</c:v>
                </c:pt>
                <c:pt idx="132">
                  <c:v>9.9849999999999994</c:v>
                </c:pt>
                <c:pt idx="133">
                  <c:v>1</c:v>
                </c:pt>
                <c:pt idx="134">
                  <c:v>24.11</c:v>
                </c:pt>
                <c:pt idx="135">
                  <c:v>2.52</c:v>
                </c:pt>
                <c:pt idx="136">
                  <c:v>0</c:v>
                </c:pt>
                <c:pt idx="137">
                  <c:v>0</c:v>
                </c:pt>
                <c:pt idx="138">
                  <c:v>14.684999999999999</c:v>
                </c:pt>
                <c:pt idx="139">
                  <c:v>2.6349999999999998</c:v>
                </c:pt>
                <c:pt idx="140">
                  <c:v>5.1899999999999995</c:v>
                </c:pt>
                <c:pt idx="141">
                  <c:v>4.6449999999999996</c:v>
                </c:pt>
                <c:pt idx="142">
                  <c:v>6.84</c:v>
                </c:pt>
                <c:pt idx="143">
                  <c:v>29.96</c:v>
                </c:pt>
                <c:pt idx="144">
                  <c:v>0.375</c:v>
                </c:pt>
                <c:pt idx="145">
                  <c:v>0</c:v>
                </c:pt>
                <c:pt idx="146">
                  <c:v>0</c:v>
                </c:pt>
                <c:pt idx="147">
                  <c:v>0.125</c:v>
                </c:pt>
                <c:pt idx="148">
                  <c:v>0.5</c:v>
                </c:pt>
                <c:pt idx="149">
                  <c:v>0.25</c:v>
                </c:pt>
                <c:pt idx="150">
                  <c:v>11.164999999999999</c:v>
                </c:pt>
                <c:pt idx="151">
                  <c:v>0.25</c:v>
                </c:pt>
                <c:pt idx="152">
                  <c:v>1.395</c:v>
                </c:pt>
                <c:pt idx="153">
                  <c:v>11.15</c:v>
                </c:pt>
                <c:pt idx="154">
                  <c:v>0</c:v>
                </c:pt>
                <c:pt idx="155">
                  <c:v>0</c:v>
                </c:pt>
                <c:pt idx="156">
                  <c:v>0</c:v>
                </c:pt>
                <c:pt idx="157">
                  <c:v>0</c:v>
                </c:pt>
                <c:pt idx="158">
                  <c:v>0</c:v>
                </c:pt>
                <c:pt idx="159">
                  <c:v>5.4550000000000001</c:v>
                </c:pt>
                <c:pt idx="160">
                  <c:v>3.0249999999999999</c:v>
                </c:pt>
                <c:pt idx="161">
                  <c:v>4.6550000000000002</c:v>
                </c:pt>
                <c:pt idx="162">
                  <c:v>0</c:v>
                </c:pt>
                <c:pt idx="163">
                  <c:v>0</c:v>
                </c:pt>
                <c:pt idx="164">
                  <c:v>0</c:v>
                </c:pt>
                <c:pt idx="165">
                  <c:v>0.5</c:v>
                </c:pt>
                <c:pt idx="166">
                  <c:v>13.58</c:v>
                </c:pt>
                <c:pt idx="167">
                  <c:v>5.2949999999999999</c:v>
                </c:pt>
                <c:pt idx="168">
                  <c:v>13.5</c:v>
                </c:pt>
                <c:pt idx="169">
                  <c:v>17.765000000000001</c:v>
                </c:pt>
                <c:pt idx="170">
                  <c:v>0.375</c:v>
                </c:pt>
                <c:pt idx="171">
                  <c:v>0</c:v>
                </c:pt>
                <c:pt idx="172">
                  <c:v>0.51</c:v>
                </c:pt>
                <c:pt idx="173">
                  <c:v>2.875</c:v>
                </c:pt>
                <c:pt idx="174">
                  <c:v>0.125</c:v>
                </c:pt>
                <c:pt idx="175">
                  <c:v>10.015000000000001</c:v>
                </c:pt>
                <c:pt idx="176">
                  <c:v>0.25</c:v>
                </c:pt>
                <c:pt idx="177">
                  <c:v>9.6</c:v>
                </c:pt>
                <c:pt idx="178">
                  <c:v>6.58</c:v>
                </c:pt>
                <c:pt idx="179">
                  <c:v>0.125</c:v>
                </c:pt>
                <c:pt idx="180">
                  <c:v>0</c:v>
                </c:pt>
                <c:pt idx="181">
                  <c:v>0.125</c:v>
                </c:pt>
                <c:pt idx="182">
                  <c:v>4.665</c:v>
                </c:pt>
                <c:pt idx="183">
                  <c:v>12.905000000000001</c:v>
                </c:pt>
                <c:pt idx="184">
                  <c:v>21.3</c:v>
                </c:pt>
                <c:pt idx="185">
                  <c:v>2.9</c:v>
                </c:pt>
                <c:pt idx="186">
                  <c:v>1.77</c:v>
                </c:pt>
                <c:pt idx="187">
                  <c:v>4.0599999999999996</c:v>
                </c:pt>
                <c:pt idx="188">
                  <c:v>44.814999999999998</c:v>
                </c:pt>
                <c:pt idx="189">
                  <c:v>20.79</c:v>
                </c:pt>
                <c:pt idx="190">
                  <c:v>51.55</c:v>
                </c:pt>
                <c:pt idx="191">
                  <c:v>0.5</c:v>
                </c:pt>
                <c:pt idx="192">
                  <c:v>3.9299999999999997</c:v>
                </c:pt>
                <c:pt idx="193">
                  <c:v>39.04</c:v>
                </c:pt>
                <c:pt idx="194">
                  <c:v>1.76</c:v>
                </c:pt>
                <c:pt idx="195">
                  <c:v>0.25</c:v>
                </c:pt>
                <c:pt idx="196">
                  <c:v>5.9649999999999999</c:v>
                </c:pt>
                <c:pt idx="197">
                  <c:v>6.9850000000000003</c:v>
                </c:pt>
                <c:pt idx="198">
                  <c:v>0</c:v>
                </c:pt>
                <c:pt idx="199">
                  <c:v>8.85</c:v>
                </c:pt>
                <c:pt idx="200">
                  <c:v>5.4349999999999996</c:v>
                </c:pt>
                <c:pt idx="201">
                  <c:v>3.8</c:v>
                </c:pt>
                <c:pt idx="202">
                  <c:v>0</c:v>
                </c:pt>
                <c:pt idx="203">
                  <c:v>0</c:v>
                </c:pt>
                <c:pt idx="204">
                  <c:v>0</c:v>
                </c:pt>
                <c:pt idx="205">
                  <c:v>13.77</c:v>
                </c:pt>
                <c:pt idx="206">
                  <c:v>0.75</c:v>
                </c:pt>
                <c:pt idx="207">
                  <c:v>7.8650000000000002</c:v>
                </c:pt>
                <c:pt idx="208">
                  <c:v>0.25</c:v>
                </c:pt>
                <c:pt idx="209">
                  <c:v>0</c:v>
                </c:pt>
                <c:pt idx="210">
                  <c:v>2.65</c:v>
                </c:pt>
                <c:pt idx="211">
                  <c:v>0.375</c:v>
                </c:pt>
                <c:pt idx="212">
                  <c:v>0.25</c:v>
                </c:pt>
                <c:pt idx="213">
                  <c:v>13.57</c:v>
                </c:pt>
                <c:pt idx="214">
                  <c:v>1.7549999999999999</c:v>
                </c:pt>
                <c:pt idx="215">
                  <c:v>0.125</c:v>
                </c:pt>
                <c:pt idx="216">
                  <c:v>0</c:v>
                </c:pt>
                <c:pt idx="217">
                  <c:v>5.33</c:v>
                </c:pt>
                <c:pt idx="218">
                  <c:v>0</c:v>
                </c:pt>
                <c:pt idx="219">
                  <c:v>60.44</c:v>
                </c:pt>
                <c:pt idx="220">
                  <c:v>6.665</c:v>
                </c:pt>
                <c:pt idx="221">
                  <c:v>0.125</c:v>
                </c:pt>
                <c:pt idx="222">
                  <c:v>18.91</c:v>
                </c:pt>
                <c:pt idx="223">
                  <c:v>8.2850000000000001</c:v>
                </c:pt>
                <c:pt idx="224">
                  <c:v>25.045000000000002</c:v>
                </c:pt>
                <c:pt idx="225">
                  <c:v>24.475000000000001</c:v>
                </c:pt>
                <c:pt idx="226">
                  <c:v>0.125</c:v>
                </c:pt>
                <c:pt idx="227">
                  <c:v>0</c:v>
                </c:pt>
                <c:pt idx="228">
                  <c:v>0.125</c:v>
                </c:pt>
                <c:pt idx="229">
                  <c:v>4.1399999999999997</c:v>
                </c:pt>
                <c:pt idx="230">
                  <c:v>34.914999999999999</c:v>
                </c:pt>
                <c:pt idx="231">
                  <c:v>0.5</c:v>
                </c:pt>
                <c:pt idx="232">
                  <c:v>14.085000000000001</c:v>
                </c:pt>
                <c:pt idx="233">
                  <c:v>16.52</c:v>
                </c:pt>
                <c:pt idx="234">
                  <c:v>15.845000000000001</c:v>
                </c:pt>
                <c:pt idx="235">
                  <c:v>3.55</c:v>
                </c:pt>
                <c:pt idx="236">
                  <c:v>12.32</c:v>
                </c:pt>
                <c:pt idx="237">
                  <c:v>4.8899999999999997</c:v>
                </c:pt>
                <c:pt idx="238">
                  <c:v>0.25</c:v>
                </c:pt>
                <c:pt idx="239">
                  <c:v>0</c:v>
                </c:pt>
                <c:pt idx="240">
                  <c:v>0.5</c:v>
                </c:pt>
                <c:pt idx="241">
                  <c:v>3.3899999999999997</c:v>
                </c:pt>
                <c:pt idx="242">
                  <c:v>0</c:v>
                </c:pt>
                <c:pt idx="243">
                  <c:v>12.285</c:v>
                </c:pt>
                <c:pt idx="244">
                  <c:v>1.26</c:v>
                </c:pt>
                <c:pt idx="245">
                  <c:v>7.2149999999999999</c:v>
                </c:pt>
                <c:pt idx="246">
                  <c:v>0.375</c:v>
                </c:pt>
                <c:pt idx="247">
                  <c:v>8.48</c:v>
                </c:pt>
                <c:pt idx="248">
                  <c:v>3.4249999999999998</c:v>
                </c:pt>
                <c:pt idx="249">
                  <c:v>15.74</c:v>
                </c:pt>
                <c:pt idx="250">
                  <c:v>0.125</c:v>
                </c:pt>
                <c:pt idx="251">
                  <c:v>4.8150000000000004</c:v>
                </c:pt>
                <c:pt idx="252">
                  <c:v>21.835000000000001</c:v>
                </c:pt>
                <c:pt idx="253">
                  <c:v>0</c:v>
                </c:pt>
                <c:pt idx="254">
                  <c:v>0.5</c:v>
                </c:pt>
                <c:pt idx="255">
                  <c:v>0</c:v>
                </c:pt>
                <c:pt idx="256">
                  <c:v>0.625</c:v>
                </c:pt>
                <c:pt idx="257">
                  <c:v>2.665</c:v>
                </c:pt>
                <c:pt idx="258">
                  <c:v>0</c:v>
                </c:pt>
                <c:pt idx="259">
                  <c:v>31.555</c:v>
                </c:pt>
                <c:pt idx="260">
                  <c:v>15.010000000000002</c:v>
                </c:pt>
                <c:pt idx="261">
                  <c:v>39.564999999999998</c:v>
                </c:pt>
                <c:pt idx="262">
                  <c:v>0.125</c:v>
                </c:pt>
                <c:pt idx="263">
                  <c:v>1.625</c:v>
                </c:pt>
                <c:pt idx="264">
                  <c:v>0.125</c:v>
                </c:pt>
                <c:pt idx="265">
                  <c:v>0</c:v>
                </c:pt>
                <c:pt idx="266">
                  <c:v>2.5299999999999998</c:v>
                </c:pt>
                <c:pt idx="267">
                  <c:v>0.25</c:v>
                </c:pt>
                <c:pt idx="268">
                  <c:v>14.11</c:v>
                </c:pt>
                <c:pt idx="269">
                  <c:v>0.125</c:v>
                </c:pt>
                <c:pt idx="270">
                  <c:v>0</c:v>
                </c:pt>
                <c:pt idx="271">
                  <c:v>0</c:v>
                </c:pt>
                <c:pt idx="272">
                  <c:v>0</c:v>
                </c:pt>
                <c:pt idx="273">
                  <c:v>0</c:v>
                </c:pt>
                <c:pt idx="274">
                  <c:v>0</c:v>
                </c:pt>
                <c:pt idx="275">
                  <c:v>0.125</c:v>
                </c:pt>
                <c:pt idx="276">
                  <c:v>1.75</c:v>
                </c:pt>
                <c:pt idx="277">
                  <c:v>59.375</c:v>
                </c:pt>
                <c:pt idx="278">
                  <c:v>10.41</c:v>
                </c:pt>
                <c:pt idx="279">
                  <c:v>1.26</c:v>
                </c:pt>
                <c:pt idx="280">
                  <c:v>0</c:v>
                </c:pt>
                <c:pt idx="281">
                  <c:v>0</c:v>
                </c:pt>
                <c:pt idx="282">
                  <c:v>3.1799999999999997</c:v>
                </c:pt>
                <c:pt idx="283">
                  <c:v>4.8</c:v>
                </c:pt>
                <c:pt idx="284">
                  <c:v>5.0599999999999996</c:v>
                </c:pt>
                <c:pt idx="285">
                  <c:v>0</c:v>
                </c:pt>
                <c:pt idx="286">
                  <c:v>0</c:v>
                </c:pt>
                <c:pt idx="287">
                  <c:v>0</c:v>
                </c:pt>
                <c:pt idx="288">
                  <c:v>0</c:v>
                </c:pt>
                <c:pt idx="289">
                  <c:v>0</c:v>
                </c:pt>
                <c:pt idx="290">
                  <c:v>0.125</c:v>
                </c:pt>
                <c:pt idx="291">
                  <c:v>9.1149999999999984</c:v>
                </c:pt>
                <c:pt idx="292">
                  <c:v>1.0049999999999999</c:v>
                </c:pt>
                <c:pt idx="293">
                  <c:v>0.38</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0.51</c:v>
                </c:pt>
                <c:pt idx="311">
                  <c:v>1.01</c:v>
                </c:pt>
                <c:pt idx="312">
                  <c:v>0</c:v>
                </c:pt>
                <c:pt idx="313">
                  <c:v>0</c:v>
                </c:pt>
                <c:pt idx="314">
                  <c:v>0</c:v>
                </c:pt>
                <c:pt idx="315">
                  <c:v>0</c:v>
                </c:pt>
                <c:pt idx="316">
                  <c:v>0</c:v>
                </c:pt>
                <c:pt idx="317">
                  <c:v>0</c:v>
                </c:pt>
                <c:pt idx="318">
                  <c:v>0</c:v>
                </c:pt>
                <c:pt idx="319">
                  <c:v>0</c:v>
                </c:pt>
                <c:pt idx="320">
                  <c:v>0</c:v>
                </c:pt>
                <c:pt idx="321">
                  <c:v>0</c:v>
                </c:pt>
                <c:pt idx="322">
                  <c:v>0</c:v>
                </c:pt>
                <c:pt idx="323">
                  <c:v>0</c:v>
                </c:pt>
                <c:pt idx="324">
                  <c:v>0.75</c:v>
                </c:pt>
                <c:pt idx="325">
                  <c:v>0.5</c:v>
                </c:pt>
                <c:pt idx="326">
                  <c:v>0</c:v>
                </c:pt>
                <c:pt idx="327">
                  <c:v>0</c:v>
                </c:pt>
                <c:pt idx="328">
                  <c:v>0</c:v>
                </c:pt>
                <c:pt idx="329">
                  <c:v>3.7699999999999996</c:v>
                </c:pt>
                <c:pt idx="330">
                  <c:v>0.125</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18.979999999999997</c:v>
                </c:pt>
                <c:pt idx="345">
                  <c:v>0</c:v>
                </c:pt>
                <c:pt idx="346">
                  <c:v>0</c:v>
                </c:pt>
                <c:pt idx="347">
                  <c:v>1.52</c:v>
                </c:pt>
                <c:pt idx="348">
                  <c:v>0.25</c:v>
                </c:pt>
                <c:pt idx="349">
                  <c:v>0</c:v>
                </c:pt>
                <c:pt idx="350">
                  <c:v>0.25</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0.75</c:v>
                </c:pt>
                <c:pt idx="365">
                  <c:v>0</c:v>
                </c:pt>
                <c:pt idx="366">
                  <c:v>2.6349999999999998</c:v>
                </c:pt>
                <c:pt idx="367">
                  <c:v>0.125</c:v>
                </c:pt>
                <c:pt idx="368">
                  <c:v>0</c:v>
                </c:pt>
                <c:pt idx="369">
                  <c:v>0.25</c:v>
                </c:pt>
                <c:pt idx="370">
                  <c:v>0</c:v>
                </c:pt>
                <c:pt idx="371">
                  <c:v>0</c:v>
                </c:pt>
                <c:pt idx="372">
                  <c:v>0</c:v>
                </c:pt>
                <c:pt idx="373">
                  <c:v>0</c:v>
                </c:pt>
                <c:pt idx="374">
                  <c:v>0</c:v>
                </c:pt>
                <c:pt idx="375">
                  <c:v>0</c:v>
                </c:pt>
                <c:pt idx="376">
                  <c:v>0</c:v>
                </c:pt>
                <c:pt idx="377">
                  <c:v>0</c:v>
                </c:pt>
                <c:pt idx="378">
                  <c:v>0</c:v>
                </c:pt>
                <c:pt idx="379">
                  <c:v>0</c:v>
                </c:pt>
                <c:pt idx="380">
                  <c:v>0</c:v>
                </c:pt>
                <c:pt idx="381">
                  <c:v>0</c:v>
                </c:pt>
                <c:pt idx="382">
                  <c:v>0.125</c:v>
                </c:pt>
                <c:pt idx="383">
                  <c:v>0</c:v>
                </c:pt>
                <c:pt idx="384">
                  <c:v>0</c:v>
                </c:pt>
                <c:pt idx="385">
                  <c:v>0.76</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0.625</c:v>
                </c:pt>
                <c:pt idx="405">
                  <c:v>2.395</c:v>
                </c:pt>
                <c:pt idx="406">
                  <c:v>0</c:v>
                </c:pt>
                <c:pt idx="407">
                  <c:v>0.25</c:v>
                </c:pt>
                <c:pt idx="408">
                  <c:v>0</c:v>
                </c:pt>
                <c:pt idx="409">
                  <c:v>0</c:v>
                </c:pt>
                <c:pt idx="410">
                  <c:v>0</c:v>
                </c:pt>
                <c:pt idx="411">
                  <c:v>0</c:v>
                </c:pt>
                <c:pt idx="412">
                  <c:v>0</c:v>
                </c:pt>
                <c:pt idx="413">
                  <c:v>0</c:v>
                </c:pt>
                <c:pt idx="414">
                  <c:v>0</c:v>
                </c:pt>
                <c:pt idx="415">
                  <c:v>0</c:v>
                </c:pt>
                <c:pt idx="416">
                  <c:v>44.06</c:v>
                </c:pt>
                <c:pt idx="417">
                  <c:v>0.125</c:v>
                </c:pt>
                <c:pt idx="418">
                  <c:v>1.5150000000000001</c:v>
                </c:pt>
                <c:pt idx="419">
                  <c:v>4.68</c:v>
                </c:pt>
                <c:pt idx="420">
                  <c:v>5.3</c:v>
                </c:pt>
                <c:pt idx="421">
                  <c:v>0</c:v>
                </c:pt>
                <c:pt idx="422">
                  <c:v>2.1399999999999997</c:v>
                </c:pt>
                <c:pt idx="423">
                  <c:v>58.534999999999997</c:v>
                </c:pt>
                <c:pt idx="424">
                  <c:v>19.435000000000002</c:v>
                </c:pt>
                <c:pt idx="425">
                  <c:v>0</c:v>
                </c:pt>
                <c:pt idx="426">
                  <c:v>0</c:v>
                </c:pt>
                <c:pt idx="427">
                  <c:v>55.614999999999995</c:v>
                </c:pt>
                <c:pt idx="428">
                  <c:v>0</c:v>
                </c:pt>
                <c:pt idx="429">
                  <c:v>2.0249999999999999</c:v>
                </c:pt>
                <c:pt idx="430">
                  <c:v>1.385</c:v>
                </c:pt>
                <c:pt idx="431">
                  <c:v>0</c:v>
                </c:pt>
                <c:pt idx="432">
                  <c:v>0</c:v>
                </c:pt>
                <c:pt idx="433">
                  <c:v>11.815000000000001</c:v>
                </c:pt>
                <c:pt idx="434">
                  <c:v>4.29</c:v>
                </c:pt>
                <c:pt idx="435">
                  <c:v>0.125</c:v>
                </c:pt>
                <c:pt idx="436">
                  <c:v>15.92</c:v>
                </c:pt>
                <c:pt idx="437">
                  <c:v>13.57</c:v>
                </c:pt>
                <c:pt idx="438">
                  <c:v>0</c:v>
                </c:pt>
                <c:pt idx="439">
                  <c:v>0.505</c:v>
                </c:pt>
                <c:pt idx="440">
                  <c:v>0.63</c:v>
                </c:pt>
                <c:pt idx="441">
                  <c:v>9.7399999999999984</c:v>
                </c:pt>
                <c:pt idx="442">
                  <c:v>8.5</c:v>
                </c:pt>
                <c:pt idx="443">
                  <c:v>5.33</c:v>
                </c:pt>
                <c:pt idx="444">
                  <c:v>14.445</c:v>
                </c:pt>
                <c:pt idx="445">
                  <c:v>0.375</c:v>
                </c:pt>
                <c:pt idx="446">
                  <c:v>26.42</c:v>
                </c:pt>
                <c:pt idx="447">
                  <c:v>1.8849999999999998</c:v>
                </c:pt>
                <c:pt idx="448">
                  <c:v>0.5</c:v>
                </c:pt>
                <c:pt idx="449">
                  <c:v>4.3</c:v>
                </c:pt>
                <c:pt idx="450">
                  <c:v>1.7549999999999999</c:v>
                </c:pt>
                <c:pt idx="451">
                  <c:v>6.9</c:v>
                </c:pt>
                <c:pt idx="452">
                  <c:v>43.144999999999996</c:v>
                </c:pt>
                <c:pt idx="453">
                  <c:v>24.5</c:v>
                </c:pt>
                <c:pt idx="454">
                  <c:v>0.25</c:v>
                </c:pt>
                <c:pt idx="455">
                  <c:v>12.68</c:v>
                </c:pt>
                <c:pt idx="456">
                  <c:v>49.375</c:v>
                </c:pt>
                <c:pt idx="457">
                  <c:v>27.914999999999999</c:v>
                </c:pt>
                <c:pt idx="458">
                  <c:v>9.07</c:v>
                </c:pt>
                <c:pt idx="459">
                  <c:v>0.125</c:v>
                </c:pt>
                <c:pt idx="460">
                  <c:v>0.625</c:v>
                </c:pt>
                <c:pt idx="461">
                  <c:v>0</c:v>
                </c:pt>
                <c:pt idx="462">
                  <c:v>28.574999999999999</c:v>
                </c:pt>
                <c:pt idx="463">
                  <c:v>28.560000000000002</c:v>
                </c:pt>
                <c:pt idx="464">
                  <c:v>0</c:v>
                </c:pt>
                <c:pt idx="465">
                  <c:v>1.0049999999999999</c:v>
                </c:pt>
                <c:pt idx="466">
                  <c:v>46.745000000000005</c:v>
                </c:pt>
                <c:pt idx="467">
                  <c:v>0.25</c:v>
                </c:pt>
                <c:pt idx="468">
                  <c:v>4.04</c:v>
                </c:pt>
                <c:pt idx="469">
                  <c:v>0</c:v>
                </c:pt>
                <c:pt idx="470">
                  <c:v>6.4550000000000001</c:v>
                </c:pt>
                <c:pt idx="471">
                  <c:v>21.125</c:v>
                </c:pt>
                <c:pt idx="472">
                  <c:v>0.125</c:v>
                </c:pt>
                <c:pt idx="473">
                  <c:v>45.334999999999994</c:v>
                </c:pt>
                <c:pt idx="474">
                  <c:v>12.68</c:v>
                </c:pt>
                <c:pt idx="475">
                  <c:v>6.8550000000000004</c:v>
                </c:pt>
                <c:pt idx="476">
                  <c:v>20.43</c:v>
                </c:pt>
                <c:pt idx="477">
                  <c:v>9.254999999999999</c:v>
                </c:pt>
                <c:pt idx="478">
                  <c:v>0</c:v>
                </c:pt>
                <c:pt idx="479">
                  <c:v>3.28</c:v>
                </c:pt>
                <c:pt idx="480">
                  <c:v>0.88500000000000001</c:v>
                </c:pt>
                <c:pt idx="481">
                  <c:v>0.25</c:v>
                </c:pt>
                <c:pt idx="482">
                  <c:v>0.125</c:v>
                </c:pt>
                <c:pt idx="483">
                  <c:v>3.915</c:v>
                </c:pt>
                <c:pt idx="484">
                  <c:v>0</c:v>
                </c:pt>
                <c:pt idx="485">
                  <c:v>2.6549999999999998</c:v>
                </c:pt>
                <c:pt idx="486">
                  <c:v>0</c:v>
                </c:pt>
                <c:pt idx="487">
                  <c:v>18.285</c:v>
                </c:pt>
                <c:pt idx="488">
                  <c:v>23.524999999999999</c:v>
                </c:pt>
                <c:pt idx="489">
                  <c:v>26.66</c:v>
                </c:pt>
                <c:pt idx="490">
                  <c:v>5.415</c:v>
                </c:pt>
                <c:pt idx="491">
                  <c:v>18.535</c:v>
                </c:pt>
                <c:pt idx="492">
                  <c:v>1.78</c:v>
                </c:pt>
                <c:pt idx="493">
                  <c:v>0.25</c:v>
                </c:pt>
                <c:pt idx="494">
                  <c:v>0.25</c:v>
                </c:pt>
                <c:pt idx="495">
                  <c:v>0.25</c:v>
                </c:pt>
                <c:pt idx="496">
                  <c:v>40.454999999999998</c:v>
                </c:pt>
                <c:pt idx="497">
                  <c:v>0.125</c:v>
                </c:pt>
                <c:pt idx="498">
                  <c:v>0.5</c:v>
                </c:pt>
                <c:pt idx="499">
                  <c:v>5.125</c:v>
                </c:pt>
                <c:pt idx="500">
                  <c:v>2.2799999999999998</c:v>
                </c:pt>
                <c:pt idx="501">
                  <c:v>7.23</c:v>
                </c:pt>
                <c:pt idx="502">
                  <c:v>6.3250000000000002</c:v>
                </c:pt>
                <c:pt idx="503">
                  <c:v>0.75</c:v>
                </c:pt>
                <c:pt idx="504">
                  <c:v>5.13</c:v>
                </c:pt>
                <c:pt idx="505">
                  <c:v>4.0299999999999994</c:v>
                </c:pt>
                <c:pt idx="506">
                  <c:v>24.27</c:v>
                </c:pt>
                <c:pt idx="507">
                  <c:v>0</c:v>
                </c:pt>
                <c:pt idx="508">
                  <c:v>6.9399999999999995</c:v>
                </c:pt>
                <c:pt idx="509">
                  <c:v>14.07</c:v>
                </c:pt>
                <c:pt idx="510">
                  <c:v>7.7750000000000004</c:v>
                </c:pt>
                <c:pt idx="511">
                  <c:v>5.54</c:v>
                </c:pt>
                <c:pt idx="512">
                  <c:v>0.375</c:v>
                </c:pt>
                <c:pt idx="513">
                  <c:v>0.125</c:v>
                </c:pt>
                <c:pt idx="514">
                  <c:v>0</c:v>
                </c:pt>
                <c:pt idx="515">
                  <c:v>4.3049999999999997</c:v>
                </c:pt>
                <c:pt idx="516">
                  <c:v>0.25</c:v>
                </c:pt>
                <c:pt idx="517">
                  <c:v>14.42</c:v>
                </c:pt>
                <c:pt idx="518">
                  <c:v>4.5350000000000001</c:v>
                </c:pt>
                <c:pt idx="519">
                  <c:v>4.9349999999999996</c:v>
                </c:pt>
                <c:pt idx="520">
                  <c:v>7.335</c:v>
                </c:pt>
                <c:pt idx="521">
                  <c:v>0.125</c:v>
                </c:pt>
                <c:pt idx="522">
                  <c:v>0</c:v>
                </c:pt>
                <c:pt idx="523">
                  <c:v>2.4</c:v>
                </c:pt>
                <c:pt idx="524">
                  <c:v>0</c:v>
                </c:pt>
                <c:pt idx="525">
                  <c:v>1</c:v>
                </c:pt>
                <c:pt idx="526">
                  <c:v>0.25</c:v>
                </c:pt>
                <c:pt idx="527">
                  <c:v>4.1950000000000003</c:v>
                </c:pt>
                <c:pt idx="528">
                  <c:v>0.125</c:v>
                </c:pt>
                <c:pt idx="529">
                  <c:v>10.114999999999998</c:v>
                </c:pt>
                <c:pt idx="530">
                  <c:v>0.5</c:v>
                </c:pt>
                <c:pt idx="531">
                  <c:v>21.184999999999999</c:v>
                </c:pt>
                <c:pt idx="532">
                  <c:v>61.31</c:v>
                </c:pt>
                <c:pt idx="533">
                  <c:v>0.25</c:v>
                </c:pt>
                <c:pt idx="534">
                  <c:v>0.75</c:v>
                </c:pt>
                <c:pt idx="535">
                  <c:v>0.125</c:v>
                </c:pt>
                <c:pt idx="536">
                  <c:v>0</c:v>
                </c:pt>
                <c:pt idx="537">
                  <c:v>9.2149999999999999</c:v>
                </c:pt>
                <c:pt idx="538">
                  <c:v>2.2549999999999999</c:v>
                </c:pt>
                <c:pt idx="539">
                  <c:v>3.55</c:v>
                </c:pt>
                <c:pt idx="540">
                  <c:v>36.81</c:v>
                </c:pt>
                <c:pt idx="541">
                  <c:v>2.2799999999999998</c:v>
                </c:pt>
                <c:pt idx="542">
                  <c:v>14.595000000000001</c:v>
                </c:pt>
                <c:pt idx="543">
                  <c:v>17.505000000000003</c:v>
                </c:pt>
                <c:pt idx="544">
                  <c:v>28.145</c:v>
                </c:pt>
                <c:pt idx="545">
                  <c:v>0.625</c:v>
                </c:pt>
                <c:pt idx="546">
                  <c:v>0</c:v>
                </c:pt>
                <c:pt idx="547">
                  <c:v>9.4849999999999994</c:v>
                </c:pt>
                <c:pt idx="548">
                  <c:v>0.625</c:v>
                </c:pt>
                <c:pt idx="549">
                  <c:v>1.5</c:v>
                </c:pt>
                <c:pt idx="550">
                  <c:v>4.04</c:v>
                </c:pt>
                <c:pt idx="551">
                  <c:v>30.074999999999999</c:v>
                </c:pt>
                <c:pt idx="552">
                  <c:v>0.25</c:v>
                </c:pt>
                <c:pt idx="553">
                  <c:v>4.9550000000000001</c:v>
                </c:pt>
                <c:pt idx="554">
                  <c:v>5.84</c:v>
                </c:pt>
                <c:pt idx="555">
                  <c:v>21.759999999999998</c:v>
                </c:pt>
                <c:pt idx="556">
                  <c:v>17.18</c:v>
                </c:pt>
                <c:pt idx="557">
                  <c:v>1.77</c:v>
                </c:pt>
                <c:pt idx="558">
                  <c:v>0.25</c:v>
                </c:pt>
                <c:pt idx="559">
                  <c:v>28.810000000000002</c:v>
                </c:pt>
                <c:pt idx="560">
                  <c:v>4.76</c:v>
                </c:pt>
                <c:pt idx="561">
                  <c:v>29.905000000000001</c:v>
                </c:pt>
                <c:pt idx="562">
                  <c:v>10.92</c:v>
                </c:pt>
                <c:pt idx="563">
                  <c:v>0.63</c:v>
                </c:pt>
                <c:pt idx="564">
                  <c:v>2.7549999999999999</c:v>
                </c:pt>
                <c:pt idx="565">
                  <c:v>0</c:v>
                </c:pt>
                <c:pt idx="566">
                  <c:v>5.34</c:v>
                </c:pt>
                <c:pt idx="567">
                  <c:v>11.9</c:v>
                </c:pt>
                <c:pt idx="568">
                  <c:v>1.76</c:v>
                </c:pt>
                <c:pt idx="569">
                  <c:v>0.125</c:v>
                </c:pt>
                <c:pt idx="570">
                  <c:v>35.44</c:v>
                </c:pt>
                <c:pt idx="571">
                  <c:v>0</c:v>
                </c:pt>
                <c:pt idx="572">
                  <c:v>16.25</c:v>
                </c:pt>
                <c:pt idx="573">
                  <c:v>13.195</c:v>
                </c:pt>
                <c:pt idx="574">
                  <c:v>1.51</c:v>
                </c:pt>
                <c:pt idx="575">
                  <c:v>0.25</c:v>
                </c:pt>
                <c:pt idx="576">
                  <c:v>15.73</c:v>
                </c:pt>
                <c:pt idx="577">
                  <c:v>2.2799999999999998</c:v>
                </c:pt>
                <c:pt idx="578">
                  <c:v>2.27</c:v>
                </c:pt>
                <c:pt idx="579">
                  <c:v>19.28</c:v>
                </c:pt>
                <c:pt idx="580">
                  <c:v>72.954999999999998</c:v>
                </c:pt>
                <c:pt idx="581">
                  <c:v>0.125</c:v>
                </c:pt>
                <c:pt idx="582">
                  <c:v>0.25</c:v>
                </c:pt>
                <c:pt idx="583">
                  <c:v>15.865</c:v>
                </c:pt>
                <c:pt idx="584">
                  <c:v>0.125</c:v>
                </c:pt>
                <c:pt idx="585">
                  <c:v>26.15</c:v>
                </c:pt>
                <c:pt idx="586">
                  <c:v>5.6950000000000003</c:v>
                </c:pt>
                <c:pt idx="587">
                  <c:v>9.2899999999999991</c:v>
                </c:pt>
                <c:pt idx="588">
                  <c:v>59.64</c:v>
                </c:pt>
                <c:pt idx="589">
                  <c:v>19.54</c:v>
                </c:pt>
                <c:pt idx="590">
                  <c:v>9.09</c:v>
                </c:pt>
                <c:pt idx="591">
                  <c:v>8.7650000000000006</c:v>
                </c:pt>
                <c:pt idx="592">
                  <c:v>40.494999999999997</c:v>
                </c:pt>
                <c:pt idx="593">
                  <c:v>0</c:v>
                </c:pt>
                <c:pt idx="594">
                  <c:v>22.715</c:v>
                </c:pt>
                <c:pt idx="595">
                  <c:v>10.484999999999999</c:v>
                </c:pt>
                <c:pt idx="596">
                  <c:v>40.045000000000002</c:v>
                </c:pt>
                <c:pt idx="597">
                  <c:v>0.125</c:v>
                </c:pt>
                <c:pt idx="598">
                  <c:v>0</c:v>
                </c:pt>
                <c:pt idx="599">
                  <c:v>0</c:v>
                </c:pt>
                <c:pt idx="600">
                  <c:v>6.3449999999999998</c:v>
                </c:pt>
                <c:pt idx="601">
                  <c:v>0.25</c:v>
                </c:pt>
                <c:pt idx="602">
                  <c:v>25.490000000000002</c:v>
                </c:pt>
                <c:pt idx="603">
                  <c:v>7.2249999999999996</c:v>
                </c:pt>
                <c:pt idx="604">
                  <c:v>6.33</c:v>
                </c:pt>
                <c:pt idx="605">
                  <c:v>1.2549999999999999</c:v>
                </c:pt>
                <c:pt idx="606">
                  <c:v>2.91</c:v>
                </c:pt>
                <c:pt idx="607">
                  <c:v>38.844999999999999</c:v>
                </c:pt>
                <c:pt idx="608">
                  <c:v>5.43</c:v>
                </c:pt>
                <c:pt idx="609">
                  <c:v>21.439999999999998</c:v>
                </c:pt>
                <c:pt idx="610">
                  <c:v>6.915</c:v>
                </c:pt>
                <c:pt idx="611">
                  <c:v>23.655000000000001</c:v>
                </c:pt>
                <c:pt idx="612">
                  <c:v>56.734999999999999</c:v>
                </c:pt>
                <c:pt idx="613">
                  <c:v>39.33</c:v>
                </c:pt>
                <c:pt idx="614">
                  <c:v>5.1899999999999995</c:v>
                </c:pt>
                <c:pt idx="615">
                  <c:v>21.82</c:v>
                </c:pt>
                <c:pt idx="616">
                  <c:v>0.125</c:v>
                </c:pt>
                <c:pt idx="617">
                  <c:v>83.2</c:v>
                </c:pt>
                <c:pt idx="618">
                  <c:v>0.125</c:v>
                </c:pt>
                <c:pt idx="619">
                  <c:v>0</c:v>
                </c:pt>
                <c:pt idx="620">
                  <c:v>8.2349999999999994</c:v>
                </c:pt>
                <c:pt idx="621">
                  <c:v>23.42</c:v>
                </c:pt>
                <c:pt idx="622">
                  <c:v>76.28</c:v>
                </c:pt>
                <c:pt idx="623">
                  <c:v>0.125</c:v>
                </c:pt>
                <c:pt idx="624">
                  <c:v>6.8049999999999997</c:v>
                </c:pt>
                <c:pt idx="625">
                  <c:v>6.4050000000000002</c:v>
                </c:pt>
                <c:pt idx="626">
                  <c:v>14.824999999999999</c:v>
                </c:pt>
                <c:pt idx="627">
                  <c:v>25.740000000000002</c:v>
                </c:pt>
                <c:pt idx="628">
                  <c:v>16.244999999999997</c:v>
                </c:pt>
                <c:pt idx="629">
                  <c:v>13.85</c:v>
                </c:pt>
                <c:pt idx="630">
                  <c:v>58.125</c:v>
                </c:pt>
                <c:pt idx="631">
                  <c:v>153.07499999999999</c:v>
                </c:pt>
                <c:pt idx="632">
                  <c:v>150.45499999999998</c:v>
                </c:pt>
                <c:pt idx="633">
                  <c:v>7.9050000000000002</c:v>
                </c:pt>
                <c:pt idx="634">
                  <c:v>0.125</c:v>
                </c:pt>
                <c:pt idx="635">
                  <c:v>1.135</c:v>
                </c:pt>
                <c:pt idx="636">
                  <c:v>29.759999999999998</c:v>
                </c:pt>
                <c:pt idx="637">
                  <c:v>7.85</c:v>
                </c:pt>
                <c:pt idx="638">
                  <c:v>41.405000000000001</c:v>
                </c:pt>
                <c:pt idx="639">
                  <c:v>7.7050000000000001</c:v>
                </c:pt>
                <c:pt idx="640">
                  <c:v>40.07</c:v>
                </c:pt>
                <c:pt idx="641">
                  <c:v>4.2750000000000004</c:v>
                </c:pt>
                <c:pt idx="642">
                  <c:v>2.0299999999999998</c:v>
                </c:pt>
                <c:pt idx="643">
                  <c:v>0.375</c:v>
                </c:pt>
                <c:pt idx="644">
                  <c:v>0</c:v>
                </c:pt>
                <c:pt idx="645">
                  <c:v>0</c:v>
                </c:pt>
                <c:pt idx="646">
                  <c:v>0.755</c:v>
                </c:pt>
                <c:pt idx="647">
                  <c:v>32.760000000000005</c:v>
                </c:pt>
                <c:pt idx="648">
                  <c:v>0.5</c:v>
                </c:pt>
                <c:pt idx="649">
                  <c:v>17.875</c:v>
                </c:pt>
                <c:pt idx="650">
                  <c:v>9.120000000000001</c:v>
                </c:pt>
                <c:pt idx="651">
                  <c:v>23.09</c:v>
                </c:pt>
                <c:pt idx="652">
                  <c:v>0</c:v>
                </c:pt>
                <c:pt idx="653">
                  <c:v>4.5649999999999995</c:v>
                </c:pt>
                <c:pt idx="654">
                  <c:v>0.25</c:v>
                </c:pt>
                <c:pt idx="655">
                  <c:v>0</c:v>
                </c:pt>
                <c:pt idx="656">
                  <c:v>0</c:v>
                </c:pt>
                <c:pt idx="657">
                  <c:v>0</c:v>
                </c:pt>
                <c:pt idx="658">
                  <c:v>0</c:v>
                </c:pt>
                <c:pt idx="659">
                  <c:v>0</c:v>
                </c:pt>
                <c:pt idx="660">
                  <c:v>0</c:v>
                </c:pt>
                <c:pt idx="661">
                  <c:v>0</c:v>
                </c:pt>
                <c:pt idx="662">
                  <c:v>40.365000000000002</c:v>
                </c:pt>
                <c:pt idx="663">
                  <c:v>10.66</c:v>
                </c:pt>
                <c:pt idx="664">
                  <c:v>2.6549999999999998</c:v>
                </c:pt>
                <c:pt idx="665">
                  <c:v>9.1350000000000016</c:v>
                </c:pt>
                <c:pt idx="666">
                  <c:v>0</c:v>
                </c:pt>
                <c:pt idx="667">
                  <c:v>0</c:v>
                </c:pt>
                <c:pt idx="668">
                  <c:v>0</c:v>
                </c:pt>
                <c:pt idx="669">
                  <c:v>0.75</c:v>
                </c:pt>
                <c:pt idx="670">
                  <c:v>0.125</c:v>
                </c:pt>
                <c:pt idx="671">
                  <c:v>0.38</c:v>
                </c:pt>
                <c:pt idx="672">
                  <c:v>0</c:v>
                </c:pt>
                <c:pt idx="673">
                  <c:v>0</c:v>
                </c:pt>
                <c:pt idx="674">
                  <c:v>0</c:v>
                </c:pt>
                <c:pt idx="675">
                  <c:v>0</c:v>
                </c:pt>
                <c:pt idx="676">
                  <c:v>0</c:v>
                </c:pt>
                <c:pt idx="677">
                  <c:v>0</c:v>
                </c:pt>
                <c:pt idx="678">
                  <c:v>0</c:v>
                </c:pt>
                <c:pt idx="679">
                  <c:v>0</c:v>
                </c:pt>
                <c:pt idx="680">
                  <c:v>1.78</c:v>
                </c:pt>
                <c:pt idx="681">
                  <c:v>0.63500000000000001</c:v>
                </c:pt>
                <c:pt idx="682">
                  <c:v>0</c:v>
                </c:pt>
                <c:pt idx="683">
                  <c:v>0</c:v>
                </c:pt>
                <c:pt idx="684">
                  <c:v>2.5299999999999998</c:v>
                </c:pt>
                <c:pt idx="685">
                  <c:v>0</c:v>
                </c:pt>
                <c:pt idx="686">
                  <c:v>0</c:v>
                </c:pt>
                <c:pt idx="687">
                  <c:v>0</c:v>
                </c:pt>
                <c:pt idx="688">
                  <c:v>0</c:v>
                </c:pt>
                <c:pt idx="689">
                  <c:v>0</c:v>
                </c:pt>
                <c:pt idx="690">
                  <c:v>3.6749999999999998</c:v>
                </c:pt>
                <c:pt idx="691">
                  <c:v>0</c:v>
                </c:pt>
                <c:pt idx="692">
                  <c:v>0</c:v>
                </c:pt>
                <c:pt idx="693">
                  <c:v>0</c:v>
                </c:pt>
                <c:pt idx="694">
                  <c:v>0.755</c:v>
                </c:pt>
                <c:pt idx="695">
                  <c:v>0.125</c:v>
                </c:pt>
                <c:pt idx="696">
                  <c:v>0</c:v>
                </c:pt>
                <c:pt idx="697">
                  <c:v>5.83</c:v>
                </c:pt>
                <c:pt idx="698">
                  <c:v>0</c:v>
                </c:pt>
                <c:pt idx="699">
                  <c:v>0</c:v>
                </c:pt>
                <c:pt idx="700">
                  <c:v>0</c:v>
                </c:pt>
                <c:pt idx="701">
                  <c:v>0</c:v>
                </c:pt>
                <c:pt idx="702">
                  <c:v>5.8449999999999998</c:v>
                </c:pt>
                <c:pt idx="703">
                  <c:v>0.125</c:v>
                </c:pt>
                <c:pt idx="704">
                  <c:v>0</c:v>
                </c:pt>
                <c:pt idx="705">
                  <c:v>0</c:v>
                </c:pt>
                <c:pt idx="706">
                  <c:v>0.25</c:v>
                </c:pt>
                <c:pt idx="707">
                  <c:v>0</c:v>
                </c:pt>
                <c:pt idx="708">
                  <c:v>0</c:v>
                </c:pt>
                <c:pt idx="709">
                  <c:v>0</c:v>
                </c:pt>
                <c:pt idx="710">
                  <c:v>0</c:v>
                </c:pt>
                <c:pt idx="711">
                  <c:v>0</c:v>
                </c:pt>
                <c:pt idx="712">
                  <c:v>0</c:v>
                </c:pt>
                <c:pt idx="713">
                  <c:v>0.75</c:v>
                </c:pt>
                <c:pt idx="714">
                  <c:v>0</c:v>
                </c:pt>
                <c:pt idx="715">
                  <c:v>3.17</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1.01</c:v>
                </c:pt>
                <c:pt idx="734">
                  <c:v>0.25</c:v>
                </c:pt>
                <c:pt idx="735">
                  <c:v>0.125</c:v>
                </c:pt>
                <c:pt idx="736">
                  <c:v>0</c:v>
                </c:pt>
                <c:pt idx="737">
                  <c:v>0</c:v>
                </c:pt>
                <c:pt idx="738">
                  <c:v>0</c:v>
                </c:pt>
                <c:pt idx="739">
                  <c:v>0</c:v>
                </c:pt>
                <c:pt idx="740">
                  <c:v>0.76</c:v>
                </c:pt>
                <c:pt idx="741">
                  <c:v>0.5</c:v>
                </c:pt>
                <c:pt idx="742">
                  <c:v>0.755</c:v>
                </c:pt>
                <c:pt idx="743">
                  <c:v>0.125</c:v>
                </c:pt>
                <c:pt idx="744">
                  <c:v>0.63500000000000001</c:v>
                </c:pt>
                <c:pt idx="745">
                  <c:v>0</c:v>
                </c:pt>
                <c:pt idx="746">
                  <c:v>0</c:v>
                </c:pt>
                <c:pt idx="747">
                  <c:v>0</c:v>
                </c:pt>
                <c:pt idx="748">
                  <c:v>0</c:v>
                </c:pt>
                <c:pt idx="749">
                  <c:v>0</c:v>
                </c:pt>
                <c:pt idx="750">
                  <c:v>1.25</c:v>
                </c:pt>
                <c:pt idx="751">
                  <c:v>0</c:v>
                </c:pt>
                <c:pt idx="752">
                  <c:v>0</c:v>
                </c:pt>
                <c:pt idx="753">
                  <c:v>0</c:v>
                </c:pt>
                <c:pt idx="754">
                  <c:v>0</c:v>
                </c:pt>
                <c:pt idx="755">
                  <c:v>17.189999999999998</c:v>
                </c:pt>
                <c:pt idx="756">
                  <c:v>0.125</c:v>
                </c:pt>
                <c:pt idx="757">
                  <c:v>0</c:v>
                </c:pt>
                <c:pt idx="758">
                  <c:v>0</c:v>
                </c:pt>
                <c:pt idx="759">
                  <c:v>0</c:v>
                </c:pt>
                <c:pt idx="760">
                  <c:v>0</c:v>
                </c:pt>
                <c:pt idx="761">
                  <c:v>0</c:v>
                </c:pt>
                <c:pt idx="762">
                  <c:v>8.2199999999999989</c:v>
                </c:pt>
                <c:pt idx="763">
                  <c:v>5.81</c:v>
                </c:pt>
                <c:pt idx="764">
                  <c:v>0.125</c:v>
                </c:pt>
                <c:pt idx="765">
                  <c:v>0</c:v>
                </c:pt>
                <c:pt idx="766">
                  <c:v>0</c:v>
                </c:pt>
                <c:pt idx="767">
                  <c:v>0</c:v>
                </c:pt>
                <c:pt idx="768">
                  <c:v>0</c:v>
                </c:pt>
                <c:pt idx="769">
                  <c:v>0</c:v>
                </c:pt>
                <c:pt idx="770">
                  <c:v>0</c:v>
                </c:pt>
                <c:pt idx="771">
                  <c:v>0</c:v>
                </c:pt>
                <c:pt idx="772">
                  <c:v>0</c:v>
                </c:pt>
                <c:pt idx="773">
                  <c:v>0</c:v>
                </c:pt>
                <c:pt idx="774">
                  <c:v>0</c:v>
                </c:pt>
                <c:pt idx="775">
                  <c:v>0</c:v>
                </c:pt>
                <c:pt idx="776">
                  <c:v>0.375</c:v>
                </c:pt>
                <c:pt idx="777">
                  <c:v>0.25</c:v>
                </c:pt>
                <c:pt idx="778">
                  <c:v>8.84</c:v>
                </c:pt>
                <c:pt idx="779">
                  <c:v>5.0599999999999996</c:v>
                </c:pt>
                <c:pt idx="780">
                  <c:v>22.425000000000001</c:v>
                </c:pt>
                <c:pt idx="781">
                  <c:v>0</c:v>
                </c:pt>
                <c:pt idx="782">
                  <c:v>0</c:v>
                </c:pt>
                <c:pt idx="783">
                  <c:v>0</c:v>
                </c:pt>
                <c:pt idx="784">
                  <c:v>0</c:v>
                </c:pt>
                <c:pt idx="785">
                  <c:v>0</c:v>
                </c:pt>
                <c:pt idx="786">
                  <c:v>0</c:v>
                </c:pt>
                <c:pt idx="787">
                  <c:v>17.635000000000002</c:v>
                </c:pt>
                <c:pt idx="788">
                  <c:v>0.88500000000000001</c:v>
                </c:pt>
                <c:pt idx="789">
                  <c:v>0.125</c:v>
                </c:pt>
                <c:pt idx="790">
                  <c:v>6.59</c:v>
                </c:pt>
                <c:pt idx="791">
                  <c:v>35.150000000000006</c:v>
                </c:pt>
                <c:pt idx="792">
                  <c:v>10.02</c:v>
                </c:pt>
                <c:pt idx="793">
                  <c:v>0.125</c:v>
                </c:pt>
                <c:pt idx="794">
                  <c:v>32.365000000000002</c:v>
                </c:pt>
                <c:pt idx="795">
                  <c:v>0.125</c:v>
                </c:pt>
                <c:pt idx="796">
                  <c:v>7.9350000000000005</c:v>
                </c:pt>
                <c:pt idx="797">
                  <c:v>21.405000000000001</c:v>
                </c:pt>
                <c:pt idx="798">
                  <c:v>15.58</c:v>
                </c:pt>
                <c:pt idx="799">
                  <c:v>2.125</c:v>
                </c:pt>
                <c:pt idx="800">
                  <c:v>46.945</c:v>
                </c:pt>
                <c:pt idx="801">
                  <c:v>3.4049999999999998</c:v>
                </c:pt>
                <c:pt idx="802">
                  <c:v>8.2100000000000009</c:v>
                </c:pt>
                <c:pt idx="803">
                  <c:v>21.965</c:v>
                </c:pt>
                <c:pt idx="804">
                  <c:v>0.125</c:v>
                </c:pt>
                <c:pt idx="805">
                  <c:v>0</c:v>
                </c:pt>
                <c:pt idx="806">
                  <c:v>0</c:v>
                </c:pt>
                <c:pt idx="807">
                  <c:v>0</c:v>
                </c:pt>
                <c:pt idx="808">
                  <c:v>0</c:v>
                </c:pt>
                <c:pt idx="809">
                  <c:v>21.574999999999999</c:v>
                </c:pt>
                <c:pt idx="810">
                  <c:v>0.125</c:v>
                </c:pt>
                <c:pt idx="811">
                  <c:v>24.13</c:v>
                </c:pt>
                <c:pt idx="812">
                  <c:v>15.715</c:v>
                </c:pt>
                <c:pt idx="813">
                  <c:v>3.67</c:v>
                </c:pt>
                <c:pt idx="814">
                  <c:v>0.25</c:v>
                </c:pt>
                <c:pt idx="815">
                  <c:v>0</c:v>
                </c:pt>
                <c:pt idx="816">
                  <c:v>0.625</c:v>
                </c:pt>
                <c:pt idx="817">
                  <c:v>52.145000000000003</c:v>
                </c:pt>
                <c:pt idx="818">
                  <c:v>2.5099999999999998</c:v>
                </c:pt>
                <c:pt idx="819">
                  <c:v>9.5250000000000004</c:v>
                </c:pt>
                <c:pt idx="820">
                  <c:v>0.375</c:v>
                </c:pt>
                <c:pt idx="821">
                  <c:v>0.125</c:v>
                </c:pt>
                <c:pt idx="822">
                  <c:v>34.769999999999996</c:v>
                </c:pt>
                <c:pt idx="823">
                  <c:v>0</c:v>
                </c:pt>
                <c:pt idx="824">
                  <c:v>0</c:v>
                </c:pt>
                <c:pt idx="825">
                  <c:v>0</c:v>
                </c:pt>
                <c:pt idx="826">
                  <c:v>25.645</c:v>
                </c:pt>
                <c:pt idx="827">
                  <c:v>3.5249999999999999</c:v>
                </c:pt>
                <c:pt idx="828">
                  <c:v>0</c:v>
                </c:pt>
                <c:pt idx="829">
                  <c:v>3.26</c:v>
                </c:pt>
                <c:pt idx="830">
                  <c:v>60.545000000000002</c:v>
                </c:pt>
                <c:pt idx="831">
                  <c:v>18.869999999999997</c:v>
                </c:pt>
                <c:pt idx="832">
                  <c:v>0</c:v>
                </c:pt>
                <c:pt idx="833">
                  <c:v>4.5199999999999996</c:v>
                </c:pt>
                <c:pt idx="834">
                  <c:v>0</c:v>
                </c:pt>
                <c:pt idx="835">
                  <c:v>2.04</c:v>
                </c:pt>
                <c:pt idx="836">
                  <c:v>0.25</c:v>
                </c:pt>
                <c:pt idx="837">
                  <c:v>0</c:v>
                </c:pt>
                <c:pt idx="838">
                  <c:v>54.2</c:v>
                </c:pt>
                <c:pt idx="839">
                  <c:v>0</c:v>
                </c:pt>
                <c:pt idx="840">
                  <c:v>0.125</c:v>
                </c:pt>
                <c:pt idx="841">
                  <c:v>2.25</c:v>
                </c:pt>
                <c:pt idx="842">
                  <c:v>0.125</c:v>
                </c:pt>
                <c:pt idx="843">
                  <c:v>3.5</c:v>
                </c:pt>
                <c:pt idx="844">
                  <c:v>0.75</c:v>
                </c:pt>
                <c:pt idx="845">
                  <c:v>1.145</c:v>
                </c:pt>
                <c:pt idx="846">
                  <c:v>26.155000000000001</c:v>
                </c:pt>
                <c:pt idx="847">
                  <c:v>2.895</c:v>
                </c:pt>
                <c:pt idx="848">
                  <c:v>3.04</c:v>
                </c:pt>
                <c:pt idx="849">
                  <c:v>19.795000000000002</c:v>
                </c:pt>
                <c:pt idx="850">
                  <c:v>10.914999999999999</c:v>
                </c:pt>
                <c:pt idx="851">
                  <c:v>0.125</c:v>
                </c:pt>
                <c:pt idx="852">
                  <c:v>13.83</c:v>
                </c:pt>
                <c:pt idx="853">
                  <c:v>0.5</c:v>
                </c:pt>
                <c:pt idx="854">
                  <c:v>33.814999999999998</c:v>
                </c:pt>
                <c:pt idx="855">
                  <c:v>8.6850000000000005</c:v>
                </c:pt>
                <c:pt idx="856">
                  <c:v>32.625</c:v>
                </c:pt>
                <c:pt idx="857">
                  <c:v>0.125</c:v>
                </c:pt>
                <c:pt idx="858">
                  <c:v>1.375</c:v>
                </c:pt>
                <c:pt idx="859">
                  <c:v>1.5049999999999999</c:v>
                </c:pt>
                <c:pt idx="860">
                  <c:v>0.375</c:v>
                </c:pt>
                <c:pt idx="861">
                  <c:v>14.725000000000001</c:v>
                </c:pt>
                <c:pt idx="862">
                  <c:v>9.48</c:v>
                </c:pt>
                <c:pt idx="863">
                  <c:v>3.8949999999999996</c:v>
                </c:pt>
                <c:pt idx="864">
                  <c:v>0.125</c:v>
                </c:pt>
                <c:pt idx="865">
                  <c:v>18.895000000000003</c:v>
                </c:pt>
                <c:pt idx="866">
                  <c:v>2.88</c:v>
                </c:pt>
                <c:pt idx="867">
                  <c:v>29.68</c:v>
                </c:pt>
                <c:pt idx="868">
                  <c:v>0.125</c:v>
                </c:pt>
                <c:pt idx="869">
                  <c:v>0.125</c:v>
                </c:pt>
                <c:pt idx="870">
                  <c:v>15.23</c:v>
                </c:pt>
                <c:pt idx="871">
                  <c:v>6.1349999999999998</c:v>
                </c:pt>
                <c:pt idx="872">
                  <c:v>0.125</c:v>
                </c:pt>
                <c:pt idx="873">
                  <c:v>11.809999999999999</c:v>
                </c:pt>
                <c:pt idx="874">
                  <c:v>31.299999999999997</c:v>
                </c:pt>
                <c:pt idx="875">
                  <c:v>1.635</c:v>
                </c:pt>
                <c:pt idx="876">
                  <c:v>3.165</c:v>
                </c:pt>
                <c:pt idx="877">
                  <c:v>0.625</c:v>
                </c:pt>
                <c:pt idx="878">
                  <c:v>0.25</c:v>
                </c:pt>
                <c:pt idx="879">
                  <c:v>0</c:v>
                </c:pt>
                <c:pt idx="880">
                  <c:v>2.2649999999999997</c:v>
                </c:pt>
                <c:pt idx="881">
                  <c:v>52.164999999999999</c:v>
                </c:pt>
                <c:pt idx="882">
                  <c:v>65.710000000000008</c:v>
                </c:pt>
                <c:pt idx="883">
                  <c:v>1.645</c:v>
                </c:pt>
                <c:pt idx="884">
                  <c:v>0</c:v>
                </c:pt>
                <c:pt idx="885">
                  <c:v>0.25</c:v>
                </c:pt>
                <c:pt idx="886">
                  <c:v>0.5</c:v>
                </c:pt>
                <c:pt idx="887">
                  <c:v>1.75</c:v>
                </c:pt>
                <c:pt idx="888">
                  <c:v>2.65</c:v>
                </c:pt>
                <c:pt idx="889">
                  <c:v>0</c:v>
                </c:pt>
                <c:pt idx="890">
                  <c:v>0.625</c:v>
                </c:pt>
                <c:pt idx="891">
                  <c:v>6.6899999999999995</c:v>
                </c:pt>
                <c:pt idx="892">
                  <c:v>29.414999999999999</c:v>
                </c:pt>
                <c:pt idx="893">
                  <c:v>17.78</c:v>
                </c:pt>
                <c:pt idx="894">
                  <c:v>5.66</c:v>
                </c:pt>
                <c:pt idx="895">
                  <c:v>3.03</c:v>
                </c:pt>
                <c:pt idx="896">
                  <c:v>7.2249999999999996</c:v>
                </c:pt>
                <c:pt idx="897">
                  <c:v>0.125</c:v>
                </c:pt>
                <c:pt idx="898">
                  <c:v>4.165</c:v>
                </c:pt>
                <c:pt idx="899">
                  <c:v>10.155000000000001</c:v>
                </c:pt>
                <c:pt idx="900">
                  <c:v>0</c:v>
                </c:pt>
                <c:pt idx="901">
                  <c:v>20.369999999999997</c:v>
                </c:pt>
                <c:pt idx="902">
                  <c:v>18.494999999999997</c:v>
                </c:pt>
                <c:pt idx="903">
                  <c:v>29.18</c:v>
                </c:pt>
                <c:pt idx="904">
                  <c:v>0.125</c:v>
                </c:pt>
                <c:pt idx="905">
                  <c:v>6.3550000000000004</c:v>
                </c:pt>
                <c:pt idx="906">
                  <c:v>4.04</c:v>
                </c:pt>
                <c:pt idx="907">
                  <c:v>0.125</c:v>
                </c:pt>
                <c:pt idx="908">
                  <c:v>20.125</c:v>
                </c:pt>
                <c:pt idx="909">
                  <c:v>0.125</c:v>
                </c:pt>
                <c:pt idx="910">
                  <c:v>0.25</c:v>
                </c:pt>
                <c:pt idx="911">
                  <c:v>37.520000000000003</c:v>
                </c:pt>
                <c:pt idx="912">
                  <c:v>3.1749999999999998</c:v>
                </c:pt>
                <c:pt idx="913">
                  <c:v>3.16</c:v>
                </c:pt>
                <c:pt idx="914">
                  <c:v>0.25</c:v>
                </c:pt>
                <c:pt idx="915">
                  <c:v>2.7749999999999999</c:v>
                </c:pt>
                <c:pt idx="916">
                  <c:v>24.615000000000002</c:v>
                </c:pt>
                <c:pt idx="917">
                  <c:v>1.26</c:v>
                </c:pt>
                <c:pt idx="918">
                  <c:v>4.68</c:v>
                </c:pt>
                <c:pt idx="919">
                  <c:v>0.25</c:v>
                </c:pt>
                <c:pt idx="920">
                  <c:v>0.875</c:v>
                </c:pt>
                <c:pt idx="921">
                  <c:v>7.7149999999999999</c:v>
                </c:pt>
                <c:pt idx="922">
                  <c:v>0</c:v>
                </c:pt>
                <c:pt idx="923">
                  <c:v>13.37</c:v>
                </c:pt>
                <c:pt idx="924">
                  <c:v>4.4349999999999996</c:v>
                </c:pt>
                <c:pt idx="925">
                  <c:v>0</c:v>
                </c:pt>
                <c:pt idx="926">
                  <c:v>1.135</c:v>
                </c:pt>
                <c:pt idx="927">
                  <c:v>2.63</c:v>
                </c:pt>
                <c:pt idx="928">
                  <c:v>0</c:v>
                </c:pt>
                <c:pt idx="929">
                  <c:v>28.93</c:v>
                </c:pt>
                <c:pt idx="930">
                  <c:v>18.634999999999998</c:v>
                </c:pt>
                <c:pt idx="931">
                  <c:v>0.5</c:v>
                </c:pt>
                <c:pt idx="932">
                  <c:v>6.33</c:v>
                </c:pt>
                <c:pt idx="933">
                  <c:v>1.75</c:v>
                </c:pt>
                <c:pt idx="934">
                  <c:v>65.594999999999999</c:v>
                </c:pt>
                <c:pt idx="935">
                  <c:v>0.125</c:v>
                </c:pt>
                <c:pt idx="936">
                  <c:v>0</c:v>
                </c:pt>
                <c:pt idx="937">
                  <c:v>0</c:v>
                </c:pt>
                <c:pt idx="938">
                  <c:v>0</c:v>
                </c:pt>
                <c:pt idx="939">
                  <c:v>0.375</c:v>
                </c:pt>
                <c:pt idx="940">
                  <c:v>0.125</c:v>
                </c:pt>
                <c:pt idx="941">
                  <c:v>0.125</c:v>
                </c:pt>
                <c:pt idx="942">
                  <c:v>3.2850000000000001</c:v>
                </c:pt>
                <c:pt idx="943">
                  <c:v>3.1349999999999998</c:v>
                </c:pt>
                <c:pt idx="944">
                  <c:v>0.25</c:v>
                </c:pt>
                <c:pt idx="945">
                  <c:v>0.75</c:v>
                </c:pt>
                <c:pt idx="946">
                  <c:v>42.129999999999995</c:v>
                </c:pt>
                <c:pt idx="947">
                  <c:v>67.41</c:v>
                </c:pt>
                <c:pt idx="948">
                  <c:v>7.72</c:v>
                </c:pt>
                <c:pt idx="949">
                  <c:v>0.125</c:v>
                </c:pt>
                <c:pt idx="950">
                  <c:v>0</c:v>
                </c:pt>
                <c:pt idx="951">
                  <c:v>0</c:v>
                </c:pt>
                <c:pt idx="952">
                  <c:v>1.145</c:v>
                </c:pt>
                <c:pt idx="953">
                  <c:v>13.585000000000001</c:v>
                </c:pt>
                <c:pt idx="954">
                  <c:v>8</c:v>
                </c:pt>
                <c:pt idx="955">
                  <c:v>0.76</c:v>
                </c:pt>
                <c:pt idx="956">
                  <c:v>1.65</c:v>
                </c:pt>
                <c:pt idx="957">
                  <c:v>0.76</c:v>
                </c:pt>
                <c:pt idx="958">
                  <c:v>46.480000000000004</c:v>
                </c:pt>
                <c:pt idx="959">
                  <c:v>0.25</c:v>
                </c:pt>
                <c:pt idx="960">
                  <c:v>6.2249999999999996</c:v>
                </c:pt>
                <c:pt idx="961">
                  <c:v>0.25</c:v>
                </c:pt>
                <c:pt idx="962">
                  <c:v>15.365</c:v>
                </c:pt>
                <c:pt idx="963">
                  <c:v>29.59</c:v>
                </c:pt>
                <c:pt idx="964">
                  <c:v>0.25</c:v>
                </c:pt>
                <c:pt idx="965">
                  <c:v>0</c:v>
                </c:pt>
                <c:pt idx="966">
                  <c:v>80.14</c:v>
                </c:pt>
                <c:pt idx="967">
                  <c:v>3.56</c:v>
                </c:pt>
                <c:pt idx="968">
                  <c:v>13.205</c:v>
                </c:pt>
                <c:pt idx="969">
                  <c:v>0.63500000000000001</c:v>
                </c:pt>
                <c:pt idx="970">
                  <c:v>0</c:v>
                </c:pt>
                <c:pt idx="971">
                  <c:v>0.51</c:v>
                </c:pt>
                <c:pt idx="972">
                  <c:v>5.08</c:v>
                </c:pt>
                <c:pt idx="973">
                  <c:v>7.24</c:v>
                </c:pt>
                <c:pt idx="974">
                  <c:v>2.16</c:v>
                </c:pt>
                <c:pt idx="975">
                  <c:v>0.38</c:v>
                </c:pt>
                <c:pt idx="976">
                  <c:v>4.5750000000000002</c:v>
                </c:pt>
                <c:pt idx="977">
                  <c:v>0.25</c:v>
                </c:pt>
                <c:pt idx="978">
                  <c:v>0.63500000000000001</c:v>
                </c:pt>
                <c:pt idx="979">
                  <c:v>33.78</c:v>
                </c:pt>
                <c:pt idx="980">
                  <c:v>43.43</c:v>
                </c:pt>
                <c:pt idx="981">
                  <c:v>0.125</c:v>
                </c:pt>
                <c:pt idx="982">
                  <c:v>12.32</c:v>
                </c:pt>
                <c:pt idx="983">
                  <c:v>32.89</c:v>
                </c:pt>
                <c:pt idx="984">
                  <c:v>32.385000000000005</c:v>
                </c:pt>
                <c:pt idx="985">
                  <c:v>0.51</c:v>
                </c:pt>
                <c:pt idx="986">
                  <c:v>12.955</c:v>
                </c:pt>
                <c:pt idx="987">
                  <c:v>3.1749999999999998</c:v>
                </c:pt>
                <c:pt idx="988">
                  <c:v>26.164999999999999</c:v>
                </c:pt>
                <c:pt idx="989">
                  <c:v>19.685000000000002</c:v>
                </c:pt>
                <c:pt idx="990">
                  <c:v>9.5250000000000004</c:v>
                </c:pt>
                <c:pt idx="991">
                  <c:v>81.150000000000006</c:v>
                </c:pt>
                <c:pt idx="992">
                  <c:v>43.94</c:v>
                </c:pt>
                <c:pt idx="993">
                  <c:v>4.9550000000000001</c:v>
                </c:pt>
                <c:pt idx="994">
                  <c:v>14.225000000000001</c:v>
                </c:pt>
                <c:pt idx="995">
                  <c:v>0.38</c:v>
                </c:pt>
                <c:pt idx="996">
                  <c:v>0.38</c:v>
                </c:pt>
                <c:pt idx="997">
                  <c:v>0.63500000000000001</c:v>
                </c:pt>
                <c:pt idx="998">
                  <c:v>4.0599999999999996</c:v>
                </c:pt>
                <c:pt idx="999">
                  <c:v>4.0599999999999996</c:v>
                </c:pt>
                <c:pt idx="1000">
                  <c:v>11.555</c:v>
                </c:pt>
                <c:pt idx="1001">
                  <c:v>6.4749999999999996</c:v>
                </c:pt>
                <c:pt idx="1002">
                  <c:v>18.03</c:v>
                </c:pt>
                <c:pt idx="1003">
                  <c:v>43.69</c:v>
                </c:pt>
                <c:pt idx="1004">
                  <c:v>17.905000000000001</c:v>
                </c:pt>
                <c:pt idx="1005">
                  <c:v>17.020000000000003</c:v>
                </c:pt>
                <c:pt idx="1006">
                  <c:v>52.45</c:v>
                </c:pt>
                <c:pt idx="1007">
                  <c:v>4.57</c:v>
                </c:pt>
                <c:pt idx="1008">
                  <c:v>17.02</c:v>
                </c:pt>
                <c:pt idx="1009">
                  <c:v>13.845000000000001</c:v>
                </c:pt>
                <c:pt idx="1010">
                  <c:v>0.51</c:v>
                </c:pt>
                <c:pt idx="1011">
                  <c:v>0.76</c:v>
                </c:pt>
                <c:pt idx="1012">
                  <c:v>61.215000000000003</c:v>
                </c:pt>
                <c:pt idx="1013">
                  <c:v>16.380000000000003</c:v>
                </c:pt>
                <c:pt idx="1014">
                  <c:v>45.085000000000001</c:v>
                </c:pt>
                <c:pt idx="1015">
                  <c:v>10.664999999999999</c:v>
                </c:pt>
                <c:pt idx="1016">
                  <c:v>25.4</c:v>
                </c:pt>
                <c:pt idx="1017">
                  <c:v>1.9049999999999998</c:v>
                </c:pt>
                <c:pt idx="1018">
                  <c:v>11.305</c:v>
                </c:pt>
                <c:pt idx="1019">
                  <c:v>9.7800000000000011</c:v>
                </c:pt>
                <c:pt idx="1020">
                  <c:v>1.65</c:v>
                </c:pt>
                <c:pt idx="1021">
                  <c:v>0.25</c:v>
                </c:pt>
                <c:pt idx="1022">
                  <c:v>0</c:v>
                </c:pt>
                <c:pt idx="1023">
                  <c:v>0</c:v>
                </c:pt>
                <c:pt idx="1024">
                  <c:v>0</c:v>
                </c:pt>
                <c:pt idx="1025">
                  <c:v>0</c:v>
                </c:pt>
                <c:pt idx="1026">
                  <c:v>0</c:v>
                </c:pt>
                <c:pt idx="1027">
                  <c:v>0</c:v>
                </c:pt>
                <c:pt idx="1028">
                  <c:v>0</c:v>
                </c:pt>
                <c:pt idx="1029">
                  <c:v>0</c:v>
                </c:pt>
                <c:pt idx="1030">
                  <c:v>0</c:v>
                </c:pt>
                <c:pt idx="1031">
                  <c:v>0.51</c:v>
                </c:pt>
                <c:pt idx="1032">
                  <c:v>0</c:v>
                </c:pt>
                <c:pt idx="1033">
                  <c:v>0</c:v>
                </c:pt>
                <c:pt idx="1034">
                  <c:v>14.73</c:v>
                </c:pt>
                <c:pt idx="1035">
                  <c:v>24.130000000000003</c:v>
                </c:pt>
                <c:pt idx="1036">
                  <c:v>0.125</c:v>
                </c:pt>
                <c:pt idx="1037">
                  <c:v>8.89</c:v>
                </c:pt>
                <c:pt idx="1038">
                  <c:v>4.1899999999999995</c:v>
                </c:pt>
                <c:pt idx="1039">
                  <c:v>8.2550000000000008</c:v>
                </c:pt>
                <c:pt idx="1040">
                  <c:v>6.9850000000000003</c:v>
                </c:pt>
                <c:pt idx="1041">
                  <c:v>25.91</c:v>
                </c:pt>
                <c:pt idx="1042">
                  <c:v>51.814999999999998</c:v>
                </c:pt>
                <c:pt idx="1043">
                  <c:v>0.25</c:v>
                </c:pt>
                <c:pt idx="1044">
                  <c:v>0.63500000000000001</c:v>
                </c:pt>
                <c:pt idx="1045">
                  <c:v>0.255</c:v>
                </c:pt>
                <c:pt idx="1046">
                  <c:v>9.3949999999999996</c:v>
                </c:pt>
                <c:pt idx="1047">
                  <c:v>0</c:v>
                </c:pt>
                <c:pt idx="1048">
                  <c:v>0.125</c:v>
                </c:pt>
                <c:pt idx="1049">
                  <c:v>8.5100000000000016</c:v>
                </c:pt>
                <c:pt idx="1050">
                  <c:v>9.5250000000000004</c:v>
                </c:pt>
                <c:pt idx="1051">
                  <c:v>0.25</c:v>
                </c:pt>
                <c:pt idx="1052">
                  <c:v>0</c:v>
                </c:pt>
                <c:pt idx="1053">
                  <c:v>0.25</c:v>
                </c:pt>
                <c:pt idx="1054">
                  <c:v>0</c:v>
                </c:pt>
                <c:pt idx="1055">
                  <c:v>0.38</c:v>
                </c:pt>
                <c:pt idx="1056">
                  <c:v>0</c:v>
                </c:pt>
                <c:pt idx="1057">
                  <c:v>0</c:v>
                </c:pt>
                <c:pt idx="1058">
                  <c:v>0.63500000000000001</c:v>
                </c:pt>
                <c:pt idx="1059">
                  <c:v>0.38</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0.89</c:v>
                </c:pt>
                <c:pt idx="1094">
                  <c:v>0.125</c:v>
                </c:pt>
                <c:pt idx="1095">
                  <c:v>0</c:v>
                </c:pt>
                <c:pt idx="1096">
                  <c:v>0</c:v>
                </c:pt>
                <c:pt idx="1097">
                  <c:v>8.5100000000000016</c:v>
                </c:pt>
                <c:pt idx="1098">
                  <c:v>0</c:v>
                </c:pt>
                <c:pt idx="1099">
                  <c:v>0</c:v>
                </c:pt>
                <c:pt idx="1100">
                  <c:v>0</c:v>
                </c:pt>
                <c:pt idx="1101">
                  <c:v>0</c:v>
                </c:pt>
                <c:pt idx="1102">
                  <c:v>4.57</c:v>
                </c:pt>
                <c:pt idx="1103">
                  <c:v>1.145</c:v>
                </c:pt>
                <c:pt idx="1104">
                  <c:v>0.125</c:v>
                </c:pt>
                <c:pt idx="1105">
                  <c:v>0</c:v>
                </c:pt>
                <c:pt idx="1106">
                  <c:v>0</c:v>
                </c:pt>
                <c:pt idx="1107">
                  <c:v>0</c:v>
                </c:pt>
                <c:pt idx="1108">
                  <c:v>0</c:v>
                </c:pt>
                <c:pt idx="1109">
                  <c:v>0</c:v>
                </c:pt>
                <c:pt idx="1110">
                  <c:v>0</c:v>
                </c:pt>
                <c:pt idx="1111">
                  <c:v>0</c:v>
                </c:pt>
                <c:pt idx="1112">
                  <c:v>1.0150000000000001</c:v>
                </c:pt>
                <c:pt idx="1113">
                  <c:v>4.1899999999999995</c:v>
                </c:pt>
                <c:pt idx="1114">
                  <c:v>0</c:v>
                </c:pt>
                <c:pt idx="1115">
                  <c:v>0</c:v>
                </c:pt>
                <c:pt idx="1116">
                  <c:v>0</c:v>
                </c:pt>
                <c:pt idx="1117">
                  <c:v>20.45</c:v>
                </c:pt>
                <c:pt idx="1118">
                  <c:v>40.004999999999995</c:v>
                </c:pt>
                <c:pt idx="1119">
                  <c:v>0</c:v>
                </c:pt>
                <c:pt idx="1120">
                  <c:v>0</c:v>
                </c:pt>
                <c:pt idx="1121">
                  <c:v>0</c:v>
                </c:pt>
                <c:pt idx="1122">
                  <c:v>0.51</c:v>
                </c:pt>
                <c:pt idx="1123">
                  <c:v>0.25</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2.54</c:v>
                </c:pt>
                <c:pt idx="1138">
                  <c:v>0.89</c:v>
                </c:pt>
                <c:pt idx="1139">
                  <c:v>0</c:v>
                </c:pt>
                <c:pt idx="1140">
                  <c:v>16.005000000000003</c:v>
                </c:pt>
                <c:pt idx="1141">
                  <c:v>0</c:v>
                </c:pt>
                <c:pt idx="1142">
                  <c:v>23.240000000000002</c:v>
                </c:pt>
                <c:pt idx="1143">
                  <c:v>0</c:v>
                </c:pt>
                <c:pt idx="1144">
                  <c:v>0</c:v>
                </c:pt>
                <c:pt idx="1145">
                  <c:v>9.0150000000000006</c:v>
                </c:pt>
                <c:pt idx="1146">
                  <c:v>0</c:v>
                </c:pt>
                <c:pt idx="1147">
                  <c:v>0</c:v>
                </c:pt>
                <c:pt idx="1148">
                  <c:v>26.925000000000001</c:v>
                </c:pt>
                <c:pt idx="1149">
                  <c:v>1.0150000000000001</c:v>
                </c:pt>
                <c:pt idx="1150">
                  <c:v>0.125</c:v>
                </c:pt>
                <c:pt idx="1151">
                  <c:v>53.215000000000003</c:v>
                </c:pt>
                <c:pt idx="1152">
                  <c:v>3.1749999999999998</c:v>
                </c:pt>
                <c:pt idx="1153">
                  <c:v>5.84</c:v>
                </c:pt>
                <c:pt idx="1154">
                  <c:v>29.59</c:v>
                </c:pt>
                <c:pt idx="1155">
                  <c:v>0</c:v>
                </c:pt>
                <c:pt idx="1156">
                  <c:v>0.89</c:v>
                </c:pt>
                <c:pt idx="1157">
                  <c:v>17.399999999999999</c:v>
                </c:pt>
                <c:pt idx="1158">
                  <c:v>0</c:v>
                </c:pt>
                <c:pt idx="1159">
                  <c:v>71.63</c:v>
                </c:pt>
                <c:pt idx="1160">
                  <c:v>0.38</c:v>
                </c:pt>
                <c:pt idx="1161">
                  <c:v>34.924999999999997</c:v>
                </c:pt>
                <c:pt idx="1162">
                  <c:v>1.9049999999999998</c:v>
                </c:pt>
                <c:pt idx="1163">
                  <c:v>13.715</c:v>
                </c:pt>
                <c:pt idx="1164">
                  <c:v>2.415</c:v>
                </c:pt>
                <c:pt idx="1165">
                  <c:v>0</c:v>
                </c:pt>
                <c:pt idx="1166">
                  <c:v>2.0299999999999998</c:v>
                </c:pt>
                <c:pt idx="1167">
                  <c:v>0.125</c:v>
                </c:pt>
                <c:pt idx="1168">
                  <c:v>1.9049999999999998</c:v>
                </c:pt>
                <c:pt idx="1169">
                  <c:v>1.395</c:v>
                </c:pt>
                <c:pt idx="1170">
                  <c:v>1.02</c:v>
                </c:pt>
                <c:pt idx="1171">
                  <c:v>0.38</c:v>
                </c:pt>
                <c:pt idx="1172">
                  <c:v>0.51</c:v>
                </c:pt>
                <c:pt idx="1173">
                  <c:v>0.63500000000000001</c:v>
                </c:pt>
                <c:pt idx="1174">
                  <c:v>0.25</c:v>
                </c:pt>
                <c:pt idx="1175">
                  <c:v>2.16</c:v>
                </c:pt>
                <c:pt idx="1176">
                  <c:v>0.125</c:v>
                </c:pt>
                <c:pt idx="1177">
                  <c:v>0</c:v>
                </c:pt>
                <c:pt idx="1178">
                  <c:v>0</c:v>
                </c:pt>
                <c:pt idx="1179">
                  <c:v>12.19</c:v>
                </c:pt>
                <c:pt idx="1180">
                  <c:v>21.59</c:v>
                </c:pt>
                <c:pt idx="1181">
                  <c:v>3.3</c:v>
                </c:pt>
                <c:pt idx="1182">
                  <c:v>0.125</c:v>
                </c:pt>
                <c:pt idx="1183">
                  <c:v>0</c:v>
                </c:pt>
                <c:pt idx="1184">
                  <c:v>0</c:v>
                </c:pt>
                <c:pt idx="1185">
                  <c:v>11.05</c:v>
                </c:pt>
                <c:pt idx="1186">
                  <c:v>11.94</c:v>
                </c:pt>
                <c:pt idx="1187">
                  <c:v>4.3149999999999995</c:v>
                </c:pt>
                <c:pt idx="1188">
                  <c:v>35.56</c:v>
                </c:pt>
                <c:pt idx="1189">
                  <c:v>11.43</c:v>
                </c:pt>
                <c:pt idx="1190">
                  <c:v>2.415</c:v>
                </c:pt>
                <c:pt idx="1191">
                  <c:v>37.340000000000003</c:v>
                </c:pt>
                <c:pt idx="1192">
                  <c:v>20.445</c:v>
                </c:pt>
                <c:pt idx="1193">
                  <c:v>0.51</c:v>
                </c:pt>
                <c:pt idx="1194">
                  <c:v>3.3</c:v>
                </c:pt>
                <c:pt idx="1195">
                  <c:v>100.07</c:v>
                </c:pt>
                <c:pt idx="1196">
                  <c:v>0</c:v>
                </c:pt>
                <c:pt idx="1197">
                  <c:v>0.254</c:v>
                </c:pt>
                <c:pt idx="1198">
                  <c:v>4.8259999999999996</c:v>
                </c:pt>
                <c:pt idx="1199">
                  <c:v>0</c:v>
                </c:pt>
                <c:pt idx="1200">
                  <c:v>0.254</c:v>
                </c:pt>
                <c:pt idx="1201">
                  <c:v>39.834000000000003</c:v>
                </c:pt>
                <c:pt idx="1202">
                  <c:v>3.343</c:v>
                </c:pt>
                <c:pt idx="1203">
                  <c:v>7.2430000000000003</c:v>
                </c:pt>
                <c:pt idx="1204">
                  <c:v>6.8579999999999997</c:v>
                </c:pt>
                <c:pt idx="1205">
                  <c:v>0.33900000000000002</c:v>
                </c:pt>
                <c:pt idx="1206">
                  <c:v>0.16900000000000001</c:v>
                </c:pt>
                <c:pt idx="1207">
                  <c:v>6.35</c:v>
                </c:pt>
                <c:pt idx="1208">
                  <c:v>1.27</c:v>
                </c:pt>
                <c:pt idx="1209">
                  <c:v>0</c:v>
                </c:pt>
                <c:pt idx="1210">
                  <c:v>5.2050000000000001</c:v>
                </c:pt>
                <c:pt idx="1211">
                  <c:v>15.875</c:v>
                </c:pt>
                <c:pt idx="1212">
                  <c:v>0.25</c:v>
                </c:pt>
                <c:pt idx="1213">
                  <c:v>59.314999999999998</c:v>
                </c:pt>
                <c:pt idx="1214">
                  <c:v>0.76</c:v>
                </c:pt>
                <c:pt idx="1215">
                  <c:v>9.14</c:v>
                </c:pt>
                <c:pt idx="1216">
                  <c:v>26.42</c:v>
                </c:pt>
                <c:pt idx="1217">
                  <c:v>0.25</c:v>
                </c:pt>
                <c:pt idx="1218">
                  <c:v>4.0599999999999996</c:v>
                </c:pt>
                <c:pt idx="1219">
                  <c:v>11.68</c:v>
                </c:pt>
                <c:pt idx="1220">
                  <c:v>2.29</c:v>
                </c:pt>
                <c:pt idx="1221">
                  <c:v>0.125</c:v>
                </c:pt>
                <c:pt idx="1222">
                  <c:v>26.67</c:v>
                </c:pt>
                <c:pt idx="1223">
                  <c:v>27.18</c:v>
                </c:pt>
                <c:pt idx="1224">
                  <c:v>0.51</c:v>
                </c:pt>
                <c:pt idx="1225">
                  <c:v>0</c:v>
                </c:pt>
                <c:pt idx="1226">
                  <c:v>0</c:v>
                </c:pt>
                <c:pt idx="1227">
                  <c:v>3.81</c:v>
                </c:pt>
                <c:pt idx="1228">
                  <c:v>0</c:v>
                </c:pt>
                <c:pt idx="1229">
                  <c:v>0</c:v>
                </c:pt>
                <c:pt idx="1230">
                  <c:v>2.29</c:v>
                </c:pt>
                <c:pt idx="1231">
                  <c:v>0</c:v>
                </c:pt>
                <c:pt idx="1232">
                  <c:v>9.0150000000000006</c:v>
                </c:pt>
                <c:pt idx="1233">
                  <c:v>27.939999999999998</c:v>
                </c:pt>
                <c:pt idx="1234">
                  <c:v>3.4299999999999997</c:v>
                </c:pt>
                <c:pt idx="1235">
                  <c:v>0</c:v>
                </c:pt>
                <c:pt idx="1236">
                  <c:v>0</c:v>
                </c:pt>
                <c:pt idx="1237">
                  <c:v>12.95</c:v>
                </c:pt>
                <c:pt idx="1238">
                  <c:v>9.27</c:v>
                </c:pt>
                <c:pt idx="1239">
                  <c:v>0</c:v>
                </c:pt>
                <c:pt idx="1240">
                  <c:v>59.05</c:v>
                </c:pt>
                <c:pt idx="1241">
                  <c:v>7.37</c:v>
                </c:pt>
                <c:pt idx="1242">
                  <c:v>9.4</c:v>
                </c:pt>
                <c:pt idx="1243">
                  <c:v>18.29</c:v>
                </c:pt>
                <c:pt idx="1244">
                  <c:v>6.73</c:v>
                </c:pt>
                <c:pt idx="1245">
                  <c:v>13.97</c:v>
                </c:pt>
                <c:pt idx="1246">
                  <c:v>14.095000000000001</c:v>
                </c:pt>
                <c:pt idx="1247">
                  <c:v>6.86</c:v>
                </c:pt>
                <c:pt idx="1248">
                  <c:v>2.79</c:v>
                </c:pt>
                <c:pt idx="1249">
                  <c:v>16.260000000000002</c:v>
                </c:pt>
                <c:pt idx="1250">
                  <c:v>0</c:v>
                </c:pt>
                <c:pt idx="1251">
                  <c:v>4.32</c:v>
                </c:pt>
                <c:pt idx="1252">
                  <c:v>28.954999999999998</c:v>
                </c:pt>
                <c:pt idx="1253">
                  <c:v>0.25</c:v>
                </c:pt>
                <c:pt idx="1254">
                  <c:v>3.1749999999999998</c:v>
                </c:pt>
                <c:pt idx="1255">
                  <c:v>3.3049999999999997</c:v>
                </c:pt>
                <c:pt idx="1256">
                  <c:v>0.125</c:v>
                </c:pt>
                <c:pt idx="1257">
                  <c:v>17.274999999999999</c:v>
                </c:pt>
                <c:pt idx="1258">
                  <c:v>11.43</c:v>
                </c:pt>
                <c:pt idx="1259">
                  <c:v>8.6350000000000016</c:v>
                </c:pt>
                <c:pt idx="1260">
                  <c:v>0.125</c:v>
                </c:pt>
                <c:pt idx="1261">
                  <c:v>11.68</c:v>
                </c:pt>
                <c:pt idx="1262">
                  <c:v>24.765000000000001</c:v>
                </c:pt>
                <c:pt idx="1263">
                  <c:v>0.63500000000000001</c:v>
                </c:pt>
                <c:pt idx="1264">
                  <c:v>0.25</c:v>
                </c:pt>
                <c:pt idx="1265">
                  <c:v>0.125</c:v>
                </c:pt>
                <c:pt idx="1266">
                  <c:v>0.125</c:v>
                </c:pt>
                <c:pt idx="1267">
                  <c:v>2.0299999999999998</c:v>
                </c:pt>
                <c:pt idx="1268">
                  <c:v>0.25</c:v>
                </c:pt>
                <c:pt idx="1269">
                  <c:v>0</c:v>
                </c:pt>
                <c:pt idx="1270">
                  <c:v>2.54</c:v>
                </c:pt>
                <c:pt idx="1271">
                  <c:v>5.2050000000000001</c:v>
                </c:pt>
                <c:pt idx="1272">
                  <c:v>2.29</c:v>
                </c:pt>
                <c:pt idx="1273">
                  <c:v>1.145</c:v>
                </c:pt>
                <c:pt idx="1274">
                  <c:v>0.89</c:v>
                </c:pt>
                <c:pt idx="1275">
                  <c:v>2.0299999999999998</c:v>
                </c:pt>
                <c:pt idx="1276">
                  <c:v>0.63500000000000001</c:v>
                </c:pt>
                <c:pt idx="1277">
                  <c:v>0.38</c:v>
                </c:pt>
                <c:pt idx="1278">
                  <c:v>27.305</c:v>
                </c:pt>
                <c:pt idx="1279">
                  <c:v>0</c:v>
                </c:pt>
                <c:pt idx="1280">
                  <c:v>0.125</c:v>
                </c:pt>
                <c:pt idx="1281">
                  <c:v>0.125</c:v>
                </c:pt>
                <c:pt idx="1282">
                  <c:v>17.27</c:v>
                </c:pt>
                <c:pt idx="1283">
                  <c:v>1.9049999999999998</c:v>
                </c:pt>
                <c:pt idx="1284">
                  <c:v>51.69</c:v>
                </c:pt>
                <c:pt idx="1285">
                  <c:v>14.350000000000001</c:v>
                </c:pt>
                <c:pt idx="1286">
                  <c:v>31.240000000000002</c:v>
                </c:pt>
                <c:pt idx="1287">
                  <c:v>0.51</c:v>
                </c:pt>
                <c:pt idx="1288">
                  <c:v>6.86</c:v>
                </c:pt>
                <c:pt idx="1289">
                  <c:v>0.125</c:v>
                </c:pt>
                <c:pt idx="1290">
                  <c:v>23.495000000000001</c:v>
                </c:pt>
                <c:pt idx="1291">
                  <c:v>15.115</c:v>
                </c:pt>
                <c:pt idx="1292">
                  <c:v>1.78</c:v>
                </c:pt>
                <c:pt idx="1293">
                  <c:v>8</c:v>
                </c:pt>
                <c:pt idx="1294">
                  <c:v>8.89</c:v>
                </c:pt>
                <c:pt idx="1295">
                  <c:v>3.05</c:v>
                </c:pt>
                <c:pt idx="1296">
                  <c:v>0.51</c:v>
                </c:pt>
                <c:pt idx="1297">
                  <c:v>6.6050000000000004</c:v>
                </c:pt>
                <c:pt idx="1298">
                  <c:v>38.734999999999999</c:v>
                </c:pt>
                <c:pt idx="1299">
                  <c:v>0.51</c:v>
                </c:pt>
                <c:pt idx="1300">
                  <c:v>0.25</c:v>
                </c:pt>
                <c:pt idx="1301">
                  <c:v>57.784999999999997</c:v>
                </c:pt>
                <c:pt idx="1302">
                  <c:v>9.6550000000000011</c:v>
                </c:pt>
                <c:pt idx="1303">
                  <c:v>15.875</c:v>
                </c:pt>
                <c:pt idx="1304">
                  <c:v>0</c:v>
                </c:pt>
                <c:pt idx="1305">
                  <c:v>37.844999999999999</c:v>
                </c:pt>
                <c:pt idx="1306">
                  <c:v>10.54</c:v>
                </c:pt>
                <c:pt idx="1307">
                  <c:v>15.875</c:v>
                </c:pt>
                <c:pt idx="1308">
                  <c:v>31.37</c:v>
                </c:pt>
                <c:pt idx="1309">
                  <c:v>0.51</c:v>
                </c:pt>
                <c:pt idx="1310">
                  <c:v>39.5</c:v>
                </c:pt>
                <c:pt idx="1311">
                  <c:v>9.1449999999999996</c:v>
                </c:pt>
                <c:pt idx="1312">
                  <c:v>0.25</c:v>
                </c:pt>
                <c:pt idx="1313">
                  <c:v>0</c:v>
                </c:pt>
                <c:pt idx="1314">
                  <c:v>0</c:v>
                </c:pt>
                <c:pt idx="1315">
                  <c:v>0</c:v>
                </c:pt>
                <c:pt idx="1316">
                  <c:v>0</c:v>
                </c:pt>
                <c:pt idx="1317">
                  <c:v>0</c:v>
                </c:pt>
                <c:pt idx="1318">
                  <c:v>11.809999999999999</c:v>
                </c:pt>
                <c:pt idx="1319">
                  <c:v>33.144999999999996</c:v>
                </c:pt>
                <c:pt idx="1320">
                  <c:v>69.465000000000003</c:v>
                </c:pt>
                <c:pt idx="1321">
                  <c:v>87.884999999999991</c:v>
                </c:pt>
                <c:pt idx="1322">
                  <c:v>5.33</c:v>
                </c:pt>
                <c:pt idx="1323">
                  <c:v>11.555</c:v>
                </c:pt>
                <c:pt idx="1324">
                  <c:v>0.25</c:v>
                </c:pt>
                <c:pt idx="1325">
                  <c:v>29.465</c:v>
                </c:pt>
                <c:pt idx="1326">
                  <c:v>2.16</c:v>
                </c:pt>
                <c:pt idx="1327">
                  <c:v>16.254999999999999</c:v>
                </c:pt>
                <c:pt idx="1328">
                  <c:v>17.270000000000003</c:v>
                </c:pt>
                <c:pt idx="1329">
                  <c:v>2.7949999999999999</c:v>
                </c:pt>
                <c:pt idx="1330">
                  <c:v>0.25</c:v>
                </c:pt>
                <c:pt idx="1331">
                  <c:v>47.879999999999995</c:v>
                </c:pt>
                <c:pt idx="1332">
                  <c:v>2.54</c:v>
                </c:pt>
                <c:pt idx="1333">
                  <c:v>0.25</c:v>
                </c:pt>
                <c:pt idx="1334">
                  <c:v>5.08</c:v>
                </c:pt>
                <c:pt idx="1335">
                  <c:v>19.049999999999997</c:v>
                </c:pt>
                <c:pt idx="1336">
                  <c:v>35.94</c:v>
                </c:pt>
                <c:pt idx="1337">
                  <c:v>0.125</c:v>
                </c:pt>
                <c:pt idx="1338">
                  <c:v>0</c:v>
                </c:pt>
                <c:pt idx="1339">
                  <c:v>0</c:v>
                </c:pt>
                <c:pt idx="1340">
                  <c:v>65.789999999999992</c:v>
                </c:pt>
                <c:pt idx="1341">
                  <c:v>8.2550000000000008</c:v>
                </c:pt>
                <c:pt idx="1342">
                  <c:v>9.91</c:v>
                </c:pt>
                <c:pt idx="1343">
                  <c:v>1.02</c:v>
                </c:pt>
                <c:pt idx="1344">
                  <c:v>17.27</c:v>
                </c:pt>
                <c:pt idx="1345">
                  <c:v>35.56</c:v>
                </c:pt>
                <c:pt idx="1346">
                  <c:v>9.9050000000000011</c:v>
                </c:pt>
                <c:pt idx="1347">
                  <c:v>7.7450000000000001</c:v>
                </c:pt>
                <c:pt idx="1348">
                  <c:v>8.2550000000000008</c:v>
                </c:pt>
                <c:pt idx="1349">
                  <c:v>4.1899999999999995</c:v>
                </c:pt>
                <c:pt idx="1350">
                  <c:v>0.125</c:v>
                </c:pt>
                <c:pt idx="1351">
                  <c:v>0.125</c:v>
                </c:pt>
                <c:pt idx="1352">
                  <c:v>0</c:v>
                </c:pt>
                <c:pt idx="1353">
                  <c:v>1.02</c:v>
                </c:pt>
                <c:pt idx="1354">
                  <c:v>9.27</c:v>
                </c:pt>
                <c:pt idx="1355">
                  <c:v>11.175000000000001</c:v>
                </c:pt>
                <c:pt idx="1356">
                  <c:v>0.125</c:v>
                </c:pt>
                <c:pt idx="1357">
                  <c:v>0.125</c:v>
                </c:pt>
                <c:pt idx="1358">
                  <c:v>2.54</c:v>
                </c:pt>
                <c:pt idx="1359">
                  <c:v>18.545000000000002</c:v>
                </c:pt>
                <c:pt idx="1360">
                  <c:v>4.32</c:v>
                </c:pt>
                <c:pt idx="1361">
                  <c:v>32.385000000000005</c:v>
                </c:pt>
                <c:pt idx="1362">
                  <c:v>3.4299999999999997</c:v>
                </c:pt>
                <c:pt idx="1363">
                  <c:v>0</c:v>
                </c:pt>
                <c:pt idx="1364">
                  <c:v>8</c:v>
                </c:pt>
                <c:pt idx="1365">
                  <c:v>6.1</c:v>
                </c:pt>
                <c:pt idx="1366">
                  <c:v>3.05</c:v>
                </c:pt>
                <c:pt idx="1367">
                  <c:v>0.125</c:v>
                </c:pt>
                <c:pt idx="1368">
                  <c:v>0.25</c:v>
                </c:pt>
                <c:pt idx="1369">
                  <c:v>0</c:v>
                </c:pt>
                <c:pt idx="1370">
                  <c:v>16.260000000000002</c:v>
                </c:pt>
                <c:pt idx="1371">
                  <c:v>0.89</c:v>
                </c:pt>
                <c:pt idx="1372">
                  <c:v>0.25</c:v>
                </c:pt>
                <c:pt idx="1373">
                  <c:v>1.145</c:v>
                </c:pt>
                <c:pt idx="1374">
                  <c:v>1.395</c:v>
                </c:pt>
                <c:pt idx="1375">
                  <c:v>0.25</c:v>
                </c:pt>
                <c:pt idx="1376">
                  <c:v>0</c:v>
                </c:pt>
                <c:pt idx="1377">
                  <c:v>0</c:v>
                </c:pt>
                <c:pt idx="1378">
                  <c:v>2.0299999999999998</c:v>
                </c:pt>
                <c:pt idx="1379">
                  <c:v>2.54</c:v>
                </c:pt>
                <c:pt idx="1380">
                  <c:v>0.125</c:v>
                </c:pt>
                <c:pt idx="1381">
                  <c:v>0</c:v>
                </c:pt>
                <c:pt idx="1382">
                  <c:v>0</c:v>
                </c:pt>
                <c:pt idx="1383">
                  <c:v>0</c:v>
                </c:pt>
                <c:pt idx="1384">
                  <c:v>0</c:v>
                </c:pt>
                <c:pt idx="1385">
                  <c:v>0</c:v>
                </c:pt>
                <c:pt idx="1386">
                  <c:v>0</c:v>
                </c:pt>
                <c:pt idx="1387">
                  <c:v>0.25</c:v>
                </c:pt>
                <c:pt idx="1388">
                  <c:v>0.125</c:v>
                </c:pt>
                <c:pt idx="1389">
                  <c:v>4.8250000000000002</c:v>
                </c:pt>
                <c:pt idx="1390">
                  <c:v>0.125</c:v>
                </c:pt>
                <c:pt idx="1391">
                  <c:v>6.0949999999999998</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0.25</c:v>
                </c:pt>
                <c:pt idx="1410">
                  <c:v>0.25</c:v>
                </c:pt>
                <c:pt idx="1411">
                  <c:v>4.4450000000000003</c:v>
                </c:pt>
                <c:pt idx="1412">
                  <c:v>0.125</c:v>
                </c:pt>
                <c:pt idx="1413">
                  <c:v>0</c:v>
                </c:pt>
                <c:pt idx="1414">
                  <c:v>0.25</c:v>
                </c:pt>
                <c:pt idx="1415">
                  <c:v>0</c:v>
                </c:pt>
                <c:pt idx="1416">
                  <c:v>0</c:v>
                </c:pt>
                <c:pt idx="1417">
                  <c:v>0</c:v>
                </c:pt>
                <c:pt idx="1418">
                  <c:v>0</c:v>
                </c:pt>
                <c:pt idx="1419">
                  <c:v>0</c:v>
                </c:pt>
                <c:pt idx="1420">
                  <c:v>0</c:v>
                </c:pt>
                <c:pt idx="1421">
                  <c:v>0.25</c:v>
                </c:pt>
                <c:pt idx="1422">
                  <c:v>0.51</c:v>
                </c:pt>
                <c:pt idx="1423">
                  <c:v>0</c:v>
                </c:pt>
                <c:pt idx="1424">
                  <c:v>0</c:v>
                </c:pt>
                <c:pt idx="1425">
                  <c:v>0</c:v>
                </c:pt>
                <c:pt idx="1426">
                  <c:v>0</c:v>
                </c:pt>
                <c:pt idx="1427">
                  <c:v>0</c:v>
                </c:pt>
                <c:pt idx="1428">
                  <c:v>0</c:v>
                </c:pt>
                <c:pt idx="1429">
                  <c:v>3.3</c:v>
                </c:pt>
                <c:pt idx="1430">
                  <c:v>0</c:v>
                </c:pt>
                <c:pt idx="1431">
                  <c:v>0</c:v>
                </c:pt>
                <c:pt idx="1432">
                  <c:v>0</c:v>
                </c:pt>
                <c:pt idx="1433">
                  <c:v>0</c:v>
                </c:pt>
                <c:pt idx="1434">
                  <c:v>0</c:v>
                </c:pt>
                <c:pt idx="1435">
                  <c:v>0</c:v>
                </c:pt>
                <c:pt idx="1436">
                  <c:v>0</c:v>
                </c:pt>
                <c:pt idx="1437">
                  <c:v>0</c:v>
                </c:pt>
                <c:pt idx="1438">
                  <c:v>0</c:v>
                </c:pt>
                <c:pt idx="1439">
                  <c:v>0</c:v>
                </c:pt>
                <c:pt idx="1440">
                  <c:v>1.02</c:v>
                </c:pt>
                <c:pt idx="1441">
                  <c:v>0</c:v>
                </c:pt>
                <c:pt idx="1442">
                  <c:v>0</c:v>
                </c:pt>
                <c:pt idx="1443">
                  <c:v>0</c:v>
                </c:pt>
                <c:pt idx="1444">
                  <c:v>0</c:v>
                </c:pt>
                <c:pt idx="1445">
                  <c:v>0</c:v>
                </c:pt>
                <c:pt idx="1446">
                  <c:v>0.51</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0.25</c:v>
                </c:pt>
                <c:pt idx="1472">
                  <c:v>0</c:v>
                </c:pt>
                <c:pt idx="1473">
                  <c:v>0</c:v>
                </c:pt>
                <c:pt idx="1474">
                  <c:v>0</c:v>
                </c:pt>
                <c:pt idx="1475">
                  <c:v>0</c:v>
                </c:pt>
                <c:pt idx="1476">
                  <c:v>0</c:v>
                </c:pt>
                <c:pt idx="1477">
                  <c:v>0</c:v>
                </c:pt>
                <c:pt idx="1478">
                  <c:v>3.56</c:v>
                </c:pt>
                <c:pt idx="1479">
                  <c:v>0</c:v>
                </c:pt>
                <c:pt idx="1480">
                  <c:v>15.620000000000001</c:v>
                </c:pt>
                <c:pt idx="1481">
                  <c:v>0</c:v>
                </c:pt>
                <c:pt idx="1482">
                  <c:v>0</c:v>
                </c:pt>
                <c:pt idx="1483">
                  <c:v>0</c:v>
                </c:pt>
                <c:pt idx="1484">
                  <c:v>0</c:v>
                </c:pt>
                <c:pt idx="1485">
                  <c:v>0</c:v>
                </c:pt>
                <c:pt idx="1486">
                  <c:v>0</c:v>
                </c:pt>
                <c:pt idx="1487">
                  <c:v>0</c:v>
                </c:pt>
                <c:pt idx="1488">
                  <c:v>0</c:v>
                </c:pt>
                <c:pt idx="1489">
                  <c:v>0</c:v>
                </c:pt>
                <c:pt idx="1490">
                  <c:v>0</c:v>
                </c:pt>
                <c:pt idx="1491">
                  <c:v>0</c:v>
                </c:pt>
                <c:pt idx="1492">
                  <c:v>0.125</c:v>
                </c:pt>
                <c:pt idx="1493">
                  <c:v>0</c:v>
                </c:pt>
                <c:pt idx="1494">
                  <c:v>0</c:v>
                </c:pt>
                <c:pt idx="1495">
                  <c:v>0</c:v>
                </c:pt>
                <c:pt idx="1496">
                  <c:v>0</c:v>
                </c:pt>
                <c:pt idx="1497">
                  <c:v>2.29</c:v>
                </c:pt>
                <c:pt idx="1498">
                  <c:v>0</c:v>
                </c:pt>
                <c:pt idx="1499">
                  <c:v>0</c:v>
                </c:pt>
                <c:pt idx="1500">
                  <c:v>0</c:v>
                </c:pt>
                <c:pt idx="1501">
                  <c:v>0</c:v>
                </c:pt>
                <c:pt idx="1502">
                  <c:v>0</c:v>
                </c:pt>
                <c:pt idx="1503">
                  <c:v>0</c:v>
                </c:pt>
                <c:pt idx="1504">
                  <c:v>0</c:v>
                </c:pt>
                <c:pt idx="1505">
                  <c:v>0</c:v>
                </c:pt>
                <c:pt idx="1506">
                  <c:v>0</c:v>
                </c:pt>
                <c:pt idx="1507">
                  <c:v>0</c:v>
                </c:pt>
                <c:pt idx="1508">
                  <c:v>0</c:v>
                </c:pt>
                <c:pt idx="1509">
                  <c:v>5.46</c:v>
                </c:pt>
                <c:pt idx="1510">
                  <c:v>14.350000000000001</c:v>
                </c:pt>
                <c:pt idx="1511">
                  <c:v>13.59</c:v>
                </c:pt>
                <c:pt idx="1512">
                  <c:v>32.510000000000005</c:v>
                </c:pt>
                <c:pt idx="1513">
                  <c:v>3.4299999999999997</c:v>
                </c:pt>
                <c:pt idx="1514">
                  <c:v>0</c:v>
                </c:pt>
                <c:pt idx="1515">
                  <c:v>0</c:v>
                </c:pt>
                <c:pt idx="1516">
                  <c:v>0</c:v>
                </c:pt>
                <c:pt idx="1517">
                  <c:v>0</c:v>
                </c:pt>
                <c:pt idx="1518">
                  <c:v>3.4299999999999997</c:v>
                </c:pt>
                <c:pt idx="1519">
                  <c:v>0</c:v>
                </c:pt>
                <c:pt idx="1520">
                  <c:v>0</c:v>
                </c:pt>
                <c:pt idx="1521">
                  <c:v>0.51</c:v>
                </c:pt>
                <c:pt idx="1522">
                  <c:v>0</c:v>
                </c:pt>
                <c:pt idx="1523">
                  <c:v>0</c:v>
                </c:pt>
                <c:pt idx="1524">
                  <c:v>0</c:v>
                </c:pt>
                <c:pt idx="1525">
                  <c:v>0</c:v>
                </c:pt>
                <c:pt idx="1526">
                  <c:v>0</c:v>
                </c:pt>
                <c:pt idx="1527">
                  <c:v>6.0960000000000001</c:v>
                </c:pt>
                <c:pt idx="1528">
                  <c:v>0.38100000000000001</c:v>
                </c:pt>
                <c:pt idx="1529">
                  <c:v>2.4130000000000003</c:v>
                </c:pt>
                <c:pt idx="1530">
                  <c:v>30.353000000000002</c:v>
                </c:pt>
                <c:pt idx="1531">
                  <c:v>15.620999999999999</c:v>
                </c:pt>
                <c:pt idx="1532">
                  <c:v>12.192</c:v>
                </c:pt>
                <c:pt idx="1533">
                  <c:v>0.38100000000000001</c:v>
                </c:pt>
                <c:pt idx="1534">
                  <c:v>0.63500000000000001</c:v>
                </c:pt>
                <c:pt idx="1535">
                  <c:v>79.503999999999991</c:v>
                </c:pt>
                <c:pt idx="1536">
                  <c:v>37.972999999999999</c:v>
                </c:pt>
                <c:pt idx="1537">
                  <c:v>0.63500000000000001</c:v>
                </c:pt>
                <c:pt idx="1538">
                  <c:v>22.097999999999999</c:v>
                </c:pt>
                <c:pt idx="1539">
                  <c:v>2.9210000000000003</c:v>
                </c:pt>
                <c:pt idx="1540">
                  <c:v>52.326000000000001</c:v>
                </c:pt>
                <c:pt idx="1541">
                  <c:v>1.778</c:v>
                </c:pt>
                <c:pt idx="1542">
                  <c:v>2.286</c:v>
                </c:pt>
                <c:pt idx="1543">
                  <c:v>15.367000000000001</c:v>
                </c:pt>
                <c:pt idx="1544">
                  <c:v>2.1589999999999998</c:v>
                </c:pt>
                <c:pt idx="1545">
                  <c:v>1.651</c:v>
                </c:pt>
                <c:pt idx="1546">
                  <c:v>0</c:v>
                </c:pt>
                <c:pt idx="1547">
                  <c:v>0.127</c:v>
                </c:pt>
                <c:pt idx="1548">
                  <c:v>0</c:v>
                </c:pt>
                <c:pt idx="1549">
                  <c:v>0</c:v>
                </c:pt>
                <c:pt idx="1550">
                  <c:v>2.1589999999999998</c:v>
                </c:pt>
                <c:pt idx="1551">
                  <c:v>35.179000000000002</c:v>
                </c:pt>
                <c:pt idx="1552">
                  <c:v>18.033999999999999</c:v>
                </c:pt>
                <c:pt idx="1553">
                  <c:v>30.353000000000002</c:v>
                </c:pt>
                <c:pt idx="1554">
                  <c:v>0.127</c:v>
                </c:pt>
                <c:pt idx="1555">
                  <c:v>7.1120000000000001</c:v>
                </c:pt>
                <c:pt idx="1556">
                  <c:v>12.573</c:v>
                </c:pt>
                <c:pt idx="1557">
                  <c:v>8.1280000000000001</c:v>
                </c:pt>
                <c:pt idx="1558">
                  <c:v>7.2389999999999999</c:v>
                </c:pt>
                <c:pt idx="1559">
                  <c:v>0.254</c:v>
                </c:pt>
                <c:pt idx="1560">
                  <c:v>14.350999999999999</c:v>
                </c:pt>
                <c:pt idx="1561">
                  <c:v>16.763999999999999</c:v>
                </c:pt>
                <c:pt idx="1562">
                  <c:v>0.127</c:v>
                </c:pt>
                <c:pt idx="1563">
                  <c:v>4.3179999999999996</c:v>
                </c:pt>
                <c:pt idx="1564">
                  <c:v>4.4450000000000003</c:v>
                </c:pt>
                <c:pt idx="1565">
                  <c:v>0.88900000000000001</c:v>
                </c:pt>
                <c:pt idx="1566">
                  <c:v>11.684000000000001</c:v>
                </c:pt>
                <c:pt idx="1567">
                  <c:v>4.1909999999999998</c:v>
                </c:pt>
                <c:pt idx="1568">
                  <c:v>0</c:v>
                </c:pt>
                <c:pt idx="1569">
                  <c:v>0</c:v>
                </c:pt>
                <c:pt idx="1570">
                  <c:v>0</c:v>
                </c:pt>
                <c:pt idx="1571">
                  <c:v>0</c:v>
                </c:pt>
                <c:pt idx="1572">
                  <c:v>5.2069999999999999</c:v>
                </c:pt>
                <c:pt idx="1573">
                  <c:v>18.923000000000002</c:v>
                </c:pt>
                <c:pt idx="1574">
                  <c:v>18.542000000000002</c:v>
                </c:pt>
                <c:pt idx="1575">
                  <c:v>4.8259999999999996</c:v>
                </c:pt>
                <c:pt idx="1576">
                  <c:v>22.987000000000002</c:v>
                </c:pt>
                <c:pt idx="1577">
                  <c:v>7.6199999999999992</c:v>
                </c:pt>
                <c:pt idx="1578">
                  <c:v>0.88900000000000001</c:v>
                </c:pt>
                <c:pt idx="1579">
                  <c:v>3.302</c:v>
                </c:pt>
                <c:pt idx="1580">
                  <c:v>3.302</c:v>
                </c:pt>
                <c:pt idx="1581">
                  <c:v>1.143</c:v>
                </c:pt>
                <c:pt idx="1582">
                  <c:v>0.76200000000000001</c:v>
                </c:pt>
                <c:pt idx="1583">
                  <c:v>41.021000000000001</c:v>
                </c:pt>
                <c:pt idx="1584">
                  <c:v>0.127</c:v>
                </c:pt>
                <c:pt idx="1585">
                  <c:v>32.257999999999996</c:v>
                </c:pt>
                <c:pt idx="1586">
                  <c:v>0.254</c:v>
                </c:pt>
                <c:pt idx="1587">
                  <c:v>0.127</c:v>
                </c:pt>
                <c:pt idx="1588">
                  <c:v>0.50800000000000001</c:v>
                </c:pt>
                <c:pt idx="1589">
                  <c:v>40.259</c:v>
                </c:pt>
                <c:pt idx="1590">
                  <c:v>8.6359999999999992</c:v>
                </c:pt>
                <c:pt idx="1591">
                  <c:v>61.849000000000004</c:v>
                </c:pt>
                <c:pt idx="1592">
                  <c:v>11.684000000000001</c:v>
                </c:pt>
                <c:pt idx="1593">
                  <c:v>11.811</c:v>
                </c:pt>
                <c:pt idx="1594">
                  <c:v>11.176</c:v>
                </c:pt>
                <c:pt idx="1595">
                  <c:v>16.637</c:v>
                </c:pt>
                <c:pt idx="1596">
                  <c:v>41.656000000000006</c:v>
                </c:pt>
                <c:pt idx="1597">
                  <c:v>41.402000000000001</c:v>
                </c:pt>
                <c:pt idx="1598">
                  <c:v>0.38100000000000001</c:v>
                </c:pt>
                <c:pt idx="1599">
                  <c:v>0.254</c:v>
                </c:pt>
                <c:pt idx="1600">
                  <c:v>14.350999999999999</c:v>
                </c:pt>
                <c:pt idx="1601">
                  <c:v>0.254</c:v>
                </c:pt>
                <c:pt idx="1602">
                  <c:v>0</c:v>
                </c:pt>
                <c:pt idx="1603">
                  <c:v>0</c:v>
                </c:pt>
                <c:pt idx="1604">
                  <c:v>6.0960000000000001</c:v>
                </c:pt>
                <c:pt idx="1605">
                  <c:v>11.43</c:v>
                </c:pt>
                <c:pt idx="1606">
                  <c:v>3.4290000000000003</c:v>
                </c:pt>
                <c:pt idx="1607">
                  <c:v>0</c:v>
                </c:pt>
                <c:pt idx="1608">
                  <c:v>13.716000000000001</c:v>
                </c:pt>
                <c:pt idx="1609">
                  <c:v>0</c:v>
                </c:pt>
                <c:pt idx="1610">
                  <c:v>0.254</c:v>
                </c:pt>
                <c:pt idx="1611">
                  <c:v>2.032</c:v>
                </c:pt>
                <c:pt idx="1612">
                  <c:v>1.27</c:v>
                </c:pt>
                <c:pt idx="1613">
                  <c:v>0.254</c:v>
                </c:pt>
                <c:pt idx="1614">
                  <c:v>18.414999999999999</c:v>
                </c:pt>
                <c:pt idx="1615">
                  <c:v>11.43</c:v>
                </c:pt>
                <c:pt idx="1616">
                  <c:v>3.81</c:v>
                </c:pt>
                <c:pt idx="1617">
                  <c:v>47.626999999999995</c:v>
                </c:pt>
                <c:pt idx="1618">
                  <c:v>4.4450000000000003</c:v>
                </c:pt>
                <c:pt idx="1619">
                  <c:v>1.905</c:v>
                </c:pt>
                <c:pt idx="1620">
                  <c:v>0.127</c:v>
                </c:pt>
                <c:pt idx="1621">
                  <c:v>0.254</c:v>
                </c:pt>
                <c:pt idx="1622">
                  <c:v>0</c:v>
                </c:pt>
                <c:pt idx="1623">
                  <c:v>0</c:v>
                </c:pt>
                <c:pt idx="1624">
                  <c:v>23.748999999999999</c:v>
                </c:pt>
                <c:pt idx="1625">
                  <c:v>1.524</c:v>
                </c:pt>
                <c:pt idx="1626">
                  <c:v>3.048</c:v>
                </c:pt>
                <c:pt idx="1627">
                  <c:v>7.7469999999999999</c:v>
                </c:pt>
                <c:pt idx="1628">
                  <c:v>8.89</c:v>
                </c:pt>
                <c:pt idx="1629">
                  <c:v>0.50800000000000001</c:v>
                </c:pt>
                <c:pt idx="1630">
                  <c:v>7.6199999999999992</c:v>
                </c:pt>
                <c:pt idx="1631">
                  <c:v>0</c:v>
                </c:pt>
                <c:pt idx="1632">
                  <c:v>11.176</c:v>
                </c:pt>
                <c:pt idx="1633">
                  <c:v>7.3659999999999997</c:v>
                </c:pt>
                <c:pt idx="1634">
                  <c:v>19.177</c:v>
                </c:pt>
                <c:pt idx="1635">
                  <c:v>4.3179999999999996</c:v>
                </c:pt>
                <c:pt idx="1636">
                  <c:v>0.254</c:v>
                </c:pt>
                <c:pt idx="1637">
                  <c:v>5.2069999999999999</c:v>
                </c:pt>
                <c:pt idx="1638">
                  <c:v>0.38100000000000001</c:v>
                </c:pt>
                <c:pt idx="1639">
                  <c:v>0</c:v>
                </c:pt>
                <c:pt idx="1640">
                  <c:v>0.63500000000000001</c:v>
                </c:pt>
                <c:pt idx="1641">
                  <c:v>14.350999999999999</c:v>
                </c:pt>
                <c:pt idx="1642">
                  <c:v>1.016</c:v>
                </c:pt>
                <c:pt idx="1643">
                  <c:v>0</c:v>
                </c:pt>
                <c:pt idx="1644">
                  <c:v>0.254</c:v>
                </c:pt>
                <c:pt idx="1645">
                  <c:v>2.286</c:v>
                </c:pt>
                <c:pt idx="1646">
                  <c:v>8.6359999999999992</c:v>
                </c:pt>
                <c:pt idx="1647">
                  <c:v>5.5880000000000001</c:v>
                </c:pt>
                <c:pt idx="1648">
                  <c:v>32.002000000000002</c:v>
                </c:pt>
                <c:pt idx="1649">
                  <c:v>13.715999999999999</c:v>
                </c:pt>
                <c:pt idx="1650">
                  <c:v>15.747999999999999</c:v>
                </c:pt>
                <c:pt idx="1651">
                  <c:v>54.356000000000002</c:v>
                </c:pt>
                <c:pt idx="1652">
                  <c:v>3.81</c:v>
                </c:pt>
                <c:pt idx="1653">
                  <c:v>3.302</c:v>
                </c:pt>
                <c:pt idx="1654">
                  <c:v>0.50800000000000001</c:v>
                </c:pt>
                <c:pt idx="1655">
                  <c:v>19.05</c:v>
                </c:pt>
                <c:pt idx="1656">
                  <c:v>14.986000000000001</c:v>
                </c:pt>
                <c:pt idx="1657">
                  <c:v>1.778</c:v>
                </c:pt>
                <c:pt idx="1658">
                  <c:v>1.524</c:v>
                </c:pt>
                <c:pt idx="1659">
                  <c:v>4.8259999999999996</c:v>
                </c:pt>
                <c:pt idx="1660">
                  <c:v>0.254</c:v>
                </c:pt>
                <c:pt idx="1661">
                  <c:v>8.1280000000000001</c:v>
                </c:pt>
                <c:pt idx="1662">
                  <c:v>3.048</c:v>
                </c:pt>
                <c:pt idx="1663">
                  <c:v>0.254</c:v>
                </c:pt>
                <c:pt idx="1664">
                  <c:v>0.50800000000000001</c:v>
                </c:pt>
                <c:pt idx="1665">
                  <c:v>0.254</c:v>
                </c:pt>
                <c:pt idx="1666">
                  <c:v>3.81</c:v>
                </c:pt>
                <c:pt idx="1667">
                  <c:v>0</c:v>
                </c:pt>
                <c:pt idx="1668">
                  <c:v>0</c:v>
                </c:pt>
                <c:pt idx="1669">
                  <c:v>0</c:v>
                </c:pt>
                <c:pt idx="1670">
                  <c:v>0</c:v>
                </c:pt>
                <c:pt idx="1671">
                  <c:v>0</c:v>
                </c:pt>
                <c:pt idx="1672">
                  <c:v>0.254</c:v>
                </c:pt>
                <c:pt idx="1673">
                  <c:v>0.254</c:v>
                </c:pt>
                <c:pt idx="1674">
                  <c:v>7.8739999999999997</c:v>
                </c:pt>
                <c:pt idx="1675">
                  <c:v>6.9849999999999994</c:v>
                </c:pt>
                <c:pt idx="1676">
                  <c:v>1.016</c:v>
                </c:pt>
                <c:pt idx="1677">
                  <c:v>0</c:v>
                </c:pt>
                <c:pt idx="1678">
                  <c:v>7.3659999999999997</c:v>
                </c:pt>
                <c:pt idx="1679">
                  <c:v>140.96899999999999</c:v>
                </c:pt>
                <c:pt idx="1680">
                  <c:v>0.88900000000000001</c:v>
                </c:pt>
                <c:pt idx="1681">
                  <c:v>0.254</c:v>
                </c:pt>
                <c:pt idx="1682">
                  <c:v>10.287000000000001</c:v>
                </c:pt>
                <c:pt idx="1683">
                  <c:v>66.043999999999997</c:v>
                </c:pt>
                <c:pt idx="1684">
                  <c:v>4.4450000000000003</c:v>
                </c:pt>
                <c:pt idx="1685">
                  <c:v>4.6989999999999998</c:v>
                </c:pt>
                <c:pt idx="1686">
                  <c:v>0.254</c:v>
                </c:pt>
                <c:pt idx="1687">
                  <c:v>0.76200000000000001</c:v>
                </c:pt>
                <c:pt idx="1688">
                  <c:v>0.254</c:v>
                </c:pt>
                <c:pt idx="1689">
                  <c:v>6.7309999999999999</c:v>
                </c:pt>
                <c:pt idx="1690">
                  <c:v>15.875</c:v>
                </c:pt>
                <c:pt idx="1691">
                  <c:v>17.652999999999999</c:v>
                </c:pt>
                <c:pt idx="1692">
                  <c:v>1.524</c:v>
                </c:pt>
                <c:pt idx="1693">
                  <c:v>0</c:v>
                </c:pt>
                <c:pt idx="1694">
                  <c:v>11.683999999999999</c:v>
                </c:pt>
                <c:pt idx="1695">
                  <c:v>0.254</c:v>
                </c:pt>
                <c:pt idx="1696">
                  <c:v>10.541</c:v>
                </c:pt>
                <c:pt idx="1697">
                  <c:v>6.2229999999999999</c:v>
                </c:pt>
                <c:pt idx="1698">
                  <c:v>5.2069999999999999</c:v>
                </c:pt>
                <c:pt idx="1699">
                  <c:v>0.127</c:v>
                </c:pt>
                <c:pt idx="1700">
                  <c:v>0.127</c:v>
                </c:pt>
                <c:pt idx="1701">
                  <c:v>29.718</c:v>
                </c:pt>
                <c:pt idx="1702">
                  <c:v>6.9849999999999994</c:v>
                </c:pt>
                <c:pt idx="1703">
                  <c:v>12.318999999999999</c:v>
                </c:pt>
                <c:pt idx="1704">
                  <c:v>8.0009999999999994</c:v>
                </c:pt>
                <c:pt idx="1705">
                  <c:v>21.591000000000001</c:v>
                </c:pt>
                <c:pt idx="1706">
                  <c:v>7.1120000000000001</c:v>
                </c:pt>
                <c:pt idx="1707">
                  <c:v>29.21</c:v>
                </c:pt>
                <c:pt idx="1708">
                  <c:v>21.716999999999999</c:v>
                </c:pt>
                <c:pt idx="1709">
                  <c:v>0</c:v>
                </c:pt>
                <c:pt idx="1710">
                  <c:v>0</c:v>
                </c:pt>
                <c:pt idx="1711">
                  <c:v>2.6669999999999998</c:v>
                </c:pt>
                <c:pt idx="1712">
                  <c:v>6.6040000000000001</c:v>
                </c:pt>
                <c:pt idx="1713">
                  <c:v>0</c:v>
                </c:pt>
                <c:pt idx="1714">
                  <c:v>0</c:v>
                </c:pt>
                <c:pt idx="1715">
                  <c:v>13.716000000000001</c:v>
                </c:pt>
                <c:pt idx="1716">
                  <c:v>14.605</c:v>
                </c:pt>
                <c:pt idx="1717">
                  <c:v>5.7149999999999999</c:v>
                </c:pt>
                <c:pt idx="1718">
                  <c:v>3.9370000000000003</c:v>
                </c:pt>
                <c:pt idx="1719">
                  <c:v>11.048999999999999</c:v>
                </c:pt>
                <c:pt idx="1720">
                  <c:v>16.637</c:v>
                </c:pt>
                <c:pt idx="1721">
                  <c:v>5.3339999999999996</c:v>
                </c:pt>
                <c:pt idx="1722">
                  <c:v>1.397</c:v>
                </c:pt>
                <c:pt idx="1723">
                  <c:v>1.651</c:v>
                </c:pt>
                <c:pt idx="1724">
                  <c:v>0</c:v>
                </c:pt>
                <c:pt idx="1725">
                  <c:v>0</c:v>
                </c:pt>
                <c:pt idx="1726">
                  <c:v>0.63500000000000001</c:v>
                </c:pt>
                <c:pt idx="1727">
                  <c:v>21.59</c:v>
                </c:pt>
                <c:pt idx="1728">
                  <c:v>9.1440000000000001</c:v>
                </c:pt>
                <c:pt idx="1729">
                  <c:v>1.27</c:v>
                </c:pt>
                <c:pt idx="1730">
                  <c:v>0.38100000000000001</c:v>
                </c:pt>
                <c:pt idx="1731">
                  <c:v>12.446</c:v>
                </c:pt>
                <c:pt idx="1732">
                  <c:v>0.254</c:v>
                </c:pt>
                <c:pt idx="1733">
                  <c:v>26.798000000000002</c:v>
                </c:pt>
                <c:pt idx="1734">
                  <c:v>33.908999999999999</c:v>
                </c:pt>
                <c:pt idx="1735">
                  <c:v>0</c:v>
                </c:pt>
                <c:pt idx="1736">
                  <c:v>0.76200000000000001</c:v>
                </c:pt>
                <c:pt idx="1737">
                  <c:v>0.127</c:v>
                </c:pt>
                <c:pt idx="1738">
                  <c:v>6.0960000000000001</c:v>
                </c:pt>
                <c:pt idx="1739">
                  <c:v>2.032</c:v>
                </c:pt>
                <c:pt idx="1740">
                  <c:v>5.3339999999999996</c:v>
                </c:pt>
                <c:pt idx="1741">
                  <c:v>1.143</c:v>
                </c:pt>
                <c:pt idx="1742">
                  <c:v>1.143</c:v>
                </c:pt>
                <c:pt idx="1743">
                  <c:v>0.127</c:v>
                </c:pt>
                <c:pt idx="1744">
                  <c:v>0.88900000000000001</c:v>
                </c:pt>
                <c:pt idx="1745">
                  <c:v>0</c:v>
                </c:pt>
                <c:pt idx="1746">
                  <c:v>9.0169999999999995</c:v>
                </c:pt>
                <c:pt idx="1747">
                  <c:v>2.286</c:v>
                </c:pt>
                <c:pt idx="1748">
                  <c:v>4.0640000000000001</c:v>
                </c:pt>
                <c:pt idx="1749">
                  <c:v>1.143</c:v>
                </c:pt>
                <c:pt idx="1750">
                  <c:v>0.38100000000000001</c:v>
                </c:pt>
                <c:pt idx="1751">
                  <c:v>0.63500000000000001</c:v>
                </c:pt>
                <c:pt idx="1752">
                  <c:v>7.1120000000000001</c:v>
                </c:pt>
                <c:pt idx="1753">
                  <c:v>18.795999999999999</c:v>
                </c:pt>
                <c:pt idx="1754">
                  <c:v>7.3659999999999997</c:v>
                </c:pt>
                <c:pt idx="1755">
                  <c:v>3.556</c:v>
                </c:pt>
                <c:pt idx="1756">
                  <c:v>0.254</c:v>
                </c:pt>
                <c:pt idx="1757">
                  <c:v>0.38100000000000001</c:v>
                </c:pt>
                <c:pt idx="1758">
                  <c:v>13.335000000000001</c:v>
                </c:pt>
                <c:pt idx="1759">
                  <c:v>62.611000000000004</c:v>
                </c:pt>
                <c:pt idx="1760">
                  <c:v>0.127</c:v>
                </c:pt>
                <c:pt idx="1761">
                  <c:v>0.127</c:v>
                </c:pt>
                <c:pt idx="1762">
                  <c:v>3.6829999999999998</c:v>
                </c:pt>
                <c:pt idx="1763">
                  <c:v>2.1589999999999998</c:v>
                </c:pt>
                <c:pt idx="1764">
                  <c:v>0.127</c:v>
                </c:pt>
                <c:pt idx="1765">
                  <c:v>2.794</c:v>
                </c:pt>
                <c:pt idx="1766">
                  <c:v>3.302</c:v>
                </c:pt>
                <c:pt idx="1767">
                  <c:v>19.558</c:v>
                </c:pt>
                <c:pt idx="1768">
                  <c:v>20.193000000000001</c:v>
                </c:pt>
                <c:pt idx="1769">
                  <c:v>0.254</c:v>
                </c:pt>
                <c:pt idx="1770">
                  <c:v>0.127</c:v>
                </c:pt>
                <c:pt idx="1771">
                  <c:v>0</c:v>
                </c:pt>
                <c:pt idx="1772">
                  <c:v>0</c:v>
                </c:pt>
                <c:pt idx="1773">
                  <c:v>0.76200000000000001</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9.7789999999999999</c:v>
                </c:pt>
                <c:pt idx="1789">
                  <c:v>7.4930000000000003</c:v>
                </c:pt>
                <c:pt idx="1790">
                  <c:v>0</c:v>
                </c:pt>
                <c:pt idx="1791">
                  <c:v>0</c:v>
                </c:pt>
                <c:pt idx="1792">
                  <c:v>0</c:v>
                </c:pt>
                <c:pt idx="1793">
                  <c:v>0.88900000000000001</c:v>
                </c:pt>
                <c:pt idx="1794">
                  <c:v>0</c:v>
                </c:pt>
                <c:pt idx="1795">
                  <c:v>0</c:v>
                </c:pt>
                <c:pt idx="1796">
                  <c:v>0</c:v>
                </c:pt>
                <c:pt idx="1797">
                  <c:v>0</c:v>
                </c:pt>
                <c:pt idx="1798">
                  <c:v>6.0960000000000001</c:v>
                </c:pt>
                <c:pt idx="1799">
                  <c:v>0.38100000000000001</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1.778</c:v>
                </c:pt>
                <c:pt idx="1813">
                  <c:v>0</c:v>
                </c:pt>
                <c:pt idx="1814">
                  <c:v>0.50800000000000001</c:v>
                </c:pt>
                <c:pt idx="1815">
                  <c:v>0</c:v>
                </c:pt>
                <c:pt idx="1816">
                  <c:v>0</c:v>
                </c:pt>
                <c:pt idx="1817">
                  <c:v>0</c:v>
                </c:pt>
                <c:pt idx="1818">
                  <c:v>5.7149999999999999</c:v>
                </c:pt>
                <c:pt idx="1819">
                  <c:v>0</c:v>
                </c:pt>
                <c:pt idx="1820">
                  <c:v>0</c:v>
                </c:pt>
                <c:pt idx="1821">
                  <c:v>0</c:v>
                </c:pt>
                <c:pt idx="1822">
                  <c:v>0</c:v>
                </c:pt>
                <c:pt idx="1823">
                  <c:v>0</c:v>
                </c:pt>
                <c:pt idx="1824">
                  <c:v>0</c:v>
                </c:pt>
                <c:pt idx="1825">
                  <c:v>0</c:v>
                </c:pt>
                <c:pt idx="1826">
                  <c:v>0.50800000000000001</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0.50800000000000001</c:v>
                </c:pt>
                <c:pt idx="1843">
                  <c:v>0.38100000000000001</c:v>
                </c:pt>
                <c:pt idx="1844">
                  <c:v>0</c:v>
                </c:pt>
                <c:pt idx="1845">
                  <c:v>0</c:v>
                </c:pt>
                <c:pt idx="1846">
                  <c:v>0</c:v>
                </c:pt>
                <c:pt idx="1847">
                  <c:v>0.127</c:v>
                </c:pt>
                <c:pt idx="1848">
                  <c:v>0</c:v>
                </c:pt>
                <c:pt idx="1849">
                  <c:v>0</c:v>
                </c:pt>
                <c:pt idx="1850">
                  <c:v>0</c:v>
                </c:pt>
                <c:pt idx="1851">
                  <c:v>0</c:v>
                </c:pt>
                <c:pt idx="1852">
                  <c:v>0</c:v>
                </c:pt>
                <c:pt idx="1853">
                  <c:v>0</c:v>
                </c:pt>
                <c:pt idx="1854">
                  <c:v>0</c:v>
                </c:pt>
                <c:pt idx="1855">
                  <c:v>0</c:v>
                </c:pt>
                <c:pt idx="1856">
                  <c:v>0</c:v>
                </c:pt>
                <c:pt idx="1857">
                  <c:v>8.0009999999999994</c:v>
                </c:pt>
                <c:pt idx="1858">
                  <c:v>0</c:v>
                </c:pt>
                <c:pt idx="1859">
                  <c:v>0</c:v>
                </c:pt>
                <c:pt idx="1860">
                  <c:v>1.524</c:v>
                </c:pt>
                <c:pt idx="1861">
                  <c:v>0</c:v>
                </c:pt>
                <c:pt idx="1862">
                  <c:v>0</c:v>
                </c:pt>
                <c:pt idx="1863">
                  <c:v>0</c:v>
                </c:pt>
                <c:pt idx="1864">
                  <c:v>0</c:v>
                </c:pt>
                <c:pt idx="1865">
                  <c:v>4.9529999999999994</c:v>
                </c:pt>
                <c:pt idx="1866">
                  <c:v>0.127</c:v>
                </c:pt>
                <c:pt idx="1867">
                  <c:v>0</c:v>
                </c:pt>
                <c:pt idx="1868">
                  <c:v>0.76200000000000001</c:v>
                </c:pt>
                <c:pt idx="1869">
                  <c:v>1.016</c:v>
                </c:pt>
                <c:pt idx="1870">
                  <c:v>8.89</c:v>
                </c:pt>
                <c:pt idx="1871">
                  <c:v>51.180999999999997</c:v>
                </c:pt>
                <c:pt idx="1872">
                  <c:v>0.50800000000000001</c:v>
                </c:pt>
                <c:pt idx="1873">
                  <c:v>0.127</c:v>
                </c:pt>
                <c:pt idx="1874">
                  <c:v>0</c:v>
                </c:pt>
                <c:pt idx="1875">
                  <c:v>0</c:v>
                </c:pt>
                <c:pt idx="1876">
                  <c:v>0</c:v>
                </c:pt>
                <c:pt idx="1877">
                  <c:v>0</c:v>
                </c:pt>
                <c:pt idx="1878">
                  <c:v>52.579000000000001</c:v>
                </c:pt>
                <c:pt idx="1879">
                  <c:v>6.35</c:v>
                </c:pt>
                <c:pt idx="1880">
                  <c:v>17.145</c:v>
                </c:pt>
                <c:pt idx="1881">
                  <c:v>8.5090000000000003</c:v>
                </c:pt>
                <c:pt idx="1882">
                  <c:v>0.254</c:v>
                </c:pt>
                <c:pt idx="1883">
                  <c:v>0</c:v>
                </c:pt>
                <c:pt idx="1884">
                  <c:v>0</c:v>
                </c:pt>
                <c:pt idx="1885">
                  <c:v>0</c:v>
                </c:pt>
                <c:pt idx="1886">
                  <c:v>0.127</c:v>
                </c:pt>
                <c:pt idx="1887">
                  <c:v>0</c:v>
                </c:pt>
                <c:pt idx="1888">
                  <c:v>0</c:v>
                </c:pt>
                <c:pt idx="1889">
                  <c:v>0</c:v>
                </c:pt>
                <c:pt idx="1890">
                  <c:v>0</c:v>
                </c:pt>
                <c:pt idx="1891">
                  <c:v>0</c:v>
                </c:pt>
                <c:pt idx="1892">
                  <c:v>8.3819999999999997</c:v>
                </c:pt>
                <c:pt idx="1893">
                  <c:v>0.254</c:v>
                </c:pt>
                <c:pt idx="1894">
                  <c:v>0.127</c:v>
                </c:pt>
                <c:pt idx="1895">
                  <c:v>0</c:v>
                </c:pt>
                <c:pt idx="1896">
                  <c:v>4.3179999999999996</c:v>
                </c:pt>
                <c:pt idx="1897">
                  <c:v>0.127</c:v>
                </c:pt>
                <c:pt idx="1898">
                  <c:v>1.016</c:v>
                </c:pt>
                <c:pt idx="1899">
                  <c:v>0.127</c:v>
                </c:pt>
                <c:pt idx="1900">
                  <c:v>22.606000000000002</c:v>
                </c:pt>
                <c:pt idx="1901">
                  <c:v>0.254</c:v>
                </c:pt>
                <c:pt idx="1902">
                  <c:v>24.765000000000001</c:v>
                </c:pt>
                <c:pt idx="1903">
                  <c:v>0.127</c:v>
                </c:pt>
                <c:pt idx="1904">
                  <c:v>36.323999999999998</c:v>
                </c:pt>
                <c:pt idx="1905">
                  <c:v>9.6519999999999992</c:v>
                </c:pt>
                <c:pt idx="1906">
                  <c:v>11.811</c:v>
                </c:pt>
                <c:pt idx="1907">
                  <c:v>0.88900000000000001</c:v>
                </c:pt>
                <c:pt idx="1908">
                  <c:v>0</c:v>
                </c:pt>
                <c:pt idx="1909">
                  <c:v>16.001999999999999</c:v>
                </c:pt>
                <c:pt idx="1910">
                  <c:v>0.38100000000000001</c:v>
                </c:pt>
                <c:pt idx="1911">
                  <c:v>0.127</c:v>
                </c:pt>
                <c:pt idx="1912">
                  <c:v>1.27</c:v>
                </c:pt>
                <c:pt idx="1913">
                  <c:v>3.6829999999999998</c:v>
                </c:pt>
                <c:pt idx="1914">
                  <c:v>2.6669999999999998</c:v>
                </c:pt>
                <c:pt idx="1915">
                  <c:v>0.76200000000000001</c:v>
                </c:pt>
                <c:pt idx="1916">
                  <c:v>0.254</c:v>
                </c:pt>
                <c:pt idx="1917">
                  <c:v>4.0640000000000001</c:v>
                </c:pt>
                <c:pt idx="1918">
                  <c:v>0.254</c:v>
                </c:pt>
                <c:pt idx="1919">
                  <c:v>0</c:v>
                </c:pt>
                <c:pt idx="1920">
                  <c:v>42.798999999999999</c:v>
                </c:pt>
                <c:pt idx="1921">
                  <c:v>0</c:v>
                </c:pt>
                <c:pt idx="1922">
                  <c:v>0.127</c:v>
                </c:pt>
                <c:pt idx="1923">
                  <c:v>0</c:v>
                </c:pt>
                <c:pt idx="1924">
                  <c:v>0.50800000000000001</c:v>
                </c:pt>
                <c:pt idx="1925">
                  <c:v>10.922000000000001</c:v>
                </c:pt>
                <c:pt idx="1926">
                  <c:v>0.88900000000000001</c:v>
                </c:pt>
                <c:pt idx="1927">
                  <c:v>8.89</c:v>
                </c:pt>
                <c:pt idx="1928">
                  <c:v>17.399000000000001</c:v>
                </c:pt>
                <c:pt idx="1929">
                  <c:v>85.09</c:v>
                </c:pt>
                <c:pt idx="1930">
                  <c:v>0.127</c:v>
                </c:pt>
                <c:pt idx="1931">
                  <c:v>0</c:v>
                </c:pt>
                <c:pt idx="1932">
                  <c:v>0</c:v>
                </c:pt>
                <c:pt idx="1933">
                  <c:v>29.718</c:v>
                </c:pt>
                <c:pt idx="1934">
                  <c:v>0.254</c:v>
                </c:pt>
                <c:pt idx="1935">
                  <c:v>28.701999999999998</c:v>
                </c:pt>
                <c:pt idx="1936">
                  <c:v>6.2229999999999999</c:v>
                </c:pt>
                <c:pt idx="1937">
                  <c:v>2.286</c:v>
                </c:pt>
                <c:pt idx="1938">
                  <c:v>40.260999999999996</c:v>
                </c:pt>
                <c:pt idx="1939">
                  <c:v>0.254</c:v>
                </c:pt>
                <c:pt idx="1940">
                  <c:v>0</c:v>
                </c:pt>
                <c:pt idx="1941">
                  <c:v>18.542000000000002</c:v>
                </c:pt>
                <c:pt idx="1942">
                  <c:v>3.9370000000000003</c:v>
                </c:pt>
                <c:pt idx="1943">
                  <c:v>1.27</c:v>
                </c:pt>
                <c:pt idx="1944">
                  <c:v>6.2229999999999999</c:v>
                </c:pt>
                <c:pt idx="1945">
                  <c:v>15.239999999999998</c:v>
                </c:pt>
                <c:pt idx="1946">
                  <c:v>3.9370000000000003</c:v>
                </c:pt>
                <c:pt idx="1947">
                  <c:v>43.054000000000002</c:v>
                </c:pt>
                <c:pt idx="1948">
                  <c:v>44.576000000000001</c:v>
                </c:pt>
                <c:pt idx="1949">
                  <c:v>2.54</c:v>
                </c:pt>
                <c:pt idx="1950">
                  <c:v>9.0169999999999995</c:v>
                </c:pt>
                <c:pt idx="1951">
                  <c:v>4.8259999999999996</c:v>
                </c:pt>
                <c:pt idx="1952">
                  <c:v>8.1280000000000001</c:v>
                </c:pt>
                <c:pt idx="1953">
                  <c:v>0.254</c:v>
                </c:pt>
                <c:pt idx="1954">
                  <c:v>5.5880000000000001</c:v>
                </c:pt>
                <c:pt idx="1955">
                  <c:v>35.814</c:v>
                </c:pt>
                <c:pt idx="1956">
                  <c:v>12.065000000000001</c:v>
                </c:pt>
                <c:pt idx="1957">
                  <c:v>0.63500000000000001</c:v>
                </c:pt>
                <c:pt idx="1958">
                  <c:v>8.6359999999999992</c:v>
                </c:pt>
                <c:pt idx="1959">
                  <c:v>1.397</c:v>
                </c:pt>
                <c:pt idx="1960">
                  <c:v>0</c:v>
                </c:pt>
                <c:pt idx="1961">
                  <c:v>2.032</c:v>
                </c:pt>
                <c:pt idx="1962">
                  <c:v>0.50800000000000001</c:v>
                </c:pt>
                <c:pt idx="1963">
                  <c:v>1.016</c:v>
                </c:pt>
                <c:pt idx="1964">
                  <c:v>0.254</c:v>
                </c:pt>
                <c:pt idx="1965">
                  <c:v>1.524</c:v>
                </c:pt>
                <c:pt idx="1966">
                  <c:v>0.50800000000000001</c:v>
                </c:pt>
                <c:pt idx="1967">
                  <c:v>0</c:v>
                </c:pt>
                <c:pt idx="1968">
                  <c:v>8.1280000000000001</c:v>
                </c:pt>
                <c:pt idx="1969">
                  <c:v>2.794</c:v>
                </c:pt>
                <c:pt idx="1970">
                  <c:v>9.652000000000001</c:v>
                </c:pt>
                <c:pt idx="1971">
                  <c:v>3.048</c:v>
                </c:pt>
                <c:pt idx="1972">
                  <c:v>0</c:v>
                </c:pt>
                <c:pt idx="1973">
                  <c:v>0.254</c:v>
                </c:pt>
                <c:pt idx="1974">
                  <c:v>1.778</c:v>
                </c:pt>
                <c:pt idx="1975">
                  <c:v>12.827</c:v>
                </c:pt>
                <c:pt idx="1976">
                  <c:v>0.88900000000000001</c:v>
                </c:pt>
                <c:pt idx="1977">
                  <c:v>0.38100000000000001</c:v>
                </c:pt>
                <c:pt idx="1978">
                  <c:v>0</c:v>
                </c:pt>
                <c:pt idx="1979">
                  <c:v>0</c:v>
                </c:pt>
                <c:pt idx="1980">
                  <c:v>0</c:v>
                </c:pt>
                <c:pt idx="1981">
                  <c:v>6.0960000000000001</c:v>
                </c:pt>
                <c:pt idx="1982">
                  <c:v>16.637</c:v>
                </c:pt>
                <c:pt idx="1983">
                  <c:v>1.27</c:v>
                </c:pt>
                <c:pt idx="1984">
                  <c:v>6.7309999999999999</c:v>
                </c:pt>
                <c:pt idx="1985">
                  <c:v>0.127</c:v>
                </c:pt>
                <c:pt idx="1986">
                  <c:v>0.127</c:v>
                </c:pt>
                <c:pt idx="1987">
                  <c:v>7.1120000000000001</c:v>
                </c:pt>
                <c:pt idx="1988">
                  <c:v>5.5880000000000001</c:v>
                </c:pt>
                <c:pt idx="1989">
                  <c:v>0.127</c:v>
                </c:pt>
                <c:pt idx="1990">
                  <c:v>0.254</c:v>
                </c:pt>
                <c:pt idx="1991">
                  <c:v>25.018999999999998</c:v>
                </c:pt>
                <c:pt idx="1992">
                  <c:v>55.756</c:v>
                </c:pt>
                <c:pt idx="1993">
                  <c:v>3.1749999999999998</c:v>
                </c:pt>
                <c:pt idx="1994">
                  <c:v>5.3339999999999996</c:v>
                </c:pt>
                <c:pt idx="1995">
                  <c:v>0</c:v>
                </c:pt>
                <c:pt idx="1996">
                  <c:v>6.4770000000000003</c:v>
                </c:pt>
                <c:pt idx="1997">
                  <c:v>27.939999999999998</c:v>
                </c:pt>
                <c:pt idx="1998">
                  <c:v>1.143</c:v>
                </c:pt>
                <c:pt idx="1999">
                  <c:v>0.50800000000000001</c:v>
                </c:pt>
                <c:pt idx="2000">
                  <c:v>0</c:v>
                </c:pt>
                <c:pt idx="2001">
                  <c:v>9.3979999999999997</c:v>
                </c:pt>
                <c:pt idx="2002">
                  <c:v>17.907</c:v>
                </c:pt>
                <c:pt idx="2003">
                  <c:v>1.27</c:v>
                </c:pt>
                <c:pt idx="2004">
                  <c:v>17.018000000000001</c:v>
                </c:pt>
                <c:pt idx="2005">
                  <c:v>0.127</c:v>
                </c:pt>
                <c:pt idx="2006">
                  <c:v>0.50800000000000001</c:v>
                </c:pt>
                <c:pt idx="2007">
                  <c:v>0</c:v>
                </c:pt>
                <c:pt idx="2008">
                  <c:v>15.747999999999999</c:v>
                </c:pt>
                <c:pt idx="2009">
                  <c:v>0.127</c:v>
                </c:pt>
                <c:pt idx="2010">
                  <c:v>19.304000000000002</c:v>
                </c:pt>
                <c:pt idx="2011">
                  <c:v>0.1</c:v>
                </c:pt>
                <c:pt idx="2012">
                  <c:v>5.6</c:v>
                </c:pt>
                <c:pt idx="2013">
                  <c:v>0.9</c:v>
                </c:pt>
                <c:pt idx="2014">
                  <c:v>0.1</c:v>
                </c:pt>
                <c:pt idx="2015">
                  <c:v>16.600000000000001</c:v>
                </c:pt>
                <c:pt idx="2016">
                  <c:v>7.2</c:v>
                </c:pt>
                <c:pt idx="2017">
                  <c:v>3.7</c:v>
                </c:pt>
                <c:pt idx="2018">
                  <c:v>0.3</c:v>
                </c:pt>
                <c:pt idx="2019">
                  <c:v>28.8</c:v>
                </c:pt>
                <c:pt idx="2020">
                  <c:v>6</c:v>
                </c:pt>
                <c:pt idx="2021">
                  <c:v>2.9</c:v>
                </c:pt>
                <c:pt idx="2022">
                  <c:v>1.8</c:v>
                </c:pt>
                <c:pt idx="2023">
                  <c:v>0.1</c:v>
                </c:pt>
                <c:pt idx="2024">
                  <c:v>6.1</c:v>
                </c:pt>
                <c:pt idx="2025">
                  <c:v>0</c:v>
                </c:pt>
                <c:pt idx="2026">
                  <c:v>0</c:v>
                </c:pt>
                <c:pt idx="2027">
                  <c:v>0</c:v>
                </c:pt>
                <c:pt idx="2028">
                  <c:v>9.4</c:v>
                </c:pt>
                <c:pt idx="2029">
                  <c:v>59.1</c:v>
                </c:pt>
                <c:pt idx="2030">
                  <c:v>17.399999999999999</c:v>
                </c:pt>
                <c:pt idx="2031">
                  <c:v>22.9</c:v>
                </c:pt>
                <c:pt idx="2032">
                  <c:v>3.9</c:v>
                </c:pt>
                <c:pt idx="2033">
                  <c:v>25.1</c:v>
                </c:pt>
                <c:pt idx="2034">
                  <c:v>4.5999999999999996</c:v>
                </c:pt>
                <c:pt idx="2035">
                  <c:v>0.6</c:v>
                </c:pt>
                <c:pt idx="2036">
                  <c:v>7</c:v>
                </c:pt>
                <c:pt idx="2037">
                  <c:v>10.199999999999999</c:v>
                </c:pt>
                <c:pt idx="2038">
                  <c:v>11.2</c:v>
                </c:pt>
                <c:pt idx="2039">
                  <c:v>0.3</c:v>
                </c:pt>
                <c:pt idx="2040">
                  <c:v>40</c:v>
                </c:pt>
                <c:pt idx="2041">
                  <c:v>0.254</c:v>
                </c:pt>
                <c:pt idx="2042">
                  <c:v>10.033000000000001</c:v>
                </c:pt>
                <c:pt idx="2043">
                  <c:v>0.254</c:v>
                </c:pt>
                <c:pt idx="2044">
                  <c:v>0</c:v>
                </c:pt>
                <c:pt idx="2045">
                  <c:v>1.27</c:v>
                </c:pt>
                <c:pt idx="2046">
                  <c:v>13.843</c:v>
                </c:pt>
                <c:pt idx="2047">
                  <c:v>1.27</c:v>
                </c:pt>
                <c:pt idx="2048">
                  <c:v>0.127</c:v>
                </c:pt>
                <c:pt idx="2049">
                  <c:v>0.127</c:v>
                </c:pt>
                <c:pt idx="2050">
                  <c:v>0</c:v>
                </c:pt>
                <c:pt idx="2051">
                  <c:v>9.7789999999999999</c:v>
                </c:pt>
                <c:pt idx="2052">
                  <c:v>7.8740000000000006</c:v>
                </c:pt>
                <c:pt idx="2053">
                  <c:v>4.1909999999999998</c:v>
                </c:pt>
                <c:pt idx="2054">
                  <c:v>2.4130000000000003</c:v>
                </c:pt>
                <c:pt idx="2055">
                  <c:v>0.127</c:v>
                </c:pt>
                <c:pt idx="2056">
                  <c:v>5.2069999999999999</c:v>
                </c:pt>
                <c:pt idx="2057">
                  <c:v>6.2229999999999999</c:v>
                </c:pt>
                <c:pt idx="2058">
                  <c:v>7.8740000000000006</c:v>
                </c:pt>
                <c:pt idx="2059">
                  <c:v>0.63500000000000001</c:v>
                </c:pt>
                <c:pt idx="2060">
                  <c:v>9.3979999999999997</c:v>
                </c:pt>
                <c:pt idx="2061">
                  <c:v>0.254</c:v>
                </c:pt>
                <c:pt idx="2062">
                  <c:v>0</c:v>
                </c:pt>
                <c:pt idx="2063">
                  <c:v>0.76200000000000001</c:v>
                </c:pt>
                <c:pt idx="2064">
                  <c:v>1.016</c:v>
                </c:pt>
                <c:pt idx="2065">
                  <c:v>0.127</c:v>
                </c:pt>
                <c:pt idx="2066">
                  <c:v>0</c:v>
                </c:pt>
                <c:pt idx="2067">
                  <c:v>4.0640000000000001</c:v>
                </c:pt>
                <c:pt idx="2068">
                  <c:v>38.478999999999999</c:v>
                </c:pt>
                <c:pt idx="2069">
                  <c:v>13.462</c:v>
                </c:pt>
                <c:pt idx="2070">
                  <c:v>8.89</c:v>
                </c:pt>
                <c:pt idx="2071">
                  <c:v>1.651</c:v>
                </c:pt>
                <c:pt idx="2072">
                  <c:v>77.088999999999999</c:v>
                </c:pt>
                <c:pt idx="2073">
                  <c:v>0.63500000000000001</c:v>
                </c:pt>
                <c:pt idx="2074">
                  <c:v>6.4770000000000003</c:v>
                </c:pt>
                <c:pt idx="2075">
                  <c:v>0</c:v>
                </c:pt>
                <c:pt idx="2076">
                  <c:v>0</c:v>
                </c:pt>
                <c:pt idx="2077">
                  <c:v>0</c:v>
                </c:pt>
                <c:pt idx="2078">
                  <c:v>0</c:v>
                </c:pt>
                <c:pt idx="2079">
                  <c:v>0</c:v>
                </c:pt>
                <c:pt idx="2080">
                  <c:v>0</c:v>
                </c:pt>
                <c:pt idx="2081">
                  <c:v>0</c:v>
                </c:pt>
                <c:pt idx="2082">
                  <c:v>1.397</c:v>
                </c:pt>
                <c:pt idx="2083">
                  <c:v>9.5250000000000004</c:v>
                </c:pt>
                <c:pt idx="2084">
                  <c:v>9.0169999999999995</c:v>
                </c:pt>
                <c:pt idx="2085">
                  <c:v>3.4290000000000003</c:v>
                </c:pt>
                <c:pt idx="2086">
                  <c:v>10.414</c:v>
                </c:pt>
                <c:pt idx="2087">
                  <c:v>8.89</c:v>
                </c:pt>
                <c:pt idx="2088">
                  <c:v>0</c:v>
                </c:pt>
                <c:pt idx="2089">
                  <c:v>45.212000000000003</c:v>
                </c:pt>
                <c:pt idx="2090">
                  <c:v>12.318999999999999</c:v>
                </c:pt>
                <c:pt idx="2091">
                  <c:v>65.912999999999997</c:v>
                </c:pt>
                <c:pt idx="2092">
                  <c:v>9.9060000000000006</c:v>
                </c:pt>
                <c:pt idx="2093">
                  <c:v>0.127</c:v>
                </c:pt>
                <c:pt idx="2094">
                  <c:v>0</c:v>
                </c:pt>
                <c:pt idx="2095">
                  <c:v>1.778</c:v>
                </c:pt>
                <c:pt idx="2096">
                  <c:v>3.1749999999999998</c:v>
                </c:pt>
                <c:pt idx="2097">
                  <c:v>60.070999999999998</c:v>
                </c:pt>
                <c:pt idx="2098">
                  <c:v>0.127</c:v>
                </c:pt>
                <c:pt idx="2099">
                  <c:v>1.27</c:v>
                </c:pt>
                <c:pt idx="2100">
                  <c:v>21.716999999999999</c:v>
                </c:pt>
                <c:pt idx="2101">
                  <c:v>29.463999999999999</c:v>
                </c:pt>
                <c:pt idx="2102">
                  <c:v>3.81</c:v>
                </c:pt>
                <c:pt idx="2103">
                  <c:v>67.563999999999993</c:v>
                </c:pt>
                <c:pt idx="2104">
                  <c:v>5.5880000000000001</c:v>
                </c:pt>
                <c:pt idx="2105">
                  <c:v>2.794</c:v>
                </c:pt>
                <c:pt idx="2106">
                  <c:v>0</c:v>
                </c:pt>
                <c:pt idx="2107">
                  <c:v>7.3659999999999997</c:v>
                </c:pt>
                <c:pt idx="2108">
                  <c:v>7.2389999999999999</c:v>
                </c:pt>
                <c:pt idx="2109">
                  <c:v>9.1440000000000001</c:v>
                </c:pt>
                <c:pt idx="2110">
                  <c:v>35.56</c:v>
                </c:pt>
                <c:pt idx="2111">
                  <c:v>0.76200000000000001</c:v>
                </c:pt>
                <c:pt idx="2112">
                  <c:v>0</c:v>
                </c:pt>
                <c:pt idx="2113">
                  <c:v>0</c:v>
                </c:pt>
                <c:pt idx="2114">
                  <c:v>0</c:v>
                </c:pt>
                <c:pt idx="2115">
                  <c:v>0.127</c:v>
                </c:pt>
                <c:pt idx="2116">
                  <c:v>0</c:v>
                </c:pt>
                <c:pt idx="2117">
                  <c:v>3.4290000000000003</c:v>
                </c:pt>
                <c:pt idx="2118">
                  <c:v>6.35</c:v>
                </c:pt>
                <c:pt idx="2119">
                  <c:v>0</c:v>
                </c:pt>
                <c:pt idx="2120">
                  <c:v>4.4450000000000003</c:v>
                </c:pt>
                <c:pt idx="2121">
                  <c:v>0</c:v>
                </c:pt>
                <c:pt idx="2122">
                  <c:v>0</c:v>
                </c:pt>
                <c:pt idx="2123">
                  <c:v>0</c:v>
                </c:pt>
                <c:pt idx="2124">
                  <c:v>0.127</c:v>
                </c:pt>
                <c:pt idx="2125">
                  <c:v>0</c:v>
                </c:pt>
                <c:pt idx="2126">
                  <c:v>7.7469999999999999</c:v>
                </c:pt>
                <c:pt idx="2127">
                  <c:v>1.016</c:v>
                </c:pt>
                <c:pt idx="2128">
                  <c:v>12.065000000000001</c:v>
                </c:pt>
                <c:pt idx="2129">
                  <c:v>4.8259999999999996</c:v>
                </c:pt>
                <c:pt idx="2130">
                  <c:v>0.38100000000000001</c:v>
                </c:pt>
                <c:pt idx="2131">
                  <c:v>9.6519999999999992</c:v>
                </c:pt>
                <c:pt idx="2132">
                  <c:v>0.127</c:v>
                </c:pt>
                <c:pt idx="2133">
                  <c:v>0</c:v>
                </c:pt>
                <c:pt idx="2134">
                  <c:v>0</c:v>
                </c:pt>
                <c:pt idx="2135">
                  <c:v>0.127</c:v>
                </c:pt>
                <c:pt idx="2136">
                  <c:v>0</c:v>
                </c:pt>
                <c:pt idx="2137">
                  <c:v>0</c:v>
                </c:pt>
                <c:pt idx="2138">
                  <c:v>0</c:v>
                </c:pt>
                <c:pt idx="2139">
                  <c:v>0</c:v>
                </c:pt>
                <c:pt idx="2140">
                  <c:v>6.2229999999999999</c:v>
                </c:pt>
                <c:pt idx="2141">
                  <c:v>5.3339999999999996</c:v>
                </c:pt>
                <c:pt idx="2142">
                  <c:v>5.4610000000000003</c:v>
                </c:pt>
                <c:pt idx="2143">
                  <c:v>0</c:v>
                </c:pt>
                <c:pt idx="2144">
                  <c:v>0</c:v>
                </c:pt>
                <c:pt idx="2145">
                  <c:v>0.76200000000000001</c:v>
                </c:pt>
                <c:pt idx="2146">
                  <c:v>0.76200000000000001</c:v>
                </c:pt>
                <c:pt idx="2147">
                  <c:v>0</c:v>
                </c:pt>
                <c:pt idx="2148">
                  <c:v>0</c:v>
                </c:pt>
                <c:pt idx="2149">
                  <c:v>0</c:v>
                </c:pt>
                <c:pt idx="2150">
                  <c:v>0</c:v>
                </c:pt>
                <c:pt idx="2151">
                  <c:v>0</c:v>
                </c:pt>
                <c:pt idx="2152">
                  <c:v>0</c:v>
                </c:pt>
                <c:pt idx="2153">
                  <c:v>0</c:v>
                </c:pt>
                <c:pt idx="2154">
                  <c:v>0</c:v>
                </c:pt>
                <c:pt idx="2155">
                  <c:v>2.032</c:v>
                </c:pt>
                <c:pt idx="2156">
                  <c:v>0</c:v>
                </c:pt>
                <c:pt idx="2157">
                  <c:v>0</c:v>
                </c:pt>
                <c:pt idx="2158">
                  <c:v>0</c:v>
                </c:pt>
                <c:pt idx="2159">
                  <c:v>0</c:v>
                </c:pt>
                <c:pt idx="2160">
                  <c:v>0</c:v>
                </c:pt>
                <c:pt idx="2161">
                  <c:v>0.63500000000000001</c:v>
                </c:pt>
                <c:pt idx="2162">
                  <c:v>0</c:v>
                </c:pt>
                <c:pt idx="2163">
                  <c:v>0</c:v>
                </c:pt>
                <c:pt idx="2164">
                  <c:v>0</c:v>
                </c:pt>
                <c:pt idx="2165">
                  <c:v>0.254</c:v>
                </c:pt>
                <c:pt idx="2166">
                  <c:v>0</c:v>
                </c:pt>
                <c:pt idx="2167">
                  <c:v>0</c:v>
                </c:pt>
                <c:pt idx="2168">
                  <c:v>0</c:v>
                </c:pt>
                <c:pt idx="2169">
                  <c:v>0</c:v>
                </c:pt>
                <c:pt idx="2170">
                  <c:v>0</c:v>
                </c:pt>
                <c:pt idx="2171">
                  <c:v>1.27</c:v>
                </c:pt>
                <c:pt idx="2172">
                  <c:v>0</c:v>
                </c:pt>
                <c:pt idx="2173">
                  <c:v>0.127</c:v>
                </c:pt>
                <c:pt idx="2174">
                  <c:v>0</c:v>
                </c:pt>
                <c:pt idx="2175">
                  <c:v>0</c:v>
                </c:pt>
                <c:pt idx="2176">
                  <c:v>0</c:v>
                </c:pt>
                <c:pt idx="2177">
                  <c:v>0</c:v>
                </c:pt>
                <c:pt idx="2178">
                  <c:v>0</c:v>
                </c:pt>
                <c:pt idx="2179">
                  <c:v>0</c:v>
                </c:pt>
                <c:pt idx="2180">
                  <c:v>0</c:v>
                </c:pt>
                <c:pt idx="2181">
                  <c:v>1.651</c:v>
                </c:pt>
                <c:pt idx="2182">
                  <c:v>0</c:v>
                </c:pt>
                <c:pt idx="2183">
                  <c:v>14.605</c:v>
                </c:pt>
                <c:pt idx="2184">
                  <c:v>0.127</c:v>
                </c:pt>
                <c:pt idx="2185">
                  <c:v>0</c:v>
                </c:pt>
                <c:pt idx="2186">
                  <c:v>0</c:v>
                </c:pt>
                <c:pt idx="2187">
                  <c:v>0</c:v>
                </c:pt>
                <c:pt idx="2188">
                  <c:v>0.50800000000000001</c:v>
                </c:pt>
                <c:pt idx="2189">
                  <c:v>0.254</c:v>
                </c:pt>
                <c:pt idx="2190">
                  <c:v>0</c:v>
                </c:pt>
                <c:pt idx="2191">
                  <c:v>0</c:v>
                </c:pt>
                <c:pt idx="2192">
                  <c:v>0</c:v>
                </c:pt>
                <c:pt idx="2193">
                  <c:v>0</c:v>
                </c:pt>
                <c:pt idx="2194">
                  <c:v>0</c:v>
                </c:pt>
                <c:pt idx="2195">
                  <c:v>0</c:v>
                </c:pt>
                <c:pt idx="2196">
                  <c:v>0</c:v>
                </c:pt>
                <c:pt idx="2197">
                  <c:v>0</c:v>
                </c:pt>
                <c:pt idx="2198">
                  <c:v>18.033999999999999</c:v>
                </c:pt>
                <c:pt idx="2199">
                  <c:v>8.6359999999999992</c:v>
                </c:pt>
                <c:pt idx="2200">
                  <c:v>0</c:v>
                </c:pt>
                <c:pt idx="2201">
                  <c:v>0</c:v>
                </c:pt>
                <c:pt idx="2202">
                  <c:v>0</c:v>
                </c:pt>
                <c:pt idx="2203">
                  <c:v>0</c:v>
                </c:pt>
                <c:pt idx="2204">
                  <c:v>0</c:v>
                </c:pt>
                <c:pt idx="2205">
                  <c:v>0</c:v>
                </c:pt>
                <c:pt idx="2206">
                  <c:v>0</c:v>
                </c:pt>
                <c:pt idx="2207">
                  <c:v>6.2229999999999999</c:v>
                </c:pt>
                <c:pt idx="2208">
                  <c:v>0</c:v>
                </c:pt>
                <c:pt idx="2209">
                  <c:v>1.27</c:v>
                </c:pt>
                <c:pt idx="2210">
                  <c:v>5.7149999999999999</c:v>
                </c:pt>
                <c:pt idx="2211">
                  <c:v>0</c:v>
                </c:pt>
                <c:pt idx="2212">
                  <c:v>1.651</c:v>
                </c:pt>
                <c:pt idx="2213">
                  <c:v>0</c:v>
                </c:pt>
                <c:pt idx="2214">
                  <c:v>0</c:v>
                </c:pt>
                <c:pt idx="2215">
                  <c:v>0</c:v>
                </c:pt>
                <c:pt idx="2216">
                  <c:v>0</c:v>
                </c:pt>
                <c:pt idx="2217">
                  <c:v>0</c:v>
                </c:pt>
                <c:pt idx="2218">
                  <c:v>0.254</c:v>
                </c:pt>
                <c:pt idx="2219">
                  <c:v>0.254</c:v>
                </c:pt>
                <c:pt idx="2220">
                  <c:v>0</c:v>
                </c:pt>
                <c:pt idx="2221">
                  <c:v>0</c:v>
                </c:pt>
                <c:pt idx="2222">
                  <c:v>0</c:v>
                </c:pt>
                <c:pt idx="2223">
                  <c:v>0</c:v>
                </c:pt>
                <c:pt idx="2224">
                  <c:v>5.2069999999999999</c:v>
                </c:pt>
                <c:pt idx="2225">
                  <c:v>3.302</c:v>
                </c:pt>
                <c:pt idx="2226">
                  <c:v>3.556</c:v>
                </c:pt>
                <c:pt idx="2227">
                  <c:v>3.9370000000000003</c:v>
                </c:pt>
                <c:pt idx="2228">
                  <c:v>8.254999999999999</c:v>
                </c:pt>
                <c:pt idx="2229">
                  <c:v>10.16</c:v>
                </c:pt>
                <c:pt idx="2230">
                  <c:v>0</c:v>
                </c:pt>
                <c:pt idx="2231">
                  <c:v>35.302999999999997</c:v>
                </c:pt>
                <c:pt idx="2232">
                  <c:v>0</c:v>
                </c:pt>
                <c:pt idx="2233">
                  <c:v>0</c:v>
                </c:pt>
                <c:pt idx="2234">
                  <c:v>0</c:v>
                </c:pt>
                <c:pt idx="2235">
                  <c:v>0.254</c:v>
                </c:pt>
                <c:pt idx="2236">
                  <c:v>0.254</c:v>
                </c:pt>
                <c:pt idx="2237">
                  <c:v>0</c:v>
                </c:pt>
                <c:pt idx="2238">
                  <c:v>9.0169999999999995</c:v>
                </c:pt>
                <c:pt idx="2239">
                  <c:v>0.254</c:v>
                </c:pt>
                <c:pt idx="2240">
                  <c:v>25.146000000000001</c:v>
                </c:pt>
                <c:pt idx="2241">
                  <c:v>4.6989999999999998</c:v>
                </c:pt>
                <c:pt idx="2242">
                  <c:v>7.8740000000000006</c:v>
                </c:pt>
                <c:pt idx="2243">
                  <c:v>0.50800000000000001</c:v>
                </c:pt>
                <c:pt idx="2244">
                  <c:v>7.3659999999999997</c:v>
                </c:pt>
                <c:pt idx="2245">
                  <c:v>23.622</c:v>
                </c:pt>
                <c:pt idx="2246">
                  <c:v>2.1589999999999998</c:v>
                </c:pt>
                <c:pt idx="2247">
                  <c:v>0.127</c:v>
                </c:pt>
                <c:pt idx="2248">
                  <c:v>0</c:v>
                </c:pt>
                <c:pt idx="2249">
                  <c:v>0</c:v>
                </c:pt>
                <c:pt idx="2250">
                  <c:v>3.81</c:v>
                </c:pt>
                <c:pt idx="2251">
                  <c:v>0</c:v>
                </c:pt>
                <c:pt idx="2252">
                  <c:v>5.8420000000000005</c:v>
                </c:pt>
                <c:pt idx="2253">
                  <c:v>0.254</c:v>
                </c:pt>
                <c:pt idx="2254">
                  <c:v>22.733000000000001</c:v>
                </c:pt>
                <c:pt idx="2255">
                  <c:v>0.38100000000000001</c:v>
                </c:pt>
                <c:pt idx="2256">
                  <c:v>6.8580000000000005</c:v>
                </c:pt>
                <c:pt idx="2257">
                  <c:v>6.4770000000000003</c:v>
                </c:pt>
                <c:pt idx="2258">
                  <c:v>0.127</c:v>
                </c:pt>
                <c:pt idx="2259">
                  <c:v>0.50800000000000001</c:v>
                </c:pt>
                <c:pt idx="2260">
                  <c:v>17.907</c:v>
                </c:pt>
                <c:pt idx="2261">
                  <c:v>0.254</c:v>
                </c:pt>
                <c:pt idx="2262">
                  <c:v>2.794</c:v>
                </c:pt>
                <c:pt idx="2263">
                  <c:v>17.018000000000001</c:v>
                </c:pt>
                <c:pt idx="2264">
                  <c:v>2.794</c:v>
                </c:pt>
                <c:pt idx="2265">
                  <c:v>2.794</c:v>
                </c:pt>
                <c:pt idx="2266">
                  <c:v>0.254</c:v>
                </c:pt>
                <c:pt idx="2267">
                  <c:v>0.254</c:v>
                </c:pt>
                <c:pt idx="2268">
                  <c:v>0</c:v>
                </c:pt>
                <c:pt idx="2269">
                  <c:v>0</c:v>
                </c:pt>
                <c:pt idx="2270">
                  <c:v>1.905</c:v>
                </c:pt>
                <c:pt idx="2271">
                  <c:v>0.127</c:v>
                </c:pt>
                <c:pt idx="2272">
                  <c:v>1.27</c:v>
                </c:pt>
                <c:pt idx="2273">
                  <c:v>22.732999999999997</c:v>
                </c:pt>
                <c:pt idx="2274">
                  <c:v>0.254</c:v>
                </c:pt>
                <c:pt idx="2275">
                  <c:v>13.081</c:v>
                </c:pt>
                <c:pt idx="2276">
                  <c:v>6.0960000000000001</c:v>
                </c:pt>
                <c:pt idx="2277">
                  <c:v>35.305999999999997</c:v>
                </c:pt>
                <c:pt idx="2278">
                  <c:v>0.254</c:v>
                </c:pt>
                <c:pt idx="2279">
                  <c:v>22.86</c:v>
                </c:pt>
                <c:pt idx="2280">
                  <c:v>9.1440000000000001</c:v>
                </c:pt>
                <c:pt idx="2281">
                  <c:v>17.652999999999999</c:v>
                </c:pt>
                <c:pt idx="2282">
                  <c:v>47.75</c:v>
                </c:pt>
                <c:pt idx="2283">
                  <c:v>0.127</c:v>
                </c:pt>
                <c:pt idx="2284">
                  <c:v>1.397</c:v>
                </c:pt>
                <c:pt idx="2285">
                  <c:v>23.494999999999997</c:v>
                </c:pt>
                <c:pt idx="2286">
                  <c:v>57.531000000000006</c:v>
                </c:pt>
                <c:pt idx="2287">
                  <c:v>37.337999999999994</c:v>
                </c:pt>
                <c:pt idx="2288">
                  <c:v>0.254</c:v>
                </c:pt>
                <c:pt idx="2289">
                  <c:v>0</c:v>
                </c:pt>
                <c:pt idx="2290">
                  <c:v>14.350999999999999</c:v>
                </c:pt>
                <c:pt idx="2291">
                  <c:v>0</c:v>
                </c:pt>
                <c:pt idx="2292">
                  <c:v>0</c:v>
                </c:pt>
                <c:pt idx="2293">
                  <c:v>0.254</c:v>
                </c:pt>
                <c:pt idx="2294">
                  <c:v>11.683999999999999</c:v>
                </c:pt>
                <c:pt idx="2295">
                  <c:v>0.50800000000000001</c:v>
                </c:pt>
                <c:pt idx="2296">
                  <c:v>84.2</c:v>
                </c:pt>
                <c:pt idx="2297">
                  <c:v>1.651</c:v>
                </c:pt>
                <c:pt idx="2298">
                  <c:v>0</c:v>
                </c:pt>
                <c:pt idx="2299">
                  <c:v>0.127</c:v>
                </c:pt>
                <c:pt idx="2300">
                  <c:v>5.08</c:v>
                </c:pt>
                <c:pt idx="2301">
                  <c:v>1.905</c:v>
                </c:pt>
                <c:pt idx="2302">
                  <c:v>5.8420000000000005</c:v>
                </c:pt>
                <c:pt idx="2303">
                  <c:v>3.4290000000000003</c:v>
                </c:pt>
                <c:pt idx="2304">
                  <c:v>22.86</c:v>
                </c:pt>
                <c:pt idx="2305">
                  <c:v>18.542000000000002</c:v>
                </c:pt>
                <c:pt idx="2306">
                  <c:v>0.63500000000000001</c:v>
                </c:pt>
                <c:pt idx="2307">
                  <c:v>3.6829999999999998</c:v>
                </c:pt>
                <c:pt idx="2308">
                  <c:v>0.254</c:v>
                </c:pt>
                <c:pt idx="2309">
                  <c:v>1.27</c:v>
                </c:pt>
                <c:pt idx="2310">
                  <c:v>8.0009999999999994</c:v>
                </c:pt>
                <c:pt idx="2311">
                  <c:v>0.88900000000000001</c:v>
                </c:pt>
                <c:pt idx="2312">
                  <c:v>4.6989999999999998</c:v>
                </c:pt>
                <c:pt idx="2313">
                  <c:v>22.858000000000001</c:v>
                </c:pt>
                <c:pt idx="2314">
                  <c:v>0</c:v>
                </c:pt>
                <c:pt idx="2315">
                  <c:v>53.847999999999999</c:v>
                </c:pt>
                <c:pt idx="2316">
                  <c:v>23.494999999999997</c:v>
                </c:pt>
                <c:pt idx="2317">
                  <c:v>0.127</c:v>
                </c:pt>
                <c:pt idx="2318">
                  <c:v>0.127</c:v>
                </c:pt>
                <c:pt idx="2319">
                  <c:v>0</c:v>
                </c:pt>
                <c:pt idx="2320">
                  <c:v>1.016</c:v>
                </c:pt>
                <c:pt idx="2321">
                  <c:v>0</c:v>
                </c:pt>
                <c:pt idx="2322">
                  <c:v>16.256</c:v>
                </c:pt>
                <c:pt idx="2323">
                  <c:v>8.0009999999999994</c:v>
                </c:pt>
                <c:pt idx="2324">
                  <c:v>2.794</c:v>
                </c:pt>
                <c:pt idx="2325">
                  <c:v>9.652000000000001</c:v>
                </c:pt>
                <c:pt idx="2326">
                  <c:v>19.431000000000001</c:v>
                </c:pt>
                <c:pt idx="2327">
                  <c:v>12.7</c:v>
                </c:pt>
                <c:pt idx="2328">
                  <c:v>4.6989999999999998</c:v>
                </c:pt>
                <c:pt idx="2329">
                  <c:v>0.76200000000000001</c:v>
                </c:pt>
                <c:pt idx="2330">
                  <c:v>0.50800000000000001</c:v>
                </c:pt>
                <c:pt idx="2331">
                  <c:v>3.9370000000000003</c:v>
                </c:pt>
                <c:pt idx="2332">
                  <c:v>0.50800000000000001</c:v>
                </c:pt>
                <c:pt idx="2333">
                  <c:v>0.50800000000000001</c:v>
                </c:pt>
                <c:pt idx="2334">
                  <c:v>0</c:v>
                </c:pt>
                <c:pt idx="2335">
                  <c:v>0</c:v>
                </c:pt>
                <c:pt idx="2336">
                  <c:v>7.2389999999999999</c:v>
                </c:pt>
                <c:pt idx="2337">
                  <c:v>9.2710000000000008</c:v>
                </c:pt>
                <c:pt idx="2338">
                  <c:v>29.844999999999999</c:v>
                </c:pt>
                <c:pt idx="2339">
                  <c:v>0.127</c:v>
                </c:pt>
                <c:pt idx="2340">
                  <c:v>0.254</c:v>
                </c:pt>
                <c:pt idx="2341">
                  <c:v>8.5090000000000003</c:v>
                </c:pt>
                <c:pt idx="2342">
                  <c:v>2.794</c:v>
                </c:pt>
                <c:pt idx="2343">
                  <c:v>1.651</c:v>
                </c:pt>
                <c:pt idx="2344">
                  <c:v>0.254</c:v>
                </c:pt>
                <c:pt idx="2345">
                  <c:v>2.54</c:v>
                </c:pt>
                <c:pt idx="2346">
                  <c:v>41.91</c:v>
                </c:pt>
                <c:pt idx="2347">
                  <c:v>4.1909999999999998</c:v>
                </c:pt>
                <c:pt idx="2348">
                  <c:v>0</c:v>
                </c:pt>
                <c:pt idx="2349">
                  <c:v>1.143</c:v>
                </c:pt>
                <c:pt idx="2350">
                  <c:v>22.733000000000001</c:v>
                </c:pt>
                <c:pt idx="2351">
                  <c:v>4.0640000000000001</c:v>
                </c:pt>
                <c:pt idx="2352">
                  <c:v>49.536000000000001</c:v>
                </c:pt>
                <c:pt idx="2353">
                  <c:v>64.00800000000001</c:v>
                </c:pt>
                <c:pt idx="2354">
                  <c:v>0.254</c:v>
                </c:pt>
                <c:pt idx="2355">
                  <c:v>4.1909999999999998</c:v>
                </c:pt>
                <c:pt idx="2356">
                  <c:v>5.5879999999999992</c:v>
                </c:pt>
                <c:pt idx="2357">
                  <c:v>10.795</c:v>
                </c:pt>
                <c:pt idx="2358">
                  <c:v>0.254</c:v>
                </c:pt>
                <c:pt idx="2359">
                  <c:v>0.63500000000000001</c:v>
                </c:pt>
                <c:pt idx="2360">
                  <c:v>21.082000000000001</c:v>
                </c:pt>
                <c:pt idx="2361">
                  <c:v>0.127</c:v>
                </c:pt>
                <c:pt idx="2362">
                  <c:v>1.143</c:v>
                </c:pt>
                <c:pt idx="2363">
                  <c:v>32.131</c:v>
                </c:pt>
                <c:pt idx="2364">
                  <c:v>12.446</c:v>
                </c:pt>
                <c:pt idx="2365">
                  <c:v>0.38100000000000001</c:v>
                </c:pt>
                <c:pt idx="2366">
                  <c:v>0</c:v>
                </c:pt>
                <c:pt idx="2367">
                  <c:v>0.254</c:v>
                </c:pt>
                <c:pt idx="2368">
                  <c:v>41.528999999999996</c:v>
                </c:pt>
                <c:pt idx="2369">
                  <c:v>0</c:v>
                </c:pt>
                <c:pt idx="2370">
                  <c:v>2.286</c:v>
                </c:pt>
                <c:pt idx="2371">
                  <c:v>13.462</c:v>
                </c:pt>
                <c:pt idx="2372">
                  <c:v>1.143</c:v>
                </c:pt>
                <c:pt idx="2373">
                  <c:v>18.288</c:v>
                </c:pt>
                <c:pt idx="2374">
                  <c:v>32.893000000000001</c:v>
                </c:pt>
                <c:pt idx="2375">
                  <c:v>30.225999999999999</c:v>
                </c:pt>
                <c:pt idx="2376">
                  <c:v>0.254</c:v>
                </c:pt>
                <c:pt idx="2377">
                  <c:v>5.7149999999999999</c:v>
                </c:pt>
                <c:pt idx="2378">
                  <c:v>13.843</c:v>
                </c:pt>
                <c:pt idx="2379">
                  <c:v>14.856999999999999</c:v>
                </c:pt>
                <c:pt idx="2380">
                  <c:v>14.097000000000001</c:v>
                </c:pt>
                <c:pt idx="2381">
                  <c:v>68.834000000000003</c:v>
                </c:pt>
                <c:pt idx="2382">
                  <c:v>1.524</c:v>
                </c:pt>
                <c:pt idx="2383">
                  <c:v>0.63500000000000001</c:v>
                </c:pt>
                <c:pt idx="2384">
                  <c:v>34.417000000000002</c:v>
                </c:pt>
                <c:pt idx="2385">
                  <c:v>1.651</c:v>
                </c:pt>
                <c:pt idx="2386">
                  <c:v>4.5720000000000001</c:v>
                </c:pt>
                <c:pt idx="2387">
                  <c:v>0</c:v>
                </c:pt>
                <c:pt idx="2388">
                  <c:v>16.128999999999998</c:v>
                </c:pt>
                <c:pt idx="2389">
                  <c:v>0.38100000000000001</c:v>
                </c:pt>
                <c:pt idx="2390">
                  <c:v>18.923000000000002</c:v>
                </c:pt>
                <c:pt idx="2391">
                  <c:v>0.127</c:v>
                </c:pt>
                <c:pt idx="2392">
                  <c:v>7.62</c:v>
                </c:pt>
                <c:pt idx="2393">
                  <c:v>34.29</c:v>
                </c:pt>
                <c:pt idx="2394">
                  <c:v>3.048</c:v>
                </c:pt>
                <c:pt idx="2395">
                  <c:v>0.254</c:v>
                </c:pt>
                <c:pt idx="2396">
                  <c:v>0.38100000000000001</c:v>
                </c:pt>
                <c:pt idx="2397">
                  <c:v>8.254999999999999</c:v>
                </c:pt>
                <c:pt idx="2398">
                  <c:v>0.127</c:v>
                </c:pt>
                <c:pt idx="2399">
                  <c:v>0.254</c:v>
                </c:pt>
                <c:pt idx="2400">
                  <c:v>1.524</c:v>
                </c:pt>
                <c:pt idx="2401">
                  <c:v>7.7469999999999999</c:v>
                </c:pt>
                <c:pt idx="2402">
                  <c:v>11.176</c:v>
                </c:pt>
                <c:pt idx="2403">
                  <c:v>0.127</c:v>
                </c:pt>
                <c:pt idx="2404">
                  <c:v>0.127</c:v>
                </c:pt>
                <c:pt idx="2405">
                  <c:v>31.622999999999998</c:v>
                </c:pt>
                <c:pt idx="2406">
                  <c:v>3.9370000000000003</c:v>
                </c:pt>
                <c:pt idx="2407">
                  <c:v>0.127</c:v>
                </c:pt>
                <c:pt idx="2408">
                  <c:v>0</c:v>
                </c:pt>
                <c:pt idx="2409">
                  <c:v>0.127</c:v>
                </c:pt>
                <c:pt idx="2410">
                  <c:v>0</c:v>
                </c:pt>
                <c:pt idx="2411">
                  <c:v>0.127</c:v>
                </c:pt>
                <c:pt idx="2412">
                  <c:v>18.161000000000001</c:v>
                </c:pt>
                <c:pt idx="2413">
                  <c:v>26.797000000000001</c:v>
                </c:pt>
                <c:pt idx="2414">
                  <c:v>0.63500000000000001</c:v>
                </c:pt>
                <c:pt idx="2415">
                  <c:v>45.973999999999997</c:v>
                </c:pt>
                <c:pt idx="2416">
                  <c:v>6.6039999999999992</c:v>
                </c:pt>
                <c:pt idx="2417">
                  <c:v>0</c:v>
                </c:pt>
                <c:pt idx="2418">
                  <c:v>0.76200000000000001</c:v>
                </c:pt>
                <c:pt idx="2419">
                  <c:v>4.5720000000000001</c:v>
                </c:pt>
                <c:pt idx="2420">
                  <c:v>20.067</c:v>
                </c:pt>
                <c:pt idx="2421">
                  <c:v>3.81</c:v>
                </c:pt>
                <c:pt idx="2422">
                  <c:v>0</c:v>
                </c:pt>
                <c:pt idx="2423">
                  <c:v>52.198</c:v>
                </c:pt>
                <c:pt idx="2424">
                  <c:v>9.0169999999999995</c:v>
                </c:pt>
                <c:pt idx="2425">
                  <c:v>0.127</c:v>
                </c:pt>
                <c:pt idx="2426">
                  <c:v>19.812000000000001</c:v>
                </c:pt>
                <c:pt idx="2427">
                  <c:v>0.254</c:v>
                </c:pt>
                <c:pt idx="2428">
                  <c:v>1.524</c:v>
                </c:pt>
                <c:pt idx="2429">
                  <c:v>0.38100000000000001</c:v>
                </c:pt>
                <c:pt idx="2430">
                  <c:v>0</c:v>
                </c:pt>
                <c:pt idx="2431">
                  <c:v>44.069000000000003</c:v>
                </c:pt>
                <c:pt idx="2432">
                  <c:v>0.50800000000000001</c:v>
                </c:pt>
                <c:pt idx="2433">
                  <c:v>0.254</c:v>
                </c:pt>
                <c:pt idx="2434">
                  <c:v>19.303999999999998</c:v>
                </c:pt>
                <c:pt idx="2435">
                  <c:v>1.524</c:v>
                </c:pt>
                <c:pt idx="2436">
                  <c:v>5.7149999999999999</c:v>
                </c:pt>
                <c:pt idx="2437">
                  <c:v>49.022000000000006</c:v>
                </c:pt>
                <c:pt idx="2438">
                  <c:v>11.556999999999999</c:v>
                </c:pt>
                <c:pt idx="2439">
                  <c:v>5.8419999999999996</c:v>
                </c:pt>
                <c:pt idx="2440">
                  <c:v>0.254</c:v>
                </c:pt>
                <c:pt idx="2441">
                  <c:v>0</c:v>
                </c:pt>
                <c:pt idx="2442">
                  <c:v>1.778</c:v>
                </c:pt>
                <c:pt idx="2443">
                  <c:v>8.89</c:v>
                </c:pt>
                <c:pt idx="2444">
                  <c:v>56.260999999999996</c:v>
                </c:pt>
                <c:pt idx="2445">
                  <c:v>0.76200000000000001</c:v>
                </c:pt>
                <c:pt idx="2446">
                  <c:v>1.27</c:v>
                </c:pt>
                <c:pt idx="2447">
                  <c:v>1.016</c:v>
                </c:pt>
                <c:pt idx="2448">
                  <c:v>0</c:v>
                </c:pt>
                <c:pt idx="2449">
                  <c:v>7.8739999999999997</c:v>
                </c:pt>
                <c:pt idx="2450">
                  <c:v>20.574000000000002</c:v>
                </c:pt>
                <c:pt idx="2451">
                  <c:v>21.207999999999998</c:v>
                </c:pt>
                <c:pt idx="2452">
                  <c:v>18.669</c:v>
                </c:pt>
                <c:pt idx="2453">
                  <c:v>6.6040000000000001</c:v>
                </c:pt>
                <c:pt idx="2454">
                  <c:v>0.38100000000000001</c:v>
                </c:pt>
                <c:pt idx="2455">
                  <c:v>1.524</c:v>
                </c:pt>
                <c:pt idx="2456">
                  <c:v>0.63500000000000001</c:v>
                </c:pt>
                <c:pt idx="2457">
                  <c:v>17.526</c:v>
                </c:pt>
                <c:pt idx="2458">
                  <c:v>32.261000000000003</c:v>
                </c:pt>
                <c:pt idx="2459">
                  <c:v>5.9689999999999994</c:v>
                </c:pt>
                <c:pt idx="2460">
                  <c:v>3.302</c:v>
                </c:pt>
                <c:pt idx="2461">
                  <c:v>47.879999999999995</c:v>
                </c:pt>
                <c:pt idx="2462">
                  <c:v>33.15</c:v>
                </c:pt>
                <c:pt idx="2463">
                  <c:v>8.7629999999999999</c:v>
                </c:pt>
                <c:pt idx="2464">
                  <c:v>24.256999999999998</c:v>
                </c:pt>
                <c:pt idx="2465">
                  <c:v>0.50800000000000001</c:v>
                </c:pt>
                <c:pt idx="2466">
                  <c:v>19.049999999999997</c:v>
                </c:pt>
                <c:pt idx="2467">
                  <c:v>40.259</c:v>
                </c:pt>
                <c:pt idx="2468">
                  <c:v>0.254</c:v>
                </c:pt>
                <c:pt idx="2469">
                  <c:v>2.6669999999999998</c:v>
                </c:pt>
                <c:pt idx="2470">
                  <c:v>0.127</c:v>
                </c:pt>
                <c:pt idx="2471">
                  <c:v>0</c:v>
                </c:pt>
                <c:pt idx="2472">
                  <c:v>0</c:v>
                </c:pt>
                <c:pt idx="2473">
                  <c:v>0</c:v>
                </c:pt>
                <c:pt idx="2474">
                  <c:v>0</c:v>
                </c:pt>
                <c:pt idx="2475">
                  <c:v>0</c:v>
                </c:pt>
                <c:pt idx="2476">
                  <c:v>0</c:v>
                </c:pt>
                <c:pt idx="2477">
                  <c:v>0</c:v>
                </c:pt>
                <c:pt idx="2478">
                  <c:v>0</c:v>
                </c:pt>
                <c:pt idx="2479">
                  <c:v>0</c:v>
                </c:pt>
                <c:pt idx="2480">
                  <c:v>0</c:v>
                </c:pt>
                <c:pt idx="2481">
                  <c:v>30.606999999999999</c:v>
                </c:pt>
                <c:pt idx="2482">
                  <c:v>28.956</c:v>
                </c:pt>
                <c:pt idx="2483">
                  <c:v>19.430999999999997</c:v>
                </c:pt>
                <c:pt idx="2484">
                  <c:v>0.254</c:v>
                </c:pt>
                <c:pt idx="2485">
                  <c:v>39.623999999999995</c:v>
                </c:pt>
                <c:pt idx="2486">
                  <c:v>19.812000000000001</c:v>
                </c:pt>
                <c:pt idx="2487">
                  <c:v>2.286</c:v>
                </c:pt>
                <c:pt idx="2488">
                  <c:v>34.670999999999999</c:v>
                </c:pt>
                <c:pt idx="2489">
                  <c:v>4.5720000000000001</c:v>
                </c:pt>
                <c:pt idx="2490">
                  <c:v>0.254</c:v>
                </c:pt>
                <c:pt idx="2491">
                  <c:v>0</c:v>
                </c:pt>
                <c:pt idx="2492">
                  <c:v>0.127</c:v>
                </c:pt>
                <c:pt idx="2493">
                  <c:v>0.38100000000000001</c:v>
                </c:pt>
                <c:pt idx="2494">
                  <c:v>0</c:v>
                </c:pt>
                <c:pt idx="2495">
                  <c:v>0</c:v>
                </c:pt>
                <c:pt idx="2496">
                  <c:v>0.127</c:v>
                </c:pt>
                <c:pt idx="2497">
                  <c:v>0.127</c:v>
                </c:pt>
                <c:pt idx="2498">
                  <c:v>0</c:v>
                </c:pt>
                <c:pt idx="2499">
                  <c:v>0.127</c:v>
                </c:pt>
                <c:pt idx="2500">
                  <c:v>6.35</c:v>
                </c:pt>
                <c:pt idx="2501">
                  <c:v>0.127</c:v>
                </c:pt>
                <c:pt idx="2502">
                  <c:v>0</c:v>
                </c:pt>
                <c:pt idx="2503">
                  <c:v>0.50800000000000001</c:v>
                </c:pt>
                <c:pt idx="2504">
                  <c:v>2.032</c:v>
                </c:pt>
                <c:pt idx="2505">
                  <c:v>0</c:v>
                </c:pt>
                <c:pt idx="2506">
                  <c:v>0</c:v>
                </c:pt>
                <c:pt idx="2507">
                  <c:v>0</c:v>
                </c:pt>
                <c:pt idx="2508">
                  <c:v>0</c:v>
                </c:pt>
                <c:pt idx="2509">
                  <c:v>0</c:v>
                </c:pt>
                <c:pt idx="2510">
                  <c:v>0.38100000000000001</c:v>
                </c:pt>
                <c:pt idx="2511">
                  <c:v>0.38100000000000001</c:v>
                </c:pt>
                <c:pt idx="2512">
                  <c:v>0</c:v>
                </c:pt>
                <c:pt idx="2513">
                  <c:v>0.254</c:v>
                </c:pt>
                <c:pt idx="2514">
                  <c:v>0.127</c:v>
                </c:pt>
                <c:pt idx="2515">
                  <c:v>0.76200000000000001</c:v>
                </c:pt>
                <c:pt idx="2516">
                  <c:v>0</c:v>
                </c:pt>
                <c:pt idx="2517">
                  <c:v>0</c:v>
                </c:pt>
                <c:pt idx="2518">
                  <c:v>0.127</c:v>
                </c:pt>
                <c:pt idx="2519">
                  <c:v>0</c:v>
                </c:pt>
                <c:pt idx="2520">
                  <c:v>1.016</c:v>
                </c:pt>
                <c:pt idx="2521">
                  <c:v>0</c:v>
                </c:pt>
                <c:pt idx="2522">
                  <c:v>0</c:v>
                </c:pt>
                <c:pt idx="2523">
                  <c:v>0</c:v>
                </c:pt>
                <c:pt idx="2524">
                  <c:v>0</c:v>
                </c:pt>
                <c:pt idx="2525">
                  <c:v>0</c:v>
                </c:pt>
                <c:pt idx="2526">
                  <c:v>2.4130000000000003</c:v>
                </c:pt>
                <c:pt idx="2527">
                  <c:v>0.254</c:v>
                </c:pt>
                <c:pt idx="2528">
                  <c:v>0.76200000000000001</c:v>
                </c:pt>
                <c:pt idx="2529">
                  <c:v>0</c:v>
                </c:pt>
                <c:pt idx="2530">
                  <c:v>0</c:v>
                </c:pt>
                <c:pt idx="2531">
                  <c:v>0.254</c:v>
                </c:pt>
                <c:pt idx="2532">
                  <c:v>0</c:v>
                </c:pt>
                <c:pt idx="2533">
                  <c:v>0</c:v>
                </c:pt>
                <c:pt idx="2534">
                  <c:v>0.254</c:v>
                </c:pt>
                <c:pt idx="2535">
                  <c:v>0</c:v>
                </c:pt>
                <c:pt idx="2536">
                  <c:v>0</c:v>
                </c:pt>
                <c:pt idx="2537">
                  <c:v>23.494999999999997</c:v>
                </c:pt>
                <c:pt idx="2538">
                  <c:v>6.4770000000000003</c:v>
                </c:pt>
                <c:pt idx="2539">
                  <c:v>0.254</c:v>
                </c:pt>
                <c:pt idx="2540">
                  <c:v>0</c:v>
                </c:pt>
                <c:pt idx="2541">
                  <c:v>0</c:v>
                </c:pt>
                <c:pt idx="2542">
                  <c:v>0</c:v>
                </c:pt>
                <c:pt idx="2543">
                  <c:v>0</c:v>
                </c:pt>
                <c:pt idx="2544">
                  <c:v>0</c:v>
                </c:pt>
                <c:pt idx="2545">
                  <c:v>0.127</c:v>
                </c:pt>
                <c:pt idx="2546">
                  <c:v>0.127</c:v>
                </c:pt>
                <c:pt idx="2547">
                  <c:v>0</c:v>
                </c:pt>
                <c:pt idx="2548">
                  <c:v>1.524</c:v>
                </c:pt>
                <c:pt idx="2549">
                  <c:v>0</c:v>
                </c:pt>
                <c:pt idx="2550">
                  <c:v>0</c:v>
                </c:pt>
                <c:pt idx="2551">
                  <c:v>0</c:v>
                </c:pt>
                <c:pt idx="2552">
                  <c:v>0.50800000000000001</c:v>
                </c:pt>
                <c:pt idx="2553">
                  <c:v>0.254</c:v>
                </c:pt>
                <c:pt idx="2554">
                  <c:v>0</c:v>
                </c:pt>
                <c:pt idx="2555">
                  <c:v>0</c:v>
                </c:pt>
                <c:pt idx="2556">
                  <c:v>0</c:v>
                </c:pt>
                <c:pt idx="2557">
                  <c:v>9.2710000000000008</c:v>
                </c:pt>
                <c:pt idx="2558">
                  <c:v>16.637</c:v>
                </c:pt>
                <c:pt idx="2559">
                  <c:v>0</c:v>
                </c:pt>
                <c:pt idx="2560">
                  <c:v>0.254</c:v>
                </c:pt>
                <c:pt idx="2561">
                  <c:v>0.254</c:v>
                </c:pt>
                <c:pt idx="2562">
                  <c:v>5.5880000000000001</c:v>
                </c:pt>
                <c:pt idx="2563">
                  <c:v>1.905</c:v>
                </c:pt>
                <c:pt idx="2564">
                  <c:v>0.254</c:v>
                </c:pt>
                <c:pt idx="2565">
                  <c:v>12.7</c:v>
                </c:pt>
                <c:pt idx="2566">
                  <c:v>1.905</c:v>
                </c:pt>
                <c:pt idx="2567">
                  <c:v>6.8579999999999997</c:v>
                </c:pt>
                <c:pt idx="2568">
                  <c:v>0.254</c:v>
                </c:pt>
                <c:pt idx="2569">
                  <c:v>0.127</c:v>
                </c:pt>
                <c:pt idx="2570">
                  <c:v>0</c:v>
                </c:pt>
                <c:pt idx="2571">
                  <c:v>0.254</c:v>
                </c:pt>
                <c:pt idx="2572">
                  <c:v>7.2389999999999999</c:v>
                </c:pt>
                <c:pt idx="2573">
                  <c:v>0.254</c:v>
                </c:pt>
                <c:pt idx="2574">
                  <c:v>0.76200000000000001</c:v>
                </c:pt>
                <c:pt idx="2575">
                  <c:v>0</c:v>
                </c:pt>
                <c:pt idx="2576">
                  <c:v>0</c:v>
                </c:pt>
                <c:pt idx="2577">
                  <c:v>0.254</c:v>
                </c:pt>
                <c:pt idx="2578">
                  <c:v>0</c:v>
                </c:pt>
                <c:pt idx="2579">
                  <c:v>0</c:v>
                </c:pt>
                <c:pt idx="2580">
                  <c:v>0</c:v>
                </c:pt>
                <c:pt idx="2581">
                  <c:v>0</c:v>
                </c:pt>
                <c:pt idx="2582">
                  <c:v>0</c:v>
                </c:pt>
                <c:pt idx="2583">
                  <c:v>36.957000000000001</c:v>
                </c:pt>
                <c:pt idx="2584">
                  <c:v>0.254</c:v>
                </c:pt>
                <c:pt idx="2585">
                  <c:v>1.524</c:v>
                </c:pt>
                <c:pt idx="2586">
                  <c:v>20.066000000000003</c:v>
                </c:pt>
                <c:pt idx="2587">
                  <c:v>0.254</c:v>
                </c:pt>
                <c:pt idx="2588">
                  <c:v>23.241</c:v>
                </c:pt>
                <c:pt idx="2589">
                  <c:v>0.254</c:v>
                </c:pt>
                <c:pt idx="2590">
                  <c:v>3.556</c:v>
                </c:pt>
                <c:pt idx="2591">
                  <c:v>32.003999999999998</c:v>
                </c:pt>
                <c:pt idx="2592">
                  <c:v>7.62</c:v>
                </c:pt>
                <c:pt idx="2593">
                  <c:v>0</c:v>
                </c:pt>
                <c:pt idx="2594">
                  <c:v>0.127</c:v>
                </c:pt>
                <c:pt idx="2595">
                  <c:v>0.88900000000000001</c:v>
                </c:pt>
                <c:pt idx="2596">
                  <c:v>31.75</c:v>
                </c:pt>
                <c:pt idx="2597">
                  <c:v>0.127</c:v>
                </c:pt>
                <c:pt idx="2598">
                  <c:v>0</c:v>
                </c:pt>
                <c:pt idx="2599">
                  <c:v>1.778</c:v>
                </c:pt>
                <c:pt idx="2600">
                  <c:v>19.685000000000002</c:v>
                </c:pt>
                <c:pt idx="2601">
                  <c:v>0.50800000000000001</c:v>
                </c:pt>
                <c:pt idx="2602">
                  <c:v>1.905</c:v>
                </c:pt>
                <c:pt idx="2603">
                  <c:v>0</c:v>
                </c:pt>
                <c:pt idx="2604">
                  <c:v>0.76200000000000001</c:v>
                </c:pt>
                <c:pt idx="2605">
                  <c:v>0.254</c:v>
                </c:pt>
                <c:pt idx="2606">
                  <c:v>0</c:v>
                </c:pt>
                <c:pt idx="2607">
                  <c:v>2.9210000000000003</c:v>
                </c:pt>
                <c:pt idx="2608">
                  <c:v>0.127</c:v>
                </c:pt>
                <c:pt idx="2609">
                  <c:v>0</c:v>
                </c:pt>
                <c:pt idx="2610">
                  <c:v>116.967</c:v>
                </c:pt>
                <c:pt idx="2611">
                  <c:v>0.127</c:v>
                </c:pt>
                <c:pt idx="2612">
                  <c:v>2.286</c:v>
                </c:pt>
                <c:pt idx="2613">
                  <c:v>8.7629999999999999</c:v>
                </c:pt>
                <c:pt idx="2614">
                  <c:v>3.9370000000000003</c:v>
                </c:pt>
                <c:pt idx="2615">
                  <c:v>49.656999999999996</c:v>
                </c:pt>
                <c:pt idx="2616">
                  <c:v>12.446</c:v>
                </c:pt>
                <c:pt idx="2617">
                  <c:v>3.1749999999999998</c:v>
                </c:pt>
                <c:pt idx="2618">
                  <c:v>134.62299999999999</c:v>
                </c:pt>
                <c:pt idx="2619">
                  <c:v>24.892000000000003</c:v>
                </c:pt>
                <c:pt idx="2620">
                  <c:v>5.08</c:v>
                </c:pt>
                <c:pt idx="2621">
                  <c:v>2.032</c:v>
                </c:pt>
                <c:pt idx="2622">
                  <c:v>16.509999999999998</c:v>
                </c:pt>
                <c:pt idx="2623">
                  <c:v>0.63500000000000001</c:v>
                </c:pt>
                <c:pt idx="2624">
                  <c:v>51.689</c:v>
                </c:pt>
                <c:pt idx="2625">
                  <c:v>12.318999999999999</c:v>
                </c:pt>
                <c:pt idx="2626">
                  <c:v>5.5880000000000001</c:v>
                </c:pt>
                <c:pt idx="2627">
                  <c:v>65.277000000000001</c:v>
                </c:pt>
                <c:pt idx="2628">
                  <c:v>11.43</c:v>
                </c:pt>
                <c:pt idx="2629">
                  <c:v>0.88900000000000001</c:v>
                </c:pt>
                <c:pt idx="2630">
                  <c:v>34.29</c:v>
                </c:pt>
                <c:pt idx="2631">
                  <c:v>8.1280000000000001</c:v>
                </c:pt>
                <c:pt idx="2632">
                  <c:v>0.88900000000000001</c:v>
                </c:pt>
                <c:pt idx="2633">
                  <c:v>17.018000000000001</c:v>
                </c:pt>
                <c:pt idx="2634">
                  <c:v>53.975000000000001</c:v>
                </c:pt>
                <c:pt idx="2635">
                  <c:v>6.7309999999999999</c:v>
                </c:pt>
                <c:pt idx="2636">
                  <c:v>2.4130000000000003</c:v>
                </c:pt>
                <c:pt idx="2637">
                  <c:v>2.1589999999999998</c:v>
                </c:pt>
                <c:pt idx="2638">
                  <c:v>0.254</c:v>
                </c:pt>
                <c:pt idx="2639">
                  <c:v>16.637</c:v>
                </c:pt>
                <c:pt idx="2640">
                  <c:v>2.1589999999999998</c:v>
                </c:pt>
                <c:pt idx="2641">
                  <c:v>13.969999999999999</c:v>
                </c:pt>
                <c:pt idx="2642">
                  <c:v>32.385000000000005</c:v>
                </c:pt>
                <c:pt idx="2643">
                  <c:v>3.9370000000000003</c:v>
                </c:pt>
                <c:pt idx="2644">
                  <c:v>0.38100000000000001</c:v>
                </c:pt>
                <c:pt idx="2645">
                  <c:v>28.701999999999998</c:v>
                </c:pt>
                <c:pt idx="2646">
                  <c:v>0.127</c:v>
                </c:pt>
                <c:pt idx="2647">
                  <c:v>0.88900000000000001</c:v>
                </c:pt>
                <c:pt idx="2648">
                  <c:v>0</c:v>
                </c:pt>
                <c:pt idx="2649">
                  <c:v>8.6359999999999992</c:v>
                </c:pt>
                <c:pt idx="2650">
                  <c:v>0.254</c:v>
                </c:pt>
                <c:pt idx="2651">
                  <c:v>0.254</c:v>
                </c:pt>
                <c:pt idx="2652">
                  <c:v>0</c:v>
                </c:pt>
                <c:pt idx="2653">
                  <c:v>0.127</c:v>
                </c:pt>
                <c:pt idx="2654">
                  <c:v>16.001999999999999</c:v>
                </c:pt>
                <c:pt idx="2655">
                  <c:v>0.127</c:v>
                </c:pt>
                <c:pt idx="2656">
                  <c:v>0.127</c:v>
                </c:pt>
                <c:pt idx="2657">
                  <c:v>0.63500000000000001</c:v>
                </c:pt>
                <c:pt idx="2658">
                  <c:v>0.127</c:v>
                </c:pt>
                <c:pt idx="2659">
                  <c:v>40.262</c:v>
                </c:pt>
                <c:pt idx="2660">
                  <c:v>1.905</c:v>
                </c:pt>
                <c:pt idx="2661">
                  <c:v>79.756</c:v>
                </c:pt>
                <c:pt idx="2662">
                  <c:v>29.972000000000001</c:v>
                </c:pt>
                <c:pt idx="2663">
                  <c:v>0.38100000000000001</c:v>
                </c:pt>
                <c:pt idx="2664">
                  <c:v>0.127</c:v>
                </c:pt>
                <c:pt idx="2665">
                  <c:v>1.651</c:v>
                </c:pt>
                <c:pt idx="2666">
                  <c:v>9.652000000000001</c:v>
                </c:pt>
                <c:pt idx="2667">
                  <c:v>1.905</c:v>
                </c:pt>
                <c:pt idx="2668">
                  <c:v>1.143</c:v>
                </c:pt>
                <c:pt idx="2669">
                  <c:v>0.76200000000000001</c:v>
                </c:pt>
                <c:pt idx="2670">
                  <c:v>0.254</c:v>
                </c:pt>
                <c:pt idx="2671">
                  <c:v>0</c:v>
                </c:pt>
                <c:pt idx="2672">
                  <c:v>19.049999999999997</c:v>
                </c:pt>
                <c:pt idx="2673">
                  <c:v>17.907</c:v>
                </c:pt>
                <c:pt idx="2674">
                  <c:v>7.1120000000000001</c:v>
                </c:pt>
                <c:pt idx="2675">
                  <c:v>36.83</c:v>
                </c:pt>
                <c:pt idx="2676">
                  <c:v>44.195999999999998</c:v>
                </c:pt>
                <c:pt idx="2677">
                  <c:v>9.7789999999999999</c:v>
                </c:pt>
                <c:pt idx="2678">
                  <c:v>3.6829999999999998</c:v>
                </c:pt>
                <c:pt idx="2679">
                  <c:v>6.9849999999999994</c:v>
                </c:pt>
                <c:pt idx="2680">
                  <c:v>1.778</c:v>
                </c:pt>
                <c:pt idx="2681">
                  <c:v>6.6040000000000001</c:v>
                </c:pt>
                <c:pt idx="2682">
                  <c:v>7.8740000000000006</c:v>
                </c:pt>
                <c:pt idx="2683">
                  <c:v>29.972000000000001</c:v>
                </c:pt>
                <c:pt idx="2684">
                  <c:v>2.4130000000000003</c:v>
                </c:pt>
                <c:pt idx="2685">
                  <c:v>6.8579999999999997</c:v>
                </c:pt>
                <c:pt idx="2686">
                  <c:v>42.417999999999999</c:v>
                </c:pt>
                <c:pt idx="2687">
                  <c:v>24.638000000000002</c:v>
                </c:pt>
                <c:pt idx="2688">
                  <c:v>5.8419999999999996</c:v>
                </c:pt>
                <c:pt idx="2689">
                  <c:v>0.38100000000000001</c:v>
                </c:pt>
                <c:pt idx="2690">
                  <c:v>42.290999999999997</c:v>
                </c:pt>
                <c:pt idx="2691">
                  <c:v>3.6829999999999998</c:v>
                </c:pt>
                <c:pt idx="2692">
                  <c:v>0.254</c:v>
                </c:pt>
                <c:pt idx="2693">
                  <c:v>0.50800000000000001</c:v>
                </c:pt>
                <c:pt idx="2694">
                  <c:v>13.843</c:v>
                </c:pt>
                <c:pt idx="2695">
                  <c:v>1.778</c:v>
                </c:pt>
                <c:pt idx="2696">
                  <c:v>0.88900000000000001</c:v>
                </c:pt>
                <c:pt idx="2697">
                  <c:v>12.446</c:v>
                </c:pt>
                <c:pt idx="2698">
                  <c:v>34.670999999999999</c:v>
                </c:pt>
                <c:pt idx="2699">
                  <c:v>2.6669999999999998</c:v>
                </c:pt>
                <c:pt idx="2700">
                  <c:v>6.9849999999999994</c:v>
                </c:pt>
                <c:pt idx="2701">
                  <c:v>12.573</c:v>
                </c:pt>
                <c:pt idx="2702">
                  <c:v>5.2069999999999999</c:v>
                </c:pt>
                <c:pt idx="2703">
                  <c:v>26.797000000000001</c:v>
                </c:pt>
                <c:pt idx="2704">
                  <c:v>7.6199999999999992</c:v>
                </c:pt>
                <c:pt idx="2705">
                  <c:v>15.113</c:v>
                </c:pt>
                <c:pt idx="2706">
                  <c:v>42.417999999999999</c:v>
                </c:pt>
                <c:pt idx="2707">
                  <c:v>1.143</c:v>
                </c:pt>
                <c:pt idx="2708">
                  <c:v>10.286999999999999</c:v>
                </c:pt>
                <c:pt idx="2709">
                  <c:v>0</c:v>
                </c:pt>
                <c:pt idx="2710">
                  <c:v>27.048999999999999</c:v>
                </c:pt>
                <c:pt idx="2711">
                  <c:v>66.927999999999997</c:v>
                </c:pt>
                <c:pt idx="2712">
                  <c:v>7.7469999999999999</c:v>
                </c:pt>
                <c:pt idx="2713">
                  <c:v>7.62</c:v>
                </c:pt>
                <c:pt idx="2714">
                  <c:v>3.556</c:v>
                </c:pt>
                <c:pt idx="2715">
                  <c:v>12.7</c:v>
                </c:pt>
                <c:pt idx="2716">
                  <c:v>1.27</c:v>
                </c:pt>
                <c:pt idx="2717">
                  <c:v>0</c:v>
                </c:pt>
                <c:pt idx="2718">
                  <c:v>5.8419999999999996</c:v>
                </c:pt>
                <c:pt idx="2719">
                  <c:v>6.35</c:v>
                </c:pt>
                <c:pt idx="2720">
                  <c:v>11.556999999999999</c:v>
                </c:pt>
                <c:pt idx="2721">
                  <c:v>12.827</c:v>
                </c:pt>
                <c:pt idx="2722">
                  <c:v>8.3819999999999997</c:v>
                </c:pt>
                <c:pt idx="2723">
                  <c:v>8.89</c:v>
                </c:pt>
                <c:pt idx="2724">
                  <c:v>52.832000000000001</c:v>
                </c:pt>
                <c:pt idx="2725">
                  <c:v>0.50800000000000001</c:v>
                </c:pt>
                <c:pt idx="2726">
                  <c:v>0</c:v>
                </c:pt>
                <c:pt idx="2727">
                  <c:v>0</c:v>
                </c:pt>
                <c:pt idx="2728">
                  <c:v>0</c:v>
                </c:pt>
                <c:pt idx="2729">
                  <c:v>6.0960000000000001</c:v>
                </c:pt>
                <c:pt idx="2730">
                  <c:v>30.734000000000002</c:v>
                </c:pt>
                <c:pt idx="2731">
                  <c:v>10.922000000000001</c:v>
                </c:pt>
                <c:pt idx="2732">
                  <c:v>29.463999999999999</c:v>
                </c:pt>
                <c:pt idx="2733">
                  <c:v>14.731999999999999</c:v>
                </c:pt>
                <c:pt idx="2734">
                  <c:v>4.3179999999999996</c:v>
                </c:pt>
                <c:pt idx="2735">
                  <c:v>0.50800000000000001</c:v>
                </c:pt>
                <c:pt idx="2736">
                  <c:v>10.033000000000001</c:v>
                </c:pt>
                <c:pt idx="2737">
                  <c:v>7.6199999999999992</c:v>
                </c:pt>
                <c:pt idx="2738">
                  <c:v>0.76200000000000001</c:v>
                </c:pt>
                <c:pt idx="2739">
                  <c:v>15.113</c:v>
                </c:pt>
                <c:pt idx="2740">
                  <c:v>8.0009999999999994</c:v>
                </c:pt>
                <c:pt idx="2741">
                  <c:v>0.127</c:v>
                </c:pt>
                <c:pt idx="2742">
                  <c:v>2.794</c:v>
                </c:pt>
                <c:pt idx="2743">
                  <c:v>0</c:v>
                </c:pt>
                <c:pt idx="2744">
                  <c:v>0</c:v>
                </c:pt>
                <c:pt idx="2745">
                  <c:v>23.622</c:v>
                </c:pt>
                <c:pt idx="2746">
                  <c:v>3.302</c:v>
                </c:pt>
                <c:pt idx="2747">
                  <c:v>17.907</c:v>
                </c:pt>
                <c:pt idx="2748">
                  <c:v>3.048</c:v>
                </c:pt>
                <c:pt idx="2749">
                  <c:v>0.76200000000000001</c:v>
                </c:pt>
                <c:pt idx="2750">
                  <c:v>16.001999999999999</c:v>
                </c:pt>
                <c:pt idx="2751">
                  <c:v>30.48</c:v>
                </c:pt>
                <c:pt idx="2752">
                  <c:v>25.018999999999998</c:v>
                </c:pt>
                <c:pt idx="2753">
                  <c:v>0.127</c:v>
                </c:pt>
                <c:pt idx="2754">
                  <c:v>2.9210000000000003</c:v>
                </c:pt>
                <c:pt idx="2755">
                  <c:v>0.127</c:v>
                </c:pt>
                <c:pt idx="2756">
                  <c:v>5.3339999999999996</c:v>
                </c:pt>
                <c:pt idx="2757">
                  <c:v>43.94</c:v>
                </c:pt>
                <c:pt idx="2758">
                  <c:v>4.9529999999999994</c:v>
                </c:pt>
                <c:pt idx="2759">
                  <c:v>0.127</c:v>
                </c:pt>
                <c:pt idx="2760">
                  <c:v>0</c:v>
                </c:pt>
                <c:pt idx="2761">
                  <c:v>35.814</c:v>
                </c:pt>
                <c:pt idx="2762">
                  <c:v>0.127</c:v>
                </c:pt>
                <c:pt idx="2763">
                  <c:v>8.7629999999999999</c:v>
                </c:pt>
                <c:pt idx="2764">
                  <c:v>29.463999999999999</c:v>
                </c:pt>
                <c:pt idx="2765">
                  <c:v>0.127</c:v>
                </c:pt>
                <c:pt idx="2766">
                  <c:v>0.88900000000000001</c:v>
                </c:pt>
                <c:pt idx="2767">
                  <c:v>0.254</c:v>
                </c:pt>
                <c:pt idx="2768">
                  <c:v>1.016</c:v>
                </c:pt>
                <c:pt idx="2769">
                  <c:v>0.38100000000000001</c:v>
                </c:pt>
                <c:pt idx="2770">
                  <c:v>0.38100000000000001</c:v>
                </c:pt>
                <c:pt idx="2771">
                  <c:v>5.5880000000000001</c:v>
                </c:pt>
                <c:pt idx="2772">
                  <c:v>5.3339999999999996</c:v>
                </c:pt>
                <c:pt idx="2773">
                  <c:v>0.76200000000000001</c:v>
                </c:pt>
                <c:pt idx="2774">
                  <c:v>0.50800000000000001</c:v>
                </c:pt>
                <c:pt idx="2775">
                  <c:v>17.145</c:v>
                </c:pt>
                <c:pt idx="2776">
                  <c:v>47.497999999999998</c:v>
                </c:pt>
                <c:pt idx="2777">
                  <c:v>24.892000000000003</c:v>
                </c:pt>
                <c:pt idx="2778">
                  <c:v>2.1589999999999998</c:v>
                </c:pt>
                <c:pt idx="2779">
                  <c:v>0</c:v>
                </c:pt>
                <c:pt idx="2780">
                  <c:v>0</c:v>
                </c:pt>
                <c:pt idx="2781">
                  <c:v>3.81</c:v>
                </c:pt>
                <c:pt idx="2782">
                  <c:v>0.254</c:v>
                </c:pt>
                <c:pt idx="2783">
                  <c:v>1.778</c:v>
                </c:pt>
                <c:pt idx="2784">
                  <c:v>0</c:v>
                </c:pt>
                <c:pt idx="2785">
                  <c:v>2.286</c:v>
                </c:pt>
                <c:pt idx="2786">
                  <c:v>0.76200000000000001</c:v>
                </c:pt>
                <c:pt idx="2787">
                  <c:v>11.684000000000001</c:v>
                </c:pt>
                <c:pt idx="2788">
                  <c:v>7.1120000000000001</c:v>
                </c:pt>
                <c:pt idx="2789">
                  <c:v>24.003</c:v>
                </c:pt>
                <c:pt idx="2790">
                  <c:v>17.145</c:v>
                </c:pt>
                <c:pt idx="2791">
                  <c:v>28.067</c:v>
                </c:pt>
                <c:pt idx="2792">
                  <c:v>1.397</c:v>
                </c:pt>
                <c:pt idx="2793">
                  <c:v>12.954000000000001</c:v>
                </c:pt>
                <c:pt idx="2794">
                  <c:v>11.938000000000001</c:v>
                </c:pt>
                <c:pt idx="2795">
                  <c:v>1.27</c:v>
                </c:pt>
                <c:pt idx="2796">
                  <c:v>2.9210000000000003</c:v>
                </c:pt>
                <c:pt idx="2797">
                  <c:v>0.127</c:v>
                </c:pt>
                <c:pt idx="2798">
                  <c:v>3.4290000000000003</c:v>
                </c:pt>
                <c:pt idx="2799">
                  <c:v>0.254</c:v>
                </c:pt>
                <c:pt idx="2800">
                  <c:v>0</c:v>
                </c:pt>
                <c:pt idx="2801">
                  <c:v>0</c:v>
                </c:pt>
                <c:pt idx="2802">
                  <c:v>0</c:v>
                </c:pt>
                <c:pt idx="2803">
                  <c:v>0</c:v>
                </c:pt>
                <c:pt idx="2804">
                  <c:v>17.145</c:v>
                </c:pt>
                <c:pt idx="2805">
                  <c:v>0.127</c:v>
                </c:pt>
                <c:pt idx="2806">
                  <c:v>0.38100000000000001</c:v>
                </c:pt>
                <c:pt idx="2807">
                  <c:v>0.254</c:v>
                </c:pt>
                <c:pt idx="2808">
                  <c:v>3.302</c:v>
                </c:pt>
                <c:pt idx="2809">
                  <c:v>31.242000000000001</c:v>
                </c:pt>
                <c:pt idx="2810">
                  <c:v>0.88900000000000001</c:v>
                </c:pt>
                <c:pt idx="2811">
                  <c:v>0.254</c:v>
                </c:pt>
                <c:pt idx="2812">
                  <c:v>52.451000000000001</c:v>
                </c:pt>
                <c:pt idx="2813">
                  <c:v>3.6829999999999998</c:v>
                </c:pt>
                <c:pt idx="2814">
                  <c:v>59.69</c:v>
                </c:pt>
                <c:pt idx="2815">
                  <c:v>0.127</c:v>
                </c:pt>
                <c:pt idx="2816">
                  <c:v>7.1120000000000001</c:v>
                </c:pt>
                <c:pt idx="2817">
                  <c:v>0.88900000000000001</c:v>
                </c:pt>
                <c:pt idx="2818">
                  <c:v>48.006</c:v>
                </c:pt>
                <c:pt idx="2819">
                  <c:v>0.88900000000000001</c:v>
                </c:pt>
                <c:pt idx="2820">
                  <c:v>4.5720000000000001</c:v>
                </c:pt>
                <c:pt idx="2821">
                  <c:v>2.032</c:v>
                </c:pt>
                <c:pt idx="2822">
                  <c:v>22.352</c:v>
                </c:pt>
                <c:pt idx="2823">
                  <c:v>3.556</c:v>
                </c:pt>
                <c:pt idx="2824">
                  <c:v>9.652000000000001</c:v>
                </c:pt>
                <c:pt idx="2825">
                  <c:v>22.987000000000002</c:v>
                </c:pt>
                <c:pt idx="2826">
                  <c:v>0.50800000000000001</c:v>
                </c:pt>
                <c:pt idx="2827">
                  <c:v>15.875</c:v>
                </c:pt>
                <c:pt idx="2828">
                  <c:v>2.4130000000000003</c:v>
                </c:pt>
                <c:pt idx="2829">
                  <c:v>0.38100000000000001</c:v>
                </c:pt>
                <c:pt idx="2830">
                  <c:v>23.875999999999998</c:v>
                </c:pt>
                <c:pt idx="2831">
                  <c:v>0.254</c:v>
                </c:pt>
                <c:pt idx="2832">
                  <c:v>0</c:v>
                </c:pt>
                <c:pt idx="2833">
                  <c:v>3.556</c:v>
                </c:pt>
                <c:pt idx="2834">
                  <c:v>0</c:v>
                </c:pt>
                <c:pt idx="2835">
                  <c:v>0</c:v>
                </c:pt>
                <c:pt idx="2836">
                  <c:v>1.016</c:v>
                </c:pt>
                <c:pt idx="2837">
                  <c:v>0.50800000000000001</c:v>
                </c:pt>
                <c:pt idx="2838">
                  <c:v>0</c:v>
                </c:pt>
                <c:pt idx="2839">
                  <c:v>0.38100000000000001</c:v>
                </c:pt>
                <c:pt idx="2840">
                  <c:v>0</c:v>
                </c:pt>
                <c:pt idx="2841">
                  <c:v>0</c:v>
                </c:pt>
                <c:pt idx="2842">
                  <c:v>0</c:v>
                </c:pt>
                <c:pt idx="2843">
                  <c:v>0</c:v>
                </c:pt>
                <c:pt idx="2844">
                  <c:v>3.6829999999999998</c:v>
                </c:pt>
                <c:pt idx="2845">
                  <c:v>1.397</c:v>
                </c:pt>
                <c:pt idx="2846">
                  <c:v>20.701000000000001</c:v>
                </c:pt>
                <c:pt idx="2847">
                  <c:v>2.6669999999999998</c:v>
                </c:pt>
                <c:pt idx="2848">
                  <c:v>0.254</c:v>
                </c:pt>
                <c:pt idx="2849">
                  <c:v>0</c:v>
                </c:pt>
                <c:pt idx="2850">
                  <c:v>0</c:v>
                </c:pt>
                <c:pt idx="2851">
                  <c:v>0</c:v>
                </c:pt>
                <c:pt idx="2852">
                  <c:v>0</c:v>
                </c:pt>
                <c:pt idx="2853">
                  <c:v>0</c:v>
                </c:pt>
                <c:pt idx="2854">
                  <c:v>0</c:v>
                </c:pt>
                <c:pt idx="2855">
                  <c:v>0</c:v>
                </c:pt>
                <c:pt idx="2856">
                  <c:v>0</c:v>
                </c:pt>
                <c:pt idx="2857">
                  <c:v>0</c:v>
                </c:pt>
                <c:pt idx="2858">
                  <c:v>0</c:v>
                </c:pt>
                <c:pt idx="2859">
                  <c:v>4.9529999999999994</c:v>
                </c:pt>
                <c:pt idx="2860">
                  <c:v>2.1589999999999998</c:v>
                </c:pt>
                <c:pt idx="2861">
                  <c:v>0</c:v>
                </c:pt>
                <c:pt idx="2862">
                  <c:v>3.048</c:v>
                </c:pt>
                <c:pt idx="2863">
                  <c:v>12.192</c:v>
                </c:pt>
                <c:pt idx="2864">
                  <c:v>1.27</c:v>
                </c:pt>
                <c:pt idx="2865">
                  <c:v>7.1120000000000001</c:v>
                </c:pt>
                <c:pt idx="2866">
                  <c:v>0</c:v>
                </c:pt>
                <c:pt idx="2867">
                  <c:v>0</c:v>
                </c:pt>
                <c:pt idx="2868">
                  <c:v>0</c:v>
                </c:pt>
                <c:pt idx="2869">
                  <c:v>0</c:v>
                </c:pt>
                <c:pt idx="2870">
                  <c:v>0</c:v>
                </c:pt>
                <c:pt idx="2871">
                  <c:v>18.542000000000002</c:v>
                </c:pt>
                <c:pt idx="2872">
                  <c:v>0.254</c:v>
                </c:pt>
                <c:pt idx="2873">
                  <c:v>3.302</c:v>
                </c:pt>
                <c:pt idx="2874">
                  <c:v>0.50800000000000001</c:v>
                </c:pt>
                <c:pt idx="2875">
                  <c:v>1.524</c:v>
                </c:pt>
                <c:pt idx="2876">
                  <c:v>6.8579999999999997</c:v>
                </c:pt>
                <c:pt idx="2877">
                  <c:v>2.286</c:v>
                </c:pt>
                <c:pt idx="2878">
                  <c:v>1.778</c:v>
                </c:pt>
                <c:pt idx="2879">
                  <c:v>0</c:v>
                </c:pt>
                <c:pt idx="2880">
                  <c:v>1.524</c:v>
                </c:pt>
                <c:pt idx="2881">
                  <c:v>6.8579999999999997</c:v>
                </c:pt>
                <c:pt idx="2882">
                  <c:v>0.254</c:v>
                </c:pt>
                <c:pt idx="2883">
                  <c:v>0</c:v>
                </c:pt>
                <c:pt idx="2884">
                  <c:v>3.048</c:v>
                </c:pt>
                <c:pt idx="2885">
                  <c:v>0.254</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1.27</c:v>
                </c:pt>
                <c:pt idx="2900">
                  <c:v>0.127</c:v>
                </c:pt>
                <c:pt idx="2901">
                  <c:v>0</c:v>
                </c:pt>
                <c:pt idx="2902">
                  <c:v>0</c:v>
                </c:pt>
                <c:pt idx="2903">
                  <c:v>0</c:v>
                </c:pt>
                <c:pt idx="2904">
                  <c:v>0.254</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0.88900000000000001</c:v>
                </c:pt>
                <c:pt idx="2927">
                  <c:v>1.016</c:v>
                </c:pt>
                <c:pt idx="2928">
                  <c:v>0.38100000000000001</c:v>
                </c:pt>
                <c:pt idx="2929">
                  <c:v>0.127</c:v>
                </c:pt>
                <c:pt idx="2930">
                  <c:v>0</c:v>
                </c:pt>
                <c:pt idx="2931">
                  <c:v>0</c:v>
                </c:pt>
                <c:pt idx="2932">
                  <c:v>14.097000000000001</c:v>
                </c:pt>
                <c:pt idx="2933">
                  <c:v>1.524</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2.286</c:v>
                </c:pt>
                <c:pt idx="2951">
                  <c:v>2.54</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0.254</c:v>
                </c:pt>
                <c:pt idx="2982">
                  <c:v>3.9370000000000003</c:v>
                </c:pt>
                <c:pt idx="2983">
                  <c:v>6.6040000000000001</c:v>
                </c:pt>
                <c:pt idx="2984">
                  <c:v>0.254</c:v>
                </c:pt>
                <c:pt idx="2985">
                  <c:v>0</c:v>
                </c:pt>
                <c:pt idx="2986">
                  <c:v>0</c:v>
                </c:pt>
                <c:pt idx="2987">
                  <c:v>0</c:v>
                </c:pt>
                <c:pt idx="2988">
                  <c:v>0</c:v>
                </c:pt>
                <c:pt idx="2989">
                  <c:v>0</c:v>
                </c:pt>
                <c:pt idx="2990">
                  <c:v>0.63500000000000001</c:v>
                </c:pt>
                <c:pt idx="2991">
                  <c:v>0</c:v>
                </c:pt>
                <c:pt idx="2992">
                  <c:v>18.669</c:v>
                </c:pt>
                <c:pt idx="2993">
                  <c:v>0</c:v>
                </c:pt>
                <c:pt idx="2994">
                  <c:v>0</c:v>
                </c:pt>
                <c:pt idx="2995">
                  <c:v>0</c:v>
                </c:pt>
                <c:pt idx="2996">
                  <c:v>0</c:v>
                </c:pt>
                <c:pt idx="2997">
                  <c:v>66.171999999999997</c:v>
                </c:pt>
                <c:pt idx="2998">
                  <c:v>17.652999999999999</c:v>
                </c:pt>
                <c:pt idx="2999">
                  <c:v>0.38100000000000001</c:v>
                </c:pt>
                <c:pt idx="3000">
                  <c:v>0</c:v>
                </c:pt>
                <c:pt idx="3001">
                  <c:v>0</c:v>
                </c:pt>
                <c:pt idx="3002">
                  <c:v>11.176</c:v>
                </c:pt>
                <c:pt idx="3003">
                  <c:v>7.1120000000000001</c:v>
                </c:pt>
                <c:pt idx="3004">
                  <c:v>0.254</c:v>
                </c:pt>
                <c:pt idx="3005">
                  <c:v>1.27</c:v>
                </c:pt>
                <c:pt idx="3006">
                  <c:v>92.84</c:v>
                </c:pt>
                <c:pt idx="3007">
                  <c:v>0</c:v>
                </c:pt>
                <c:pt idx="3008">
                  <c:v>4.0640000000000001</c:v>
                </c:pt>
                <c:pt idx="3009">
                  <c:v>4.1909999999999998</c:v>
                </c:pt>
                <c:pt idx="3010">
                  <c:v>0.127</c:v>
                </c:pt>
                <c:pt idx="3011">
                  <c:v>2.286</c:v>
                </c:pt>
                <c:pt idx="3012">
                  <c:v>0</c:v>
                </c:pt>
                <c:pt idx="3013">
                  <c:v>0.254</c:v>
                </c:pt>
                <c:pt idx="3014">
                  <c:v>2.794</c:v>
                </c:pt>
                <c:pt idx="3015">
                  <c:v>0.127</c:v>
                </c:pt>
                <c:pt idx="3016">
                  <c:v>0.76200000000000001</c:v>
                </c:pt>
                <c:pt idx="3017">
                  <c:v>4.0640000000000001</c:v>
                </c:pt>
                <c:pt idx="3018">
                  <c:v>0</c:v>
                </c:pt>
                <c:pt idx="3019">
                  <c:v>3.556</c:v>
                </c:pt>
                <c:pt idx="3020">
                  <c:v>0.254</c:v>
                </c:pt>
                <c:pt idx="3021">
                  <c:v>1.397</c:v>
                </c:pt>
                <c:pt idx="3022">
                  <c:v>0.127</c:v>
                </c:pt>
                <c:pt idx="3023">
                  <c:v>0.127</c:v>
                </c:pt>
                <c:pt idx="3024">
                  <c:v>0.127</c:v>
                </c:pt>
                <c:pt idx="3025">
                  <c:v>1.27</c:v>
                </c:pt>
                <c:pt idx="3026">
                  <c:v>0.38100000000000001</c:v>
                </c:pt>
                <c:pt idx="3027">
                  <c:v>16.637</c:v>
                </c:pt>
                <c:pt idx="3028">
                  <c:v>24.130000000000003</c:v>
                </c:pt>
                <c:pt idx="3029">
                  <c:v>0</c:v>
                </c:pt>
                <c:pt idx="3030">
                  <c:v>18.414999999999999</c:v>
                </c:pt>
                <c:pt idx="3031">
                  <c:v>0</c:v>
                </c:pt>
                <c:pt idx="3032">
                  <c:v>11.811</c:v>
                </c:pt>
                <c:pt idx="3033">
                  <c:v>13.081</c:v>
                </c:pt>
                <c:pt idx="3034">
                  <c:v>12.446</c:v>
                </c:pt>
                <c:pt idx="3035">
                  <c:v>3.81</c:v>
                </c:pt>
                <c:pt idx="3036">
                  <c:v>54.72</c:v>
                </c:pt>
                <c:pt idx="3037">
                  <c:v>11.42</c:v>
                </c:pt>
                <c:pt idx="3038">
                  <c:v>29.07</c:v>
                </c:pt>
                <c:pt idx="3039">
                  <c:v>0</c:v>
                </c:pt>
                <c:pt idx="3040">
                  <c:v>0.254</c:v>
                </c:pt>
                <c:pt idx="3041">
                  <c:v>0.50800000000000001</c:v>
                </c:pt>
                <c:pt idx="3042">
                  <c:v>0</c:v>
                </c:pt>
                <c:pt idx="3043">
                  <c:v>1.778</c:v>
                </c:pt>
                <c:pt idx="3044">
                  <c:v>14.731999999999999</c:v>
                </c:pt>
                <c:pt idx="3045">
                  <c:v>20.32</c:v>
                </c:pt>
                <c:pt idx="3046">
                  <c:v>1.016</c:v>
                </c:pt>
                <c:pt idx="3047">
                  <c:v>2.032</c:v>
                </c:pt>
                <c:pt idx="3048">
                  <c:v>0</c:v>
                </c:pt>
                <c:pt idx="3049">
                  <c:v>37.335999999999999</c:v>
                </c:pt>
                <c:pt idx="3050">
                  <c:v>4.3179999999999996</c:v>
                </c:pt>
                <c:pt idx="3051">
                  <c:v>0.254</c:v>
                </c:pt>
                <c:pt idx="3052">
                  <c:v>0</c:v>
                </c:pt>
                <c:pt idx="3053">
                  <c:v>42.67</c:v>
                </c:pt>
                <c:pt idx="3054">
                  <c:v>5.08</c:v>
                </c:pt>
                <c:pt idx="3055">
                  <c:v>10.795</c:v>
                </c:pt>
                <c:pt idx="3056">
                  <c:v>6.6040000000000001</c:v>
                </c:pt>
                <c:pt idx="3057">
                  <c:v>10.541</c:v>
                </c:pt>
                <c:pt idx="3058">
                  <c:v>3.302</c:v>
                </c:pt>
                <c:pt idx="3059">
                  <c:v>3.048</c:v>
                </c:pt>
                <c:pt idx="3060">
                  <c:v>17.652999999999999</c:v>
                </c:pt>
                <c:pt idx="3061">
                  <c:v>0.127</c:v>
                </c:pt>
                <c:pt idx="3062">
                  <c:v>0</c:v>
                </c:pt>
                <c:pt idx="3063">
                  <c:v>0</c:v>
                </c:pt>
                <c:pt idx="3064">
                  <c:v>0</c:v>
                </c:pt>
                <c:pt idx="3065">
                  <c:v>14.605</c:v>
                </c:pt>
                <c:pt idx="3066">
                  <c:v>0.127</c:v>
                </c:pt>
                <c:pt idx="3067">
                  <c:v>0.127</c:v>
                </c:pt>
                <c:pt idx="3068">
                  <c:v>0</c:v>
                </c:pt>
                <c:pt idx="3069">
                  <c:v>23.495000000000001</c:v>
                </c:pt>
                <c:pt idx="3070">
                  <c:v>2.9210000000000003</c:v>
                </c:pt>
                <c:pt idx="3071">
                  <c:v>2.794</c:v>
                </c:pt>
                <c:pt idx="3072">
                  <c:v>59.308999999999997</c:v>
                </c:pt>
                <c:pt idx="3073">
                  <c:v>65.658000000000001</c:v>
                </c:pt>
                <c:pt idx="3074">
                  <c:v>9.6519999999999992</c:v>
                </c:pt>
                <c:pt idx="3075">
                  <c:v>4.0640000000000001</c:v>
                </c:pt>
                <c:pt idx="3076">
                  <c:v>0.127</c:v>
                </c:pt>
                <c:pt idx="3077">
                  <c:v>27.686</c:v>
                </c:pt>
                <c:pt idx="3078">
                  <c:v>0.254</c:v>
                </c:pt>
                <c:pt idx="3079">
                  <c:v>0</c:v>
                </c:pt>
                <c:pt idx="3080">
                  <c:v>0.76200000000000001</c:v>
                </c:pt>
                <c:pt idx="3081">
                  <c:v>6.8579999999999997</c:v>
                </c:pt>
                <c:pt idx="3082">
                  <c:v>8.89</c:v>
                </c:pt>
                <c:pt idx="3083">
                  <c:v>11.937999999999999</c:v>
                </c:pt>
                <c:pt idx="3084">
                  <c:v>0.254</c:v>
                </c:pt>
                <c:pt idx="3085">
                  <c:v>45.338999999999999</c:v>
                </c:pt>
                <c:pt idx="3086">
                  <c:v>5.7149999999999999</c:v>
                </c:pt>
                <c:pt idx="3087">
                  <c:v>7.4930000000000003</c:v>
                </c:pt>
                <c:pt idx="3088">
                  <c:v>0</c:v>
                </c:pt>
                <c:pt idx="3089">
                  <c:v>1.778</c:v>
                </c:pt>
                <c:pt idx="3090">
                  <c:v>24.511000000000003</c:v>
                </c:pt>
                <c:pt idx="3091">
                  <c:v>3.556</c:v>
                </c:pt>
                <c:pt idx="3092">
                  <c:v>2.286</c:v>
                </c:pt>
                <c:pt idx="3093">
                  <c:v>19.811999999999998</c:v>
                </c:pt>
                <c:pt idx="3094">
                  <c:v>3.6829999999999998</c:v>
                </c:pt>
                <c:pt idx="3095">
                  <c:v>1.651</c:v>
                </c:pt>
                <c:pt idx="3096">
                  <c:v>9.3979999999999997</c:v>
                </c:pt>
                <c:pt idx="3097">
                  <c:v>1.143</c:v>
                </c:pt>
                <c:pt idx="3098">
                  <c:v>0</c:v>
                </c:pt>
                <c:pt idx="3099">
                  <c:v>0</c:v>
                </c:pt>
                <c:pt idx="3100">
                  <c:v>0</c:v>
                </c:pt>
                <c:pt idx="3101">
                  <c:v>0</c:v>
                </c:pt>
                <c:pt idx="3102">
                  <c:v>0</c:v>
                </c:pt>
                <c:pt idx="3103">
                  <c:v>0</c:v>
                </c:pt>
                <c:pt idx="3104">
                  <c:v>0</c:v>
                </c:pt>
                <c:pt idx="3105">
                  <c:v>12.954000000000001</c:v>
                </c:pt>
                <c:pt idx="3106">
                  <c:v>33.400999999999996</c:v>
                </c:pt>
                <c:pt idx="3107">
                  <c:v>7.1120000000000001</c:v>
                </c:pt>
                <c:pt idx="3108">
                  <c:v>21.971</c:v>
                </c:pt>
                <c:pt idx="3109">
                  <c:v>0.63500000000000001</c:v>
                </c:pt>
                <c:pt idx="3110">
                  <c:v>0.76200000000000001</c:v>
                </c:pt>
                <c:pt idx="3111">
                  <c:v>2.6669999999999998</c:v>
                </c:pt>
                <c:pt idx="3112">
                  <c:v>8.0009999999999994</c:v>
                </c:pt>
                <c:pt idx="3113">
                  <c:v>0.254</c:v>
                </c:pt>
                <c:pt idx="3114">
                  <c:v>28.956</c:v>
                </c:pt>
                <c:pt idx="3115">
                  <c:v>0.127</c:v>
                </c:pt>
                <c:pt idx="3116">
                  <c:v>4.5720000000000001</c:v>
                </c:pt>
                <c:pt idx="3117">
                  <c:v>1.143</c:v>
                </c:pt>
                <c:pt idx="3118">
                  <c:v>0.127</c:v>
                </c:pt>
                <c:pt idx="3119">
                  <c:v>2.6669999999999998</c:v>
                </c:pt>
                <c:pt idx="3120">
                  <c:v>13.462</c:v>
                </c:pt>
                <c:pt idx="3121">
                  <c:v>3.81</c:v>
                </c:pt>
                <c:pt idx="3122">
                  <c:v>0.63500000000000001</c:v>
                </c:pt>
                <c:pt idx="3123">
                  <c:v>2.1589999999999998</c:v>
                </c:pt>
                <c:pt idx="3124">
                  <c:v>14.859</c:v>
                </c:pt>
                <c:pt idx="3125">
                  <c:v>4.1909999999999998</c:v>
                </c:pt>
                <c:pt idx="3126">
                  <c:v>0.88900000000000001</c:v>
                </c:pt>
                <c:pt idx="3127">
                  <c:v>3.6829999999999998</c:v>
                </c:pt>
                <c:pt idx="3128">
                  <c:v>0.127</c:v>
                </c:pt>
                <c:pt idx="3129">
                  <c:v>46.736000000000004</c:v>
                </c:pt>
                <c:pt idx="3130">
                  <c:v>26.035</c:v>
                </c:pt>
                <c:pt idx="3131">
                  <c:v>0</c:v>
                </c:pt>
                <c:pt idx="3132">
                  <c:v>28.829000000000001</c:v>
                </c:pt>
                <c:pt idx="3133">
                  <c:v>1.524</c:v>
                </c:pt>
                <c:pt idx="3134">
                  <c:v>0.127</c:v>
                </c:pt>
                <c:pt idx="3135">
                  <c:v>0.88900000000000001</c:v>
                </c:pt>
                <c:pt idx="3136">
                  <c:v>0.127</c:v>
                </c:pt>
                <c:pt idx="3137">
                  <c:v>0</c:v>
                </c:pt>
                <c:pt idx="3138">
                  <c:v>27.051000000000002</c:v>
                </c:pt>
                <c:pt idx="3139">
                  <c:v>0</c:v>
                </c:pt>
                <c:pt idx="3140">
                  <c:v>0.254</c:v>
                </c:pt>
                <c:pt idx="3141">
                  <c:v>0</c:v>
                </c:pt>
                <c:pt idx="3142">
                  <c:v>37.845999999999997</c:v>
                </c:pt>
                <c:pt idx="3143">
                  <c:v>0.127</c:v>
                </c:pt>
                <c:pt idx="3144">
                  <c:v>0</c:v>
                </c:pt>
                <c:pt idx="3145">
                  <c:v>0.127</c:v>
                </c:pt>
                <c:pt idx="3146">
                  <c:v>0.127</c:v>
                </c:pt>
                <c:pt idx="3147">
                  <c:v>35.564</c:v>
                </c:pt>
                <c:pt idx="3148">
                  <c:v>3.556</c:v>
                </c:pt>
                <c:pt idx="3149">
                  <c:v>0.254</c:v>
                </c:pt>
                <c:pt idx="3150">
                  <c:v>0.254</c:v>
                </c:pt>
                <c:pt idx="3151">
                  <c:v>0.63500000000000001</c:v>
                </c:pt>
                <c:pt idx="3152">
                  <c:v>23.622</c:v>
                </c:pt>
                <c:pt idx="3153">
                  <c:v>0.50800000000000001</c:v>
                </c:pt>
                <c:pt idx="3154">
                  <c:v>0.254</c:v>
                </c:pt>
                <c:pt idx="3155">
                  <c:v>7.1120000000000001</c:v>
                </c:pt>
                <c:pt idx="3156">
                  <c:v>4.0640000000000001</c:v>
                </c:pt>
                <c:pt idx="3157">
                  <c:v>2.286</c:v>
                </c:pt>
                <c:pt idx="3158">
                  <c:v>0.76200000000000001</c:v>
                </c:pt>
                <c:pt idx="3159">
                  <c:v>0.38100000000000001</c:v>
                </c:pt>
                <c:pt idx="3160">
                  <c:v>0.127</c:v>
                </c:pt>
                <c:pt idx="3161">
                  <c:v>10.541</c:v>
                </c:pt>
                <c:pt idx="3162">
                  <c:v>11.938000000000001</c:v>
                </c:pt>
                <c:pt idx="3163">
                  <c:v>1.016</c:v>
                </c:pt>
                <c:pt idx="3164">
                  <c:v>0.254</c:v>
                </c:pt>
                <c:pt idx="3165">
                  <c:v>0</c:v>
                </c:pt>
                <c:pt idx="3166">
                  <c:v>1.651</c:v>
                </c:pt>
                <c:pt idx="3167">
                  <c:v>14.986000000000001</c:v>
                </c:pt>
                <c:pt idx="3168">
                  <c:v>46.481999999999999</c:v>
                </c:pt>
                <c:pt idx="3169">
                  <c:v>42.926000000000002</c:v>
                </c:pt>
                <c:pt idx="3170">
                  <c:v>2.4130000000000003</c:v>
                </c:pt>
                <c:pt idx="3171">
                  <c:v>0</c:v>
                </c:pt>
                <c:pt idx="3172">
                  <c:v>1.27</c:v>
                </c:pt>
                <c:pt idx="3173">
                  <c:v>0.127</c:v>
                </c:pt>
                <c:pt idx="3174">
                  <c:v>0.127</c:v>
                </c:pt>
                <c:pt idx="3175">
                  <c:v>4.1909999999999998</c:v>
                </c:pt>
                <c:pt idx="3176">
                  <c:v>0.254</c:v>
                </c:pt>
                <c:pt idx="3177">
                  <c:v>0.38100000000000001</c:v>
                </c:pt>
                <c:pt idx="3178">
                  <c:v>23.875999999999998</c:v>
                </c:pt>
                <c:pt idx="3179">
                  <c:v>1.778</c:v>
                </c:pt>
                <c:pt idx="3180">
                  <c:v>0.254</c:v>
                </c:pt>
                <c:pt idx="3181">
                  <c:v>27.813000000000002</c:v>
                </c:pt>
                <c:pt idx="3182">
                  <c:v>46.609000000000002</c:v>
                </c:pt>
                <c:pt idx="3183">
                  <c:v>3.4290000000000003</c:v>
                </c:pt>
                <c:pt idx="3184">
                  <c:v>18.669</c:v>
                </c:pt>
                <c:pt idx="3185">
                  <c:v>0.127</c:v>
                </c:pt>
                <c:pt idx="3186">
                  <c:v>30.734000000000002</c:v>
                </c:pt>
                <c:pt idx="3187">
                  <c:v>19.304000000000002</c:v>
                </c:pt>
                <c:pt idx="3188">
                  <c:v>10.033000000000001</c:v>
                </c:pt>
                <c:pt idx="3189">
                  <c:v>2.286</c:v>
                </c:pt>
                <c:pt idx="3190">
                  <c:v>27.939999999999998</c:v>
                </c:pt>
                <c:pt idx="3191">
                  <c:v>8.1280000000000001</c:v>
                </c:pt>
                <c:pt idx="3192">
                  <c:v>0.127</c:v>
                </c:pt>
                <c:pt idx="3193">
                  <c:v>0</c:v>
                </c:pt>
                <c:pt idx="3194">
                  <c:v>0</c:v>
                </c:pt>
                <c:pt idx="3195">
                  <c:v>6.6040000000000001</c:v>
                </c:pt>
                <c:pt idx="3196">
                  <c:v>0.76200000000000001</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1.397</c:v>
                </c:pt>
                <c:pt idx="3213">
                  <c:v>4.3179999999999996</c:v>
                </c:pt>
                <c:pt idx="3214">
                  <c:v>28.448</c:v>
                </c:pt>
                <c:pt idx="3215">
                  <c:v>0</c:v>
                </c:pt>
                <c:pt idx="3216">
                  <c:v>4.9529999999999994</c:v>
                </c:pt>
                <c:pt idx="3217">
                  <c:v>28.575000000000003</c:v>
                </c:pt>
                <c:pt idx="3218">
                  <c:v>0.254</c:v>
                </c:pt>
                <c:pt idx="3219">
                  <c:v>0</c:v>
                </c:pt>
                <c:pt idx="3220">
                  <c:v>0.127</c:v>
                </c:pt>
                <c:pt idx="3221">
                  <c:v>0.127</c:v>
                </c:pt>
                <c:pt idx="3222">
                  <c:v>0</c:v>
                </c:pt>
                <c:pt idx="3223">
                  <c:v>7.8739999999999997</c:v>
                </c:pt>
                <c:pt idx="3224">
                  <c:v>0.254</c:v>
                </c:pt>
                <c:pt idx="3225">
                  <c:v>2.6669999999999998</c:v>
                </c:pt>
                <c:pt idx="3226">
                  <c:v>28.701999999999998</c:v>
                </c:pt>
                <c:pt idx="3227">
                  <c:v>5.8419999999999996</c:v>
                </c:pt>
              </c:numCache>
            </c:numRef>
          </c:yVal>
          <c:smooth val="0"/>
          <c:extLst>
            <c:ext xmlns:c16="http://schemas.microsoft.com/office/drawing/2014/chart" uri="{C3380CC4-5D6E-409C-BE32-E72D297353CC}">
              <c16:uniqueId val="{00000000-62D1-4564-B646-4051D1E90A75}"/>
            </c:ext>
          </c:extLst>
        </c:ser>
        <c:dLbls>
          <c:showLegendKey val="0"/>
          <c:showVal val="0"/>
          <c:showCatName val="0"/>
          <c:showSerName val="0"/>
          <c:showPercent val="0"/>
          <c:showBubbleSize val="0"/>
        </c:dLbls>
        <c:axId val="660643160"/>
        <c:axId val="660643552"/>
      </c:scatterChart>
      <c:valAx>
        <c:axId val="660643160"/>
        <c:scaling>
          <c:orientation val="minMax"/>
          <c:max val="45292"/>
          <c:min val="42050"/>
        </c:scaling>
        <c:delete val="0"/>
        <c:axPos val="b"/>
        <c:numFmt formatCode="[$-409]mmm\-yy;@" sourceLinked="0"/>
        <c:majorTickMark val="out"/>
        <c:minorTickMark val="none"/>
        <c:tickLblPos val="nextTo"/>
        <c:txPr>
          <a:bodyPr/>
          <a:lstStyle/>
          <a:p>
            <a:pPr>
              <a:defRPr sz="1100"/>
            </a:pPr>
            <a:endParaRPr lang="en-US"/>
          </a:p>
        </c:txPr>
        <c:crossAx val="660643552"/>
        <c:crosses val="autoZero"/>
        <c:crossBetween val="midCat"/>
        <c:majorUnit val="90"/>
      </c:valAx>
      <c:valAx>
        <c:axId val="660643552"/>
        <c:scaling>
          <c:orientation val="minMax"/>
          <c:max val="160"/>
          <c:min val="0"/>
        </c:scaling>
        <c:delete val="0"/>
        <c:axPos val="l"/>
        <c:title>
          <c:tx>
            <c:rich>
              <a:bodyPr/>
              <a:lstStyle/>
              <a:p>
                <a:pPr>
                  <a:defRPr sz="1400"/>
                </a:pPr>
                <a:r>
                  <a:rPr lang="en-US" sz="1400"/>
                  <a:t>Rainfall (mm)</a:t>
                </a:r>
              </a:p>
            </c:rich>
          </c:tx>
          <c:overlay val="0"/>
        </c:title>
        <c:numFmt formatCode="0" sourceLinked="0"/>
        <c:majorTickMark val="out"/>
        <c:minorTickMark val="none"/>
        <c:tickLblPos val="nextTo"/>
        <c:txPr>
          <a:bodyPr/>
          <a:lstStyle/>
          <a:p>
            <a:pPr>
              <a:defRPr sz="1100"/>
            </a:pPr>
            <a:endParaRPr lang="en-US"/>
          </a:p>
        </c:txPr>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Daily Min Air Temperature</a:t>
            </a:r>
            <a:endParaRPr lang="en-US">
              <a:effectLst/>
            </a:endParaRPr>
          </a:p>
        </c:rich>
      </c:tx>
      <c:overlay val="0"/>
    </c:title>
    <c:autoTitleDeleted val="0"/>
    <c:plotArea>
      <c:layout>
        <c:manualLayout>
          <c:layoutTarget val="inner"/>
          <c:xMode val="edge"/>
          <c:yMode val="edge"/>
          <c:x val="0.11589252806165187"/>
          <c:y val="0.11119862329576667"/>
          <c:w val="0.83984395567575332"/>
          <c:h val="0.75364901533185735"/>
        </c:manualLayout>
      </c:layout>
      <c:lineChart>
        <c:grouping val="standard"/>
        <c:varyColors val="0"/>
        <c:ser>
          <c:idx val="2"/>
          <c:order val="0"/>
          <c:tx>
            <c:v>2024</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Temp'!$B$108:$M$108</c:f>
              <c:numCache>
                <c:formatCode>0.0</c:formatCode>
                <c:ptCount val="12"/>
                <c:pt idx="0">
                  <c:v>23.212</c:v>
                </c:pt>
                <c:pt idx="1">
                  <c:v>22.66</c:v>
                </c:pt>
                <c:pt idx="2">
                  <c:v>23.265000000000001</c:v>
                </c:pt>
              </c:numCache>
            </c:numRef>
          </c:val>
          <c:smooth val="0"/>
          <c:extLst>
            <c:ext xmlns:c16="http://schemas.microsoft.com/office/drawing/2014/chart" uri="{C3380CC4-5D6E-409C-BE32-E72D297353CC}">
              <c16:uniqueId val="{00000000-2B83-4EF7-92DC-991D19391F85}"/>
            </c:ext>
          </c:extLst>
        </c:ser>
        <c:ser>
          <c:idx val="0"/>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Temp'!$B$111:$M$111</c:f>
                <c:numCache>
                  <c:formatCode>General</c:formatCode>
                  <c:ptCount val="12"/>
                  <c:pt idx="0">
                    <c:v>0.52559080513688983</c:v>
                  </c:pt>
                  <c:pt idx="1">
                    <c:v>0.42863196463995906</c:v>
                  </c:pt>
                  <c:pt idx="2">
                    <c:v>0.45624385536197204</c:v>
                  </c:pt>
                  <c:pt idx="3">
                    <c:v>0.4310399569001046</c:v>
                  </c:pt>
                  <c:pt idx="4">
                    <c:v>0.47837427234796392</c:v>
                  </c:pt>
                  <c:pt idx="5">
                    <c:v>0.63130825363772258</c:v>
                  </c:pt>
                  <c:pt idx="6">
                    <c:v>0.43333445512675323</c:v>
                  </c:pt>
                  <c:pt idx="7">
                    <c:v>0.39916332636041546</c:v>
                  </c:pt>
                  <c:pt idx="8">
                    <c:v>0.49205690727800933</c:v>
                  </c:pt>
                  <c:pt idx="9">
                    <c:v>0.33152865637829892</c:v>
                  </c:pt>
                  <c:pt idx="10">
                    <c:v>0.64199571649661413</c:v>
                  </c:pt>
                  <c:pt idx="11">
                    <c:v>0.57509429178565519</c:v>
                  </c:pt>
                </c:numCache>
              </c:numRef>
            </c:plus>
            <c:minus>
              <c:numRef>
                <c:f>'Air Temp'!$B$111:$M$111</c:f>
                <c:numCache>
                  <c:formatCode>General</c:formatCode>
                  <c:ptCount val="12"/>
                  <c:pt idx="0">
                    <c:v>0.52559080513688983</c:v>
                  </c:pt>
                  <c:pt idx="1">
                    <c:v>0.42863196463995906</c:v>
                  </c:pt>
                  <c:pt idx="2">
                    <c:v>0.45624385536197204</c:v>
                  </c:pt>
                  <c:pt idx="3">
                    <c:v>0.4310399569001046</c:v>
                  </c:pt>
                  <c:pt idx="4">
                    <c:v>0.47837427234796392</c:v>
                  </c:pt>
                  <c:pt idx="5">
                    <c:v>0.63130825363772258</c:v>
                  </c:pt>
                  <c:pt idx="6">
                    <c:v>0.43333445512675323</c:v>
                  </c:pt>
                  <c:pt idx="7">
                    <c:v>0.39916332636041546</c:v>
                  </c:pt>
                  <c:pt idx="8">
                    <c:v>0.49205690727800933</c:v>
                  </c:pt>
                  <c:pt idx="9">
                    <c:v>0.33152865637829892</c:v>
                  </c:pt>
                  <c:pt idx="10">
                    <c:v>0.64199571649661413</c:v>
                  </c:pt>
                  <c:pt idx="11">
                    <c:v>0.57509429178565519</c:v>
                  </c:pt>
                </c:numCache>
              </c:numRef>
            </c:minus>
          </c:errBars>
          <c:val>
            <c:numRef>
              <c:f>'Air Temp'!$B$110:$M$110</c:f>
              <c:numCache>
                <c:formatCode>0.0</c:formatCode>
                <c:ptCount val="12"/>
                <c:pt idx="0">
                  <c:v>22.203222222222223</c:v>
                </c:pt>
                <c:pt idx="1">
                  <c:v>22.107111111111109</c:v>
                </c:pt>
                <c:pt idx="2">
                  <c:v>22.2257</c:v>
                </c:pt>
                <c:pt idx="3">
                  <c:v>22.727222222222224</c:v>
                </c:pt>
                <c:pt idx="4">
                  <c:v>22.980222222222221</c:v>
                </c:pt>
                <c:pt idx="5">
                  <c:v>22.753888888888888</c:v>
                </c:pt>
                <c:pt idx="6">
                  <c:v>22.697666666666667</c:v>
                </c:pt>
                <c:pt idx="7">
                  <c:v>22.664111111111108</c:v>
                </c:pt>
                <c:pt idx="8">
                  <c:v>22.572666666666667</c:v>
                </c:pt>
                <c:pt idx="9">
                  <c:v>22.409666666666666</c:v>
                </c:pt>
                <c:pt idx="10">
                  <c:v>22.237333333333332</c:v>
                </c:pt>
                <c:pt idx="11">
                  <c:v>22.569222222222223</c:v>
                </c:pt>
              </c:numCache>
            </c:numRef>
          </c:val>
          <c:smooth val="0"/>
          <c:extLst>
            <c:ext xmlns:c16="http://schemas.microsoft.com/office/drawing/2014/chart" uri="{C3380CC4-5D6E-409C-BE32-E72D297353CC}">
              <c16:uniqueId val="{00000001-2B83-4EF7-92DC-991D19391F85}"/>
            </c:ext>
          </c:extLst>
        </c:ser>
        <c:dLbls>
          <c:showLegendKey val="0"/>
          <c:showVal val="0"/>
          <c:showCatName val="0"/>
          <c:showSerName val="0"/>
          <c:showPercent val="0"/>
          <c:showBubbleSize val="0"/>
        </c:dLbls>
        <c:marker val="1"/>
        <c:smooth val="0"/>
        <c:axId val="633284624"/>
        <c:axId val="742014608"/>
      </c:lineChart>
      <c:catAx>
        <c:axId val="63328462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742014608"/>
        <c:crosses val="autoZero"/>
        <c:auto val="1"/>
        <c:lblAlgn val="ctr"/>
        <c:lblOffset val="100"/>
        <c:noMultiLvlLbl val="0"/>
      </c:catAx>
      <c:valAx>
        <c:axId val="742014608"/>
        <c:scaling>
          <c:orientation val="minMax"/>
          <c:max val="24"/>
          <c:min val="21"/>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633284624"/>
        <c:crosses val="autoZero"/>
        <c:crossBetween val="between"/>
        <c:majorUnit val="0.5"/>
      </c:valAx>
    </c:plotArea>
    <c:legend>
      <c:legendPos val="r"/>
      <c:layout>
        <c:manualLayout>
          <c:xMode val="edge"/>
          <c:yMode val="edge"/>
          <c:x val="0.84365441686810427"/>
          <c:y val="0.11414825840735421"/>
          <c:w val="0.13985562310030394"/>
          <c:h val="0.1113479888289825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Pyranometer</a:t>
            </a:r>
          </a:p>
        </c:rich>
      </c:tx>
      <c:layout>
        <c:manualLayout>
          <c:xMode val="edge"/>
          <c:yMode val="edge"/>
          <c:x val="0.42506961061928977"/>
          <c:y val="4.8309178743961352E-2"/>
        </c:manualLayout>
      </c:layout>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1"/>
          <c:order val="0"/>
          <c:tx>
            <c:v>Total Daily Solar Radiation</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Daily_Prev!$K$19:$K$9999</c:f>
              <c:numCache>
                <c:formatCode>0.0</c:formatCode>
                <c:ptCount val="9981"/>
                <c:pt idx="0">
                  <c:v>14.421119999999998</c:v>
                </c:pt>
                <c:pt idx="1">
                  <c:v>21.513649999999998</c:v>
                </c:pt>
                <c:pt idx="2">
                  <c:v>23.756219999999999</c:v>
                </c:pt>
                <c:pt idx="3">
                  <c:v>20.955690000000001</c:v>
                </c:pt>
                <c:pt idx="4">
                  <c:v>26.009519999999998</c:v>
                </c:pt>
                <c:pt idx="5">
                  <c:v>22.275480000000002</c:v>
                </c:pt>
                <c:pt idx="6">
                  <c:v>19.668089999999996</c:v>
                </c:pt>
                <c:pt idx="7">
                  <c:v>19.517870000000002</c:v>
                </c:pt>
                <c:pt idx="8">
                  <c:v>19.625169999999997</c:v>
                </c:pt>
                <c:pt idx="9">
                  <c:v>24.34637</c:v>
                </c:pt>
                <c:pt idx="10">
                  <c:v>22.779789999999998</c:v>
                </c:pt>
                <c:pt idx="11">
                  <c:v>16.835369999999998</c:v>
                </c:pt>
                <c:pt idx="12">
                  <c:v>21.37416</c:v>
                </c:pt>
                <c:pt idx="13">
                  <c:v>21.738980000000002</c:v>
                </c:pt>
                <c:pt idx="14">
                  <c:v>19.131589999999996</c:v>
                </c:pt>
                <c:pt idx="15">
                  <c:v>19.78612</c:v>
                </c:pt>
                <c:pt idx="16">
                  <c:v>18.788230000000002</c:v>
                </c:pt>
                <c:pt idx="17">
                  <c:v>21.02007</c:v>
                </c:pt>
                <c:pt idx="18">
                  <c:v>18.90626</c:v>
                </c:pt>
                <c:pt idx="19">
                  <c:v>21.68533</c:v>
                </c:pt>
                <c:pt idx="20">
                  <c:v>24.850680000000001</c:v>
                </c:pt>
                <c:pt idx="21">
                  <c:v>22.404239999999998</c:v>
                </c:pt>
                <c:pt idx="22">
                  <c:v>22.200369999999999</c:v>
                </c:pt>
                <c:pt idx="23">
                  <c:v>19.110129999999998</c:v>
                </c:pt>
                <c:pt idx="24">
                  <c:v>23.573809999999998</c:v>
                </c:pt>
                <c:pt idx="25">
                  <c:v>19.163779999999999</c:v>
                </c:pt>
                <c:pt idx="26">
                  <c:v>18.04786</c:v>
                </c:pt>
                <c:pt idx="27">
                  <c:v>18.27319</c:v>
                </c:pt>
                <c:pt idx="28">
                  <c:v>11.98541</c:v>
                </c:pt>
                <c:pt idx="29">
                  <c:v>19.657360000000001</c:v>
                </c:pt>
                <c:pt idx="30">
                  <c:v>15.590689999999999</c:v>
                </c:pt>
                <c:pt idx="31">
                  <c:v>24.357099999999999</c:v>
                </c:pt>
                <c:pt idx="32">
                  <c:v>13.841699999999999</c:v>
                </c:pt>
                <c:pt idx="33">
                  <c:v>17.897639999999999</c:v>
                </c:pt>
                <c:pt idx="34">
                  <c:v>17.3826</c:v>
                </c:pt>
                <c:pt idx="35">
                  <c:v>27.222010000000001</c:v>
                </c:pt>
                <c:pt idx="36">
                  <c:v>20.387</c:v>
                </c:pt>
                <c:pt idx="37">
                  <c:v>18.359029999999997</c:v>
                </c:pt>
                <c:pt idx="38">
                  <c:v>20.301159999999999</c:v>
                </c:pt>
                <c:pt idx="39">
                  <c:v>16.931939999999997</c:v>
                </c:pt>
                <c:pt idx="40">
                  <c:v>15.751639999999998</c:v>
                </c:pt>
                <c:pt idx="41">
                  <c:v>15.461929999999999</c:v>
                </c:pt>
                <c:pt idx="42">
                  <c:v>15.869669999999999</c:v>
                </c:pt>
                <c:pt idx="43">
                  <c:v>17.103619999999999</c:v>
                </c:pt>
                <c:pt idx="44">
                  <c:v>18.702389999999998</c:v>
                </c:pt>
                <c:pt idx="45">
                  <c:v>13.702209999999999</c:v>
                </c:pt>
                <c:pt idx="46">
                  <c:v>20.923500000000001</c:v>
                </c:pt>
                <c:pt idx="47">
                  <c:v>17.532819999999997</c:v>
                </c:pt>
                <c:pt idx="48">
                  <c:v>23.316289999999999</c:v>
                </c:pt>
                <c:pt idx="49">
                  <c:v>19.53933</c:v>
                </c:pt>
                <c:pt idx="50">
                  <c:v>16.37398</c:v>
                </c:pt>
                <c:pt idx="51">
                  <c:v>15.633609999999999</c:v>
                </c:pt>
                <c:pt idx="52">
                  <c:v>18.359029999999997</c:v>
                </c:pt>
                <c:pt idx="53">
                  <c:v>20.129480000000001</c:v>
                </c:pt>
                <c:pt idx="54">
                  <c:v>19.238889999999998</c:v>
                </c:pt>
                <c:pt idx="55">
                  <c:v>11.802999999999999</c:v>
                </c:pt>
                <c:pt idx="56">
                  <c:v>16.792449999999999</c:v>
                </c:pt>
                <c:pt idx="57">
                  <c:v>17.811800000000002</c:v>
                </c:pt>
                <c:pt idx="58">
                  <c:v>23.069499999999998</c:v>
                </c:pt>
                <c:pt idx="59">
                  <c:v>15.869669999999999</c:v>
                </c:pt>
                <c:pt idx="60">
                  <c:v>8.6591100000000001</c:v>
                </c:pt>
                <c:pt idx="61">
                  <c:v>5.8585799999999999</c:v>
                </c:pt>
                <c:pt idx="62">
                  <c:v>7.2856699999999996</c:v>
                </c:pt>
                <c:pt idx="63">
                  <c:v>11.438179999999999</c:v>
                </c:pt>
                <c:pt idx="64">
                  <c:v>14.099220000000001</c:v>
                </c:pt>
                <c:pt idx="65">
                  <c:v>19.21743</c:v>
                </c:pt>
                <c:pt idx="66">
                  <c:v>20.279699999999998</c:v>
                </c:pt>
                <c:pt idx="67">
                  <c:v>15.944779999999998</c:v>
                </c:pt>
                <c:pt idx="68">
                  <c:v>18.455599999999997</c:v>
                </c:pt>
                <c:pt idx="69">
                  <c:v>12.875999999999999</c:v>
                </c:pt>
                <c:pt idx="70">
                  <c:v>15.4512</c:v>
                </c:pt>
                <c:pt idx="71">
                  <c:v>13.85243</c:v>
                </c:pt>
                <c:pt idx="72">
                  <c:v>22.125260000000001</c:v>
                </c:pt>
                <c:pt idx="73">
                  <c:v>17.650849999999998</c:v>
                </c:pt>
                <c:pt idx="74">
                  <c:v>19.560790000000001</c:v>
                </c:pt>
                <c:pt idx="75">
                  <c:v>14.056299999999998</c:v>
                </c:pt>
                <c:pt idx="76">
                  <c:v>3.7018499999999999</c:v>
                </c:pt>
                <c:pt idx="77">
                  <c:v>6.6204099999999997</c:v>
                </c:pt>
                <c:pt idx="78">
                  <c:v>8.272829999999999</c:v>
                </c:pt>
                <c:pt idx="79">
                  <c:v>12.339499999999999</c:v>
                </c:pt>
                <c:pt idx="80">
                  <c:v>13.91681</c:v>
                </c:pt>
                <c:pt idx="81">
                  <c:v>11.1592</c:v>
                </c:pt>
                <c:pt idx="82">
                  <c:v>12.961839999999999</c:v>
                </c:pt>
                <c:pt idx="83">
                  <c:v>18.30538</c:v>
                </c:pt>
                <c:pt idx="84">
                  <c:v>13.863159999999999</c:v>
                </c:pt>
                <c:pt idx="85">
                  <c:v>10.48321</c:v>
                </c:pt>
                <c:pt idx="86">
                  <c:v>12.940379999999999</c:v>
                </c:pt>
                <c:pt idx="87">
                  <c:v>19.75393</c:v>
                </c:pt>
                <c:pt idx="88">
                  <c:v>15.31171</c:v>
                </c:pt>
                <c:pt idx="89">
                  <c:v>15.901859999999999</c:v>
                </c:pt>
                <c:pt idx="90">
                  <c:v>13.712939999999998</c:v>
                </c:pt>
                <c:pt idx="91">
                  <c:v>22.672489999999996</c:v>
                </c:pt>
                <c:pt idx="92">
                  <c:v>17.18946</c:v>
                </c:pt>
                <c:pt idx="93">
                  <c:v>17.060700000000001</c:v>
                </c:pt>
                <c:pt idx="94">
                  <c:v>13.873889999999999</c:v>
                </c:pt>
                <c:pt idx="95">
                  <c:v>11.642049999999999</c:v>
                </c:pt>
                <c:pt idx="96">
                  <c:v>7.6290300000000002</c:v>
                </c:pt>
                <c:pt idx="97">
                  <c:v>20.354809999999997</c:v>
                </c:pt>
                <c:pt idx="98">
                  <c:v>9.3780199999999994</c:v>
                </c:pt>
                <c:pt idx="99">
                  <c:v>9.8286800000000003</c:v>
                </c:pt>
                <c:pt idx="100">
                  <c:v>11.502560000000001</c:v>
                </c:pt>
                <c:pt idx="101">
                  <c:v>12.15709</c:v>
                </c:pt>
                <c:pt idx="102">
                  <c:v>16.234490000000001</c:v>
                </c:pt>
                <c:pt idx="103">
                  <c:v>16.05208</c:v>
                </c:pt>
                <c:pt idx="104">
                  <c:v>18.541440000000001</c:v>
                </c:pt>
                <c:pt idx="105">
                  <c:v>18.444870000000002</c:v>
                </c:pt>
                <c:pt idx="106">
                  <c:v>22.44716</c:v>
                </c:pt>
                <c:pt idx="107">
                  <c:v>17.98348</c:v>
                </c:pt>
                <c:pt idx="108">
                  <c:v>20.301159999999999</c:v>
                </c:pt>
                <c:pt idx="109">
                  <c:v>17.98348</c:v>
                </c:pt>
                <c:pt idx="110">
                  <c:v>21.492190000000001</c:v>
                </c:pt>
                <c:pt idx="111">
                  <c:v>14.65718</c:v>
                </c:pt>
                <c:pt idx="112">
                  <c:v>14.346009999999998</c:v>
                </c:pt>
                <c:pt idx="113">
                  <c:v>17.135809999999999</c:v>
                </c:pt>
                <c:pt idx="114">
                  <c:v>19.75393</c:v>
                </c:pt>
                <c:pt idx="115">
                  <c:v>17.35041</c:v>
                </c:pt>
                <c:pt idx="116">
                  <c:v>21.738980000000002</c:v>
                </c:pt>
                <c:pt idx="117">
                  <c:v>20.183129999999998</c:v>
                </c:pt>
                <c:pt idx="118">
                  <c:v>22.822709999999997</c:v>
                </c:pt>
                <c:pt idx="119">
                  <c:v>17.264569999999999</c:v>
                </c:pt>
                <c:pt idx="120">
                  <c:v>13.509069999999999</c:v>
                </c:pt>
                <c:pt idx="121">
                  <c:v>16.803180000000001</c:v>
                </c:pt>
                <c:pt idx="122">
                  <c:v>21.545839999999998</c:v>
                </c:pt>
                <c:pt idx="123">
                  <c:v>26.320689999999999</c:v>
                </c:pt>
                <c:pt idx="124">
                  <c:v>19.839769999999998</c:v>
                </c:pt>
                <c:pt idx="125">
                  <c:v>19.314</c:v>
                </c:pt>
                <c:pt idx="126">
                  <c:v>17.768879999999999</c:v>
                </c:pt>
                <c:pt idx="127">
                  <c:v>15.923319999999999</c:v>
                </c:pt>
                <c:pt idx="128">
                  <c:v>7.3822399999999995</c:v>
                </c:pt>
                <c:pt idx="129">
                  <c:v>8.1118799999999993</c:v>
                </c:pt>
                <c:pt idx="130">
                  <c:v>11.87811</c:v>
                </c:pt>
                <c:pt idx="131">
                  <c:v>12.092709999999999</c:v>
                </c:pt>
                <c:pt idx="132">
                  <c:v>13.262279999999999</c:v>
                </c:pt>
                <c:pt idx="133">
                  <c:v>4.9787199999999991</c:v>
                </c:pt>
                <c:pt idx="134">
                  <c:v>8.9488199999999996</c:v>
                </c:pt>
                <c:pt idx="135">
                  <c:v>15.333169999999999</c:v>
                </c:pt>
                <c:pt idx="136">
                  <c:v>13.509069999999999</c:v>
                </c:pt>
                <c:pt idx="137">
                  <c:v>13.65929</c:v>
                </c:pt>
                <c:pt idx="138">
                  <c:v>9.442400000000001</c:v>
                </c:pt>
                <c:pt idx="139">
                  <c:v>5.0752899999999999</c:v>
                </c:pt>
                <c:pt idx="140">
                  <c:v>15.161490000000001</c:v>
                </c:pt>
                <c:pt idx="141">
                  <c:v>11.245039999999999</c:v>
                </c:pt>
                <c:pt idx="142">
                  <c:v>6.5345699999999995</c:v>
                </c:pt>
                <c:pt idx="143">
                  <c:v>6.2233999999999998</c:v>
                </c:pt>
                <c:pt idx="144">
                  <c:v>7.6182999999999996</c:v>
                </c:pt>
                <c:pt idx="145">
                  <c:v>16.030619999999999</c:v>
                </c:pt>
                <c:pt idx="146">
                  <c:v>19.485679999999999</c:v>
                </c:pt>
                <c:pt idx="147">
                  <c:v>21.588760000000001</c:v>
                </c:pt>
                <c:pt idx="148">
                  <c:v>17.559999999999999</c:v>
                </c:pt>
                <c:pt idx="149">
                  <c:v>20.56</c:v>
                </c:pt>
                <c:pt idx="150">
                  <c:v>10.44</c:v>
                </c:pt>
                <c:pt idx="151">
                  <c:v>13.41</c:v>
                </c:pt>
                <c:pt idx="152">
                  <c:v>20.440000000000001</c:v>
                </c:pt>
                <c:pt idx="153">
                  <c:v>9.89</c:v>
                </c:pt>
                <c:pt idx="154">
                  <c:v>18.47</c:v>
                </c:pt>
                <c:pt idx="155">
                  <c:v>15.53</c:v>
                </c:pt>
                <c:pt idx="156">
                  <c:v>19.11</c:v>
                </c:pt>
                <c:pt idx="157">
                  <c:v>18.170000000000002</c:v>
                </c:pt>
                <c:pt idx="158">
                  <c:v>19.96</c:v>
                </c:pt>
                <c:pt idx="159">
                  <c:v>14.48</c:v>
                </c:pt>
                <c:pt idx="160">
                  <c:v>17.170000000000002</c:v>
                </c:pt>
                <c:pt idx="161">
                  <c:v>12.69</c:v>
                </c:pt>
                <c:pt idx="162">
                  <c:v>11.04</c:v>
                </c:pt>
                <c:pt idx="163">
                  <c:v>11.51</c:v>
                </c:pt>
                <c:pt idx="164">
                  <c:v>18.77</c:v>
                </c:pt>
                <c:pt idx="165">
                  <c:v>16.72</c:v>
                </c:pt>
                <c:pt idx="166">
                  <c:v>4.03</c:v>
                </c:pt>
                <c:pt idx="167">
                  <c:v>9.51</c:v>
                </c:pt>
                <c:pt idx="168">
                  <c:v>8.4</c:v>
                </c:pt>
                <c:pt idx="169">
                  <c:v>6.49</c:v>
                </c:pt>
                <c:pt idx="170">
                  <c:v>15.94</c:v>
                </c:pt>
                <c:pt idx="171">
                  <c:v>18.739999999999998</c:v>
                </c:pt>
                <c:pt idx="172">
                  <c:v>16.989999999999998</c:v>
                </c:pt>
                <c:pt idx="173">
                  <c:v>10.01</c:v>
                </c:pt>
                <c:pt idx="174">
                  <c:v>10.68</c:v>
                </c:pt>
                <c:pt idx="175">
                  <c:v>9.74</c:v>
                </c:pt>
                <c:pt idx="176">
                  <c:v>10.41</c:v>
                </c:pt>
                <c:pt idx="177">
                  <c:v>4.07</c:v>
                </c:pt>
                <c:pt idx="178">
                  <c:v>4.79</c:v>
                </c:pt>
                <c:pt idx="179">
                  <c:v>15.12</c:v>
                </c:pt>
                <c:pt idx="180">
                  <c:v>13.32</c:v>
                </c:pt>
                <c:pt idx="181">
                  <c:v>18.170000000000002</c:v>
                </c:pt>
                <c:pt idx="182">
                  <c:v>9.85</c:v>
                </c:pt>
                <c:pt idx="183">
                  <c:v>13.15</c:v>
                </c:pt>
                <c:pt idx="184">
                  <c:v>10.17</c:v>
                </c:pt>
                <c:pt idx="185">
                  <c:v>10.09</c:v>
                </c:pt>
                <c:pt idx="186">
                  <c:v>9.2899999999999991</c:v>
                </c:pt>
                <c:pt idx="187">
                  <c:v>9.7799999999999994</c:v>
                </c:pt>
                <c:pt idx="188">
                  <c:v>9.25</c:v>
                </c:pt>
                <c:pt idx="189">
                  <c:v>7.35</c:v>
                </c:pt>
                <c:pt idx="190">
                  <c:v>6.91</c:v>
                </c:pt>
                <c:pt idx="191">
                  <c:v>12.86</c:v>
                </c:pt>
                <c:pt idx="192">
                  <c:v>15.14</c:v>
                </c:pt>
                <c:pt idx="193">
                  <c:v>5.03</c:v>
                </c:pt>
                <c:pt idx="194">
                  <c:v>7.51</c:v>
                </c:pt>
                <c:pt idx="195">
                  <c:v>14.86</c:v>
                </c:pt>
                <c:pt idx="196">
                  <c:v>12.45</c:v>
                </c:pt>
                <c:pt idx="197">
                  <c:v>15.48</c:v>
                </c:pt>
                <c:pt idx="198">
                  <c:v>15.3</c:v>
                </c:pt>
                <c:pt idx="199">
                  <c:v>6.68</c:v>
                </c:pt>
                <c:pt idx="200">
                  <c:v>13.02</c:v>
                </c:pt>
                <c:pt idx="201">
                  <c:v>13.84</c:v>
                </c:pt>
                <c:pt idx="202">
                  <c:v>19.829999999999998</c:v>
                </c:pt>
                <c:pt idx="203">
                  <c:v>19.690000000000001</c:v>
                </c:pt>
                <c:pt idx="204">
                  <c:v>10.050000000000001</c:v>
                </c:pt>
                <c:pt idx="205">
                  <c:v>11.7</c:v>
                </c:pt>
                <c:pt idx="206">
                  <c:v>8.41</c:v>
                </c:pt>
                <c:pt idx="207">
                  <c:v>10.91</c:v>
                </c:pt>
                <c:pt idx="208">
                  <c:v>19.39</c:v>
                </c:pt>
                <c:pt idx="209">
                  <c:v>12.96</c:v>
                </c:pt>
                <c:pt idx="210">
                  <c:v>11.45</c:v>
                </c:pt>
                <c:pt idx="211">
                  <c:v>17.809999999999999</c:v>
                </c:pt>
                <c:pt idx="212">
                  <c:v>11.74</c:v>
                </c:pt>
                <c:pt idx="213">
                  <c:v>17.38</c:v>
                </c:pt>
                <c:pt idx="214">
                  <c:v>9.9499999999999993</c:v>
                </c:pt>
                <c:pt idx="215">
                  <c:v>17.28</c:v>
                </c:pt>
                <c:pt idx="216">
                  <c:v>20.079999999999998</c:v>
                </c:pt>
                <c:pt idx="217">
                  <c:v>12.35</c:v>
                </c:pt>
                <c:pt idx="218">
                  <c:v>13.06</c:v>
                </c:pt>
                <c:pt idx="219">
                  <c:v>11.08</c:v>
                </c:pt>
                <c:pt idx="220">
                  <c:v>10.06</c:v>
                </c:pt>
                <c:pt idx="221">
                  <c:v>10.09</c:v>
                </c:pt>
                <c:pt idx="222">
                  <c:v>10.029999999999999</c:v>
                </c:pt>
                <c:pt idx="223">
                  <c:v>4.24</c:v>
                </c:pt>
                <c:pt idx="224">
                  <c:v>10.130000000000001</c:v>
                </c:pt>
                <c:pt idx="225">
                  <c:v>13.18</c:v>
                </c:pt>
                <c:pt idx="226">
                  <c:v>11.66</c:v>
                </c:pt>
                <c:pt idx="227">
                  <c:v>9.85</c:v>
                </c:pt>
                <c:pt idx="228">
                  <c:v>12.46</c:v>
                </c:pt>
                <c:pt idx="229">
                  <c:v>11.83</c:v>
                </c:pt>
                <c:pt idx="230">
                  <c:v>18.149999999999999</c:v>
                </c:pt>
                <c:pt idx="231">
                  <c:v>15.89</c:v>
                </c:pt>
                <c:pt idx="232">
                  <c:v>15.63</c:v>
                </c:pt>
                <c:pt idx="233">
                  <c:v>14.57</c:v>
                </c:pt>
                <c:pt idx="234">
                  <c:v>5.25</c:v>
                </c:pt>
                <c:pt idx="235">
                  <c:v>13.23</c:v>
                </c:pt>
                <c:pt idx="236">
                  <c:v>14.5</c:v>
                </c:pt>
                <c:pt idx="237">
                  <c:v>8.02</c:v>
                </c:pt>
                <c:pt idx="238">
                  <c:v>17.64</c:v>
                </c:pt>
                <c:pt idx="239">
                  <c:v>15.14</c:v>
                </c:pt>
                <c:pt idx="240">
                  <c:v>16.899999999999999</c:v>
                </c:pt>
                <c:pt idx="241">
                  <c:v>10.039999999999999</c:v>
                </c:pt>
                <c:pt idx="242">
                  <c:v>19.53</c:v>
                </c:pt>
                <c:pt idx="243">
                  <c:v>7.15</c:v>
                </c:pt>
                <c:pt idx="244">
                  <c:v>9.6300000000000008</c:v>
                </c:pt>
                <c:pt idx="245">
                  <c:v>9.2799999999999994</c:v>
                </c:pt>
                <c:pt idx="246">
                  <c:v>14.03</c:v>
                </c:pt>
                <c:pt idx="247">
                  <c:v>13.91</c:v>
                </c:pt>
                <c:pt idx="248">
                  <c:v>10.33</c:v>
                </c:pt>
                <c:pt idx="249">
                  <c:v>14.97</c:v>
                </c:pt>
                <c:pt idx="250">
                  <c:v>9.26</c:v>
                </c:pt>
                <c:pt idx="251">
                  <c:v>12.65</c:v>
                </c:pt>
                <c:pt idx="252">
                  <c:v>15.64</c:v>
                </c:pt>
                <c:pt idx="253">
                  <c:v>8.0299999999999994</c:v>
                </c:pt>
                <c:pt idx="254">
                  <c:v>9.93</c:v>
                </c:pt>
                <c:pt idx="255">
                  <c:v>13.73</c:v>
                </c:pt>
                <c:pt idx="256">
                  <c:v>15.35</c:v>
                </c:pt>
                <c:pt idx="257">
                  <c:v>13.66</c:v>
                </c:pt>
                <c:pt idx="258">
                  <c:v>3.15</c:v>
                </c:pt>
                <c:pt idx="259">
                  <c:v>6.18</c:v>
                </c:pt>
                <c:pt idx="260">
                  <c:v>2.56</c:v>
                </c:pt>
                <c:pt idx="261">
                  <c:v>10.74</c:v>
                </c:pt>
                <c:pt idx="262">
                  <c:v>11.88</c:v>
                </c:pt>
                <c:pt idx="263">
                  <c:v>10.36</c:v>
                </c:pt>
                <c:pt idx="264">
                  <c:v>15.54</c:v>
                </c:pt>
                <c:pt idx="265">
                  <c:v>15.24</c:v>
                </c:pt>
                <c:pt idx="266">
                  <c:v>13.95</c:v>
                </c:pt>
                <c:pt idx="267">
                  <c:v>17.48</c:v>
                </c:pt>
                <c:pt idx="268">
                  <c:v>0.81</c:v>
                </c:pt>
                <c:pt idx="269">
                  <c:v>16.829999999999998</c:v>
                </c:pt>
                <c:pt idx="270">
                  <c:v>16.13</c:v>
                </c:pt>
                <c:pt idx="271">
                  <c:v>17.18</c:v>
                </c:pt>
                <c:pt idx="272">
                  <c:v>20.46</c:v>
                </c:pt>
                <c:pt idx="273">
                  <c:v>15.95</c:v>
                </c:pt>
                <c:pt idx="274">
                  <c:v>17.98</c:v>
                </c:pt>
                <c:pt idx="275">
                  <c:v>15.2</c:v>
                </c:pt>
                <c:pt idx="276">
                  <c:v>6.74</c:v>
                </c:pt>
                <c:pt idx="277">
                  <c:v>2.87</c:v>
                </c:pt>
                <c:pt idx="278">
                  <c:v>11.4</c:v>
                </c:pt>
                <c:pt idx="279">
                  <c:v>9.43</c:v>
                </c:pt>
                <c:pt idx="280">
                  <c:v>19.190000000000001</c:v>
                </c:pt>
                <c:pt idx="281">
                  <c:v>19.489999999999998</c:v>
                </c:pt>
                <c:pt idx="282">
                  <c:v>11.02</c:v>
                </c:pt>
                <c:pt idx="283">
                  <c:v>15.73</c:v>
                </c:pt>
                <c:pt idx="284">
                  <c:v>13.04</c:v>
                </c:pt>
                <c:pt idx="285">
                  <c:v>15.38</c:v>
                </c:pt>
                <c:pt idx="286">
                  <c:v>14.18</c:v>
                </c:pt>
                <c:pt idx="287">
                  <c:v>15.95</c:v>
                </c:pt>
                <c:pt idx="288">
                  <c:v>14.65</c:v>
                </c:pt>
                <c:pt idx="289">
                  <c:v>14.6</c:v>
                </c:pt>
                <c:pt idx="290">
                  <c:v>16.420000000000002</c:v>
                </c:pt>
                <c:pt idx="291">
                  <c:v>11.03</c:v>
                </c:pt>
                <c:pt idx="292">
                  <c:v>13.59</c:v>
                </c:pt>
                <c:pt idx="293">
                  <c:v>10.14</c:v>
                </c:pt>
                <c:pt idx="294">
                  <c:v>17.59</c:v>
                </c:pt>
                <c:pt idx="295">
                  <c:v>16</c:v>
                </c:pt>
                <c:pt idx="296">
                  <c:v>16.11</c:v>
                </c:pt>
                <c:pt idx="297">
                  <c:v>11.3</c:v>
                </c:pt>
                <c:pt idx="298">
                  <c:v>16.47</c:v>
                </c:pt>
                <c:pt idx="299">
                  <c:v>17.850000000000001</c:v>
                </c:pt>
                <c:pt idx="300">
                  <c:v>16.43</c:v>
                </c:pt>
                <c:pt idx="301">
                  <c:v>18.170000000000002</c:v>
                </c:pt>
                <c:pt idx="302">
                  <c:v>18.22</c:v>
                </c:pt>
                <c:pt idx="303">
                  <c:v>14.63</c:v>
                </c:pt>
                <c:pt idx="304">
                  <c:v>19.920000000000002</c:v>
                </c:pt>
                <c:pt idx="305">
                  <c:v>18.55</c:v>
                </c:pt>
                <c:pt idx="306">
                  <c:v>20.47</c:v>
                </c:pt>
                <c:pt idx="307">
                  <c:v>16.649999999999999</c:v>
                </c:pt>
                <c:pt idx="308">
                  <c:v>15.3</c:v>
                </c:pt>
                <c:pt idx="309">
                  <c:v>17.43</c:v>
                </c:pt>
                <c:pt idx="310">
                  <c:v>13.95</c:v>
                </c:pt>
                <c:pt idx="311">
                  <c:v>13.23</c:v>
                </c:pt>
                <c:pt idx="312">
                  <c:v>13.95</c:v>
                </c:pt>
                <c:pt idx="313">
                  <c:v>14.19</c:v>
                </c:pt>
                <c:pt idx="314">
                  <c:v>16.29</c:v>
                </c:pt>
                <c:pt idx="315">
                  <c:v>16.98</c:v>
                </c:pt>
                <c:pt idx="316">
                  <c:v>18.38</c:v>
                </c:pt>
                <c:pt idx="317">
                  <c:v>14.23</c:v>
                </c:pt>
                <c:pt idx="318">
                  <c:v>15.8</c:v>
                </c:pt>
                <c:pt idx="319">
                  <c:v>18.350000000000001</c:v>
                </c:pt>
                <c:pt idx="320">
                  <c:v>14.26</c:v>
                </c:pt>
                <c:pt idx="321">
                  <c:v>15.52</c:v>
                </c:pt>
                <c:pt idx="322">
                  <c:v>20.03</c:v>
                </c:pt>
                <c:pt idx="323">
                  <c:v>21.66</c:v>
                </c:pt>
                <c:pt idx="324">
                  <c:v>19.36</c:v>
                </c:pt>
                <c:pt idx="325">
                  <c:v>15.41</c:v>
                </c:pt>
                <c:pt idx="326">
                  <c:v>21.38</c:v>
                </c:pt>
                <c:pt idx="327">
                  <c:v>20.45</c:v>
                </c:pt>
                <c:pt idx="328">
                  <c:v>17.940000000000001</c:v>
                </c:pt>
                <c:pt idx="329">
                  <c:v>16.73</c:v>
                </c:pt>
                <c:pt idx="330">
                  <c:v>19.059999999999999</c:v>
                </c:pt>
                <c:pt idx="331">
                  <c:v>18.18</c:v>
                </c:pt>
                <c:pt idx="332">
                  <c:v>18.3</c:v>
                </c:pt>
                <c:pt idx="333">
                  <c:v>16.89</c:v>
                </c:pt>
                <c:pt idx="334">
                  <c:v>18.52</c:v>
                </c:pt>
                <c:pt idx="335">
                  <c:v>17.22</c:v>
                </c:pt>
                <c:pt idx="336">
                  <c:v>19.510000000000002</c:v>
                </c:pt>
                <c:pt idx="337">
                  <c:v>19.79</c:v>
                </c:pt>
                <c:pt idx="338">
                  <c:v>13.62</c:v>
                </c:pt>
                <c:pt idx="339">
                  <c:v>19.010000000000002</c:v>
                </c:pt>
                <c:pt idx="340">
                  <c:v>21.89</c:v>
                </c:pt>
                <c:pt idx="341">
                  <c:v>18.98</c:v>
                </c:pt>
                <c:pt idx="342">
                  <c:v>16.36</c:v>
                </c:pt>
                <c:pt idx="343">
                  <c:v>21.86</c:v>
                </c:pt>
                <c:pt idx="344">
                  <c:v>7.29</c:v>
                </c:pt>
                <c:pt idx="345">
                  <c:v>15.43</c:v>
                </c:pt>
                <c:pt idx="346">
                  <c:v>16.29</c:v>
                </c:pt>
                <c:pt idx="347">
                  <c:v>12.21</c:v>
                </c:pt>
                <c:pt idx="348">
                  <c:v>13.02</c:v>
                </c:pt>
                <c:pt idx="349">
                  <c:v>20.51</c:v>
                </c:pt>
                <c:pt idx="350">
                  <c:v>14.05</c:v>
                </c:pt>
                <c:pt idx="351">
                  <c:v>14.42</c:v>
                </c:pt>
                <c:pt idx="352">
                  <c:v>12.95</c:v>
                </c:pt>
                <c:pt idx="353">
                  <c:v>18.8</c:v>
                </c:pt>
                <c:pt idx="354">
                  <c:v>14.35</c:v>
                </c:pt>
                <c:pt idx="355">
                  <c:v>20.149999999999999</c:v>
                </c:pt>
                <c:pt idx="356">
                  <c:v>20.54</c:v>
                </c:pt>
                <c:pt idx="357">
                  <c:v>16.239999999999998</c:v>
                </c:pt>
                <c:pt idx="358">
                  <c:v>16.18</c:v>
                </c:pt>
                <c:pt idx="359">
                  <c:v>12.66</c:v>
                </c:pt>
                <c:pt idx="360">
                  <c:v>14.85</c:v>
                </c:pt>
                <c:pt idx="361">
                  <c:v>21.57</c:v>
                </c:pt>
                <c:pt idx="362">
                  <c:v>22.37</c:v>
                </c:pt>
                <c:pt idx="363">
                  <c:v>17.86</c:v>
                </c:pt>
                <c:pt idx="364">
                  <c:v>16.66</c:v>
                </c:pt>
                <c:pt idx="365">
                  <c:v>12.1</c:v>
                </c:pt>
                <c:pt idx="366">
                  <c:v>12.21</c:v>
                </c:pt>
                <c:pt idx="367">
                  <c:v>18.3</c:v>
                </c:pt>
                <c:pt idx="368">
                  <c:v>17.149999999999999</c:v>
                </c:pt>
                <c:pt idx="369">
                  <c:v>11.28</c:v>
                </c:pt>
                <c:pt idx="370">
                  <c:v>16.829999999999998</c:v>
                </c:pt>
                <c:pt idx="371">
                  <c:v>20.62</c:v>
                </c:pt>
                <c:pt idx="372">
                  <c:v>17.21</c:v>
                </c:pt>
                <c:pt idx="373">
                  <c:v>15.37</c:v>
                </c:pt>
                <c:pt idx="374">
                  <c:v>16.739999999999998</c:v>
                </c:pt>
                <c:pt idx="375">
                  <c:v>14.94</c:v>
                </c:pt>
                <c:pt idx="376">
                  <c:v>17.91</c:v>
                </c:pt>
                <c:pt idx="377">
                  <c:v>15.47</c:v>
                </c:pt>
                <c:pt idx="378">
                  <c:v>22.1</c:v>
                </c:pt>
                <c:pt idx="379">
                  <c:v>24.37</c:v>
                </c:pt>
                <c:pt idx="380">
                  <c:v>23.5</c:v>
                </c:pt>
                <c:pt idx="381">
                  <c:v>14.52</c:v>
                </c:pt>
                <c:pt idx="382">
                  <c:v>11.92</c:v>
                </c:pt>
                <c:pt idx="383">
                  <c:v>11.11</c:v>
                </c:pt>
                <c:pt idx="384">
                  <c:v>11.08</c:v>
                </c:pt>
                <c:pt idx="385">
                  <c:v>8.15</c:v>
                </c:pt>
                <c:pt idx="386">
                  <c:v>11.96</c:v>
                </c:pt>
                <c:pt idx="387">
                  <c:v>13.3</c:v>
                </c:pt>
                <c:pt idx="388">
                  <c:v>13.02</c:v>
                </c:pt>
                <c:pt idx="389">
                  <c:v>23.46</c:v>
                </c:pt>
                <c:pt idx="390">
                  <c:v>17.03</c:v>
                </c:pt>
                <c:pt idx="391">
                  <c:v>22.35</c:v>
                </c:pt>
                <c:pt idx="392">
                  <c:v>19.2</c:v>
                </c:pt>
                <c:pt idx="393">
                  <c:v>21.79</c:v>
                </c:pt>
                <c:pt idx="394">
                  <c:v>21.11</c:v>
                </c:pt>
                <c:pt idx="395">
                  <c:v>25.02</c:v>
                </c:pt>
                <c:pt idx="396">
                  <c:v>23.82</c:v>
                </c:pt>
                <c:pt idx="397">
                  <c:v>24.79</c:v>
                </c:pt>
                <c:pt idx="398">
                  <c:v>23.4</c:v>
                </c:pt>
                <c:pt idx="399">
                  <c:v>17.440000000000001</c:v>
                </c:pt>
                <c:pt idx="400">
                  <c:v>20.38</c:v>
                </c:pt>
                <c:pt idx="401">
                  <c:v>21.83</c:v>
                </c:pt>
                <c:pt idx="402">
                  <c:v>18.98</c:v>
                </c:pt>
                <c:pt idx="403">
                  <c:v>19.55</c:v>
                </c:pt>
                <c:pt idx="404">
                  <c:v>8.19</c:v>
                </c:pt>
                <c:pt idx="405">
                  <c:v>18.149999999999999</c:v>
                </c:pt>
                <c:pt idx="406">
                  <c:v>22.48</c:v>
                </c:pt>
                <c:pt idx="407">
                  <c:v>16.88</c:v>
                </c:pt>
                <c:pt idx="408">
                  <c:v>26.37</c:v>
                </c:pt>
                <c:pt idx="409">
                  <c:v>20.9</c:v>
                </c:pt>
                <c:pt idx="410">
                  <c:v>24.5</c:v>
                </c:pt>
                <c:pt idx="411">
                  <c:v>15.04</c:v>
                </c:pt>
                <c:pt idx="412">
                  <c:v>18.010000000000002</c:v>
                </c:pt>
                <c:pt idx="413">
                  <c:v>19.739999999999998</c:v>
                </c:pt>
                <c:pt idx="414">
                  <c:v>15.4</c:v>
                </c:pt>
                <c:pt idx="415">
                  <c:v>11.96</c:v>
                </c:pt>
                <c:pt idx="416">
                  <c:v>11.5</c:v>
                </c:pt>
                <c:pt idx="417">
                  <c:v>13.55</c:v>
                </c:pt>
                <c:pt idx="418">
                  <c:v>12.54</c:v>
                </c:pt>
                <c:pt idx="419">
                  <c:v>9.44</c:v>
                </c:pt>
                <c:pt idx="420">
                  <c:v>7.31</c:v>
                </c:pt>
                <c:pt idx="421">
                  <c:v>18.11</c:v>
                </c:pt>
                <c:pt idx="422">
                  <c:v>9.33</c:v>
                </c:pt>
                <c:pt idx="423">
                  <c:v>12.17</c:v>
                </c:pt>
                <c:pt idx="424">
                  <c:v>12.31</c:v>
                </c:pt>
                <c:pt idx="425">
                  <c:v>18.75</c:v>
                </c:pt>
                <c:pt idx="426">
                  <c:v>21.08</c:v>
                </c:pt>
                <c:pt idx="427">
                  <c:v>13.18</c:v>
                </c:pt>
                <c:pt idx="428">
                  <c:v>17.850000000000001</c:v>
                </c:pt>
                <c:pt idx="429">
                  <c:v>19.510000000000002</c:v>
                </c:pt>
                <c:pt idx="430">
                  <c:v>15.56</c:v>
                </c:pt>
                <c:pt idx="431">
                  <c:v>20.350000000000001</c:v>
                </c:pt>
                <c:pt idx="432">
                  <c:v>15.73</c:v>
                </c:pt>
                <c:pt idx="433">
                  <c:v>7.71</c:v>
                </c:pt>
                <c:pt idx="434">
                  <c:v>9.48</c:v>
                </c:pt>
                <c:pt idx="435">
                  <c:v>22.08</c:v>
                </c:pt>
                <c:pt idx="436">
                  <c:v>10.98</c:v>
                </c:pt>
                <c:pt idx="437">
                  <c:v>17.36</c:v>
                </c:pt>
                <c:pt idx="438">
                  <c:v>17.21</c:v>
                </c:pt>
                <c:pt idx="439">
                  <c:v>16.59</c:v>
                </c:pt>
                <c:pt idx="440">
                  <c:v>13.42</c:v>
                </c:pt>
                <c:pt idx="441">
                  <c:v>9.81</c:v>
                </c:pt>
                <c:pt idx="442">
                  <c:v>8.81</c:v>
                </c:pt>
                <c:pt idx="443">
                  <c:v>9.7100000000000009</c:v>
                </c:pt>
                <c:pt idx="444">
                  <c:v>6.16</c:v>
                </c:pt>
                <c:pt idx="445">
                  <c:v>11.91</c:v>
                </c:pt>
                <c:pt idx="446">
                  <c:v>13</c:v>
                </c:pt>
                <c:pt idx="447">
                  <c:v>8.36</c:v>
                </c:pt>
                <c:pt idx="448">
                  <c:v>15.51</c:v>
                </c:pt>
                <c:pt idx="449">
                  <c:v>12.28</c:v>
                </c:pt>
                <c:pt idx="450">
                  <c:v>12.96</c:v>
                </c:pt>
                <c:pt idx="451">
                  <c:v>4.84</c:v>
                </c:pt>
                <c:pt idx="452">
                  <c:v>14.5</c:v>
                </c:pt>
                <c:pt idx="453">
                  <c:v>11.47</c:v>
                </c:pt>
                <c:pt idx="454">
                  <c:v>14.21</c:v>
                </c:pt>
                <c:pt idx="455">
                  <c:v>9.74</c:v>
                </c:pt>
                <c:pt idx="456">
                  <c:v>14.27</c:v>
                </c:pt>
                <c:pt idx="457">
                  <c:v>14.37</c:v>
                </c:pt>
                <c:pt idx="458">
                  <c:v>8.41</c:v>
                </c:pt>
                <c:pt idx="459">
                  <c:v>11.45</c:v>
                </c:pt>
                <c:pt idx="460">
                  <c:v>9.17</c:v>
                </c:pt>
                <c:pt idx="461">
                  <c:v>21.43</c:v>
                </c:pt>
                <c:pt idx="462">
                  <c:v>21.66</c:v>
                </c:pt>
                <c:pt idx="463">
                  <c:v>12.37</c:v>
                </c:pt>
                <c:pt idx="464">
                  <c:v>19</c:v>
                </c:pt>
                <c:pt idx="465">
                  <c:v>12.96</c:v>
                </c:pt>
                <c:pt idx="466">
                  <c:v>12.95</c:v>
                </c:pt>
                <c:pt idx="467">
                  <c:v>7.25</c:v>
                </c:pt>
                <c:pt idx="468">
                  <c:v>15.96</c:v>
                </c:pt>
                <c:pt idx="469">
                  <c:v>11.47</c:v>
                </c:pt>
                <c:pt idx="470">
                  <c:v>9.24</c:v>
                </c:pt>
                <c:pt idx="471">
                  <c:v>8.52</c:v>
                </c:pt>
                <c:pt idx="472">
                  <c:v>16.3</c:v>
                </c:pt>
                <c:pt idx="473">
                  <c:v>10.33</c:v>
                </c:pt>
                <c:pt idx="474">
                  <c:v>7.84</c:v>
                </c:pt>
                <c:pt idx="475">
                  <c:v>10.51</c:v>
                </c:pt>
                <c:pt idx="476">
                  <c:v>7.6</c:v>
                </c:pt>
                <c:pt idx="477">
                  <c:v>8.15</c:v>
                </c:pt>
                <c:pt idx="478">
                  <c:v>10.199999999999999</c:v>
                </c:pt>
                <c:pt idx="479">
                  <c:v>13.07</c:v>
                </c:pt>
                <c:pt idx="480">
                  <c:v>13.54</c:v>
                </c:pt>
                <c:pt idx="481">
                  <c:v>11.31</c:v>
                </c:pt>
                <c:pt idx="482">
                  <c:v>13.06</c:v>
                </c:pt>
                <c:pt idx="483">
                  <c:v>11.96</c:v>
                </c:pt>
                <c:pt idx="484">
                  <c:v>10.8</c:v>
                </c:pt>
                <c:pt idx="485">
                  <c:v>10.43</c:v>
                </c:pt>
                <c:pt idx="486">
                  <c:v>14.09</c:v>
                </c:pt>
                <c:pt idx="487">
                  <c:v>13.22</c:v>
                </c:pt>
                <c:pt idx="488">
                  <c:v>9.15</c:v>
                </c:pt>
                <c:pt idx="489">
                  <c:v>6.83</c:v>
                </c:pt>
                <c:pt idx="490">
                  <c:v>6.22</c:v>
                </c:pt>
                <c:pt idx="491">
                  <c:v>6.38</c:v>
                </c:pt>
                <c:pt idx="492">
                  <c:v>9.2200000000000006</c:v>
                </c:pt>
                <c:pt idx="493">
                  <c:v>11.52</c:v>
                </c:pt>
                <c:pt idx="494">
                  <c:v>7.07</c:v>
                </c:pt>
                <c:pt idx="495">
                  <c:v>11.23</c:v>
                </c:pt>
                <c:pt idx="496">
                  <c:v>8.66</c:v>
                </c:pt>
                <c:pt idx="497">
                  <c:v>14.88</c:v>
                </c:pt>
                <c:pt idx="498">
                  <c:v>7.51</c:v>
                </c:pt>
                <c:pt idx="499">
                  <c:v>10.29</c:v>
                </c:pt>
                <c:pt idx="500">
                  <c:v>10.94</c:v>
                </c:pt>
                <c:pt idx="501">
                  <c:v>11.34</c:v>
                </c:pt>
                <c:pt idx="502">
                  <c:v>10.56</c:v>
                </c:pt>
                <c:pt idx="503">
                  <c:v>9</c:v>
                </c:pt>
                <c:pt idx="504">
                  <c:v>5.44</c:v>
                </c:pt>
                <c:pt idx="505">
                  <c:v>9.31</c:v>
                </c:pt>
                <c:pt idx="506">
                  <c:v>14.82</c:v>
                </c:pt>
                <c:pt idx="507">
                  <c:v>16.91</c:v>
                </c:pt>
                <c:pt idx="508">
                  <c:v>9.15</c:v>
                </c:pt>
                <c:pt idx="509">
                  <c:v>10.45</c:v>
                </c:pt>
                <c:pt idx="510">
                  <c:v>10.42</c:v>
                </c:pt>
                <c:pt idx="511">
                  <c:v>10.69</c:v>
                </c:pt>
                <c:pt idx="512">
                  <c:v>7.78</c:v>
                </c:pt>
                <c:pt idx="513">
                  <c:v>16.62</c:v>
                </c:pt>
                <c:pt idx="514">
                  <c:v>10.36</c:v>
                </c:pt>
                <c:pt idx="515">
                  <c:v>13.28</c:v>
                </c:pt>
                <c:pt idx="516">
                  <c:v>8.56</c:v>
                </c:pt>
                <c:pt idx="517">
                  <c:v>4.66</c:v>
                </c:pt>
                <c:pt idx="518">
                  <c:v>10.3</c:v>
                </c:pt>
                <c:pt idx="519">
                  <c:v>10.66</c:v>
                </c:pt>
                <c:pt idx="520">
                  <c:v>15.12</c:v>
                </c:pt>
                <c:pt idx="521">
                  <c:v>7.51</c:v>
                </c:pt>
                <c:pt idx="522">
                  <c:v>18.399999999999999</c:v>
                </c:pt>
                <c:pt idx="523">
                  <c:v>20.58</c:v>
                </c:pt>
                <c:pt idx="524">
                  <c:v>12.99</c:v>
                </c:pt>
                <c:pt idx="525">
                  <c:v>8.5</c:v>
                </c:pt>
                <c:pt idx="526">
                  <c:v>14.1</c:v>
                </c:pt>
                <c:pt idx="527">
                  <c:v>14.46</c:v>
                </c:pt>
                <c:pt idx="528">
                  <c:v>9.82</c:v>
                </c:pt>
                <c:pt idx="529">
                  <c:v>9.15</c:v>
                </c:pt>
                <c:pt idx="530">
                  <c:v>10.6</c:v>
                </c:pt>
                <c:pt idx="531">
                  <c:v>14.42</c:v>
                </c:pt>
                <c:pt idx="532">
                  <c:v>8.49</c:v>
                </c:pt>
                <c:pt idx="533">
                  <c:v>9.76</c:v>
                </c:pt>
                <c:pt idx="534">
                  <c:v>7.84</c:v>
                </c:pt>
                <c:pt idx="535">
                  <c:v>11.26</c:v>
                </c:pt>
                <c:pt idx="536">
                  <c:v>10.39</c:v>
                </c:pt>
                <c:pt idx="537">
                  <c:v>10.29</c:v>
                </c:pt>
                <c:pt idx="538">
                  <c:v>3.38</c:v>
                </c:pt>
                <c:pt idx="539">
                  <c:v>10.51</c:v>
                </c:pt>
                <c:pt idx="540">
                  <c:v>10.3</c:v>
                </c:pt>
                <c:pt idx="541">
                  <c:v>10.130000000000001</c:v>
                </c:pt>
                <c:pt idx="542">
                  <c:v>14.06</c:v>
                </c:pt>
                <c:pt idx="543">
                  <c:v>7.55</c:v>
                </c:pt>
                <c:pt idx="544">
                  <c:v>6.27</c:v>
                </c:pt>
                <c:pt idx="545">
                  <c:v>15.01</c:v>
                </c:pt>
                <c:pt idx="546">
                  <c:v>17.420000000000002</c:v>
                </c:pt>
                <c:pt idx="547">
                  <c:v>16.079999999999998</c:v>
                </c:pt>
                <c:pt idx="548">
                  <c:v>16.11</c:v>
                </c:pt>
                <c:pt idx="549">
                  <c:v>11.07</c:v>
                </c:pt>
                <c:pt idx="550">
                  <c:v>11.81</c:v>
                </c:pt>
                <c:pt idx="551">
                  <c:v>14.58</c:v>
                </c:pt>
                <c:pt idx="552">
                  <c:v>16.579999999999998</c:v>
                </c:pt>
                <c:pt idx="553">
                  <c:v>10.15</c:v>
                </c:pt>
                <c:pt idx="554">
                  <c:v>13.67</c:v>
                </c:pt>
                <c:pt idx="555">
                  <c:v>16.89</c:v>
                </c:pt>
                <c:pt idx="556">
                  <c:v>9.59</c:v>
                </c:pt>
                <c:pt idx="557">
                  <c:v>13.23</c:v>
                </c:pt>
                <c:pt idx="558">
                  <c:v>11.98</c:v>
                </c:pt>
                <c:pt idx="559">
                  <c:v>12.45</c:v>
                </c:pt>
                <c:pt idx="560">
                  <c:v>8.8000000000000007</c:v>
                </c:pt>
                <c:pt idx="561">
                  <c:v>7.44</c:v>
                </c:pt>
                <c:pt idx="562">
                  <c:v>14.82</c:v>
                </c:pt>
                <c:pt idx="563">
                  <c:v>18.71</c:v>
                </c:pt>
                <c:pt idx="564">
                  <c:v>4.2699999999999996</c:v>
                </c:pt>
                <c:pt idx="565">
                  <c:v>19.02</c:v>
                </c:pt>
                <c:pt idx="566">
                  <c:v>14.21</c:v>
                </c:pt>
                <c:pt idx="567">
                  <c:v>11.65</c:v>
                </c:pt>
                <c:pt idx="568">
                  <c:v>3.9</c:v>
                </c:pt>
                <c:pt idx="569">
                  <c:v>10.93</c:v>
                </c:pt>
                <c:pt idx="570">
                  <c:v>3.77</c:v>
                </c:pt>
                <c:pt idx="571">
                  <c:v>13.13</c:v>
                </c:pt>
                <c:pt idx="572">
                  <c:v>9.66</c:v>
                </c:pt>
                <c:pt idx="573">
                  <c:v>12.25</c:v>
                </c:pt>
                <c:pt idx="574">
                  <c:v>10.83</c:v>
                </c:pt>
                <c:pt idx="575">
                  <c:v>8.42</c:v>
                </c:pt>
                <c:pt idx="576">
                  <c:v>7.38</c:v>
                </c:pt>
                <c:pt idx="577">
                  <c:v>7.64</c:v>
                </c:pt>
                <c:pt idx="578">
                  <c:v>8.2200000000000006</c:v>
                </c:pt>
                <c:pt idx="579">
                  <c:v>7.54</c:v>
                </c:pt>
                <c:pt idx="580">
                  <c:v>7.1</c:v>
                </c:pt>
                <c:pt idx="581">
                  <c:v>17.96</c:v>
                </c:pt>
                <c:pt idx="582">
                  <c:v>16.12</c:v>
                </c:pt>
                <c:pt idx="583">
                  <c:v>17.239999999999998</c:v>
                </c:pt>
                <c:pt idx="584">
                  <c:v>16.3</c:v>
                </c:pt>
                <c:pt idx="585">
                  <c:v>12.24</c:v>
                </c:pt>
                <c:pt idx="586">
                  <c:v>10.26</c:v>
                </c:pt>
                <c:pt idx="587">
                  <c:v>6.07</c:v>
                </c:pt>
                <c:pt idx="588">
                  <c:v>13.86</c:v>
                </c:pt>
                <c:pt idx="589">
                  <c:v>12</c:v>
                </c:pt>
                <c:pt idx="590">
                  <c:v>8.07</c:v>
                </c:pt>
                <c:pt idx="591">
                  <c:v>8.4</c:v>
                </c:pt>
                <c:pt idx="592">
                  <c:v>12.56</c:v>
                </c:pt>
                <c:pt idx="593">
                  <c:v>13.12</c:v>
                </c:pt>
                <c:pt idx="594">
                  <c:v>9.9600000000000009</c:v>
                </c:pt>
                <c:pt idx="595">
                  <c:v>5.6</c:v>
                </c:pt>
                <c:pt idx="596">
                  <c:v>11.79</c:v>
                </c:pt>
                <c:pt idx="597">
                  <c:v>13.01</c:v>
                </c:pt>
                <c:pt idx="598">
                  <c:v>11.9</c:v>
                </c:pt>
                <c:pt idx="599">
                  <c:v>14.23</c:v>
                </c:pt>
                <c:pt idx="600">
                  <c:v>10.45</c:v>
                </c:pt>
                <c:pt idx="601">
                  <c:v>7.8</c:v>
                </c:pt>
                <c:pt idx="602">
                  <c:v>7.43</c:v>
                </c:pt>
                <c:pt idx="603">
                  <c:v>13.68</c:v>
                </c:pt>
                <c:pt idx="604">
                  <c:v>11.59</c:v>
                </c:pt>
                <c:pt idx="605">
                  <c:v>7.04</c:v>
                </c:pt>
                <c:pt idx="606">
                  <c:v>13.64</c:v>
                </c:pt>
                <c:pt idx="607">
                  <c:v>12.45</c:v>
                </c:pt>
                <c:pt idx="608">
                  <c:v>7</c:v>
                </c:pt>
                <c:pt idx="609">
                  <c:v>10.61</c:v>
                </c:pt>
                <c:pt idx="610">
                  <c:v>10.74</c:v>
                </c:pt>
                <c:pt idx="611">
                  <c:v>6.16</c:v>
                </c:pt>
                <c:pt idx="612">
                  <c:v>16.149999999999999</c:v>
                </c:pt>
                <c:pt idx="613">
                  <c:v>13.79</c:v>
                </c:pt>
                <c:pt idx="614">
                  <c:v>12.09</c:v>
                </c:pt>
                <c:pt idx="615">
                  <c:v>11.99</c:v>
                </c:pt>
                <c:pt idx="616">
                  <c:v>13.81</c:v>
                </c:pt>
                <c:pt idx="617">
                  <c:v>1.73</c:v>
                </c:pt>
                <c:pt idx="618">
                  <c:v>17.64</c:v>
                </c:pt>
                <c:pt idx="619">
                  <c:v>18.41</c:v>
                </c:pt>
                <c:pt idx="620">
                  <c:v>9.5399999999999991</c:v>
                </c:pt>
                <c:pt idx="621">
                  <c:v>3.98</c:v>
                </c:pt>
                <c:pt idx="622">
                  <c:v>4.21</c:v>
                </c:pt>
                <c:pt idx="623">
                  <c:v>11.27</c:v>
                </c:pt>
                <c:pt idx="624">
                  <c:v>5.85</c:v>
                </c:pt>
                <c:pt idx="625">
                  <c:v>4.82</c:v>
                </c:pt>
                <c:pt idx="626">
                  <c:v>7.99</c:v>
                </c:pt>
                <c:pt idx="627">
                  <c:v>13.88</c:v>
                </c:pt>
                <c:pt idx="628">
                  <c:v>13.67</c:v>
                </c:pt>
                <c:pt idx="629">
                  <c:v>8.68</c:v>
                </c:pt>
                <c:pt idx="630">
                  <c:v>10.14</c:v>
                </c:pt>
                <c:pt idx="631">
                  <c:v>2.25</c:v>
                </c:pt>
                <c:pt idx="632">
                  <c:v>1.85</c:v>
                </c:pt>
                <c:pt idx="633">
                  <c:v>7.74</c:v>
                </c:pt>
                <c:pt idx="634">
                  <c:v>15.14</c:v>
                </c:pt>
                <c:pt idx="635">
                  <c:v>7.56</c:v>
                </c:pt>
                <c:pt idx="636">
                  <c:v>8.42</c:v>
                </c:pt>
                <c:pt idx="637">
                  <c:v>11.38</c:v>
                </c:pt>
                <c:pt idx="638">
                  <c:v>7.53</c:v>
                </c:pt>
                <c:pt idx="639">
                  <c:v>12.22</c:v>
                </c:pt>
                <c:pt idx="640">
                  <c:v>6.89</c:v>
                </c:pt>
                <c:pt idx="641">
                  <c:v>7.15</c:v>
                </c:pt>
                <c:pt idx="642">
                  <c:v>15.17</c:v>
                </c:pt>
                <c:pt idx="643">
                  <c:v>16.82</c:v>
                </c:pt>
                <c:pt idx="644">
                  <c:v>14.64</c:v>
                </c:pt>
                <c:pt idx="645">
                  <c:v>12.4</c:v>
                </c:pt>
                <c:pt idx="646">
                  <c:v>12.36</c:v>
                </c:pt>
                <c:pt idx="647">
                  <c:v>7.58</c:v>
                </c:pt>
                <c:pt idx="648">
                  <c:v>9.39</c:v>
                </c:pt>
                <c:pt idx="649">
                  <c:v>10.050000000000001</c:v>
                </c:pt>
                <c:pt idx="650">
                  <c:v>7.61</c:v>
                </c:pt>
                <c:pt idx="651">
                  <c:v>14.34</c:v>
                </c:pt>
                <c:pt idx="652">
                  <c:v>10.51</c:v>
                </c:pt>
                <c:pt idx="653">
                  <c:v>10.44</c:v>
                </c:pt>
                <c:pt idx="654">
                  <c:v>10.19</c:v>
                </c:pt>
                <c:pt idx="655">
                  <c:v>9.59</c:v>
                </c:pt>
                <c:pt idx="656">
                  <c:v>11.88</c:v>
                </c:pt>
                <c:pt idx="657">
                  <c:v>17.04</c:v>
                </c:pt>
                <c:pt idx="658">
                  <c:v>19.489999999999998</c:v>
                </c:pt>
                <c:pt idx="659">
                  <c:v>17.84</c:v>
                </c:pt>
                <c:pt idx="660">
                  <c:v>17.29</c:v>
                </c:pt>
                <c:pt idx="661">
                  <c:v>19.059999999999999</c:v>
                </c:pt>
                <c:pt idx="662">
                  <c:v>10.29</c:v>
                </c:pt>
                <c:pt idx="663">
                  <c:v>13.87</c:v>
                </c:pt>
                <c:pt idx="664">
                  <c:v>11.15</c:v>
                </c:pt>
                <c:pt idx="665">
                  <c:v>7.98</c:v>
                </c:pt>
                <c:pt idx="666">
                  <c:v>11.49</c:v>
                </c:pt>
                <c:pt idx="667">
                  <c:v>15.75</c:v>
                </c:pt>
                <c:pt idx="668">
                  <c:v>16.93</c:v>
                </c:pt>
                <c:pt idx="669">
                  <c:v>17.13</c:v>
                </c:pt>
                <c:pt idx="670">
                  <c:v>16.36</c:v>
                </c:pt>
                <c:pt idx="671">
                  <c:v>14.96</c:v>
                </c:pt>
                <c:pt idx="672">
                  <c:v>18.34</c:v>
                </c:pt>
                <c:pt idx="673">
                  <c:v>18.97</c:v>
                </c:pt>
                <c:pt idx="674">
                  <c:v>18.68</c:v>
                </c:pt>
                <c:pt idx="675">
                  <c:v>20.32</c:v>
                </c:pt>
                <c:pt idx="676">
                  <c:v>18.11</c:v>
                </c:pt>
                <c:pt idx="677">
                  <c:v>17.88</c:v>
                </c:pt>
                <c:pt idx="678">
                  <c:v>16.36</c:v>
                </c:pt>
                <c:pt idx="679">
                  <c:v>16.940000000000001</c:v>
                </c:pt>
                <c:pt idx="680">
                  <c:v>15.78</c:v>
                </c:pt>
                <c:pt idx="681">
                  <c:v>17.98</c:v>
                </c:pt>
                <c:pt idx="682">
                  <c:v>20.34</c:v>
                </c:pt>
                <c:pt idx="683">
                  <c:v>20.54</c:v>
                </c:pt>
                <c:pt idx="684">
                  <c:v>17.670000000000002</c:v>
                </c:pt>
                <c:pt idx="685">
                  <c:v>21.03</c:v>
                </c:pt>
                <c:pt idx="686">
                  <c:v>18.989999999999998</c:v>
                </c:pt>
                <c:pt idx="687">
                  <c:v>19.16</c:v>
                </c:pt>
                <c:pt idx="688">
                  <c:v>20.9</c:v>
                </c:pt>
                <c:pt idx="689">
                  <c:v>18.84</c:v>
                </c:pt>
                <c:pt idx="690">
                  <c:v>13.26</c:v>
                </c:pt>
                <c:pt idx="691">
                  <c:v>16.86</c:v>
                </c:pt>
                <c:pt idx="692">
                  <c:v>20.98</c:v>
                </c:pt>
                <c:pt idx="693">
                  <c:v>21.74</c:v>
                </c:pt>
                <c:pt idx="694">
                  <c:v>14.68</c:v>
                </c:pt>
                <c:pt idx="695">
                  <c:v>19.489999999999998</c:v>
                </c:pt>
                <c:pt idx="696">
                  <c:v>16.100000000000001</c:v>
                </c:pt>
                <c:pt idx="697">
                  <c:v>11.73</c:v>
                </c:pt>
                <c:pt idx="698">
                  <c:v>14.64</c:v>
                </c:pt>
                <c:pt idx="699">
                  <c:v>15</c:v>
                </c:pt>
                <c:pt idx="700">
                  <c:v>13.99</c:v>
                </c:pt>
                <c:pt idx="701">
                  <c:v>20.399999999999999</c:v>
                </c:pt>
                <c:pt idx="702">
                  <c:v>10.79</c:v>
                </c:pt>
                <c:pt idx="703">
                  <c:v>15.2</c:v>
                </c:pt>
                <c:pt idx="704">
                  <c:v>19.63</c:v>
                </c:pt>
                <c:pt idx="705">
                  <c:v>19.18</c:v>
                </c:pt>
                <c:pt idx="706">
                  <c:v>12.15</c:v>
                </c:pt>
                <c:pt idx="707">
                  <c:v>14.24</c:v>
                </c:pt>
                <c:pt idx="708">
                  <c:v>15.92</c:v>
                </c:pt>
                <c:pt idx="709">
                  <c:v>14.37</c:v>
                </c:pt>
                <c:pt idx="710">
                  <c:v>17.399999999999999</c:v>
                </c:pt>
                <c:pt idx="711">
                  <c:v>16.53</c:v>
                </c:pt>
                <c:pt idx="712">
                  <c:v>19.63</c:v>
                </c:pt>
                <c:pt idx="713">
                  <c:v>17.93</c:v>
                </c:pt>
                <c:pt idx="714">
                  <c:v>21.07</c:v>
                </c:pt>
                <c:pt idx="715">
                  <c:v>16.260000000000002</c:v>
                </c:pt>
                <c:pt idx="716">
                  <c:v>13.34</c:v>
                </c:pt>
                <c:pt idx="717">
                  <c:v>21.09</c:v>
                </c:pt>
                <c:pt idx="718">
                  <c:v>18.62</c:v>
                </c:pt>
                <c:pt idx="719">
                  <c:v>19.8</c:v>
                </c:pt>
                <c:pt idx="720">
                  <c:v>16.14</c:v>
                </c:pt>
                <c:pt idx="721">
                  <c:v>18.350000000000001</c:v>
                </c:pt>
                <c:pt idx="722">
                  <c:v>21.32</c:v>
                </c:pt>
                <c:pt idx="723">
                  <c:v>18.600000000000001</c:v>
                </c:pt>
                <c:pt idx="724">
                  <c:v>21.26</c:v>
                </c:pt>
                <c:pt idx="725">
                  <c:v>18.41</c:v>
                </c:pt>
                <c:pt idx="726">
                  <c:v>20.76</c:v>
                </c:pt>
                <c:pt idx="727">
                  <c:v>23.34</c:v>
                </c:pt>
                <c:pt idx="728">
                  <c:v>23.36</c:v>
                </c:pt>
                <c:pt idx="729">
                  <c:v>21.51</c:v>
                </c:pt>
                <c:pt idx="730">
                  <c:v>21.67</c:v>
                </c:pt>
                <c:pt idx="731">
                  <c:v>16.809999999999999</c:v>
                </c:pt>
                <c:pt idx="732">
                  <c:v>17.46</c:v>
                </c:pt>
                <c:pt idx="733">
                  <c:v>16.510000000000002</c:v>
                </c:pt>
                <c:pt idx="734">
                  <c:v>18.05</c:v>
                </c:pt>
                <c:pt idx="735">
                  <c:v>13.99</c:v>
                </c:pt>
                <c:pt idx="736">
                  <c:v>17.45</c:v>
                </c:pt>
                <c:pt idx="737">
                  <c:v>19.64</c:v>
                </c:pt>
                <c:pt idx="738">
                  <c:v>18.98</c:v>
                </c:pt>
                <c:pt idx="739">
                  <c:v>18.350000000000001</c:v>
                </c:pt>
                <c:pt idx="740">
                  <c:v>15.34</c:v>
                </c:pt>
                <c:pt idx="741">
                  <c:v>15.47</c:v>
                </c:pt>
                <c:pt idx="742">
                  <c:v>11.91</c:v>
                </c:pt>
                <c:pt idx="743">
                  <c:v>18.05</c:v>
                </c:pt>
                <c:pt idx="744">
                  <c:v>14.88</c:v>
                </c:pt>
                <c:pt idx="745">
                  <c:v>16.87</c:v>
                </c:pt>
                <c:pt idx="746">
                  <c:v>20.170000000000002</c:v>
                </c:pt>
                <c:pt idx="747">
                  <c:v>21.6</c:v>
                </c:pt>
                <c:pt idx="748">
                  <c:v>23.52</c:v>
                </c:pt>
                <c:pt idx="749">
                  <c:v>21.72</c:v>
                </c:pt>
                <c:pt idx="750">
                  <c:v>18.940000000000001</c:v>
                </c:pt>
                <c:pt idx="751">
                  <c:v>24.76</c:v>
                </c:pt>
                <c:pt idx="752">
                  <c:v>20.85</c:v>
                </c:pt>
                <c:pt idx="753">
                  <c:v>15.52</c:v>
                </c:pt>
                <c:pt idx="754">
                  <c:v>18.77</c:v>
                </c:pt>
                <c:pt idx="755">
                  <c:v>7.47</c:v>
                </c:pt>
                <c:pt idx="756">
                  <c:v>15.89</c:v>
                </c:pt>
                <c:pt idx="757">
                  <c:v>15.64</c:v>
                </c:pt>
                <c:pt idx="758">
                  <c:v>24.55</c:v>
                </c:pt>
                <c:pt idx="759">
                  <c:v>24.29</c:v>
                </c:pt>
                <c:pt idx="760">
                  <c:v>24.19</c:v>
                </c:pt>
                <c:pt idx="761">
                  <c:v>22.32</c:v>
                </c:pt>
                <c:pt idx="762">
                  <c:v>12</c:v>
                </c:pt>
                <c:pt idx="763">
                  <c:v>12.01</c:v>
                </c:pt>
                <c:pt idx="764">
                  <c:v>15.79</c:v>
                </c:pt>
                <c:pt idx="765">
                  <c:v>20.77</c:v>
                </c:pt>
                <c:pt idx="766">
                  <c:v>16.440000000000001</c:v>
                </c:pt>
                <c:pt idx="767">
                  <c:v>19.71</c:v>
                </c:pt>
                <c:pt idx="768">
                  <c:v>17.55</c:v>
                </c:pt>
                <c:pt idx="769">
                  <c:v>22.62</c:v>
                </c:pt>
                <c:pt idx="770">
                  <c:v>19.95</c:v>
                </c:pt>
                <c:pt idx="771">
                  <c:v>19.3</c:v>
                </c:pt>
                <c:pt idx="772">
                  <c:v>18.61</c:v>
                </c:pt>
                <c:pt idx="773">
                  <c:v>21.43</c:v>
                </c:pt>
                <c:pt idx="774">
                  <c:v>19.559999999999999</c:v>
                </c:pt>
                <c:pt idx="775">
                  <c:v>23.37</c:v>
                </c:pt>
                <c:pt idx="776">
                  <c:v>10.97</c:v>
                </c:pt>
                <c:pt idx="777">
                  <c:v>16.989999999999998</c:v>
                </c:pt>
                <c:pt idx="778">
                  <c:v>4.78</c:v>
                </c:pt>
                <c:pt idx="779">
                  <c:v>14.14</c:v>
                </c:pt>
                <c:pt idx="780">
                  <c:v>12.37</c:v>
                </c:pt>
                <c:pt idx="781">
                  <c:v>14.64</c:v>
                </c:pt>
                <c:pt idx="782">
                  <c:v>20.82</c:v>
                </c:pt>
                <c:pt idx="783">
                  <c:v>19.760000000000002</c:v>
                </c:pt>
                <c:pt idx="784">
                  <c:v>21.73</c:v>
                </c:pt>
                <c:pt idx="785">
                  <c:v>22.17</c:v>
                </c:pt>
                <c:pt idx="786">
                  <c:v>12.66</c:v>
                </c:pt>
                <c:pt idx="787">
                  <c:v>14.96</c:v>
                </c:pt>
                <c:pt idx="788">
                  <c:v>15.9</c:v>
                </c:pt>
                <c:pt idx="789">
                  <c:v>17.239999999999998</c:v>
                </c:pt>
                <c:pt idx="790">
                  <c:v>10.19</c:v>
                </c:pt>
                <c:pt idx="791">
                  <c:v>8.49</c:v>
                </c:pt>
                <c:pt idx="792">
                  <c:v>13.54</c:v>
                </c:pt>
                <c:pt idx="793">
                  <c:v>11.23</c:v>
                </c:pt>
                <c:pt idx="794">
                  <c:v>6.39</c:v>
                </c:pt>
                <c:pt idx="795">
                  <c:v>13.78</c:v>
                </c:pt>
                <c:pt idx="796">
                  <c:v>10.44</c:v>
                </c:pt>
                <c:pt idx="797">
                  <c:v>9.9700000000000006</c:v>
                </c:pt>
                <c:pt idx="798">
                  <c:v>10.72</c:v>
                </c:pt>
                <c:pt idx="799">
                  <c:v>12.86</c:v>
                </c:pt>
                <c:pt idx="800">
                  <c:v>10.26</c:v>
                </c:pt>
                <c:pt idx="801">
                  <c:v>12.88</c:v>
                </c:pt>
                <c:pt idx="802">
                  <c:v>8.82</c:v>
                </c:pt>
                <c:pt idx="803">
                  <c:v>15.16</c:v>
                </c:pt>
                <c:pt idx="804">
                  <c:v>18.29</c:v>
                </c:pt>
                <c:pt idx="805">
                  <c:v>15.13</c:v>
                </c:pt>
                <c:pt idx="806">
                  <c:v>17.829999999999998</c:v>
                </c:pt>
                <c:pt idx="807">
                  <c:v>18.04</c:v>
                </c:pt>
                <c:pt idx="808">
                  <c:v>17.010000000000002</c:v>
                </c:pt>
                <c:pt idx="809">
                  <c:v>18.34</c:v>
                </c:pt>
                <c:pt idx="810">
                  <c:v>13.08</c:v>
                </c:pt>
                <c:pt idx="811">
                  <c:v>4.8099999999999996</c:v>
                </c:pt>
                <c:pt idx="812">
                  <c:v>10.67</c:v>
                </c:pt>
                <c:pt idx="813">
                  <c:v>12.82</c:v>
                </c:pt>
                <c:pt idx="814">
                  <c:v>11.87</c:v>
                </c:pt>
                <c:pt idx="815">
                  <c:v>20.66</c:v>
                </c:pt>
                <c:pt idx="816">
                  <c:v>10.62</c:v>
                </c:pt>
                <c:pt idx="817">
                  <c:v>6.13</c:v>
                </c:pt>
                <c:pt idx="818">
                  <c:v>8.8000000000000007</c:v>
                </c:pt>
                <c:pt idx="819">
                  <c:v>11.09</c:v>
                </c:pt>
                <c:pt idx="820">
                  <c:v>12.68</c:v>
                </c:pt>
                <c:pt idx="821">
                  <c:v>9.2899999999999991</c:v>
                </c:pt>
                <c:pt idx="822">
                  <c:v>14.58</c:v>
                </c:pt>
                <c:pt idx="823">
                  <c:v>7.99</c:v>
                </c:pt>
                <c:pt idx="824">
                  <c:v>12.95</c:v>
                </c:pt>
                <c:pt idx="825">
                  <c:v>17.91</c:v>
                </c:pt>
                <c:pt idx="826">
                  <c:v>16.75</c:v>
                </c:pt>
                <c:pt idx="827">
                  <c:v>10.119999999999999</c:v>
                </c:pt>
                <c:pt idx="828">
                  <c:v>20.11</c:v>
                </c:pt>
                <c:pt idx="829">
                  <c:v>5.53</c:v>
                </c:pt>
                <c:pt idx="830">
                  <c:v>6.55</c:v>
                </c:pt>
                <c:pt idx="831">
                  <c:v>11.06</c:v>
                </c:pt>
                <c:pt idx="832">
                  <c:v>14.2</c:v>
                </c:pt>
                <c:pt idx="833">
                  <c:v>4.07</c:v>
                </c:pt>
                <c:pt idx="834">
                  <c:v>7.82</c:v>
                </c:pt>
                <c:pt idx="835">
                  <c:v>14.01</c:v>
                </c:pt>
                <c:pt idx="836">
                  <c:v>18.260000000000002</c:v>
                </c:pt>
                <c:pt idx="837">
                  <c:v>14.32</c:v>
                </c:pt>
                <c:pt idx="838">
                  <c:v>13.89</c:v>
                </c:pt>
                <c:pt idx="839">
                  <c:v>13.13</c:v>
                </c:pt>
                <c:pt idx="840">
                  <c:v>22.86</c:v>
                </c:pt>
                <c:pt idx="841">
                  <c:v>7.86</c:v>
                </c:pt>
                <c:pt idx="842">
                  <c:v>14.38</c:v>
                </c:pt>
                <c:pt idx="843">
                  <c:v>4.96</c:v>
                </c:pt>
                <c:pt idx="844">
                  <c:v>16.23</c:v>
                </c:pt>
                <c:pt idx="845">
                  <c:v>9.06</c:v>
                </c:pt>
                <c:pt idx="846">
                  <c:v>7.79</c:v>
                </c:pt>
                <c:pt idx="847">
                  <c:v>11.98</c:v>
                </c:pt>
                <c:pt idx="848">
                  <c:v>7.37</c:v>
                </c:pt>
                <c:pt idx="849">
                  <c:v>12.4</c:v>
                </c:pt>
                <c:pt idx="850">
                  <c:v>8.65</c:v>
                </c:pt>
                <c:pt idx="851">
                  <c:v>7.78</c:v>
                </c:pt>
                <c:pt idx="852">
                  <c:v>11.94</c:v>
                </c:pt>
                <c:pt idx="853">
                  <c:v>12.57</c:v>
                </c:pt>
                <c:pt idx="854">
                  <c:v>8.48</c:v>
                </c:pt>
                <c:pt idx="855">
                  <c:v>10.43</c:v>
                </c:pt>
                <c:pt idx="856">
                  <c:v>13.97</c:v>
                </c:pt>
                <c:pt idx="857">
                  <c:v>20.260000000000002</c:v>
                </c:pt>
                <c:pt idx="858">
                  <c:v>9.84</c:v>
                </c:pt>
                <c:pt idx="859">
                  <c:v>3.92</c:v>
                </c:pt>
                <c:pt idx="860">
                  <c:v>7.97</c:v>
                </c:pt>
                <c:pt idx="861">
                  <c:v>14.47</c:v>
                </c:pt>
                <c:pt idx="862">
                  <c:v>9.15</c:v>
                </c:pt>
                <c:pt idx="863">
                  <c:v>8.18</c:v>
                </c:pt>
                <c:pt idx="864">
                  <c:v>13.38</c:v>
                </c:pt>
                <c:pt idx="865">
                  <c:v>8.34</c:v>
                </c:pt>
                <c:pt idx="866">
                  <c:v>11.75</c:v>
                </c:pt>
                <c:pt idx="867">
                  <c:v>11.11</c:v>
                </c:pt>
                <c:pt idx="868">
                  <c:v>12.56</c:v>
                </c:pt>
                <c:pt idx="869">
                  <c:v>22.04</c:v>
                </c:pt>
                <c:pt idx="870">
                  <c:v>9.2200000000000006</c:v>
                </c:pt>
                <c:pt idx="871">
                  <c:v>11.94</c:v>
                </c:pt>
                <c:pt idx="872">
                  <c:v>14.97</c:v>
                </c:pt>
                <c:pt idx="873">
                  <c:v>9.83</c:v>
                </c:pt>
                <c:pt idx="874">
                  <c:v>12.19</c:v>
                </c:pt>
                <c:pt idx="875">
                  <c:v>9.16</c:v>
                </c:pt>
                <c:pt idx="876">
                  <c:v>12.45</c:v>
                </c:pt>
                <c:pt idx="877">
                  <c:v>12.09</c:v>
                </c:pt>
                <c:pt idx="878">
                  <c:v>11.62</c:v>
                </c:pt>
                <c:pt idx="879">
                  <c:v>14.23</c:v>
                </c:pt>
                <c:pt idx="880">
                  <c:v>8.7100000000000009</c:v>
                </c:pt>
                <c:pt idx="881">
                  <c:v>11.02</c:v>
                </c:pt>
                <c:pt idx="882">
                  <c:v>8.4</c:v>
                </c:pt>
                <c:pt idx="883">
                  <c:v>13.12</c:v>
                </c:pt>
                <c:pt idx="884">
                  <c:v>16.02</c:v>
                </c:pt>
                <c:pt idx="885">
                  <c:v>15.62</c:v>
                </c:pt>
                <c:pt idx="886">
                  <c:v>16.73</c:v>
                </c:pt>
                <c:pt idx="887">
                  <c:v>14.63</c:v>
                </c:pt>
                <c:pt idx="888">
                  <c:v>16.41</c:v>
                </c:pt>
                <c:pt idx="889">
                  <c:v>18.82</c:v>
                </c:pt>
                <c:pt idx="890">
                  <c:v>19.079999999999998</c:v>
                </c:pt>
                <c:pt idx="891">
                  <c:v>17.3</c:v>
                </c:pt>
                <c:pt idx="892">
                  <c:v>12.47</c:v>
                </c:pt>
                <c:pt idx="893">
                  <c:v>12.64</c:v>
                </c:pt>
                <c:pt idx="894">
                  <c:v>5.81</c:v>
                </c:pt>
                <c:pt idx="895">
                  <c:v>7.34</c:v>
                </c:pt>
                <c:pt idx="896">
                  <c:v>12.32</c:v>
                </c:pt>
                <c:pt idx="897">
                  <c:v>19.27</c:v>
                </c:pt>
                <c:pt idx="898">
                  <c:v>11.2</c:v>
                </c:pt>
                <c:pt idx="899">
                  <c:v>9.6</c:v>
                </c:pt>
                <c:pt idx="900">
                  <c:v>12.72</c:v>
                </c:pt>
                <c:pt idx="901">
                  <c:v>11.86</c:v>
                </c:pt>
                <c:pt idx="902">
                  <c:v>11.73</c:v>
                </c:pt>
                <c:pt idx="903">
                  <c:v>4.3899999999999997</c:v>
                </c:pt>
                <c:pt idx="904">
                  <c:v>20.76</c:v>
                </c:pt>
                <c:pt idx="905">
                  <c:v>21.69</c:v>
                </c:pt>
                <c:pt idx="906">
                  <c:v>7.53</c:v>
                </c:pt>
                <c:pt idx="907">
                  <c:v>20.73</c:v>
                </c:pt>
                <c:pt idx="908">
                  <c:v>12.26</c:v>
                </c:pt>
                <c:pt idx="909">
                  <c:v>16.62</c:v>
                </c:pt>
                <c:pt idx="910">
                  <c:v>13.71</c:v>
                </c:pt>
                <c:pt idx="911">
                  <c:v>15.88</c:v>
                </c:pt>
                <c:pt idx="912">
                  <c:v>14.87</c:v>
                </c:pt>
                <c:pt idx="913">
                  <c:v>15.08</c:v>
                </c:pt>
                <c:pt idx="914">
                  <c:v>17.75</c:v>
                </c:pt>
                <c:pt idx="915">
                  <c:v>17.559999999999999</c:v>
                </c:pt>
                <c:pt idx="916">
                  <c:v>15.22</c:v>
                </c:pt>
                <c:pt idx="917">
                  <c:v>15.98</c:v>
                </c:pt>
                <c:pt idx="918">
                  <c:v>12.88</c:v>
                </c:pt>
                <c:pt idx="919">
                  <c:v>18.329999999999998</c:v>
                </c:pt>
                <c:pt idx="920">
                  <c:v>8.7799999999999994</c:v>
                </c:pt>
                <c:pt idx="921">
                  <c:v>6.56</c:v>
                </c:pt>
                <c:pt idx="922">
                  <c:v>20.309999999999999</c:v>
                </c:pt>
                <c:pt idx="923">
                  <c:v>18.71</c:v>
                </c:pt>
                <c:pt idx="924">
                  <c:v>10.23</c:v>
                </c:pt>
                <c:pt idx="925">
                  <c:v>24.18</c:v>
                </c:pt>
                <c:pt idx="926">
                  <c:v>18.37</c:v>
                </c:pt>
                <c:pt idx="927">
                  <c:v>6.95</c:v>
                </c:pt>
                <c:pt idx="928">
                  <c:v>11.99</c:v>
                </c:pt>
                <c:pt idx="929">
                  <c:v>8.5500000000000007</c:v>
                </c:pt>
                <c:pt idx="930">
                  <c:v>16.760000000000002</c:v>
                </c:pt>
                <c:pt idx="931">
                  <c:v>15.98</c:v>
                </c:pt>
                <c:pt idx="932">
                  <c:v>13.14</c:v>
                </c:pt>
                <c:pt idx="933">
                  <c:v>12.62</c:v>
                </c:pt>
                <c:pt idx="934">
                  <c:v>11.31</c:v>
                </c:pt>
                <c:pt idx="935">
                  <c:v>16.29</c:v>
                </c:pt>
                <c:pt idx="936">
                  <c:v>18.989999999999998</c:v>
                </c:pt>
                <c:pt idx="937">
                  <c:v>17.89</c:v>
                </c:pt>
                <c:pt idx="938">
                  <c:v>22.92</c:v>
                </c:pt>
                <c:pt idx="939">
                  <c:v>11.2</c:v>
                </c:pt>
                <c:pt idx="940">
                  <c:v>20.67</c:v>
                </c:pt>
                <c:pt idx="941">
                  <c:v>20.9</c:v>
                </c:pt>
                <c:pt idx="942">
                  <c:v>13.92</c:v>
                </c:pt>
                <c:pt idx="943">
                  <c:v>12.31</c:v>
                </c:pt>
                <c:pt idx="944">
                  <c:v>16.329999999999998</c:v>
                </c:pt>
                <c:pt idx="945">
                  <c:v>15.38</c:v>
                </c:pt>
                <c:pt idx="946">
                  <c:v>13</c:v>
                </c:pt>
                <c:pt idx="947">
                  <c:v>11.14</c:v>
                </c:pt>
                <c:pt idx="948">
                  <c:v>18.690000000000001</c:v>
                </c:pt>
                <c:pt idx="949">
                  <c:v>15.46</c:v>
                </c:pt>
                <c:pt idx="950">
                  <c:v>12.79</c:v>
                </c:pt>
                <c:pt idx="951">
                  <c:v>22.32</c:v>
                </c:pt>
                <c:pt idx="952">
                  <c:v>20.56</c:v>
                </c:pt>
                <c:pt idx="953">
                  <c:v>13.97</c:v>
                </c:pt>
                <c:pt idx="954">
                  <c:v>17.2</c:v>
                </c:pt>
                <c:pt idx="955">
                  <c:v>13.51</c:v>
                </c:pt>
                <c:pt idx="956">
                  <c:v>15.92</c:v>
                </c:pt>
                <c:pt idx="957">
                  <c:v>8.4499999999999993</c:v>
                </c:pt>
                <c:pt idx="958">
                  <c:v>7.93</c:v>
                </c:pt>
                <c:pt idx="959">
                  <c:v>24.17</c:v>
                </c:pt>
                <c:pt idx="960">
                  <c:v>12.27</c:v>
                </c:pt>
                <c:pt idx="961">
                  <c:v>13.32</c:v>
                </c:pt>
                <c:pt idx="962">
                  <c:v>9.14</c:v>
                </c:pt>
                <c:pt idx="963">
                  <c:v>15.19</c:v>
                </c:pt>
                <c:pt idx="964">
                  <c:v>14.5</c:v>
                </c:pt>
                <c:pt idx="965">
                  <c:v>15.44</c:v>
                </c:pt>
                <c:pt idx="966">
                  <c:v>9.4600000000000009</c:v>
                </c:pt>
                <c:pt idx="967">
                  <c:v>12.3</c:v>
                </c:pt>
                <c:pt idx="968">
                  <c:v>14</c:v>
                </c:pt>
                <c:pt idx="969">
                  <c:v>15.31</c:v>
                </c:pt>
                <c:pt idx="970">
                  <c:v>22.58</c:v>
                </c:pt>
                <c:pt idx="971">
                  <c:v>13.18</c:v>
                </c:pt>
                <c:pt idx="972">
                  <c:v>5.25</c:v>
                </c:pt>
                <c:pt idx="973">
                  <c:v>12.66</c:v>
                </c:pt>
                <c:pt idx="974">
                  <c:v>14.13</c:v>
                </c:pt>
                <c:pt idx="975">
                  <c:v>15.71</c:v>
                </c:pt>
                <c:pt idx="976">
                  <c:v>13.85</c:v>
                </c:pt>
                <c:pt idx="977">
                  <c:v>12.86</c:v>
                </c:pt>
                <c:pt idx="978">
                  <c:v>16.18</c:v>
                </c:pt>
                <c:pt idx="979">
                  <c:v>9.7799999999999994</c:v>
                </c:pt>
                <c:pt idx="980">
                  <c:v>9.74</c:v>
                </c:pt>
                <c:pt idx="981">
                  <c:v>21.26</c:v>
                </c:pt>
                <c:pt idx="982">
                  <c:v>10.65</c:v>
                </c:pt>
                <c:pt idx="983">
                  <c:v>15.56</c:v>
                </c:pt>
                <c:pt idx="984">
                  <c:v>7.25</c:v>
                </c:pt>
                <c:pt idx="985">
                  <c:v>12.04</c:v>
                </c:pt>
                <c:pt idx="986">
                  <c:v>12.83</c:v>
                </c:pt>
                <c:pt idx="987">
                  <c:v>18.63</c:v>
                </c:pt>
                <c:pt idx="988">
                  <c:v>7.16</c:v>
                </c:pt>
                <c:pt idx="989">
                  <c:v>11.91</c:v>
                </c:pt>
                <c:pt idx="990">
                  <c:v>13.28</c:v>
                </c:pt>
                <c:pt idx="991">
                  <c:v>8.31</c:v>
                </c:pt>
                <c:pt idx="992">
                  <c:v>9.89</c:v>
                </c:pt>
                <c:pt idx="993">
                  <c:v>15.1</c:v>
                </c:pt>
                <c:pt idx="994">
                  <c:v>17.96</c:v>
                </c:pt>
                <c:pt idx="995">
                  <c:v>21.96</c:v>
                </c:pt>
                <c:pt idx="996">
                  <c:v>17.809999999999999</c:v>
                </c:pt>
                <c:pt idx="997">
                  <c:v>9.86</c:v>
                </c:pt>
                <c:pt idx="998">
                  <c:v>12.05</c:v>
                </c:pt>
                <c:pt idx="999">
                  <c:v>14.17</c:v>
                </c:pt>
                <c:pt idx="1000">
                  <c:v>11.41</c:v>
                </c:pt>
                <c:pt idx="1001">
                  <c:v>10.050000000000001</c:v>
                </c:pt>
                <c:pt idx="1002">
                  <c:v>11.51</c:v>
                </c:pt>
                <c:pt idx="1003">
                  <c:v>13.08</c:v>
                </c:pt>
                <c:pt idx="1004">
                  <c:v>6.79</c:v>
                </c:pt>
                <c:pt idx="1005">
                  <c:v>9.9</c:v>
                </c:pt>
                <c:pt idx="1006">
                  <c:v>6.95</c:v>
                </c:pt>
                <c:pt idx="1007">
                  <c:v>8.11</c:v>
                </c:pt>
                <c:pt idx="1008">
                  <c:v>15.69</c:v>
                </c:pt>
                <c:pt idx="1009">
                  <c:v>8.68</c:v>
                </c:pt>
                <c:pt idx="1010">
                  <c:v>14.5</c:v>
                </c:pt>
                <c:pt idx="1011">
                  <c:v>13.93</c:v>
                </c:pt>
                <c:pt idx="1012">
                  <c:v>15.52</c:v>
                </c:pt>
                <c:pt idx="1013">
                  <c:v>10.88</c:v>
                </c:pt>
                <c:pt idx="1014">
                  <c:v>10.039999999999999</c:v>
                </c:pt>
                <c:pt idx="1015">
                  <c:v>9.5500000000000007</c:v>
                </c:pt>
                <c:pt idx="1016">
                  <c:v>9.3000000000000007</c:v>
                </c:pt>
                <c:pt idx="1017">
                  <c:v>6.19</c:v>
                </c:pt>
                <c:pt idx="1018">
                  <c:v>6.01</c:v>
                </c:pt>
                <c:pt idx="1019">
                  <c:v>16.559999999999999</c:v>
                </c:pt>
                <c:pt idx="1020">
                  <c:v>17.05</c:v>
                </c:pt>
                <c:pt idx="1021">
                  <c:v>21.25</c:v>
                </c:pt>
                <c:pt idx="1022">
                  <c:v>23.73</c:v>
                </c:pt>
                <c:pt idx="1023">
                  <c:v>22.03</c:v>
                </c:pt>
                <c:pt idx="1024">
                  <c:v>17.72</c:v>
                </c:pt>
                <c:pt idx="1025">
                  <c:v>23.8</c:v>
                </c:pt>
                <c:pt idx="1026">
                  <c:v>21.74</c:v>
                </c:pt>
                <c:pt idx="1027">
                  <c:v>22.81</c:v>
                </c:pt>
                <c:pt idx="1028">
                  <c:v>22.61</c:v>
                </c:pt>
                <c:pt idx="1029">
                  <c:v>19.43</c:v>
                </c:pt>
                <c:pt idx="1030">
                  <c:v>20.32</c:v>
                </c:pt>
                <c:pt idx="1031">
                  <c:v>19.8</c:v>
                </c:pt>
                <c:pt idx="1032">
                  <c:v>21.63</c:v>
                </c:pt>
                <c:pt idx="1033">
                  <c:v>18.34</c:v>
                </c:pt>
                <c:pt idx="1034">
                  <c:v>7.59</c:v>
                </c:pt>
                <c:pt idx="1035">
                  <c:v>6.44</c:v>
                </c:pt>
                <c:pt idx="1036">
                  <c:v>12.69</c:v>
                </c:pt>
                <c:pt idx="1037">
                  <c:v>10.86</c:v>
                </c:pt>
                <c:pt idx="1038">
                  <c:v>9.25</c:v>
                </c:pt>
                <c:pt idx="1039">
                  <c:v>8.08</c:v>
                </c:pt>
                <c:pt idx="1040">
                  <c:v>5.99</c:v>
                </c:pt>
                <c:pt idx="1041">
                  <c:v>4.46</c:v>
                </c:pt>
                <c:pt idx="1042">
                  <c:v>11.19</c:v>
                </c:pt>
                <c:pt idx="1043">
                  <c:v>12.93</c:v>
                </c:pt>
                <c:pt idx="1044">
                  <c:v>18.73</c:v>
                </c:pt>
                <c:pt idx="1045">
                  <c:v>13.65</c:v>
                </c:pt>
                <c:pt idx="1046">
                  <c:v>10.29</c:v>
                </c:pt>
                <c:pt idx="1047">
                  <c:v>15.46</c:v>
                </c:pt>
                <c:pt idx="1048">
                  <c:v>16.760000000000002</c:v>
                </c:pt>
                <c:pt idx="1049">
                  <c:v>8.91</c:v>
                </c:pt>
                <c:pt idx="1050">
                  <c:v>13.97</c:v>
                </c:pt>
                <c:pt idx="1051">
                  <c:v>20.149999999999999</c:v>
                </c:pt>
                <c:pt idx="1052">
                  <c:v>16.71</c:v>
                </c:pt>
                <c:pt idx="1053">
                  <c:v>11.01</c:v>
                </c:pt>
                <c:pt idx="1054">
                  <c:v>8.2899999999999991</c:v>
                </c:pt>
                <c:pt idx="1055">
                  <c:v>13.78</c:v>
                </c:pt>
                <c:pt idx="1056">
                  <c:v>21.69</c:v>
                </c:pt>
                <c:pt idx="1057">
                  <c:v>24.38</c:v>
                </c:pt>
                <c:pt idx="1058">
                  <c:v>9.65</c:v>
                </c:pt>
                <c:pt idx="1059">
                  <c:v>15.01</c:v>
                </c:pt>
                <c:pt idx="1060">
                  <c:v>23.83</c:v>
                </c:pt>
                <c:pt idx="1061">
                  <c:v>23.01</c:v>
                </c:pt>
                <c:pt idx="1062">
                  <c:v>23.91</c:v>
                </c:pt>
                <c:pt idx="1063">
                  <c:v>23.75</c:v>
                </c:pt>
                <c:pt idx="1064">
                  <c:v>21.3</c:v>
                </c:pt>
                <c:pt idx="1065">
                  <c:v>24.15</c:v>
                </c:pt>
                <c:pt idx="1066">
                  <c:v>19.079999999999998</c:v>
                </c:pt>
                <c:pt idx="1067">
                  <c:v>24.11</c:v>
                </c:pt>
                <c:pt idx="1068">
                  <c:v>19.079999999999998</c:v>
                </c:pt>
                <c:pt idx="1069">
                  <c:v>23.04</c:v>
                </c:pt>
                <c:pt idx="1070">
                  <c:v>14.33</c:v>
                </c:pt>
                <c:pt idx="1071">
                  <c:v>21.76</c:v>
                </c:pt>
                <c:pt idx="1072">
                  <c:v>21.98</c:v>
                </c:pt>
                <c:pt idx="1073">
                  <c:v>23.09</c:v>
                </c:pt>
                <c:pt idx="1074">
                  <c:v>26.22</c:v>
                </c:pt>
                <c:pt idx="1075">
                  <c:v>26.4</c:v>
                </c:pt>
                <c:pt idx="1076">
                  <c:v>24.59</c:v>
                </c:pt>
                <c:pt idx="1077">
                  <c:v>21.92</c:v>
                </c:pt>
                <c:pt idx="1078">
                  <c:v>20.9</c:v>
                </c:pt>
                <c:pt idx="1079">
                  <c:v>18.89</c:v>
                </c:pt>
                <c:pt idx="1080">
                  <c:v>22.42</c:v>
                </c:pt>
                <c:pt idx="1081">
                  <c:v>21.64</c:v>
                </c:pt>
                <c:pt idx="1082">
                  <c:v>24.51</c:v>
                </c:pt>
                <c:pt idx="1083">
                  <c:v>23.33</c:v>
                </c:pt>
                <c:pt idx="1084">
                  <c:v>17.28</c:v>
                </c:pt>
                <c:pt idx="1085">
                  <c:v>21.87</c:v>
                </c:pt>
                <c:pt idx="1086">
                  <c:v>19.2</c:v>
                </c:pt>
                <c:pt idx="1087">
                  <c:v>15.76</c:v>
                </c:pt>
                <c:pt idx="1088">
                  <c:v>26.25</c:v>
                </c:pt>
                <c:pt idx="1089">
                  <c:v>20.84</c:v>
                </c:pt>
                <c:pt idx="1090">
                  <c:v>19</c:v>
                </c:pt>
                <c:pt idx="1091">
                  <c:v>21.83</c:v>
                </c:pt>
                <c:pt idx="1092">
                  <c:v>20.190000000000001</c:v>
                </c:pt>
                <c:pt idx="1093">
                  <c:v>15.97</c:v>
                </c:pt>
                <c:pt idx="1094">
                  <c:v>22.58</c:v>
                </c:pt>
                <c:pt idx="1095">
                  <c:v>20.89</c:v>
                </c:pt>
                <c:pt idx="1096">
                  <c:v>22.38</c:v>
                </c:pt>
                <c:pt idx="1097">
                  <c:v>11.83</c:v>
                </c:pt>
                <c:pt idx="1098">
                  <c:v>23.15</c:v>
                </c:pt>
                <c:pt idx="1099">
                  <c:v>28.58</c:v>
                </c:pt>
                <c:pt idx="1100">
                  <c:v>28.46</c:v>
                </c:pt>
                <c:pt idx="1101">
                  <c:v>16.2</c:v>
                </c:pt>
                <c:pt idx="1102">
                  <c:v>13.9</c:v>
                </c:pt>
                <c:pt idx="1103">
                  <c:v>17.71</c:v>
                </c:pt>
                <c:pt idx="1104">
                  <c:v>14.98</c:v>
                </c:pt>
                <c:pt idx="1105">
                  <c:v>17.559999999999999</c:v>
                </c:pt>
                <c:pt idx="1106">
                  <c:v>19.2</c:v>
                </c:pt>
                <c:pt idx="1107">
                  <c:v>19.899999999999999</c:v>
                </c:pt>
                <c:pt idx="1108">
                  <c:v>21.33</c:v>
                </c:pt>
                <c:pt idx="1109">
                  <c:v>21.23</c:v>
                </c:pt>
                <c:pt idx="1110">
                  <c:v>20.41</c:v>
                </c:pt>
                <c:pt idx="1111">
                  <c:v>21.68</c:v>
                </c:pt>
                <c:pt idx="1112">
                  <c:v>16.52</c:v>
                </c:pt>
                <c:pt idx="1113">
                  <c:v>11.77</c:v>
                </c:pt>
                <c:pt idx="1114">
                  <c:v>20.440000000000001</c:v>
                </c:pt>
                <c:pt idx="1115">
                  <c:v>20.309999999999999</c:v>
                </c:pt>
                <c:pt idx="1116">
                  <c:v>23.47</c:v>
                </c:pt>
                <c:pt idx="1117">
                  <c:v>22.63</c:v>
                </c:pt>
                <c:pt idx="1118">
                  <c:v>5.35</c:v>
                </c:pt>
                <c:pt idx="1119">
                  <c:v>11.2</c:v>
                </c:pt>
                <c:pt idx="1120">
                  <c:v>23.81</c:v>
                </c:pt>
                <c:pt idx="1121">
                  <c:v>19.18</c:v>
                </c:pt>
                <c:pt idx="1122">
                  <c:v>19.72</c:v>
                </c:pt>
                <c:pt idx="1123">
                  <c:v>20.39</c:v>
                </c:pt>
                <c:pt idx="1124">
                  <c:v>20.88</c:v>
                </c:pt>
                <c:pt idx="1125">
                  <c:v>26.57</c:v>
                </c:pt>
                <c:pt idx="1126">
                  <c:v>25.63</c:v>
                </c:pt>
                <c:pt idx="1127">
                  <c:v>26.09</c:v>
                </c:pt>
                <c:pt idx="1128">
                  <c:v>27.68</c:v>
                </c:pt>
                <c:pt idx="1129">
                  <c:v>19.93</c:v>
                </c:pt>
                <c:pt idx="1130">
                  <c:v>20.65</c:v>
                </c:pt>
                <c:pt idx="1131">
                  <c:v>17.5</c:v>
                </c:pt>
                <c:pt idx="1132">
                  <c:v>21.45</c:v>
                </c:pt>
                <c:pt idx="1133">
                  <c:v>25.04</c:v>
                </c:pt>
                <c:pt idx="1134">
                  <c:v>23.75</c:v>
                </c:pt>
                <c:pt idx="1135">
                  <c:v>21.1</c:v>
                </c:pt>
                <c:pt idx="1208">
                  <c:v>16.75</c:v>
                </c:pt>
                <c:pt idx="1209">
                  <c:v>15.18</c:v>
                </c:pt>
                <c:pt idx="1210">
                  <c:v>9.2100000000000009</c:v>
                </c:pt>
                <c:pt idx="1211">
                  <c:v>7.63</c:v>
                </c:pt>
                <c:pt idx="1212">
                  <c:v>9.41</c:v>
                </c:pt>
                <c:pt idx="1213">
                  <c:v>6.32</c:v>
                </c:pt>
                <c:pt idx="1214">
                  <c:v>10.28</c:v>
                </c:pt>
                <c:pt idx="1215">
                  <c:v>6.6</c:v>
                </c:pt>
                <c:pt idx="1216">
                  <c:v>11.03</c:v>
                </c:pt>
                <c:pt idx="1217">
                  <c:v>13.84</c:v>
                </c:pt>
                <c:pt idx="1218">
                  <c:v>12.16</c:v>
                </c:pt>
                <c:pt idx="1219">
                  <c:v>9.6</c:v>
                </c:pt>
                <c:pt idx="1220">
                  <c:v>16.34</c:v>
                </c:pt>
                <c:pt idx="1221">
                  <c:v>17.260000000000002</c:v>
                </c:pt>
                <c:pt idx="1222">
                  <c:v>16.82</c:v>
                </c:pt>
                <c:pt idx="1223">
                  <c:v>6.28</c:v>
                </c:pt>
                <c:pt idx="1224">
                  <c:v>14.71</c:v>
                </c:pt>
                <c:pt idx="1225">
                  <c:v>18.010000000000002</c:v>
                </c:pt>
                <c:pt idx="1226">
                  <c:v>17.14</c:v>
                </c:pt>
                <c:pt idx="1227">
                  <c:v>6.78</c:v>
                </c:pt>
                <c:pt idx="1228">
                  <c:v>13.3</c:v>
                </c:pt>
                <c:pt idx="1229">
                  <c:v>19.260000000000002</c:v>
                </c:pt>
                <c:pt idx="1230">
                  <c:v>21.25</c:v>
                </c:pt>
                <c:pt idx="1231">
                  <c:v>14.08</c:v>
                </c:pt>
                <c:pt idx="1232">
                  <c:v>14.78</c:v>
                </c:pt>
                <c:pt idx="1233">
                  <c:v>7.35</c:v>
                </c:pt>
                <c:pt idx="1234">
                  <c:v>9.43</c:v>
                </c:pt>
                <c:pt idx="1235">
                  <c:v>17.920000000000002</c:v>
                </c:pt>
                <c:pt idx="1236">
                  <c:v>17.559999999999999</c:v>
                </c:pt>
                <c:pt idx="1237">
                  <c:v>17.170000000000002</c:v>
                </c:pt>
                <c:pt idx="1238">
                  <c:v>13.03</c:v>
                </c:pt>
                <c:pt idx="1239">
                  <c:v>13.21</c:v>
                </c:pt>
                <c:pt idx="1240">
                  <c:v>2.33</c:v>
                </c:pt>
                <c:pt idx="1241">
                  <c:v>10.31</c:v>
                </c:pt>
                <c:pt idx="1242">
                  <c:v>5.41</c:v>
                </c:pt>
                <c:pt idx="1243">
                  <c:v>6.55</c:v>
                </c:pt>
                <c:pt idx="1244">
                  <c:v>11.36</c:v>
                </c:pt>
                <c:pt idx="1245">
                  <c:v>11.28</c:v>
                </c:pt>
                <c:pt idx="1246">
                  <c:v>13.25</c:v>
                </c:pt>
                <c:pt idx="1247">
                  <c:v>6.26</c:v>
                </c:pt>
                <c:pt idx="1248">
                  <c:v>12.44</c:v>
                </c:pt>
                <c:pt idx="1249">
                  <c:v>9.1300000000000008</c:v>
                </c:pt>
                <c:pt idx="1250">
                  <c:v>20.84</c:v>
                </c:pt>
                <c:pt idx="1251">
                  <c:v>8.76</c:v>
                </c:pt>
                <c:pt idx="1252">
                  <c:v>8.7100000000000009</c:v>
                </c:pt>
                <c:pt idx="1253">
                  <c:v>21.15</c:v>
                </c:pt>
                <c:pt idx="1254">
                  <c:v>13.43</c:v>
                </c:pt>
                <c:pt idx="1255">
                  <c:v>16.41</c:v>
                </c:pt>
                <c:pt idx="1256">
                  <c:v>14.83</c:v>
                </c:pt>
                <c:pt idx="1257">
                  <c:v>10.6</c:v>
                </c:pt>
                <c:pt idx="1258">
                  <c:v>9.68</c:v>
                </c:pt>
                <c:pt idx="1259">
                  <c:v>12.54</c:v>
                </c:pt>
                <c:pt idx="1260">
                  <c:v>16.23</c:v>
                </c:pt>
                <c:pt idx="1261">
                  <c:v>9.6199999999999992</c:v>
                </c:pt>
                <c:pt idx="1262">
                  <c:v>16.32</c:v>
                </c:pt>
                <c:pt idx="1263">
                  <c:v>7.87</c:v>
                </c:pt>
                <c:pt idx="1264">
                  <c:v>19.89</c:v>
                </c:pt>
                <c:pt idx="1265">
                  <c:v>15.82</c:v>
                </c:pt>
                <c:pt idx="1266">
                  <c:v>15.98</c:v>
                </c:pt>
                <c:pt idx="1267">
                  <c:v>7.36</c:v>
                </c:pt>
                <c:pt idx="1268">
                  <c:v>17.579999999999998</c:v>
                </c:pt>
                <c:pt idx="1269">
                  <c:v>19.27</c:v>
                </c:pt>
                <c:pt idx="1270">
                  <c:v>3.8</c:v>
                </c:pt>
                <c:pt idx="1271">
                  <c:v>11.85</c:v>
                </c:pt>
                <c:pt idx="1272">
                  <c:v>16.46</c:v>
                </c:pt>
                <c:pt idx="1273">
                  <c:v>13.52</c:v>
                </c:pt>
                <c:pt idx="1274">
                  <c:v>7.26</c:v>
                </c:pt>
                <c:pt idx="1275">
                  <c:v>14.38</c:v>
                </c:pt>
                <c:pt idx="1276">
                  <c:v>14.83</c:v>
                </c:pt>
                <c:pt idx="1277">
                  <c:v>8.8000000000000007</c:v>
                </c:pt>
                <c:pt idx="1278">
                  <c:v>11.03</c:v>
                </c:pt>
                <c:pt idx="1279">
                  <c:v>18.04</c:v>
                </c:pt>
                <c:pt idx="1280">
                  <c:v>8.73</c:v>
                </c:pt>
                <c:pt idx="1281">
                  <c:v>12.21</c:v>
                </c:pt>
                <c:pt idx="1282">
                  <c:v>12.26</c:v>
                </c:pt>
                <c:pt idx="1283">
                  <c:v>5.58</c:v>
                </c:pt>
                <c:pt idx="1284">
                  <c:v>14.22</c:v>
                </c:pt>
                <c:pt idx="1285">
                  <c:v>14.4</c:v>
                </c:pt>
                <c:pt idx="1286">
                  <c:v>14.03</c:v>
                </c:pt>
                <c:pt idx="1287">
                  <c:v>19.72</c:v>
                </c:pt>
                <c:pt idx="1288">
                  <c:v>12.18</c:v>
                </c:pt>
                <c:pt idx="1289">
                  <c:v>19.21</c:v>
                </c:pt>
                <c:pt idx="1290">
                  <c:v>11.88</c:v>
                </c:pt>
                <c:pt idx="1291">
                  <c:v>20.96</c:v>
                </c:pt>
                <c:pt idx="1292">
                  <c:v>18.27</c:v>
                </c:pt>
                <c:pt idx="1293">
                  <c:v>12.73</c:v>
                </c:pt>
                <c:pt idx="1294">
                  <c:v>11.36</c:v>
                </c:pt>
                <c:pt idx="1295">
                  <c:v>9.01</c:v>
                </c:pt>
                <c:pt idx="1296">
                  <c:v>17.87</c:v>
                </c:pt>
                <c:pt idx="1297">
                  <c:v>18.03</c:v>
                </c:pt>
                <c:pt idx="1298">
                  <c:v>10.96</c:v>
                </c:pt>
                <c:pt idx="1299">
                  <c:v>11.12</c:v>
                </c:pt>
                <c:pt idx="1300">
                  <c:v>15.69</c:v>
                </c:pt>
                <c:pt idx="1301">
                  <c:v>3.43</c:v>
                </c:pt>
                <c:pt idx="1302">
                  <c:v>10.83</c:v>
                </c:pt>
                <c:pt idx="1303">
                  <c:v>5.23</c:v>
                </c:pt>
                <c:pt idx="1304">
                  <c:v>19.98</c:v>
                </c:pt>
                <c:pt idx="1305">
                  <c:v>2.94</c:v>
                </c:pt>
                <c:pt idx="1306">
                  <c:v>13.66</c:v>
                </c:pt>
                <c:pt idx="1307">
                  <c:v>12.36</c:v>
                </c:pt>
                <c:pt idx="1308">
                  <c:v>10.1</c:v>
                </c:pt>
                <c:pt idx="1309">
                  <c:v>16.47</c:v>
                </c:pt>
                <c:pt idx="1310">
                  <c:v>16.57</c:v>
                </c:pt>
                <c:pt idx="1311">
                  <c:v>16.059999999999999</c:v>
                </c:pt>
                <c:pt idx="1312">
                  <c:v>16.149999999999999</c:v>
                </c:pt>
                <c:pt idx="1313">
                  <c:v>27.68</c:v>
                </c:pt>
                <c:pt idx="1314">
                  <c:v>21.76</c:v>
                </c:pt>
                <c:pt idx="1315">
                  <c:v>25.42</c:v>
                </c:pt>
                <c:pt idx="1316">
                  <c:v>25.91</c:v>
                </c:pt>
                <c:pt idx="1317">
                  <c:v>23.66</c:v>
                </c:pt>
                <c:pt idx="1318">
                  <c:v>10.65</c:v>
                </c:pt>
                <c:pt idx="1319">
                  <c:v>10.54</c:v>
                </c:pt>
                <c:pt idx="1320">
                  <c:v>14.18</c:v>
                </c:pt>
                <c:pt idx="1321">
                  <c:v>13.15</c:v>
                </c:pt>
                <c:pt idx="1322">
                  <c:v>18.3</c:v>
                </c:pt>
                <c:pt idx="1323">
                  <c:v>12.36</c:v>
                </c:pt>
                <c:pt idx="1324">
                  <c:v>21.56</c:v>
                </c:pt>
                <c:pt idx="1325">
                  <c:v>19.03</c:v>
                </c:pt>
                <c:pt idx="1326">
                  <c:v>7.06</c:v>
                </c:pt>
                <c:pt idx="1327">
                  <c:v>8.98</c:v>
                </c:pt>
                <c:pt idx="1328">
                  <c:v>7.18</c:v>
                </c:pt>
                <c:pt idx="1329">
                  <c:v>13.48</c:v>
                </c:pt>
                <c:pt idx="1330">
                  <c:v>12.71</c:v>
                </c:pt>
                <c:pt idx="1331">
                  <c:v>9.67</c:v>
                </c:pt>
                <c:pt idx="1332">
                  <c:v>7.97</c:v>
                </c:pt>
                <c:pt idx="1333">
                  <c:v>10.37</c:v>
                </c:pt>
                <c:pt idx="1334">
                  <c:v>13.69</c:v>
                </c:pt>
                <c:pt idx="1335">
                  <c:v>8.49</c:v>
                </c:pt>
                <c:pt idx="1336">
                  <c:v>7.05</c:v>
                </c:pt>
                <c:pt idx="1337">
                  <c:v>9.5399999999999991</c:v>
                </c:pt>
                <c:pt idx="1338">
                  <c:v>12.95</c:v>
                </c:pt>
                <c:pt idx="1339">
                  <c:v>15.24</c:v>
                </c:pt>
                <c:pt idx="1340">
                  <c:v>14.47</c:v>
                </c:pt>
                <c:pt idx="1341">
                  <c:v>8.09</c:v>
                </c:pt>
                <c:pt idx="1342">
                  <c:v>10.57</c:v>
                </c:pt>
                <c:pt idx="1343">
                  <c:v>11.62</c:v>
                </c:pt>
                <c:pt idx="1344">
                  <c:v>8.09</c:v>
                </c:pt>
                <c:pt idx="1345">
                  <c:v>9.48</c:v>
                </c:pt>
                <c:pt idx="1346">
                  <c:v>15.82</c:v>
                </c:pt>
                <c:pt idx="1347">
                  <c:v>16.350000000000001</c:v>
                </c:pt>
                <c:pt idx="1348">
                  <c:v>13.06</c:v>
                </c:pt>
                <c:pt idx="1349">
                  <c:v>15.61</c:v>
                </c:pt>
                <c:pt idx="1350">
                  <c:v>6.37</c:v>
                </c:pt>
                <c:pt idx="1351">
                  <c:v>19.66</c:v>
                </c:pt>
                <c:pt idx="1352">
                  <c:v>20.399999999999999</c:v>
                </c:pt>
                <c:pt idx="1353">
                  <c:v>4.96</c:v>
                </c:pt>
                <c:pt idx="1354">
                  <c:v>5.63</c:v>
                </c:pt>
                <c:pt idx="1355">
                  <c:v>6.18</c:v>
                </c:pt>
                <c:pt idx="1356">
                  <c:v>10.49</c:v>
                </c:pt>
                <c:pt idx="1357">
                  <c:v>17.18</c:v>
                </c:pt>
                <c:pt idx="1358">
                  <c:v>11.52</c:v>
                </c:pt>
                <c:pt idx="1359">
                  <c:v>6.72</c:v>
                </c:pt>
                <c:pt idx="1360">
                  <c:v>9.07</c:v>
                </c:pt>
                <c:pt idx="1361">
                  <c:v>5.66</c:v>
                </c:pt>
                <c:pt idx="1362">
                  <c:v>7.79</c:v>
                </c:pt>
                <c:pt idx="1363">
                  <c:v>14.36</c:v>
                </c:pt>
                <c:pt idx="1364">
                  <c:v>17.22</c:v>
                </c:pt>
                <c:pt idx="1365">
                  <c:v>12.85</c:v>
                </c:pt>
                <c:pt idx="1366">
                  <c:v>14.89</c:v>
                </c:pt>
                <c:pt idx="1367">
                  <c:v>15.45</c:v>
                </c:pt>
                <c:pt idx="1368">
                  <c:v>13.21</c:v>
                </c:pt>
                <c:pt idx="1369">
                  <c:v>19.850000000000001</c:v>
                </c:pt>
                <c:pt idx="1370">
                  <c:v>13.29</c:v>
                </c:pt>
                <c:pt idx="1371">
                  <c:v>15.34</c:v>
                </c:pt>
                <c:pt idx="1372">
                  <c:v>16.87</c:v>
                </c:pt>
                <c:pt idx="1373">
                  <c:v>15.55</c:v>
                </c:pt>
                <c:pt idx="1374">
                  <c:v>17.239999999999998</c:v>
                </c:pt>
                <c:pt idx="1375">
                  <c:v>20.02</c:v>
                </c:pt>
                <c:pt idx="1376">
                  <c:v>20.190000000000001</c:v>
                </c:pt>
                <c:pt idx="1377">
                  <c:v>20.7</c:v>
                </c:pt>
                <c:pt idx="1378">
                  <c:v>12.59</c:v>
                </c:pt>
                <c:pt idx="1379">
                  <c:v>12.85</c:v>
                </c:pt>
                <c:pt idx="1380">
                  <c:v>16.989999999999998</c:v>
                </c:pt>
                <c:pt idx="1381">
                  <c:v>15.33</c:v>
                </c:pt>
                <c:pt idx="1382">
                  <c:v>17.13</c:v>
                </c:pt>
                <c:pt idx="1383">
                  <c:v>15.43</c:v>
                </c:pt>
                <c:pt idx="1384">
                  <c:v>17</c:v>
                </c:pt>
                <c:pt idx="1385">
                  <c:v>18.489999999999998</c:v>
                </c:pt>
                <c:pt idx="1386">
                  <c:v>18.600000000000001</c:v>
                </c:pt>
                <c:pt idx="1387">
                  <c:v>21.75</c:v>
                </c:pt>
                <c:pt idx="1388">
                  <c:v>20.85</c:v>
                </c:pt>
                <c:pt idx="1389">
                  <c:v>11.95</c:v>
                </c:pt>
                <c:pt idx="1390">
                  <c:v>20.49</c:v>
                </c:pt>
                <c:pt idx="1391">
                  <c:v>18.13</c:v>
                </c:pt>
                <c:pt idx="1392">
                  <c:v>16.61</c:v>
                </c:pt>
                <c:pt idx="1393">
                  <c:v>18.170000000000002</c:v>
                </c:pt>
                <c:pt idx="1394">
                  <c:v>17.559999999999999</c:v>
                </c:pt>
                <c:pt idx="1395">
                  <c:v>17.510000000000002</c:v>
                </c:pt>
                <c:pt idx="1396">
                  <c:v>18.09</c:v>
                </c:pt>
                <c:pt idx="1397">
                  <c:v>14.83</c:v>
                </c:pt>
                <c:pt idx="1398">
                  <c:v>17.649999999999999</c:v>
                </c:pt>
                <c:pt idx="1399">
                  <c:v>17.77</c:v>
                </c:pt>
                <c:pt idx="1400">
                  <c:v>19.41</c:v>
                </c:pt>
                <c:pt idx="1401">
                  <c:v>21.78</c:v>
                </c:pt>
                <c:pt idx="1402">
                  <c:v>20.059999999999999</c:v>
                </c:pt>
                <c:pt idx="1403">
                  <c:v>17.73</c:v>
                </c:pt>
                <c:pt idx="1404">
                  <c:v>14.63</c:v>
                </c:pt>
                <c:pt idx="1405">
                  <c:v>19.579999999999998</c:v>
                </c:pt>
                <c:pt idx="1406">
                  <c:v>20.64</c:v>
                </c:pt>
                <c:pt idx="1407">
                  <c:v>19.13</c:v>
                </c:pt>
                <c:pt idx="1408">
                  <c:v>16.86</c:v>
                </c:pt>
                <c:pt idx="1409">
                  <c:v>18.34</c:v>
                </c:pt>
                <c:pt idx="1410">
                  <c:v>15.88</c:v>
                </c:pt>
                <c:pt idx="1411">
                  <c:v>18.84</c:v>
                </c:pt>
                <c:pt idx="1412">
                  <c:v>15.91</c:v>
                </c:pt>
                <c:pt idx="1413">
                  <c:v>20.67</c:v>
                </c:pt>
                <c:pt idx="1414">
                  <c:v>17</c:v>
                </c:pt>
                <c:pt idx="1415">
                  <c:v>17.84</c:v>
                </c:pt>
                <c:pt idx="1416">
                  <c:v>20.52</c:v>
                </c:pt>
                <c:pt idx="1417">
                  <c:v>19.399999999999999</c:v>
                </c:pt>
                <c:pt idx="1418">
                  <c:v>19.440000000000001</c:v>
                </c:pt>
                <c:pt idx="1419">
                  <c:v>16.66</c:v>
                </c:pt>
                <c:pt idx="1420">
                  <c:v>15.93</c:v>
                </c:pt>
                <c:pt idx="1421">
                  <c:v>20.13</c:v>
                </c:pt>
                <c:pt idx="1422">
                  <c:v>14.46</c:v>
                </c:pt>
                <c:pt idx="1423">
                  <c:v>15.53</c:v>
                </c:pt>
                <c:pt idx="1424">
                  <c:v>17.940000000000001</c:v>
                </c:pt>
                <c:pt idx="1425">
                  <c:v>17.13</c:v>
                </c:pt>
                <c:pt idx="1426">
                  <c:v>21.24</c:v>
                </c:pt>
                <c:pt idx="1427">
                  <c:v>18.809999999999999</c:v>
                </c:pt>
                <c:pt idx="1428">
                  <c:v>22.46</c:v>
                </c:pt>
                <c:pt idx="1429">
                  <c:v>18.559999999999999</c:v>
                </c:pt>
                <c:pt idx="1430">
                  <c:v>15.33</c:v>
                </c:pt>
                <c:pt idx="1431">
                  <c:v>22.49</c:v>
                </c:pt>
                <c:pt idx="1432">
                  <c:v>19.940000000000001</c:v>
                </c:pt>
                <c:pt idx="1433">
                  <c:v>15.76</c:v>
                </c:pt>
                <c:pt idx="1434">
                  <c:v>16.97</c:v>
                </c:pt>
                <c:pt idx="1435">
                  <c:v>19.440000000000001</c:v>
                </c:pt>
                <c:pt idx="1436">
                  <c:v>23.79</c:v>
                </c:pt>
                <c:pt idx="1437">
                  <c:v>18.53</c:v>
                </c:pt>
                <c:pt idx="1438">
                  <c:v>18.96</c:v>
                </c:pt>
                <c:pt idx="1439">
                  <c:v>19.18</c:v>
                </c:pt>
                <c:pt idx="1440">
                  <c:v>14.97</c:v>
                </c:pt>
                <c:pt idx="1441">
                  <c:v>19.399999999999999</c:v>
                </c:pt>
                <c:pt idx="1442">
                  <c:v>15.92</c:v>
                </c:pt>
                <c:pt idx="1443">
                  <c:v>18.989999999999998</c:v>
                </c:pt>
                <c:pt idx="1444">
                  <c:v>18.920000000000002</c:v>
                </c:pt>
                <c:pt idx="1445">
                  <c:v>23.46</c:v>
                </c:pt>
                <c:pt idx="1446">
                  <c:v>18.62</c:v>
                </c:pt>
                <c:pt idx="1447">
                  <c:v>14.37</c:v>
                </c:pt>
                <c:pt idx="1448">
                  <c:v>18.16</c:v>
                </c:pt>
                <c:pt idx="1449">
                  <c:v>22.02</c:v>
                </c:pt>
                <c:pt idx="1450">
                  <c:v>18.98</c:v>
                </c:pt>
                <c:pt idx="1451">
                  <c:v>19.84</c:v>
                </c:pt>
                <c:pt idx="1452">
                  <c:v>23.98</c:v>
                </c:pt>
                <c:pt idx="1453">
                  <c:v>18.27</c:v>
                </c:pt>
                <c:pt idx="1454">
                  <c:v>14.39</c:v>
                </c:pt>
                <c:pt idx="1455">
                  <c:v>17.02</c:v>
                </c:pt>
                <c:pt idx="1456">
                  <c:v>16.04</c:v>
                </c:pt>
                <c:pt idx="1457">
                  <c:v>23.63</c:v>
                </c:pt>
                <c:pt idx="1458">
                  <c:v>20.98</c:v>
                </c:pt>
                <c:pt idx="1459">
                  <c:v>18.940000000000001</c:v>
                </c:pt>
                <c:pt idx="1460">
                  <c:v>18.18</c:v>
                </c:pt>
                <c:pt idx="1461">
                  <c:v>15.4</c:v>
                </c:pt>
                <c:pt idx="1462">
                  <c:v>20.13</c:v>
                </c:pt>
                <c:pt idx="1463">
                  <c:v>17.02</c:v>
                </c:pt>
                <c:pt idx="1464">
                  <c:v>25.23</c:v>
                </c:pt>
                <c:pt idx="1465">
                  <c:v>19.079999999999998</c:v>
                </c:pt>
                <c:pt idx="1466">
                  <c:v>22.58</c:v>
                </c:pt>
                <c:pt idx="1467">
                  <c:v>20.32</c:v>
                </c:pt>
                <c:pt idx="1468">
                  <c:v>18.12</c:v>
                </c:pt>
                <c:pt idx="1469">
                  <c:v>17.77</c:v>
                </c:pt>
                <c:pt idx="1470">
                  <c:v>16.48</c:v>
                </c:pt>
                <c:pt idx="1471">
                  <c:v>12.38</c:v>
                </c:pt>
                <c:pt idx="1472">
                  <c:v>22.58</c:v>
                </c:pt>
                <c:pt idx="1473">
                  <c:v>20.170000000000002</c:v>
                </c:pt>
                <c:pt idx="1474">
                  <c:v>17.84</c:v>
                </c:pt>
                <c:pt idx="1475">
                  <c:v>17.920000000000002</c:v>
                </c:pt>
                <c:pt idx="1476">
                  <c:v>23.05</c:v>
                </c:pt>
                <c:pt idx="1477">
                  <c:v>20.83</c:v>
                </c:pt>
                <c:pt idx="1478">
                  <c:v>13.44</c:v>
                </c:pt>
                <c:pt idx="1479">
                  <c:v>15.9</c:v>
                </c:pt>
                <c:pt idx="1480">
                  <c:v>13.37</c:v>
                </c:pt>
                <c:pt idx="1481">
                  <c:v>23.13</c:v>
                </c:pt>
                <c:pt idx="1482">
                  <c:v>27.4</c:v>
                </c:pt>
                <c:pt idx="1483">
                  <c:v>23.46</c:v>
                </c:pt>
                <c:pt idx="1484">
                  <c:v>15.98</c:v>
                </c:pt>
                <c:pt idx="1485">
                  <c:v>17.940000000000001</c:v>
                </c:pt>
                <c:pt idx="1486">
                  <c:v>19.579999999999998</c:v>
                </c:pt>
                <c:pt idx="1487">
                  <c:v>27.97</c:v>
                </c:pt>
                <c:pt idx="1488">
                  <c:v>16.670000000000002</c:v>
                </c:pt>
                <c:pt idx="1489">
                  <c:v>26.16</c:v>
                </c:pt>
                <c:pt idx="1490">
                  <c:v>22.5</c:v>
                </c:pt>
                <c:pt idx="1491">
                  <c:v>20.77</c:v>
                </c:pt>
                <c:pt idx="1492">
                  <c:v>20.12</c:v>
                </c:pt>
                <c:pt idx="1493">
                  <c:v>13.15</c:v>
                </c:pt>
                <c:pt idx="1494">
                  <c:v>24.28</c:v>
                </c:pt>
                <c:pt idx="1495">
                  <c:v>21.08</c:v>
                </c:pt>
                <c:pt idx="1496">
                  <c:v>16.489999999999998</c:v>
                </c:pt>
                <c:pt idx="1497">
                  <c:v>15.82</c:v>
                </c:pt>
                <c:pt idx="1498">
                  <c:v>17.05</c:v>
                </c:pt>
                <c:pt idx="1499">
                  <c:v>23.78</c:v>
                </c:pt>
                <c:pt idx="1500">
                  <c:v>25.1</c:v>
                </c:pt>
                <c:pt idx="1501">
                  <c:v>24.21</c:v>
                </c:pt>
                <c:pt idx="1502">
                  <c:v>23.24</c:v>
                </c:pt>
                <c:pt idx="1503">
                  <c:v>19.940000000000001</c:v>
                </c:pt>
                <c:pt idx="1504">
                  <c:v>13.82</c:v>
                </c:pt>
                <c:pt idx="1505">
                  <c:v>18.11</c:v>
                </c:pt>
                <c:pt idx="1506">
                  <c:v>23.94</c:v>
                </c:pt>
                <c:pt idx="1507">
                  <c:v>14.11</c:v>
                </c:pt>
                <c:pt idx="1508">
                  <c:v>18.260000000000002</c:v>
                </c:pt>
                <c:pt idx="1509">
                  <c:v>17.87</c:v>
                </c:pt>
                <c:pt idx="1510">
                  <c:v>17.46</c:v>
                </c:pt>
                <c:pt idx="1511">
                  <c:v>17.36</c:v>
                </c:pt>
                <c:pt idx="1512">
                  <c:v>13.63</c:v>
                </c:pt>
                <c:pt idx="1513">
                  <c:v>18.28</c:v>
                </c:pt>
                <c:pt idx="1514">
                  <c:v>22.59</c:v>
                </c:pt>
                <c:pt idx="1515">
                  <c:v>22.36</c:v>
                </c:pt>
                <c:pt idx="1516">
                  <c:v>24.31</c:v>
                </c:pt>
                <c:pt idx="1517">
                  <c:v>23.16</c:v>
                </c:pt>
                <c:pt idx="1518">
                  <c:v>16.84</c:v>
                </c:pt>
                <c:pt idx="1519">
                  <c:v>16.86</c:v>
                </c:pt>
                <c:pt idx="1520">
                  <c:v>19.97</c:v>
                </c:pt>
                <c:pt idx="1521">
                  <c:v>11.79</c:v>
                </c:pt>
                <c:pt idx="1522">
                  <c:v>16.422000000000001</c:v>
                </c:pt>
                <c:pt idx="1523">
                  <c:v>21.544</c:v>
                </c:pt>
                <c:pt idx="1524">
                  <c:v>16.143000000000001</c:v>
                </c:pt>
                <c:pt idx="1525">
                  <c:v>19.027999999999999</c:v>
                </c:pt>
                <c:pt idx="1526">
                  <c:v>17.248000000000001</c:v>
                </c:pt>
                <c:pt idx="1527">
                  <c:v>12.868</c:v>
                </c:pt>
                <c:pt idx="1528">
                  <c:v>15.289</c:v>
                </c:pt>
                <c:pt idx="1529">
                  <c:v>8.4949999999999992</c:v>
                </c:pt>
                <c:pt idx="1530">
                  <c:v>5.2610000000000001</c:v>
                </c:pt>
                <c:pt idx="1531">
                  <c:v>12.462</c:v>
                </c:pt>
                <c:pt idx="1532">
                  <c:v>9.8160000000000007</c:v>
                </c:pt>
                <c:pt idx="1533">
                  <c:v>22.271000000000001</c:v>
                </c:pt>
                <c:pt idx="1534">
                  <c:v>14.779</c:v>
                </c:pt>
                <c:pt idx="1535">
                  <c:v>17.189</c:v>
                </c:pt>
                <c:pt idx="1536">
                  <c:v>6.9420000000000002</c:v>
                </c:pt>
                <c:pt idx="1537">
                  <c:v>18.824000000000002</c:v>
                </c:pt>
                <c:pt idx="1538">
                  <c:v>9.5039999999999996</c:v>
                </c:pt>
                <c:pt idx="1539">
                  <c:v>10.396000000000001</c:v>
                </c:pt>
                <c:pt idx="1540">
                  <c:v>10.859</c:v>
                </c:pt>
                <c:pt idx="1541">
                  <c:v>8.1359999999999992</c:v>
                </c:pt>
                <c:pt idx="1542">
                  <c:v>18.242999999999999</c:v>
                </c:pt>
                <c:pt idx="1543">
                  <c:v>9.5790000000000006</c:v>
                </c:pt>
                <c:pt idx="1544">
                  <c:v>14.369</c:v>
                </c:pt>
                <c:pt idx="1545">
                  <c:v>15.625</c:v>
                </c:pt>
                <c:pt idx="1546">
                  <c:v>19.448</c:v>
                </c:pt>
                <c:pt idx="1547">
                  <c:v>17.198</c:v>
                </c:pt>
                <c:pt idx="1548">
                  <c:v>16.597999999999999</c:v>
                </c:pt>
                <c:pt idx="1549">
                  <c:v>22.422000000000001</c:v>
                </c:pt>
                <c:pt idx="1550">
                  <c:v>14.784000000000001</c:v>
                </c:pt>
                <c:pt idx="1551">
                  <c:v>12.112</c:v>
                </c:pt>
                <c:pt idx="1552">
                  <c:v>7.8390000000000004</c:v>
                </c:pt>
                <c:pt idx="1553">
                  <c:v>9.6080000000000005</c:v>
                </c:pt>
                <c:pt idx="1554">
                  <c:v>22.077000000000002</c:v>
                </c:pt>
                <c:pt idx="1555">
                  <c:v>16.97</c:v>
                </c:pt>
                <c:pt idx="1556">
                  <c:v>11.926</c:v>
                </c:pt>
                <c:pt idx="1557">
                  <c:v>7.4269999999999996</c:v>
                </c:pt>
                <c:pt idx="1558">
                  <c:v>13.818</c:v>
                </c:pt>
                <c:pt idx="1559">
                  <c:v>17.673999999999999</c:v>
                </c:pt>
                <c:pt idx="1560">
                  <c:v>15.095000000000001</c:v>
                </c:pt>
                <c:pt idx="1561">
                  <c:v>16.263999999999999</c:v>
                </c:pt>
                <c:pt idx="1562">
                  <c:v>6.1520000000000001</c:v>
                </c:pt>
                <c:pt idx="1563">
                  <c:v>9.9339999999999993</c:v>
                </c:pt>
                <c:pt idx="1564">
                  <c:v>13.231999999999999</c:v>
                </c:pt>
                <c:pt idx="1565">
                  <c:v>16.324999999999999</c:v>
                </c:pt>
                <c:pt idx="1566">
                  <c:v>16.884</c:v>
                </c:pt>
                <c:pt idx="1567">
                  <c:v>11.648</c:v>
                </c:pt>
                <c:pt idx="1568">
                  <c:v>14.621</c:v>
                </c:pt>
                <c:pt idx="1569">
                  <c:v>16.013000000000002</c:v>
                </c:pt>
                <c:pt idx="1570">
                  <c:v>20.635000000000002</c:v>
                </c:pt>
                <c:pt idx="1571">
                  <c:v>11.388999999999999</c:v>
                </c:pt>
                <c:pt idx="1572">
                  <c:v>12.034000000000001</c:v>
                </c:pt>
                <c:pt idx="1573">
                  <c:v>5.0949999999999998</c:v>
                </c:pt>
                <c:pt idx="1574">
                  <c:v>13.159000000000001</c:v>
                </c:pt>
                <c:pt idx="1575">
                  <c:v>10.791</c:v>
                </c:pt>
                <c:pt idx="1576">
                  <c:v>17.459</c:v>
                </c:pt>
                <c:pt idx="1577">
                  <c:v>6.4480000000000004</c:v>
                </c:pt>
                <c:pt idx="1578">
                  <c:v>11.304</c:v>
                </c:pt>
                <c:pt idx="1579">
                  <c:v>6.5410000000000004</c:v>
                </c:pt>
                <c:pt idx="1580">
                  <c:v>13.851000000000001</c:v>
                </c:pt>
                <c:pt idx="1581">
                  <c:v>20.018999999999998</c:v>
                </c:pt>
                <c:pt idx="1582">
                  <c:v>8.8960000000000008</c:v>
                </c:pt>
                <c:pt idx="1583">
                  <c:v>10.505000000000001</c:v>
                </c:pt>
                <c:pt idx="1584">
                  <c:v>9.4529999999999994</c:v>
                </c:pt>
                <c:pt idx="1585">
                  <c:v>11.907</c:v>
                </c:pt>
                <c:pt idx="1586">
                  <c:v>20.363</c:v>
                </c:pt>
                <c:pt idx="1587">
                  <c:v>17.885000000000002</c:v>
                </c:pt>
                <c:pt idx="1588">
                  <c:v>14.62</c:v>
                </c:pt>
                <c:pt idx="1589">
                  <c:v>13.026999999999999</c:v>
                </c:pt>
                <c:pt idx="1590">
                  <c:v>15.172000000000001</c:v>
                </c:pt>
                <c:pt idx="1591">
                  <c:v>7.0640000000000001</c:v>
                </c:pt>
                <c:pt idx="1592">
                  <c:v>8.3559999999999999</c:v>
                </c:pt>
                <c:pt idx="1593">
                  <c:v>12.712</c:v>
                </c:pt>
                <c:pt idx="1594">
                  <c:v>11.622999999999999</c:v>
                </c:pt>
                <c:pt idx="1595">
                  <c:v>8.5250000000000004</c:v>
                </c:pt>
                <c:pt idx="1596">
                  <c:v>7.4119999999999999</c:v>
                </c:pt>
                <c:pt idx="1597">
                  <c:v>13.676</c:v>
                </c:pt>
                <c:pt idx="1598">
                  <c:v>14.686</c:v>
                </c:pt>
                <c:pt idx="1599">
                  <c:v>17.640999999999998</c:v>
                </c:pt>
                <c:pt idx="1600">
                  <c:v>13.411</c:v>
                </c:pt>
                <c:pt idx="1601">
                  <c:v>16.305</c:v>
                </c:pt>
                <c:pt idx="1602">
                  <c:v>17.818999999999999</c:v>
                </c:pt>
                <c:pt idx="1603">
                  <c:v>16.550999999999998</c:v>
                </c:pt>
                <c:pt idx="1604">
                  <c:v>13.212</c:v>
                </c:pt>
                <c:pt idx="1605">
                  <c:v>5.7169999999999996</c:v>
                </c:pt>
                <c:pt idx="1606">
                  <c:v>13.186</c:v>
                </c:pt>
                <c:pt idx="1607">
                  <c:v>9.6379999999999999</c:v>
                </c:pt>
                <c:pt idx="1608">
                  <c:v>4.7439999999999998</c:v>
                </c:pt>
                <c:pt idx="1609">
                  <c:v>12.231</c:v>
                </c:pt>
                <c:pt idx="1610">
                  <c:v>14.611000000000001</c:v>
                </c:pt>
                <c:pt idx="1611">
                  <c:v>15.503</c:v>
                </c:pt>
                <c:pt idx="1612">
                  <c:v>17.277000000000001</c:v>
                </c:pt>
                <c:pt idx="1613">
                  <c:v>12.539</c:v>
                </c:pt>
                <c:pt idx="1614">
                  <c:v>10.933</c:v>
                </c:pt>
                <c:pt idx="1615">
                  <c:v>12.74</c:v>
                </c:pt>
                <c:pt idx="1616">
                  <c:v>4.8719999999999999</c:v>
                </c:pt>
                <c:pt idx="1617">
                  <c:v>13.6</c:v>
                </c:pt>
                <c:pt idx="1618">
                  <c:v>15.711</c:v>
                </c:pt>
                <c:pt idx="1619">
                  <c:v>4.6760000000000002</c:v>
                </c:pt>
                <c:pt idx="1620">
                  <c:v>22.035</c:v>
                </c:pt>
                <c:pt idx="1621">
                  <c:v>14.131</c:v>
                </c:pt>
                <c:pt idx="1622">
                  <c:v>15.074</c:v>
                </c:pt>
                <c:pt idx="1623">
                  <c:v>16.332000000000001</c:v>
                </c:pt>
                <c:pt idx="1624">
                  <c:v>12.602</c:v>
                </c:pt>
                <c:pt idx="1625">
                  <c:v>5.7960000000000003</c:v>
                </c:pt>
                <c:pt idx="1626">
                  <c:v>10.228</c:v>
                </c:pt>
                <c:pt idx="1627">
                  <c:v>5.8860000000000001</c:v>
                </c:pt>
                <c:pt idx="1628">
                  <c:v>5.827</c:v>
                </c:pt>
                <c:pt idx="1629">
                  <c:v>11.724</c:v>
                </c:pt>
                <c:pt idx="1630">
                  <c:v>18.347000000000001</c:v>
                </c:pt>
                <c:pt idx="1631">
                  <c:v>22.602</c:v>
                </c:pt>
                <c:pt idx="1632">
                  <c:v>6.476</c:v>
                </c:pt>
                <c:pt idx="1633">
                  <c:v>16.934000000000001</c:v>
                </c:pt>
                <c:pt idx="1634">
                  <c:v>12.29</c:v>
                </c:pt>
                <c:pt idx="1635">
                  <c:v>16.641999999999999</c:v>
                </c:pt>
                <c:pt idx="1636">
                  <c:v>20.536000000000001</c:v>
                </c:pt>
                <c:pt idx="1637">
                  <c:v>2.1970000000000001</c:v>
                </c:pt>
                <c:pt idx="1638">
                  <c:v>12.089</c:v>
                </c:pt>
                <c:pt idx="1639">
                  <c:v>16.29</c:v>
                </c:pt>
                <c:pt idx="1640">
                  <c:v>18.948</c:v>
                </c:pt>
                <c:pt idx="1641">
                  <c:v>8.7309999999999999</c:v>
                </c:pt>
                <c:pt idx="1642">
                  <c:v>13.769</c:v>
                </c:pt>
                <c:pt idx="1643">
                  <c:v>4.5910000000000002</c:v>
                </c:pt>
                <c:pt idx="1644">
                  <c:v>16.423999999999999</c:v>
                </c:pt>
                <c:pt idx="1645">
                  <c:v>6.1029999999999998</c:v>
                </c:pt>
                <c:pt idx="1646">
                  <c:v>10.805999999999999</c:v>
                </c:pt>
                <c:pt idx="1647">
                  <c:v>10.842000000000001</c:v>
                </c:pt>
                <c:pt idx="1648">
                  <c:v>11.894</c:v>
                </c:pt>
                <c:pt idx="1649">
                  <c:v>11.698</c:v>
                </c:pt>
                <c:pt idx="1650">
                  <c:v>11.973000000000001</c:v>
                </c:pt>
                <c:pt idx="1651">
                  <c:v>8.59</c:v>
                </c:pt>
                <c:pt idx="1652">
                  <c:v>8.218</c:v>
                </c:pt>
                <c:pt idx="1653">
                  <c:v>12.943</c:v>
                </c:pt>
                <c:pt idx="1654">
                  <c:v>14.275</c:v>
                </c:pt>
                <c:pt idx="1655">
                  <c:v>8.9920000000000009</c:v>
                </c:pt>
                <c:pt idx="1656">
                  <c:v>6.0679999999999996</c:v>
                </c:pt>
                <c:pt idx="1657">
                  <c:v>6.9889999999999999</c:v>
                </c:pt>
                <c:pt idx="1658">
                  <c:v>12.412000000000001</c:v>
                </c:pt>
                <c:pt idx="1659">
                  <c:v>7.7649999999999997</c:v>
                </c:pt>
                <c:pt idx="1660">
                  <c:v>14.138999999999999</c:v>
                </c:pt>
                <c:pt idx="1661">
                  <c:v>11.648</c:v>
                </c:pt>
                <c:pt idx="1662">
                  <c:v>10.118</c:v>
                </c:pt>
                <c:pt idx="1663">
                  <c:v>5.5940000000000003</c:v>
                </c:pt>
                <c:pt idx="1664">
                  <c:v>16.914999999999999</c:v>
                </c:pt>
                <c:pt idx="1665">
                  <c:v>19.248000000000001</c:v>
                </c:pt>
                <c:pt idx="1666">
                  <c:v>15.036</c:v>
                </c:pt>
                <c:pt idx="1667">
                  <c:v>18.454999999999998</c:v>
                </c:pt>
                <c:pt idx="1668">
                  <c:v>19.55</c:v>
                </c:pt>
                <c:pt idx="1669">
                  <c:v>19.670999999999999</c:v>
                </c:pt>
                <c:pt idx="1670">
                  <c:v>22.091000000000001</c:v>
                </c:pt>
                <c:pt idx="1671">
                  <c:v>17.256</c:v>
                </c:pt>
                <c:pt idx="1672">
                  <c:v>15.164</c:v>
                </c:pt>
                <c:pt idx="1673">
                  <c:v>13.772</c:v>
                </c:pt>
                <c:pt idx="1674">
                  <c:v>5.4989999999999997</c:v>
                </c:pt>
                <c:pt idx="1675">
                  <c:v>19.167999999999999</c:v>
                </c:pt>
                <c:pt idx="1676">
                  <c:v>20.407</c:v>
                </c:pt>
                <c:pt idx="1677">
                  <c:v>17.02</c:v>
                </c:pt>
                <c:pt idx="1678">
                  <c:v>10.644</c:v>
                </c:pt>
                <c:pt idx="1679">
                  <c:v>9.7260000000000009</c:v>
                </c:pt>
                <c:pt idx="1680">
                  <c:v>7.29</c:v>
                </c:pt>
                <c:pt idx="1681">
                  <c:v>21.088999999999999</c:v>
                </c:pt>
                <c:pt idx="1682">
                  <c:v>15.19</c:v>
                </c:pt>
                <c:pt idx="1683">
                  <c:v>8.4469999999999992</c:v>
                </c:pt>
                <c:pt idx="1684">
                  <c:v>9.4220000000000006</c:v>
                </c:pt>
                <c:pt idx="1685">
                  <c:v>15.025</c:v>
                </c:pt>
                <c:pt idx="1686">
                  <c:v>13.925000000000001</c:v>
                </c:pt>
                <c:pt idx="1687">
                  <c:v>12.442</c:v>
                </c:pt>
                <c:pt idx="1688">
                  <c:v>8.9789999999999992</c:v>
                </c:pt>
                <c:pt idx="1689">
                  <c:v>15.555</c:v>
                </c:pt>
                <c:pt idx="1690">
                  <c:v>11.66</c:v>
                </c:pt>
                <c:pt idx="1691">
                  <c:v>11.214</c:v>
                </c:pt>
                <c:pt idx="1692">
                  <c:v>7.08</c:v>
                </c:pt>
                <c:pt idx="1693">
                  <c:v>20.379000000000001</c:v>
                </c:pt>
                <c:pt idx="1694">
                  <c:v>8.1739999999999995</c:v>
                </c:pt>
                <c:pt idx="1695">
                  <c:v>19.681000000000001</c:v>
                </c:pt>
                <c:pt idx="1696">
                  <c:v>6.4649999999999999</c:v>
                </c:pt>
                <c:pt idx="1697">
                  <c:v>10.63</c:v>
                </c:pt>
                <c:pt idx="1698">
                  <c:v>11.646000000000001</c:v>
                </c:pt>
                <c:pt idx="1699">
                  <c:v>18.09</c:v>
                </c:pt>
                <c:pt idx="1700">
                  <c:v>12.148</c:v>
                </c:pt>
                <c:pt idx="1701">
                  <c:v>14.117000000000001</c:v>
                </c:pt>
                <c:pt idx="1702">
                  <c:v>14.773</c:v>
                </c:pt>
                <c:pt idx="1703">
                  <c:v>7.6079999999999997</c:v>
                </c:pt>
                <c:pt idx="1704">
                  <c:v>10.662000000000001</c:v>
                </c:pt>
                <c:pt idx="1705">
                  <c:v>12.238</c:v>
                </c:pt>
                <c:pt idx="1706">
                  <c:v>5.492</c:v>
                </c:pt>
                <c:pt idx="1707">
                  <c:v>5.3179999999999996</c:v>
                </c:pt>
                <c:pt idx="1708">
                  <c:v>10.195</c:v>
                </c:pt>
                <c:pt idx="1709">
                  <c:v>15.644</c:v>
                </c:pt>
                <c:pt idx="1710">
                  <c:v>12.301</c:v>
                </c:pt>
                <c:pt idx="1711">
                  <c:v>12.848000000000001</c:v>
                </c:pt>
                <c:pt idx="1712">
                  <c:v>15.366</c:v>
                </c:pt>
                <c:pt idx="1713">
                  <c:v>18.315999999999999</c:v>
                </c:pt>
                <c:pt idx="1714">
                  <c:v>12.016</c:v>
                </c:pt>
                <c:pt idx="1715">
                  <c:v>4.6900000000000004</c:v>
                </c:pt>
                <c:pt idx="1716">
                  <c:v>7.6219999999999999</c:v>
                </c:pt>
                <c:pt idx="1717">
                  <c:v>11.693</c:v>
                </c:pt>
                <c:pt idx="1718">
                  <c:v>11.045</c:v>
                </c:pt>
                <c:pt idx="1719">
                  <c:v>8.4369999999999994</c:v>
                </c:pt>
                <c:pt idx="1720">
                  <c:v>11.509</c:v>
                </c:pt>
                <c:pt idx="1721">
                  <c:v>11.445</c:v>
                </c:pt>
                <c:pt idx="1722">
                  <c:v>16.815000000000001</c:v>
                </c:pt>
                <c:pt idx="1723">
                  <c:v>11.206</c:v>
                </c:pt>
                <c:pt idx="1724">
                  <c:v>17.27</c:v>
                </c:pt>
                <c:pt idx="1725">
                  <c:v>15.148</c:v>
                </c:pt>
                <c:pt idx="1726">
                  <c:v>19.928000000000001</c:v>
                </c:pt>
                <c:pt idx="1727">
                  <c:v>17.116</c:v>
                </c:pt>
                <c:pt idx="1728">
                  <c:v>19.324999999999999</c:v>
                </c:pt>
                <c:pt idx="1729">
                  <c:v>16.414000000000001</c:v>
                </c:pt>
                <c:pt idx="1730">
                  <c:v>14.87</c:v>
                </c:pt>
                <c:pt idx="1731">
                  <c:v>13.273</c:v>
                </c:pt>
                <c:pt idx="1732">
                  <c:v>19.422999999999998</c:v>
                </c:pt>
                <c:pt idx="1733">
                  <c:v>5.9580000000000002</c:v>
                </c:pt>
                <c:pt idx="1734">
                  <c:v>10.297000000000001</c:v>
                </c:pt>
                <c:pt idx="1735">
                  <c:v>15.516999999999999</c:v>
                </c:pt>
                <c:pt idx="1736">
                  <c:v>15.09</c:v>
                </c:pt>
                <c:pt idx="1737">
                  <c:v>18.696000000000002</c:v>
                </c:pt>
                <c:pt idx="1738">
                  <c:v>10.406000000000001</c:v>
                </c:pt>
                <c:pt idx="1739">
                  <c:v>3.589</c:v>
                </c:pt>
                <c:pt idx="1740">
                  <c:v>5.82</c:v>
                </c:pt>
                <c:pt idx="1741">
                  <c:v>8.7650000000000006</c:v>
                </c:pt>
                <c:pt idx="1742">
                  <c:v>11.863</c:v>
                </c:pt>
                <c:pt idx="1743">
                  <c:v>18.984999999999999</c:v>
                </c:pt>
                <c:pt idx="1744">
                  <c:v>21.401</c:v>
                </c:pt>
                <c:pt idx="1745">
                  <c:v>19.079999999999998</c:v>
                </c:pt>
                <c:pt idx="1746">
                  <c:v>10.315</c:v>
                </c:pt>
                <c:pt idx="1747">
                  <c:v>16.774999999999999</c:v>
                </c:pt>
                <c:pt idx="1748">
                  <c:v>16.591999999999999</c:v>
                </c:pt>
                <c:pt idx="1749">
                  <c:v>19.713999999999999</c:v>
                </c:pt>
                <c:pt idx="1750">
                  <c:v>15.907</c:v>
                </c:pt>
                <c:pt idx="1751">
                  <c:v>10.792999999999999</c:v>
                </c:pt>
                <c:pt idx="1752">
                  <c:v>10.284000000000001</c:v>
                </c:pt>
                <c:pt idx="1753">
                  <c:v>8.516</c:v>
                </c:pt>
                <c:pt idx="1754">
                  <c:v>7.8040000000000003</c:v>
                </c:pt>
                <c:pt idx="1755">
                  <c:v>12.422000000000001</c:v>
                </c:pt>
                <c:pt idx="1756">
                  <c:v>17.452999999999999</c:v>
                </c:pt>
                <c:pt idx="1757">
                  <c:v>7.992</c:v>
                </c:pt>
                <c:pt idx="1758">
                  <c:v>11.91</c:v>
                </c:pt>
                <c:pt idx="1759">
                  <c:v>4.6120000000000001</c:v>
                </c:pt>
                <c:pt idx="1760">
                  <c:v>11.974</c:v>
                </c:pt>
                <c:pt idx="1761">
                  <c:v>16.943999999999999</c:v>
                </c:pt>
                <c:pt idx="1762">
                  <c:v>12.250999999999999</c:v>
                </c:pt>
                <c:pt idx="1763">
                  <c:v>12.363</c:v>
                </c:pt>
                <c:pt idx="1764">
                  <c:v>19.699000000000002</c:v>
                </c:pt>
                <c:pt idx="1765">
                  <c:v>14.797000000000001</c:v>
                </c:pt>
                <c:pt idx="1766">
                  <c:v>10.211</c:v>
                </c:pt>
                <c:pt idx="1767">
                  <c:v>7.125</c:v>
                </c:pt>
                <c:pt idx="1768">
                  <c:v>12.944000000000001</c:v>
                </c:pt>
                <c:pt idx="1769">
                  <c:v>20.349</c:v>
                </c:pt>
                <c:pt idx="1770">
                  <c:v>21.190999999999999</c:v>
                </c:pt>
                <c:pt idx="1771">
                  <c:v>17.146000000000001</c:v>
                </c:pt>
                <c:pt idx="1772">
                  <c:v>18.687000000000001</c:v>
                </c:pt>
                <c:pt idx="1773">
                  <c:v>17.128</c:v>
                </c:pt>
                <c:pt idx="1774">
                  <c:v>20.827999999999999</c:v>
                </c:pt>
                <c:pt idx="1775">
                  <c:v>22.917000000000002</c:v>
                </c:pt>
                <c:pt idx="1776">
                  <c:v>21.527999999999999</c:v>
                </c:pt>
                <c:pt idx="1777">
                  <c:v>17.878</c:v>
                </c:pt>
                <c:pt idx="1778">
                  <c:v>19.420999999999999</c:v>
                </c:pt>
                <c:pt idx="1779">
                  <c:v>18.908999999999999</c:v>
                </c:pt>
                <c:pt idx="1780">
                  <c:v>18.922000000000001</c:v>
                </c:pt>
                <c:pt idx="1781">
                  <c:v>18.231999999999999</c:v>
                </c:pt>
                <c:pt idx="1782">
                  <c:v>20.916</c:v>
                </c:pt>
                <c:pt idx="1783">
                  <c:v>12.284000000000001</c:v>
                </c:pt>
                <c:pt idx="1784">
                  <c:v>9.4</c:v>
                </c:pt>
                <c:pt idx="1785">
                  <c:v>14.882</c:v>
                </c:pt>
                <c:pt idx="1786">
                  <c:v>16.556999999999999</c:v>
                </c:pt>
                <c:pt idx="1787">
                  <c:v>18.356000000000002</c:v>
                </c:pt>
                <c:pt idx="1788">
                  <c:v>7.9669999999999996</c:v>
                </c:pt>
                <c:pt idx="1789">
                  <c:v>7.2619999999999996</c:v>
                </c:pt>
                <c:pt idx="1790">
                  <c:v>16.91</c:v>
                </c:pt>
                <c:pt idx="1791">
                  <c:v>21.751999999999999</c:v>
                </c:pt>
                <c:pt idx="1792">
                  <c:v>24.521000000000001</c:v>
                </c:pt>
                <c:pt idx="1793">
                  <c:v>14.776999999999999</c:v>
                </c:pt>
                <c:pt idx="1794">
                  <c:v>19.939</c:v>
                </c:pt>
                <c:pt idx="1795">
                  <c:v>17.164999999999999</c:v>
                </c:pt>
                <c:pt idx="1796">
                  <c:v>21.78</c:v>
                </c:pt>
                <c:pt idx="1797">
                  <c:v>19.300999999999998</c:v>
                </c:pt>
                <c:pt idx="1798">
                  <c:v>14.872999999999999</c:v>
                </c:pt>
                <c:pt idx="1799">
                  <c:v>18.870999999999999</c:v>
                </c:pt>
                <c:pt idx="1800">
                  <c:v>14.566000000000001</c:v>
                </c:pt>
                <c:pt idx="1801">
                  <c:v>20.486000000000001</c:v>
                </c:pt>
                <c:pt idx="1802">
                  <c:v>12.497999999999999</c:v>
                </c:pt>
                <c:pt idx="1803">
                  <c:v>24.018000000000001</c:v>
                </c:pt>
                <c:pt idx="1804">
                  <c:v>24.35</c:v>
                </c:pt>
                <c:pt idx="1805">
                  <c:v>23.137</c:v>
                </c:pt>
                <c:pt idx="1806">
                  <c:v>19.047999999999998</c:v>
                </c:pt>
                <c:pt idx="1807">
                  <c:v>20.446000000000002</c:v>
                </c:pt>
                <c:pt idx="1808">
                  <c:v>18.466999999999999</c:v>
                </c:pt>
                <c:pt idx="1809">
                  <c:v>22.416</c:v>
                </c:pt>
                <c:pt idx="1810">
                  <c:v>20.027999999999999</c:v>
                </c:pt>
                <c:pt idx="1811">
                  <c:v>21.614000000000001</c:v>
                </c:pt>
                <c:pt idx="1812">
                  <c:v>19.542000000000002</c:v>
                </c:pt>
                <c:pt idx="1813">
                  <c:v>16.218</c:v>
                </c:pt>
                <c:pt idx="1814">
                  <c:v>13.586</c:v>
                </c:pt>
                <c:pt idx="1815">
                  <c:v>12.019</c:v>
                </c:pt>
                <c:pt idx="1816">
                  <c:v>18.602</c:v>
                </c:pt>
                <c:pt idx="1817">
                  <c:v>18.343</c:v>
                </c:pt>
                <c:pt idx="1818">
                  <c:v>17.006</c:v>
                </c:pt>
                <c:pt idx="1819">
                  <c:v>23.350999999999999</c:v>
                </c:pt>
                <c:pt idx="1820">
                  <c:v>24.065000000000001</c:v>
                </c:pt>
                <c:pt idx="1821">
                  <c:v>17.446999999999999</c:v>
                </c:pt>
                <c:pt idx="1822">
                  <c:v>23.736000000000001</c:v>
                </c:pt>
                <c:pt idx="1823">
                  <c:v>22.952999999999999</c:v>
                </c:pt>
                <c:pt idx="1824">
                  <c:v>17.297000000000001</c:v>
                </c:pt>
                <c:pt idx="1825">
                  <c:v>22.206</c:v>
                </c:pt>
                <c:pt idx="1826">
                  <c:v>20.690999999999999</c:v>
                </c:pt>
                <c:pt idx="1827">
                  <c:v>22.382000000000001</c:v>
                </c:pt>
                <c:pt idx="1828">
                  <c:v>18.837</c:v>
                </c:pt>
                <c:pt idx="1829">
                  <c:v>14.084</c:v>
                </c:pt>
                <c:pt idx="1830">
                  <c:v>18.954999999999998</c:v>
                </c:pt>
                <c:pt idx="1831">
                  <c:v>15.646000000000001</c:v>
                </c:pt>
                <c:pt idx="1832">
                  <c:v>23.321000000000002</c:v>
                </c:pt>
                <c:pt idx="1833">
                  <c:v>21.574999999999999</c:v>
                </c:pt>
                <c:pt idx="1834">
                  <c:v>19.215</c:v>
                </c:pt>
                <c:pt idx="1835">
                  <c:v>25.207000000000001</c:v>
                </c:pt>
                <c:pt idx="1836">
                  <c:v>24.256</c:v>
                </c:pt>
                <c:pt idx="1837">
                  <c:v>23.155000000000001</c:v>
                </c:pt>
                <c:pt idx="1838">
                  <c:v>24.797999999999998</c:v>
                </c:pt>
                <c:pt idx="1839">
                  <c:v>25.78</c:v>
                </c:pt>
                <c:pt idx="1840">
                  <c:v>21.422000000000001</c:v>
                </c:pt>
                <c:pt idx="1841">
                  <c:v>20.663</c:v>
                </c:pt>
                <c:pt idx="1842">
                  <c:v>22.3</c:v>
                </c:pt>
                <c:pt idx="1843">
                  <c:v>18.887</c:v>
                </c:pt>
                <c:pt idx="1844">
                  <c:v>22.683</c:v>
                </c:pt>
                <c:pt idx="1845">
                  <c:v>16.957999999999998</c:v>
                </c:pt>
                <c:pt idx="1846">
                  <c:v>16.782</c:v>
                </c:pt>
                <c:pt idx="1847">
                  <c:v>19.123000000000001</c:v>
                </c:pt>
                <c:pt idx="1848">
                  <c:v>25.733000000000001</c:v>
                </c:pt>
                <c:pt idx="1849">
                  <c:v>21.803000000000001</c:v>
                </c:pt>
                <c:pt idx="1850">
                  <c:v>19.593</c:v>
                </c:pt>
                <c:pt idx="1851">
                  <c:v>19.78</c:v>
                </c:pt>
                <c:pt idx="1852">
                  <c:v>23.937000000000001</c:v>
                </c:pt>
                <c:pt idx="1853">
                  <c:v>23.936</c:v>
                </c:pt>
                <c:pt idx="1854">
                  <c:v>25.347999999999999</c:v>
                </c:pt>
                <c:pt idx="1855">
                  <c:v>22.189</c:v>
                </c:pt>
                <c:pt idx="1856">
                  <c:v>21.251999999999999</c:v>
                </c:pt>
                <c:pt idx="1857">
                  <c:v>13.71</c:v>
                </c:pt>
                <c:pt idx="1858">
                  <c:v>17.597999999999999</c:v>
                </c:pt>
                <c:pt idx="1859">
                  <c:v>24.1</c:v>
                </c:pt>
                <c:pt idx="1860">
                  <c:v>13.327999999999999</c:v>
                </c:pt>
                <c:pt idx="1861">
                  <c:v>19.478999999999999</c:v>
                </c:pt>
                <c:pt idx="1862">
                  <c:v>17.204999999999998</c:v>
                </c:pt>
                <c:pt idx="1863">
                  <c:v>17.420000000000002</c:v>
                </c:pt>
                <c:pt idx="1864">
                  <c:v>12.275</c:v>
                </c:pt>
                <c:pt idx="1865">
                  <c:v>10.423999999999999</c:v>
                </c:pt>
                <c:pt idx="1866">
                  <c:v>16.638000000000002</c:v>
                </c:pt>
                <c:pt idx="1867">
                  <c:v>13.983000000000001</c:v>
                </c:pt>
                <c:pt idx="1868">
                  <c:v>13.666</c:v>
                </c:pt>
                <c:pt idx="1869">
                  <c:v>11.678000000000001</c:v>
                </c:pt>
                <c:pt idx="1870">
                  <c:v>8.5459999999999994</c:v>
                </c:pt>
                <c:pt idx="1871">
                  <c:v>12.852</c:v>
                </c:pt>
                <c:pt idx="1872">
                  <c:v>19.082999999999998</c:v>
                </c:pt>
                <c:pt idx="1873">
                  <c:v>18.521999999999998</c:v>
                </c:pt>
                <c:pt idx="1874">
                  <c:v>23.218</c:v>
                </c:pt>
                <c:pt idx="1875">
                  <c:v>18.501000000000001</c:v>
                </c:pt>
                <c:pt idx="1876">
                  <c:v>19.420999999999999</c:v>
                </c:pt>
                <c:pt idx="1877">
                  <c:v>25.34</c:v>
                </c:pt>
                <c:pt idx="1878">
                  <c:v>18.827000000000002</c:v>
                </c:pt>
                <c:pt idx="1879">
                  <c:v>18.890999999999998</c:v>
                </c:pt>
                <c:pt idx="1880">
                  <c:v>13.291</c:v>
                </c:pt>
                <c:pt idx="1881">
                  <c:v>12.233000000000001</c:v>
                </c:pt>
                <c:pt idx="1882">
                  <c:v>25.565999999999999</c:v>
                </c:pt>
                <c:pt idx="1883">
                  <c:v>18.297000000000001</c:v>
                </c:pt>
                <c:pt idx="1884">
                  <c:v>11.298999999999999</c:v>
                </c:pt>
                <c:pt idx="1885">
                  <c:v>14.955</c:v>
                </c:pt>
                <c:pt idx="1886">
                  <c:v>18.984000000000002</c:v>
                </c:pt>
                <c:pt idx="1887">
                  <c:v>22.728000000000002</c:v>
                </c:pt>
                <c:pt idx="1888">
                  <c:v>16.297999999999998</c:v>
                </c:pt>
                <c:pt idx="1889">
                  <c:v>16.138000000000002</c:v>
                </c:pt>
                <c:pt idx="1890">
                  <c:v>16.856000000000002</c:v>
                </c:pt>
                <c:pt idx="1891">
                  <c:v>14.852</c:v>
                </c:pt>
                <c:pt idx="1892">
                  <c:v>11.401</c:v>
                </c:pt>
                <c:pt idx="1893">
                  <c:v>16.401</c:v>
                </c:pt>
                <c:pt idx="1894">
                  <c:v>11.163</c:v>
                </c:pt>
                <c:pt idx="1895">
                  <c:v>12.827999999999999</c:v>
                </c:pt>
                <c:pt idx="1896">
                  <c:v>11.086</c:v>
                </c:pt>
                <c:pt idx="1897">
                  <c:v>14.992000000000001</c:v>
                </c:pt>
                <c:pt idx="1898">
                  <c:v>16.242000000000001</c:v>
                </c:pt>
                <c:pt idx="1899">
                  <c:v>24.669</c:v>
                </c:pt>
                <c:pt idx="1900">
                  <c:v>13.856</c:v>
                </c:pt>
                <c:pt idx="1901">
                  <c:v>18.247</c:v>
                </c:pt>
                <c:pt idx="1902">
                  <c:v>7.9219999999999997</c:v>
                </c:pt>
                <c:pt idx="1903">
                  <c:v>21.419</c:v>
                </c:pt>
                <c:pt idx="1904">
                  <c:v>5.6050000000000004</c:v>
                </c:pt>
                <c:pt idx="1905">
                  <c:v>10.805999999999999</c:v>
                </c:pt>
                <c:pt idx="1906">
                  <c:v>5.2279999999999998</c:v>
                </c:pt>
                <c:pt idx="1907">
                  <c:v>16.844999999999999</c:v>
                </c:pt>
                <c:pt idx="1908">
                  <c:v>20.164000000000001</c:v>
                </c:pt>
                <c:pt idx="1909">
                  <c:v>9.7420000000000009</c:v>
                </c:pt>
                <c:pt idx="1910">
                  <c:v>18.417000000000002</c:v>
                </c:pt>
                <c:pt idx="1911">
                  <c:v>18.928000000000001</c:v>
                </c:pt>
                <c:pt idx="1912">
                  <c:v>18.260999999999999</c:v>
                </c:pt>
                <c:pt idx="1913">
                  <c:v>15.555</c:v>
                </c:pt>
                <c:pt idx="1914">
                  <c:v>5.3869999999999996</c:v>
                </c:pt>
                <c:pt idx="1915">
                  <c:v>7.9690000000000003</c:v>
                </c:pt>
                <c:pt idx="1916">
                  <c:v>14.675000000000001</c:v>
                </c:pt>
                <c:pt idx="1917">
                  <c:v>15.971</c:v>
                </c:pt>
                <c:pt idx="1918">
                  <c:v>19.899000000000001</c:v>
                </c:pt>
                <c:pt idx="1919">
                  <c:v>12.394</c:v>
                </c:pt>
                <c:pt idx="1920">
                  <c:v>6.7</c:v>
                </c:pt>
                <c:pt idx="1921">
                  <c:v>20.771000000000001</c:v>
                </c:pt>
                <c:pt idx="1922">
                  <c:v>20.712</c:v>
                </c:pt>
                <c:pt idx="1923">
                  <c:v>10.210000000000001</c:v>
                </c:pt>
                <c:pt idx="1924">
                  <c:v>11.388999999999999</c:v>
                </c:pt>
                <c:pt idx="1925">
                  <c:v>14.901999999999999</c:v>
                </c:pt>
                <c:pt idx="1926">
                  <c:v>12.318</c:v>
                </c:pt>
                <c:pt idx="1927">
                  <c:v>11.103999999999999</c:v>
                </c:pt>
                <c:pt idx="1928">
                  <c:v>5.1740000000000004</c:v>
                </c:pt>
                <c:pt idx="1929">
                  <c:v>13.135999999999999</c:v>
                </c:pt>
                <c:pt idx="1930">
                  <c:v>19.109000000000002</c:v>
                </c:pt>
                <c:pt idx="1931">
                  <c:v>17.649999999999999</c:v>
                </c:pt>
                <c:pt idx="1932">
                  <c:v>16.550999999999998</c:v>
                </c:pt>
                <c:pt idx="1933">
                  <c:v>6.5750000000000002</c:v>
                </c:pt>
                <c:pt idx="1934">
                  <c:v>16.036999999999999</c:v>
                </c:pt>
                <c:pt idx="1935">
                  <c:v>10.435</c:v>
                </c:pt>
                <c:pt idx="1936">
                  <c:v>7.6740000000000004</c:v>
                </c:pt>
                <c:pt idx="1937">
                  <c:v>6.5990000000000002</c:v>
                </c:pt>
                <c:pt idx="1938">
                  <c:v>11.367000000000001</c:v>
                </c:pt>
                <c:pt idx="1939">
                  <c:v>9.1229999999999993</c:v>
                </c:pt>
                <c:pt idx="1940">
                  <c:v>15.747999999999999</c:v>
                </c:pt>
                <c:pt idx="1941">
                  <c:v>7.4640000000000004</c:v>
                </c:pt>
                <c:pt idx="1942">
                  <c:v>13.407999999999999</c:v>
                </c:pt>
                <c:pt idx="1943">
                  <c:v>21.038</c:v>
                </c:pt>
                <c:pt idx="1944">
                  <c:v>5.1040000000000001</c:v>
                </c:pt>
                <c:pt idx="1945">
                  <c:v>6.1260000000000003</c:v>
                </c:pt>
                <c:pt idx="1946">
                  <c:v>8.2140000000000004</c:v>
                </c:pt>
                <c:pt idx="1947">
                  <c:v>12.272</c:v>
                </c:pt>
                <c:pt idx="1948">
                  <c:v>8.0540000000000003</c:v>
                </c:pt>
                <c:pt idx="1949">
                  <c:v>12.288</c:v>
                </c:pt>
                <c:pt idx="1950">
                  <c:v>9.4339999999999993</c:v>
                </c:pt>
                <c:pt idx="1951">
                  <c:v>10.856999999999999</c:v>
                </c:pt>
                <c:pt idx="1952">
                  <c:v>3.06</c:v>
                </c:pt>
                <c:pt idx="1953">
                  <c:v>16.59</c:v>
                </c:pt>
                <c:pt idx="1954">
                  <c:v>12.755000000000001</c:v>
                </c:pt>
                <c:pt idx="1955">
                  <c:v>9.7609999999999992</c:v>
                </c:pt>
                <c:pt idx="1956">
                  <c:v>8.3569999999999993</c:v>
                </c:pt>
                <c:pt idx="1957">
                  <c:v>16.693000000000001</c:v>
                </c:pt>
                <c:pt idx="1958">
                  <c:v>12.257999999999999</c:v>
                </c:pt>
                <c:pt idx="1959">
                  <c:v>8.9689999999999994</c:v>
                </c:pt>
                <c:pt idx="1960">
                  <c:v>14.663</c:v>
                </c:pt>
                <c:pt idx="1961">
                  <c:v>5.6680000000000001</c:v>
                </c:pt>
                <c:pt idx="1962">
                  <c:v>9.8689999999999998</c:v>
                </c:pt>
                <c:pt idx="1963">
                  <c:v>17.108000000000001</c:v>
                </c:pt>
                <c:pt idx="1964">
                  <c:v>13.917</c:v>
                </c:pt>
                <c:pt idx="1965">
                  <c:v>19.228000000000002</c:v>
                </c:pt>
                <c:pt idx="1966">
                  <c:v>14.93</c:v>
                </c:pt>
                <c:pt idx="1967">
                  <c:v>12.731</c:v>
                </c:pt>
                <c:pt idx="1968">
                  <c:v>12.614000000000001</c:v>
                </c:pt>
                <c:pt idx="1969">
                  <c:v>9.2560000000000002</c:v>
                </c:pt>
                <c:pt idx="1970">
                  <c:v>7.55</c:v>
                </c:pt>
                <c:pt idx="1971">
                  <c:v>13.542999999999999</c:v>
                </c:pt>
                <c:pt idx="1972">
                  <c:v>7.0090000000000003</c:v>
                </c:pt>
                <c:pt idx="1973">
                  <c:v>13.36</c:v>
                </c:pt>
                <c:pt idx="1974">
                  <c:v>12.569000000000001</c:v>
                </c:pt>
                <c:pt idx="1975">
                  <c:v>15.835000000000001</c:v>
                </c:pt>
                <c:pt idx="1976">
                  <c:v>20.934000000000001</c:v>
                </c:pt>
                <c:pt idx="1977">
                  <c:v>13.759</c:v>
                </c:pt>
                <c:pt idx="1978">
                  <c:v>20.856999999999999</c:v>
                </c:pt>
                <c:pt idx="1979">
                  <c:v>20.248999999999999</c:v>
                </c:pt>
                <c:pt idx="1980">
                  <c:v>17.920999999999999</c:v>
                </c:pt>
                <c:pt idx="1981">
                  <c:v>14.968</c:v>
                </c:pt>
                <c:pt idx="1982">
                  <c:v>10.923</c:v>
                </c:pt>
                <c:pt idx="1983">
                  <c:v>15.101000000000001</c:v>
                </c:pt>
                <c:pt idx="1984">
                  <c:v>9.9589999999999996</c:v>
                </c:pt>
                <c:pt idx="1985">
                  <c:v>6.915</c:v>
                </c:pt>
                <c:pt idx="1986">
                  <c:v>16.890999999999998</c:v>
                </c:pt>
                <c:pt idx="1987">
                  <c:v>14.029</c:v>
                </c:pt>
                <c:pt idx="1988">
                  <c:v>4.2640000000000002</c:v>
                </c:pt>
                <c:pt idx="1989">
                  <c:v>9.0920000000000005</c:v>
                </c:pt>
                <c:pt idx="1990">
                  <c:v>12.484999999999999</c:v>
                </c:pt>
                <c:pt idx="1991">
                  <c:v>6.5919999999999996</c:v>
                </c:pt>
                <c:pt idx="1992">
                  <c:v>12.079000000000001</c:v>
                </c:pt>
                <c:pt idx="1993">
                  <c:v>14.843</c:v>
                </c:pt>
                <c:pt idx="1994">
                  <c:v>4.7640000000000002</c:v>
                </c:pt>
                <c:pt idx="1995">
                  <c:v>11.847</c:v>
                </c:pt>
                <c:pt idx="1996">
                  <c:v>14.927</c:v>
                </c:pt>
                <c:pt idx="1997">
                  <c:v>7.2430000000000003</c:v>
                </c:pt>
                <c:pt idx="1998">
                  <c:v>4.8559999999999999</c:v>
                </c:pt>
                <c:pt idx="1999">
                  <c:v>8.7289999999999992</c:v>
                </c:pt>
                <c:pt idx="2000">
                  <c:v>21.507999999999999</c:v>
                </c:pt>
                <c:pt idx="2001">
                  <c:v>9.7010000000000005</c:v>
                </c:pt>
                <c:pt idx="2002">
                  <c:v>13.217000000000001</c:v>
                </c:pt>
                <c:pt idx="2003">
                  <c:v>14.595000000000001</c:v>
                </c:pt>
                <c:pt idx="2004">
                  <c:v>9.9809999999999999</c:v>
                </c:pt>
                <c:pt idx="2005">
                  <c:v>25.318999999999999</c:v>
                </c:pt>
                <c:pt idx="2006">
                  <c:v>17.184999999999999</c:v>
                </c:pt>
                <c:pt idx="2007">
                  <c:v>10.712999999999999</c:v>
                </c:pt>
                <c:pt idx="2008">
                  <c:v>14.122999999999999</c:v>
                </c:pt>
                <c:pt idx="2009">
                  <c:v>13.952999999999999</c:v>
                </c:pt>
                <c:pt idx="2010">
                  <c:v>15.371</c:v>
                </c:pt>
                <c:pt idx="2011">
                  <c:v>14.113</c:v>
                </c:pt>
                <c:pt idx="2012">
                  <c:v>15.026</c:v>
                </c:pt>
                <c:pt idx="2013">
                  <c:v>21.934999999999999</c:v>
                </c:pt>
                <c:pt idx="2014">
                  <c:v>21.59</c:v>
                </c:pt>
                <c:pt idx="2015">
                  <c:v>19.094000000000001</c:v>
                </c:pt>
                <c:pt idx="2016">
                  <c:v>9.375</c:v>
                </c:pt>
                <c:pt idx="2017">
                  <c:v>5.8259999999999996</c:v>
                </c:pt>
                <c:pt idx="2018">
                  <c:v>16.934000000000001</c:v>
                </c:pt>
                <c:pt idx="2019">
                  <c:v>15.574</c:v>
                </c:pt>
                <c:pt idx="2020">
                  <c:v>16.777000000000001</c:v>
                </c:pt>
                <c:pt idx="2021">
                  <c:v>12.670999999999999</c:v>
                </c:pt>
                <c:pt idx="2022">
                  <c:v>13.176</c:v>
                </c:pt>
                <c:pt idx="2023">
                  <c:v>15.378</c:v>
                </c:pt>
                <c:pt idx="2024">
                  <c:v>15.134</c:v>
                </c:pt>
                <c:pt idx="2025">
                  <c:v>9.5350000000000001</c:v>
                </c:pt>
                <c:pt idx="2026">
                  <c:v>15.129</c:v>
                </c:pt>
                <c:pt idx="2027">
                  <c:v>17.460999999999999</c:v>
                </c:pt>
                <c:pt idx="2028">
                  <c:v>15.919</c:v>
                </c:pt>
                <c:pt idx="2029">
                  <c:v>15.135999999999999</c:v>
                </c:pt>
                <c:pt idx="2030">
                  <c:v>16.137</c:v>
                </c:pt>
                <c:pt idx="2031">
                  <c:v>13.619</c:v>
                </c:pt>
                <c:pt idx="2032">
                  <c:v>8.6890000000000001</c:v>
                </c:pt>
                <c:pt idx="2033">
                  <c:v>17.091999999999999</c:v>
                </c:pt>
                <c:pt idx="2034">
                  <c:v>7.5810000000000004</c:v>
                </c:pt>
                <c:pt idx="2035">
                  <c:v>8.1219999999999999</c:v>
                </c:pt>
                <c:pt idx="2036">
                  <c:v>15.984999999999999</c:v>
                </c:pt>
                <c:pt idx="2037">
                  <c:v>9.6739999999999995</c:v>
                </c:pt>
                <c:pt idx="2038">
                  <c:v>10.978</c:v>
                </c:pt>
                <c:pt idx="2039">
                  <c:v>7.0709999999999997</c:v>
                </c:pt>
                <c:pt idx="2040">
                  <c:v>2.7850000000000001</c:v>
                </c:pt>
                <c:pt idx="2041">
                  <c:v>19.861999999999998</c:v>
                </c:pt>
                <c:pt idx="2042">
                  <c:v>12.053000000000001</c:v>
                </c:pt>
                <c:pt idx="2043">
                  <c:v>13.565</c:v>
                </c:pt>
                <c:pt idx="2044">
                  <c:v>14.005000000000001</c:v>
                </c:pt>
                <c:pt idx="2045">
                  <c:v>16.091000000000001</c:v>
                </c:pt>
                <c:pt idx="2046">
                  <c:v>11.042999999999999</c:v>
                </c:pt>
                <c:pt idx="2047">
                  <c:v>22.004000000000001</c:v>
                </c:pt>
                <c:pt idx="2048">
                  <c:v>5.9509999999999996</c:v>
                </c:pt>
                <c:pt idx="2049">
                  <c:v>19.745999999999999</c:v>
                </c:pt>
                <c:pt idx="2050">
                  <c:v>17.605</c:v>
                </c:pt>
                <c:pt idx="2051">
                  <c:v>13.534000000000001</c:v>
                </c:pt>
                <c:pt idx="2052">
                  <c:v>11.692</c:v>
                </c:pt>
                <c:pt idx="2053">
                  <c:v>9.9559999999999995</c:v>
                </c:pt>
                <c:pt idx="2054">
                  <c:v>9.9179999999999993</c:v>
                </c:pt>
                <c:pt idx="2055">
                  <c:v>21.297999999999998</c:v>
                </c:pt>
                <c:pt idx="2056">
                  <c:v>17.263000000000002</c:v>
                </c:pt>
                <c:pt idx="2057">
                  <c:v>9.3109999999999999</c:v>
                </c:pt>
                <c:pt idx="2058">
                  <c:v>3.7440000000000002</c:v>
                </c:pt>
                <c:pt idx="2059">
                  <c:v>15.294</c:v>
                </c:pt>
                <c:pt idx="2060">
                  <c:v>13.664</c:v>
                </c:pt>
                <c:pt idx="2061">
                  <c:v>19.449000000000002</c:v>
                </c:pt>
                <c:pt idx="2062">
                  <c:v>12.680999999999999</c:v>
                </c:pt>
                <c:pt idx="2063">
                  <c:v>11.489000000000001</c:v>
                </c:pt>
                <c:pt idx="2064">
                  <c:v>13.666</c:v>
                </c:pt>
                <c:pt idx="2065">
                  <c:v>20.126000000000001</c:v>
                </c:pt>
                <c:pt idx="2066">
                  <c:v>21.34</c:v>
                </c:pt>
                <c:pt idx="2067">
                  <c:v>13.436</c:v>
                </c:pt>
                <c:pt idx="2068">
                  <c:v>12.981999999999999</c:v>
                </c:pt>
                <c:pt idx="2069">
                  <c:v>14.893000000000001</c:v>
                </c:pt>
                <c:pt idx="2070">
                  <c:v>20.873000000000001</c:v>
                </c:pt>
                <c:pt idx="2071">
                  <c:v>14.635999999999999</c:v>
                </c:pt>
                <c:pt idx="2072">
                  <c:v>12.513</c:v>
                </c:pt>
                <c:pt idx="2073">
                  <c:v>13.832000000000001</c:v>
                </c:pt>
                <c:pt idx="2074">
                  <c:v>9.8079999999999998</c:v>
                </c:pt>
                <c:pt idx="2075">
                  <c:v>10.195</c:v>
                </c:pt>
                <c:pt idx="2076">
                  <c:v>19.206</c:v>
                </c:pt>
                <c:pt idx="2077">
                  <c:v>20.259</c:v>
                </c:pt>
                <c:pt idx="2078">
                  <c:v>23.765999999999998</c:v>
                </c:pt>
                <c:pt idx="2079">
                  <c:v>19.768000000000001</c:v>
                </c:pt>
                <c:pt idx="2080">
                  <c:v>22.242999999999999</c:v>
                </c:pt>
                <c:pt idx="2081">
                  <c:v>19.744</c:v>
                </c:pt>
                <c:pt idx="2082">
                  <c:v>9.0779999999999994</c:v>
                </c:pt>
                <c:pt idx="2083">
                  <c:v>7.7160000000000002</c:v>
                </c:pt>
                <c:pt idx="2084">
                  <c:v>9.5139999999999993</c:v>
                </c:pt>
                <c:pt idx="2085">
                  <c:v>9.5410000000000004</c:v>
                </c:pt>
                <c:pt idx="2086">
                  <c:v>1.823</c:v>
                </c:pt>
                <c:pt idx="2087">
                  <c:v>12.193</c:v>
                </c:pt>
                <c:pt idx="2088">
                  <c:v>8.4600000000000009</c:v>
                </c:pt>
                <c:pt idx="2089">
                  <c:v>14.526</c:v>
                </c:pt>
                <c:pt idx="2090">
                  <c:v>10.821999999999999</c:v>
                </c:pt>
                <c:pt idx="2091">
                  <c:v>10.92</c:v>
                </c:pt>
                <c:pt idx="2092">
                  <c:v>10.53</c:v>
                </c:pt>
                <c:pt idx="2093">
                  <c:v>14.333</c:v>
                </c:pt>
                <c:pt idx="2094">
                  <c:v>18.196999999999999</c:v>
                </c:pt>
                <c:pt idx="2095">
                  <c:v>11.565</c:v>
                </c:pt>
                <c:pt idx="2096">
                  <c:v>9.0619999999999994</c:v>
                </c:pt>
                <c:pt idx="2097">
                  <c:v>5.4409999999999998</c:v>
                </c:pt>
                <c:pt idx="2098">
                  <c:v>16.532</c:v>
                </c:pt>
                <c:pt idx="2099">
                  <c:v>10.561</c:v>
                </c:pt>
                <c:pt idx="2100">
                  <c:v>11.702</c:v>
                </c:pt>
                <c:pt idx="2101">
                  <c:v>12.435</c:v>
                </c:pt>
                <c:pt idx="2102">
                  <c:v>4.3789999999999996</c:v>
                </c:pt>
                <c:pt idx="2103">
                  <c:v>9.75</c:v>
                </c:pt>
                <c:pt idx="2104">
                  <c:v>11.827999999999999</c:v>
                </c:pt>
                <c:pt idx="2105">
                  <c:v>21.425000000000001</c:v>
                </c:pt>
                <c:pt idx="2106">
                  <c:v>12.238</c:v>
                </c:pt>
                <c:pt idx="2107">
                  <c:v>14.571999999999999</c:v>
                </c:pt>
                <c:pt idx="2108">
                  <c:v>17.434000000000001</c:v>
                </c:pt>
                <c:pt idx="2109">
                  <c:v>15.201000000000001</c:v>
                </c:pt>
                <c:pt idx="2110">
                  <c:v>12.946</c:v>
                </c:pt>
                <c:pt idx="2111">
                  <c:v>14.698</c:v>
                </c:pt>
                <c:pt idx="2112">
                  <c:v>21.548999999999999</c:v>
                </c:pt>
                <c:pt idx="2113">
                  <c:v>20.22</c:v>
                </c:pt>
                <c:pt idx="2114">
                  <c:v>18.122</c:v>
                </c:pt>
                <c:pt idx="2115">
                  <c:v>21.132000000000001</c:v>
                </c:pt>
                <c:pt idx="2116">
                  <c:v>15.565</c:v>
                </c:pt>
                <c:pt idx="2117">
                  <c:v>12.491</c:v>
                </c:pt>
                <c:pt idx="2118">
                  <c:v>12.569000000000001</c:v>
                </c:pt>
                <c:pt idx="2119">
                  <c:v>21.300999999999998</c:v>
                </c:pt>
                <c:pt idx="2120">
                  <c:v>11.211</c:v>
                </c:pt>
                <c:pt idx="2121">
                  <c:v>18.670999999999999</c:v>
                </c:pt>
                <c:pt idx="2122">
                  <c:v>13.756</c:v>
                </c:pt>
                <c:pt idx="2123">
                  <c:v>18.765000000000001</c:v>
                </c:pt>
                <c:pt idx="2124">
                  <c:v>15.586</c:v>
                </c:pt>
                <c:pt idx="2125">
                  <c:v>19.526</c:v>
                </c:pt>
                <c:pt idx="2126">
                  <c:v>7.641</c:v>
                </c:pt>
                <c:pt idx="2127">
                  <c:v>20.664000000000001</c:v>
                </c:pt>
                <c:pt idx="2128">
                  <c:v>14.369</c:v>
                </c:pt>
                <c:pt idx="2129">
                  <c:v>11.531000000000001</c:v>
                </c:pt>
                <c:pt idx="2130">
                  <c:v>15.837</c:v>
                </c:pt>
                <c:pt idx="2131">
                  <c:v>15.907</c:v>
                </c:pt>
                <c:pt idx="2132">
                  <c:v>14.597</c:v>
                </c:pt>
                <c:pt idx="2133">
                  <c:v>20.843</c:v>
                </c:pt>
                <c:pt idx="2134">
                  <c:v>18.709</c:v>
                </c:pt>
                <c:pt idx="2135">
                  <c:v>20.135999999999999</c:v>
                </c:pt>
                <c:pt idx="2136">
                  <c:v>18.274999999999999</c:v>
                </c:pt>
                <c:pt idx="2137">
                  <c:v>21.338000000000001</c:v>
                </c:pt>
                <c:pt idx="2138">
                  <c:v>20.143000000000001</c:v>
                </c:pt>
                <c:pt idx="2139">
                  <c:v>17.576000000000001</c:v>
                </c:pt>
                <c:pt idx="2140">
                  <c:v>20.516999999999999</c:v>
                </c:pt>
                <c:pt idx="2141">
                  <c:v>11.382</c:v>
                </c:pt>
                <c:pt idx="2142">
                  <c:v>10.579000000000001</c:v>
                </c:pt>
                <c:pt idx="2143">
                  <c:v>13.871</c:v>
                </c:pt>
                <c:pt idx="2144">
                  <c:v>17.076000000000001</c:v>
                </c:pt>
                <c:pt idx="2145">
                  <c:v>13.75</c:v>
                </c:pt>
                <c:pt idx="2146">
                  <c:v>17.800999999999998</c:v>
                </c:pt>
                <c:pt idx="2147">
                  <c:v>14.337</c:v>
                </c:pt>
                <c:pt idx="2148">
                  <c:v>16.298999999999999</c:v>
                </c:pt>
                <c:pt idx="2149">
                  <c:v>17.155999999999999</c:v>
                </c:pt>
                <c:pt idx="2150">
                  <c:v>22.841999999999999</c:v>
                </c:pt>
                <c:pt idx="2151">
                  <c:v>19.635999999999999</c:v>
                </c:pt>
                <c:pt idx="2152">
                  <c:v>21.954000000000001</c:v>
                </c:pt>
                <c:pt idx="2153">
                  <c:v>22.977</c:v>
                </c:pt>
                <c:pt idx="2154">
                  <c:v>17.111000000000001</c:v>
                </c:pt>
                <c:pt idx="2155">
                  <c:v>10.039</c:v>
                </c:pt>
                <c:pt idx="2156">
                  <c:v>17.152999999999999</c:v>
                </c:pt>
                <c:pt idx="2157">
                  <c:v>20.952999999999999</c:v>
                </c:pt>
                <c:pt idx="2158">
                  <c:v>19.928000000000001</c:v>
                </c:pt>
                <c:pt idx="2159">
                  <c:v>19.324999999999999</c:v>
                </c:pt>
                <c:pt idx="2160">
                  <c:v>21.323</c:v>
                </c:pt>
                <c:pt idx="2161">
                  <c:v>17.783000000000001</c:v>
                </c:pt>
                <c:pt idx="2162">
                  <c:v>23.132999999999999</c:v>
                </c:pt>
                <c:pt idx="2163">
                  <c:v>20.478999999999999</c:v>
                </c:pt>
                <c:pt idx="2164">
                  <c:v>21.486999999999998</c:v>
                </c:pt>
                <c:pt idx="2165">
                  <c:v>21.651</c:v>
                </c:pt>
                <c:pt idx="2166">
                  <c:v>18.672999999999998</c:v>
                </c:pt>
                <c:pt idx="2167">
                  <c:v>18.062000000000001</c:v>
                </c:pt>
                <c:pt idx="2168">
                  <c:v>15.225</c:v>
                </c:pt>
                <c:pt idx="2169">
                  <c:v>12.185</c:v>
                </c:pt>
                <c:pt idx="2170">
                  <c:v>23.834</c:v>
                </c:pt>
                <c:pt idx="2171">
                  <c:v>13.14</c:v>
                </c:pt>
                <c:pt idx="2172">
                  <c:v>19.986000000000001</c:v>
                </c:pt>
                <c:pt idx="2173">
                  <c:v>13.922000000000001</c:v>
                </c:pt>
                <c:pt idx="2174">
                  <c:v>21.48</c:v>
                </c:pt>
                <c:pt idx="2175">
                  <c:v>24.271999999999998</c:v>
                </c:pt>
                <c:pt idx="2176">
                  <c:v>25.352</c:v>
                </c:pt>
                <c:pt idx="2177">
                  <c:v>23.19</c:v>
                </c:pt>
                <c:pt idx="2178">
                  <c:v>16.257000000000001</c:v>
                </c:pt>
                <c:pt idx="2179">
                  <c:v>19.283999999999999</c:v>
                </c:pt>
                <c:pt idx="2180">
                  <c:v>19.125</c:v>
                </c:pt>
                <c:pt idx="2181">
                  <c:v>19.683</c:v>
                </c:pt>
                <c:pt idx="2182">
                  <c:v>19.469000000000001</c:v>
                </c:pt>
                <c:pt idx="2183">
                  <c:v>11.606</c:v>
                </c:pt>
                <c:pt idx="2184">
                  <c:v>22.077999999999999</c:v>
                </c:pt>
                <c:pt idx="2185">
                  <c:v>24.263999999999999</c:v>
                </c:pt>
                <c:pt idx="2186">
                  <c:v>20.047999999999998</c:v>
                </c:pt>
                <c:pt idx="2187">
                  <c:v>17.408999999999999</c:v>
                </c:pt>
                <c:pt idx="2188">
                  <c:v>16.803000000000001</c:v>
                </c:pt>
                <c:pt idx="2189">
                  <c:v>19.635000000000002</c:v>
                </c:pt>
                <c:pt idx="2190">
                  <c:v>23.353000000000002</c:v>
                </c:pt>
                <c:pt idx="2191">
                  <c:v>25.428999999999998</c:v>
                </c:pt>
                <c:pt idx="2192">
                  <c:v>21.291</c:v>
                </c:pt>
                <c:pt idx="2193">
                  <c:v>21.555</c:v>
                </c:pt>
                <c:pt idx="2194">
                  <c:v>19.890999999999998</c:v>
                </c:pt>
                <c:pt idx="2195">
                  <c:v>19.936</c:v>
                </c:pt>
                <c:pt idx="2196">
                  <c:v>22.38</c:v>
                </c:pt>
                <c:pt idx="2197">
                  <c:v>21.181000000000001</c:v>
                </c:pt>
                <c:pt idx="2198">
                  <c:v>10.596</c:v>
                </c:pt>
                <c:pt idx="2199">
                  <c:v>9.4870000000000001</c:v>
                </c:pt>
                <c:pt idx="2200">
                  <c:v>19.802</c:v>
                </c:pt>
                <c:pt idx="2201">
                  <c:v>22.442</c:v>
                </c:pt>
                <c:pt idx="2202">
                  <c:v>23.579000000000001</c:v>
                </c:pt>
                <c:pt idx="2203">
                  <c:v>12.39</c:v>
                </c:pt>
                <c:pt idx="2204">
                  <c:v>21.433</c:v>
                </c:pt>
                <c:pt idx="2205">
                  <c:v>17.817</c:v>
                </c:pt>
                <c:pt idx="2206">
                  <c:v>20.027000000000001</c:v>
                </c:pt>
                <c:pt idx="2207">
                  <c:v>18.388000000000002</c:v>
                </c:pt>
                <c:pt idx="2208">
                  <c:v>20.318999999999999</c:v>
                </c:pt>
                <c:pt idx="2209">
                  <c:v>8.9860000000000007</c:v>
                </c:pt>
                <c:pt idx="2210">
                  <c:v>14.569000000000001</c:v>
                </c:pt>
                <c:pt idx="2211">
                  <c:v>21.962</c:v>
                </c:pt>
                <c:pt idx="2212">
                  <c:v>15.878</c:v>
                </c:pt>
                <c:pt idx="2213">
                  <c:v>21.771999999999998</c:v>
                </c:pt>
                <c:pt idx="2214">
                  <c:v>23.207000000000001</c:v>
                </c:pt>
                <c:pt idx="2215">
                  <c:v>19.382000000000001</c:v>
                </c:pt>
                <c:pt idx="2216">
                  <c:v>21.161999999999999</c:v>
                </c:pt>
                <c:pt idx="2217">
                  <c:v>14.558</c:v>
                </c:pt>
                <c:pt idx="2218">
                  <c:v>25.152999999999999</c:v>
                </c:pt>
                <c:pt idx="2219">
                  <c:v>23</c:v>
                </c:pt>
                <c:pt idx="2220">
                  <c:v>22.957999999999998</c:v>
                </c:pt>
                <c:pt idx="2221">
                  <c:v>13.797000000000001</c:v>
                </c:pt>
                <c:pt idx="2222">
                  <c:v>20.613</c:v>
                </c:pt>
                <c:pt idx="2223">
                  <c:v>16.353999999999999</c:v>
                </c:pt>
                <c:pt idx="2224">
                  <c:v>14.484</c:v>
                </c:pt>
                <c:pt idx="2225">
                  <c:v>20.686</c:v>
                </c:pt>
                <c:pt idx="2226">
                  <c:v>13.3</c:v>
                </c:pt>
                <c:pt idx="2227">
                  <c:v>14.811</c:v>
                </c:pt>
                <c:pt idx="2228">
                  <c:v>14.151</c:v>
                </c:pt>
                <c:pt idx="2229">
                  <c:v>10.984999999999999</c:v>
                </c:pt>
                <c:pt idx="2230">
                  <c:v>12.664999999999999</c:v>
                </c:pt>
                <c:pt idx="2231">
                  <c:v>8.6829999999999998</c:v>
                </c:pt>
                <c:pt idx="2232">
                  <c:v>17.792999999999999</c:v>
                </c:pt>
                <c:pt idx="2233">
                  <c:v>20.908000000000001</c:v>
                </c:pt>
                <c:pt idx="2234">
                  <c:v>14.788</c:v>
                </c:pt>
                <c:pt idx="2235">
                  <c:v>11.175000000000001</c:v>
                </c:pt>
                <c:pt idx="2236">
                  <c:v>19.446000000000002</c:v>
                </c:pt>
                <c:pt idx="2237">
                  <c:v>12.474</c:v>
                </c:pt>
                <c:pt idx="2238">
                  <c:v>7.673</c:v>
                </c:pt>
                <c:pt idx="2239">
                  <c:v>7.649</c:v>
                </c:pt>
                <c:pt idx="2240">
                  <c:v>13.462999999999999</c:v>
                </c:pt>
                <c:pt idx="2241">
                  <c:v>16.760999999999999</c:v>
                </c:pt>
                <c:pt idx="2242">
                  <c:v>18.667000000000002</c:v>
                </c:pt>
                <c:pt idx="2243">
                  <c:v>19.227</c:v>
                </c:pt>
                <c:pt idx="2244">
                  <c:v>16.776</c:v>
                </c:pt>
                <c:pt idx="2245">
                  <c:v>10.63</c:v>
                </c:pt>
                <c:pt idx="2246">
                  <c:v>16.452000000000002</c:v>
                </c:pt>
                <c:pt idx="2247">
                  <c:v>22.780999999999999</c:v>
                </c:pt>
                <c:pt idx="2248">
                  <c:v>20.99</c:v>
                </c:pt>
                <c:pt idx="2249">
                  <c:v>20.565000000000001</c:v>
                </c:pt>
                <c:pt idx="2250">
                  <c:v>17.288</c:v>
                </c:pt>
                <c:pt idx="2251">
                  <c:v>21.626999999999999</c:v>
                </c:pt>
                <c:pt idx="2252">
                  <c:v>17.488</c:v>
                </c:pt>
                <c:pt idx="2253">
                  <c:v>14.939</c:v>
                </c:pt>
                <c:pt idx="2254">
                  <c:v>10.220000000000001</c:v>
                </c:pt>
                <c:pt idx="2255">
                  <c:v>16.835999999999999</c:v>
                </c:pt>
                <c:pt idx="2256">
                  <c:v>17.163</c:v>
                </c:pt>
                <c:pt idx="2257">
                  <c:v>12.156000000000001</c:v>
                </c:pt>
                <c:pt idx="2258">
                  <c:v>7.8120000000000003</c:v>
                </c:pt>
                <c:pt idx="2259">
                  <c:v>9.1910000000000007</c:v>
                </c:pt>
                <c:pt idx="2260">
                  <c:v>15.943</c:v>
                </c:pt>
                <c:pt idx="2261">
                  <c:v>9.5570000000000004</c:v>
                </c:pt>
                <c:pt idx="2262">
                  <c:v>11.606999999999999</c:v>
                </c:pt>
                <c:pt idx="2263">
                  <c:v>11.51</c:v>
                </c:pt>
                <c:pt idx="2264">
                  <c:v>11.054</c:v>
                </c:pt>
                <c:pt idx="2265">
                  <c:v>15.661</c:v>
                </c:pt>
                <c:pt idx="2266">
                  <c:v>17.068999999999999</c:v>
                </c:pt>
                <c:pt idx="2267">
                  <c:v>20.779</c:v>
                </c:pt>
                <c:pt idx="2268">
                  <c:v>18.7</c:v>
                </c:pt>
                <c:pt idx="2269">
                  <c:v>20.83</c:v>
                </c:pt>
                <c:pt idx="2270">
                  <c:v>11.961</c:v>
                </c:pt>
                <c:pt idx="2271">
                  <c:v>15.781000000000001</c:v>
                </c:pt>
                <c:pt idx="2272">
                  <c:v>16.917999999999999</c:v>
                </c:pt>
                <c:pt idx="2273">
                  <c:v>18.123000000000001</c:v>
                </c:pt>
                <c:pt idx="2274">
                  <c:v>16.117999999999999</c:v>
                </c:pt>
                <c:pt idx="2275">
                  <c:v>10.874000000000001</c:v>
                </c:pt>
                <c:pt idx="2276">
                  <c:v>7.2880000000000003</c:v>
                </c:pt>
                <c:pt idx="2277">
                  <c:v>8.68</c:v>
                </c:pt>
                <c:pt idx="2278">
                  <c:v>8.8859999999999992</c:v>
                </c:pt>
                <c:pt idx="2279">
                  <c:v>12.239000000000001</c:v>
                </c:pt>
                <c:pt idx="2280">
                  <c:v>12.273999999999999</c:v>
                </c:pt>
                <c:pt idx="2281">
                  <c:v>10.648</c:v>
                </c:pt>
                <c:pt idx="2282">
                  <c:v>15.305999999999999</c:v>
                </c:pt>
                <c:pt idx="2283">
                  <c:v>21.547999999999998</c:v>
                </c:pt>
                <c:pt idx="2284">
                  <c:v>21.222999999999999</c:v>
                </c:pt>
                <c:pt idx="2285">
                  <c:v>10.282999999999999</c:v>
                </c:pt>
                <c:pt idx="2286">
                  <c:v>8.4659999999999993</c:v>
                </c:pt>
                <c:pt idx="2287">
                  <c:v>13.391999999999999</c:v>
                </c:pt>
                <c:pt idx="2288">
                  <c:v>19.446000000000002</c:v>
                </c:pt>
                <c:pt idx="2289">
                  <c:v>9.9659999999999993</c:v>
                </c:pt>
                <c:pt idx="2290">
                  <c:v>13.106</c:v>
                </c:pt>
                <c:pt idx="2291">
                  <c:v>13.147</c:v>
                </c:pt>
                <c:pt idx="2292">
                  <c:v>9.452</c:v>
                </c:pt>
                <c:pt idx="2293">
                  <c:v>17.652999999999999</c:v>
                </c:pt>
                <c:pt idx="2294">
                  <c:v>16.263000000000002</c:v>
                </c:pt>
                <c:pt idx="2295">
                  <c:v>15.473000000000001</c:v>
                </c:pt>
                <c:pt idx="2296">
                  <c:v>16.678000000000001</c:v>
                </c:pt>
                <c:pt idx="2297">
                  <c:v>14.872999999999999</c:v>
                </c:pt>
                <c:pt idx="2298">
                  <c:v>12.367000000000001</c:v>
                </c:pt>
                <c:pt idx="2299">
                  <c:v>19.87</c:v>
                </c:pt>
                <c:pt idx="2300">
                  <c:v>11.61</c:v>
                </c:pt>
                <c:pt idx="2301">
                  <c:v>9.6349999999999998</c:v>
                </c:pt>
                <c:pt idx="2302">
                  <c:v>11.304</c:v>
                </c:pt>
                <c:pt idx="2303">
                  <c:v>11.005000000000001</c:v>
                </c:pt>
                <c:pt idx="2304">
                  <c:v>7.4409999999999998</c:v>
                </c:pt>
                <c:pt idx="2305">
                  <c:v>9.7579999999999991</c:v>
                </c:pt>
                <c:pt idx="2306">
                  <c:v>12.452999999999999</c:v>
                </c:pt>
                <c:pt idx="2307">
                  <c:v>18.085999999999999</c:v>
                </c:pt>
                <c:pt idx="2308">
                  <c:v>10.52</c:v>
                </c:pt>
                <c:pt idx="2309">
                  <c:v>9.68</c:v>
                </c:pt>
                <c:pt idx="2310">
                  <c:v>13.98</c:v>
                </c:pt>
                <c:pt idx="2311">
                  <c:v>14.87</c:v>
                </c:pt>
                <c:pt idx="2312">
                  <c:v>8.3330000000000002</c:v>
                </c:pt>
                <c:pt idx="2313">
                  <c:v>8.2249999999999996</c:v>
                </c:pt>
                <c:pt idx="2314">
                  <c:v>12.618</c:v>
                </c:pt>
                <c:pt idx="2315">
                  <c:v>16.384</c:v>
                </c:pt>
                <c:pt idx="2316">
                  <c:v>10.058</c:v>
                </c:pt>
                <c:pt idx="2317">
                  <c:v>15.114000000000001</c:v>
                </c:pt>
                <c:pt idx="2318">
                  <c:v>17.826000000000001</c:v>
                </c:pt>
                <c:pt idx="2319">
                  <c:v>12.864000000000001</c:v>
                </c:pt>
                <c:pt idx="2320">
                  <c:v>14.311</c:v>
                </c:pt>
                <c:pt idx="2321">
                  <c:v>15.209</c:v>
                </c:pt>
                <c:pt idx="2322">
                  <c:v>8.6180000000000003</c:v>
                </c:pt>
                <c:pt idx="2323">
                  <c:v>4.3380000000000001</c:v>
                </c:pt>
                <c:pt idx="2324">
                  <c:v>14.923</c:v>
                </c:pt>
                <c:pt idx="2325">
                  <c:v>16.053000000000001</c:v>
                </c:pt>
                <c:pt idx="2326">
                  <c:v>13.942</c:v>
                </c:pt>
                <c:pt idx="2327">
                  <c:v>10.278</c:v>
                </c:pt>
                <c:pt idx="2328">
                  <c:v>22.643999999999998</c:v>
                </c:pt>
                <c:pt idx="2329">
                  <c:v>14.387</c:v>
                </c:pt>
                <c:pt idx="2330">
                  <c:v>9.77</c:v>
                </c:pt>
                <c:pt idx="2331">
                  <c:v>9.0630000000000006</c:v>
                </c:pt>
                <c:pt idx="2332">
                  <c:v>17.855</c:v>
                </c:pt>
                <c:pt idx="2333">
                  <c:v>17.065000000000001</c:v>
                </c:pt>
                <c:pt idx="2334">
                  <c:v>16.361000000000001</c:v>
                </c:pt>
                <c:pt idx="2335">
                  <c:v>17.957000000000001</c:v>
                </c:pt>
                <c:pt idx="2336">
                  <c:v>11.677</c:v>
                </c:pt>
                <c:pt idx="2337">
                  <c:v>5.3280000000000003</c:v>
                </c:pt>
                <c:pt idx="2338">
                  <c:v>5.6020000000000003</c:v>
                </c:pt>
                <c:pt idx="2339">
                  <c:v>15.254</c:v>
                </c:pt>
                <c:pt idx="2340">
                  <c:v>16.13</c:v>
                </c:pt>
                <c:pt idx="2341">
                  <c:v>13.425000000000001</c:v>
                </c:pt>
                <c:pt idx="2342">
                  <c:v>14.385999999999999</c:v>
                </c:pt>
                <c:pt idx="2343">
                  <c:v>6.8849999999999998</c:v>
                </c:pt>
                <c:pt idx="2344">
                  <c:v>11.884</c:v>
                </c:pt>
                <c:pt idx="2345">
                  <c:v>14.568</c:v>
                </c:pt>
                <c:pt idx="2346">
                  <c:v>18.661999999999999</c:v>
                </c:pt>
                <c:pt idx="2347">
                  <c:v>14.914999999999999</c:v>
                </c:pt>
                <c:pt idx="2348">
                  <c:v>17.391999999999999</c:v>
                </c:pt>
                <c:pt idx="2349">
                  <c:v>14.583</c:v>
                </c:pt>
                <c:pt idx="2350">
                  <c:v>7.1589999999999998</c:v>
                </c:pt>
                <c:pt idx="2351">
                  <c:v>8.8079999999999998</c:v>
                </c:pt>
                <c:pt idx="2352">
                  <c:v>7.726</c:v>
                </c:pt>
                <c:pt idx="2353">
                  <c:v>7.234</c:v>
                </c:pt>
                <c:pt idx="2354">
                  <c:v>14.878</c:v>
                </c:pt>
                <c:pt idx="2355">
                  <c:v>13.944000000000001</c:v>
                </c:pt>
                <c:pt idx="2356">
                  <c:v>11.148999999999999</c:v>
                </c:pt>
                <c:pt idx="2357">
                  <c:v>7.7039999999999997</c:v>
                </c:pt>
                <c:pt idx="2358">
                  <c:v>13.276999999999999</c:v>
                </c:pt>
                <c:pt idx="2359">
                  <c:v>8.9789999999999992</c:v>
                </c:pt>
                <c:pt idx="2360">
                  <c:v>8.9740000000000002</c:v>
                </c:pt>
                <c:pt idx="2361">
                  <c:v>13.289</c:v>
                </c:pt>
                <c:pt idx="2362">
                  <c:v>19.686</c:v>
                </c:pt>
                <c:pt idx="2363">
                  <c:v>11.423999999999999</c:v>
                </c:pt>
                <c:pt idx="2364">
                  <c:v>10.459</c:v>
                </c:pt>
                <c:pt idx="2365">
                  <c:v>17.486999999999998</c:v>
                </c:pt>
                <c:pt idx="2366">
                  <c:v>16.096</c:v>
                </c:pt>
                <c:pt idx="2367">
                  <c:v>16.420999999999999</c:v>
                </c:pt>
                <c:pt idx="2368">
                  <c:v>7.8040000000000003</c:v>
                </c:pt>
                <c:pt idx="2369">
                  <c:v>11.818</c:v>
                </c:pt>
                <c:pt idx="2370">
                  <c:v>16.009</c:v>
                </c:pt>
                <c:pt idx="2371">
                  <c:v>15.298</c:v>
                </c:pt>
                <c:pt idx="2372">
                  <c:v>14.385</c:v>
                </c:pt>
                <c:pt idx="2373">
                  <c:v>12.458</c:v>
                </c:pt>
                <c:pt idx="2374">
                  <c:v>13.925000000000001</c:v>
                </c:pt>
                <c:pt idx="2375">
                  <c:v>9.1370000000000005</c:v>
                </c:pt>
                <c:pt idx="2376">
                  <c:v>21.157</c:v>
                </c:pt>
                <c:pt idx="2377">
                  <c:v>14.714</c:v>
                </c:pt>
                <c:pt idx="2378">
                  <c:v>11.89</c:v>
                </c:pt>
                <c:pt idx="2379">
                  <c:v>8.7460000000000004</c:v>
                </c:pt>
                <c:pt idx="2380">
                  <c:v>9.2919999999999998</c:v>
                </c:pt>
                <c:pt idx="2381">
                  <c:v>8.8829999999999991</c:v>
                </c:pt>
                <c:pt idx="2382">
                  <c:v>16.687000000000001</c:v>
                </c:pt>
                <c:pt idx="2383">
                  <c:v>21.91</c:v>
                </c:pt>
                <c:pt idx="2384">
                  <c:v>15.86</c:v>
                </c:pt>
                <c:pt idx="2385">
                  <c:v>12.808999999999999</c:v>
                </c:pt>
                <c:pt idx="2386">
                  <c:v>18.247</c:v>
                </c:pt>
                <c:pt idx="2387">
                  <c:v>7.843</c:v>
                </c:pt>
                <c:pt idx="2388">
                  <c:v>11.848000000000001</c:v>
                </c:pt>
                <c:pt idx="2389">
                  <c:v>14.618</c:v>
                </c:pt>
                <c:pt idx="2390">
                  <c:v>6.7389999999999999</c:v>
                </c:pt>
                <c:pt idx="2391">
                  <c:v>22.56</c:v>
                </c:pt>
                <c:pt idx="2392">
                  <c:v>15.645</c:v>
                </c:pt>
                <c:pt idx="2393">
                  <c:v>13.855</c:v>
                </c:pt>
                <c:pt idx="2394">
                  <c:v>14.727</c:v>
                </c:pt>
                <c:pt idx="2395">
                  <c:v>14.865</c:v>
                </c:pt>
                <c:pt idx="2396">
                  <c:v>16.454000000000001</c:v>
                </c:pt>
                <c:pt idx="2397">
                  <c:v>12.821</c:v>
                </c:pt>
                <c:pt idx="2398">
                  <c:v>16.346</c:v>
                </c:pt>
                <c:pt idx="2399">
                  <c:v>6.43</c:v>
                </c:pt>
                <c:pt idx="2400">
                  <c:v>17.734000000000002</c:v>
                </c:pt>
                <c:pt idx="2401">
                  <c:v>12.116</c:v>
                </c:pt>
                <c:pt idx="2402">
                  <c:v>7.74</c:v>
                </c:pt>
                <c:pt idx="2403">
                  <c:v>8.3330000000000002</c:v>
                </c:pt>
                <c:pt idx="2404">
                  <c:v>12.183</c:v>
                </c:pt>
                <c:pt idx="2405">
                  <c:v>13.521000000000001</c:v>
                </c:pt>
                <c:pt idx="2406">
                  <c:v>10.177</c:v>
                </c:pt>
                <c:pt idx="2407">
                  <c:v>15.643000000000001</c:v>
                </c:pt>
                <c:pt idx="2408">
                  <c:v>15.327</c:v>
                </c:pt>
                <c:pt idx="2409">
                  <c:v>18.422999999999998</c:v>
                </c:pt>
                <c:pt idx="2410">
                  <c:v>13.52</c:v>
                </c:pt>
                <c:pt idx="2411">
                  <c:v>8.4160000000000004</c:v>
                </c:pt>
                <c:pt idx="2412">
                  <c:v>9.0050000000000008</c:v>
                </c:pt>
                <c:pt idx="2413">
                  <c:v>10.388999999999999</c:v>
                </c:pt>
                <c:pt idx="2414">
                  <c:v>12.561</c:v>
                </c:pt>
                <c:pt idx="2415">
                  <c:v>8.3350000000000009</c:v>
                </c:pt>
                <c:pt idx="2416">
                  <c:v>18.173999999999999</c:v>
                </c:pt>
                <c:pt idx="2417">
                  <c:v>8.3960000000000008</c:v>
                </c:pt>
                <c:pt idx="2418">
                  <c:v>10.505000000000001</c:v>
                </c:pt>
                <c:pt idx="2419">
                  <c:v>11.532</c:v>
                </c:pt>
                <c:pt idx="2420">
                  <c:v>12.147</c:v>
                </c:pt>
                <c:pt idx="2421">
                  <c:v>7.0780000000000003</c:v>
                </c:pt>
                <c:pt idx="2422">
                  <c:v>11.744999999999999</c:v>
                </c:pt>
                <c:pt idx="2423">
                  <c:v>10.821999999999999</c:v>
                </c:pt>
                <c:pt idx="2424">
                  <c:v>11.986000000000001</c:v>
                </c:pt>
                <c:pt idx="2425">
                  <c:v>14.798</c:v>
                </c:pt>
                <c:pt idx="2426">
                  <c:v>9.8010000000000002</c:v>
                </c:pt>
                <c:pt idx="2427">
                  <c:v>9.39</c:v>
                </c:pt>
                <c:pt idx="2428">
                  <c:v>15.352</c:v>
                </c:pt>
                <c:pt idx="2429">
                  <c:v>16.632000000000001</c:v>
                </c:pt>
                <c:pt idx="2430">
                  <c:v>17.382999999999999</c:v>
                </c:pt>
                <c:pt idx="2431">
                  <c:v>8.98</c:v>
                </c:pt>
                <c:pt idx="2432">
                  <c:v>11.004</c:v>
                </c:pt>
                <c:pt idx="2433">
                  <c:v>16.059000000000001</c:v>
                </c:pt>
                <c:pt idx="2434">
                  <c:v>18.481999999999999</c:v>
                </c:pt>
                <c:pt idx="2435">
                  <c:v>16.632999999999999</c:v>
                </c:pt>
                <c:pt idx="2436">
                  <c:v>6.202</c:v>
                </c:pt>
                <c:pt idx="2437">
                  <c:v>5.0389999999999997</c:v>
                </c:pt>
                <c:pt idx="2438">
                  <c:v>12.631</c:v>
                </c:pt>
                <c:pt idx="2439">
                  <c:v>13.930999999999999</c:v>
                </c:pt>
                <c:pt idx="2440">
                  <c:v>19.029</c:v>
                </c:pt>
                <c:pt idx="2441">
                  <c:v>16.731999999999999</c:v>
                </c:pt>
                <c:pt idx="2442">
                  <c:v>18.981999999999999</c:v>
                </c:pt>
                <c:pt idx="2443">
                  <c:v>7.0250000000000004</c:v>
                </c:pt>
                <c:pt idx="2444">
                  <c:v>3.0670000000000002</c:v>
                </c:pt>
                <c:pt idx="2445">
                  <c:v>12.423999999999999</c:v>
                </c:pt>
                <c:pt idx="2446">
                  <c:v>10.506</c:v>
                </c:pt>
                <c:pt idx="2447">
                  <c:v>19.690000000000001</c:v>
                </c:pt>
                <c:pt idx="2448">
                  <c:v>15.221</c:v>
                </c:pt>
                <c:pt idx="2449">
                  <c:v>13.975</c:v>
                </c:pt>
                <c:pt idx="2450">
                  <c:v>13.997</c:v>
                </c:pt>
                <c:pt idx="2451">
                  <c:v>18.478000000000002</c:v>
                </c:pt>
                <c:pt idx="2452">
                  <c:v>9.157</c:v>
                </c:pt>
                <c:pt idx="2453">
                  <c:v>9.9960000000000004</c:v>
                </c:pt>
                <c:pt idx="2454">
                  <c:v>12.651</c:v>
                </c:pt>
                <c:pt idx="2455">
                  <c:v>14.292999999999999</c:v>
                </c:pt>
                <c:pt idx="2456">
                  <c:v>8.4540000000000006</c:v>
                </c:pt>
                <c:pt idx="2457">
                  <c:v>11.077999999999999</c:v>
                </c:pt>
                <c:pt idx="2458">
                  <c:v>9.6289999999999996</c:v>
                </c:pt>
                <c:pt idx="2459">
                  <c:v>5.4779999999999998</c:v>
                </c:pt>
                <c:pt idx="2460">
                  <c:v>7.5519999999999996</c:v>
                </c:pt>
                <c:pt idx="2461">
                  <c:v>10.305</c:v>
                </c:pt>
                <c:pt idx="2462">
                  <c:v>10.779</c:v>
                </c:pt>
                <c:pt idx="2463">
                  <c:v>7.6870000000000003</c:v>
                </c:pt>
                <c:pt idx="2464">
                  <c:v>3.1309999999999998</c:v>
                </c:pt>
                <c:pt idx="2465">
                  <c:v>9.3640000000000008</c:v>
                </c:pt>
                <c:pt idx="2466">
                  <c:v>6.0730000000000004</c:v>
                </c:pt>
                <c:pt idx="2467">
                  <c:v>4.508</c:v>
                </c:pt>
                <c:pt idx="2468">
                  <c:v>19.513000000000002</c:v>
                </c:pt>
                <c:pt idx="2469">
                  <c:v>12.97</c:v>
                </c:pt>
                <c:pt idx="2470">
                  <c:v>12.395</c:v>
                </c:pt>
                <c:pt idx="2471">
                  <c:v>18.895</c:v>
                </c:pt>
                <c:pt idx="2472">
                  <c:v>14.771000000000001</c:v>
                </c:pt>
                <c:pt idx="2473">
                  <c:v>21.08</c:v>
                </c:pt>
                <c:pt idx="2474">
                  <c:v>17.359000000000002</c:v>
                </c:pt>
                <c:pt idx="2475">
                  <c:v>17.341999999999999</c:v>
                </c:pt>
                <c:pt idx="2476">
                  <c:v>17.276</c:v>
                </c:pt>
                <c:pt idx="2477">
                  <c:v>21.111999999999998</c:v>
                </c:pt>
                <c:pt idx="2478">
                  <c:v>14.359</c:v>
                </c:pt>
                <c:pt idx="2479">
                  <c:v>17.55</c:v>
                </c:pt>
                <c:pt idx="2480">
                  <c:v>19.978999999999999</c:v>
                </c:pt>
                <c:pt idx="2481">
                  <c:v>13.705</c:v>
                </c:pt>
                <c:pt idx="2482">
                  <c:v>9.94</c:v>
                </c:pt>
                <c:pt idx="2483">
                  <c:v>8.32</c:v>
                </c:pt>
                <c:pt idx="2484">
                  <c:v>13.632999999999999</c:v>
                </c:pt>
                <c:pt idx="2485">
                  <c:v>4.7910000000000004</c:v>
                </c:pt>
                <c:pt idx="2486">
                  <c:v>12.188000000000001</c:v>
                </c:pt>
                <c:pt idx="2487">
                  <c:v>14.705</c:v>
                </c:pt>
                <c:pt idx="2488">
                  <c:v>9.68</c:v>
                </c:pt>
                <c:pt idx="2489">
                  <c:v>19.033999999999999</c:v>
                </c:pt>
                <c:pt idx="2490">
                  <c:v>17.939</c:v>
                </c:pt>
                <c:pt idx="2491">
                  <c:v>22.111999999999998</c:v>
                </c:pt>
                <c:pt idx="2492">
                  <c:v>16.812999999999999</c:v>
                </c:pt>
                <c:pt idx="2493">
                  <c:v>21.937000000000001</c:v>
                </c:pt>
                <c:pt idx="2494">
                  <c:v>18.245000000000001</c:v>
                </c:pt>
                <c:pt idx="2495">
                  <c:v>15.439</c:v>
                </c:pt>
                <c:pt idx="2496">
                  <c:v>17.184000000000001</c:v>
                </c:pt>
                <c:pt idx="2497">
                  <c:v>21.518999999999998</c:v>
                </c:pt>
                <c:pt idx="2498">
                  <c:v>15.487</c:v>
                </c:pt>
                <c:pt idx="2499">
                  <c:v>20.003</c:v>
                </c:pt>
                <c:pt idx="2500">
                  <c:v>15.326000000000001</c:v>
                </c:pt>
                <c:pt idx="2501">
                  <c:v>20.306000000000001</c:v>
                </c:pt>
                <c:pt idx="2502">
                  <c:v>13.678000000000001</c:v>
                </c:pt>
                <c:pt idx="2503">
                  <c:v>14.76</c:v>
                </c:pt>
                <c:pt idx="2504">
                  <c:v>18.126999999999999</c:v>
                </c:pt>
                <c:pt idx="2505">
                  <c:v>21.292000000000002</c:v>
                </c:pt>
                <c:pt idx="2506">
                  <c:v>21.452999999999999</c:v>
                </c:pt>
                <c:pt idx="2507">
                  <c:v>14.45</c:v>
                </c:pt>
                <c:pt idx="2508">
                  <c:v>20.335000000000001</c:v>
                </c:pt>
                <c:pt idx="2509">
                  <c:v>18.800999999999998</c:v>
                </c:pt>
                <c:pt idx="2510">
                  <c:v>18.751999999999999</c:v>
                </c:pt>
                <c:pt idx="2511">
                  <c:v>22.184000000000001</c:v>
                </c:pt>
                <c:pt idx="2512">
                  <c:v>19.286000000000001</c:v>
                </c:pt>
                <c:pt idx="2513">
                  <c:v>16.553000000000001</c:v>
                </c:pt>
                <c:pt idx="2514">
                  <c:v>19.655000000000001</c:v>
                </c:pt>
                <c:pt idx="2515">
                  <c:v>17.541</c:v>
                </c:pt>
                <c:pt idx="2516">
                  <c:v>12.07</c:v>
                </c:pt>
                <c:pt idx="2517">
                  <c:v>21.210999999999999</c:v>
                </c:pt>
                <c:pt idx="2518">
                  <c:v>16.498000000000001</c:v>
                </c:pt>
                <c:pt idx="2519">
                  <c:v>19.89</c:v>
                </c:pt>
                <c:pt idx="2520">
                  <c:v>18.681000000000001</c:v>
                </c:pt>
                <c:pt idx="2521">
                  <c:v>23.963000000000001</c:v>
                </c:pt>
                <c:pt idx="2522">
                  <c:v>20.744</c:v>
                </c:pt>
                <c:pt idx="2523">
                  <c:v>21.797000000000001</c:v>
                </c:pt>
                <c:pt idx="2524">
                  <c:v>17.315999999999999</c:v>
                </c:pt>
                <c:pt idx="2525">
                  <c:v>16.567</c:v>
                </c:pt>
                <c:pt idx="2526">
                  <c:v>21.39</c:v>
                </c:pt>
                <c:pt idx="2527">
                  <c:v>19.91</c:v>
                </c:pt>
                <c:pt idx="2528">
                  <c:v>21.547999999999998</c:v>
                </c:pt>
                <c:pt idx="2529">
                  <c:v>18.177</c:v>
                </c:pt>
                <c:pt idx="2530">
                  <c:v>15.628</c:v>
                </c:pt>
                <c:pt idx="2531">
                  <c:v>19.187999999999999</c:v>
                </c:pt>
                <c:pt idx="2532">
                  <c:v>21.468</c:v>
                </c:pt>
                <c:pt idx="2533">
                  <c:v>25.018000000000001</c:v>
                </c:pt>
                <c:pt idx="2534">
                  <c:v>19.138000000000002</c:v>
                </c:pt>
                <c:pt idx="2535">
                  <c:v>18.463999999999999</c:v>
                </c:pt>
                <c:pt idx="2536">
                  <c:v>19.77</c:v>
                </c:pt>
                <c:pt idx="2537">
                  <c:v>10.743</c:v>
                </c:pt>
                <c:pt idx="2538">
                  <c:v>13.827</c:v>
                </c:pt>
                <c:pt idx="2539">
                  <c:v>20.201000000000001</c:v>
                </c:pt>
                <c:pt idx="2540">
                  <c:v>19.061</c:v>
                </c:pt>
                <c:pt idx="2541">
                  <c:v>22.213999999999999</c:v>
                </c:pt>
                <c:pt idx="2542">
                  <c:v>21.141999999999999</c:v>
                </c:pt>
                <c:pt idx="2543">
                  <c:v>13.89</c:v>
                </c:pt>
                <c:pt idx="2544">
                  <c:v>21.81</c:v>
                </c:pt>
                <c:pt idx="2545">
                  <c:v>21.039000000000001</c:v>
                </c:pt>
                <c:pt idx="2546">
                  <c:v>17.620999999999999</c:v>
                </c:pt>
                <c:pt idx="2547">
                  <c:v>19.719000000000001</c:v>
                </c:pt>
                <c:pt idx="2548">
                  <c:v>17.556000000000001</c:v>
                </c:pt>
                <c:pt idx="2549">
                  <c:v>25.042999999999999</c:v>
                </c:pt>
                <c:pt idx="2550">
                  <c:v>21.405000000000001</c:v>
                </c:pt>
                <c:pt idx="2551">
                  <c:v>22.370999999999999</c:v>
                </c:pt>
                <c:pt idx="2552">
                  <c:v>15.811999999999999</c:v>
                </c:pt>
                <c:pt idx="2553">
                  <c:v>16.823</c:v>
                </c:pt>
                <c:pt idx="2554">
                  <c:v>26.071000000000002</c:v>
                </c:pt>
                <c:pt idx="2555">
                  <c:v>20.934000000000001</c:v>
                </c:pt>
                <c:pt idx="2556">
                  <c:v>18.474</c:v>
                </c:pt>
                <c:pt idx="2557">
                  <c:v>8.8919999999999995</c:v>
                </c:pt>
                <c:pt idx="2558">
                  <c:v>4.0970000000000004</c:v>
                </c:pt>
                <c:pt idx="2559">
                  <c:v>13.582000000000001</c:v>
                </c:pt>
                <c:pt idx="2560">
                  <c:v>18.835999999999999</c:v>
                </c:pt>
                <c:pt idx="2561">
                  <c:v>24.588999999999999</c:v>
                </c:pt>
                <c:pt idx="2562">
                  <c:v>19.282</c:v>
                </c:pt>
                <c:pt idx="2563">
                  <c:v>17.826000000000001</c:v>
                </c:pt>
                <c:pt idx="2564">
                  <c:v>15.372999999999999</c:v>
                </c:pt>
                <c:pt idx="2565">
                  <c:v>14.791</c:v>
                </c:pt>
                <c:pt idx="2566">
                  <c:v>21.068999999999999</c:v>
                </c:pt>
                <c:pt idx="2567">
                  <c:v>21.356999999999999</c:v>
                </c:pt>
                <c:pt idx="2568">
                  <c:v>24.641999999999999</c:v>
                </c:pt>
                <c:pt idx="2569">
                  <c:v>19.146999999999998</c:v>
                </c:pt>
                <c:pt idx="2570">
                  <c:v>23.344999999999999</c:v>
                </c:pt>
                <c:pt idx="2571">
                  <c:v>18.306999999999999</c:v>
                </c:pt>
                <c:pt idx="2572">
                  <c:v>8.7750000000000004</c:v>
                </c:pt>
                <c:pt idx="2573">
                  <c:v>20.622</c:v>
                </c:pt>
                <c:pt idx="2574">
                  <c:v>15.827999999999999</c:v>
                </c:pt>
                <c:pt idx="2575">
                  <c:v>16.943000000000001</c:v>
                </c:pt>
                <c:pt idx="2576">
                  <c:v>20.916</c:v>
                </c:pt>
                <c:pt idx="2577">
                  <c:v>13.282</c:v>
                </c:pt>
                <c:pt idx="2578">
                  <c:v>25.547999999999998</c:v>
                </c:pt>
                <c:pt idx="2579">
                  <c:v>20.190999999999999</c:v>
                </c:pt>
                <c:pt idx="2580">
                  <c:v>15.113</c:v>
                </c:pt>
                <c:pt idx="2581">
                  <c:v>24.937999999999999</c:v>
                </c:pt>
                <c:pt idx="2582">
                  <c:v>21.954999999999998</c:v>
                </c:pt>
                <c:pt idx="2583">
                  <c:v>7.6580000000000004</c:v>
                </c:pt>
                <c:pt idx="2584">
                  <c:v>13.337</c:v>
                </c:pt>
                <c:pt idx="2585">
                  <c:v>14.74</c:v>
                </c:pt>
                <c:pt idx="2586">
                  <c:v>17.530999999999999</c:v>
                </c:pt>
                <c:pt idx="2587">
                  <c:v>19.681999999999999</c:v>
                </c:pt>
                <c:pt idx="2588">
                  <c:v>14.391999999999999</c:v>
                </c:pt>
                <c:pt idx="2589">
                  <c:v>15.554</c:v>
                </c:pt>
                <c:pt idx="2590">
                  <c:v>17.795000000000002</c:v>
                </c:pt>
                <c:pt idx="2591">
                  <c:v>8.8620000000000001</c:v>
                </c:pt>
                <c:pt idx="2592">
                  <c:v>12.954000000000001</c:v>
                </c:pt>
                <c:pt idx="2593">
                  <c:v>23.178999999999998</c:v>
                </c:pt>
                <c:pt idx="2594">
                  <c:v>22.332999999999998</c:v>
                </c:pt>
                <c:pt idx="2595">
                  <c:v>13.933</c:v>
                </c:pt>
                <c:pt idx="2596">
                  <c:v>9.6180000000000003</c:v>
                </c:pt>
                <c:pt idx="2597">
                  <c:v>21.44</c:v>
                </c:pt>
                <c:pt idx="2598">
                  <c:v>19.231999999999999</c:v>
                </c:pt>
                <c:pt idx="2599">
                  <c:v>13.180999999999999</c:v>
                </c:pt>
                <c:pt idx="2600">
                  <c:v>11.936</c:v>
                </c:pt>
                <c:pt idx="2601">
                  <c:v>13.282</c:v>
                </c:pt>
                <c:pt idx="2602">
                  <c:v>13.978999999999999</c:v>
                </c:pt>
                <c:pt idx="2603">
                  <c:v>25.308</c:v>
                </c:pt>
                <c:pt idx="2604">
                  <c:v>13.935</c:v>
                </c:pt>
                <c:pt idx="2605">
                  <c:v>14.135999999999999</c:v>
                </c:pt>
                <c:pt idx="2606">
                  <c:v>20.233000000000001</c:v>
                </c:pt>
                <c:pt idx="2607">
                  <c:v>18.138999999999999</c:v>
                </c:pt>
                <c:pt idx="2608">
                  <c:v>25.858000000000001</c:v>
                </c:pt>
                <c:pt idx="2609">
                  <c:v>27.902999999999999</c:v>
                </c:pt>
                <c:pt idx="2610">
                  <c:v>13.439</c:v>
                </c:pt>
                <c:pt idx="2611">
                  <c:v>20.419</c:v>
                </c:pt>
                <c:pt idx="2612">
                  <c:v>13.27</c:v>
                </c:pt>
                <c:pt idx="2613">
                  <c:v>17.940000000000001</c:v>
                </c:pt>
                <c:pt idx="2614">
                  <c:v>9.3119999999999994</c:v>
                </c:pt>
                <c:pt idx="2615">
                  <c:v>9.9060000000000006</c:v>
                </c:pt>
                <c:pt idx="2616">
                  <c:v>6.3879999999999999</c:v>
                </c:pt>
                <c:pt idx="2617">
                  <c:v>7.274</c:v>
                </c:pt>
                <c:pt idx="2618">
                  <c:v>14.659000000000001</c:v>
                </c:pt>
                <c:pt idx="2619">
                  <c:v>6.31</c:v>
                </c:pt>
                <c:pt idx="2620">
                  <c:v>16.053000000000001</c:v>
                </c:pt>
                <c:pt idx="2621">
                  <c:v>21.702000000000002</c:v>
                </c:pt>
                <c:pt idx="2622">
                  <c:v>2.7869999999999999</c:v>
                </c:pt>
                <c:pt idx="2623">
                  <c:v>18.349</c:v>
                </c:pt>
                <c:pt idx="2624">
                  <c:v>14.055999999999999</c:v>
                </c:pt>
                <c:pt idx="2625">
                  <c:v>24.434000000000001</c:v>
                </c:pt>
                <c:pt idx="2626">
                  <c:v>19.734999999999999</c:v>
                </c:pt>
                <c:pt idx="2627">
                  <c:v>9.7560000000000002</c:v>
                </c:pt>
                <c:pt idx="2628">
                  <c:v>22.943999999999999</c:v>
                </c:pt>
                <c:pt idx="2629">
                  <c:v>22.18</c:v>
                </c:pt>
                <c:pt idx="2630">
                  <c:v>21.236000000000001</c:v>
                </c:pt>
                <c:pt idx="2631">
                  <c:v>11.88</c:v>
                </c:pt>
                <c:pt idx="2632">
                  <c:v>16.673999999999999</c:v>
                </c:pt>
                <c:pt idx="2633">
                  <c:v>7.7969999999999997</c:v>
                </c:pt>
                <c:pt idx="2634">
                  <c:v>6.9960000000000004</c:v>
                </c:pt>
                <c:pt idx="2635">
                  <c:v>8.98</c:v>
                </c:pt>
                <c:pt idx="2636">
                  <c:v>12.218</c:v>
                </c:pt>
                <c:pt idx="2637">
                  <c:v>8.4049999999999994</c:v>
                </c:pt>
                <c:pt idx="2638">
                  <c:v>18.690999999999999</c:v>
                </c:pt>
                <c:pt idx="2639">
                  <c:v>11.497</c:v>
                </c:pt>
                <c:pt idx="2640">
                  <c:v>16.73</c:v>
                </c:pt>
                <c:pt idx="2641">
                  <c:v>11.753</c:v>
                </c:pt>
                <c:pt idx="2642">
                  <c:v>18.773</c:v>
                </c:pt>
                <c:pt idx="2643">
                  <c:v>17.454000000000001</c:v>
                </c:pt>
                <c:pt idx="2644">
                  <c:v>8.9809999999999999</c:v>
                </c:pt>
                <c:pt idx="2645">
                  <c:v>10.021000000000001</c:v>
                </c:pt>
                <c:pt idx="2646">
                  <c:v>11.065</c:v>
                </c:pt>
                <c:pt idx="2647">
                  <c:v>10.49</c:v>
                </c:pt>
                <c:pt idx="2648">
                  <c:v>9.3759999999999994</c:v>
                </c:pt>
                <c:pt idx="2649">
                  <c:v>11.999000000000001</c:v>
                </c:pt>
                <c:pt idx="2650">
                  <c:v>14.657</c:v>
                </c:pt>
                <c:pt idx="2651">
                  <c:v>18.782</c:v>
                </c:pt>
                <c:pt idx="2652">
                  <c:v>15.201000000000001</c:v>
                </c:pt>
                <c:pt idx="2653">
                  <c:v>14.827999999999999</c:v>
                </c:pt>
                <c:pt idx="2654">
                  <c:v>17.323</c:v>
                </c:pt>
                <c:pt idx="2655">
                  <c:v>13.776999999999999</c:v>
                </c:pt>
                <c:pt idx="2656">
                  <c:v>20.059999999999999</c:v>
                </c:pt>
                <c:pt idx="2657">
                  <c:v>14.904</c:v>
                </c:pt>
                <c:pt idx="2658">
                  <c:v>18.056999999999999</c:v>
                </c:pt>
                <c:pt idx="2659">
                  <c:v>12.456</c:v>
                </c:pt>
                <c:pt idx="2660">
                  <c:v>18.542000000000002</c:v>
                </c:pt>
                <c:pt idx="2661">
                  <c:v>15.919</c:v>
                </c:pt>
                <c:pt idx="2662">
                  <c:v>9.7230000000000008</c:v>
                </c:pt>
                <c:pt idx="2663">
                  <c:v>18.681000000000001</c:v>
                </c:pt>
                <c:pt idx="2664">
                  <c:v>17.637</c:v>
                </c:pt>
                <c:pt idx="2665">
                  <c:v>10.407</c:v>
                </c:pt>
                <c:pt idx="2666">
                  <c:v>9.0860000000000003</c:v>
                </c:pt>
                <c:pt idx="2667">
                  <c:v>16.765999999999998</c:v>
                </c:pt>
                <c:pt idx="2668">
                  <c:v>16.949000000000002</c:v>
                </c:pt>
                <c:pt idx="2669">
                  <c:v>4.8369999999999997</c:v>
                </c:pt>
                <c:pt idx="2670">
                  <c:v>13.254</c:v>
                </c:pt>
                <c:pt idx="2671">
                  <c:v>22.36</c:v>
                </c:pt>
                <c:pt idx="2672">
                  <c:v>7.6310000000000002</c:v>
                </c:pt>
                <c:pt idx="2673">
                  <c:v>8.9049999999999994</c:v>
                </c:pt>
                <c:pt idx="2674">
                  <c:v>9.9920000000000009</c:v>
                </c:pt>
                <c:pt idx="2675">
                  <c:v>10.305999999999999</c:v>
                </c:pt>
                <c:pt idx="2676">
                  <c:v>6.3959999999999999</c:v>
                </c:pt>
                <c:pt idx="2677">
                  <c:v>11.375999999999999</c:v>
                </c:pt>
                <c:pt idx="2678">
                  <c:v>17.277999999999999</c:v>
                </c:pt>
                <c:pt idx="2679">
                  <c:v>9.4420000000000002</c:v>
                </c:pt>
                <c:pt idx="2680">
                  <c:v>15.292</c:v>
                </c:pt>
                <c:pt idx="2681">
                  <c:v>14.252000000000001</c:v>
                </c:pt>
                <c:pt idx="2682">
                  <c:v>9.0289999999999999</c:v>
                </c:pt>
                <c:pt idx="2683">
                  <c:v>9.6950000000000003</c:v>
                </c:pt>
                <c:pt idx="2684">
                  <c:v>12.853999999999999</c:v>
                </c:pt>
                <c:pt idx="2685">
                  <c:v>7.952</c:v>
                </c:pt>
                <c:pt idx="2686">
                  <c:v>9.2940000000000005</c:v>
                </c:pt>
                <c:pt idx="2687">
                  <c:v>9.0410000000000004</c:v>
                </c:pt>
                <c:pt idx="2688">
                  <c:v>5.9</c:v>
                </c:pt>
                <c:pt idx="2689">
                  <c:v>13.645</c:v>
                </c:pt>
                <c:pt idx="2690">
                  <c:v>10.599</c:v>
                </c:pt>
                <c:pt idx="2691">
                  <c:v>11.51</c:v>
                </c:pt>
                <c:pt idx="2692">
                  <c:v>16.994</c:v>
                </c:pt>
                <c:pt idx="2693">
                  <c:v>19.088999999999999</c:v>
                </c:pt>
                <c:pt idx="2694">
                  <c:v>17.614000000000001</c:v>
                </c:pt>
                <c:pt idx="2695">
                  <c:v>12.385999999999999</c:v>
                </c:pt>
                <c:pt idx="2696">
                  <c:v>9.5579999999999998</c:v>
                </c:pt>
                <c:pt idx="2697">
                  <c:v>14.61</c:v>
                </c:pt>
                <c:pt idx="2698">
                  <c:v>10.102</c:v>
                </c:pt>
                <c:pt idx="2699">
                  <c:v>9.2609999999999992</c:v>
                </c:pt>
                <c:pt idx="2700">
                  <c:v>7.0090000000000003</c:v>
                </c:pt>
                <c:pt idx="2701">
                  <c:v>8.8140000000000001</c:v>
                </c:pt>
                <c:pt idx="2702">
                  <c:v>15.63</c:v>
                </c:pt>
                <c:pt idx="2703">
                  <c:v>11.519</c:v>
                </c:pt>
                <c:pt idx="2704">
                  <c:v>12.744999999999999</c:v>
                </c:pt>
                <c:pt idx="2705">
                  <c:v>7.9870000000000001</c:v>
                </c:pt>
                <c:pt idx="2706">
                  <c:v>7.0890000000000004</c:v>
                </c:pt>
                <c:pt idx="2707">
                  <c:v>17.483000000000001</c:v>
                </c:pt>
                <c:pt idx="2708">
                  <c:v>12.938000000000001</c:v>
                </c:pt>
                <c:pt idx="2709">
                  <c:v>23.916</c:v>
                </c:pt>
                <c:pt idx="2710">
                  <c:v>10.284000000000001</c:v>
                </c:pt>
                <c:pt idx="2711">
                  <c:v>11.385999999999999</c:v>
                </c:pt>
                <c:pt idx="2712">
                  <c:v>10.377000000000001</c:v>
                </c:pt>
                <c:pt idx="2713">
                  <c:v>14.875999999999999</c:v>
                </c:pt>
                <c:pt idx="2714">
                  <c:v>8.1750000000000007</c:v>
                </c:pt>
                <c:pt idx="2715">
                  <c:v>6.4569999999999999</c:v>
                </c:pt>
                <c:pt idx="2716">
                  <c:v>10.824999999999999</c:v>
                </c:pt>
                <c:pt idx="2717">
                  <c:v>16.177</c:v>
                </c:pt>
                <c:pt idx="2718">
                  <c:v>16.542999999999999</c:v>
                </c:pt>
                <c:pt idx="2719">
                  <c:v>9.4710000000000001</c:v>
                </c:pt>
                <c:pt idx="2720">
                  <c:v>7.9640000000000004</c:v>
                </c:pt>
                <c:pt idx="2721">
                  <c:v>14.448</c:v>
                </c:pt>
                <c:pt idx="2722">
                  <c:v>11.866</c:v>
                </c:pt>
                <c:pt idx="2723">
                  <c:v>10.207000000000001</c:v>
                </c:pt>
                <c:pt idx="2724">
                  <c:v>6.3550000000000004</c:v>
                </c:pt>
                <c:pt idx="2725">
                  <c:v>20.626000000000001</c:v>
                </c:pt>
                <c:pt idx="2726">
                  <c:v>17.562000000000001</c:v>
                </c:pt>
                <c:pt idx="2727">
                  <c:v>19.911000000000001</c:v>
                </c:pt>
                <c:pt idx="2728">
                  <c:v>16.241</c:v>
                </c:pt>
                <c:pt idx="2729">
                  <c:v>13.446999999999999</c:v>
                </c:pt>
                <c:pt idx="2730">
                  <c:v>4.0250000000000004</c:v>
                </c:pt>
                <c:pt idx="2731">
                  <c:v>10.015000000000001</c:v>
                </c:pt>
                <c:pt idx="2732">
                  <c:v>18.172999999999998</c:v>
                </c:pt>
                <c:pt idx="2733">
                  <c:v>17.166</c:v>
                </c:pt>
                <c:pt idx="2734">
                  <c:v>4.2060000000000004</c:v>
                </c:pt>
                <c:pt idx="2735">
                  <c:v>11.930999999999999</c:v>
                </c:pt>
                <c:pt idx="2736">
                  <c:v>10.683</c:v>
                </c:pt>
                <c:pt idx="2737">
                  <c:v>14.129</c:v>
                </c:pt>
                <c:pt idx="2738">
                  <c:v>14.795</c:v>
                </c:pt>
                <c:pt idx="2739">
                  <c:v>17.625</c:v>
                </c:pt>
                <c:pt idx="2740">
                  <c:v>12.746</c:v>
                </c:pt>
                <c:pt idx="2741">
                  <c:v>8.83</c:v>
                </c:pt>
                <c:pt idx="2742">
                  <c:v>13.592000000000001</c:v>
                </c:pt>
                <c:pt idx="2743">
                  <c:v>15.705</c:v>
                </c:pt>
                <c:pt idx="2744">
                  <c:v>8.7469999999999999</c:v>
                </c:pt>
                <c:pt idx="2746">
                  <c:v>9.3879999999999999</c:v>
                </c:pt>
                <c:pt idx="2747">
                  <c:v>7.9560000000000004</c:v>
                </c:pt>
                <c:pt idx="2748">
                  <c:v>18.073</c:v>
                </c:pt>
                <c:pt idx="2749">
                  <c:v>21.34</c:v>
                </c:pt>
                <c:pt idx="2750">
                  <c:v>9.968</c:v>
                </c:pt>
                <c:pt idx="2751">
                  <c:v>9.0139999999999993</c:v>
                </c:pt>
                <c:pt idx="2752">
                  <c:v>19.599</c:v>
                </c:pt>
                <c:pt idx="2753">
                  <c:v>17.093</c:v>
                </c:pt>
                <c:pt idx="2754">
                  <c:v>12.62</c:v>
                </c:pt>
                <c:pt idx="2755">
                  <c:v>18.550999999999998</c:v>
                </c:pt>
                <c:pt idx="2756">
                  <c:v>12.914</c:v>
                </c:pt>
                <c:pt idx="2757">
                  <c:v>15.69</c:v>
                </c:pt>
                <c:pt idx="2758">
                  <c:v>7.2140000000000004</c:v>
                </c:pt>
                <c:pt idx="2759">
                  <c:v>9.4149999999999991</c:v>
                </c:pt>
                <c:pt idx="2760">
                  <c:v>19.847000000000001</c:v>
                </c:pt>
                <c:pt idx="2762">
                  <c:v>13.471</c:v>
                </c:pt>
                <c:pt idx="2763">
                  <c:v>15.224</c:v>
                </c:pt>
                <c:pt idx="2764">
                  <c:v>12.502000000000001</c:v>
                </c:pt>
                <c:pt idx="2765">
                  <c:v>22.161999999999999</c:v>
                </c:pt>
                <c:pt idx="2766">
                  <c:v>16.457999999999998</c:v>
                </c:pt>
                <c:pt idx="2767">
                  <c:v>12.07</c:v>
                </c:pt>
                <c:pt idx="2768">
                  <c:v>9.9640000000000004</c:v>
                </c:pt>
                <c:pt idx="2769">
                  <c:v>15.285</c:v>
                </c:pt>
                <c:pt idx="2770">
                  <c:v>16.555</c:v>
                </c:pt>
                <c:pt idx="2771">
                  <c:v>7.4320000000000004</c:v>
                </c:pt>
                <c:pt idx="2772">
                  <c:v>18.78</c:v>
                </c:pt>
                <c:pt idx="2773">
                  <c:v>20.638999999999999</c:v>
                </c:pt>
                <c:pt idx="2774">
                  <c:v>16.423999999999999</c:v>
                </c:pt>
                <c:pt idx="2775">
                  <c:v>9.9670000000000005</c:v>
                </c:pt>
                <c:pt idx="2776">
                  <c:v>9.2970000000000006</c:v>
                </c:pt>
                <c:pt idx="2777">
                  <c:v>6.7670000000000003</c:v>
                </c:pt>
                <c:pt idx="2778">
                  <c:v>9.2989999999999995</c:v>
                </c:pt>
                <c:pt idx="2779">
                  <c:v>19.655999999999999</c:v>
                </c:pt>
                <c:pt idx="2780">
                  <c:v>19.850999999999999</c:v>
                </c:pt>
                <c:pt idx="2781">
                  <c:v>13.571</c:v>
                </c:pt>
                <c:pt idx="2782">
                  <c:v>14.986000000000001</c:v>
                </c:pt>
                <c:pt idx="2783">
                  <c:v>10.477</c:v>
                </c:pt>
                <c:pt idx="2784">
                  <c:v>18.734999999999999</c:v>
                </c:pt>
                <c:pt idx="2785">
                  <c:v>14.689</c:v>
                </c:pt>
                <c:pt idx="2786">
                  <c:v>10.321</c:v>
                </c:pt>
                <c:pt idx="2787">
                  <c:v>12.385999999999999</c:v>
                </c:pt>
                <c:pt idx="2788">
                  <c:v>7.407</c:v>
                </c:pt>
                <c:pt idx="2789">
                  <c:v>9.2729999999999997</c:v>
                </c:pt>
                <c:pt idx="2790">
                  <c:v>11.262</c:v>
                </c:pt>
                <c:pt idx="2791">
                  <c:v>7.2770000000000001</c:v>
                </c:pt>
                <c:pt idx="2792">
                  <c:v>12.157</c:v>
                </c:pt>
                <c:pt idx="2793">
                  <c:v>10.478</c:v>
                </c:pt>
                <c:pt idx="2794">
                  <c:v>13.29</c:v>
                </c:pt>
                <c:pt idx="2795">
                  <c:v>14.297000000000001</c:v>
                </c:pt>
                <c:pt idx="2796">
                  <c:v>15.478999999999999</c:v>
                </c:pt>
                <c:pt idx="2797">
                  <c:v>16.669</c:v>
                </c:pt>
                <c:pt idx="2798">
                  <c:v>18.893999999999998</c:v>
                </c:pt>
                <c:pt idx="2799">
                  <c:v>19.314</c:v>
                </c:pt>
                <c:pt idx="2800">
                  <c:v>22.108000000000001</c:v>
                </c:pt>
                <c:pt idx="2801">
                  <c:v>21.312000000000001</c:v>
                </c:pt>
                <c:pt idx="2802">
                  <c:v>18.047000000000001</c:v>
                </c:pt>
                <c:pt idx="2803">
                  <c:v>20.760999999999999</c:v>
                </c:pt>
                <c:pt idx="2804">
                  <c:v>2.7450000000000001</c:v>
                </c:pt>
                <c:pt idx="2805">
                  <c:v>9.7859999999999996</c:v>
                </c:pt>
                <c:pt idx="2806">
                  <c:v>15.726000000000001</c:v>
                </c:pt>
                <c:pt idx="2807">
                  <c:v>9.9109999999999996</c:v>
                </c:pt>
                <c:pt idx="2808">
                  <c:v>7.5439999999999996</c:v>
                </c:pt>
                <c:pt idx="2809">
                  <c:v>6.0449999999999999</c:v>
                </c:pt>
                <c:pt idx="2810">
                  <c:v>16.381</c:v>
                </c:pt>
                <c:pt idx="2811">
                  <c:v>17.271999999999998</c:v>
                </c:pt>
                <c:pt idx="2812">
                  <c:v>17.538</c:v>
                </c:pt>
                <c:pt idx="2813">
                  <c:v>17.026</c:v>
                </c:pt>
                <c:pt idx="2814">
                  <c:v>3.597</c:v>
                </c:pt>
                <c:pt idx="2815">
                  <c:v>15.708</c:v>
                </c:pt>
                <c:pt idx="2816">
                  <c:v>9.4749999999999996</c:v>
                </c:pt>
                <c:pt idx="2817">
                  <c:v>12.901999999999999</c:v>
                </c:pt>
                <c:pt idx="2818">
                  <c:v>7.4569999999999999</c:v>
                </c:pt>
                <c:pt idx="2819">
                  <c:v>8.798</c:v>
                </c:pt>
                <c:pt idx="2820">
                  <c:v>14.196</c:v>
                </c:pt>
                <c:pt idx="2821">
                  <c:v>10.194000000000001</c:v>
                </c:pt>
                <c:pt idx="2822">
                  <c:v>11.305</c:v>
                </c:pt>
                <c:pt idx="2823">
                  <c:v>17.128</c:v>
                </c:pt>
                <c:pt idx="2824">
                  <c:v>11.718999999999999</c:v>
                </c:pt>
                <c:pt idx="2825">
                  <c:v>11.010999999999999</c:v>
                </c:pt>
                <c:pt idx="2826">
                  <c:v>10.711</c:v>
                </c:pt>
                <c:pt idx="2827">
                  <c:v>11.867000000000001</c:v>
                </c:pt>
                <c:pt idx="2828">
                  <c:v>12.164999999999999</c:v>
                </c:pt>
                <c:pt idx="2829">
                  <c:v>10.462</c:v>
                </c:pt>
                <c:pt idx="2830">
                  <c:v>7.6589999999999998</c:v>
                </c:pt>
                <c:pt idx="2831">
                  <c:v>9.8930000000000007</c:v>
                </c:pt>
                <c:pt idx="2832">
                  <c:v>18.834</c:v>
                </c:pt>
                <c:pt idx="2833">
                  <c:v>16.361000000000001</c:v>
                </c:pt>
                <c:pt idx="2834">
                  <c:v>21.821000000000002</c:v>
                </c:pt>
                <c:pt idx="2835">
                  <c:v>19.259</c:v>
                </c:pt>
                <c:pt idx="2836">
                  <c:v>13.821</c:v>
                </c:pt>
                <c:pt idx="2837">
                  <c:v>22.856999999999999</c:v>
                </c:pt>
                <c:pt idx="2838">
                  <c:v>22.02</c:v>
                </c:pt>
                <c:pt idx="2839">
                  <c:v>19.573</c:v>
                </c:pt>
                <c:pt idx="2840">
                  <c:v>23.411999999999999</c:v>
                </c:pt>
                <c:pt idx="2841">
                  <c:v>23.457999999999998</c:v>
                </c:pt>
                <c:pt idx="2842">
                  <c:v>22.72</c:v>
                </c:pt>
                <c:pt idx="2843">
                  <c:v>17.036000000000001</c:v>
                </c:pt>
                <c:pt idx="2844">
                  <c:v>14.311999999999999</c:v>
                </c:pt>
                <c:pt idx="2845">
                  <c:v>15.442</c:v>
                </c:pt>
                <c:pt idx="2846">
                  <c:v>8.7129999999999992</c:v>
                </c:pt>
                <c:pt idx="2847">
                  <c:v>14.781000000000001</c:v>
                </c:pt>
                <c:pt idx="2848">
                  <c:v>18.452999999999999</c:v>
                </c:pt>
                <c:pt idx="2849">
                  <c:v>22.47</c:v>
                </c:pt>
                <c:pt idx="2850">
                  <c:v>11.946999999999999</c:v>
                </c:pt>
                <c:pt idx="2851">
                  <c:v>16.606999999999999</c:v>
                </c:pt>
                <c:pt idx="2852">
                  <c:v>20.172000000000001</c:v>
                </c:pt>
                <c:pt idx="2853">
                  <c:v>21.899000000000001</c:v>
                </c:pt>
                <c:pt idx="2854">
                  <c:v>19.602</c:v>
                </c:pt>
                <c:pt idx="2855">
                  <c:v>19.274000000000001</c:v>
                </c:pt>
                <c:pt idx="2856">
                  <c:v>21.548999999999999</c:v>
                </c:pt>
                <c:pt idx="2857">
                  <c:v>20.202999999999999</c:v>
                </c:pt>
                <c:pt idx="2858">
                  <c:v>20.414999999999999</c:v>
                </c:pt>
                <c:pt idx="2859">
                  <c:v>18.202999999999999</c:v>
                </c:pt>
                <c:pt idx="2860">
                  <c:v>11.499000000000001</c:v>
                </c:pt>
                <c:pt idx="2861">
                  <c:v>21.137</c:v>
                </c:pt>
                <c:pt idx="2862">
                  <c:v>20.373999999999999</c:v>
                </c:pt>
                <c:pt idx="2863">
                  <c:v>13.146000000000001</c:v>
                </c:pt>
                <c:pt idx="2864">
                  <c:v>12.365</c:v>
                </c:pt>
                <c:pt idx="2865">
                  <c:v>16.183</c:v>
                </c:pt>
                <c:pt idx="2866">
                  <c:v>23.173999999999999</c:v>
                </c:pt>
                <c:pt idx="2867">
                  <c:v>18.957000000000001</c:v>
                </c:pt>
                <c:pt idx="2868">
                  <c:v>18.920999999999999</c:v>
                </c:pt>
                <c:pt idx="2869">
                  <c:v>18.456</c:v>
                </c:pt>
                <c:pt idx="2870">
                  <c:v>19.199000000000002</c:v>
                </c:pt>
                <c:pt idx="2871">
                  <c:v>13.106999999999999</c:v>
                </c:pt>
                <c:pt idx="2872">
                  <c:v>10.651</c:v>
                </c:pt>
                <c:pt idx="2873">
                  <c:v>18.021000000000001</c:v>
                </c:pt>
                <c:pt idx="2874">
                  <c:v>17.975999999999999</c:v>
                </c:pt>
                <c:pt idx="2875">
                  <c:v>14.917999999999999</c:v>
                </c:pt>
                <c:pt idx="2876">
                  <c:v>15.54</c:v>
                </c:pt>
                <c:pt idx="2877">
                  <c:v>18.198</c:v>
                </c:pt>
                <c:pt idx="2878">
                  <c:v>12.353</c:v>
                </c:pt>
                <c:pt idx="2879">
                  <c:v>23.306999999999999</c:v>
                </c:pt>
                <c:pt idx="2880">
                  <c:v>17.701000000000001</c:v>
                </c:pt>
                <c:pt idx="2881">
                  <c:v>15.715999999999999</c:v>
                </c:pt>
                <c:pt idx="2882">
                  <c:v>24.385999999999999</c:v>
                </c:pt>
                <c:pt idx="2883">
                  <c:v>22.582999999999998</c:v>
                </c:pt>
                <c:pt idx="2884">
                  <c:v>21.52</c:v>
                </c:pt>
                <c:pt idx="2885">
                  <c:v>15.611000000000001</c:v>
                </c:pt>
                <c:pt idx="2886">
                  <c:v>13.164999999999999</c:v>
                </c:pt>
                <c:pt idx="2887">
                  <c:v>18.523</c:v>
                </c:pt>
                <c:pt idx="2888">
                  <c:v>24.7</c:v>
                </c:pt>
                <c:pt idx="2889">
                  <c:v>20.869</c:v>
                </c:pt>
                <c:pt idx="2890">
                  <c:v>17.681999999999999</c:v>
                </c:pt>
                <c:pt idx="2891">
                  <c:v>24.497</c:v>
                </c:pt>
                <c:pt idx="2892">
                  <c:v>20.379000000000001</c:v>
                </c:pt>
                <c:pt idx="2893">
                  <c:v>20.294</c:v>
                </c:pt>
                <c:pt idx="2894">
                  <c:v>23.832000000000001</c:v>
                </c:pt>
                <c:pt idx="2895">
                  <c:v>24.555</c:v>
                </c:pt>
                <c:pt idx="2896">
                  <c:v>23.283000000000001</c:v>
                </c:pt>
                <c:pt idx="2897">
                  <c:v>18.225000000000001</c:v>
                </c:pt>
                <c:pt idx="2898">
                  <c:v>22.561</c:v>
                </c:pt>
                <c:pt idx="2899">
                  <c:v>13.9</c:v>
                </c:pt>
                <c:pt idx="2900">
                  <c:v>13.722</c:v>
                </c:pt>
                <c:pt idx="2901">
                  <c:v>16.172999999999998</c:v>
                </c:pt>
                <c:pt idx="2902">
                  <c:v>19.100000000000001</c:v>
                </c:pt>
                <c:pt idx="2903">
                  <c:v>19.887</c:v>
                </c:pt>
                <c:pt idx="2904">
                  <c:v>23.75</c:v>
                </c:pt>
                <c:pt idx="2905">
                  <c:v>17.550999999999998</c:v>
                </c:pt>
                <c:pt idx="2906">
                  <c:v>19.314</c:v>
                </c:pt>
                <c:pt idx="2907">
                  <c:v>16.388999999999999</c:v>
                </c:pt>
                <c:pt idx="2908">
                  <c:v>23.048999999999999</c:v>
                </c:pt>
                <c:pt idx="2909">
                  <c:v>21.376000000000001</c:v>
                </c:pt>
                <c:pt idx="2910">
                  <c:v>20.795000000000002</c:v>
                </c:pt>
                <c:pt idx="2911">
                  <c:v>22.093</c:v>
                </c:pt>
                <c:pt idx="2912">
                  <c:v>22.401</c:v>
                </c:pt>
                <c:pt idx="2913">
                  <c:v>16.524000000000001</c:v>
                </c:pt>
                <c:pt idx="2914">
                  <c:v>23.867999999999999</c:v>
                </c:pt>
                <c:pt idx="2915">
                  <c:v>19.940999999999999</c:v>
                </c:pt>
                <c:pt idx="2916">
                  <c:v>18.263000000000002</c:v>
                </c:pt>
                <c:pt idx="2917">
                  <c:v>20.596</c:v>
                </c:pt>
                <c:pt idx="2918">
                  <c:v>23.702999999999999</c:v>
                </c:pt>
                <c:pt idx="2919">
                  <c:v>15.177</c:v>
                </c:pt>
                <c:pt idx="2920">
                  <c:v>17.472000000000001</c:v>
                </c:pt>
                <c:pt idx="2921">
                  <c:v>15.792999999999999</c:v>
                </c:pt>
                <c:pt idx="2922">
                  <c:v>19.718</c:v>
                </c:pt>
                <c:pt idx="2923">
                  <c:v>17.172999999999998</c:v>
                </c:pt>
                <c:pt idx="2924">
                  <c:v>12.331</c:v>
                </c:pt>
                <c:pt idx="2925">
                  <c:v>15.731</c:v>
                </c:pt>
                <c:pt idx="2926">
                  <c:v>14.215999999999999</c:v>
                </c:pt>
                <c:pt idx="2927">
                  <c:v>15.1</c:v>
                </c:pt>
                <c:pt idx="2928">
                  <c:v>11.641</c:v>
                </c:pt>
                <c:pt idx="2929">
                  <c:v>18.219000000000001</c:v>
                </c:pt>
                <c:pt idx="2930">
                  <c:v>23.123000000000001</c:v>
                </c:pt>
                <c:pt idx="2931">
                  <c:v>22.436</c:v>
                </c:pt>
                <c:pt idx="2932">
                  <c:v>16.802</c:v>
                </c:pt>
                <c:pt idx="2933">
                  <c:v>17.841000000000001</c:v>
                </c:pt>
                <c:pt idx="2934">
                  <c:v>18.497</c:v>
                </c:pt>
                <c:pt idx="2935">
                  <c:v>18.358000000000001</c:v>
                </c:pt>
                <c:pt idx="2936">
                  <c:v>21.725000000000001</c:v>
                </c:pt>
                <c:pt idx="2937">
                  <c:v>24.661999999999999</c:v>
                </c:pt>
                <c:pt idx="2938">
                  <c:v>24.465</c:v>
                </c:pt>
                <c:pt idx="2939">
                  <c:v>21.672000000000001</c:v>
                </c:pt>
                <c:pt idx="2940">
                  <c:v>20.654</c:v>
                </c:pt>
                <c:pt idx="2941">
                  <c:v>19.882000000000001</c:v>
                </c:pt>
                <c:pt idx="2942">
                  <c:v>19.800999999999998</c:v>
                </c:pt>
                <c:pt idx="2943">
                  <c:v>22.850999999999999</c:v>
                </c:pt>
                <c:pt idx="2944">
                  <c:v>14.694000000000001</c:v>
                </c:pt>
                <c:pt idx="2945">
                  <c:v>19.366</c:v>
                </c:pt>
                <c:pt idx="2946">
                  <c:v>17.27</c:v>
                </c:pt>
                <c:pt idx="2947">
                  <c:v>22.582999999999998</c:v>
                </c:pt>
                <c:pt idx="2948">
                  <c:v>13.561</c:v>
                </c:pt>
                <c:pt idx="2949">
                  <c:v>18.655000000000001</c:v>
                </c:pt>
                <c:pt idx="2950">
                  <c:v>19.36</c:v>
                </c:pt>
                <c:pt idx="2951">
                  <c:v>8.2189999999999994</c:v>
                </c:pt>
                <c:pt idx="2952">
                  <c:v>17.847999999999999</c:v>
                </c:pt>
                <c:pt idx="2953">
                  <c:v>22.632999999999999</c:v>
                </c:pt>
                <c:pt idx="2954">
                  <c:v>16.364000000000001</c:v>
                </c:pt>
                <c:pt idx="2955">
                  <c:v>26.741</c:v>
                </c:pt>
                <c:pt idx="2956">
                  <c:v>22.765000000000001</c:v>
                </c:pt>
                <c:pt idx="2957">
                  <c:v>19.154</c:v>
                </c:pt>
                <c:pt idx="2958">
                  <c:v>19.103999999999999</c:v>
                </c:pt>
                <c:pt idx="2959">
                  <c:v>20.370999999999999</c:v>
                </c:pt>
                <c:pt idx="2960">
                  <c:v>16.713000000000001</c:v>
                </c:pt>
                <c:pt idx="2961">
                  <c:v>24.56</c:v>
                </c:pt>
                <c:pt idx="2962">
                  <c:v>25.423999999999999</c:v>
                </c:pt>
                <c:pt idx="2963">
                  <c:v>27.225000000000001</c:v>
                </c:pt>
                <c:pt idx="2964">
                  <c:v>16.8</c:v>
                </c:pt>
                <c:pt idx="2965">
                  <c:v>14.772</c:v>
                </c:pt>
                <c:pt idx="2966">
                  <c:v>20.692</c:v>
                </c:pt>
                <c:pt idx="2967">
                  <c:v>23.167000000000002</c:v>
                </c:pt>
                <c:pt idx="2968">
                  <c:v>21.277000000000001</c:v>
                </c:pt>
                <c:pt idx="2969">
                  <c:v>27.312999999999999</c:v>
                </c:pt>
                <c:pt idx="2970">
                  <c:v>27.885999999999999</c:v>
                </c:pt>
                <c:pt idx="2971">
                  <c:v>20.152000000000001</c:v>
                </c:pt>
                <c:pt idx="2972">
                  <c:v>25.795999999999999</c:v>
                </c:pt>
                <c:pt idx="2973">
                  <c:v>25.664000000000001</c:v>
                </c:pt>
                <c:pt idx="2974">
                  <c:v>27.097999999999999</c:v>
                </c:pt>
                <c:pt idx="2975">
                  <c:v>22.253</c:v>
                </c:pt>
                <c:pt idx="2976">
                  <c:v>25.577999999999999</c:v>
                </c:pt>
                <c:pt idx="2977">
                  <c:v>27.164000000000001</c:v>
                </c:pt>
                <c:pt idx="2978">
                  <c:v>28.824999999999999</c:v>
                </c:pt>
                <c:pt idx="2979">
                  <c:v>28.433</c:v>
                </c:pt>
                <c:pt idx="2980">
                  <c:v>22.547000000000001</c:v>
                </c:pt>
                <c:pt idx="2981">
                  <c:v>20.719000000000001</c:v>
                </c:pt>
                <c:pt idx="2982">
                  <c:v>13.326000000000001</c:v>
                </c:pt>
                <c:pt idx="2983">
                  <c:v>17.097000000000001</c:v>
                </c:pt>
                <c:pt idx="2984">
                  <c:v>22.838999999999999</c:v>
                </c:pt>
                <c:pt idx="2985">
                  <c:v>20.785</c:v>
                </c:pt>
                <c:pt idx="2986">
                  <c:v>18.216000000000001</c:v>
                </c:pt>
                <c:pt idx="2987">
                  <c:v>21.678000000000001</c:v>
                </c:pt>
                <c:pt idx="2988">
                  <c:v>14.609</c:v>
                </c:pt>
                <c:pt idx="2989">
                  <c:v>19.655999999999999</c:v>
                </c:pt>
                <c:pt idx="2990">
                  <c:v>15.378</c:v>
                </c:pt>
                <c:pt idx="2991">
                  <c:v>19.783000000000001</c:v>
                </c:pt>
                <c:pt idx="2992">
                  <c:v>13.673999999999999</c:v>
                </c:pt>
                <c:pt idx="2993">
                  <c:v>16.655999999999999</c:v>
                </c:pt>
                <c:pt idx="2994">
                  <c:v>10.194000000000001</c:v>
                </c:pt>
                <c:pt idx="2995">
                  <c:v>14.881</c:v>
                </c:pt>
                <c:pt idx="2996">
                  <c:v>13.409000000000001</c:v>
                </c:pt>
                <c:pt idx="2997">
                  <c:v>7.9320000000000004</c:v>
                </c:pt>
                <c:pt idx="2998">
                  <c:v>15.066000000000001</c:v>
                </c:pt>
                <c:pt idx="2999">
                  <c:v>16.091000000000001</c:v>
                </c:pt>
                <c:pt idx="3000">
                  <c:v>21.032</c:v>
                </c:pt>
                <c:pt idx="3001">
                  <c:v>18.25</c:v>
                </c:pt>
                <c:pt idx="3002">
                  <c:v>15.044</c:v>
                </c:pt>
                <c:pt idx="3003">
                  <c:v>17.728999999999999</c:v>
                </c:pt>
                <c:pt idx="3004">
                  <c:v>14.457000000000001</c:v>
                </c:pt>
                <c:pt idx="3005">
                  <c:v>11.938000000000001</c:v>
                </c:pt>
                <c:pt idx="3006">
                  <c:v>14.882</c:v>
                </c:pt>
                <c:pt idx="3007">
                  <c:v>17.516999999999999</c:v>
                </c:pt>
                <c:pt idx="3008">
                  <c:v>17.277999999999999</c:v>
                </c:pt>
                <c:pt idx="3009">
                  <c:v>16.861999999999998</c:v>
                </c:pt>
                <c:pt idx="3010">
                  <c:v>16.265999999999998</c:v>
                </c:pt>
                <c:pt idx="3011">
                  <c:v>12.215999999999999</c:v>
                </c:pt>
                <c:pt idx="3012">
                  <c:v>21.646000000000001</c:v>
                </c:pt>
                <c:pt idx="3013">
                  <c:v>19.727</c:v>
                </c:pt>
                <c:pt idx="3014">
                  <c:v>9.6080000000000005</c:v>
                </c:pt>
                <c:pt idx="3015">
                  <c:v>19.788</c:v>
                </c:pt>
                <c:pt idx="3016">
                  <c:v>22.324999999999999</c:v>
                </c:pt>
                <c:pt idx="3017">
                  <c:v>13.58</c:v>
                </c:pt>
                <c:pt idx="3018">
                  <c:v>24.82</c:v>
                </c:pt>
                <c:pt idx="3019">
                  <c:v>16.001000000000001</c:v>
                </c:pt>
                <c:pt idx="3020">
                  <c:v>17.556000000000001</c:v>
                </c:pt>
                <c:pt idx="3021">
                  <c:v>15.051</c:v>
                </c:pt>
                <c:pt idx="3022">
                  <c:v>20.308</c:v>
                </c:pt>
                <c:pt idx="3023">
                  <c:v>14.548</c:v>
                </c:pt>
                <c:pt idx="3024">
                  <c:v>21.003</c:v>
                </c:pt>
                <c:pt idx="3025">
                  <c:v>15.692</c:v>
                </c:pt>
                <c:pt idx="3026">
                  <c:v>4.0999999999999996</c:v>
                </c:pt>
                <c:pt idx="3027">
                  <c:v>12.15</c:v>
                </c:pt>
                <c:pt idx="3028">
                  <c:v>5.3079999999999998</c:v>
                </c:pt>
                <c:pt idx="3029">
                  <c:v>14.122</c:v>
                </c:pt>
                <c:pt idx="3030">
                  <c:v>9.4190000000000005</c:v>
                </c:pt>
                <c:pt idx="3031">
                  <c:v>19.771000000000001</c:v>
                </c:pt>
                <c:pt idx="3032">
                  <c:v>14.981999999999999</c:v>
                </c:pt>
                <c:pt idx="3033">
                  <c:v>17.655999999999999</c:v>
                </c:pt>
                <c:pt idx="3034">
                  <c:v>8.2080000000000002</c:v>
                </c:pt>
                <c:pt idx="3035">
                  <c:v>10.714</c:v>
                </c:pt>
                <c:pt idx="3039">
                  <c:v>18.262</c:v>
                </c:pt>
                <c:pt idx="3040">
                  <c:v>18.945</c:v>
                </c:pt>
                <c:pt idx="3041">
                  <c:v>12.337</c:v>
                </c:pt>
                <c:pt idx="3042">
                  <c:v>12.384</c:v>
                </c:pt>
                <c:pt idx="3043">
                  <c:v>11.786</c:v>
                </c:pt>
                <c:pt idx="3049">
                  <c:v>9.0039999999999996</c:v>
                </c:pt>
                <c:pt idx="3050">
                  <c:v>9.57</c:v>
                </c:pt>
                <c:pt idx="3051">
                  <c:v>13.539</c:v>
                </c:pt>
                <c:pt idx="3052">
                  <c:v>9.6340000000000003</c:v>
                </c:pt>
                <c:pt idx="3053">
                  <c:v>9.2080000000000002</c:v>
                </c:pt>
                <c:pt idx="3054">
                  <c:v>13.093</c:v>
                </c:pt>
                <c:pt idx="3055">
                  <c:v>12.061999999999999</c:v>
                </c:pt>
                <c:pt idx="3056">
                  <c:v>13.029</c:v>
                </c:pt>
                <c:pt idx="3057">
                  <c:v>6.0650000000000004</c:v>
                </c:pt>
                <c:pt idx="3058">
                  <c:v>12.172000000000001</c:v>
                </c:pt>
                <c:pt idx="3059">
                  <c:v>6.98</c:v>
                </c:pt>
                <c:pt idx="3060">
                  <c:v>15.678000000000001</c:v>
                </c:pt>
                <c:pt idx="3061">
                  <c:v>9.1080000000000005</c:v>
                </c:pt>
                <c:pt idx="3062">
                  <c:v>18.045000000000002</c:v>
                </c:pt>
                <c:pt idx="3063">
                  <c:v>18.032</c:v>
                </c:pt>
                <c:pt idx="3064">
                  <c:v>18.78</c:v>
                </c:pt>
                <c:pt idx="3065">
                  <c:v>5.1680000000000001</c:v>
                </c:pt>
                <c:pt idx="3066">
                  <c:v>14.627000000000001</c:v>
                </c:pt>
                <c:pt idx="3067">
                  <c:v>19.105</c:v>
                </c:pt>
                <c:pt idx="3068">
                  <c:v>12.835000000000001</c:v>
                </c:pt>
                <c:pt idx="3069">
                  <c:v>11.739000000000001</c:v>
                </c:pt>
                <c:pt idx="3070">
                  <c:v>9.5920000000000005</c:v>
                </c:pt>
                <c:pt idx="3071">
                  <c:v>16.385000000000002</c:v>
                </c:pt>
                <c:pt idx="3072">
                  <c:v>11.462999999999999</c:v>
                </c:pt>
                <c:pt idx="3073">
                  <c:v>11.648</c:v>
                </c:pt>
                <c:pt idx="3074">
                  <c:v>5.2439999999999998</c:v>
                </c:pt>
                <c:pt idx="3075">
                  <c:v>12.302</c:v>
                </c:pt>
                <c:pt idx="3076">
                  <c:v>13.901</c:v>
                </c:pt>
                <c:pt idx="3077">
                  <c:v>15.087999999999999</c:v>
                </c:pt>
                <c:pt idx="3078">
                  <c:v>22.681999999999999</c:v>
                </c:pt>
                <c:pt idx="3079">
                  <c:v>18.675999999999998</c:v>
                </c:pt>
                <c:pt idx="3080">
                  <c:v>15.637</c:v>
                </c:pt>
                <c:pt idx="3081">
                  <c:v>3.0339999999999998</c:v>
                </c:pt>
                <c:pt idx="3082">
                  <c:v>7.7489999999999997</c:v>
                </c:pt>
                <c:pt idx="3083">
                  <c:v>9.8219999999999992</c:v>
                </c:pt>
                <c:pt idx="3084">
                  <c:v>12.052</c:v>
                </c:pt>
                <c:pt idx="3085">
                  <c:v>8.8019999999999996</c:v>
                </c:pt>
                <c:pt idx="3086">
                  <c:v>14.664999999999999</c:v>
                </c:pt>
                <c:pt idx="3087">
                  <c:v>14.746</c:v>
                </c:pt>
                <c:pt idx="3088">
                  <c:v>15.6</c:v>
                </c:pt>
                <c:pt idx="3089">
                  <c:v>11.397</c:v>
                </c:pt>
                <c:pt idx="3090">
                  <c:v>12.976000000000001</c:v>
                </c:pt>
                <c:pt idx="3091">
                  <c:v>10.108000000000001</c:v>
                </c:pt>
                <c:pt idx="3092">
                  <c:v>14.022</c:v>
                </c:pt>
                <c:pt idx="3093">
                  <c:v>8.9939999999999998</c:v>
                </c:pt>
                <c:pt idx="3094">
                  <c:v>12.663</c:v>
                </c:pt>
                <c:pt idx="3095">
                  <c:v>11.096</c:v>
                </c:pt>
                <c:pt idx="3096">
                  <c:v>3.484</c:v>
                </c:pt>
                <c:pt idx="3097">
                  <c:v>13.066000000000001</c:v>
                </c:pt>
                <c:pt idx="3098">
                  <c:v>19.547999999999998</c:v>
                </c:pt>
                <c:pt idx="3099">
                  <c:v>20.605</c:v>
                </c:pt>
                <c:pt idx="3100">
                  <c:v>17.564</c:v>
                </c:pt>
                <c:pt idx="3101">
                  <c:v>15.692</c:v>
                </c:pt>
                <c:pt idx="3102">
                  <c:v>18.725999999999999</c:v>
                </c:pt>
                <c:pt idx="3103">
                  <c:v>18.82</c:v>
                </c:pt>
                <c:pt idx="3104">
                  <c:v>20.401</c:v>
                </c:pt>
                <c:pt idx="3105">
                  <c:v>11.781000000000001</c:v>
                </c:pt>
                <c:pt idx="3106">
                  <c:v>16.251999999999999</c:v>
                </c:pt>
                <c:pt idx="3107">
                  <c:v>5.0369999999999999</c:v>
                </c:pt>
                <c:pt idx="3108">
                  <c:v>12.733000000000001</c:v>
                </c:pt>
                <c:pt idx="3109">
                  <c:v>14.332000000000001</c:v>
                </c:pt>
                <c:pt idx="3110">
                  <c:v>17.206</c:v>
                </c:pt>
                <c:pt idx="3111">
                  <c:v>12.202</c:v>
                </c:pt>
                <c:pt idx="3112">
                  <c:v>10.035</c:v>
                </c:pt>
                <c:pt idx="3113">
                  <c:v>10.69</c:v>
                </c:pt>
                <c:pt idx="3114">
                  <c:v>8.8049999999999997</c:v>
                </c:pt>
                <c:pt idx="3115">
                  <c:v>17.541</c:v>
                </c:pt>
                <c:pt idx="3116">
                  <c:v>14.157999999999999</c:v>
                </c:pt>
                <c:pt idx="3117">
                  <c:v>10.737</c:v>
                </c:pt>
                <c:pt idx="3118">
                  <c:v>21.434999999999999</c:v>
                </c:pt>
                <c:pt idx="3119">
                  <c:v>13.095000000000001</c:v>
                </c:pt>
                <c:pt idx="3120">
                  <c:v>4.8380000000000001</c:v>
                </c:pt>
                <c:pt idx="3121">
                  <c:v>13.13</c:v>
                </c:pt>
                <c:pt idx="3122">
                  <c:v>12.662000000000001</c:v>
                </c:pt>
                <c:pt idx="3123">
                  <c:v>12.413</c:v>
                </c:pt>
                <c:pt idx="3124">
                  <c:v>11.868</c:v>
                </c:pt>
                <c:pt idx="3125">
                  <c:v>10.696999999999999</c:v>
                </c:pt>
                <c:pt idx="3126">
                  <c:v>11.143000000000001</c:v>
                </c:pt>
                <c:pt idx="3127">
                  <c:v>11.102</c:v>
                </c:pt>
                <c:pt idx="3128">
                  <c:v>11.17</c:v>
                </c:pt>
                <c:pt idx="3129">
                  <c:v>14.189</c:v>
                </c:pt>
                <c:pt idx="3130">
                  <c:v>18.367999999999999</c:v>
                </c:pt>
                <c:pt idx="3131">
                  <c:v>16.266999999999999</c:v>
                </c:pt>
                <c:pt idx="3132">
                  <c:v>16.666</c:v>
                </c:pt>
                <c:pt idx="3133">
                  <c:v>23.61</c:v>
                </c:pt>
                <c:pt idx="3134">
                  <c:v>21.808</c:v>
                </c:pt>
                <c:pt idx="3135">
                  <c:v>18.085999999999999</c:v>
                </c:pt>
                <c:pt idx="3136">
                  <c:v>20.251000000000001</c:v>
                </c:pt>
                <c:pt idx="3137">
                  <c:v>17.068000000000001</c:v>
                </c:pt>
                <c:pt idx="3138">
                  <c:v>10.798</c:v>
                </c:pt>
                <c:pt idx="3139">
                  <c:v>16.940999999999999</c:v>
                </c:pt>
                <c:pt idx="3140">
                  <c:v>22.902999999999999</c:v>
                </c:pt>
                <c:pt idx="3141">
                  <c:v>10.617000000000001</c:v>
                </c:pt>
                <c:pt idx="3142">
                  <c:v>16.922999999999998</c:v>
                </c:pt>
                <c:pt idx="3143">
                  <c:v>12.53</c:v>
                </c:pt>
                <c:pt idx="3144">
                  <c:v>13.459</c:v>
                </c:pt>
                <c:pt idx="3145">
                  <c:v>12.874000000000001</c:v>
                </c:pt>
                <c:pt idx="3146">
                  <c:v>19.048999999999999</c:v>
                </c:pt>
                <c:pt idx="3147">
                  <c:v>14.903</c:v>
                </c:pt>
                <c:pt idx="3148">
                  <c:v>17.056999999999999</c:v>
                </c:pt>
                <c:pt idx="3149">
                  <c:v>11.677</c:v>
                </c:pt>
                <c:pt idx="3150">
                  <c:v>19.105</c:v>
                </c:pt>
                <c:pt idx="3151">
                  <c:v>12.327</c:v>
                </c:pt>
                <c:pt idx="3152">
                  <c:v>14.698</c:v>
                </c:pt>
                <c:pt idx="3153">
                  <c:v>18.974</c:v>
                </c:pt>
                <c:pt idx="3154">
                  <c:v>8.7530000000000001</c:v>
                </c:pt>
                <c:pt idx="3155">
                  <c:v>12.420999999999999</c:v>
                </c:pt>
                <c:pt idx="3156">
                  <c:v>12.297000000000001</c:v>
                </c:pt>
                <c:pt idx="3157">
                  <c:v>16.888000000000002</c:v>
                </c:pt>
                <c:pt idx="3158">
                  <c:v>20.603000000000002</c:v>
                </c:pt>
                <c:pt idx="3159">
                  <c:v>15.715</c:v>
                </c:pt>
                <c:pt idx="3160">
                  <c:v>9.5310000000000006</c:v>
                </c:pt>
                <c:pt idx="3161">
                  <c:v>9.6189999999999998</c:v>
                </c:pt>
                <c:pt idx="3162">
                  <c:v>16.263999999999999</c:v>
                </c:pt>
                <c:pt idx="3163">
                  <c:v>13.1</c:v>
                </c:pt>
                <c:pt idx="3164">
                  <c:v>18.321999999999999</c:v>
                </c:pt>
                <c:pt idx="3165">
                  <c:v>15.02</c:v>
                </c:pt>
                <c:pt idx="3166">
                  <c:v>10.361000000000001</c:v>
                </c:pt>
                <c:pt idx="3167">
                  <c:v>11.364000000000001</c:v>
                </c:pt>
                <c:pt idx="3168">
                  <c:v>3.9079999999999999</c:v>
                </c:pt>
                <c:pt idx="3169">
                  <c:v>9.5109999999999992</c:v>
                </c:pt>
                <c:pt idx="3170">
                  <c:v>17.097000000000001</c:v>
                </c:pt>
                <c:pt idx="3171">
                  <c:v>21.812999999999999</c:v>
                </c:pt>
                <c:pt idx="3172">
                  <c:v>17.361000000000001</c:v>
                </c:pt>
                <c:pt idx="3173">
                  <c:v>14.648999999999999</c:v>
                </c:pt>
                <c:pt idx="3174">
                  <c:v>14.515000000000001</c:v>
                </c:pt>
                <c:pt idx="3175">
                  <c:v>6.2789999999999999</c:v>
                </c:pt>
                <c:pt idx="3176">
                  <c:v>10.97</c:v>
                </c:pt>
                <c:pt idx="3177">
                  <c:v>6.2370000000000001</c:v>
                </c:pt>
                <c:pt idx="3178">
                  <c:v>3.3130000000000002</c:v>
                </c:pt>
                <c:pt idx="3179">
                  <c:v>15.09</c:v>
                </c:pt>
                <c:pt idx="3180">
                  <c:v>19.658999999999999</c:v>
                </c:pt>
                <c:pt idx="3181">
                  <c:v>6.55</c:v>
                </c:pt>
                <c:pt idx="3182">
                  <c:v>13.489000000000001</c:v>
                </c:pt>
                <c:pt idx="3183">
                  <c:v>14.182</c:v>
                </c:pt>
                <c:pt idx="3184">
                  <c:v>4.4630000000000001</c:v>
                </c:pt>
                <c:pt idx="3185">
                  <c:v>12.926</c:v>
                </c:pt>
                <c:pt idx="3186">
                  <c:v>12.725</c:v>
                </c:pt>
                <c:pt idx="3187">
                  <c:v>15.972</c:v>
                </c:pt>
                <c:pt idx="3188">
                  <c:v>9.9420000000000002</c:v>
                </c:pt>
                <c:pt idx="3189">
                  <c:v>13.396000000000001</c:v>
                </c:pt>
                <c:pt idx="3190">
                  <c:v>11.632</c:v>
                </c:pt>
                <c:pt idx="3191">
                  <c:v>8.2970000000000006</c:v>
                </c:pt>
                <c:pt idx="3192">
                  <c:v>20.042000000000002</c:v>
                </c:pt>
                <c:pt idx="3193">
                  <c:v>21.030999999999999</c:v>
                </c:pt>
                <c:pt idx="3194">
                  <c:v>20.164999999999999</c:v>
                </c:pt>
                <c:pt idx="3195">
                  <c:v>3.1110000000000002</c:v>
                </c:pt>
                <c:pt idx="3196">
                  <c:v>17.777999999999999</c:v>
                </c:pt>
                <c:pt idx="3197">
                  <c:v>22.704000000000001</c:v>
                </c:pt>
                <c:pt idx="3198">
                  <c:v>18.815999999999999</c:v>
                </c:pt>
                <c:pt idx="3199">
                  <c:v>18.934999999999999</c:v>
                </c:pt>
                <c:pt idx="3200">
                  <c:v>19.225999999999999</c:v>
                </c:pt>
                <c:pt idx="3201">
                  <c:v>20.597000000000001</c:v>
                </c:pt>
                <c:pt idx="3202">
                  <c:v>19.228000000000002</c:v>
                </c:pt>
                <c:pt idx="3203">
                  <c:v>21.439</c:v>
                </c:pt>
                <c:pt idx="3204">
                  <c:v>20.773</c:v>
                </c:pt>
                <c:pt idx="3205">
                  <c:v>17.556000000000001</c:v>
                </c:pt>
                <c:pt idx="3206">
                  <c:v>16.719000000000001</c:v>
                </c:pt>
                <c:pt idx="3207">
                  <c:v>16.678000000000001</c:v>
                </c:pt>
                <c:pt idx="3208">
                  <c:v>17.36</c:v>
                </c:pt>
                <c:pt idx="3209">
                  <c:v>21.553000000000001</c:v>
                </c:pt>
                <c:pt idx="3210">
                  <c:v>21.324000000000002</c:v>
                </c:pt>
                <c:pt idx="3211">
                  <c:v>21.265000000000001</c:v>
                </c:pt>
                <c:pt idx="3212">
                  <c:v>13.022</c:v>
                </c:pt>
                <c:pt idx="3213">
                  <c:v>20.83</c:v>
                </c:pt>
                <c:pt idx="3214">
                  <c:v>12.396000000000001</c:v>
                </c:pt>
                <c:pt idx="3215">
                  <c:v>17.969000000000001</c:v>
                </c:pt>
                <c:pt idx="3216">
                  <c:v>17.135000000000002</c:v>
                </c:pt>
                <c:pt idx="3217">
                  <c:v>6.7759999999999998</c:v>
                </c:pt>
                <c:pt idx="3218">
                  <c:v>15.778</c:v>
                </c:pt>
                <c:pt idx="3219">
                  <c:v>19.946999999999999</c:v>
                </c:pt>
                <c:pt idx="3220">
                  <c:v>17.608000000000001</c:v>
                </c:pt>
                <c:pt idx="3221">
                  <c:v>17.821999999999999</c:v>
                </c:pt>
                <c:pt idx="3222">
                  <c:v>11.95</c:v>
                </c:pt>
                <c:pt idx="3223">
                  <c:v>9.0990000000000002</c:v>
                </c:pt>
                <c:pt idx="3224">
                  <c:v>15.484999999999999</c:v>
                </c:pt>
                <c:pt idx="3225">
                  <c:v>9.5289999999999999</c:v>
                </c:pt>
                <c:pt idx="3226">
                  <c:v>16.663</c:v>
                </c:pt>
                <c:pt idx="3227">
                  <c:v>16.989000000000001</c:v>
                </c:pt>
              </c:numCache>
            </c:numRef>
          </c:yVal>
          <c:smooth val="0"/>
          <c:extLst>
            <c:ext xmlns:c16="http://schemas.microsoft.com/office/drawing/2014/chart" uri="{C3380CC4-5D6E-409C-BE32-E72D297353CC}">
              <c16:uniqueId val="{00000002-FC95-448A-AA94-65BC83807E48}"/>
            </c:ext>
          </c:extLst>
        </c:ser>
        <c:ser>
          <c:idx val="0"/>
          <c:order val="1"/>
          <c:tx>
            <c:v>Total Daily Solar Radiation</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Daily_Prev!$K$19:$K$9999</c:f>
              <c:numCache>
                <c:formatCode>0.0</c:formatCode>
                <c:ptCount val="9981"/>
                <c:pt idx="0">
                  <c:v>14.421119999999998</c:v>
                </c:pt>
                <c:pt idx="1">
                  <c:v>21.513649999999998</c:v>
                </c:pt>
                <c:pt idx="2">
                  <c:v>23.756219999999999</c:v>
                </c:pt>
                <c:pt idx="3">
                  <c:v>20.955690000000001</c:v>
                </c:pt>
                <c:pt idx="4">
                  <c:v>26.009519999999998</c:v>
                </c:pt>
                <c:pt idx="5">
                  <c:v>22.275480000000002</c:v>
                </c:pt>
                <c:pt idx="6">
                  <c:v>19.668089999999996</c:v>
                </c:pt>
                <c:pt idx="7">
                  <c:v>19.517870000000002</c:v>
                </c:pt>
                <c:pt idx="8">
                  <c:v>19.625169999999997</c:v>
                </c:pt>
                <c:pt idx="9">
                  <c:v>24.34637</c:v>
                </c:pt>
                <c:pt idx="10">
                  <c:v>22.779789999999998</c:v>
                </c:pt>
                <c:pt idx="11">
                  <c:v>16.835369999999998</c:v>
                </c:pt>
                <c:pt idx="12">
                  <c:v>21.37416</c:v>
                </c:pt>
                <c:pt idx="13">
                  <c:v>21.738980000000002</c:v>
                </c:pt>
                <c:pt idx="14">
                  <c:v>19.131589999999996</c:v>
                </c:pt>
                <c:pt idx="15">
                  <c:v>19.78612</c:v>
                </c:pt>
                <c:pt idx="16">
                  <c:v>18.788230000000002</c:v>
                </c:pt>
                <c:pt idx="17">
                  <c:v>21.02007</c:v>
                </c:pt>
                <c:pt idx="18">
                  <c:v>18.90626</c:v>
                </c:pt>
                <c:pt idx="19">
                  <c:v>21.68533</c:v>
                </c:pt>
                <c:pt idx="20">
                  <c:v>24.850680000000001</c:v>
                </c:pt>
                <c:pt idx="21">
                  <c:v>22.404239999999998</c:v>
                </c:pt>
                <c:pt idx="22">
                  <c:v>22.200369999999999</c:v>
                </c:pt>
                <c:pt idx="23">
                  <c:v>19.110129999999998</c:v>
                </c:pt>
                <c:pt idx="24">
                  <c:v>23.573809999999998</c:v>
                </c:pt>
                <c:pt idx="25">
                  <c:v>19.163779999999999</c:v>
                </c:pt>
                <c:pt idx="26">
                  <c:v>18.04786</c:v>
                </c:pt>
                <c:pt idx="27">
                  <c:v>18.27319</c:v>
                </c:pt>
                <c:pt idx="28">
                  <c:v>11.98541</c:v>
                </c:pt>
                <c:pt idx="29">
                  <c:v>19.657360000000001</c:v>
                </c:pt>
                <c:pt idx="30">
                  <c:v>15.590689999999999</c:v>
                </c:pt>
                <c:pt idx="31">
                  <c:v>24.357099999999999</c:v>
                </c:pt>
                <c:pt idx="32">
                  <c:v>13.841699999999999</c:v>
                </c:pt>
                <c:pt idx="33">
                  <c:v>17.897639999999999</c:v>
                </c:pt>
                <c:pt idx="34">
                  <c:v>17.3826</c:v>
                </c:pt>
                <c:pt idx="35">
                  <c:v>27.222010000000001</c:v>
                </c:pt>
                <c:pt idx="36">
                  <c:v>20.387</c:v>
                </c:pt>
                <c:pt idx="37">
                  <c:v>18.359029999999997</c:v>
                </c:pt>
                <c:pt idx="38">
                  <c:v>20.301159999999999</c:v>
                </c:pt>
                <c:pt idx="39">
                  <c:v>16.931939999999997</c:v>
                </c:pt>
                <c:pt idx="40">
                  <c:v>15.751639999999998</c:v>
                </c:pt>
                <c:pt idx="41">
                  <c:v>15.461929999999999</c:v>
                </c:pt>
                <c:pt idx="42">
                  <c:v>15.869669999999999</c:v>
                </c:pt>
                <c:pt idx="43">
                  <c:v>17.103619999999999</c:v>
                </c:pt>
                <c:pt idx="44">
                  <c:v>18.702389999999998</c:v>
                </c:pt>
                <c:pt idx="45">
                  <c:v>13.702209999999999</c:v>
                </c:pt>
                <c:pt idx="46">
                  <c:v>20.923500000000001</c:v>
                </c:pt>
                <c:pt idx="47">
                  <c:v>17.532819999999997</c:v>
                </c:pt>
                <c:pt idx="48">
                  <c:v>23.316289999999999</c:v>
                </c:pt>
                <c:pt idx="49">
                  <c:v>19.53933</c:v>
                </c:pt>
                <c:pt idx="50">
                  <c:v>16.37398</c:v>
                </c:pt>
                <c:pt idx="51">
                  <c:v>15.633609999999999</c:v>
                </c:pt>
                <c:pt idx="52">
                  <c:v>18.359029999999997</c:v>
                </c:pt>
                <c:pt idx="53">
                  <c:v>20.129480000000001</c:v>
                </c:pt>
                <c:pt idx="54">
                  <c:v>19.238889999999998</c:v>
                </c:pt>
                <c:pt idx="55">
                  <c:v>11.802999999999999</c:v>
                </c:pt>
                <c:pt idx="56">
                  <c:v>16.792449999999999</c:v>
                </c:pt>
                <c:pt idx="57">
                  <c:v>17.811800000000002</c:v>
                </c:pt>
                <c:pt idx="58">
                  <c:v>23.069499999999998</c:v>
                </c:pt>
                <c:pt idx="59">
                  <c:v>15.869669999999999</c:v>
                </c:pt>
                <c:pt idx="60">
                  <c:v>8.6591100000000001</c:v>
                </c:pt>
                <c:pt idx="61">
                  <c:v>5.8585799999999999</c:v>
                </c:pt>
                <c:pt idx="62">
                  <c:v>7.2856699999999996</c:v>
                </c:pt>
                <c:pt idx="63">
                  <c:v>11.438179999999999</c:v>
                </c:pt>
                <c:pt idx="64">
                  <c:v>14.099220000000001</c:v>
                </c:pt>
                <c:pt idx="65">
                  <c:v>19.21743</c:v>
                </c:pt>
                <c:pt idx="66">
                  <c:v>20.279699999999998</c:v>
                </c:pt>
                <c:pt idx="67">
                  <c:v>15.944779999999998</c:v>
                </c:pt>
                <c:pt idx="68">
                  <c:v>18.455599999999997</c:v>
                </c:pt>
                <c:pt idx="69">
                  <c:v>12.875999999999999</c:v>
                </c:pt>
                <c:pt idx="70">
                  <c:v>15.4512</c:v>
                </c:pt>
                <c:pt idx="71">
                  <c:v>13.85243</c:v>
                </c:pt>
                <c:pt idx="72">
                  <c:v>22.125260000000001</c:v>
                </c:pt>
                <c:pt idx="73">
                  <c:v>17.650849999999998</c:v>
                </c:pt>
                <c:pt idx="74">
                  <c:v>19.560790000000001</c:v>
                </c:pt>
                <c:pt idx="75">
                  <c:v>14.056299999999998</c:v>
                </c:pt>
                <c:pt idx="76">
                  <c:v>3.7018499999999999</c:v>
                </c:pt>
                <c:pt idx="77">
                  <c:v>6.6204099999999997</c:v>
                </c:pt>
                <c:pt idx="78">
                  <c:v>8.272829999999999</c:v>
                </c:pt>
                <c:pt idx="79">
                  <c:v>12.339499999999999</c:v>
                </c:pt>
                <c:pt idx="80">
                  <c:v>13.91681</c:v>
                </c:pt>
                <c:pt idx="81">
                  <c:v>11.1592</c:v>
                </c:pt>
                <c:pt idx="82">
                  <c:v>12.961839999999999</c:v>
                </c:pt>
                <c:pt idx="83">
                  <c:v>18.30538</c:v>
                </c:pt>
                <c:pt idx="84">
                  <c:v>13.863159999999999</c:v>
                </c:pt>
                <c:pt idx="85">
                  <c:v>10.48321</c:v>
                </c:pt>
                <c:pt idx="86">
                  <c:v>12.940379999999999</c:v>
                </c:pt>
                <c:pt idx="87">
                  <c:v>19.75393</c:v>
                </c:pt>
                <c:pt idx="88">
                  <c:v>15.31171</c:v>
                </c:pt>
                <c:pt idx="89">
                  <c:v>15.901859999999999</c:v>
                </c:pt>
                <c:pt idx="90">
                  <c:v>13.712939999999998</c:v>
                </c:pt>
                <c:pt idx="91">
                  <c:v>22.672489999999996</c:v>
                </c:pt>
                <c:pt idx="92">
                  <c:v>17.18946</c:v>
                </c:pt>
                <c:pt idx="93">
                  <c:v>17.060700000000001</c:v>
                </c:pt>
                <c:pt idx="94">
                  <c:v>13.873889999999999</c:v>
                </c:pt>
                <c:pt idx="95">
                  <c:v>11.642049999999999</c:v>
                </c:pt>
                <c:pt idx="96">
                  <c:v>7.6290300000000002</c:v>
                </c:pt>
                <c:pt idx="97">
                  <c:v>20.354809999999997</c:v>
                </c:pt>
                <c:pt idx="98">
                  <c:v>9.3780199999999994</c:v>
                </c:pt>
                <c:pt idx="99">
                  <c:v>9.8286800000000003</c:v>
                </c:pt>
                <c:pt idx="100">
                  <c:v>11.502560000000001</c:v>
                </c:pt>
                <c:pt idx="101">
                  <c:v>12.15709</c:v>
                </c:pt>
                <c:pt idx="102">
                  <c:v>16.234490000000001</c:v>
                </c:pt>
                <c:pt idx="103">
                  <c:v>16.05208</c:v>
                </c:pt>
                <c:pt idx="104">
                  <c:v>18.541440000000001</c:v>
                </c:pt>
                <c:pt idx="105">
                  <c:v>18.444870000000002</c:v>
                </c:pt>
                <c:pt idx="106">
                  <c:v>22.44716</c:v>
                </c:pt>
                <c:pt idx="107">
                  <c:v>17.98348</c:v>
                </c:pt>
                <c:pt idx="108">
                  <c:v>20.301159999999999</c:v>
                </c:pt>
                <c:pt idx="109">
                  <c:v>17.98348</c:v>
                </c:pt>
                <c:pt idx="110">
                  <c:v>21.492190000000001</c:v>
                </c:pt>
                <c:pt idx="111">
                  <c:v>14.65718</c:v>
                </c:pt>
                <c:pt idx="112">
                  <c:v>14.346009999999998</c:v>
                </c:pt>
                <c:pt idx="113">
                  <c:v>17.135809999999999</c:v>
                </c:pt>
                <c:pt idx="114">
                  <c:v>19.75393</c:v>
                </c:pt>
                <c:pt idx="115">
                  <c:v>17.35041</c:v>
                </c:pt>
                <c:pt idx="116">
                  <c:v>21.738980000000002</c:v>
                </c:pt>
                <c:pt idx="117">
                  <c:v>20.183129999999998</c:v>
                </c:pt>
                <c:pt idx="118">
                  <c:v>22.822709999999997</c:v>
                </c:pt>
                <c:pt idx="119">
                  <c:v>17.264569999999999</c:v>
                </c:pt>
                <c:pt idx="120">
                  <c:v>13.509069999999999</c:v>
                </c:pt>
                <c:pt idx="121">
                  <c:v>16.803180000000001</c:v>
                </c:pt>
                <c:pt idx="122">
                  <c:v>21.545839999999998</c:v>
                </c:pt>
                <c:pt idx="123">
                  <c:v>26.320689999999999</c:v>
                </c:pt>
                <c:pt idx="124">
                  <c:v>19.839769999999998</c:v>
                </c:pt>
                <c:pt idx="125">
                  <c:v>19.314</c:v>
                </c:pt>
                <c:pt idx="126">
                  <c:v>17.768879999999999</c:v>
                </c:pt>
                <c:pt idx="127">
                  <c:v>15.923319999999999</c:v>
                </c:pt>
                <c:pt idx="128">
                  <c:v>7.3822399999999995</c:v>
                </c:pt>
                <c:pt idx="129">
                  <c:v>8.1118799999999993</c:v>
                </c:pt>
                <c:pt idx="130">
                  <c:v>11.87811</c:v>
                </c:pt>
                <c:pt idx="131">
                  <c:v>12.092709999999999</c:v>
                </c:pt>
                <c:pt idx="132">
                  <c:v>13.262279999999999</c:v>
                </c:pt>
                <c:pt idx="133">
                  <c:v>4.9787199999999991</c:v>
                </c:pt>
                <c:pt idx="134">
                  <c:v>8.9488199999999996</c:v>
                </c:pt>
                <c:pt idx="135">
                  <c:v>15.333169999999999</c:v>
                </c:pt>
                <c:pt idx="136">
                  <c:v>13.509069999999999</c:v>
                </c:pt>
                <c:pt idx="137">
                  <c:v>13.65929</c:v>
                </c:pt>
                <c:pt idx="138">
                  <c:v>9.442400000000001</c:v>
                </c:pt>
                <c:pt idx="139">
                  <c:v>5.0752899999999999</c:v>
                </c:pt>
                <c:pt idx="140">
                  <c:v>15.161490000000001</c:v>
                </c:pt>
                <c:pt idx="141">
                  <c:v>11.245039999999999</c:v>
                </c:pt>
                <c:pt idx="142">
                  <c:v>6.5345699999999995</c:v>
                </c:pt>
                <c:pt idx="143">
                  <c:v>6.2233999999999998</c:v>
                </c:pt>
                <c:pt idx="144">
                  <c:v>7.6182999999999996</c:v>
                </c:pt>
                <c:pt idx="145">
                  <c:v>16.030619999999999</c:v>
                </c:pt>
                <c:pt idx="146">
                  <c:v>19.485679999999999</c:v>
                </c:pt>
                <c:pt idx="147">
                  <c:v>21.588760000000001</c:v>
                </c:pt>
                <c:pt idx="148">
                  <c:v>17.559999999999999</c:v>
                </c:pt>
                <c:pt idx="149">
                  <c:v>20.56</c:v>
                </c:pt>
                <c:pt idx="150">
                  <c:v>10.44</c:v>
                </c:pt>
                <c:pt idx="151">
                  <c:v>13.41</c:v>
                </c:pt>
                <c:pt idx="152">
                  <c:v>20.440000000000001</c:v>
                </c:pt>
                <c:pt idx="153">
                  <c:v>9.89</c:v>
                </c:pt>
                <c:pt idx="154">
                  <c:v>18.47</c:v>
                </c:pt>
                <c:pt idx="155">
                  <c:v>15.53</c:v>
                </c:pt>
                <c:pt idx="156">
                  <c:v>19.11</c:v>
                </c:pt>
                <c:pt idx="157">
                  <c:v>18.170000000000002</c:v>
                </c:pt>
                <c:pt idx="158">
                  <c:v>19.96</c:v>
                </c:pt>
                <c:pt idx="159">
                  <c:v>14.48</c:v>
                </c:pt>
                <c:pt idx="160">
                  <c:v>17.170000000000002</c:v>
                </c:pt>
                <c:pt idx="161">
                  <c:v>12.69</c:v>
                </c:pt>
                <c:pt idx="162">
                  <c:v>11.04</c:v>
                </c:pt>
                <c:pt idx="163">
                  <c:v>11.51</c:v>
                </c:pt>
                <c:pt idx="164">
                  <c:v>18.77</c:v>
                </c:pt>
                <c:pt idx="165">
                  <c:v>16.72</c:v>
                </c:pt>
                <c:pt idx="166">
                  <c:v>4.03</c:v>
                </c:pt>
                <c:pt idx="167">
                  <c:v>9.51</c:v>
                </c:pt>
                <c:pt idx="168">
                  <c:v>8.4</c:v>
                </c:pt>
                <c:pt idx="169">
                  <c:v>6.49</c:v>
                </c:pt>
                <c:pt idx="170">
                  <c:v>15.94</c:v>
                </c:pt>
                <c:pt idx="171">
                  <c:v>18.739999999999998</c:v>
                </c:pt>
                <c:pt idx="172">
                  <c:v>16.989999999999998</c:v>
                </c:pt>
                <c:pt idx="173">
                  <c:v>10.01</c:v>
                </c:pt>
                <c:pt idx="174">
                  <c:v>10.68</c:v>
                </c:pt>
                <c:pt idx="175">
                  <c:v>9.74</c:v>
                </c:pt>
                <c:pt idx="176">
                  <c:v>10.41</c:v>
                </c:pt>
                <c:pt idx="177">
                  <c:v>4.07</c:v>
                </c:pt>
                <c:pt idx="178">
                  <c:v>4.79</c:v>
                </c:pt>
                <c:pt idx="179">
                  <c:v>15.12</c:v>
                </c:pt>
                <c:pt idx="180">
                  <c:v>13.32</c:v>
                </c:pt>
                <c:pt idx="181">
                  <c:v>18.170000000000002</c:v>
                </c:pt>
                <c:pt idx="182">
                  <c:v>9.85</c:v>
                </c:pt>
                <c:pt idx="183">
                  <c:v>13.15</c:v>
                </c:pt>
                <c:pt idx="184">
                  <c:v>10.17</c:v>
                </c:pt>
                <c:pt idx="185">
                  <c:v>10.09</c:v>
                </c:pt>
                <c:pt idx="186">
                  <c:v>9.2899999999999991</c:v>
                </c:pt>
                <c:pt idx="187">
                  <c:v>9.7799999999999994</c:v>
                </c:pt>
                <c:pt idx="188">
                  <c:v>9.25</c:v>
                </c:pt>
                <c:pt idx="189">
                  <c:v>7.35</c:v>
                </c:pt>
                <c:pt idx="190">
                  <c:v>6.91</c:v>
                </c:pt>
                <c:pt idx="191">
                  <c:v>12.86</c:v>
                </c:pt>
                <c:pt idx="192">
                  <c:v>15.14</c:v>
                </c:pt>
                <c:pt idx="193">
                  <c:v>5.03</c:v>
                </c:pt>
                <c:pt idx="194">
                  <c:v>7.51</c:v>
                </c:pt>
                <c:pt idx="195">
                  <c:v>14.86</c:v>
                </c:pt>
                <c:pt idx="196">
                  <c:v>12.45</c:v>
                </c:pt>
                <c:pt idx="197">
                  <c:v>15.48</c:v>
                </c:pt>
                <c:pt idx="198">
                  <c:v>15.3</c:v>
                </c:pt>
                <c:pt idx="199">
                  <c:v>6.68</c:v>
                </c:pt>
                <c:pt idx="200">
                  <c:v>13.02</c:v>
                </c:pt>
                <c:pt idx="201">
                  <c:v>13.84</c:v>
                </c:pt>
                <c:pt idx="202">
                  <c:v>19.829999999999998</c:v>
                </c:pt>
                <c:pt idx="203">
                  <c:v>19.690000000000001</c:v>
                </c:pt>
                <c:pt idx="204">
                  <c:v>10.050000000000001</c:v>
                </c:pt>
                <c:pt idx="205">
                  <c:v>11.7</c:v>
                </c:pt>
                <c:pt idx="206">
                  <c:v>8.41</c:v>
                </c:pt>
                <c:pt idx="207">
                  <c:v>10.91</c:v>
                </c:pt>
                <c:pt idx="208">
                  <c:v>19.39</c:v>
                </c:pt>
                <c:pt idx="209">
                  <c:v>12.96</c:v>
                </c:pt>
                <c:pt idx="210">
                  <c:v>11.45</c:v>
                </c:pt>
                <c:pt idx="211">
                  <c:v>17.809999999999999</c:v>
                </c:pt>
                <c:pt idx="212">
                  <c:v>11.74</c:v>
                </c:pt>
                <c:pt idx="213">
                  <c:v>17.38</c:v>
                </c:pt>
                <c:pt idx="214">
                  <c:v>9.9499999999999993</c:v>
                </c:pt>
                <c:pt idx="215">
                  <c:v>17.28</c:v>
                </c:pt>
                <c:pt idx="216">
                  <c:v>20.079999999999998</c:v>
                </c:pt>
                <c:pt idx="217">
                  <c:v>12.35</c:v>
                </c:pt>
                <c:pt idx="218">
                  <c:v>13.06</c:v>
                </c:pt>
                <c:pt idx="219">
                  <c:v>11.08</c:v>
                </c:pt>
                <c:pt idx="220">
                  <c:v>10.06</c:v>
                </c:pt>
                <c:pt idx="221">
                  <c:v>10.09</c:v>
                </c:pt>
                <c:pt idx="222">
                  <c:v>10.029999999999999</c:v>
                </c:pt>
                <c:pt idx="223">
                  <c:v>4.24</c:v>
                </c:pt>
                <c:pt idx="224">
                  <c:v>10.130000000000001</c:v>
                </c:pt>
                <c:pt idx="225">
                  <c:v>13.18</c:v>
                </c:pt>
                <c:pt idx="226">
                  <c:v>11.66</c:v>
                </c:pt>
                <c:pt idx="227">
                  <c:v>9.85</c:v>
                </c:pt>
                <c:pt idx="228">
                  <c:v>12.46</c:v>
                </c:pt>
                <c:pt idx="229">
                  <c:v>11.83</c:v>
                </c:pt>
                <c:pt idx="230">
                  <c:v>18.149999999999999</c:v>
                </c:pt>
                <c:pt idx="231">
                  <c:v>15.89</c:v>
                </c:pt>
                <c:pt idx="232">
                  <c:v>15.63</c:v>
                </c:pt>
                <c:pt idx="233">
                  <c:v>14.57</c:v>
                </c:pt>
                <c:pt idx="234">
                  <c:v>5.25</c:v>
                </c:pt>
                <c:pt idx="235">
                  <c:v>13.23</c:v>
                </c:pt>
                <c:pt idx="236">
                  <c:v>14.5</c:v>
                </c:pt>
                <c:pt idx="237">
                  <c:v>8.02</c:v>
                </c:pt>
                <c:pt idx="238">
                  <c:v>17.64</c:v>
                </c:pt>
                <c:pt idx="239">
                  <c:v>15.14</c:v>
                </c:pt>
                <c:pt idx="240">
                  <c:v>16.899999999999999</c:v>
                </c:pt>
                <c:pt idx="241">
                  <c:v>10.039999999999999</c:v>
                </c:pt>
                <c:pt idx="242">
                  <c:v>19.53</c:v>
                </c:pt>
                <c:pt idx="243">
                  <c:v>7.15</c:v>
                </c:pt>
                <c:pt idx="244">
                  <c:v>9.6300000000000008</c:v>
                </c:pt>
                <c:pt idx="245">
                  <c:v>9.2799999999999994</c:v>
                </c:pt>
                <c:pt idx="246">
                  <c:v>14.03</c:v>
                </c:pt>
                <c:pt idx="247">
                  <c:v>13.91</c:v>
                </c:pt>
                <c:pt idx="248">
                  <c:v>10.33</c:v>
                </c:pt>
                <c:pt idx="249">
                  <c:v>14.97</c:v>
                </c:pt>
                <c:pt idx="250">
                  <c:v>9.26</c:v>
                </c:pt>
                <c:pt idx="251">
                  <c:v>12.65</c:v>
                </c:pt>
                <c:pt idx="252">
                  <c:v>15.64</c:v>
                </c:pt>
                <c:pt idx="253">
                  <c:v>8.0299999999999994</c:v>
                </c:pt>
                <c:pt idx="254">
                  <c:v>9.93</c:v>
                </c:pt>
                <c:pt idx="255">
                  <c:v>13.73</c:v>
                </c:pt>
                <c:pt idx="256">
                  <c:v>15.35</c:v>
                </c:pt>
                <c:pt idx="257">
                  <c:v>13.66</c:v>
                </c:pt>
                <c:pt idx="258">
                  <c:v>3.15</c:v>
                </c:pt>
                <c:pt idx="259">
                  <c:v>6.18</c:v>
                </c:pt>
                <c:pt idx="260">
                  <c:v>2.56</c:v>
                </c:pt>
                <c:pt idx="261">
                  <c:v>10.74</c:v>
                </c:pt>
                <c:pt idx="262">
                  <c:v>11.88</c:v>
                </c:pt>
                <c:pt idx="263">
                  <c:v>10.36</c:v>
                </c:pt>
                <c:pt idx="264">
                  <c:v>15.54</c:v>
                </c:pt>
                <c:pt idx="265">
                  <c:v>15.24</c:v>
                </c:pt>
                <c:pt idx="266">
                  <c:v>13.95</c:v>
                </c:pt>
                <c:pt idx="267">
                  <c:v>17.48</c:v>
                </c:pt>
                <c:pt idx="268">
                  <c:v>0.81</c:v>
                </c:pt>
                <c:pt idx="269">
                  <c:v>16.829999999999998</c:v>
                </c:pt>
                <c:pt idx="270">
                  <c:v>16.13</c:v>
                </c:pt>
                <c:pt idx="271">
                  <c:v>17.18</c:v>
                </c:pt>
                <c:pt idx="272">
                  <c:v>20.46</c:v>
                </c:pt>
                <c:pt idx="273">
                  <c:v>15.95</c:v>
                </c:pt>
                <c:pt idx="274">
                  <c:v>17.98</c:v>
                </c:pt>
                <c:pt idx="275">
                  <c:v>15.2</c:v>
                </c:pt>
                <c:pt idx="276">
                  <c:v>6.74</c:v>
                </c:pt>
                <c:pt idx="277">
                  <c:v>2.87</c:v>
                </c:pt>
                <c:pt idx="278">
                  <c:v>11.4</c:v>
                </c:pt>
                <c:pt idx="279">
                  <c:v>9.43</c:v>
                </c:pt>
                <c:pt idx="280">
                  <c:v>19.190000000000001</c:v>
                </c:pt>
                <c:pt idx="281">
                  <c:v>19.489999999999998</c:v>
                </c:pt>
                <c:pt idx="282">
                  <c:v>11.02</c:v>
                </c:pt>
                <c:pt idx="283">
                  <c:v>15.73</c:v>
                </c:pt>
                <c:pt idx="284">
                  <c:v>13.04</c:v>
                </c:pt>
                <c:pt idx="285">
                  <c:v>15.38</c:v>
                </c:pt>
                <c:pt idx="286">
                  <c:v>14.18</c:v>
                </c:pt>
                <c:pt idx="287">
                  <c:v>15.95</c:v>
                </c:pt>
                <c:pt idx="288">
                  <c:v>14.65</c:v>
                </c:pt>
                <c:pt idx="289">
                  <c:v>14.6</c:v>
                </c:pt>
                <c:pt idx="290">
                  <c:v>16.420000000000002</c:v>
                </c:pt>
                <c:pt idx="291">
                  <c:v>11.03</c:v>
                </c:pt>
                <c:pt idx="292">
                  <c:v>13.59</c:v>
                </c:pt>
                <c:pt idx="293">
                  <c:v>10.14</c:v>
                </c:pt>
                <c:pt idx="294">
                  <c:v>17.59</c:v>
                </c:pt>
                <c:pt idx="295">
                  <c:v>16</c:v>
                </c:pt>
                <c:pt idx="296">
                  <c:v>16.11</c:v>
                </c:pt>
                <c:pt idx="297">
                  <c:v>11.3</c:v>
                </c:pt>
                <c:pt idx="298">
                  <c:v>16.47</c:v>
                </c:pt>
                <c:pt idx="299">
                  <c:v>17.850000000000001</c:v>
                </c:pt>
                <c:pt idx="300">
                  <c:v>16.43</c:v>
                </c:pt>
                <c:pt idx="301">
                  <c:v>18.170000000000002</c:v>
                </c:pt>
                <c:pt idx="302">
                  <c:v>18.22</c:v>
                </c:pt>
                <c:pt idx="303">
                  <c:v>14.63</c:v>
                </c:pt>
                <c:pt idx="304">
                  <c:v>19.920000000000002</c:v>
                </c:pt>
                <c:pt idx="305">
                  <c:v>18.55</c:v>
                </c:pt>
                <c:pt idx="306">
                  <c:v>20.47</c:v>
                </c:pt>
                <c:pt idx="307">
                  <c:v>16.649999999999999</c:v>
                </c:pt>
                <c:pt idx="308">
                  <c:v>15.3</c:v>
                </c:pt>
                <c:pt idx="309">
                  <c:v>17.43</c:v>
                </c:pt>
                <c:pt idx="310">
                  <c:v>13.95</c:v>
                </c:pt>
                <c:pt idx="311">
                  <c:v>13.23</c:v>
                </c:pt>
                <c:pt idx="312">
                  <c:v>13.95</c:v>
                </c:pt>
                <c:pt idx="313">
                  <c:v>14.19</c:v>
                </c:pt>
                <c:pt idx="314">
                  <c:v>16.29</c:v>
                </c:pt>
                <c:pt idx="315">
                  <c:v>16.98</c:v>
                </c:pt>
                <c:pt idx="316">
                  <c:v>18.38</c:v>
                </c:pt>
                <c:pt idx="317">
                  <c:v>14.23</c:v>
                </c:pt>
                <c:pt idx="318">
                  <c:v>15.8</c:v>
                </c:pt>
                <c:pt idx="319">
                  <c:v>18.350000000000001</c:v>
                </c:pt>
                <c:pt idx="320">
                  <c:v>14.26</c:v>
                </c:pt>
                <c:pt idx="321">
                  <c:v>15.52</c:v>
                </c:pt>
                <c:pt idx="322">
                  <c:v>20.03</c:v>
                </c:pt>
                <c:pt idx="323">
                  <c:v>21.66</c:v>
                </c:pt>
                <c:pt idx="324">
                  <c:v>19.36</c:v>
                </c:pt>
                <c:pt idx="325">
                  <c:v>15.41</c:v>
                </c:pt>
                <c:pt idx="326">
                  <c:v>21.38</c:v>
                </c:pt>
                <c:pt idx="327">
                  <c:v>20.45</c:v>
                </c:pt>
                <c:pt idx="328">
                  <c:v>17.940000000000001</c:v>
                </c:pt>
                <c:pt idx="329">
                  <c:v>16.73</c:v>
                </c:pt>
                <c:pt idx="330">
                  <c:v>19.059999999999999</c:v>
                </c:pt>
                <c:pt idx="331">
                  <c:v>18.18</c:v>
                </c:pt>
                <c:pt idx="332">
                  <c:v>18.3</c:v>
                </c:pt>
                <c:pt idx="333">
                  <c:v>16.89</c:v>
                </c:pt>
                <c:pt idx="334">
                  <c:v>18.52</c:v>
                </c:pt>
                <c:pt idx="335">
                  <c:v>17.22</c:v>
                </c:pt>
                <c:pt idx="336">
                  <c:v>19.510000000000002</c:v>
                </c:pt>
                <c:pt idx="337">
                  <c:v>19.79</c:v>
                </c:pt>
                <c:pt idx="338">
                  <c:v>13.62</c:v>
                </c:pt>
                <c:pt idx="339">
                  <c:v>19.010000000000002</c:v>
                </c:pt>
                <c:pt idx="340">
                  <c:v>21.89</c:v>
                </c:pt>
                <c:pt idx="341">
                  <c:v>18.98</c:v>
                </c:pt>
                <c:pt idx="342">
                  <c:v>16.36</c:v>
                </c:pt>
                <c:pt idx="343">
                  <c:v>21.86</c:v>
                </c:pt>
                <c:pt idx="344">
                  <c:v>7.29</c:v>
                </c:pt>
                <c:pt idx="345">
                  <c:v>15.43</c:v>
                </c:pt>
                <c:pt idx="346">
                  <c:v>16.29</c:v>
                </c:pt>
                <c:pt idx="347">
                  <c:v>12.21</c:v>
                </c:pt>
                <c:pt idx="348">
                  <c:v>13.02</c:v>
                </c:pt>
                <c:pt idx="349">
                  <c:v>20.51</c:v>
                </c:pt>
                <c:pt idx="350">
                  <c:v>14.05</c:v>
                </c:pt>
                <c:pt idx="351">
                  <c:v>14.42</c:v>
                </c:pt>
                <c:pt idx="352">
                  <c:v>12.95</c:v>
                </c:pt>
                <c:pt idx="353">
                  <c:v>18.8</c:v>
                </c:pt>
                <c:pt idx="354">
                  <c:v>14.35</c:v>
                </c:pt>
                <c:pt idx="355">
                  <c:v>20.149999999999999</c:v>
                </c:pt>
                <c:pt idx="356">
                  <c:v>20.54</c:v>
                </c:pt>
                <c:pt idx="357">
                  <c:v>16.239999999999998</c:v>
                </c:pt>
                <c:pt idx="358">
                  <c:v>16.18</c:v>
                </c:pt>
                <c:pt idx="359">
                  <c:v>12.66</c:v>
                </c:pt>
                <c:pt idx="360">
                  <c:v>14.85</c:v>
                </c:pt>
                <c:pt idx="361">
                  <c:v>21.57</c:v>
                </c:pt>
                <c:pt idx="362">
                  <c:v>22.37</c:v>
                </c:pt>
                <c:pt idx="363">
                  <c:v>17.86</c:v>
                </c:pt>
                <c:pt idx="364">
                  <c:v>16.66</c:v>
                </c:pt>
                <c:pt idx="365">
                  <c:v>12.1</c:v>
                </c:pt>
                <c:pt idx="366">
                  <c:v>12.21</c:v>
                </c:pt>
                <c:pt idx="367">
                  <c:v>18.3</c:v>
                </c:pt>
                <c:pt idx="368">
                  <c:v>17.149999999999999</c:v>
                </c:pt>
                <c:pt idx="369">
                  <c:v>11.28</c:v>
                </c:pt>
                <c:pt idx="370">
                  <c:v>16.829999999999998</c:v>
                </c:pt>
                <c:pt idx="371">
                  <c:v>20.62</c:v>
                </c:pt>
                <c:pt idx="372">
                  <c:v>17.21</c:v>
                </c:pt>
                <c:pt idx="373">
                  <c:v>15.37</c:v>
                </c:pt>
                <c:pt idx="374">
                  <c:v>16.739999999999998</c:v>
                </c:pt>
                <c:pt idx="375">
                  <c:v>14.94</c:v>
                </c:pt>
                <c:pt idx="376">
                  <c:v>17.91</c:v>
                </c:pt>
                <c:pt idx="377">
                  <c:v>15.47</c:v>
                </c:pt>
                <c:pt idx="378">
                  <c:v>22.1</c:v>
                </c:pt>
                <c:pt idx="379">
                  <c:v>24.37</c:v>
                </c:pt>
                <c:pt idx="380">
                  <c:v>23.5</c:v>
                </c:pt>
                <c:pt idx="381">
                  <c:v>14.52</c:v>
                </c:pt>
                <c:pt idx="382">
                  <c:v>11.92</c:v>
                </c:pt>
                <c:pt idx="383">
                  <c:v>11.11</c:v>
                </c:pt>
                <c:pt idx="384">
                  <c:v>11.08</c:v>
                </c:pt>
                <c:pt idx="385">
                  <c:v>8.15</c:v>
                </c:pt>
                <c:pt idx="386">
                  <c:v>11.96</c:v>
                </c:pt>
                <c:pt idx="387">
                  <c:v>13.3</c:v>
                </c:pt>
                <c:pt idx="388">
                  <c:v>13.02</c:v>
                </c:pt>
                <c:pt idx="389">
                  <c:v>23.46</c:v>
                </c:pt>
                <c:pt idx="390">
                  <c:v>17.03</c:v>
                </c:pt>
                <c:pt idx="391">
                  <c:v>22.35</c:v>
                </c:pt>
                <c:pt idx="392">
                  <c:v>19.2</c:v>
                </c:pt>
                <c:pt idx="393">
                  <c:v>21.79</c:v>
                </c:pt>
                <c:pt idx="394">
                  <c:v>21.11</c:v>
                </c:pt>
                <c:pt idx="395">
                  <c:v>25.02</c:v>
                </c:pt>
                <c:pt idx="396">
                  <c:v>23.82</c:v>
                </c:pt>
                <c:pt idx="397">
                  <c:v>24.79</c:v>
                </c:pt>
                <c:pt idx="398">
                  <c:v>23.4</c:v>
                </c:pt>
                <c:pt idx="399">
                  <c:v>17.440000000000001</c:v>
                </c:pt>
                <c:pt idx="400">
                  <c:v>20.38</c:v>
                </c:pt>
                <c:pt idx="401">
                  <c:v>21.83</c:v>
                </c:pt>
                <c:pt idx="402">
                  <c:v>18.98</c:v>
                </c:pt>
                <c:pt idx="403">
                  <c:v>19.55</c:v>
                </c:pt>
                <c:pt idx="404">
                  <c:v>8.19</c:v>
                </c:pt>
                <c:pt idx="405">
                  <c:v>18.149999999999999</c:v>
                </c:pt>
                <c:pt idx="406">
                  <c:v>22.48</c:v>
                </c:pt>
                <c:pt idx="407">
                  <c:v>16.88</c:v>
                </c:pt>
                <c:pt idx="408">
                  <c:v>26.37</c:v>
                </c:pt>
                <c:pt idx="409">
                  <c:v>20.9</c:v>
                </c:pt>
                <c:pt idx="410">
                  <c:v>24.5</c:v>
                </c:pt>
                <c:pt idx="411">
                  <c:v>15.04</c:v>
                </c:pt>
                <c:pt idx="412">
                  <c:v>18.010000000000002</c:v>
                </c:pt>
                <c:pt idx="413">
                  <c:v>19.739999999999998</c:v>
                </c:pt>
                <c:pt idx="414">
                  <c:v>15.4</c:v>
                </c:pt>
                <c:pt idx="415">
                  <c:v>11.96</c:v>
                </c:pt>
                <c:pt idx="416">
                  <c:v>11.5</c:v>
                </c:pt>
                <c:pt idx="417">
                  <c:v>13.55</c:v>
                </c:pt>
                <c:pt idx="418">
                  <c:v>12.54</c:v>
                </c:pt>
                <c:pt idx="419">
                  <c:v>9.44</c:v>
                </c:pt>
                <c:pt idx="420">
                  <c:v>7.31</c:v>
                </c:pt>
                <c:pt idx="421">
                  <c:v>18.11</c:v>
                </c:pt>
                <c:pt idx="422">
                  <c:v>9.33</c:v>
                </c:pt>
                <c:pt idx="423">
                  <c:v>12.17</c:v>
                </c:pt>
                <c:pt idx="424">
                  <c:v>12.31</c:v>
                </c:pt>
                <c:pt idx="425">
                  <c:v>18.75</c:v>
                </c:pt>
                <c:pt idx="426">
                  <c:v>21.08</c:v>
                </c:pt>
                <c:pt idx="427">
                  <c:v>13.18</c:v>
                </c:pt>
                <c:pt idx="428">
                  <c:v>17.850000000000001</c:v>
                </c:pt>
                <c:pt idx="429">
                  <c:v>19.510000000000002</c:v>
                </c:pt>
                <c:pt idx="430">
                  <c:v>15.56</c:v>
                </c:pt>
                <c:pt idx="431">
                  <c:v>20.350000000000001</c:v>
                </c:pt>
                <c:pt idx="432">
                  <c:v>15.73</c:v>
                </c:pt>
                <c:pt idx="433">
                  <c:v>7.71</c:v>
                </c:pt>
                <c:pt idx="434">
                  <c:v>9.48</c:v>
                </c:pt>
                <c:pt idx="435">
                  <c:v>22.08</c:v>
                </c:pt>
                <c:pt idx="436">
                  <c:v>10.98</c:v>
                </c:pt>
                <c:pt idx="437">
                  <c:v>17.36</c:v>
                </c:pt>
                <c:pt idx="438">
                  <c:v>17.21</c:v>
                </c:pt>
                <c:pt idx="439">
                  <c:v>16.59</c:v>
                </c:pt>
                <c:pt idx="440">
                  <c:v>13.42</c:v>
                </c:pt>
                <c:pt idx="441">
                  <c:v>9.81</c:v>
                </c:pt>
                <c:pt idx="442">
                  <c:v>8.81</c:v>
                </c:pt>
                <c:pt idx="443">
                  <c:v>9.7100000000000009</c:v>
                </c:pt>
                <c:pt idx="444">
                  <c:v>6.16</c:v>
                </c:pt>
                <c:pt idx="445">
                  <c:v>11.91</c:v>
                </c:pt>
                <c:pt idx="446">
                  <c:v>13</c:v>
                </c:pt>
                <c:pt idx="447">
                  <c:v>8.36</c:v>
                </c:pt>
                <c:pt idx="448">
                  <c:v>15.51</c:v>
                </c:pt>
                <c:pt idx="449">
                  <c:v>12.28</c:v>
                </c:pt>
                <c:pt idx="450">
                  <c:v>12.96</c:v>
                </c:pt>
                <c:pt idx="451">
                  <c:v>4.84</c:v>
                </c:pt>
                <c:pt idx="452">
                  <c:v>14.5</c:v>
                </c:pt>
                <c:pt idx="453">
                  <c:v>11.47</c:v>
                </c:pt>
                <c:pt idx="454">
                  <c:v>14.21</c:v>
                </c:pt>
                <c:pt idx="455">
                  <c:v>9.74</c:v>
                </c:pt>
                <c:pt idx="456">
                  <c:v>14.27</c:v>
                </c:pt>
                <c:pt idx="457">
                  <c:v>14.37</c:v>
                </c:pt>
                <c:pt idx="458">
                  <c:v>8.41</c:v>
                </c:pt>
                <c:pt idx="459">
                  <c:v>11.45</c:v>
                </c:pt>
                <c:pt idx="460">
                  <c:v>9.17</c:v>
                </c:pt>
                <c:pt idx="461">
                  <c:v>21.43</c:v>
                </c:pt>
                <c:pt idx="462">
                  <c:v>21.66</c:v>
                </c:pt>
                <c:pt idx="463">
                  <c:v>12.37</c:v>
                </c:pt>
                <c:pt idx="464">
                  <c:v>19</c:v>
                </c:pt>
                <c:pt idx="465">
                  <c:v>12.96</c:v>
                </c:pt>
                <c:pt idx="466">
                  <c:v>12.95</c:v>
                </c:pt>
                <c:pt idx="467">
                  <c:v>7.25</c:v>
                </c:pt>
                <c:pt idx="468">
                  <c:v>15.96</c:v>
                </c:pt>
                <c:pt idx="469">
                  <c:v>11.47</c:v>
                </c:pt>
                <c:pt idx="470">
                  <c:v>9.24</c:v>
                </c:pt>
                <c:pt idx="471">
                  <c:v>8.52</c:v>
                </c:pt>
                <c:pt idx="472">
                  <c:v>16.3</c:v>
                </c:pt>
                <c:pt idx="473">
                  <c:v>10.33</c:v>
                </c:pt>
                <c:pt idx="474">
                  <c:v>7.84</c:v>
                </c:pt>
                <c:pt idx="475">
                  <c:v>10.51</c:v>
                </c:pt>
                <c:pt idx="476">
                  <c:v>7.6</c:v>
                </c:pt>
                <c:pt idx="477">
                  <c:v>8.15</c:v>
                </c:pt>
                <c:pt idx="478">
                  <c:v>10.199999999999999</c:v>
                </c:pt>
                <c:pt idx="479">
                  <c:v>13.07</c:v>
                </c:pt>
                <c:pt idx="480">
                  <c:v>13.54</c:v>
                </c:pt>
                <c:pt idx="481">
                  <c:v>11.31</c:v>
                </c:pt>
                <c:pt idx="482">
                  <c:v>13.06</c:v>
                </c:pt>
                <c:pt idx="483">
                  <c:v>11.96</c:v>
                </c:pt>
                <c:pt idx="484">
                  <c:v>10.8</c:v>
                </c:pt>
                <c:pt idx="485">
                  <c:v>10.43</c:v>
                </c:pt>
                <c:pt idx="486">
                  <c:v>14.09</c:v>
                </c:pt>
                <c:pt idx="487">
                  <c:v>13.22</c:v>
                </c:pt>
                <c:pt idx="488">
                  <c:v>9.15</c:v>
                </c:pt>
                <c:pt idx="489">
                  <c:v>6.83</c:v>
                </c:pt>
                <c:pt idx="490">
                  <c:v>6.22</c:v>
                </c:pt>
                <c:pt idx="491">
                  <c:v>6.38</c:v>
                </c:pt>
                <c:pt idx="492">
                  <c:v>9.2200000000000006</c:v>
                </c:pt>
                <c:pt idx="493">
                  <c:v>11.52</c:v>
                </c:pt>
                <c:pt idx="494">
                  <c:v>7.07</c:v>
                </c:pt>
                <c:pt idx="495">
                  <c:v>11.23</c:v>
                </c:pt>
                <c:pt idx="496">
                  <c:v>8.66</c:v>
                </c:pt>
                <c:pt idx="497">
                  <c:v>14.88</c:v>
                </c:pt>
                <c:pt idx="498">
                  <c:v>7.51</c:v>
                </c:pt>
                <c:pt idx="499">
                  <c:v>10.29</c:v>
                </c:pt>
                <c:pt idx="500">
                  <c:v>10.94</c:v>
                </c:pt>
                <c:pt idx="501">
                  <c:v>11.34</c:v>
                </c:pt>
                <c:pt idx="502">
                  <c:v>10.56</c:v>
                </c:pt>
                <c:pt idx="503">
                  <c:v>9</c:v>
                </c:pt>
                <c:pt idx="504">
                  <c:v>5.44</c:v>
                </c:pt>
                <c:pt idx="505">
                  <c:v>9.31</c:v>
                </c:pt>
                <c:pt idx="506">
                  <c:v>14.82</c:v>
                </c:pt>
                <c:pt idx="507">
                  <c:v>16.91</c:v>
                </c:pt>
                <c:pt idx="508">
                  <c:v>9.15</c:v>
                </c:pt>
                <c:pt idx="509">
                  <c:v>10.45</c:v>
                </c:pt>
                <c:pt idx="510">
                  <c:v>10.42</c:v>
                </c:pt>
                <c:pt idx="511">
                  <c:v>10.69</c:v>
                </c:pt>
                <c:pt idx="512">
                  <c:v>7.78</c:v>
                </c:pt>
                <c:pt idx="513">
                  <c:v>16.62</c:v>
                </c:pt>
                <c:pt idx="514">
                  <c:v>10.36</c:v>
                </c:pt>
                <c:pt idx="515">
                  <c:v>13.28</c:v>
                </c:pt>
                <c:pt idx="516">
                  <c:v>8.56</c:v>
                </c:pt>
                <c:pt idx="517">
                  <c:v>4.66</c:v>
                </c:pt>
                <c:pt idx="518">
                  <c:v>10.3</c:v>
                </c:pt>
                <c:pt idx="519">
                  <c:v>10.66</c:v>
                </c:pt>
                <c:pt idx="520">
                  <c:v>15.12</c:v>
                </c:pt>
                <c:pt idx="521">
                  <c:v>7.51</c:v>
                </c:pt>
                <c:pt idx="522">
                  <c:v>18.399999999999999</c:v>
                </c:pt>
                <c:pt idx="523">
                  <c:v>20.58</c:v>
                </c:pt>
                <c:pt idx="524">
                  <c:v>12.99</c:v>
                </c:pt>
                <c:pt idx="525">
                  <c:v>8.5</c:v>
                </c:pt>
                <c:pt idx="526">
                  <c:v>14.1</c:v>
                </c:pt>
                <c:pt idx="527">
                  <c:v>14.46</c:v>
                </c:pt>
                <c:pt idx="528">
                  <c:v>9.82</c:v>
                </c:pt>
                <c:pt idx="529">
                  <c:v>9.15</c:v>
                </c:pt>
                <c:pt idx="530">
                  <c:v>10.6</c:v>
                </c:pt>
                <c:pt idx="531">
                  <c:v>14.42</c:v>
                </c:pt>
                <c:pt idx="532">
                  <c:v>8.49</c:v>
                </c:pt>
                <c:pt idx="533">
                  <c:v>9.76</c:v>
                </c:pt>
                <c:pt idx="534">
                  <c:v>7.84</c:v>
                </c:pt>
                <c:pt idx="535">
                  <c:v>11.26</c:v>
                </c:pt>
                <c:pt idx="536">
                  <c:v>10.39</c:v>
                </c:pt>
                <c:pt idx="537">
                  <c:v>10.29</c:v>
                </c:pt>
                <c:pt idx="538">
                  <c:v>3.38</c:v>
                </c:pt>
                <c:pt idx="539">
                  <c:v>10.51</c:v>
                </c:pt>
                <c:pt idx="540">
                  <c:v>10.3</c:v>
                </c:pt>
                <c:pt idx="541">
                  <c:v>10.130000000000001</c:v>
                </c:pt>
                <c:pt idx="542">
                  <c:v>14.06</c:v>
                </c:pt>
                <c:pt idx="543">
                  <c:v>7.55</c:v>
                </c:pt>
                <c:pt idx="544">
                  <c:v>6.27</c:v>
                </c:pt>
                <c:pt idx="545">
                  <c:v>15.01</c:v>
                </c:pt>
                <c:pt idx="546">
                  <c:v>17.420000000000002</c:v>
                </c:pt>
                <c:pt idx="547">
                  <c:v>16.079999999999998</c:v>
                </c:pt>
                <c:pt idx="548">
                  <c:v>16.11</c:v>
                </c:pt>
                <c:pt idx="549">
                  <c:v>11.07</c:v>
                </c:pt>
                <c:pt idx="550">
                  <c:v>11.81</c:v>
                </c:pt>
                <c:pt idx="551">
                  <c:v>14.58</c:v>
                </c:pt>
                <c:pt idx="552">
                  <c:v>16.579999999999998</c:v>
                </c:pt>
                <c:pt idx="553">
                  <c:v>10.15</c:v>
                </c:pt>
                <c:pt idx="554">
                  <c:v>13.67</c:v>
                </c:pt>
                <c:pt idx="555">
                  <c:v>16.89</c:v>
                </c:pt>
                <c:pt idx="556">
                  <c:v>9.59</c:v>
                </c:pt>
                <c:pt idx="557">
                  <c:v>13.23</c:v>
                </c:pt>
                <c:pt idx="558">
                  <c:v>11.98</c:v>
                </c:pt>
                <c:pt idx="559">
                  <c:v>12.45</c:v>
                </c:pt>
                <c:pt idx="560">
                  <c:v>8.8000000000000007</c:v>
                </c:pt>
                <c:pt idx="561">
                  <c:v>7.44</c:v>
                </c:pt>
                <c:pt idx="562">
                  <c:v>14.82</c:v>
                </c:pt>
                <c:pt idx="563">
                  <c:v>18.71</c:v>
                </c:pt>
                <c:pt idx="564">
                  <c:v>4.2699999999999996</c:v>
                </c:pt>
                <c:pt idx="565">
                  <c:v>19.02</c:v>
                </c:pt>
                <c:pt idx="566">
                  <c:v>14.21</c:v>
                </c:pt>
                <c:pt idx="567">
                  <c:v>11.65</c:v>
                </c:pt>
                <c:pt idx="568">
                  <c:v>3.9</c:v>
                </c:pt>
                <c:pt idx="569">
                  <c:v>10.93</c:v>
                </c:pt>
                <c:pt idx="570">
                  <c:v>3.77</c:v>
                </c:pt>
                <c:pt idx="571">
                  <c:v>13.13</c:v>
                </c:pt>
                <c:pt idx="572">
                  <c:v>9.66</c:v>
                </c:pt>
                <c:pt idx="573">
                  <c:v>12.25</c:v>
                </c:pt>
                <c:pt idx="574">
                  <c:v>10.83</c:v>
                </c:pt>
                <c:pt idx="575">
                  <c:v>8.42</c:v>
                </c:pt>
                <c:pt idx="576">
                  <c:v>7.38</c:v>
                </c:pt>
                <c:pt idx="577">
                  <c:v>7.64</c:v>
                </c:pt>
                <c:pt idx="578">
                  <c:v>8.2200000000000006</c:v>
                </c:pt>
                <c:pt idx="579">
                  <c:v>7.54</c:v>
                </c:pt>
                <c:pt idx="580">
                  <c:v>7.1</c:v>
                </c:pt>
                <c:pt idx="581">
                  <c:v>17.96</c:v>
                </c:pt>
                <c:pt idx="582">
                  <c:v>16.12</c:v>
                </c:pt>
                <c:pt idx="583">
                  <c:v>17.239999999999998</c:v>
                </c:pt>
                <c:pt idx="584">
                  <c:v>16.3</c:v>
                </c:pt>
                <c:pt idx="585">
                  <c:v>12.24</c:v>
                </c:pt>
                <c:pt idx="586">
                  <c:v>10.26</c:v>
                </c:pt>
                <c:pt idx="587">
                  <c:v>6.07</c:v>
                </c:pt>
                <c:pt idx="588">
                  <c:v>13.86</c:v>
                </c:pt>
                <c:pt idx="589">
                  <c:v>12</c:v>
                </c:pt>
                <c:pt idx="590">
                  <c:v>8.07</c:v>
                </c:pt>
                <c:pt idx="591">
                  <c:v>8.4</c:v>
                </c:pt>
                <c:pt idx="592">
                  <c:v>12.56</c:v>
                </c:pt>
                <c:pt idx="593">
                  <c:v>13.12</c:v>
                </c:pt>
                <c:pt idx="594">
                  <c:v>9.9600000000000009</c:v>
                </c:pt>
                <c:pt idx="595">
                  <c:v>5.6</c:v>
                </c:pt>
                <c:pt idx="596">
                  <c:v>11.79</c:v>
                </c:pt>
                <c:pt idx="597">
                  <c:v>13.01</c:v>
                </c:pt>
                <c:pt idx="598">
                  <c:v>11.9</c:v>
                </c:pt>
                <c:pt idx="599">
                  <c:v>14.23</c:v>
                </c:pt>
                <c:pt idx="600">
                  <c:v>10.45</c:v>
                </c:pt>
                <c:pt idx="601">
                  <c:v>7.8</c:v>
                </c:pt>
                <c:pt idx="602">
                  <c:v>7.43</c:v>
                </c:pt>
                <c:pt idx="603">
                  <c:v>13.68</c:v>
                </c:pt>
                <c:pt idx="604">
                  <c:v>11.59</c:v>
                </c:pt>
                <c:pt idx="605">
                  <c:v>7.04</c:v>
                </c:pt>
                <c:pt idx="606">
                  <c:v>13.64</c:v>
                </c:pt>
                <c:pt idx="607">
                  <c:v>12.45</c:v>
                </c:pt>
                <c:pt idx="608">
                  <c:v>7</c:v>
                </c:pt>
                <c:pt idx="609">
                  <c:v>10.61</c:v>
                </c:pt>
                <c:pt idx="610">
                  <c:v>10.74</c:v>
                </c:pt>
                <c:pt idx="611">
                  <c:v>6.16</c:v>
                </c:pt>
                <c:pt idx="612">
                  <c:v>16.149999999999999</c:v>
                </c:pt>
                <c:pt idx="613">
                  <c:v>13.79</c:v>
                </c:pt>
                <c:pt idx="614">
                  <c:v>12.09</c:v>
                </c:pt>
                <c:pt idx="615">
                  <c:v>11.99</c:v>
                </c:pt>
                <c:pt idx="616">
                  <c:v>13.81</c:v>
                </c:pt>
                <c:pt idx="617">
                  <c:v>1.73</c:v>
                </c:pt>
                <c:pt idx="618">
                  <c:v>17.64</c:v>
                </c:pt>
                <c:pt idx="619">
                  <c:v>18.41</c:v>
                </c:pt>
                <c:pt idx="620">
                  <c:v>9.5399999999999991</c:v>
                </c:pt>
                <c:pt idx="621">
                  <c:v>3.98</c:v>
                </c:pt>
                <c:pt idx="622">
                  <c:v>4.21</c:v>
                </c:pt>
                <c:pt idx="623">
                  <c:v>11.27</c:v>
                </c:pt>
                <c:pt idx="624">
                  <c:v>5.85</c:v>
                </c:pt>
                <c:pt idx="625">
                  <c:v>4.82</c:v>
                </c:pt>
                <c:pt idx="626">
                  <c:v>7.99</c:v>
                </c:pt>
                <c:pt idx="627">
                  <c:v>13.88</c:v>
                </c:pt>
                <c:pt idx="628">
                  <c:v>13.67</c:v>
                </c:pt>
                <c:pt idx="629">
                  <c:v>8.68</c:v>
                </c:pt>
                <c:pt idx="630">
                  <c:v>10.14</c:v>
                </c:pt>
                <c:pt idx="631">
                  <c:v>2.25</c:v>
                </c:pt>
                <c:pt idx="632">
                  <c:v>1.85</c:v>
                </c:pt>
                <c:pt idx="633">
                  <c:v>7.74</c:v>
                </c:pt>
                <c:pt idx="634">
                  <c:v>15.14</c:v>
                </c:pt>
                <c:pt idx="635">
                  <c:v>7.56</c:v>
                </c:pt>
                <c:pt idx="636">
                  <c:v>8.42</c:v>
                </c:pt>
                <c:pt idx="637">
                  <c:v>11.38</c:v>
                </c:pt>
                <c:pt idx="638">
                  <c:v>7.53</c:v>
                </c:pt>
                <c:pt idx="639">
                  <c:v>12.22</c:v>
                </c:pt>
                <c:pt idx="640">
                  <c:v>6.89</c:v>
                </c:pt>
                <c:pt idx="641">
                  <c:v>7.15</c:v>
                </c:pt>
                <c:pt idx="642">
                  <c:v>15.17</c:v>
                </c:pt>
                <c:pt idx="643">
                  <c:v>16.82</c:v>
                </c:pt>
                <c:pt idx="644">
                  <c:v>14.64</c:v>
                </c:pt>
                <c:pt idx="645">
                  <c:v>12.4</c:v>
                </c:pt>
                <c:pt idx="646">
                  <c:v>12.36</c:v>
                </c:pt>
                <c:pt idx="647">
                  <c:v>7.58</c:v>
                </c:pt>
                <c:pt idx="648">
                  <c:v>9.39</c:v>
                </c:pt>
                <c:pt idx="649">
                  <c:v>10.050000000000001</c:v>
                </c:pt>
                <c:pt idx="650">
                  <c:v>7.61</c:v>
                </c:pt>
                <c:pt idx="651">
                  <c:v>14.34</c:v>
                </c:pt>
                <c:pt idx="652">
                  <c:v>10.51</c:v>
                </c:pt>
                <c:pt idx="653">
                  <c:v>10.44</c:v>
                </c:pt>
                <c:pt idx="654">
                  <c:v>10.19</c:v>
                </c:pt>
                <c:pt idx="655">
                  <c:v>9.59</c:v>
                </c:pt>
                <c:pt idx="656">
                  <c:v>11.88</c:v>
                </c:pt>
                <c:pt idx="657">
                  <c:v>17.04</c:v>
                </c:pt>
                <c:pt idx="658">
                  <c:v>19.489999999999998</c:v>
                </c:pt>
                <c:pt idx="659">
                  <c:v>17.84</c:v>
                </c:pt>
                <c:pt idx="660">
                  <c:v>17.29</c:v>
                </c:pt>
                <c:pt idx="661">
                  <c:v>19.059999999999999</c:v>
                </c:pt>
                <c:pt idx="662">
                  <c:v>10.29</c:v>
                </c:pt>
                <c:pt idx="663">
                  <c:v>13.87</c:v>
                </c:pt>
                <c:pt idx="664">
                  <c:v>11.15</c:v>
                </c:pt>
                <c:pt idx="665">
                  <c:v>7.98</c:v>
                </c:pt>
                <c:pt idx="666">
                  <c:v>11.49</c:v>
                </c:pt>
                <c:pt idx="667">
                  <c:v>15.75</c:v>
                </c:pt>
                <c:pt idx="668">
                  <c:v>16.93</c:v>
                </c:pt>
                <c:pt idx="669">
                  <c:v>17.13</c:v>
                </c:pt>
                <c:pt idx="670">
                  <c:v>16.36</c:v>
                </c:pt>
                <c:pt idx="671">
                  <c:v>14.96</c:v>
                </c:pt>
                <c:pt idx="672">
                  <c:v>18.34</c:v>
                </c:pt>
                <c:pt idx="673">
                  <c:v>18.97</c:v>
                </c:pt>
                <c:pt idx="674">
                  <c:v>18.68</c:v>
                </c:pt>
                <c:pt idx="675">
                  <c:v>20.32</c:v>
                </c:pt>
                <c:pt idx="676">
                  <c:v>18.11</c:v>
                </c:pt>
                <c:pt idx="677">
                  <c:v>17.88</c:v>
                </c:pt>
                <c:pt idx="678">
                  <c:v>16.36</c:v>
                </c:pt>
                <c:pt idx="679">
                  <c:v>16.940000000000001</c:v>
                </c:pt>
                <c:pt idx="680">
                  <c:v>15.78</c:v>
                </c:pt>
                <c:pt idx="681">
                  <c:v>17.98</c:v>
                </c:pt>
                <c:pt idx="682">
                  <c:v>20.34</c:v>
                </c:pt>
                <c:pt idx="683">
                  <c:v>20.54</c:v>
                </c:pt>
                <c:pt idx="684">
                  <c:v>17.670000000000002</c:v>
                </c:pt>
                <c:pt idx="685">
                  <c:v>21.03</c:v>
                </c:pt>
                <c:pt idx="686">
                  <c:v>18.989999999999998</c:v>
                </c:pt>
                <c:pt idx="687">
                  <c:v>19.16</c:v>
                </c:pt>
                <c:pt idx="688">
                  <c:v>20.9</c:v>
                </c:pt>
                <c:pt idx="689">
                  <c:v>18.84</c:v>
                </c:pt>
                <c:pt idx="690">
                  <c:v>13.26</c:v>
                </c:pt>
                <c:pt idx="691">
                  <c:v>16.86</c:v>
                </c:pt>
                <c:pt idx="692">
                  <c:v>20.98</c:v>
                </c:pt>
                <c:pt idx="693">
                  <c:v>21.74</c:v>
                </c:pt>
                <c:pt idx="694">
                  <c:v>14.68</c:v>
                </c:pt>
                <c:pt idx="695">
                  <c:v>19.489999999999998</c:v>
                </c:pt>
                <c:pt idx="696">
                  <c:v>16.100000000000001</c:v>
                </c:pt>
                <c:pt idx="697">
                  <c:v>11.73</c:v>
                </c:pt>
                <c:pt idx="698">
                  <c:v>14.64</c:v>
                </c:pt>
                <c:pt idx="699">
                  <c:v>15</c:v>
                </c:pt>
                <c:pt idx="700">
                  <c:v>13.99</c:v>
                </c:pt>
                <c:pt idx="701">
                  <c:v>20.399999999999999</c:v>
                </c:pt>
                <c:pt idx="702">
                  <c:v>10.79</c:v>
                </c:pt>
                <c:pt idx="703">
                  <c:v>15.2</c:v>
                </c:pt>
                <c:pt idx="704">
                  <c:v>19.63</c:v>
                </c:pt>
                <c:pt idx="705">
                  <c:v>19.18</c:v>
                </c:pt>
                <c:pt idx="706">
                  <c:v>12.15</c:v>
                </c:pt>
                <c:pt idx="707">
                  <c:v>14.24</c:v>
                </c:pt>
                <c:pt idx="708">
                  <c:v>15.92</c:v>
                </c:pt>
                <c:pt idx="709">
                  <c:v>14.37</c:v>
                </c:pt>
                <c:pt idx="710">
                  <c:v>17.399999999999999</c:v>
                </c:pt>
                <c:pt idx="711">
                  <c:v>16.53</c:v>
                </c:pt>
                <c:pt idx="712">
                  <c:v>19.63</c:v>
                </c:pt>
                <c:pt idx="713">
                  <c:v>17.93</c:v>
                </c:pt>
                <c:pt idx="714">
                  <c:v>21.07</c:v>
                </c:pt>
                <c:pt idx="715">
                  <c:v>16.260000000000002</c:v>
                </c:pt>
                <c:pt idx="716">
                  <c:v>13.34</c:v>
                </c:pt>
                <c:pt idx="717">
                  <c:v>21.09</c:v>
                </c:pt>
                <c:pt idx="718">
                  <c:v>18.62</c:v>
                </c:pt>
                <c:pt idx="719">
                  <c:v>19.8</c:v>
                </c:pt>
                <c:pt idx="720">
                  <c:v>16.14</c:v>
                </c:pt>
                <c:pt idx="721">
                  <c:v>18.350000000000001</c:v>
                </c:pt>
                <c:pt idx="722">
                  <c:v>21.32</c:v>
                </c:pt>
                <c:pt idx="723">
                  <c:v>18.600000000000001</c:v>
                </c:pt>
                <c:pt idx="724">
                  <c:v>21.26</c:v>
                </c:pt>
                <c:pt idx="725">
                  <c:v>18.41</c:v>
                </c:pt>
                <c:pt idx="726">
                  <c:v>20.76</c:v>
                </c:pt>
                <c:pt idx="727">
                  <c:v>23.34</c:v>
                </c:pt>
                <c:pt idx="728">
                  <c:v>23.36</c:v>
                </c:pt>
                <c:pt idx="729">
                  <c:v>21.51</c:v>
                </c:pt>
                <c:pt idx="730">
                  <c:v>21.67</c:v>
                </c:pt>
                <c:pt idx="731">
                  <c:v>16.809999999999999</c:v>
                </c:pt>
                <c:pt idx="732">
                  <c:v>17.46</c:v>
                </c:pt>
                <c:pt idx="733">
                  <c:v>16.510000000000002</c:v>
                </c:pt>
                <c:pt idx="734">
                  <c:v>18.05</c:v>
                </c:pt>
                <c:pt idx="735">
                  <c:v>13.99</c:v>
                </c:pt>
                <c:pt idx="736">
                  <c:v>17.45</c:v>
                </c:pt>
                <c:pt idx="737">
                  <c:v>19.64</c:v>
                </c:pt>
                <c:pt idx="738">
                  <c:v>18.98</c:v>
                </c:pt>
                <c:pt idx="739">
                  <c:v>18.350000000000001</c:v>
                </c:pt>
                <c:pt idx="740">
                  <c:v>15.34</c:v>
                </c:pt>
                <c:pt idx="741">
                  <c:v>15.47</c:v>
                </c:pt>
                <c:pt idx="742">
                  <c:v>11.91</c:v>
                </c:pt>
                <c:pt idx="743">
                  <c:v>18.05</c:v>
                </c:pt>
                <c:pt idx="744">
                  <c:v>14.88</c:v>
                </c:pt>
                <c:pt idx="745">
                  <c:v>16.87</c:v>
                </c:pt>
                <c:pt idx="746">
                  <c:v>20.170000000000002</c:v>
                </c:pt>
                <c:pt idx="747">
                  <c:v>21.6</c:v>
                </c:pt>
                <c:pt idx="748">
                  <c:v>23.52</c:v>
                </c:pt>
                <c:pt idx="749">
                  <c:v>21.72</c:v>
                </c:pt>
                <c:pt idx="750">
                  <c:v>18.940000000000001</c:v>
                </c:pt>
                <c:pt idx="751">
                  <c:v>24.76</c:v>
                </c:pt>
                <c:pt idx="752">
                  <c:v>20.85</c:v>
                </c:pt>
                <c:pt idx="753">
                  <c:v>15.52</c:v>
                </c:pt>
                <c:pt idx="754">
                  <c:v>18.77</c:v>
                </c:pt>
                <c:pt idx="755">
                  <c:v>7.47</c:v>
                </c:pt>
                <c:pt idx="756">
                  <c:v>15.89</c:v>
                </c:pt>
                <c:pt idx="757">
                  <c:v>15.64</c:v>
                </c:pt>
                <c:pt idx="758">
                  <c:v>24.55</c:v>
                </c:pt>
                <c:pt idx="759">
                  <c:v>24.29</c:v>
                </c:pt>
                <c:pt idx="760">
                  <c:v>24.19</c:v>
                </c:pt>
                <c:pt idx="761">
                  <c:v>22.32</c:v>
                </c:pt>
                <c:pt idx="762">
                  <c:v>12</c:v>
                </c:pt>
                <c:pt idx="763">
                  <c:v>12.01</c:v>
                </c:pt>
                <c:pt idx="764">
                  <c:v>15.79</c:v>
                </c:pt>
                <c:pt idx="765">
                  <c:v>20.77</c:v>
                </c:pt>
                <c:pt idx="766">
                  <c:v>16.440000000000001</c:v>
                </c:pt>
                <c:pt idx="767">
                  <c:v>19.71</c:v>
                </c:pt>
                <c:pt idx="768">
                  <c:v>17.55</c:v>
                </c:pt>
                <c:pt idx="769">
                  <c:v>22.62</c:v>
                </c:pt>
                <c:pt idx="770">
                  <c:v>19.95</c:v>
                </c:pt>
                <c:pt idx="771">
                  <c:v>19.3</c:v>
                </c:pt>
                <c:pt idx="772">
                  <c:v>18.61</c:v>
                </c:pt>
                <c:pt idx="773">
                  <c:v>21.43</c:v>
                </c:pt>
                <c:pt idx="774">
                  <c:v>19.559999999999999</c:v>
                </c:pt>
                <c:pt idx="775">
                  <c:v>23.37</c:v>
                </c:pt>
                <c:pt idx="776">
                  <c:v>10.97</c:v>
                </c:pt>
                <c:pt idx="777">
                  <c:v>16.989999999999998</c:v>
                </c:pt>
                <c:pt idx="778">
                  <c:v>4.78</c:v>
                </c:pt>
                <c:pt idx="779">
                  <c:v>14.14</c:v>
                </c:pt>
                <c:pt idx="780">
                  <c:v>12.37</c:v>
                </c:pt>
                <c:pt idx="781">
                  <c:v>14.64</c:v>
                </c:pt>
                <c:pt idx="782">
                  <c:v>20.82</c:v>
                </c:pt>
                <c:pt idx="783">
                  <c:v>19.760000000000002</c:v>
                </c:pt>
                <c:pt idx="784">
                  <c:v>21.73</c:v>
                </c:pt>
                <c:pt idx="785">
                  <c:v>22.17</c:v>
                </c:pt>
                <c:pt idx="786">
                  <c:v>12.66</c:v>
                </c:pt>
                <c:pt idx="787">
                  <c:v>14.96</c:v>
                </c:pt>
                <c:pt idx="788">
                  <c:v>15.9</c:v>
                </c:pt>
                <c:pt idx="789">
                  <c:v>17.239999999999998</c:v>
                </c:pt>
                <c:pt idx="790">
                  <c:v>10.19</c:v>
                </c:pt>
                <c:pt idx="791">
                  <c:v>8.49</c:v>
                </c:pt>
                <c:pt idx="792">
                  <c:v>13.54</c:v>
                </c:pt>
                <c:pt idx="793">
                  <c:v>11.23</c:v>
                </c:pt>
                <c:pt idx="794">
                  <c:v>6.39</c:v>
                </c:pt>
                <c:pt idx="795">
                  <c:v>13.78</c:v>
                </c:pt>
                <c:pt idx="796">
                  <c:v>10.44</c:v>
                </c:pt>
                <c:pt idx="797">
                  <c:v>9.9700000000000006</c:v>
                </c:pt>
                <c:pt idx="798">
                  <c:v>10.72</c:v>
                </c:pt>
                <c:pt idx="799">
                  <c:v>12.86</c:v>
                </c:pt>
                <c:pt idx="800">
                  <c:v>10.26</c:v>
                </c:pt>
                <c:pt idx="801">
                  <c:v>12.88</c:v>
                </c:pt>
                <c:pt idx="802">
                  <c:v>8.82</c:v>
                </c:pt>
                <c:pt idx="803">
                  <c:v>15.16</c:v>
                </c:pt>
                <c:pt idx="804">
                  <c:v>18.29</c:v>
                </c:pt>
                <c:pt idx="805">
                  <c:v>15.13</c:v>
                </c:pt>
                <c:pt idx="806">
                  <c:v>17.829999999999998</c:v>
                </c:pt>
                <c:pt idx="807">
                  <c:v>18.04</c:v>
                </c:pt>
                <c:pt idx="808">
                  <c:v>17.010000000000002</c:v>
                </c:pt>
                <c:pt idx="809">
                  <c:v>18.34</c:v>
                </c:pt>
                <c:pt idx="810">
                  <c:v>13.08</c:v>
                </c:pt>
                <c:pt idx="811">
                  <c:v>4.8099999999999996</c:v>
                </c:pt>
                <c:pt idx="812">
                  <c:v>10.67</c:v>
                </c:pt>
                <c:pt idx="813">
                  <c:v>12.82</c:v>
                </c:pt>
                <c:pt idx="814">
                  <c:v>11.87</c:v>
                </c:pt>
                <c:pt idx="815">
                  <c:v>20.66</c:v>
                </c:pt>
                <c:pt idx="816">
                  <c:v>10.62</c:v>
                </c:pt>
                <c:pt idx="817">
                  <c:v>6.13</c:v>
                </c:pt>
                <c:pt idx="818">
                  <c:v>8.8000000000000007</c:v>
                </c:pt>
                <c:pt idx="819">
                  <c:v>11.09</c:v>
                </c:pt>
                <c:pt idx="820">
                  <c:v>12.68</c:v>
                </c:pt>
                <c:pt idx="821">
                  <c:v>9.2899999999999991</c:v>
                </c:pt>
                <c:pt idx="822">
                  <c:v>14.58</c:v>
                </c:pt>
                <c:pt idx="823">
                  <c:v>7.99</c:v>
                </c:pt>
                <c:pt idx="824">
                  <c:v>12.95</c:v>
                </c:pt>
                <c:pt idx="825">
                  <c:v>17.91</c:v>
                </c:pt>
                <c:pt idx="826">
                  <c:v>16.75</c:v>
                </c:pt>
                <c:pt idx="827">
                  <c:v>10.119999999999999</c:v>
                </c:pt>
                <c:pt idx="828">
                  <c:v>20.11</c:v>
                </c:pt>
                <c:pt idx="829">
                  <c:v>5.53</c:v>
                </c:pt>
                <c:pt idx="830">
                  <c:v>6.55</c:v>
                </c:pt>
                <c:pt idx="831">
                  <c:v>11.06</c:v>
                </c:pt>
                <c:pt idx="832">
                  <c:v>14.2</c:v>
                </c:pt>
                <c:pt idx="833">
                  <c:v>4.07</c:v>
                </c:pt>
                <c:pt idx="834">
                  <c:v>7.82</c:v>
                </c:pt>
                <c:pt idx="835">
                  <c:v>14.01</c:v>
                </c:pt>
                <c:pt idx="836">
                  <c:v>18.260000000000002</c:v>
                </c:pt>
                <c:pt idx="837">
                  <c:v>14.32</c:v>
                </c:pt>
                <c:pt idx="838">
                  <c:v>13.89</c:v>
                </c:pt>
                <c:pt idx="839">
                  <c:v>13.13</c:v>
                </c:pt>
                <c:pt idx="840">
                  <c:v>22.86</c:v>
                </c:pt>
                <c:pt idx="841">
                  <c:v>7.86</c:v>
                </c:pt>
                <c:pt idx="842">
                  <c:v>14.38</c:v>
                </c:pt>
                <c:pt idx="843">
                  <c:v>4.96</c:v>
                </c:pt>
                <c:pt idx="844">
                  <c:v>16.23</c:v>
                </c:pt>
                <c:pt idx="845">
                  <c:v>9.06</c:v>
                </c:pt>
                <c:pt idx="846">
                  <c:v>7.79</c:v>
                </c:pt>
                <c:pt idx="847">
                  <c:v>11.98</c:v>
                </c:pt>
                <c:pt idx="848">
                  <c:v>7.37</c:v>
                </c:pt>
                <c:pt idx="849">
                  <c:v>12.4</c:v>
                </c:pt>
                <c:pt idx="850">
                  <c:v>8.65</c:v>
                </c:pt>
                <c:pt idx="851">
                  <c:v>7.78</c:v>
                </c:pt>
                <c:pt idx="852">
                  <c:v>11.94</c:v>
                </c:pt>
                <c:pt idx="853">
                  <c:v>12.57</c:v>
                </c:pt>
                <c:pt idx="854">
                  <c:v>8.48</c:v>
                </c:pt>
                <c:pt idx="855">
                  <c:v>10.43</c:v>
                </c:pt>
                <c:pt idx="856">
                  <c:v>13.97</c:v>
                </c:pt>
                <c:pt idx="857">
                  <c:v>20.260000000000002</c:v>
                </c:pt>
                <c:pt idx="858">
                  <c:v>9.84</c:v>
                </c:pt>
                <c:pt idx="859">
                  <c:v>3.92</c:v>
                </c:pt>
                <c:pt idx="860">
                  <c:v>7.97</c:v>
                </c:pt>
                <c:pt idx="861">
                  <c:v>14.47</c:v>
                </c:pt>
                <c:pt idx="862">
                  <c:v>9.15</c:v>
                </c:pt>
                <c:pt idx="863">
                  <c:v>8.18</c:v>
                </c:pt>
                <c:pt idx="864">
                  <c:v>13.38</c:v>
                </c:pt>
                <c:pt idx="865">
                  <c:v>8.34</c:v>
                </c:pt>
                <c:pt idx="866">
                  <c:v>11.75</c:v>
                </c:pt>
                <c:pt idx="867">
                  <c:v>11.11</c:v>
                </c:pt>
                <c:pt idx="868">
                  <c:v>12.56</c:v>
                </c:pt>
                <c:pt idx="869">
                  <c:v>22.04</c:v>
                </c:pt>
                <c:pt idx="870">
                  <c:v>9.2200000000000006</c:v>
                </c:pt>
                <c:pt idx="871">
                  <c:v>11.94</c:v>
                </c:pt>
                <c:pt idx="872">
                  <c:v>14.97</c:v>
                </c:pt>
                <c:pt idx="873">
                  <c:v>9.83</c:v>
                </c:pt>
                <c:pt idx="874">
                  <c:v>12.19</c:v>
                </c:pt>
                <c:pt idx="875">
                  <c:v>9.16</c:v>
                </c:pt>
                <c:pt idx="876">
                  <c:v>12.45</c:v>
                </c:pt>
                <c:pt idx="877">
                  <c:v>12.09</c:v>
                </c:pt>
                <c:pt idx="878">
                  <c:v>11.62</c:v>
                </c:pt>
                <c:pt idx="879">
                  <c:v>14.23</c:v>
                </c:pt>
                <c:pt idx="880">
                  <c:v>8.7100000000000009</c:v>
                </c:pt>
                <c:pt idx="881">
                  <c:v>11.02</c:v>
                </c:pt>
                <c:pt idx="882">
                  <c:v>8.4</c:v>
                </c:pt>
                <c:pt idx="883">
                  <c:v>13.12</c:v>
                </c:pt>
                <c:pt idx="884">
                  <c:v>16.02</c:v>
                </c:pt>
                <c:pt idx="885">
                  <c:v>15.62</c:v>
                </c:pt>
                <c:pt idx="886">
                  <c:v>16.73</c:v>
                </c:pt>
                <c:pt idx="887">
                  <c:v>14.63</c:v>
                </c:pt>
                <c:pt idx="888">
                  <c:v>16.41</c:v>
                </c:pt>
                <c:pt idx="889">
                  <c:v>18.82</c:v>
                </c:pt>
                <c:pt idx="890">
                  <c:v>19.079999999999998</c:v>
                </c:pt>
                <c:pt idx="891">
                  <c:v>17.3</c:v>
                </c:pt>
                <c:pt idx="892">
                  <c:v>12.47</c:v>
                </c:pt>
                <c:pt idx="893">
                  <c:v>12.64</c:v>
                </c:pt>
                <c:pt idx="894">
                  <c:v>5.81</c:v>
                </c:pt>
                <c:pt idx="895">
                  <c:v>7.34</c:v>
                </c:pt>
                <c:pt idx="896">
                  <c:v>12.32</c:v>
                </c:pt>
                <c:pt idx="897">
                  <c:v>19.27</c:v>
                </c:pt>
                <c:pt idx="898">
                  <c:v>11.2</c:v>
                </c:pt>
                <c:pt idx="899">
                  <c:v>9.6</c:v>
                </c:pt>
                <c:pt idx="900">
                  <c:v>12.72</c:v>
                </c:pt>
                <c:pt idx="901">
                  <c:v>11.86</c:v>
                </c:pt>
                <c:pt idx="902">
                  <c:v>11.73</c:v>
                </c:pt>
                <c:pt idx="903">
                  <c:v>4.3899999999999997</c:v>
                </c:pt>
                <c:pt idx="904">
                  <c:v>20.76</c:v>
                </c:pt>
                <c:pt idx="905">
                  <c:v>21.69</c:v>
                </c:pt>
                <c:pt idx="906">
                  <c:v>7.53</c:v>
                </c:pt>
                <c:pt idx="907">
                  <c:v>20.73</c:v>
                </c:pt>
                <c:pt idx="908">
                  <c:v>12.26</c:v>
                </c:pt>
                <c:pt idx="909">
                  <c:v>16.62</c:v>
                </c:pt>
                <c:pt idx="910">
                  <c:v>13.71</c:v>
                </c:pt>
                <c:pt idx="911">
                  <c:v>15.88</c:v>
                </c:pt>
                <c:pt idx="912">
                  <c:v>14.87</c:v>
                </c:pt>
                <c:pt idx="913">
                  <c:v>15.08</c:v>
                </c:pt>
                <c:pt idx="914">
                  <c:v>17.75</c:v>
                </c:pt>
                <c:pt idx="915">
                  <c:v>17.559999999999999</c:v>
                </c:pt>
                <c:pt idx="916">
                  <c:v>15.22</c:v>
                </c:pt>
                <c:pt idx="917">
                  <c:v>15.98</c:v>
                </c:pt>
                <c:pt idx="918">
                  <c:v>12.88</c:v>
                </c:pt>
                <c:pt idx="919">
                  <c:v>18.329999999999998</c:v>
                </c:pt>
                <c:pt idx="920">
                  <c:v>8.7799999999999994</c:v>
                </c:pt>
                <c:pt idx="921">
                  <c:v>6.56</c:v>
                </c:pt>
                <c:pt idx="922">
                  <c:v>20.309999999999999</c:v>
                </c:pt>
                <c:pt idx="923">
                  <c:v>18.71</c:v>
                </c:pt>
                <c:pt idx="924">
                  <c:v>10.23</c:v>
                </c:pt>
                <c:pt idx="925">
                  <c:v>24.18</c:v>
                </c:pt>
                <c:pt idx="926">
                  <c:v>18.37</c:v>
                </c:pt>
                <c:pt idx="927">
                  <c:v>6.95</c:v>
                </c:pt>
                <c:pt idx="928">
                  <c:v>11.99</c:v>
                </c:pt>
                <c:pt idx="929">
                  <c:v>8.5500000000000007</c:v>
                </c:pt>
                <c:pt idx="930">
                  <c:v>16.760000000000002</c:v>
                </c:pt>
                <c:pt idx="931">
                  <c:v>15.98</c:v>
                </c:pt>
                <c:pt idx="932">
                  <c:v>13.14</c:v>
                </c:pt>
                <c:pt idx="933">
                  <c:v>12.62</c:v>
                </c:pt>
                <c:pt idx="934">
                  <c:v>11.31</c:v>
                </c:pt>
                <c:pt idx="935">
                  <c:v>16.29</c:v>
                </c:pt>
                <c:pt idx="936">
                  <c:v>18.989999999999998</c:v>
                </c:pt>
                <c:pt idx="937">
                  <c:v>17.89</c:v>
                </c:pt>
                <c:pt idx="938">
                  <c:v>22.92</c:v>
                </c:pt>
                <c:pt idx="939">
                  <c:v>11.2</c:v>
                </c:pt>
                <c:pt idx="940">
                  <c:v>20.67</c:v>
                </c:pt>
                <c:pt idx="941">
                  <c:v>20.9</c:v>
                </c:pt>
                <c:pt idx="942">
                  <c:v>13.92</c:v>
                </c:pt>
                <c:pt idx="943">
                  <c:v>12.31</c:v>
                </c:pt>
                <c:pt idx="944">
                  <c:v>16.329999999999998</c:v>
                </c:pt>
                <c:pt idx="945">
                  <c:v>15.38</c:v>
                </c:pt>
                <c:pt idx="946">
                  <c:v>13</c:v>
                </c:pt>
                <c:pt idx="947">
                  <c:v>11.14</c:v>
                </c:pt>
                <c:pt idx="948">
                  <c:v>18.690000000000001</c:v>
                </c:pt>
                <c:pt idx="949">
                  <c:v>15.46</c:v>
                </c:pt>
                <c:pt idx="950">
                  <c:v>12.79</c:v>
                </c:pt>
                <c:pt idx="951">
                  <c:v>22.32</c:v>
                </c:pt>
                <c:pt idx="952">
                  <c:v>20.56</c:v>
                </c:pt>
                <c:pt idx="953">
                  <c:v>13.97</c:v>
                </c:pt>
                <c:pt idx="954">
                  <c:v>17.2</c:v>
                </c:pt>
                <c:pt idx="955">
                  <c:v>13.51</c:v>
                </c:pt>
                <c:pt idx="956">
                  <c:v>15.92</c:v>
                </c:pt>
                <c:pt idx="957">
                  <c:v>8.4499999999999993</c:v>
                </c:pt>
                <c:pt idx="958">
                  <c:v>7.93</c:v>
                </c:pt>
                <c:pt idx="959">
                  <c:v>24.17</c:v>
                </c:pt>
                <c:pt idx="960">
                  <c:v>12.27</c:v>
                </c:pt>
                <c:pt idx="961">
                  <c:v>13.32</c:v>
                </c:pt>
                <c:pt idx="962">
                  <c:v>9.14</c:v>
                </c:pt>
                <c:pt idx="963">
                  <c:v>15.19</c:v>
                </c:pt>
                <c:pt idx="964">
                  <c:v>14.5</c:v>
                </c:pt>
                <c:pt idx="965">
                  <c:v>15.44</c:v>
                </c:pt>
                <c:pt idx="966">
                  <c:v>9.4600000000000009</c:v>
                </c:pt>
                <c:pt idx="967">
                  <c:v>12.3</c:v>
                </c:pt>
                <c:pt idx="968">
                  <c:v>14</c:v>
                </c:pt>
                <c:pt idx="969">
                  <c:v>15.31</c:v>
                </c:pt>
                <c:pt idx="970">
                  <c:v>22.58</c:v>
                </c:pt>
                <c:pt idx="971">
                  <c:v>13.18</c:v>
                </c:pt>
                <c:pt idx="972">
                  <c:v>5.25</c:v>
                </c:pt>
                <c:pt idx="973">
                  <c:v>12.66</c:v>
                </c:pt>
                <c:pt idx="974">
                  <c:v>14.13</c:v>
                </c:pt>
                <c:pt idx="975">
                  <c:v>15.71</c:v>
                </c:pt>
                <c:pt idx="976">
                  <c:v>13.85</c:v>
                </c:pt>
                <c:pt idx="977">
                  <c:v>12.86</c:v>
                </c:pt>
                <c:pt idx="978">
                  <c:v>16.18</c:v>
                </c:pt>
                <c:pt idx="979">
                  <c:v>9.7799999999999994</c:v>
                </c:pt>
                <c:pt idx="980">
                  <c:v>9.74</c:v>
                </c:pt>
                <c:pt idx="981">
                  <c:v>21.26</c:v>
                </c:pt>
                <c:pt idx="982">
                  <c:v>10.65</c:v>
                </c:pt>
                <c:pt idx="983">
                  <c:v>15.56</c:v>
                </c:pt>
                <c:pt idx="984">
                  <c:v>7.25</c:v>
                </c:pt>
                <c:pt idx="985">
                  <c:v>12.04</c:v>
                </c:pt>
                <c:pt idx="986">
                  <c:v>12.83</c:v>
                </c:pt>
                <c:pt idx="987">
                  <c:v>18.63</c:v>
                </c:pt>
                <c:pt idx="988">
                  <c:v>7.16</c:v>
                </c:pt>
                <c:pt idx="989">
                  <c:v>11.91</c:v>
                </c:pt>
                <c:pt idx="990">
                  <c:v>13.28</c:v>
                </c:pt>
                <c:pt idx="991">
                  <c:v>8.31</c:v>
                </c:pt>
                <c:pt idx="992">
                  <c:v>9.89</c:v>
                </c:pt>
                <c:pt idx="993">
                  <c:v>15.1</c:v>
                </c:pt>
                <c:pt idx="994">
                  <c:v>17.96</c:v>
                </c:pt>
                <c:pt idx="995">
                  <c:v>21.96</c:v>
                </c:pt>
                <c:pt idx="996">
                  <c:v>17.809999999999999</c:v>
                </c:pt>
                <c:pt idx="997">
                  <c:v>9.86</c:v>
                </c:pt>
                <c:pt idx="998">
                  <c:v>12.05</c:v>
                </c:pt>
                <c:pt idx="999">
                  <c:v>14.17</c:v>
                </c:pt>
                <c:pt idx="1000">
                  <c:v>11.41</c:v>
                </c:pt>
                <c:pt idx="1001">
                  <c:v>10.050000000000001</c:v>
                </c:pt>
                <c:pt idx="1002">
                  <c:v>11.51</c:v>
                </c:pt>
                <c:pt idx="1003">
                  <c:v>13.08</c:v>
                </c:pt>
                <c:pt idx="1004">
                  <c:v>6.79</c:v>
                </c:pt>
                <c:pt idx="1005">
                  <c:v>9.9</c:v>
                </c:pt>
                <c:pt idx="1006">
                  <c:v>6.95</c:v>
                </c:pt>
                <c:pt idx="1007">
                  <c:v>8.11</c:v>
                </c:pt>
                <c:pt idx="1008">
                  <c:v>15.69</c:v>
                </c:pt>
                <c:pt idx="1009">
                  <c:v>8.68</c:v>
                </c:pt>
                <c:pt idx="1010">
                  <c:v>14.5</c:v>
                </c:pt>
                <c:pt idx="1011">
                  <c:v>13.93</c:v>
                </c:pt>
                <c:pt idx="1012">
                  <c:v>15.52</c:v>
                </c:pt>
                <c:pt idx="1013">
                  <c:v>10.88</c:v>
                </c:pt>
                <c:pt idx="1014">
                  <c:v>10.039999999999999</c:v>
                </c:pt>
                <c:pt idx="1015">
                  <c:v>9.5500000000000007</c:v>
                </c:pt>
                <c:pt idx="1016">
                  <c:v>9.3000000000000007</c:v>
                </c:pt>
                <c:pt idx="1017">
                  <c:v>6.19</c:v>
                </c:pt>
                <c:pt idx="1018">
                  <c:v>6.01</c:v>
                </c:pt>
                <c:pt idx="1019">
                  <c:v>16.559999999999999</c:v>
                </c:pt>
                <c:pt idx="1020">
                  <c:v>17.05</c:v>
                </c:pt>
                <c:pt idx="1021">
                  <c:v>21.25</c:v>
                </c:pt>
                <c:pt idx="1022">
                  <c:v>23.73</c:v>
                </c:pt>
                <c:pt idx="1023">
                  <c:v>22.03</c:v>
                </c:pt>
                <c:pt idx="1024">
                  <c:v>17.72</c:v>
                </c:pt>
                <c:pt idx="1025">
                  <c:v>23.8</c:v>
                </c:pt>
                <c:pt idx="1026">
                  <c:v>21.74</c:v>
                </c:pt>
                <c:pt idx="1027">
                  <c:v>22.81</c:v>
                </c:pt>
                <c:pt idx="1028">
                  <c:v>22.61</c:v>
                </c:pt>
                <c:pt idx="1029">
                  <c:v>19.43</c:v>
                </c:pt>
                <c:pt idx="1030">
                  <c:v>20.32</c:v>
                </c:pt>
                <c:pt idx="1031">
                  <c:v>19.8</c:v>
                </c:pt>
                <c:pt idx="1032">
                  <c:v>21.63</c:v>
                </c:pt>
                <c:pt idx="1033">
                  <c:v>18.34</c:v>
                </c:pt>
                <c:pt idx="1034">
                  <c:v>7.59</c:v>
                </c:pt>
                <c:pt idx="1035">
                  <c:v>6.44</c:v>
                </c:pt>
                <c:pt idx="1036">
                  <c:v>12.69</c:v>
                </c:pt>
                <c:pt idx="1037">
                  <c:v>10.86</c:v>
                </c:pt>
                <c:pt idx="1038">
                  <c:v>9.25</c:v>
                </c:pt>
                <c:pt idx="1039">
                  <c:v>8.08</c:v>
                </c:pt>
                <c:pt idx="1040">
                  <c:v>5.99</c:v>
                </c:pt>
                <c:pt idx="1041">
                  <c:v>4.46</c:v>
                </c:pt>
                <c:pt idx="1042">
                  <c:v>11.19</c:v>
                </c:pt>
                <c:pt idx="1043">
                  <c:v>12.93</c:v>
                </c:pt>
                <c:pt idx="1044">
                  <c:v>18.73</c:v>
                </c:pt>
                <c:pt idx="1045">
                  <c:v>13.65</c:v>
                </c:pt>
                <c:pt idx="1046">
                  <c:v>10.29</c:v>
                </c:pt>
                <c:pt idx="1047">
                  <c:v>15.46</c:v>
                </c:pt>
                <c:pt idx="1048">
                  <c:v>16.760000000000002</c:v>
                </c:pt>
                <c:pt idx="1049">
                  <c:v>8.91</c:v>
                </c:pt>
                <c:pt idx="1050">
                  <c:v>13.97</c:v>
                </c:pt>
                <c:pt idx="1051">
                  <c:v>20.149999999999999</c:v>
                </c:pt>
                <c:pt idx="1052">
                  <c:v>16.71</c:v>
                </c:pt>
                <c:pt idx="1053">
                  <c:v>11.01</c:v>
                </c:pt>
                <c:pt idx="1054">
                  <c:v>8.2899999999999991</c:v>
                </c:pt>
                <c:pt idx="1055">
                  <c:v>13.78</c:v>
                </c:pt>
                <c:pt idx="1056">
                  <c:v>21.69</c:v>
                </c:pt>
                <c:pt idx="1057">
                  <c:v>24.38</c:v>
                </c:pt>
                <c:pt idx="1058">
                  <c:v>9.65</c:v>
                </c:pt>
                <c:pt idx="1059">
                  <c:v>15.01</c:v>
                </c:pt>
                <c:pt idx="1060">
                  <c:v>23.83</c:v>
                </c:pt>
                <c:pt idx="1061">
                  <c:v>23.01</c:v>
                </c:pt>
                <c:pt idx="1062">
                  <c:v>23.91</c:v>
                </c:pt>
                <c:pt idx="1063">
                  <c:v>23.75</c:v>
                </c:pt>
                <c:pt idx="1064">
                  <c:v>21.3</c:v>
                </c:pt>
                <c:pt idx="1065">
                  <c:v>24.15</c:v>
                </c:pt>
                <c:pt idx="1066">
                  <c:v>19.079999999999998</c:v>
                </c:pt>
                <c:pt idx="1067">
                  <c:v>24.11</c:v>
                </c:pt>
                <c:pt idx="1068">
                  <c:v>19.079999999999998</c:v>
                </c:pt>
                <c:pt idx="1069">
                  <c:v>23.04</c:v>
                </c:pt>
                <c:pt idx="1070">
                  <c:v>14.33</c:v>
                </c:pt>
                <c:pt idx="1071">
                  <c:v>21.76</c:v>
                </c:pt>
                <c:pt idx="1072">
                  <c:v>21.98</c:v>
                </c:pt>
                <c:pt idx="1073">
                  <c:v>23.09</c:v>
                </c:pt>
                <c:pt idx="1074">
                  <c:v>26.22</c:v>
                </c:pt>
                <c:pt idx="1075">
                  <c:v>26.4</c:v>
                </c:pt>
                <c:pt idx="1076">
                  <c:v>24.59</c:v>
                </c:pt>
                <c:pt idx="1077">
                  <c:v>21.92</c:v>
                </c:pt>
                <c:pt idx="1078">
                  <c:v>20.9</c:v>
                </c:pt>
                <c:pt idx="1079">
                  <c:v>18.89</c:v>
                </c:pt>
                <c:pt idx="1080">
                  <c:v>22.42</c:v>
                </c:pt>
                <c:pt idx="1081">
                  <c:v>21.64</c:v>
                </c:pt>
                <c:pt idx="1082">
                  <c:v>24.51</c:v>
                </c:pt>
                <c:pt idx="1083">
                  <c:v>23.33</c:v>
                </c:pt>
                <c:pt idx="1084">
                  <c:v>17.28</c:v>
                </c:pt>
                <c:pt idx="1085">
                  <c:v>21.87</c:v>
                </c:pt>
                <c:pt idx="1086">
                  <c:v>19.2</c:v>
                </c:pt>
                <c:pt idx="1087">
                  <c:v>15.76</c:v>
                </c:pt>
                <c:pt idx="1088">
                  <c:v>26.25</c:v>
                </c:pt>
                <c:pt idx="1089">
                  <c:v>20.84</c:v>
                </c:pt>
                <c:pt idx="1090">
                  <c:v>19</c:v>
                </c:pt>
                <c:pt idx="1091">
                  <c:v>21.83</c:v>
                </c:pt>
                <c:pt idx="1092">
                  <c:v>20.190000000000001</c:v>
                </c:pt>
                <c:pt idx="1093">
                  <c:v>15.97</c:v>
                </c:pt>
                <c:pt idx="1094">
                  <c:v>22.58</c:v>
                </c:pt>
                <c:pt idx="1095">
                  <c:v>20.89</c:v>
                </c:pt>
                <c:pt idx="1096">
                  <c:v>22.38</c:v>
                </c:pt>
                <c:pt idx="1097">
                  <c:v>11.83</c:v>
                </c:pt>
                <c:pt idx="1098">
                  <c:v>23.15</c:v>
                </c:pt>
                <c:pt idx="1099">
                  <c:v>28.58</c:v>
                </c:pt>
                <c:pt idx="1100">
                  <c:v>28.46</c:v>
                </c:pt>
                <c:pt idx="1101">
                  <c:v>16.2</c:v>
                </c:pt>
                <c:pt idx="1102">
                  <c:v>13.9</c:v>
                </c:pt>
                <c:pt idx="1103">
                  <c:v>17.71</c:v>
                </c:pt>
                <c:pt idx="1104">
                  <c:v>14.98</c:v>
                </c:pt>
                <c:pt idx="1105">
                  <c:v>17.559999999999999</c:v>
                </c:pt>
                <c:pt idx="1106">
                  <c:v>19.2</c:v>
                </c:pt>
                <c:pt idx="1107">
                  <c:v>19.899999999999999</c:v>
                </c:pt>
                <c:pt idx="1108">
                  <c:v>21.33</c:v>
                </c:pt>
                <c:pt idx="1109">
                  <c:v>21.23</c:v>
                </c:pt>
                <c:pt idx="1110">
                  <c:v>20.41</c:v>
                </c:pt>
                <c:pt idx="1111">
                  <c:v>21.68</c:v>
                </c:pt>
                <c:pt idx="1112">
                  <c:v>16.52</c:v>
                </c:pt>
                <c:pt idx="1113">
                  <c:v>11.77</c:v>
                </c:pt>
                <c:pt idx="1114">
                  <c:v>20.440000000000001</c:v>
                </c:pt>
                <c:pt idx="1115">
                  <c:v>20.309999999999999</c:v>
                </c:pt>
                <c:pt idx="1116">
                  <c:v>23.47</c:v>
                </c:pt>
                <c:pt idx="1117">
                  <c:v>22.63</c:v>
                </c:pt>
                <c:pt idx="1118">
                  <c:v>5.35</c:v>
                </c:pt>
                <c:pt idx="1119">
                  <c:v>11.2</c:v>
                </c:pt>
                <c:pt idx="1120">
                  <c:v>23.81</c:v>
                </c:pt>
                <c:pt idx="1121">
                  <c:v>19.18</c:v>
                </c:pt>
                <c:pt idx="1122">
                  <c:v>19.72</c:v>
                </c:pt>
                <c:pt idx="1123">
                  <c:v>20.39</c:v>
                </c:pt>
                <c:pt idx="1124">
                  <c:v>20.88</c:v>
                </c:pt>
                <c:pt idx="1125">
                  <c:v>26.57</c:v>
                </c:pt>
                <c:pt idx="1126">
                  <c:v>25.63</c:v>
                </c:pt>
                <c:pt idx="1127">
                  <c:v>26.09</c:v>
                </c:pt>
                <c:pt idx="1128">
                  <c:v>27.68</c:v>
                </c:pt>
                <c:pt idx="1129">
                  <c:v>19.93</c:v>
                </c:pt>
                <c:pt idx="1130">
                  <c:v>20.65</c:v>
                </c:pt>
                <c:pt idx="1131">
                  <c:v>17.5</c:v>
                </c:pt>
                <c:pt idx="1132">
                  <c:v>21.45</c:v>
                </c:pt>
                <c:pt idx="1133">
                  <c:v>25.04</c:v>
                </c:pt>
                <c:pt idx="1134">
                  <c:v>23.75</c:v>
                </c:pt>
                <c:pt idx="1135">
                  <c:v>21.1</c:v>
                </c:pt>
                <c:pt idx="1208">
                  <c:v>16.75</c:v>
                </c:pt>
                <c:pt idx="1209">
                  <c:v>15.18</c:v>
                </c:pt>
                <c:pt idx="1210">
                  <c:v>9.2100000000000009</c:v>
                </c:pt>
                <c:pt idx="1211">
                  <c:v>7.63</c:v>
                </c:pt>
                <c:pt idx="1212">
                  <c:v>9.41</c:v>
                </c:pt>
                <c:pt idx="1213">
                  <c:v>6.32</c:v>
                </c:pt>
                <c:pt idx="1214">
                  <c:v>10.28</c:v>
                </c:pt>
                <c:pt idx="1215">
                  <c:v>6.6</c:v>
                </c:pt>
                <c:pt idx="1216">
                  <c:v>11.03</c:v>
                </c:pt>
                <c:pt idx="1217">
                  <c:v>13.84</c:v>
                </c:pt>
                <c:pt idx="1218">
                  <c:v>12.16</c:v>
                </c:pt>
                <c:pt idx="1219">
                  <c:v>9.6</c:v>
                </c:pt>
                <c:pt idx="1220">
                  <c:v>16.34</c:v>
                </c:pt>
                <c:pt idx="1221">
                  <c:v>17.260000000000002</c:v>
                </c:pt>
                <c:pt idx="1222">
                  <c:v>16.82</c:v>
                </c:pt>
                <c:pt idx="1223">
                  <c:v>6.28</c:v>
                </c:pt>
                <c:pt idx="1224">
                  <c:v>14.71</c:v>
                </c:pt>
                <c:pt idx="1225">
                  <c:v>18.010000000000002</c:v>
                </c:pt>
                <c:pt idx="1226">
                  <c:v>17.14</c:v>
                </c:pt>
                <c:pt idx="1227">
                  <c:v>6.78</c:v>
                </c:pt>
                <c:pt idx="1228">
                  <c:v>13.3</c:v>
                </c:pt>
                <c:pt idx="1229">
                  <c:v>19.260000000000002</c:v>
                </c:pt>
                <c:pt idx="1230">
                  <c:v>21.25</c:v>
                </c:pt>
                <c:pt idx="1231">
                  <c:v>14.08</c:v>
                </c:pt>
                <c:pt idx="1232">
                  <c:v>14.78</c:v>
                </c:pt>
                <c:pt idx="1233">
                  <c:v>7.35</c:v>
                </c:pt>
                <c:pt idx="1234">
                  <c:v>9.43</c:v>
                </c:pt>
                <c:pt idx="1235">
                  <c:v>17.920000000000002</c:v>
                </c:pt>
                <c:pt idx="1236">
                  <c:v>17.559999999999999</c:v>
                </c:pt>
                <c:pt idx="1237">
                  <c:v>17.170000000000002</c:v>
                </c:pt>
                <c:pt idx="1238">
                  <c:v>13.03</c:v>
                </c:pt>
                <c:pt idx="1239">
                  <c:v>13.21</c:v>
                </c:pt>
                <c:pt idx="1240">
                  <c:v>2.33</c:v>
                </c:pt>
                <c:pt idx="1241">
                  <c:v>10.31</c:v>
                </c:pt>
                <c:pt idx="1242">
                  <c:v>5.41</c:v>
                </c:pt>
                <c:pt idx="1243">
                  <c:v>6.55</c:v>
                </c:pt>
                <c:pt idx="1244">
                  <c:v>11.36</c:v>
                </c:pt>
                <c:pt idx="1245">
                  <c:v>11.28</c:v>
                </c:pt>
                <c:pt idx="1246">
                  <c:v>13.25</c:v>
                </c:pt>
                <c:pt idx="1247">
                  <c:v>6.26</c:v>
                </c:pt>
                <c:pt idx="1248">
                  <c:v>12.44</c:v>
                </c:pt>
                <c:pt idx="1249">
                  <c:v>9.1300000000000008</c:v>
                </c:pt>
                <c:pt idx="1250">
                  <c:v>20.84</c:v>
                </c:pt>
                <c:pt idx="1251">
                  <c:v>8.76</c:v>
                </c:pt>
                <c:pt idx="1252">
                  <c:v>8.7100000000000009</c:v>
                </c:pt>
                <c:pt idx="1253">
                  <c:v>21.15</c:v>
                </c:pt>
                <c:pt idx="1254">
                  <c:v>13.43</c:v>
                </c:pt>
                <c:pt idx="1255">
                  <c:v>16.41</c:v>
                </c:pt>
                <c:pt idx="1256">
                  <c:v>14.83</c:v>
                </c:pt>
                <c:pt idx="1257">
                  <c:v>10.6</c:v>
                </c:pt>
                <c:pt idx="1258">
                  <c:v>9.68</c:v>
                </c:pt>
                <c:pt idx="1259">
                  <c:v>12.54</c:v>
                </c:pt>
                <c:pt idx="1260">
                  <c:v>16.23</c:v>
                </c:pt>
                <c:pt idx="1261">
                  <c:v>9.6199999999999992</c:v>
                </c:pt>
                <c:pt idx="1262">
                  <c:v>16.32</c:v>
                </c:pt>
                <c:pt idx="1263">
                  <c:v>7.87</c:v>
                </c:pt>
                <c:pt idx="1264">
                  <c:v>19.89</c:v>
                </c:pt>
                <c:pt idx="1265">
                  <c:v>15.82</c:v>
                </c:pt>
                <c:pt idx="1266">
                  <c:v>15.98</c:v>
                </c:pt>
                <c:pt idx="1267">
                  <c:v>7.36</c:v>
                </c:pt>
                <c:pt idx="1268">
                  <c:v>17.579999999999998</c:v>
                </c:pt>
                <c:pt idx="1269">
                  <c:v>19.27</c:v>
                </c:pt>
                <c:pt idx="1270">
                  <c:v>3.8</c:v>
                </c:pt>
                <c:pt idx="1271">
                  <c:v>11.85</c:v>
                </c:pt>
                <c:pt idx="1272">
                  <c:v>16.46</c:v>
                </c:pt>
                <c:pt idx="1273">
                  <c:v>13.52</c:v>
                </c:pt>
                <c:pt idx="1274">
                  <c:v>7.26</c:v>
                </c:pt>
                <c:pt idx="1275">
                  <c:v>14.38</c:v>
                </c:pt>
                <c:pt idx="1276">
                  <c:v>14.83</c:v>
                </c:pt>
                <c:pt idx="1277">
                  <c:v>8.8000000000000007</c:v>
                </c:pt>
                <c:pt idx="1278">
                  <c:v>11.03</c:v>
                </c:pt>
                <c:pt idx="1279">
                  <c:v>18.04</c:v>
                </c:pt>
                <c:pt idx="1280">
                  <c:v>8.73</c:v>
                </c:pt>
                <c:pt idx="1281">
                  <c:v>12.21</c:v>
                </c:pt>
                <c:pt idx="1282">
                  <c:v>12.26</c:v>
                </c:pt>
                <c:pt idx="1283">
                  <c:v>5.58</c:v>
                </c:pt>
                <c:pt idx="1284">
                  <c:v>14.22</c:v>
                </c:pt>
                <c:pt idx="1285">
                  <c:v>14.4</c:v>
                </c:pt>
                <c:pt idx="1286">
                  <c:v>14.03</c:v>
                </c:pt>
                <c:pt idx="1287">
                  <c:v>19.72</c:v>
                </c:pt>
                <c:pt idx="1288">
                  <c:v>12.18</c:v>
                </c:pt>
                <c:pt idx="1289">
                  <c:v>19.21</c:v>
                </c:pt>
                <c:pt idx="1290">
                  <c:v>11.88</c:v>
                </c:pt>
                <c:pt idx="1291">
                  <c:v>20.96</c:v>
                </c:pt>
                <c:pt idx="1292">
                  <c:v>18.27</c:v>
                </c:pt>
                <c:pt idx="1293">
                  <c:v>12.73</c:v>
                </c:pt>
                <c:pt idx="1294">
                  <c:v>11.36</c:v>
                </c:pt>
                <c:pt idx="1295">
                  <c:v>9.01</c:v>
                </c:pt>
                <c:pt idx="1296">
                  <c:v>17.87</c:v>
                </c:pt>
                <c:pt idx="1297">
                  <c:v>18.03</c:v>
                </c:pt>
                <c:pt idx="1298">
                  <c:v>10.96</c:v>
                </c:pt>
                <c:pt idx="1299">
                  <c:v>11.12</c:v>
                </c:pt>
                <c:pt idx="1300">
                  <c:v>15.69</c:v>
                </c:pt>
                <c:pt idx="1301">
                  <c:v>3.43</c:v>
                </c:pt>
                <c:pt idx="1302">
                  <c:v>10.83</c:v>
                </c:pt>
                <c:pt idx="1303">
                  <c:v>5.23</c:v>
                </c:pt>
                <c:pt idx="1304">
                  <c:v>19.98</c:v>
                </c:pt>
                <c:pt idx="1305">
                  <c:v>2.94</c:v>
                </c:pt>
                <c:pt idx="1306">
                  <c:v>13.66</c:v>
                </c:pt>
                <c:pt idx="1307">
                  <c:v>12.36</c:v>
                </c:pt>
                <c:pt idx="1308">
                  <c:v>10.1</c:v>
                </c:pt>
                <c:pt idx="1309">
                  <c:v>16.47</c:v>
                </c:pt>
                <c:pt idx="1310">
                  <c:v>16.57</c:v>
                </c:pt>
                <c:pt idx="1311">
                  <c:v>16.059999999999999</c:v>
                </c:pt>
                <c:pt idx="1312">
                  <c:v>16.149999999999999</c:v>
                </c:pt>
                <c:pt idx="1313">
                  <c:v>27.68</c:v>
                </c:pt>
                <c:pt idx="1314">
                  <c:v>21.76</c:v>
                </c:pt>
                <c:pt idx="1315">
                  <c:v>25.42</c:v>
                </c:pt>
                <c:pt idx="1316">
                  <c:v>25.91</c:v>
                </c:pt>
                <c:pt idx="1317">
                  <c:v>23.66</c:v>
                </c:pt>
                <c:pt idx="1318">
                  <c:v>10.65</c:v>
                </c:pt>
                <c:pt idx="1319">
                  <c:v>10.54</c:v>
                </c:pt>
                <c:pt idx="1320">
                  <c:v>14.18</c:v>
                </c:pt>
                <c:pt idx="1321">
                  <c:v>13.15</c:v>
                </c:pt>
                <c:pt idx="1322">
                  <c:v>18.3</c:v>
                </c:pt>
                <c:pt idx="1323">
                  <c:v>12.36</c:v>
                </c:pt>
                <c:pt idx="1324">
                  <c:v>21.56</c:v>
                </c:pt>
                <c:pt idx="1325">
                  <c:v>19.03</c:v>
                </c:pt>
                <c:pt idx="1326">
                  <c:v>7.06</c:v>
                </c:pt>
                <c:pt idx="1327">
                  <c:v>8.98</c:v>
                </c:pt>
                <c:pt idx="1328">
                  <c:v>7.18</c:v>
                </c:pt>
                <c:pt idx="1329">
                  <c:v>13.48</c:v>
                </c:pt>
                <c:pt idx="1330">
                  <c:v>12.71</c:v>
                </c:pt>
                <c:pt idx="1331">
                  <c:v>9.67</c:v>
                </c:pt>
                <c:pt idx="1332">
                  <c:v>7.97</c:v>
                </c:pt>
                <c:pt idx="1333">
                  <c:v>10.37</c:v>
                </c:pt>
                <c:pt idx="1334">
                  <c:v>13.69</c:v>
                </c:pt>
                <c:pt idx="1335">
                  <c:v>8.49</c:v>
                </c:pt>
                <c:pt idx="1336">
                  <c:v>7.05</c:v>
                </c:pt>
                <c:pt idx="1337">
                  <c:v>9.5399999999999991</c:v>
                </c:pt>
                <c:pt idx="1338">
                  <c:v>12.95</c:v>
                </c:pt>
                <c:pt idx="1339">
                  <c:v>15.24</c:v>
                </c:pt>
                <c:pt idx="1340">
                  <c:v>14.47</c:v>
                </c:pt>
                <c:pt idx="1341">
                  <c:v>8.09</c:v>
                </c:pt>
                <c:pt idx="1342">
                  <c:v>10.57</c:v>
                </c:pt>
                <c:pt idx="1343">
                  <c:v>11.62</c:v>
                </c:pt>
                <c:pt idx="1344">
                  <c:v>8.09</c:v>
                </c:pt>
                <c:pt idx="1345">
                  <c:v>9.48</c:v>
                </c:pt>
                <c:pt idx="1346">
                  <c:v>15.82</c:v>
                </c:pt>
                <c:pt idx="1347">
                  <c:v>16.350000000000001</c:v>
                </c:pt>
                <c:pt idx="1348">
                  <c:v>13.06</c:v>
                </c:pt>
                <c:pt idx="1349">
                  <c:v>15.61</c:v>
                </c:pt>
                <c:pt idx="1350">
                  <c:v>6.37</c:v>
                </c:pt>
                <c:pt idx="1351">
                  <c:v>19.66</c:v>
                </c:pt>
                <c:pt idx="1352">
                  <c:v>20.399999999999999</c:v>
                </c:pt>
                <c:pt idx="1353">
                  <c:v>4.96</c:v>
                </c:pt>
                <c:pt idx="1354">
                  <c:v>5.63</c:v>
                </c:pt>
                <c:pt idx="1355">
                  <c:v>6.18</c:v>
                </c:pt>
                <c:pt idx="1356">
                  <c:v>10.49</c:v>
                </c:pt>
                <c:pt idx="1357">
                  <c:v>17.18</c:v>
                </c:pt>
                <c:pt idx="1358">
                  <c:v>11.52</c:v>
                </c:pt>
                <c:pt idx="1359">
                  <c:v>6.72</c:v>
                </c:pt>
                <c:pt idx="1360">
                  <c:v>9.07</c:v>
                </c:pt>
                <c:pt idx="1361">
                  <c:v>5.66</c:v>
                </c:pt>
                <c:pt idx="1362">
                  <c:v>7.79</c:v>
                </c:pt>
                <c:pt idx="1363">
                  <c:v>14.36</c:v>
                </c:pt>
                <c:pt idx="1364">
                  <c:v>17.22</c:v>
                </c:pt>
                <c:pt idx="1365">
                  <c:v>12.85</c:v>
                </c:pt>
                <c:pt idx="1366">
                  <c:v>14.89</c:v>
                </c:pt>
                <c:pt idx="1367">
                  <c:v>15.45</c:v>
                </c:pt>
                <c:pt idx="1368">
                  <c:v>13.21</c:v>
                </c:pt>
                <c:pt idx="1369">
                  <c:v>19.850000000000001</c:v>
                </c:pt>
                <c:pt idx="1370">
                  <c:v>13.29</c:v>
                </c:pt>
                <c:pt idx="1371">
                  <c:v>15.34</c:v>
                </c:pt>
                <c:pt idx="1372">
                  <c:v>16.87</c:v>
                </c:pt>
                <c:pt idx="1373">
                  <c:v>15.55</c:v>
                </c:pt>
                <c:pt idx="1374">
                  <c:v>17.239999999999998</c:v>
                </c:pt>
                <c:pt idx="1375">
                  <c:v>20.02</c:v>
                </c:pt>
                <c:pt idx="1376">
                  <c:v>20.190000000000001</c:v>
                </c:pt>
                <c:pt idx="1377">
                  <c:v>20.7</c:v>
                </c:pt>
                <c:pt idx="1378">
                  <c:v>12.59</c:v>
                </c:pt>
                <c:pt idx="1379">
                  <c:v>12.85</c:v>
                </c:pt>
                <c:pt idx="1380">
                  <c:v>16.989999999999998</c:v>
                </c:pt>
                <c:pt idx="1381">
                  <c:v>15.33</c:v>
                </c:pt>
                <c:pt idx="1382">
                  <c:v>17.13</c:v>
                </c:pt>
                <c:pt idx="1383">
                  <c:v>15.43</c:v>
                </c:pt>
                <c:pt idx="1384">
                  <c:v>17</c:v>
                </c:pt>
                <c:pt idx="1385">
                  <c:v>18.489999999999998</c:v>
                </c:pt>
                <c:pt idx="1386">
                  <c:v>18.600000000000001</c:v>
                </c:pt>
                <c:pt idx="1387">
                  <c:v>21.75</c:v>
                </c:pt>
                <c:pt idx="1388">
                  <c:v>20.85</c:v>
                </c:pt>
                <c:pt idx="1389">
                  <c:v>11.95</c:v>
                </c:pt>
                <c:pt idx="1390">
                  <c:v>20.49</c:v>
                </c:pt>
                <c:pt idx="1391">
                  <c:v>18.13</c:v>
                </c:pt>
                <c:pt idx="1392">
                  <c:v>16.61</c:v>
                </c:pt>
                <c:pt idx="1393">
                  <c:v>18.170000000000002</c:v>
                </c:pt>
                <c:pt idx="1394">
                  <c:v>17.559999999999999</c:v>
                </c:pt>
                <c:pt idx="1395">
                  <c:v>17.510000000000002</c:v>
                </c:pt>
                <c:pt idx="1396">
                  <c:v>18.09</c:v>
                </c:pt>
                <c:pt idx="1397">
                  <c:v>14.83</c:v>
                </c:pt>
                <c:pt idx="1398">
                  <c:v>17.649999999999999</c:v>
                </c:pt>
                <c:pt idx="1399">
                  <c:v>17.77</c:v>
                </c:pt>
                <c:pt idx="1400">
                  <c:v>19.41</c:v>
                </c:pt>
                <c:pt idx="1401">
                  <c:v>21.78</c:v>
                </c:pt>
                <c:pt idx="1402">
                  <c:v>20.059999999999999</c:v>
                </c:pt>
                <c:pt idx="1403">
                  <c:v>17.73</c:v>
                </c:pt>
                <c:pt idx="1404">
                  <c:v>14.63</c:v>
                </c:pt>
                <c:pt idx="1405">
                  <c:v>19.579999999999998</c:v>
                </c:pt>
                <c:pt idx="1406">
                  <c:v>20.64</c:v>
                </c:pt>
                <c:pt idx="1407">
                  <c:v>19.13</c:v>
                </c:pt>
                <c:pt idx="1408">
                  <c:v>16.86</c:v>
                </c:pt>
                <c:pt idx="1409">
                  <c:v>18.34</c:v>
                </c:pt>
                <c:pt idx="1410">
                  <c:v>15.88</c:v>
                </c:pt>
                <c:pt idx="1411">
                  <c:v>18.84</c:v>
                </c:pt>
                <c:pt idx="1412">
                  <c:v>15.91</c:v>
                </c:pt>
                <c:pt idx="1413">
                  <c:v>20.67</c:v>
                </c:pt>
                <c:pt idx="1414">
                  <c:v>17</c:v>
                </c:pt>
                <c:pt idx="1415">
                  <c:v>17.84</c:v>
                </c:pt>
                <c:pt idx="1416">
                  <c:v>20.52</c:v>
                </c:pt>
                <c:pt idx="1417">
                  <c:v>19.399999999999999</c:v>
                </c:pt>
                <c:pt idx="1418">
                  <c:v>19.440000000000001</c:v>
                </c:pt>
                <c:pt idx="1419">
                  <c:v>16.66</c:v>
                </c:pt>
                <c:pt idx="1420">
                  <c:v>15.93</c:v>
                </c:pt>
                <c:pt idx="1421">
                  <c:v>20.13</c:v>
                </c:pt>
                <c:pt idx="1422">
                  <c:v>14.46</c:v>
                </c:pt>
                <c:pt idx="1423">
                  <c:v>15.53</c:v>
                </c:pt>
                <c:pt idx="1424">
                  <c:v>17.940000000000001</c:v>
                </c:pt>
                <c:pt idx="1425">
                  <c:v>17.13</c:v>
                </c:pt>
                <c:pt idx="1426">
                  <c:v>21.24</c:v>
                </c:pt>
                <c:pt idx="1427">
                  <c:v>18.809999999999999</c:v>
                </c:pt>
                <c:pt idx="1428">
                  <c:v>22.46</c:v>
                </c:pt>
                <c:pt idx="1429">
                  <c:v>18.559999999999999</c:v>
                </c:pt>
                <c:pt idx="1430">
                  <c:v>15.33</c:v>
                </c:pt>
                <c:pt idx="1431">
                  <c:v>22.49</c:v>
                </c:pt>
                <c:pt idx="1432">
                  <c:v>19.940000000000001</c:v>
                </c:pt>
                <c:pt idx="1433">
                  <c:v>15.76</c:v>
                </c:pt>
                <c:pt idx="1434">
                  <c:v>16.97</c:v>
                </c:pt>
                <c:pt idx="1435">
                  <c:v>19.440000000000001</c:v>
                </c:pt>
                <c:pt idx="1436">
                  <c:v>23.79</c:v>
                </c:pt>
                <c:pt idx="1437">
                  <c:v>18.53</c:v>
                </c:pt>
                <c:pt idx="1438">
                  <c:v>18.96</c:v>
                </c:pt>
                <c:pt idx="1439">
                  <c:v>19.18</c:v>
                </c:pt>
                <c:pt idx="1440">
                  <c:v>14.97</c:v>
                </c:pt>
                <c:pt idx="1441">
                  <c:v>19.399999999999999</c:v>
                </c:pt>
                <c:pt idx="1442">
                  <c:v>15.92</c:v>
                </c:pt>
                <c:pt idx="1443">
                  <c:v>18.989999999999998</c:v>
                </c:pt>
                <c:pt idx="1444">
                  <c:v>18.920000000000002</c:v>
                </c:pt>
                <c:pt idx="1445">
                  <c:v>23.46</c:v>
                </c:pt>
                <c:pt idx="1446">
                  <c:v>18.62</c:v>
                </c:pt>
                <c:pt idx="1447">
                  <c:v>14.37</c:v>
                </c:pt>
                <c:pt idx="1448">
                  <c:v>18.16</c:v>
                </c:pt>
                <c:pt idx="1449">
                  <c:v>22.02</c:v>
                </c:pt>
                <c:pt idx="1450">
                  <c:v>18.98</c:v>
                </c:pt>
                <c:pt idx="1451">
                  <c:v>19.84</c:v>
                </c:pt>
                <c:pt idx="1452">
                  <c:v>23.98</c:v>
                </c:pt>
                <c:pt idx="1453">
                  <c:v>18.27</c:v>
                </c:pt>
                <c:pt idx="1454">
                  <c:v>14.39</c:v>
                </c:pt>
                <c:pt idx="1455">
                  <c:v>17.02</c:v>
                </c:pt>
                <c:pt idx="1456">
                  <c:v>16.04</c:v>
                </c:pt>
                <c:pt idx="1457">
                  <c:v>23.63</c:v>
                </c:pt>
                <c:pt idx="1458">
                  <c:v>20.98</c:v>
                </c:pt>
                <c:pt idx="1459">
                  <c:v>18.940000000000001</c:v>
                </c:pt>
                <c:pt idx="1460">
                  <c:v>18.18</c:v>
                </c:pt>
                <c:pt idx="1461">
                  <c:v>15.4</c:v>
                </c:pt>
                <c:pt idx="1462">
                  <c:v>20.13</c:v>
                </c:pt>
                <c:pt idx="1463">
                  <c:v>17.02</c:v>
                </c:pt>
                <c:pt idx="1464">
                  <c:v>25.23</c:v>
                </c:pt>
                <c:pt idx="1465">
                  <c:v>19.079999999999998</c:v>
                </c:pt>
                <c:pt idx="1466">
                  <c:v>22.58</c:v>
                </c:pt>
                <c:pt idx="1467">
                  <c:v>20.32</c:v>
                </c:pt>
                <c:pt idx="1468">
                  <c:v>18.12</c:v>
                </c:pt>
                <c:pt idx="1469">
                  <c:v>17.77</c:v>
                </c:pt>
                <c:pt idx="1470">
                  <c:v>16.48</c:v>
                </c:pt>
                <c:pt idx="1471">
                  <c:v>12.38</c:v>
                </c:pt>
                <c:pt idx="1472">
                  <c:v>22.58</c:v>
                </c:pt>
                <c:pt idx="1473">
                  <c:v>20.170000000000002</c:v>
                </c:pt>
                <c:pt idx="1474">
                  <c:v>17.84</c:v>
                </c:pt>
                <c:pt idx="1475">
                  <c:v>17.920000000000002</c:v>
                </c:pt>
                <c:pt idx="1476">
                  <c:v>23.05</c:v>
                </c:pt>
                <c:pt idx="1477">
                  <c:v>20.83</c:v>
                </c:pt>
                <c:pt idx="1478">
                  <c:v>13.44</c:v>
                </c:pt>
                <c:pt idx="1479">
                  <c:v>15.9</c:v>
                </c:pt>
                <c:pt idx="1480">
                  <c:v>13.37</c:v>
                </c:pt>
                <c:pt idx="1481">
                  <c:v>23.13</c:v>
                </c:pt>
                <c:pt idx="1482">
                  <c:v>27.4</c:v>
                </c:pt>
                <c:pt idx="1483">
                  <c:v>23.46</c:v>
                </c:pt>
                <c:pt idx="1484">
                  <c:v>15.98</c:v>
                </c:pt>
                <c:pt idx="1485">
                  <c:v>17.940000000000001</c:v>
                </c:pt>
                <c:pt idx="1486">
                  <c:v>19.579999999999998</c:v>
                </c:pt>
                <c:pt idx="1487">
                  <c:v>27.97</c:v>
                </c:pt>
                <c:pt idx="1488">
                  <c:v>16.670000000000002</c:v>
                </c:pt>
                <c:pt idx="1489">
                  <c:v>26.16</c:v>
                </c:pt>
                <c:pt idx="1490">
                  <c:v>22.5</c:v>
                </c:pt>
                <c:pt idx="1491">
                  <c:v>20.77</c:v>
                </c:pt>
                <c:pt idx="1492">
                  <c:v>20.12</c:v>
                </c:pt>
                <c:pt idx="1493">
                  <c:v>13.15</c:v>
                </c:pt>
                <c:pt idx="1494">
                  <c:v>24.28</c:v>
                </c:pt>
                <c:pt idx="1495">
                  <c:v>21.08</c:v>
                </c:pt>
                <c:pt idx="1496">
                  <c:v>16.489999999999998</c:v>
                </c:pt>
                <c:pt idx="1497">
                  <c:v>15.82</c:v>
                </c:pt>
                <c:pt idx="1498">
                  <c:v>17.05</c:v>
                </c:pt>
                <c:pt idx="1499">
                  <c:v>23.78</c:v>
                </c:pt>
                <c:pt idx="1500">
                  <c:v>25.1</c:v>
                </c:pt>
                <c:pt idx="1501">
                  <c:v>24.21</c:v>
                </c:pt>
                <c:pt idx="1502">
                  <c:v>23.24</c:v>
                </c:pt>
                <c:pt idx="1503">
                  <c:v>19.940000000000001</c:v>
                </c:pt>
                <c:pt idx="1504">
                  <c:v>13.82</c:v>
                </c:pt>
                <c:pt idx="1505">
                  <c:v>18.11</c:v>
                </c:pt>
                <c:pt idx="1506">
                  <c:v>23.94</c:v>
                </c:pt>
                <c:pt idx="1507">
                  <c:v>14.11</c:v>
                </c:pt>
                <c:pt idx="1508">
                  <c:v>18.260000000000002</c:v>
                </c:pt>
                <c:pt idx="1509">
                  <c:v>17.87</c:v>
                </c:pt>
                <c:pt idx="1510">
                  <c:v>17.46</c:v>
                </c:pt>
                <c:pt idx="1511">
                  <c:v>17.36</c:v>
                </c:pt>
                <c:pt idx="1512">
                  <c:v>13.63</c:v>
                </c:pt>
                <c:pt idx="1513">
                  <c:v>18.28</c:v>
                </c:pt>
                <c:pt idx="1514">
                  <c:v>22.59</c:v>
                </c:pt>
                <c:pt idx="1515">
                  <c:v>22.36</c:v>
                </c:pt>
                <c:pt idx="1516">
                  <c:v>24.31</c:v>
                </c:pt>
                <c:pt idx="1517">
                  <c:v>23.16</c:v>
                </c:pt>
                <c:pt idx="1518">
                  <c:v>16.84</c:v>
                </c:pt>
                <c:pt idx="1519">
                  <c:v>16.86</c:v>
                </c:pt>
                <c:pt idx="1520">
                  <c:v>19.97</c:v>
                </c:pt>
                <c:pt idx="1521">
                  <c:v>11.79</c:v>
                </c:pt>
                <c:pt idx="1522">
                  <c:v>16.422000000000001</c:v>
                </c:pt>
                <c:pt idx="1523">
                  <c:v>21.544</c:v>
                </c:pt>
                <c:pt idx="1524">
                  <c:v>16.143000000000001</c:v>
                </c:pt>
                <c:pt idx="1525">
                  <c:v>19.027999999999999</c:v>
                </c:pt>
                <c:pt idx="1526">
                  <c:v>17.248000000000001</c:v>
                </c:pt>
                <c:pt idx="1527">
                  <c:v>12.868</c:v>
                </c:pt>
                <c:pt idx="1528">
                  <c:v>15.289</c:v>
                </c:pt>
                <c:pt idx="1529">
                  <c:v>8.4949999999999992</c:v>
                </c:pt>
                <c:pt idx="1530">
                  <c:v>5.2610000000000001</c:v>
                </c:pt>
                <c:pt idx="1531">
                  <c:v>12.462</c:v>
                </c:pt>
                <c:pt idx="1532">
                  <c:v>9.8160000000000007</c:v>
                </c:pt>
                <c:pt idx="1533">
                  <c:v>22.271000000000001</c:v>
                </c:pt>
                <c:pt idx="1534">
                  <c:v>14.779</c:v>
                </c:pt>
                <c:pt idx="1535">
                  <c:v>17.189</c:v>
                </c:pt>
                <c:pt idx="1536">
                  <c:v>6.9420000000000002</c:v>
                </c:pt>
                <c:pt idx="1537">
                  <c:v>18.824000000000002</c:v>
                </c:pt>
                <c:pt idx="1538">
                  <c:v>9.5039999999999996</c:v>
                </c:pt>
                <c:pt idx="1539">
                  <c:v>10.396000000000001</c:v>
                </c:pt>
                <c:pt idx="1540">
                  <c:v>10.859</c:v>
                </c:pt>
                <c:pt idx="1541">
                  <c:v>8.1359999999999992</c:v>
                </c:pt>
                <c:pt idx="1542">
                  <c:v>18.242999999999999</c:v>
                </c:pt>
                <c:pt idx="1543">
                  <c:v>9.5790000000000006</c:v>
                </c:pt>
                <c:pt idx="1544">
                  <c:v>14.369</c:v>
                </c:pt>
                <c:pt idx="1545">
                  <c:v>15.625</c:v>
                </c:pt>
                <c:pt idx="1546">
                  <c:v>19.448</c:v>
                </c:pt>
                <c:pt idx="1547">
                  <c:v>17.198</c:v>
                </c:pt>
                <c:pt idx="1548">
                  <c:v>16.597999999999999</c:v>
                </c:pt>
                <c:pt idx="1549">
                  <c:v>22.422000000000001</c:v>
                </c:pt>
                <c:pt idx="1550">
                  <c:v>14.784000000000001</c:v>
                </c:pt>
                <c:pt idx="1551">
                  <c:v>12.112</c:v>
                </c:pt>
                <c:pt idx="1552">
                  <c:v>7.8390000000000004</c:v>
                </c:pt>
                <c:pt idx="1553">
                  <c:v>9.6080000000000005</c:v>
                </c:pt>
                <c:pt idx="1554">
                  <c:v>22.077000000000002</c:v>
                </c:pt>
                <c:pt idx="1555">
                  <c:v>16.97</c:v>
                </c:pt>
                <c:pt idx="1556">
                  <c:v>11.926</c:v>
                </c:pt>
                <c:pt idx="1557">
                  <c:v>7.4269999999999996</c:v>
                </c:pt>
                <c:pt idx="1558">
                  <c:v>13.818</c:v>
                </c:pt>
                <c:pt idx="1559">
                  <c:v>17.673999999999999</c:v>
                </c:pt>
                <c:pt idx="1560">
                  <c:v>15.095000000000001</c:v>
                </c:pt>
                <c:pt idx="1561">
                  <c:v>16.263999999999999</c:v>
                </c:pt>
                <c:pt idx="1562">
                  <c:v>6.1520000000000001</c:v>
                </c:pt>
                <c:pt idx="1563">
                  <c:v>9.9339999999999993</c:v>
                </c:pt>
                <c:pt idx="1564">
                  <c:v>13.231999999999999</c:v>
                </c:pt>
                <c:pt idx="1565">
                  <c:v>16.324999999999999</c:v>
                </c:pt>
                <c:pt idx="1566">
                  <c:v>16.884</c:v>
                </c:pt>
                <c:pt idx="1567">
                  <c:v>11.648</c:v>
                </c:pt>
                <c:pt idx="1568">
                  <c:v>14.621</c:v>
                </c:pt>
                <c:pt idx="1569">
                  <c:v>16.013000000000002</c:v>
                </c:pt>
                <c:pt idx="1570">
                  <c:v>20.635000000000002</c:v>
                </c:pt>
                <c:pt idx="1571">
                  <c:v>11.388999999999999</c:v>
                </c:pt>
                <c:pt idx="1572">
                  <c:v>12.034000000000001</c:v>
                </c:pt>
                <c:pt idx="1573">
                  <c:v>5.0949999999999998</c:v>
                </c:pt>
                <c:pt idx="1574">
                  <c:v>13.159000000000001</c:v>
                </c:pt>
                <c:pt idx="1575">
                  <c:v>10.791</c:v>
                </c:pt>
                <c:pt idx="1576">
                  <c:v>17.459</c:v>
                </c:pt>
                <c:pt idx="1577">
                  <c:v>6.4480000000000004</c:v>
                </c:pt>
                <c:pt idx="1578">
                  <c:v>11.304</c:v>
                </c:pt>
                <c:pt idx="1579">
                  <c:v>6.5410000000000004</c:v>
                </c:pt>
                <c:pt idx="1580">
                  <c:v>13.851000000000001</c:v>
                </c:pt>
                <c:pt idx="1581">
                  <c:v>20.018999999999998</c:v>
                </c:pt>
                <c:pt idx="1582">
                  <c:v>8.8960000000000008</c:v>
                </c:pt>
                <c:pt idx="1583">
                  <c:v>10.505000000000001</c:v>
                </c:pt>
                <c:pt idx="1584">
                  <c:v>9.4529999999999994</c:v>
                </c:pt>
                <c:pt idx="1585">
                  <c:v>11.907</c:v>
                </c:pt>
                <c:pt idx="1586">
                  <c:v>20.363</c:v>
                </c:pt>
                <c:pt idx="1587">
                  <c:v>17.885000000000002</c:v>
                </c:pt>
                <c:pt idx="1588">
                  <c:v>14.62</c:v>
                </c:pt>
                <c:pt idx="1589">
                  <c:v>13.026999999999999</c:v>
                </c:pt>
                <c:pt idx="1590">
                  <c:v>15.172000000000001</c:v>
                </c:pt>
                <c:pt idx="1591">
                  <c:v>7.0640000000000001</c:v>
                </c:pt>
                <c:pt idx="1592">
                  <c:v>8.3559999999999999</c:v>
                </c:pt>
                <c:pt idx="1593">
                  <c:v>12.712</c:v>
                </c:pt>
                <c:pt idx="1594">
                  <c:v>11.622999999999999</c:v>
                </c:pt>
                <c:pt idx="1595">
                  <c:v>8.5250000000000004</c:v>
                </c:pt>
                <c:pt idx="1596">
                  <c:v>7.4119999999999999</c:v>
                </c:pt>
                <c:pt idx="1597">
                  <c:v>13.676</c:v>
                </c:pt>
                <c:pt idx="1598">
                  <c:v>14.686</c:v>
                </c:pt>
                <c:pt idx="1599">
                  <c:v>17.640999999999998</c:v>
                </c:pt>
                <c:pt idx="1600">
                  <c:v>13.411</c:v>
                </c:pt>
                <c:pt idx="1601">
                  <c:v>16.305</c:v>
                </c:pt>
                <c:pt idx="1602">
                  <c:v>17.818999999999999</c:v>
                </c:pt>
                <c:pt idx="1603">
                  <c:v>16.550999999999998</c:v>
                </c:pt>
                <c:pt idx="1604">
                  <c:v>13.212</c:v>
                </c:pt>
                <c:pt idx="1605">
                  <c:v>5.7169999999999996</c:v>
                </c:pt>
                <c:pt idx="1606">
                  <c:v>13.186</c:v>
                </c:pt>
                <c:pt idx="1607">
                  <c:v>9.6379999999999999</c:v>
                </c:pt>
                <c:pt idx="1608">
                  <c:v>4.7439999999999998</c:v>
                </c:pt>
                <c:pt idx="1609">
                  <c:v>12.231</c:v>
                </c:pt>
                <c:pt idx="1610">
                  <c:v>14.611000000000001</c:v>
                </c:pt>
                <c:pt idx="1611">
                  <c:v>15.503</c:v>
                </c:pt>
                <c:pt idx="1612">
                  <c:v>17.277000000000001</c:v>
                </c:pt>
                <c:pt idx="1613">
                  <c:v>12.539</c:v>
                </c:pt>
                <c:pt idx="1614">
                  <c:v>10.933</c:v>
                </c:pt>
                <c:pt idx="1615">
                  <c:v>12.74</c:v>
                </c:pt>
                <c:pt idx="1616">
                  <c:v>4.8719999999999999</c:v>
                </c:pt>
                <c:pt idx="1617">
                  <c:v>13.6</c:v>
                </c:pt>
                <c:pt idx="1618">
                  <c:v>15.711</c:v>
                </c:pt>
                <c:pt idx="1619">
                  <c:v>4.6760000000000002</c:v>
                </c:pt>
                <c:pt idx="1620">
                  <c:v>22.035</c:v>
                </c:pt>
                <c:pt idx="1621">
                  <c:v>14.131</c:v>
                </c:pt>
                <c:pt idx="1622">
                  <c:v>15.074</c:v>
                </c:pt>
                <c:pt idx="1623">
                  <c:v>16.332000000000001</c:v>
                </c:pt>
                <c:pt idx="1624">
                  <c:v>12.602</c:v>
                </c:pt>
                <c:pt idx="1625">
                  <c:v>5.7960000000000003</c:v>
                </c:pt>
                <c:pt idx="1626">
                  <c:v>10.228</c:v>
                </c:pt>
                <c:pt idx="1627">
                  <c:v>5.8860000000000001</c:v>
                </c:pt>
                <c:pt idx="1628">
                  <c:v>5.827</c:v>
                </c:pt>
                <c:pt idx="1629">
                  <c:v>11.724</c:v>
                </c:pt>
                <c:pt idx="1630">
                  <c:v>18.347000000000001</c:v>
                </c:pt>
                <c:pt idx="1631">
                  <c:v>22.602</c:v>
                </c:pt>
                <c:pt idx="1632">
                  <c:v>6.476</c:v>
                </c:pt>
                <c:pt idx="1633">
                  <c:v>16.934000000000001</c:v>
                </c:pt>
                <c:pt idx="1634">
                  <c:v>12.29</c:v>
                </c:pt>
                <c:pt idx="1635">
                  <c:v>16.641999999999999</c:v>
                </c:pt>
                <c:pt idx="1636">
                  <c:v>20.536000000000001</c:v>
                </c:pt>
                <c:pt idx="1637">
                  <c:v>2.1970000000000001</c:v>
                </c:pt>
                <c:pt idx="1638">
                  <c:v>12.089</c:v>
                </c:pt>
                <c:pt idx="1639">
                  <c:v>16.29</c:v>
                </c:pt>
                <c:pt idx="1640">
                  <c:v>18.948</c:v>
                </c:pt>
                <c:pt idx="1641">
                  <c:v>8.7309999999999999</c:v>
                </c:pt>
                <c:pt idx="1642">
                  <c:v>13.769</c:v>
                </c:pt>
                <c:pt idx="1643">
                  <c:v>4.5910000000000002</c:v>
                </c:pt>
                <c:pt idx="1644">
                  <c:v>16.423999999999999</c:v>
                </c:pt>
                <c:pt idx="1645">
                  <c:v>6.1029999999999998</c:v>
                </c:pt>
                <c:pt idx="1646">
                  <c:v>10.805999999999999</c:v>
                </c:pt>
                <c:pt idx="1647">
                  <c:v>10.842000000000001</c:v>
                </c:pt>
                <c:pt idx="1648">
                  <c:v>11.894</c:v>
                </c:pt>
                <c:pt idx="1649">
                  <c:v>11.698</c:v>
                </c:pt>
                <c:pt idx="1650">
                  <c:v>11.973000000000001</c:v>
                </c:pt>
                <c:pt idx="1651">
                  <c:v>8.59</c:v>
                </c:pt>
                <c:pt idx="1652">
                  <c:v>8.218</c:v>
                </c:pt>
                <c:pt idx="1653">
                  <c:v>12.943</c:v>
                </c:pt>
                <c:pt idx="1654">
                  <c:v>14.275</c:v>
                </c:pt>
                <c:pt idx="1655">
                  <c:v>8.9920000000000009</c:v>
                </c:pt>
                <c:pt idx="1656">
                  <c:v>6.0679999999999996</c:v>
                </c:pt>
                <c:pt idx="1657">
                  <c:v>6.9889999999999999</c:v>
                </c:pt>
                <c:pt idx="1658">
                  <c:v>12.412000000000001</c:v>
                </c:pt>
                <c:pt idx="1659">
                  <c:v>7.7649999999999997</c:v>
                </c:pt>
                <c:pt idx="1660">
                  <c:v>14.138999999999999</c:v>
                </c:pt>
                <c:pt idx="1661">
                  <c:v>11.648</c:v>
                </c:pt>
                <c:pt idx="1662">
                  <c:v>10.118</c:v>
                </c:pt>
                <c:pt idx="1663">
                  <c:v>5.5940000000000003</c:v>
                </c:pt>
                <c:pt idx="1664">
                  <c:v>16.914999999999999</c:v>
                </c:pt>
                <c:pt idx="1665">
                  <c:v>19.248000000000001</c:v>
                </c:pt>
                <c:pt idx="1666">
                  <c:v>15.036</c:v>
                </c:pt>
                <c:pt idx="1667">
                  <c:v>18.454999999999998</c:v>
                </c:pt>
                <c:pt idx="1668">
                  <c:v>19.55</c:v>
                </c:pt>
                <c:pt idx="1669">
                  <c:v>19.670999999999999</c:v>
                </c:pt>
                <c:pt idx="1670">
                  <c:v>22.091000000000001</c:v>
                </c:pt>
                <c:pt idx="1671">
                  <c:v>17.256</c:v>
                </c:pt>
                <c:pt idx="1672">
                  <c:v>15.164</c:v>
                </c:pt>
                <c:pt idx="1673">
                  <c:v>13.772</c:v>
                </c:pt>
                <c:pt idx="1674">
                  <c:v>5.4989999999999997</c:v>
                </c:pt>
                <c:pt idx="1675">
                  <c:v>19.167999999999999</c:v>
                </c:pt>
                <c:pt idx="1676">
                  <c:v>20.407</c:v>
                </c:pt>
                <c:pt idx="1677">
                  <c:v>17.02</c:v>
                </c:pt>
                <c:pt idx="1678">
                  <c:v>10.644</c:v>
                </c:pt>
                <c:pt idx="1679">
                  <c:v>9.7260000000000009</c:v>
                </c:pt>
                <c:pt idx="1680">
                  <c:v>7.29</c:v>
                </c:pt>
                <c:pt idx="1681">
                  <c:v>21.088999999999999</c:v>
                </c:pt>
                <c:pt idx="1682">
                  <c:v>15.19</c:v>
                </c:pt>
                <c:pt idx="1683">
                  <c:v>8.4469999999999992</c:v>
                </c:pt>
                <c:pt idx="1684">
                  <c:v>9.4220000000000006</c:v>
                </c:pt>
                <c:pt idx="1685">
                  <c:v>15.025</c:v>
                </c:pt>
                <c:pt idx="1686">
                  <c:v>13.925000000000001</c:v>
                </c:pt>
                <c:pt idx="1687">
                  <c:v>12.442</c:v>
                </c:pt>
                <c:pt idx="1688">
                  <c:v>8.9789999999999992</c:v>
                </c:pt>
                <c:pt idx="1689">
                  <c:v>15.555</c:v>
                </c:pt>
                <c:pt idx="1690">
                  <c:v>11.66</c:v>
                </c:pt>
                <c:pt idx="1691">
                  <c:v>11.214</c:v>
                </c:pt>
                <c:pt idx="1692">
                  <c:v>7.08</c:v>
                </c:pt>
                <c:pt idx="1693">
                  <c:v>20.379000000000001</c:v>
                </c:pt>
                <c:pt idx="1694">
                  <c:v>8.1739999999999995</c:v>
                </c:pt>
                <c:pt idx="1695">
                  <c:v>19.681000000000001</c:v>
                </c:pt>
                <c:pt idx="1696">
                  <c:v>6.4649999999999999</c:v>
                </c:pt>
                <c:pt idx="1697">
                  <c:v>10.63</c:v>
                </c:pt>
                <c:pt idx="1698">
                  <c:v>11.646000000000001</c:v>
                </c:pt>
                <c:pt idx="1699">
                  <c:v>18.09</c:v>
                </c:pt>
                <c:pt idx="1700">
                  <c:v>12.148</c:v>
                </c:pt>
                <c:pt idx="1701">
                  <c:v>14.117000000000001</c:v>
                </c:pt>
                <c:pt idx="1702">
                  <c:v>14.773</c:v>
                </c:pt>
                <c:pt idx="1703">
                  <c:v>7.6079999999999997</c:v>
                </c:pt>
                <c:pt idx="1704">
                  <c:v>10.662000000000001</c:v>
                </c:pt>
                <c:pt idx="1705">
                  <c:v>12.238</c:v>
                </c:pt>
                <c:pt idx="1706">
                  <c:v>5.492</c:v>
                </c:pt>
                <c:pt idx="1707">
                  <c:v>5.3179999999999996</c:v>
                </c:pt>
                <c:pt idx="1708">
                  <c:v>10.195</c:v>
                </c:pt>
                <c:pt idx="1709">
                  <c:v>15.644</c:v>
                </c:pt>
                <c:pt idx="1710">
                  <c:v>12.301</c:v>
                </c:pt>
                <c:pt idx="1711">
                  <c:v>12.848000000000001</c:v>
                </c:pt>
                <c:pt idx="1712">
                  <c:v>15.366</c:v>
                </c:pt>
                <c:pt idx="1713">
                  <c:v>18.315999999999999</c:v>
                </c:pt>
                <c:pt idx="1714">
                  <c:v>12.016</c:v>
                </c:pt>
                <c:pt idx="1715">
                  <c:v>4.6900000000000004</c:v>
                </c:pt>
                <c:pt idx="1716">
                  <c:v>7.6219999999999999</c:v>
                </c:pt>
                <c:pt idx="1717">
                  <c:v>11.693</c:v>
                </c:pt>
                <c:pt idx="1718">
                  <c:v>11.045</c:v>
                </c:pt>
                <c:pt idx="1719">
                  <c:v>8.4369999999999994</c:v>
                </c:pt>
                <c:pt idx="1720">
                  <c:v>11.509</c:v>
                </c:pt>
                <c:pt idx="1721">
                  <c:v>11.445</c:v>
                </c:pt>
                <c:pt idx="1722">
                  <c:v>16.815000000000001</c:v>
                </c:pt>
                <c:pt idx="1723">
                  <c:v>11.206</c:v>
                </c:pt>
                <c:pt idx="1724">
                  <c:v>17.27</c:v>
                </c:pt>
                <c:pt idx="1725">
                  <c:v>15.148</c:v>
                </c:pt>
                <c:pt idx="1726">
                  <c:v>19.928000000000001</c:v>
                </c:pt>
                <c:pt idx="1727">
                  <c:v>17.116</c:v>
                </c:pt>
                <c:pt idx="1728">
                  <c:v>19.324999999999999</c:v>
                </c:pt>
                <c:pt idx="1729">
                  <c:v>16.414000000000001</c:v>
                </c:pt>
                <c:pt idx="1730">
                  <c:v>14.87</c:v>
                </c:pt>
                <c:pt idx="1731">
                  <c:v>13.273</c:v>
                </c:pt>
                <c:pt idx="1732">
                  <c:v>19.422999999999998</c:v>
                </c:pt>
                <c:pt idx="1733">
                  <c:v>5.9580000000000002</c:v>
                </c:pt>
                <c:pt idx="1734">
                  <c:v>10.297000000000001</c:v>
                </c:pt>
                <c:pt idx="1735">
                  <c:v>15.516999999999999</c:v>
                </c:pt>
                <c:pt idx="1736">
                  <c:v>15.09</c:v>
                </c:pt>
                <c:pt idx="1737">
                  <c:v>18.696000000000002</c:v>
                </c:pt>
                <c:pt idx="1738">
                  <c:v>10.406000000000001</c:v>
                </c:pt>
                <c:pt idx="1739">
                  <c:v>3.589</c:v>
                </c:pt>
                <c:pt idx="1740">
                  <c:v>5.82</c:v>
                </c:pt>
                <c:pt idx="1741">
                  <c:v>8.7650000000000006</c:v>
                </c:pt>
                <c:pt idx="1742">
                  <c:v>11.863</c:v>
                </c:pt>
                <c:pt idx="1743">
                  <c:v>18.984999999999999</c:v>
                </c:pt>
                <c:pt idx="1744">
                  <c:v>21.401</c:v>
                </c:pt>
                <c:pt idx="1745">
                  <c:v>19.079999999999998</c:v>
                </c:pt>
                <c:pt idx="1746">
                  <c:v>10.315</c:v>
                </c:pt>
                <c:pt idx="1747">
                  <c:v>16.774999999999999</c:v>
                </c:pt>
                <c:pt idx="1748">
                  <c:v>16.591999999999999</c:v>
                </c:pt>
                <c:pt idx="1749">
                  <c:v>19.713999999999999</c:v>
                </c:pt>
                <c:pt idx="1750">
                  <c:v>15.907</c:v>
                </c:pt>
                <c:pt idx="1751">
                  <c:v>10.792999999999999</c:v>
                </c:pt>
                <c:pt idx="1752">
                  <c:v>10.284000000000001</c:v>
                </c:pt>
                <c:pt idx="1753">
                  <c:v>8.516</c:v>
                </c:pt>
                <c:pt idx="1754">
                  <c:v>7.8040000000000003</c:v>
                </c:pt>
                <c:pt idx="1755">
                  <c:v>12.422000000000001</c:v>
                </c:pt>
                <c:pt idx="1756">
                  <c:v>17.452999999999999</c:v>
                </c:pt>
                <c:pt idx="1757">
                  <c:v>7.992</c:v>
                </c:pt>
                <c:pt idx="1758">
                  <c:v>11.91</c:v>
                </c:pt>
                <c:pt idx="1759">
                  <c:v>4.6120000000000001</c:v>
                </c:pt>
                <c:pt idx="1760">
                  <c:v>11.974</c:v>
                </c:pt>
                <c:pt idx="1761">
                  <c:v>16.943999999999999</c:v>
                </c:pt>
                <c:pt idx="1762">
                  <c:v>12.250999999999999</c:v>
                </c:pt>
                <c:pt idx="1763">
                  <c:v>12.363</c:v>
                </c:pt>
                <c:pt idx="1764">
                  <c:v>19.699000000000002</c:v>
                </c:pt>
                <c:pt idx="1765">
                  <c:v>14.797000000000001</c:v>
                </c:pt>
                <c:pt idx="1766">
                  <c:v>10.211</c:v>
                </c:pt>
                <c:pt idx="1767">
                  <c:v>7.125</c:v>
                </c:pt>
                <c:pt idx="1768">
                  <c:v>12.944000000000001</c:v>
                </c:pt>
                <c:pt idx="1769">
                  <c:v>20.349</c:v>
                </c:pt>
                <c:pt idx="1770">
                  <c:v>21.190999999999999</c:v>
                </c:pt>
                <c:pt idx="1771">
                  <c:v>17.146000000000001</c:v>
                </c:pt>
                <c:pt idx="1772">
                  <c:v>18.687000000000001</c:v>
                </c:pt>
                <c:pt idx="1773">
                  <c:v>17.128</c:v>
                </c:pt>
                <c:pt idx="1774">
                  <c:v>20.827999999999999</c:v>
                </c:pt>
                <c:pt idx="1775">
                  <c:v>22.917000000000002</c:v>
                </c:pt>
                <c:pt idx="1776">
                  <c:v>21.527999999999999</c:v>
                </c:pt>
                <c:pt idx="1777">
                  <c:v>17.878</c:v>
                </c:pt>
                <c:pt idx="1778">
                  <c:v>19.420999999999999</c:v>
                </c:pt>
                <c:pt idx="1779">
                  <c:v>18.908999999999999</c:v>
                </c:pt>
                <c:pt idx="1780">
                  <c:v>18.922000000000001</c:v>
                </c:pt>
                <c:pt idx="1781">
                  <c:v>18.231999999999999</c:v>
                </c:pt>
                <c:pt idx="1782">
                  <c:v>20.916</c:v>
                </c:pt>
                <c:pt idx="1783">
                  <c:v>12.284000000000001</c:v>
                </c:pt>
                <c:pt idx="1784">
                  <c:v>9.4</c:v>
                </c:pt>
                <c:pt idx="1785">
                  <c:v>14.882</c:v>
                </c:pt>
                <c:pt idx="1786">
                  <c:v>16.556999999999999</c:v>
                </c:pt>
                <c:pt idx="1787">
                  <c:v>18.356000000000002</c:v>
                </c:pt>
                <c:pt idx="1788">
                  <c:v>7.9669999999999996</c:v>
                </c:pt>
                <c:pt idx="1789">
                  <c:v>7.2619999999999996</c:v>
                </c:pt>
                <c:pt idx="1790">
                  <c:v>16.91</c:v>
                </c:pt>
                <c:pt idx="1791">
                  <c:v>21.751999999999999</c:v>
                </c:pt>
                <c:pt idx="1792">
                  <c:v>24.521000000000001</c:v>
                </c:pt>
                <c:pt idx="1793">
                  <c:v>14.776999999999999</c:v>
                </c:pt>
                <c:pt idx="1794">
                  <c:v>19.939</c:v>
                </c:pt>
                <c:pt idx="1795">
                  <c:v>17.164999999999999</c:v>
                </c:pt>
                <c:pt idx="1796">
                  <c:v>21.78</c:v>
                </c:pt>
                <c:pt idx="1797">
                  <c:v>19.300999999999998</c:v>
                </c:pt>
                <c:pt idx="1798">
                  <c:v>14.872999999999999</c:v>
                </c:pt>
                <c:pt idx="1799">
                  <c:v>18.870999999999999</c:v>
                </c:pt>
                <c:pt idx="1800">
                  <c:v>14.566000000000001</c:v>
                </c:pt>
                <c:pt idx="1801">
                  <c:v>20.486000000000001</c:v>
                </c:pt>
                <c:pt idx="1802">
                  <c:v>12.497999999999999</c:v>
                </c:pt>
                <c:pt idx="1803">
                  <c:v>24.018000000000001</c:v>
                </c:pt>
                <c:pt idx="1804">
                  <c:v>24.35</c:v>
                </c:pt>
                <c:pt idx="1805">
                  <c:v>23.137</c:v>
                </c:pt>
                <c:pt idx="1806">
                  <c:v>19.047999999999998</c:v>
                </c:pt>
                <c:pt idx="1807">
                  <c:v>20.446000000000002</c:v>
                </c:pt>
                <c:pt idx="1808">
                  <c:v>18.466999999999999</c:v>
                </c:pt>
                <c:pt idx="1809">
                  <c:v>22.416</c:v>
                </c:pt>
                <c:pt idx="1810">
                  <c:v>20.027999999999999</c:v>
                </c:pt>
                <c:pt idx="1811">
                  <c:v>21.614000000000001</c:v>
                </c:pt>
                <c:pt idx="1812">
                  <c:v>19.542000000000002</c:v>
                </c:pt>
                <c:pt idx="1813">
                  <c:v>16.218</c:v>
                </c:pt>
                <c:pt idx="1814">
                  <c:v>13.586</c:v>
                </c:pt>
                <c:pt idx="1815">
                  <c:v>12.019</c:v>
                </c:pt>
                <c:pt idx="1816">
                  <c:v>18.602</c:v>
                </c:pt>
                <c:pt idx="1817">
                  <c:v>18.343</c:v>
                </c:pt>
                <c:pt idx="1818">
                  <c:v>17.006</c:v>
                </c:pt>
                <c:pt idx="1819">
                  <c:v>23.350999999999999</c:v>
                </c:pt>
                <c:pt idx="1820">
                  <c:v>24.065000000000001</c:v>
                </c:pt>
                <c:pt idx="1821">
                  <c:v>17.446999999999999</c:v>
                </c:pt>
                <c:pt idx="1822">
                  <c:v>23.736000000000001</c:v>
                </c:pt>
                <c:pt idx="1823">
                  <c:v>22.952999999999999</c:v>
                </c:pt>
                <c:pt idx="1824">
                  <c:v>17.297000000000001</c:v>
                </c:pt>
                <c:pt idx="1825">
                  <c:v>22.206</c:v>
                </c:pt>
                <c:pt idx="1826">
                  <c:v>20.690999999999999</c:v>
                </c:pt>
                <c:pt idx="1827">
                  <c:v>22.382000000000001</c:v>
                </c:pt>
                <c:pt idx="1828">
                  <c:v>18.837</c:v>
                </c:pt>
                <c:pt idx="1829">
                  <c:v>14.084</c:v>
                </c:pt>
                <c:pt idx="1830">
                  <c:v>18.954999999999998</c:v>
                </c:pt>
                <c:pt idx="1831">
                  <c:v>15.646000000000001</c:v>
                </c:pt>
                <c:pt idx="1832">
                  <c:v>23.321000000000002</c:v>
                </c:pt>
                <c:pt idx="1833">
                  <c:v>21.574999999999999</c:v>
                </c:pt>
                <c:pt idx="1834">
                  <c:v>19.215</c:v>
                </c:pt>
                <c:pt idx="1835">
                  <c:v>25.207000000000001</c:v>
                </c:pt>
                <c:pt idx="1836">
                  <c:v>24.256</c:v>
                </c:pt>
                <c:pt idx="1837">
                  <c:v>23.155000000000001</c:v>
                </c:pt>
                <c:pt idx="1838">
                  <c:v>24.797999999999998</c:v>
                </c:pt>
                <c:pt idx="1839">
                  <c:v>25.78</c:v>
                </c:pt>
                <c:pt idx="1840">
                  <c:v>21.422000000000001</c:v>
                </c:pt>
                <c:pt idx="1841">
                  <c:v>20.663</c:v>
                </c:pt>
                <c:pt idx="1842">
                  <c:v>22.3</c:v>
                </c:pt>
                <c:pt idx="1843">
                  <c:v>18.887</c:v>
                </c:pt>
                <c:pt idx="1844">
                  <c:v>22.683</c:v>
                </c:pt>
                <c:pt idx="1845">
                  <c:v>16.957999999999998</c:v>
                </c:pt>
                <c:pt idx="1846">
                  <c:v>16.782</c:v>
                </c:pt>
                <c:pt idx="1847">
                  <c:v>19.123000000000001</c:v>
                </c:pt>
                <c:pt idx="1848">
                  <c:v>25.733000000000001</c:v>
                </c:pt>
                <c:pt idx="1849">
                  <c:v>21.803000000000001</c:v>
                </c:pt>
                <c:pt idx="1850">
                  <c:v>19.593</c:v>
                </c:pt>
                <c:pt idx="1851">
                  <c:v>19.78</c:v>
                </c:pt>
                <c:pt idx="1852">
                  <c:v>23.937000000000001</c:v>
                </c:pt>
                <c:pt idx="1853">
                  <c:v>23.936</c:v>
                </c:pt>
                <c:pt idx="1854">
                  <c:v>25.347999999999999</c:v>
                </c:pt>
                <c:pt idx="1855">
                  <c:v>22.189</c:v>
                </c:pt>
                <c:pt idx="1856">
                  <c:v>21.251999999999999</c:v>
                </c:pt>
                <c:pt idx="1857">
                  <c:v>13.71</c:v>
                </c:pt>
                <c:pt idx="1858">
                  <c:v>17.597999999999999</c:v>
                </c:pt>
                <c:pt idx="1859">
                  <c:v>24.1</c:v>
                </c:pt>
                <c:pt idx="1860">
                  <c:v>13.327999999999999</c:v>
                </c:pt>
                <c:pt idx="1861">
                  <c:v>19.478999999999999</c:v>
                </c:pt>
                <c:pt idx="1862">
                  <c:v>17.204999999999998</c:v>
                </c:pt>
                <c:pt idx="1863">
                  <c:v>17.420000000000002</c:v>
                </c:pt>
                <c:pt idx="1864">
                  <c:v>12.275</c:v>
                </c:pt>
                <c:pt idx="1865">
                  <c:v>10.423999999999999</c:v>
                </c:pt>
                <c:pt idx="1866">
                  <c:v>16.638000000000002</c:v>
                </c:pt>
                <c:pt idx="1867">
                  <c:v>13.983000000000001</c:v>
                </c:pt>
                <c:pt idx="1868">
                  <c:v>13.666</c:v>
                </c:pt>
                <c:pt idx="1869">
                  <c:v>11.678000000000001</c:v>
                </c:pt>
                <c:pt idx="1870">
                  <c:v>8.5459999999999994</c:v>
                </c:pt>
                <c:pt idx="1871">
                  <c:v>12.852</c:v>
                </c:pt>
                <c:pt idx="1872">
                  <c:v>19.082999999999998</c:v>
                </c:pt>
                <c:pt idx="1873">
                  <c:v>18.521999999999998</c:v>
                </c:pt>
                <c:pt idx="1874">
                  <c:v>23.218</c:v>
                </c:pt>
                <c:pt idx="1875">
                  <c:v>18.501000000000001</c:v>
                </c:pt>
                <c:pt idx="1876">
                  <c:v>19.420999999999999</c:v>
                </c:pt>
                <c:pt idx="1877">
                  <c:v>25.34</c:v>
                </c:pt>
                <c:pt idx="1878">
                  <c:v>18.827000000000002</c:v>
                </c:pt>
                <c:pt idx="1879">
                  <c:v>18.890999999999998</c:v>
                </c:pt>
                <c:pt idx="1880">
                  <c:v>13.291</c:v>
                </c:pt>
                <c:pt idx="1881">
                  <c:v>12.233000000000001</c:v>
                </c:pt>
                <c:pt idx="1882">
                  <c:v>25.565999999999999</c:v>
                </c:pt>
                <c:pt idx="1883">
                  <c:v>18.297000000000001</c:v>
                </c:pt>
                <c:pt idx="1884">
                  <c:v>11.298999999999999</c:v>
                </c:pt>
                <c:pt idx="1885">
                  <c:v>14.955</c:v>
                </c:pt>
                <c:pt idx="1886">
                  <c:v>18.984000000000002</c:v>
                </c:pt>
                <c:pt idx="1887">
                  <c:v>22.728000000000002</c:v>
                </c:pt>
                <c:pt idx="1888">
                  <c:v>16.297999999999998</c:v>
                </c:pt>
                <c:pt idx="1889">
                  <c:v>16.138000000000002</c:v>
                </c:pt>
                <c:pt idx="1890">
                  <c:v>16.856000000000002</c:v>
                </c:pt>
                <c:pt idx="1891">
                  <c:v>14.852</c:v>
                </c:pt>
                <c:pt idx="1892">
                  <c:v>11.401</c:v>
                </c:pt>
                <c:pt idx="1893">
                  <c:v>16.401</c:v>
                </c:pt>
                <c:pt idx="1894">
                  <c:v>11.163</c:v>
                </c:pt>
                <c:pt idx="1895">
                  <c:v>12.827999999999999</c:v>
                </c:pt>
                <c:pt idx="1896">
                  <c:v>11.086</c:v>
                </c:pt>
                <c:pt idx="1897">
                  <c:v>14.992000000000001</c:v>
                </c:pt>
                <c:pt idx="1898">
                  <c:v>16.242000000000001</c:v>
                </c:pt>
                <c:pt idx="1899">
                  <c:v>24.669</c:v>
                </c:pt>
                <c:pt idx="1900">
                  <c:v>13.856</c:v>
                </c:pt>
                <c:pt idx="1901">
                  <c:v>18.247</c:v>
                </c:pt>
                <c:pt idx="1902">
                  <c:v>7.9219999999999997</c:v>
                </c:pt>
                <c:pt idx="1903">
                  <c:v>21.419</c:v>
                </c:pt>
                <c:pt idx="1904">
                  <c:v>5.6050000000000004</c:v>
                </c:pt>
                <c:pt idx="1905">
                  <c:v>10.805999999999999</c:v>
                </c:pt>
                <c:pt idx="1906">
                  <c:v>5.2279999999999998</c:v>
                </c:pt>
                <c:pt idx="1907">
                  <c:v>16.844999999999999</c:v>
                </c:pt>
                <c:pt idx="1908">
                  <c:v>20.164000000000001</c:v>
                </c:pt>
                <c:pt idx="1909">
                  <c:v>9.7420000000000009</c:v>
                </c:pt>
                <c:pt idx="1910">
                  <c:v>18.417000000000002</c:v>
                </c:pt>
                <c:pt idx="1911">
                  <c:v>18.928000000000001</c:v>
                </c:pt>
                <c:pt idx="1912">
                  <c:v>18.260999999999999</c:v>
                </c:pt>
                <c:pt idx="1913">
                  <c:v>15.555</c:v>
                </c:pt>
                <c:pt idx="1914">
                  <c:v>5.3869999999999996</c:v>
                </c:pt>
                <c:pt idx="1915">
                  <c:v>7.9690000000000003</c:v>
                </c:pt>
                <c:pt idx="1916">
                  <c:v>14.675000000000001</c:v>
                </c:pt>
                <c:pt idx="1917">
                  <c:v>15.971</c:v>
                </c:pt>
                <c:pt idx="1918">
                  <c:v>19.899000000000001</c:v>
                </c:pt>
                <c:pt idx="1919">
                  <c:v>12.394</c:v>
                </c:pt>
                <c:pt idx="1920">
                  <c:v>6.7</c:v>
                </c:pt>
                <c:pt idx="1921">
                  <c:v>20.771000000000001</c:v>
                </c:pt>
                <c:pt idx="1922">
                  <c:v>20.712</c:v>
                </c:pt>
                <c:pt idx="1923">
                  <c:v>10.210000000000001</c:v>
                </c:pt>
                <c:pt idx="1924">
                  <c:v>11.388999999999999</c:v>
                </c:pt>
                <c:pt idx="1925">
                  <c:v>14.901999999999999</c:v>
                </c:pt>
                <c:pt idx="1926">
                  <c:v>12.318</c:v>
                </c:pt>
                <c:pt idx="1927">
                  <c:v>11.103999999999999</c:v>
                </c:pt>
                <c:pt idx="1928">
                  <c:v>5.1740000000000004</c:v>
                </c:pt>
                <c:pt idx="1929">
                  <c:v>13.135999999999999</c:v>
                </c:pt>
                <c:pt idx="1930">
                  <c:v>19.109000000000002</c:v>
                </c:pt>
                <c:pt idx="1931">
                  <c:v>17.649999999999999</c:v>
                </c:pt>
                <c:pt idx="1932">
                  <c:v>16.550999999999998</c:v>
                </c:pt>
                <c:pt idx="1933">
                  <c:v>6.5750000000000002</c:v>
                </c:pt>
                <c:pt idx="1934">
                  <c:v>16.036999999999999</c:v>
                </c:pt>
                <c:pt idx="1935">
                  <c:v>10.435</c:v>
                </c:pt>
                <c:pt idx="1936">
                  <c:v>7.6740000000000004</c:v>
                </c:pt>
                <c:pt idx="1937">
                  <c:v>6.5990000000000002</c:v>
                </c:pt>
                <c:pt idx="1938">
                  <c:v>11.367000000000001</c:v>
                </c:pt>
                <c:pt idx="1939">
                  <c:v>9.1229999999999993</c:v>
                </c:pt>
                <c:pt idx="1940">
                  <c:v>15.747999999999999</c:v>
                </c:pt>
                <c:pt idx="1941">
                  <c:v>7.4640000000000004</c:v>
                </c:pt>
                <c:pt idx="1942">
                  <c:v>13.407999999999999</c:v>
                </c:pt>
                <c:pt idx="1943">
                  <c:v>21.038</c:v>
                </c:pt>
                <c:pt idx="1944">
                  <c:v>5.1040000000000001</c:v>
                </c:pt>
                <c:pt idx="1945">
                  <c:v>6.1260000000000003</c:v>
                </c:pt>
                <c:pt idx="1946">
                  <c:v>8.2140000000000004</c:v>
                </c:pt>
                <c:pt idx="1947">
                  <c:v>12.272</c:v>
                </c:pt>
                <c:pt idx="1948">
                  <c:v>8.0540000000000003</c:v>
                </c:pt>
                <c:pt idx="1949">
                  <c:v>12.288</c:v>
                </c:pt>
                <c:pt idx="1950">
                  <c:v>9.4339999999999993</c:v>
                </c:pt>
                <c:pt idx="1951">
                  <c:v>10.856999999999999</c:v>
                </c:pt>
                <c:pt idx="1952">
                  <c:v>3.06</c:v>
                </c:pt>
                <c:pt idx="1953">
                  <c:v>16.59</c:v>
                </c:pt>
                <c:pt idx="1954">
                  <c:v>12.755000000000001</c:v>
                </c:pt>
                <c:pt idx="1955">
                  <c:v>9.7609999999999992</c:v>
                </c:pt>
                <c:pt idx="1956">
                  <c:v>8.3569999999999993</c:v>
                </c:pt>
                <c:pt idx="1957">
                  <c:v>16.693000000000001</c:v>
                </c:pt>
                <c:pt idx="1958">
                  <c:v>12.257999999999999</c:v>
                </c:pt>
                <c:pt idx="1959">
                  <c:v>8.9689999999999994</c:v>
                </c:pt>
                <c:pt idx="1960">
                  <c:v>14.663</c:v>
                </c:pt>
                <c:pt idx="1961">
                  <c:v>5.6680000000000001</c:v>
                </c:pt>
                <c:pt idx="1962">
                  <c:v>9.8689999999999998</c:v>
                </c:pt>
                <c:pt idx="1963">
                  <c:v>17.108000000000001</c:v>
                </c:pt>
                <c:pt idx="1964">
                  <c:v>13.917</c:v>
                </c:pt>
                <c:pt idx="1965">
                  <c:v>19.228000000000002</c:v>
                </c:pt>
                <c:pt idx="1966">
                  <c:v>14.93</c:v>
                </c:pt>
                <c:pt idx="1967">
                  <c:v>12.731</c:v>
                </c:pt>
                <c:pt idx="1968">
                  <c:v>12.614000000000001</c:v>
                </c:pt>
                <c:pt idx="1969">
                  <c:v>9.2560000000000002</c:v>
                </c:pt>
                <c:pt idx="1970">
                  <c:v>7.55</c:v>
                </c:pt>
                <c:pt idx="1971">
                  <c:v>13.542999999999999</c:v>
                </c:pt>
                <c:pt idx="1972">
                  <c:v>7.0090000000000003</c:v>
                </c:pt>
                <c:pt idx="1973">
                  <c:v>13.36</c:v>
                </c:pt>
                <c:pt idx="1974">
                  <c:v>12.569000000000001</c:v>
                </c:pt>
                <c:pt idx="1975">
                  <c:v>15.835000000000001</c:v>
                </c:pt>
                <c:pt idx="1976">
                  <c:v>20.934000000000001</c:v>
                </c:pt>
                <c:pt idx="1977">
                  <c:v>13.759</c:v>
                </c:pt>
                <c:pt idx="1978">
                  <c:v>20.856999999999999</c:v>
                </c:pt>
                <c:pt idx="1979">
                  <c:v>20.248999999999999</c:v>
                </c:pt>
                <c:pt idx="1980">
                  <c:v>17.920999999999999</c:v>
                </c:pt>
                <c:pt idx="1981">
                  <c:v>14.968</c:v>
                </c:pt>
                <c:pt idx="1982">
                  <c:v>10.923</c:v>
                </c:pt>
                <c:pt idx="1983">
                  <c:v>15.101000000000001</c:v>
                </c:pt>
                <c:pt idx="1984">
                  <c:v>9.9589999999999996</c:v>
                </c:pt>
                <c:pt idx="1985">
                  <c:v>6.915</c:v>
                </c:pt>
                <c:pt idx="1986">
                  <c:v>16.890999999999998</c:v>
                </c:pt>
                <c:pt idx="1987">
                  <c:v>14.029</c:v>
                </c:pt>
                <c:pt idx="1988">
                  <c:v>4.2640000000000002</c:v>
                </c:pt>
                <c:pt idx="1989">
                  <c:v>9.0920000000000005</c:v>
                </c:pt>
                <c:pt idx="1990">
                  <c:v>12.484999999999999</c:v>
                </c:pt>
                <c:pt idx="1991">
                  <c:v>6.5919999999999996</c:v>
                </c:pt>
                <c:pt idx="1992">
                  <c:v>12.079000000000001</c:v>
                </c:pt>
                <c:pt idx="1993">
                  <c:v>14.843</c:v>
                </c:pt>
                <c:pt idx="1994">
                  <c:v>4.7640000000000002</c:v>
                </c:pt>
                <c:pt idx="1995">
                  <c:v>11.847</c:v>
                </c:pt>
                <c:pt idx="1996">
                  <c:v>14.927</c:v>
                </c:pt>
                <c:pt idx="1997">
                  <c:v>7.2430000000000003</c:v>
                </c:pt>
                <c:pt idx="1998">
                  <c:v>4.8559999999999999</c:v>
                </c:pt>
                <c:pt idx="1999">
                  <c:v>8.7289999999999992</c:v>
                </c:pt>
                <c:pt idx="2000">
                  <c:v>21.507999999999999</c:v>
                </c:pt>
                <c:pt idx="2001">
                  <c:v>9.7010000000000005</c:v>
                </c:pt>
                <c:pt idx="2002">
                  <c:v>13.217000000000001</c:v>
                </c:pt>
                <c:pt idx="2003">
                  <c:v>14.595000000000001</c:v>
                </c:pt>
                <c:pt idx="2004">
                  <c:v>9.9809999999999999</c:v>
                </c:pt>
                <c:pt idx="2005">
                  <c:v>25.318999999999999</c:v>
                </c:pt>
                <c:pt idx="2006">
                  <c:v>17.184999999999999</c:v>
                </c:pt>
                <c:pt idx="2007">
                  <c:v>10.712999999999999</c:v>
                </c:pt>
                <c:pt idx="2008">
                  <c:v>14.122999999999999</c:v>
                </c:pt>
                <c:pt idx="2009">
                  <c:v>13.952999999999999</c:v>
                </c:pt>
                <c:pt idx="2010">
                  <c:v>15.371</c:v>
                </c:pt>
                <c:pt idx="2011">
                  <c:v>14.113</c:v>
                </c:pt>
                <c:pt idx="2012">
                  <c:v>15.026</c:v>
                </c:pt>
                <c:pt idx="2013">
                  <c:v>21.934999999999999</c:v>
                </c:pt>
                <c:pt idx="2014">
                  <c:v>21.59</c:v>
                </c:pt>
                <c:pt idx="2015">
                  <c:v>19.094000000000001</c:v>
                </c:pt>
                <c:pt idx="2016">
                  <c:v>9.375</c:v>
                </c:pt>
                <c:pt idx="2017">
                  <c:v>5.8259999999999996</c:v>
                </c:pt>
                <c:pt idx="2018">
                  <c:v>16.934000000000001</c:v>
                </c:pt>
                <c:pt idx="2019">
                  <c:v>15.574</c:v>
                </c:pt>
                <c:pt idx="2020">
                  <c:v>16.777000000000001</c:v>
                </c:pt>
                <c:pt idx="2021">
                  <c:v>12.670999999999999</c:v>
                </c:pt>
                <c:pt idx="2022">
                  <c:v>13.176</c:v>
                </c:pt>
                <c:pt idx="2023">
                  <c:v>15.378</c:v>
                </c:pt>
                <c:pt idx="2024">
                  <c:v>15.134</c:v>
                </c:pt>
                <c:pt idx="2025">
                  <c:v>9.5350000000000001</c:v>
                </c:pt>
                <c:pt idx="2026">
                  <c:v>15.129</c:v>
                </c:pt>
                <c:pt idx="2027">
                  <c:v>17.460999999999999</c:v>
                </c:pt>
                <c:pt idx="2028">
                  <c:v>15.919</c:v>
                </c:pt>
                <c:pt idx="2029">
                  <c:v>15.135999999999999</c:v>
                </c:pt>
                <c:pt idx="2030">
                  <c:v>16.137</c:v>
                </c:pt>
                <c:pt idx="2031">
                  <c:v>13.619</c:v>
                </c:pt>
                <c:pt idx="2032">
                  <c:v>8.6890000000000001</c:v>
                </c:pt>
                <c:pt idx="2033">
                  <c:v>17.091999999999999</c:v>
                </c:pt>
                <c:pt idx="2034">
                  <c:v>7.5810000000000004</c:v>
                </c:pt>
                <c:pt idx="2035">
                  <c:v>8.1219999999999999</c:v>
                </c:pt>
                <c:pt idx="2036">
                  <c:v>15.984999999999999</c:v>
                </c:pt>
                <c:pt idx="2037">
                  <c:v>9.6739999999999995</c:v>
                </c:pt>
                <c:pt idx="2038">
                  <c:v>10.978</c:v>
                </c:pt>
                <c:pt idx="2039">
                  <c:v>7.0709999999999997</c:v>
                </c:pt>
                <c:pt idx="2040">
                  <c:v>2.7850000000000001</c:v>
                </c:pt>
                <c:pt idx="2041">
                  <c:v>19.861999999999998</c:v>
                </c:pt>
                <c:pt idx="2042">
                  <c:v>12.053000000000001</c:v>
                </c:pt>
                <c:pt idx="2043">
                  <c:v>13.565</c:v>
                </c:pt>
                <c:pt idx="2044">
                  <c:v>14.005000000000001</c:v>
                </c:pt>
                <c:pt idx="2045">
                  <c:v>16.091000000000001</c:v>
                </c:pt>
                <c:pt idx="2046">
                  <c:v>11.042999999999999</c:v>
                </c:pt>
                <c:pt idx="2047">
                  <c:v>22.004000000000001</c:v>
                </c:pt>
                <c:pt idx="2048">
                  <c:v>5.9509999999999996</c:v>
                </c:pt>
                <c:pt idx="2049">
                  <c:v>19.745999999999999</c:v>
                </c:pt>
                <c:pt idx="2050">
                  <c:v>17.605</c:v>
                </c:pt>
                <c:pt idx="2051">
                  <c:v>13.534000000000001</c:v>
                </c:pt>
                <c:pt idx="2052">
                  <c:v>11.692</c:v>
                </c:pt>
                <c:pt idx="2053">
                  <c:v>9.9559999999999995</c:v>
                </c:pt>
                <c:pt idx="2054">
                  <c:v>9.9179999999999993</c:v>
                </c:pt>
                <c:pt idx="2055">
                  <c:v>21.297999999999998</c:v>
                </c:pt>
                <c:pt idx="2056">
                  <c:v>17.263000000000002</c:v>
                </c:pt>
                <c:pt idx="2057">
                  <c:v>9.3109999999999999</c:v>
                </c:pt>
                <c:pt idx="2058">
                  <c:v>3.7440000000000002</c:v>
                </c:pt>
                <c:pt idx="2059">
                  <c:v>15.294</c:v>
                </c:pt>
                <c:pt idx="2060">
                  <c:v>13.664</c:v>
                </c:pt>
                <c:pt idx="2061">
                  <c:v>19.449000000000002</c:v>
                </c:pt>
                <c:pt idx="2062">
                  <c:v>12.680999999999999</c:v>
                </c:pt>
                <c:pt idx="2063">
                  <c:v>11.489000000000001</c:v>
                </c:pt>
                <c:pt idx="2064">
                  <c:v>13.666</c:v>
                </c:pt>
                <c:pt idx="2065">
                  <c:v>20.126000000000001</c:v>
                </c:pt>
                <c:pt idx="2066">
                  <c:v>21.34</c:v>
                </c:pt>
                <c:pt idx="2067">
                  <c:v>13.436</c:v>
                </c:pt>
                <c:pt idx="2068">
                  <c:v>12.981999999999999</c:v>
                </c:pt>
                <c:pt idx="2069">
                  <c:v>14.893000000000001</c:v>
                </c:pt>
                <c:pt idx="2070">
                  <c:v>20.873000000000001</c:v>
                </c:pt>
                <c:pt idx="2071">
                  <c:v>14.635999999999999</c:v>
                </c:pt>
                <c:pt idx="2072">
                  <c:v>12.513</c:v>
                </c:pt>
                <c:pt idx="2073">
                  <c:v>13.832000000000001</c:v>
                </c:pt>
                <c:pt idx="2074">
                  <c:v>9.8079999999999998</c:v>
                </c:pt>
                <c:pt idx="2075">
                  <c:v>10.195</c:v>
                </c:pt>
                <c:pt idx="2076">
                  <c:v>19.206</c:v>
                </c:pt>
                <c:pt idx="2077">
                  <c:v>20.259</c:v>
                </c:pt>
                <c:pt idx="2078">
                  <c:v>23.765999999999998</c:v>
                </c:pt>
                <c:pt idx="2079">
                  <c:v>19.768000000000001</c:v>
                </c:pt>
                <c:pt idx="2080">
                  <c:v>22.242999999999999</c:v>
                </c:pt>
                <c:pt idx="2081">
                  <c:v>19.744</c:v>
                </c:pt>
                <c:pt idx="2082">
                  <c:v>9.0779999999999994</c:v>
                </c:pt>
                <c:pt idx="2083">
                  <c:v>7.7160000000000002</c:v>
                </c:pt>
                <c:pt idx="2084">
                  <c:v>9.5139999999999993</c:v>
                </c:pt>
                <c:pt idx="2085">
                  <c:v>9.5410000000000004</c:v>
                </c:pt>
                <c:pt idx="2086">
                  <c:v>1.823</c:v>
                </c:pt>
                <c:pt idx="2087">
                  <c:v>12.193</c:v>
                </c:pt>
                <c:pt idx="2088">
                  <c:v>8.4600000000000009</c:v>
                </c:pt>
                <c:pt idx="2089">
                  <c:v>14.526</c:v>
                </c:pt>
                <c:pt idx="2090">
                  <c:v>10.821999999999999</c:v>
                </c:pt>
                <c:pt idx="2091">
                  <c:v>10.92</c:v>
                </c:pt>
                <c:pt idx="2092">
                  <c:v>10.53</c:v>
                </c:pt>
                <c:pt idx="2093">
                  <c:v>14.333</c:v>
                </c:pt>
                <c:pt idx="2094">
                  <c:v>18.196999999999999</c:v>
                </c:pt>
                <c:pt idx="2095">
                  <c:v>11.565</c:v>
                </c:pt>
                <c:pt idx="2096">
                  <c:v>9.0619999999999994</c:v>
                </c:pt>
                <c:pt idx="2097">
                  <c:v>5.4409999999999998</c:v>
                </c:pt>
                <c:pt idx="2098">
                  <c:v>16.532</c:v>
                </c:pt>
                <c:pt idx="2099">
                  <c:v>10.561</c:v>
                </c:pt>
                <c:pt idx="2100">
                  <c:v>11.702</c:v>
                </c:pt>
                <c:pt idx="2101">
                  <c:v>12.435</c:v>
                </c:pt>
                <c:pt idx="2102">
                  <c:v>4.3789999999999996</c:v>
                </c:pt>
                <c:pt idx="2103">
                  <c:v>9.75</c:v>
                </c:pt>
                <c:pt idx="2104">
                  <c:v>11.827999999999999</c:v>
                </c:pt>
                <c:pt idx="2105">
                  <c:v>21.425000000000001</c:v>
                </c:pt>
                <c:pt idx="2106">
                  <c:v>12.238</c:v>
                </c:pt>
                <c:pt idx="2107">
                  <c:v>14.571999999999999</c:v>
                </c:pt>
                <c:pt idx="2108">
                  <c:v>17.434000000000001</c:v>
                </c:pt>
                <c:pt idx="2109">
                  <c:v>15.201000000000001</c:v>
                </c:pt>
                <c:pt idx="2110">
                  <c:v>12.946</c:v>
                </c:pt>
                <c:pt idx="2111">
                  <c:v>14.698</c:v>
                </c:pt>
                <c:pt idx="2112">
                  <c:v>21.548999999999999</c:v>
                </c:pt>
                <c:pt idx="2113">
                  <c:v>20.22</c:v>
                </c:pt>
                <c:pt idx="2114">
                  <c:v>18.122</c:v>
                </c:pt>
                <c:pt idx="2115">
                  <c:v>21.132000000000001</c:v>
                </c:pt>
                <c:pt idx="2116">
                  <c:v>15.565</c:v>
                </c:pt>
                <c:pt idx="2117">
                  <c:v>12.491</c:v>
                </c:pt>
                <c:pt idx="2118">
                  <c:v>12.569000000000001</c:v>
                </c:pt>
                <c:pt idx="2119">
                  <c:v>21.300999999999998</c:v>
                </c:pt>
                <c:pt idx="2120">
                  <c:v>11.211</c:v>
                </c:pt>
                <c:pt idx="2121">
                  <c:v>18.670999999999999</c:v>
                </c:pt>
                <c:pt idx="2122">
                  <c:v>13.756</c:v>
                </c:pt>
                <c:pt idx="2123">
                  <c:v>18.765000000000001</c:v>
                </c:pt>
                <c:pt idx="2124">
                  <c:v>15.586</c:v>
                </c:pt>
                <c:pt idx="2125">
                  <c:v>19.526</c:v>
                </c:pt>
                <c:pt idx="2126">
                  <c:v>7.641</c:v>
                </c:pt>
                <c:pt idx="2127">
                  <c:v>20.664000000000001</c:v>
                </c:pt>
                <c:pt idx="2128">
                  <c:v>14.369</c:v>
                </c:pt>
                <c:pt idx="2129">
                  <c:v>11.531000000000001</c:v>
                </c:pt>
                <c:pt idx="2130">
                  <c:v>15.837</c:v>
                </c:pt>
                <c:pt idx="2131">
                  <c:v>15.907</c:v>
                </c:pt>
                <c:pt idx="2132">
                  <c:v>14.597</c:v>
                </c:pt>
                <c:pt idx="2133">
                  <c:v>20.843</c:v>
                </c:pt>
                <c:pt idx="2134">
                  <c:v>18.709</c:v>
                </c:pt>
                <c:pt idx="2135">
                  <c:v>20.135999999999999</c:v>
                </c:pt>
                <c:pt idx="2136">
                  <c:v>18.274999999999999</c:v>
                </c:pt>
                <c:pt idx="2137">
                  <c:v>21.338000000000001</c:v>
                </c:pt>
                <c:pt idx="2138">
                  <c:v>20.143000000000001</c:v>
                </c:pt>
                <c:pt idx="2139">
                  <c:v>17.576000000000001</c:v>
                </c:pt>
                <c:pt idx="2140">
                  <c:v>20.516999999999999</c:v>
                </c:pt>
                <c:pt idx="2141">
                  <c:v>11.382</c:v>
                </c:pt>
                <c:pt idx="2142">
                  <c:v>10.579000000000001</c:v>
                </c:pt>
                <c:pt idx="2143">
                  <c:v>13.871</c:v>
                </c:pt>
                <c:pt idx="2144">
                  <c:v>17.076000000000001</c:v>
                </c:pt>
                <c:pt idx="2145">
                  <c:v>13.75</c:v>
                </c:pt>
                <c:pt idx="2146">
                  <c:v>17.800999999999998</c:v>
                </c:pt>
                <c:pt idx="2147">
                  <c:v>14.337</c:v>
                </c:pt>
                <c:pt idx="2148">
                  <c:v>16.298999999999999</c:v>
                </c:pt>
                <c:pt idx="2149">
                  <c:v>17.155999999999999</c:v>
                </c:pt>
                <c:pt idx="2150">
                  <c:v>22.841999999999999</c:v>
                </c:pt>
                <c:pt idx="2151">
                  <c:v>19.635999999999999</c:v>
                </c:pt>
                <c:pt idx="2152">
                  <c:v>21.954000000000001</c:v>
                </c:pt>
                <c:pt idx="2153">
                  <c:v>22.977</c:v>
                </c:pt>
                <c:pt idx="2154">
                  <c:v>17.111000000000001</c:v>
                </c:pt>
                <c:pt idx="2155">
                  <c:v>10.039</c:v>
                </c:pt>
                <c:pt idx="2156">
                  <c:v>17.152999999999999</c:v>
                </c:pt>
                <c:pt idx="2157">
                  <c:v>20.952999999999999</c:v>
                </c:pt>
                <c:pt idx="2158">
                  <c:v>19.928000000000001</c:v>
                </c:pt>
                <c:pt idx="2159">
                  <c:v>19.324999999999999</c:v>
                </c:pt>
                <c:pt idx="2160">
                  <c:v>21.323</c:v>
                </c:pt>
                <c:pt idx="2161">
                  <c:v>17.783000000000001</c:v>
                </c:pt>
                <c:pt idx="2162">
                  <c:v>23.132999999999999</c:v>
                </c:pt>
                <c:pt idx="2163">
                  <c:v>20.478999999999999</c:v>
                </c:pt>
                <c:pt idx="2164">
                  <c:v>21.486999999999998</c:v>
                </c:pt>
                <c:pt idx="2165">
                  <c:v>21.651</c:v>
                </c:pt>
                <c:pt idx="2166">
                  <c:v>18.672999999999998</c:v>
                </c:pt>
                <c:pt idx="2167">
                  <c:v>18.062000000000001</c:v>
                </c:pt>
                <c:pt idx="2168">
                  <c:v>15.225</c:v>
                </c:pt>
                <c:pt idx="2169">
                  <c:v>12.185</c:v>
                </c:pt>
                <c:pt idx="2170">
                  <c:v>23.834</c:v>
                </c:pt>
                <c:pt idx="2171">
                  <c:v>13.14</c:v>
                </c:pt>
                <c:pt idx="2172">
                  <c:v>19.986000000000001</c:v>
                </c:pt>
                <c:pt idx="2173">
                  <c:v>13.922000000000001</c:v>
                </c:pt>
                <c:pt idx="2174">
                  <c:v>21.48</c:v>
                </c:pt>
                <c:pt idx="2175">
                  <c:v>24.271999999999998</c:v>
                </c:pt>
                <c:pt idx="2176">
                  <c:v>25.352</c:v>
                </c:pt>
                <c:pt idx="2177">
                  <c:v>23.19</c:v>
                </c:pt>
                <c:pt idx="2178">
                  <c:v>16.257000000000001</c:v>
                </c:pt>
                <c:pt idx="2179">
                  <c:v>19.283999999999999</c:v>
                </c:pt>
                <c:pt idx="2180">
                  <c:v>19.125</c:v>
                </c:pt>
                <c:pt idx="2181">
                  <c:v>19.683</c:v>
                </c:pt>
                <c:pt idx="2182">
                  <c:v>19.469000000000001</c:v>
                </c:pt>
                <c:pt idx="2183">
                  <c:v>11.606</c:v>
                </c:pt>
                <c:pt idx="2184">
                  <c:v>22.077999999999999</c:v>
                </c:pt>
                <c:pt idx="2185">
                  <c:v>24.263999999999999</c:v>
                </c:pt>
                <c:pt idx="2186">
                  <c:v>20.047999999999998</c:v>
                </c:pt>
                <c:pt idx="2187">
                  <c:v>17.408999999999999</c:v>
                </c:pt>
                <c:pt idx="2188">
                  <c:v>16.803000000000001</c:v>
                </c:pt>
                <c:pt idx="2189">
                  <c:v>19.635000000000002</c:v>
                </c:pt>
                <c:pt idx="2190">
                  <c:v>23.353000000000002</c:v>
                </c:pt>
                <c:pt idx="2191">
                  <c:v>25.428999999999998</c:v>
                </c:pt>
                <c:pt idx="2192">
                  <c:v>21.291</c:v>
                </c:pt>
                <c:pt idx="2193">
                  <c:v>21.555</c:v>
                </c:pt>
                <c:pt idx="2194">
                  <c:v>19.890999999999998</c:v>
                </c:pt>
                <c:pt idx="2195">
                  <c:v>19.936</c:v>
                </c:pt>
                <c:pt idx="2196">
                  <c:v>22.38</c:v>
                </c:pt>
                <c:pt idx="2197">
                  <c:v>21.181000000000001</c:v>
                </c:pt>
                <c:pt idx="2198">
                  <c:v>10.596</c:v>
                </c:pt>
                <c:pt idx="2199">
                  <c:v>9.4870000000000001</c:v>
                </c:pt>
                <c:pt idx="2200">
                  <c:v>19.802</c:v>
                </c:pt>
                <c:pt idx="2201">
                  <c:v>22.442</c:v>
                </c:pt>
                <c:pt idx="2202">
                  <c:v>23.579000000000001</c:v>
                </c:pt>
                <c:pt idx="2203">
                  <c:v>12.39</c:v>
                </c:pt>
                <c:pt idx="2204">
                  <c:v>21.433</c:v>
                </c:pt>
                <c:pt idx="2205">
                  <c:v>17.817</c:v>
                </c:pt>
                <c:pt idx="2206">
                  <c:v>20.027000000000001</c:v>
                </c:pt>
                <c:pt idx="2207">
                  <c:v>18.388000000000002</c:v>
                </c:pt>
                <c:pt idx="2208">
                  <c:v>20.318999999999999</c:v>
                </c:pt>
                <c:pt idx="2209">
                  <c:v>8.9860000000000007</c:v>
                </c:pt>
                <c:pt idx="2210">
                  <c:v>14.569000000000001</c:v>
                </c:pt>
                <c:pt idx="2211">
                  <c:v>21.962</c:v>
                </c:pt>
                <c:pt idx="2212">
                  <c:v>15.878</c:v>
                </c:pt>
                <c:pt idx="2213">
                  <c:v>21.771999999999998</c:v>
                </c:pt>
                <c:pt idx="2214">
                  <c:v>23.207000000000001</c:v>
                </c:pt>
                <c:pt idx="2215">
                  <c:v>19.382000000000001</c:v>
                </c:pt>
                <c:pt idx="2216">
                  <c:v>21.161999999999999</c:v>
                </c:pt>
                <c:pt idx="2217">
                  <c:v>14.558</c:v>
                </c:pt>
                <c:pt idx="2218">
                  <c:v>25.152999999999999</c:v>
                </c:pt>
                <c:pt idx="2219">
                  <c:v>23</c:v>
                </c:pt>
                <c:pt idx="2220">
                  <c:v>22.957999999999998</c:v>
                </c:pt>
                <c:pt idx="2221">
                  <c:v>13.797000000000001</c:v>
                </c:pt>
                <c:pt idx="2222">
                  <c:v>20.613</c:v>
                </c:pt>
                <c:pt idx="2223">
                  <c:v>16.353999999999999</c:v>
                </c:pt>
                <c:pt idx="2224">
                  <c:v>14.484</c:v>
                </c:pt>
                <c:pt idx="2225">
                  <c:v>20.686</c:v>
                </c:pt>
                <c:pt idx="2226">
                  <c:v>13.3</c:v>
                </c:pt>
                <c:pt idx="2227">
                  <c:v>14.811</c:v>
                </c:pt>
                <c:pt idx="2228">
                  <c:v>14.151</c:v>
                </c:pt>
                <c:pt idx="2229">
                  <c:v>10.984999999999999</c:v>
                </c:pt>
                <c:pt idx="2230">
                  <c:v>12.664999999999999</c:v>
                </c:pt>
                <c:pt idx="2231">
                  <c:v>8.6829999999999998</c:v>
                </c:pt>
                <c:pt idx="2232">
                  <c:v>17.792999999999999</c:v>
                </c:pt>
                <c:pt idx="2233">
                  <c:v>20.908000000000001</c:v>
                </c:pt>
                <c:pt idx="2234">
                  <c:v>14.788</c:v>
                </c:pt>
                <c:pt idx="2235">
                  <c:v>11.175000000000001</c:v>
                </c:pt>
                <c:pt idx="2236">
                  <c:v>19.446000000000002</c:v>
                </c:pt>
                <c:pt idx="2237">
                  <c:v>12.474</c:v>
                </c:pt>
                <c:pt idx="2238">
                  <c:v>7.673</c:v>
                </c:pt>
                <c:pt idx="2239">
                  <c:v>7.649</c:v>
                </c:pt>
                <c:pt idx="2240">
                  <c:v>13.462999999999999</c:v>
                </c:pt>
                <c:pt idx="2241">
                  <c:v>16.760999999999999</c:v>
                </c:pt>
                <c:pt idx="2242">
                  <c:v>18.667000000000002</c:v>
                </c:pt>
                <c:pt idx="2243">
                  <c:v>19.227</c:v>
                </c:pt>
                <c:pt idx="2244">
                  <c:v>16.776</c:v>
                </c:pt>
                <c:pt idx="2245">
                  <c:v>10.63</c:v>
                </c:pt>
                <c:pt idx="2246">
                  <c:v>16.452000000000002</c:v>
                </c:pt>
                <c:pt idx="2247">
                  <c:v>22.780999999999999</c:v>
                </c:pt>
                <c:pt idx="2248">
                  <c:v>20.99</c:v>
                </c:pt>
                <c:pt idx="2249">
                  <c:v>20.565000000000001</c:v>
                </c:pt>
                <c:pt idx="2250">
                  <c:v>17.288</c:v>
                </c:pt>
                <c:pt idx="2251">
                  <c:v>21.626999999999999</c:v>
                </c:pt>
                <c:pt idx="2252">
                  <c:v>17.488</c:v>
                </c:pt>
                <c:pt idx="2253">
                  <c:v>14.939</c:v>
                </c:pt>
                <c:pt idx="2254">
                  <c:v>10.220000000000001</c:v>
                </c:pt>
                <c:pt idx="2255">
                  <c:v>16.835999999999999</c:v>
                </c:pt>
                <c:pt idx="2256">
                  <c:v>17.163</c:v>
                </c:pt>
                <c:pt idx="2257">
                  <c:v>12.156000000000001</c:v>
                </c:pt>
                <c:pt idx="2258">
                  <c:v>7.8120000000000003</c:v>
                </c:pt>
                <c:pt idx="2259">
                  <c:v>9.1910000000000007</c:v>
                </c:pt>
                <c:pt idx="2260">
                  <c:v>15.943</c:v>
                </c:pt>
                <c:pt idx="2261">
                  <c:v>9.5570000000000004</c:v>
                </c:pt>
                <c:pt idx="2262">
                  <c:v>11.606999999999999</c:v>
                </c:pt>
                <c:pt idx="2263">
                  <c:v>11.51</c:v>
                </c:pt>
                <c:pt idx="2264">
                  <c:v>11.054</c:v>
                </c:pt>
                <c:pt idx="2265">
                  <c:v>15.661</c:v>
                </c:pt>
                <c:pt idx="2266">
                  <c:v>17.068999999999999</c:v>
                </c:pt>
                <c:pt idx="2267">
                  <c:v>20.779</c:v>
                </c:pt>
                <c:pt idx="2268">
                  <c:v>18.7</c:v>
                </c:pt>
                <c:pt idx="2269">
                  <c:v>20.83</c:v>
                </c:pt>
                <c:pt idx="2270">
                  <c:v>11.961</c:v>
                </c:pt>
                <c:pt idx="2271">
                  <c:v>15.781000000000001</c:v>
                </c:pt>
                <c:pt idx="2272">
                  <c:v>16.917999999999999</c:v>
                </c:pt>
                <c:pt idx="2273">
                  <c:v>18.123000000000001</c:v>
                </c:pt>
                <c:pt idx="2274">
                  <c:v>16.117999999999999</c:v>
                </c:pt>
                <c:pt idx="2275">
                  <c:v>10.874000000000001</c:v>
                </c:pt>
                <c:pt idx="2276">
                  <c:v>7.2880000000000003</c:v>
                </c:pt>
                <c:pt idx="2277">
                  <c:v>8.68</c:v>
                </c:pt>
                <c:pt idx="2278">
                  <c:v>8.8859999999999992</c:v>
                </c:pt>
                <c:pt idx="2279">
                  <c:v>12.239000000000001</c:v>
                </c:pt>
                <c:pt idx="2280">
                  <c:v>12.273999999999999</c:v>
                </c:pt>
                <c:pt idx="2281">
                  <c:v>10.648</c:v>
                </c:pt>
                <c:pt idx="2282">
                  <c:v>15.305999999999999</c:v>
                </c:pt>
                <c:pt idx="2283">
                  <c:v>21.547999999999998</c:v>
                </c:pt>
                <c:pt idx="2284">
                  <c:v>21.222999999999999</c:v>
                </c:pt>
                <c:pt idx="2285">
                  <c:v>10.282999999999999</c:v>
                </c:pt>
                <c:pt idx="2286">
                  <c:v>8.4659999999999993</c:v>
                </c:pt>
                <c:pt idx="2287">
                  <c:v>13.391999999999999</c:v>
                </c:pt>
                <c:pt idx="2288">
                  <c:v>19.446000000000002</c:v>
                </c:pt>
                <c:pt idx="2289">
                  <c:v>9.9659999999999993</c:v>
                </c:pt>
                <c:pt idx="2290">
                  <c:v>13.106</c:v>
                </c:pt>
                <c:pt idx="2291">
                  <c:v>13.147</c:v>
                </c:pt>
                <c:pt idx="2292">
                  <c:v>9.452</c:v>
                </c:pt>
                <c:pt idx="2293">
                  <c:v>17.652999999999999</c:v>
                </c:pt>
                <c:pt idx="2294">
                  <c:v>16.263000000000002</c:v>
                </c:pt>
                <c:pt idx="2295">
                  <c:v>15.473000000000001</c:v>
                </c:pt>
                <c:pt idx="2296">
                  <c:v>16.678000000000001</c:v>
                </c:pt>
                <c:pt idx="2297">
                  <c:v>14.872999999999999</c:v>
                </c:pt>
                <c:pt idx="2298">
                  <c:v>12.367000000000001</c:v>
                </c:pt>
                <c:pt idx="2299">
                  <c:v>19.87</c:v>
                </c:pt>
                <c:pt idx="2300">
                  <c:v>11.61</c:v>
                </c:pt>
                <c:pt idx="2301">
                  <c:v>9.6349999999999998</c:v>
                </c:pt>
                <c:pt idx="2302">
                  <c:v>11.304</c:v>
                </c:pt>
                <c:pt idx="2303">
                  <c:v>11.005000000000001</c:v>
                </c:pt>
                <c:pt idx="2304">
                  <c:v>7.4409999999999998</c:v>
                </c:pt>
                <c:pt idx="2305">
                  <c:v>9.7579999999999991</c:v>
                </c:pt>
                <c:pt idx="2306">
                  <c:v>12.452999999999999</c:v>
                </c:pt>
                <c:pt idx="2307">
                  <c:v>18.085999999999999</c:v>
                </c:pt>
                <c:pt idx="2308">
                  <c:v>10.52</c:v>
                </c:pt>
                <c:pt idx="2309">
                  <c:v>9.68</c:v>
                </c:pt>
                <c:pt idx="2310">
                  <c:v>13.98</c:v>
                </c:pt>
                <c:pt idx="2311">
                  <c:v>14.87</c:v>
                </c:pt>
                <c:pt idx="2312">
                  <c:v>8.3330000000000002</c:v>
                </c:pt>
                <c:pt idx="2313">
                  <c:v>8.2249999999999996</c:v>
                </c:pt>
                <c:pt idx="2314">
                  <c:v>12.618</c:v>
                </c:pt>
                <c:pt idx="2315">
                  <c:v>16.384</c:v>
                </c:pt>
                <c:pt idx="2316">
                  <c:v>10.058</c:v>
                </c:pt>
                <c:pt idx="2317">
                  <c:v>15.114000000000001</c:v>
                </c:pt>
                <c:pt idx="2318">
                  <c:v>17.826000000000001</c:v>
                </c:pt>
                <c:pt idx="2319">
                  <c:v>12.864000000000001</c:v>
                </c:pt>
                <c:pt idx="2320">
                  <c:v>14.311</c:v>
                </c:pt>
                <c:pt idx="2321">
                  <c:v>15.209</c:v>
                </c:pt>
                <c:pt idx="2322">
                  <c:v>8.6180000000000003</c:v>
                </c:pt>
                <c:pt idx="2323">
                  <c:v>4.3380000000000001</c:v>
                </c:pt>
                <c:pt idx="2324">
                  <c:v>14.923</c:v>
                </c:pt>
                <c:pt idx="2325">
                  <c:v>16.053000000000001</c:v>
                </c:pt>
                <c:pt idx="2326">
                  <c:v>13.942</c:v>
                </c:pt>
                <c:pt idx="2327">
                  <c:v>10.278</c:v>
                </c:pt>
                <c:pt idx="2328">
                  <c:v>22.643999999999998</c:v>
                </c:pt>
                <c:pt idx="2329">
                  <c:v>14.387</c:v>
                </c:pt>
                <c:pt idx="2330">
                  <c:v>9.77</c:v>
                </c:pt>
                <c:pt idx="2331">
                  <c:v>9.0630000000000006</c:v>
                </c:pt>
                <c:pt idx="2332">
                  <c:v>17.855</c:v>
                </c:pt>
                <c:pt idx="2333">
                  <c:v>17.065000000000001</c:v>
                </c:pt>
                <c:pt idx="2334">
                  <c:v>16.361000000000001</c:v>
                </c:pt>
                <c:pt idx="2335">
                  <c:v>17.957000000000001</c:v>
                </c:pt>
                <c:pt idx="2336">
                  <c:v>11.677</c:v>
                </c:pt>
                <c:pt idx="2337">
                  <c:v>5.3280000000000003</c:v>
                </c:pt>
                <c:pt idx="2338">
                  <c:v>5.6020000000000003</c:v>
                </c:pt>
                <c:pt idx="2339">
                  <c:v>15.254</c:v>
                </c:pt>
                <c:pt idx="2340">
                  <c:v>16.13</c:v>
                </c:pt>
                <c:pt idx="2341">
                  <c:v>13.425000000000001</c:v>
                </c:pt>
                <c:pt idx="2342">
                  <c:v>14.385999999999999</c:v>
                </c:pt>
                <c:pt idx="2343">
                  <c:v>6.8849999999999998</c:v>
                </c:pt>
                <c:pt idx="2344">
                  <c:v>11.884</c:v>
                </c:pt>
                <c:pt idx="2345">
                  <c:v>14.568</c:v>
                </c:pt>
                <c:pt idx="2346">
                  <c:v>18.661999999999999</c:v>
                </c:pt>
                <c:pt idx="2347">
                  <c:v>14.914999999999999</c:v>
                </c:pt>
                <c:pt idx="2348">
                  <c:v>17.391999999999999</c:v>
                </c:pt>
                <c:pt idx="2349">
                  <c:v>14.583</c:v>
                </c:pt>
                <c:pt idx="2350">
                  <c:v>7.1589999999999998</c:v>
                </c:pt>
                <c:pt idx="2351">
                  <c:v>8.8079999999999998</c:v>
                </c:pt>
                <c:pt idx="2352">
                  <c:v>7.726</c:v>
                </c:pt>
                <c:pt idx="2353">
                  <c:v>7.234</c:v>
                </c:pt>
                <c:pt idx="2354">
                  <c:v>14.878</c:v>
                </c:pt>
                <c:pt idx="2355">
                  <c:v>13.944000000000001</c:v>
                </c:pt>
                <c:pt idx="2356">
                  <c:v>11.148999999999999</c:v>
                </c:pt>
                <c:pt idx="2357">
                  <c:v>7.7039999999999997</c:v>
                </c:pt>
                <c:pt idx="2358">
                  <c:v>13.276999999999999</c:v>
                </c:pt>
                <c:pt idx="2359">
                  <c:v>8.9789999999999992</c:v>
                </c:pt>
                <c:pt idx="2360">
                  <c:v>8.9740000000000002</c:v>
                </c:pt>
                <c:pt idx="2361">
                  <c:v>13.289</c:v>
                </c:pt>
                <c:pt idx="2362">
                  <c:v>19.686</c:v>
                </c:pt>
                <c:pt idx="2363">
                  <c:v>11.423999999999999</c:v>
                </c:pt>
                <c:pt idx="2364">
                  <c:v>10.459</c:v>
                </c:pt>
                <c:pt idx="2365">
                  <c:v>17.486999999999998</c:v>
                </c:pt>
                <c:pt idx="2366">
                  <c:v>16.096</c:v>
                </c:pt>
                <c:pt idx="2367">
                  <c:v>16.420999999999999</c:v>
                </c:pt>
                <c:pt idx="2368">
                  <c:v>7.8040000000000003</c:v>
                </c:pt>
                <c:pt idx="2369">
                  <c:v>11.818</c:v>
                </c:pt>
                <c:pt idx="2370">
                  <c:v>16.009</c:v>
                </c:pt>
                <c:pt idx="2371">
                  <c:v>15.298</c:v>
                </c:pt>
                <c:pt idx="2372">
                  <c:v>14.385</c:v>
                </c:pt>
                <c:pt idx="2373">
                  <c:v>12.458</c:v>
                </c:pt>
                <c:pt idx="2374">
                  <c:v>13.925000000000001</c:v>
                </c:pt>
                <c:pt idx="2375">
                  <c:v>9.1370000000000005</c:v>
                </c:pt>
                <c:pt idx="2376">
                  <c:v>21.157</c:v>
                </c:pt>
                <c:pt idx="2377">
                  <c:v>14.714</c:v>
                </c:pt>
                <c:pt idx="2378">
                  <c:v>11.89</c:v>
                </c:pt>
                <c:pt idx="2379">
                  <c:v>8.7460000000000004</c:v>
                </c:pt>
                <c:pt idx="2380">
                  <c:v>9.2919999999999998</c:v>
                </c:pt>
                <c:pt idx="2381">
                  <c:v>8.8829999999999991</c:v>
                </c:pt>
                <c:pt idx="2382">
                  <c:v>16.687000000000001</c:v>
                </c:pt>
                <c:pt idx="2383">
                  <c:v>21.91</c:v>
                </c:pt>
                <c:pt idx="2384">
                  <c:v>15.86</c:v>
                </c:pt>
                <c:pt idx="2385">
                  <c:v>12.808999999999999</c:v>
                </c:pt>
                <c:pt idx="2386">
                  <c:v>18.247</c:v>
                </c:pt>
                <c:pt idx="2387">
                  <c:v>7.843</c:v>
                </c:pt>
                <c:pt idx="2388">
                  <c:v>11.848000000000001</c:v>
                </c:pt>
                <c:pt idx="2389">
                  <c:v>14.618</c:v>
                </c:pt>
                <c:pt idx="2390">
                  <c:v>6.7389999999999999</c:v>
                </c:pt>
                <c:pt idx="2391">
                  <c:v>22.56</c:v>
                </c:pt>
                <c:pt idx="2392">
                  <c:v>15.645</c:v>
                </c:pt>
                <c:pt idx="2393">
                  <c:v>13.855</c:v>
                </c:pt>
                <c:pt idx="2394">
                  <c:v>14.727</c:v>
                </c:pt>
                <c:pt idx="2395">
                  <c:v>14.865</c:v>
                </c:pt>
                <c:pt idx="2396">
                  <c:v>16.454000000000001</c:v>
                </c:pt>
                <c:pt idx="2397">
                  <c:v>12.821</c:v>
                </c:pt>
                <c:pt idx="2398">
                  <c:v>16.346</c:v>
                </c:pt>
                <c:pt idx="2399">
                  <c:v>6.43</c:v>
                </c:pt>
                <c:pt idx="2400">
                  <c:v>17.734000000000002</c:v>
                </c:pt>
                <c:pt idx="2401">
                  <c:v>12.116</c:v>
                </c:pt>
                <c:pt idx="2402">
                  <c:v>7.74</c:v>
                </c:pt>
                <c:pt idx="2403">
                  <c:v>8.3330000000000002</c:v>
                </c:pt>
                <c:pt idx="2404">
                  <c:v>12.183</c:v>
                </c:pt>
                <c:pt idx="2405">
                  <c:v>13.521000000000001</c:v>
                </c:pt>
                <c:pt idx="2406">
                  <c:v>10.177</c:v>
                </c:pt>
                <c:pt idx="2407">
                  <c:v>15.643000000000001</c:v>
                </c:pt>
                <c:pt idx="2408">
                  <c:v>15.327</c:v>
                </c:pt>
                <c:pt idx="2409">
                  <c:v>18.422999999999998</c:v>
                </c:pt>
                <c:pt idx="2410">
                  <c:v>13.52</c:v>
                </c:pt>
                <c:pt idx="2411">
                  <c:v>8.4160000000000004</c:v>
                </c:pt>
                <c:pt idx="2412">
                  <c:v>9.0050000000000008</c:v>
                </c:pt>
                <c:pt idx="2413">
                  <c:v>10.388999999999999</c:v>
                </c:pt>
                <c:pt idx="2414">
                  <c:v>12.561</c:v>
                </c:pt>
                <c:pt idx="2415">
                  <c:v>8.3350000000000009</c:v>
                </c:pt>
                <c:pt idx="2416">
                  <c:v>18.173999999999999</c:v>
                </c:pt>
                <c:pt idx="2417">
                  <c:v>8.3960000000000008</c:v>
                </c:pt>
                <c:pt idx="2418">
                  <c:v>10.505000000000001</c:v>
                </c:pt>
                <c:pt idx="2419">
                  <c:v>11.532</c:v>
                </c:pt>
                <c:pt idx="2420">
                  <c:v>12.147</c:v>
                </c:pt>
                <c:pt idx="2421">
                  <c:v>7.0780000000000003</c:v>
                </c:pt>
                <c:pt idx="2422">
                  <c:v>11.744999999999999</c:v>
                </c:pt>
                <c:pt idx="2423">
                  <c:v>10.821999999999999</c:v>
                </c:pt>
                <c:pt idx="2424">
                  <c:v>11.986000000000001</c:v>
                </c:pt>
                <c:pt idx="2425">
                  <c:v>14.798</c:v>
                </c:pt>
                <c:pt idx="2426">
                  <c:v>9.8010000000000002</c:v>
                </c:pt>
                <c:pt idx="2427">
                  <c:v>9.39</c:v>
                </c:pt>
                <c:pt idx="2428">
                  <c:v>15.352</c:v>
                </c:pt>
                <c:pt idx="2429">
                  <c:v>16.632000000000001</c:v>
                </c:pt>
                <c:pt idx="2430">
                  <c:v>17.382999999999999</c:v>
                </c:pt>
                <c:pt idx="2431">
                  <c:v>8.98</c:v>
                </c:pt>
                <c:pt idx="2432">
                  <c:v>11.004</c:v>
                </c:pt>
                <c:pt idx="2433">
                  <c:v>16.059000000000001</c:v>
                </c:pt>
                <c:pt idx="2434">
                  <c:v>18.481999999999999</c:v>
                </c:pt>
                <c:pt idx="2435">
                  <c:v>16.632999999999999</c:v>
                </c:pt>
                <c:pt idx="2436">
                  <c:v>6.202</c:v>
                </c:pt>
                <c:pt idx="2437">
                  <c:v>5.0389999999999997</c:v>
                </c:pt>
                <c:pt idx="2438">
                  <c:v>12.631</c:v>
                </c:pt>
                <c:pt idx="2439">
                  <c:v>13.930999999999999</c:v>
                </c:pt>
                <c:pt idx="2440">
                  <c:v>19.029</c:v>
                </c:pt>
                <c:pt idx="2441">
                  <c:v>16.731999999999999</c:v>
                </c:pt>
                <c:pt idx="2442">
                  <c:v>18.981999999999999</c:v>
                </c:pt>
                <c:pt idx="2443">
                  <c:v>7.0250000000000004</c:v>
                </c:pt>
                <c:pt idx="2444">
                  <c:v>3.0670000000000002</c:v>
                </c:pt>
                <c:pt idx="2445">
                  <c:v>12.423999999999999</c:v>
                </c:pt>
                <c:pt idx="2446">
                  <c:v>10.506</c:v>
                </c:pt>
                <c:pt idx="2447">
                  <c:v>19.690000000000001</c:v>
                </c:pt>
                <c:pt idx="2448">
                  <c:v>15.221</c:v>
                </c:pt>
                <c:pt idx="2449">
                  <c:v>13.975</c:v>
                </c:pt>
                <c:pt idx="2450">
                  <c:v>13.997</c:v>
                </c:pt>
                <c:pt idx="2451">
                  <c:v>18.478000000000002</c:v>
                </c:pt>
                <c:pt idx="2452">
                  <c:v>9.157</c:v>
                </c:pt>
                <c:pt idx="2453">
                  <c:v>9.9960000000000004</c:v>
                </c:pt>
                <c:pt idx="2454">
                  <c:v>12.651</c:v>
                </c:pt>
                <c:pt idx="2455">
                  <c:v>14.292999999999999</c:v>
                </c:pt>
                <c:pt idx="2456">
                  <c:v>8.4540000000000006</c:v>
                </c:pt>
                <c:pt idx="2457">
                  <c:v>11.077999999999999</c:v>
                </c:pt>
                <c:pt idx="2458">
                  <c:v>9.6289999999999996</c:v>
                </c:pt>
                <c:pt idx="2459">
                  <c:v>5.4779999999999998</c:v>
                </c:pt>
                <c:pt idx="2460">
                  <c:v>7.5519999999999996</c:v>
                </c:pt>
                <c:pt idx="2461">
                  <c:v>10.305</c:v>
                </c:pt>
                <c:pt idx="2462">
                  <c:v>10.779</c:v>
                </c:pt>
                <c:pt idx="2463">
                  <c:v>7.6870000000000003</c:v>
                </c:pt>
                <c:pt idx="2464">
                  <c:v>3.1309999999999998</c:v>
                </c:pt>
                <c:pt idx="2465">
                  <c:v>9.3640000000000008</c:v>
                </c:pt>
                <c:pt idx="2466">
                  <c:v>6.0730000000000004</c:v>
                </c:pt>
                <c:pt idx="2467">
                  <c:v>4.508</c:v>
                </c:pt>
                <c:pt idx="2468">
                  <c:v>19.513000000000002</c:v>
                </c:pt>
                <c:pt idx="2469">
                  <c:v>12.97</c:v>
                </c:pt>
                <c:pt idx="2470">
                  <c:v>12.395</c:v>
                </c:pt>
                <c:pt idx="2471">
                  <c:v>18.895</c:v>
                </c:pt>
                <c:pt idx="2472">
                  <c:v>14.771000000000001</c:v>
                </c:pt>
                <c:pt idx="2473">
                  <c:v>21.08</c:v>
                </c:pt>
                <c:pt idx="2474">
                  <c:v>17.359000000000002</c:v>
                </c:pt>
                <c:pt idx="2475">
                  <c:v>17.341999999999999</c:v>
                </c:pt>
                <c:pt idx="2476">
                  <c:v>17.276</c:v>
                </c:pt>
                <c:pt idx="2477">
                  <c:v>21.111999999999998</c:v>
                </c:pt>
                <c:pt idx="2478">
                  <c:v>14.359</c:v>
                </c:pt>
                <c:pt idx="2479">
                  <c:v>17.55</c:v>
                </c:pt>
                <c:pt idx="2480">
                  <c:v>19.978999999999999</c:v>
                </c:pt>
                <c:pt idx="2481">
                  <c:v>13.705</c:v>
                </c:pt>
                <c:pt idx="2482">
                  <c:v>9.94</c:v>
                </c:pt>
                <c:pt idx="2483">
                  <c:v>8.32</c:v>
                </c:pt>
                <c:pt idx="2484">
                  <c:v>13.632999999999999</c:v>
                </c:pt>
                <c:pt idx="2485">
                  <c:v>4.7910000000000004</c:v>
                </c:pt>
                <c:pt idx="2486">
                  <c:v>12.188000000000001</c:v>
                </c:pt>
                <c:pt idx="2487">
                  <c:v>14.705</c:v>
                </c:pt>
                <c:pt idx="2488">
                  <c:v>9.68</c:v>
                </c:pt>
                <c:pt idx="2489">
                  <c:v>19.033999999999999</c:v>
                </c:pt>
                <c:pt idx="2490">
                  <c:v>17.939</c:v>
                </c:pt>
                <c:pt idx="2491">
                  <c:v>22.111999999999998</c:v>
                </c:pt>
                <c:pt idx="2492">
                  <c:v>16.812999999999999</c:v>
                </c:pt>
                <c:pt idx="2493">
                  <c:v>21.937000000000001</c:v>
                </c:pt>
                <c:pt idx="2494">
                  <c:v>18.245000000000001</c:v>
                </c:pt>
                <c:pt idx="2495">
                  <c:v>15.439</c:v>
                </c:pt>
                <c:pt idx="2496">
                  <c:v>17.184000000000001</c:v>
                </c:pt>
                <c:pt idx="2497">
                  <c:v>21.518999999999998</c:v>
                </c:pt>
                <c:pt idx="2498">
                  <c:v>15.487</c:v>
                </c:pt>
                <c:pt idx="2499">
                  <c:v>20.003</c:v>
                </c:pt>
                <c:pt idx="2500">
                  <c:v>15.326000000000001</c:v>
                </c:pt>
                <c:pt idx="2501">
                  <c:v>20.306000000000001</c:v>
                </c:pt>
                <c:pt idx="2502">
                  <c:v>13.678000000000001</c:v>
                </c:pt>
                <c:pt idx="2503">
                  <c:v>14.76</c:v>
                </c:pt>
                <c:pt idx="2504">
                  <c:v>18.126999999999999</c:v>
                </c:pt>
                <c:pt idx="2505">
                  <c:v>21.292000000000002</c:v>
                </c:pt>
                <c:pt idx="2506">
                  <c:v>21.452999999999999</c:v>
                </c:pt>
                <c:pt idx="2507">
                  <c:v>14.45</c:v>
                </c:pt>
                <c:pt idx="2508">
                  <c:v>20.335000000000001</c:v>
                </c:pt>
                <c:pt idx="2509">
                  <c:v>18.800999999999998</c:v>
                </c:pt>
                <c:pt idx="2510">
                  <c:v>18.751999999999999</c:v>
                </c:pt>
                <c:pt idx="2511">
                  <c:v>22.184000000000001</c:v>
                </c:pt>
                <c:pt idx="2512">
                  <c:v>19.286000000000001</c:v>
                </c:pt>
                <c:pt idx="2513">
                  <c:v>16.553000000000001</c:v>
                </c:pt>
                <c:pt idx="2514">
                  <c:v>19.655000000000001</c:v>
                </c:pt>
                <c:pt idx="2515">
                  <c:v>17.541</c:v>
                </c:pt>
                <c:pt idx="2516">
                  <c:v>12.07</c:v>
                </c:pt>
                <c:pt idx="2517">
                  <c:v>21.210999999999999</c:v>
                </c:pt>
                <c:pt idx="2518">
                  <c:v>16.498000000000001</c:v>
                </c:pt>
                <c:pt idx="2519">
                  <c:v>19.89</c:v>
                </c:pt>
                <c:pt idx="2520">
                  <c:v>18.681000000000001</c:v>
                </c:pt>
                <c:pt idx="2521">
                  <c:v>23.963000000000001</c:v>
                </c:pt>
                <c:pt idx="2522">
                  <c:v>20.744</c:v>
                </c:pt>
                <c:pt idx="2523">
                  <c:v>21.797000000000001</c:v>
                </c:pt>
                <c:pt idx="2524">
                  <c:v>17.315999999999999</c:v>
                </c:pt>
                <c:pt idx="2525">
                  <c:v>16.567</c:v>
                </c:pt>
                <c:pt idx="2526">
                  <c:v>21.39</c:v>
                </c:pt>
                <c:pt idx="2527">
                  <c:v>19.91</c:v>
                </c:pt>
                <c:pt idx="2528">
                  <c:v>21.547999999999998</c:v>
                </c:pt>
                <c:pt idx="2529">
                  <c:v>18.177</c:v>
                </c:pt>
                <c:pt idx="2530">
                  <c:v>15.628</c:v>
                </c:pt>
                <c:pt idx="2531">
                  <c:v>19.187999999999999</c:v>
                </c:pt>
                <c:pt idx="2532">
                  <c:v>21.468</c:v>
                </c:pt>
                <c:pt idx="2533">
                  <c:v>25.018000000000001</c:v>
                </c:pt>
                <c:pt idx="2534">
                  <c:v>19.138000000000002</c:v>
                </c:pt>
                <c:pt idx="2535">
                  <c:v>18.463999999999999</c:v>
                </c:pt>
                <c:pt idx="2536">
                  <c:v>19.77</c:v>
                </c:pt>
                <c:pt idx="2537">
                  <c:v>10.743</c:v>
                </c:pt>
                <c:pt idx="2538">
                  <c:v>13.827</c:v>
                </c:pt>
                <c:pt idx="2539">
                  <c:v>20.201000000000001</c:v>
                </c:pt>
                <c:pt idx="2540">
                  <c:v>19.061</c:v>
                </c:pt>
                <c:pt idx="2541">
                  <c:v>22.213999999999999</c:v>
                </c:pt>
                <c:pt idx="2542">
                  <c:v>21.141999999999999</c:v>
                </c:pt>
                <c:pt idx="2543">
                  <c:v>13.89</c:v>
                </c:pt>
                <c:pt idx="2544">
                  <c:v>21.81</c:v>
                </c:pt>
                <c:pt idx="2545">
                  <c:v>21.039000000000001</c:v>
                </c:pt>
                <c:pt idx="2546">
                  <c:v>17.620999999999999</c:v>
                </c:pt>
                <c:pt idx="2547">
                  <c:v>19.719000000000001</c:v>
                </c:pt>
                <c:pt idx="2548">
                  <c:v>17.556000000000001</c:v>
                </c:pt>
                <c:pt idx="2549">
                  <c:v>25.042999999999999</c:v>
                </c:pt>
                <c:pt idx="2550">
                  <c:v>21.405000000000001</c:v>
                </c:pt>
                <c:pt idx="2551">
                  <c:v>22.370999999999999</c:v>
                </c:pt>
                <c:pt idx="2552">
                  <c:v>15.811999999999999</c:v>
                </c:pt>
                <c:pt idx="2553">
                  <c:v>16.823</c:v>
                </c:pt>
                <c:pt idx="2554">
                  <c:v>26.071000000000002</c:v>
                </c:pt>
                <c:pt idx="2555">
                  <c:v>20.934000000000001</c:v>
                </c:pt>
                <c:pt idx="2556">
                  <c:v>18.474</c:v>
                </c:pt>
                <c:pt idx="2557">
                  <c:v>8.8919999999999995</c:v>
                </c:pt>
                <c:pt idx="2558">
                  <c:v>4.0970000000000004</c:v>
                </c:pt>
                <c:pt idx="2559">
                  <c:v>13.582000000000001</c:v>
                </c:pt>
                <c:pt idx="2560">
                  <c:v>18.835999999999999</c:v>
                </c:pt>
                <c:pt idx="2561">
                  <c:v>24.588999999999999</c:v>
                </c:pt>
                <c:pt idx="2562">
                  <c:v>19.282</c:v>
                </c:pt>
                <c:pt idx="2563">
                  <c:v>17.826000000000001</c:v>
                </c:pt>
                <c:pt idx="2564">
                  <c:v>15.372999999999999</c:v>
                </c:pt>
                <c:pt idx="2565">
                  <c:v>14.791</c:v>
                </c:pt>
                <c:pt idx="2566">
                  <c:v>21.068999999999999</c:v>
                </c:pt>
                <c:pt idx="2567">
                  <c:v>21.356999999999999</c:v>
                </c:pt>
                <c:pt idx="2568">
                  <c:v>24.641999999999999</c:v>
                </c:pt>
                <c:pt idx="2569">
                  <c:v>19.146999999999998</c:v>
                </c:pt>
                <c:pt idx="2570">
                  <c:v>23.344999999999999</c:v>
                </c:pt>
                <c:pt idx="2571">
                  <c:v>18.306999999999999</c:v>
                </c:pt>
                <c:pt idx="2572">
                  <c:v>8.7750000000000004</c:v>
                </c:pt>
                <c:pt idx="2573">
                  <c:v>20.622</c:v>
                </c:pt>
                <c:pt idx="2574">
                  <c:v>15.827999999999999</c:v>
                </c:pt>
                <c:pt idx="2575">
                  <c:v>16.943000000000001</c:v>
                </c:pt>
                <c:pt idx="2576">
                  <c:v>20.916</c:v>
                </c:pt>
                <c:pt idx="2577">
                  <c:v>13.282</c:v>
                </c:pt>
                <c:pt idx="2578">
                  <c:v>25.547999999999998</c:v>
                </c:pt>
                <c:pt idx="2579">
                  <c:v>20.190999999999999</c:v>
                </c:pt>
                <c:pt idx="2580">
                  <c:v>15.113</c:v>
                </c:pt>
                <c:pt idx="2581">
                  <c:v>24.937999999999999</c:v>
                </c:pt>
                <c:pt idx="2582">
                  <c:v>21.954999999999998</c:v>
                </c:pt>
                <c:pt idx="2583">
                  <c:v>7.6580000000000004</c:v>
                </c:pt>
                <c:pt idx="2584">
                  <c:v>13.337</c:v>
                </c:pt>
                <c:pt idx="2585">
                  <c:v>14.74</c:v>
                </c:pt>
                <c:pt idx="2586">
                  <c:v>17.530999999999999</c:v>
                </c:pt>
                <c:pt idx="2587">
                  <c:v>19.681999999999999</c:v>
                </c:pt>
                <c:pt idx="2588">
                  <c:v>14.391999999999999</c:v>
                </c:pt>
                <c:pt idx="2589">
                  <c:v>15.554</c:v>
                </c:pt>
                <c:pt idx="2590">
                  <c:v>17.795000000000002</c:v>
                </c:pt>
                <c:pt idx="2591">
                  <c:v>8.8620000000000001</c:v>
                </c:pt>
                <c:pt idx="2592">
                  <c:v>12.954000000000001</c:v>
                </c:pt>
                <c:pt idx="2593">
                  <c:v>23.178999999999998</c:v>
                </c:pt>
                <c:pt idx="2594">
                  <c:v>22.332999999999998</c:v>
                </c:pt>
                <c:pt idx="2595">
                  <c:v>13.933</c:v>
                </c:pt>
                <c:pt idx="2596">
                  <c:v>9.6180000000000003</c:v>
                </c:pt>
                <c:pt idx="2597">
                  <c:v>21.44</c:v>
                </c:pt>
                <c:pt idx="2598">
                  <c:v>19.231999999999999</c:v>
                </c:pt>
                <c:pt idx="2599">
                  <c:v>13.180999999999999</c:v>
                </c:pt>
                <c:pt idx="2600">
                  <c:v>11.936</c:v>
                </c:pt>
                <c:pt idx="2601">
                  <c:v>13.282</c:v>
                </c:pt>
                <c:pt idx="2602">
                  <c:v>13.978999999999999</c:v>
                </c:pt>
                <c:pt idx="2603">
                  <c:v>25.308</c:v>
                </c:pt>
                <c:pt idx="2604">
                  <c:v>13.935</c:v>
                </c:pt>
                <c:pt idx="2605">
                  <c:v>14.135999999999999</c:v>
                </c:pt>
                <c:pt idx="2606">
                  <c:v>20.233000000000001</c:v>
                </c:pt>
                <c:pt idx="2607">
                  <c:v>18.138999999999999</c:v>
                </c:pt>
                <c:pt idx="2608">
                  <c:v>25.858000000000001</c:v>
                </c:pt>
                <c:pt idx="2609">
                  <c:v>27.902999999999999</c:v>
                </c:pt>
                <c:pt idx="2610">
                  <c:v>13.439</c:v>
                </c:pt>
                <c:pt idx="2611">
                  <c:v>20.419</c:v>
                </c:pt>
                <c:pt idx="2612">
                  <c:v>13.27</c:v>
                </c:pt>
                <c:pt idx="2613">
                  <c:v>17.940000000000001</c:v>
                </c:pt>
                <c:pt idx="2614">
                  <c:v>9.3119999999999994</c:v>
                </c:pt>
                <c:pt idx="2615">
                  <c:v>9.9060000000000006</c:v>
                </c:pt>
                <c:pt idx="2616">
                  <c:v>6.3879999999999999</c:v>
                </c:pt>
                <c:pt idx="2617">
                  <c:v>7.274</c:v>
                </c:pt>
                <c:pt idx="2618">
                  <c:v>14.659000000000001</c:v>
                </c:pt>
                <c:pt idx="2619">
                  <c:v>6.31</c:v>
                </c:pt>
                <c:pt idx="2620">
                  <c:v>16.053000000000001</c:v>
                </c:pt>
                <c:pt idx="2621">
                  <c:v>21.702000000000002</c:v>
                </c:pt>
                <c:pt idx="2622">
                  <c:v>2.7869999999999999</c:v>
                </c:pt>
                <c:pt idx="2623">
                  <c:v>18.349</c:v>
                </c:pt>
                <c:pt idx="2624">
                  <c:v>14.055999999999999</c:v>
                </c:pt>
                <c:pt idx="2625">
                  <c:v>24.434000000000001</c:v>
                </c:pt>
                <c:pt idx="2626">
                  <c:v>19.734999999999999</c:v>
                </c:pt>
                <c:pt idx="2627">
                  <c:v>9.7560000000000002</c:v>
                </c:pt>
                <c:pt idx="2628">
                  <c:v>22.943999999999999</c:v>
                </c:pt>
                <c:pt idx="2629">
                  <c:v>22.18</c:v>
                </c:pt>
                <c:pt idx="2630">
                  <c:v>21.236000000000001</c:v>
                </c:pt>
                <c:pt idx="2631">
                  <c:v>11.88</c:v>
                </c:pt>
                <c:pt idx="2632">
                  <c:v>16.673999999999999</c:v>
                </c:pt>
                <c:pt idx="2633">
                  <c:v>7.7969999999999997</c:v>
                </c:pt>
                <c:pt idx="2634">
                  <c:v>6.9960000000000004</c:v>
                </c:pt>
                <c:pt idx="2635">
                  <c:v>8.98</c:v>
                </c:pt>
                <c:pt idx="2636">
                  <c:v>12.218</c:v>
                </c:pt>
                <c:pt idx="2637">
                  <c:v>8.4049999999999994</c:v>
                </c:pt>
                <c:pt idx="2638">
                  <c:v>18.690999999999999</c:v>
                </c:pt>
                <c:pt idx="2639">
                  <c:v>11.497</c:v>
                </c:pt>
                <c:pt idx="2640">
                  <c:v>16.73</c:v>
                </c:pt>
                <c:pt idx="2641">
                  <c:v>11.753</c:v>
                </c:pt>
                <c:pt idx="2642">
                  <c:v>18.773</c:v>
                </c:pt>
                <c:pt idx="2643">
                  <c:v>17.454000000000001</c:v>
                </c:pt>
                <c:pt idx="2644">
                  <c:v>8.9809999999999999</c:v>
                </c:pt>
                <c:pt idx="2645">
                  <c:v>10.021000000000001</c:v>
                </c:pt>
                <c:pt idx="2646">
                  <c:v>11.065</c:v>
                </c:pt>
                <c:pt idx="2647">
                  <c:v>10.49</c:v>
                </c:pt>
                <c:pt idx="2648">
                  <c:v>9.3759999999999994</c:v>
                </c:pt>
                <c:pt idx="2649">
                  <c:v>11.999000000000001</c:v>
                </c:pt>
                <c:pt idx="2650">
                  <c:v>14.657</c:v>
                </c:pt>
                <c:pt idx="2651">
                  <c:v>18.782</c:v>
                </c:pt>
                <c:pt idx="2652">
                  <c:v>15.201000000000001</c:v>
                </c:pt>
                <c:pt idx="2653">
                  <c:v>14.827999999999999</c:v>
                </c:pt>
                <c:pt idx="2654">
                  <c:v>17.323</c:v>
                </c:pt>
                <c:pt idx="2655">
                  <c:v>13.776999999999999</c:v>
                </c:pt>
                <c:pt idx="2656">
                  <c:v>20.059999999999999</c:v>
                </c:pt>
                <c:pt idx="2657">
                  <c:v>14.904</c:v>
                </c:pt>
                <c:pt idx="2658">
                  <c:v>18.056999999999999</c:v>
                </c:pt>
                <c:pt idx="2659">
                  <c:v>12.456</c:v>
                </c:pt>
                <c:pt idx="2660">
                  <c:v>18.542000000000002</c:v>
                </c:pt>
                <c:pt idx="2661">
                  <c:v>15.919</c:v>
                </c:pt>
                <c:pt idx="2662">
                  <c:v>9.7230000000000008</c:v>
                </c:pt>
                <c:pt idx="2663">
                  <c:v>18.681000000000001</c:v>
                </c:pt>
                <c:pt idx="2664">
                  <c:v>17.637</c:v>
                </c:pt>
                <c:pt idx="2665">
                  <c:v>10.407</c:v>
                </c:pt>
                <c:pt idx="2666">
                  <c:v>9.0860000000000003</c:v>
                </c:pt>
                <c:pt idx="2667">
                  <c:v>16.765999999999998</c:v>
                </c:pt>
                <c:pt idx="2668">
                  <c:v>16.949000000000002</c:v>
                </c:pt>
                <c:pt idx="2669">
                  <c:v>4.8369999999999997</c:v>
                </c:pt>
                <c:pt idx="2670">
                  <c:v>13.254</c:v>
                </c:pt>
                <c:pt idx="2671">
                  <c:v>22.36</c:v>
                </c:pt>
                <c:pt idx="2672">
                  <c:v>7.6310000000000002</c:v>
                </c:pt>
                <c:pt idx="2673">
                  <c:v>8.9049999999999994</c:v>
                </c:pt>
                <c:pt idx="2674">
                  <c:v>9.9920000000000009</c:v>
                </c:pt>
                <c:pt idx="2675">
                  <c:v>10.305999999999999</c:v>
                </c:pt>
                <c:pt idx="2676">
                  <c:v>6.3959999999999999</c:v>
                </c:pt>
                <c:pt idx="2677">
                  <c:v>11.375999999999999</c:v>
                </c:pt>
                <c:pt idx="2678">
                  <c:v>17.277999999999999</c:v>
                </c:pt>
                <c:pt idx="2679">
                  <c:v>9.4420000000000002</c:v>
                </c:pt>
                <c:pt idx="2680">
                  <c:v>15.292</c:v>
                </c:pt>
                <c:pt idx="2681">
                  <c:v>14.252000000000001</c:v>
                </c:pt>
                <c:pt idx="2682">
                  <c:v>9.0289999999999999</c:v>
                </c:pt>
                <c:pt idx="2683">
                  <c:v>9.6950000000000003</c:v>
                </c:pt>
                <c:pt idx="2684">
                  <c:v>12.853999999999999</c:v>
                </c:pt>
                <c:pt idx="2685">
                  <c:v>7.952</c:v>
                </c:pt>
                <c:pt idx="2686">
                  <c:v>9.2940000000000005</c:v>
                </c:pt>
                <c:pt idx="2687">
                  <c:v>9.0410000000000004</c:v>
                </c:pt>
                <c:pt idx="2688">
                  <c:v>5.9</c:v>
                </c:pt>
                <c:pt idx="2689">
                  <c:v>13.645</c:v>
                </c:pt>
                <c:pt idx="2690">
                  <c:v>10.599</c:v>
                </c:pt>
                <c:pt idx="2691">
                  <c:v>11.51</c:v>
                </c:pt>
                <c:pt idx="2692">
                  <c:v>16.994</c:v>
                </c:pt>
                <c:pt idx="2693">
                  <c:v>19.088999999999999</c:v>
                </c:pt>
                <c:pt idx="2694">
                  <c:v>17.614000000000001</c:v>
                </c:pt>
                <c:pt idx="2695">
                  <c:v>12.385999999999999</c:v>
                </c:pt>
                <c:pt idx="2696">
                  <c:v>9.5579999999999998</c:v>
                </c:pt>
                <c:pt idx="2697">
                  <c:v>14.61</c:v>
                </c:pt>
                <c:pt idx="2698">
                  <c:v>10.102</c:v>
                </c:pt>
                <c:pt idx="2699">
                  <c:v>9.2609999999999992</c:v>
                </c:pt>
                <c:pt idx="2700">
                  <c:v>7.0090000000000003</c:v>
                </c:pt>
                <c:pt idx="2701">
                  <c:v>8.8140000000000001</c:v>
                </c:pt>
                <c:pt idx="2702">
                  <c:v>15.63</c:v>
                </c:pt>
                <c:pt idx="2703">
                  <c:v>11.519</c:v>
                </c:pt>
                <c:pt idx="2704">
                  <c:v>12.744999999999999</c:v>
                </c:pt>
                <c:pt idx="2705">
                  <c:v>7.9870000000000001</c:v>
                </c:pt>
                <c:pt idx="2706">
                  <c:v>7.0890000000000004</c:v>
                </c:pt>
                <c:pt idx="2707">
                  <c:v>17.483000000000001</c:v>
                </c:pt>
                <c:pt idx="2708">
                  <c:v>12.938000000000001</c:v>
                </c:pt>
                <c:pt idx="2709">
                  <c:v>23.916</c:v>
                </c:pt>
                <c:pt idx="2710">
                  <c:v>10.284000000000001</c:v>
                </c:pt>
                <c:pt idx="2711">
                  <c:v>11.385999999999999</c:v>
                </c:pt>
                <c:pt idx="2712">
                  <c:v>10.377000000000001</c:v>
                </c:pt>
                <c:pt idx="2713">
                  <c:v>14.875999999999999</c:v>
                </c:pt>
                <c:pt idx="2714">
                  <c:v>8.1750000000000007</c:v>
                </c:pt>
                <c:pt idx="2715">
                  <c:v>6.4569999999999999</c:v>
                </c:pt>
                <c:pt idx="2716">
                  <c:v>10.824999999999999</c:v>
                </c:pt>
                <c:pt idx="2717">
                  <c:v>16.177</c:v>
                </c:pt>
                <c:pt idx="2718">
                  <c:v>16.542999999999999</c:v>
                </c:pt>
                <c:pt idx="2719">
                  <c:v>9.4710000000000001</c:v>
                </c:pt>
                <c:pt idx="2720">
                  <c:v>7.9640000000000004</c:v>
                </c:pt>
                <c:pt idx="2721">
                  <c:v>14.448</c:v>
                </c:pt>
                <c:pt idx="2722">
                  <c:v>11.866</c:v>
                </c:pt>
                <c:pt idx="2723">
                  <c:v>10.207000000000001</c:v>
                </c:pt>
                <c:pt idx="2724">
                  <c:v>6.3550000000000004</c:v>
                </c:pt>
                <c:pt idx="2725">
                  <c:v>20.626000000000001</c:v>
                </c:pt>
                <c:pt idx="2726">
                  <c:v>17.562000000000001</c:v>
                </c:pt>
                <c:pt idx="2727">
                  <c:v>19.911000000000001</c:v>
                </c:pt>
                <c:pt idx="2728">
                  <c:v>16.241</c:v>
                </c:pt>
                <c:pt idx="2729">
                  <c:v>13.446999999999999</c:v>
                </c:pt>
                <c:pt idx="2730">
                  <c:v>4.0250000000000004</c:v>
                </c:pt>
                <c:pt idx="2731">
                  <c:v>10.015000000000001</c:v>
                </c:pt>
                <c:pt idx="2732">
                  <c:v>18.172999999999998</c:v>
                </c:pt>
                <c:pt idx="2733">
                  <c:v>17.166</c:v>
                </c:pt>
                <c:pt idx="2734">
                  <c:v>4.2060000000000004</c:v>
                </c:pt>
                <c:pt idx="2735">
                  <c:v>11.930999999999999</c:v>
                </c:pt>
                <c:pt idx="2736">
                  <c:v>10.683</c:v>
                </c:pt>
                <c:pt idx="2737">
                  <c:v>14.129</c:v>
                </c:pt>
                <c:pt idx="2738">
                  <c:v>14.795</c:v>
                </c:pt>
                <c:pt idx="2739">
                  <c:v>17.625</c:v>
                </c:pt>
                <c:pt idx="2740">
                  <c:v>12.746</c:v>
                </c:pt>
                <c:pt idx="2741">
                  <c:v>8.83</c:v>
                </c:pt>
                <c:pt idx="2742">
                  <c:v>13.592000000000001</c:v>
                </c:pt>
                <c:pt idx="2743">
                  <c:v>15.705</c:v>
                </c:pt>
                <c:pt idx="2744">
                  <c:v>8.7469999999999999</c:v>
                </c:pt>
                <c:pt idx="2746">
                  <c:v>9.3879999999999999</c:v>
                </c:pt>
                <c:pt idx="2747">
                  <c:v>7.9560000000000004</c:v>
                </c:pt>
                <c:pt idx="2748">
                  <c:v>18.073</c:v>
                </c:pt>
                <c:pt idx="2749">
                  <c:v>21.34</c:v>
                </c:pt>
                <c:pt idx="2750">
                  <c:v>9.968</c:v>
                </c:pt>
                <c:pt idx="2751">
                  <c:v>9.0139999999999993</c:v>
                </c:pt>
                <c:pt idx="2752">
                  <c:v>19.599</c:v>
                </c:pt>
                <c:pt idx="2753">
                  <c:v>17.093</c:v>
                </c:pt>
                <c:pt idx="2754">
                  <c:v>12.62</c:v>
                </c:pt>
                <c:pt idx="2755">
                  <c:v>18.550999999999998</c:v>
                </c:pt>
                <c:pt idx="2756">
                  <c:v>12.914</c:v>
                </c:pt>
                <c:pt idx="2757">
                  <c:v>15.69</c:v>
                </c:pt>
                <c:pt idx="2758">
                  <c:v>7.2140000000000004</c:v>
                </c:pt>
                <c:pt idx="2759">
                  <c:v>9.4149999999999991</c:v>
                </c:pt>
                <c:pt idx="2760">
                  <c:v>19.847000000000001</c:v>
                </c:pt>
                <c:pt idx="2762">
                  <c:v>13.471</c:v>
                </c:pt>
                <c:pt idx="2763">
                  <c:v>15.224</c:v>
                </c:pt>
                <c:pt idx="2764">
                  <c:v>12.502000000000001</c:v>
                </c:pt>
                <c:pt idx="2765">
                  <c:v>22.161999999999999</c:v>
                </c:pt>
                <c:pt idx="2766">
                  <c:v>16.457999999999998</c:v>
                </c:pt>
                <c:pt idx="2767">
                  <c:v>12.07</c:v>
                </c:pt>
                <c:pt idx="2768">
                  <c:v>9.9640000000000004</c:v>
                </c:pt>
                <c:pt idx="2769">
                  <c:v>15.285</c:v>
                </c:pt>
                <c:pt idx="2770">
                  <c:v>16.555</c:v>
                </c:pt>
                <c:pt idx="2771">
                  <c:v>7.4320000000000004</c:v>
                </c:pt>
                <c:pt idx="2772">
                  <c:v>18.78</c:v>
                </c:pt>
                <c:pt idx="2773">
                  <c:v>20.638999999999999</c:v>
                </c:pt>
                <c:pt idx="2774">
                  <c:v>16.423999999999999</c:v>
                </c:pt>
                <c:pt idx="2775">
                  <c:v>9.9670000000000005</c:v>
                </c:pt>
                <c:pt idx="2776">
                  <c:v>9.2970000000000006</c:v>
                </c:pt>
                <c:pt idx="2777">
                  <c:v>6.7670000000000003</c:v>
                </c:pt>
                <c:pt idx="2778">
                  <c:v>9.2989999999999995</c:v>
                </c:pt>
                <c:pt idx="2779">
                  <c:v>19.655999999999999</c:v>
                </c:pt>
                <c:pt idx="2780">
                  <c:v>19.850999999999999</c:v>
                </c:pt>
                <c:pt idx="2781">
                  <c:v>13.571</c:v>
                </c:pt>
                <c:pt idx="2782">
                  <c:v>14.986000000000001</c:v>
                </c:pt>
                <c:pt idx="2783">
                  <c:v>10.477</c:v>
                </c:pt>
                <c:pt idx="2784">
                  <c:v>18.734999999999999</c:v>
                </c:pt>
                <c:pt idx="2785">
                  <c:v>14.689</c:v>
                </c:pt>
                <c:pt idx="2786">
                  <c:v>10.321</c:v>
                </c:pt>
                <c:pt idx="2787">
                  <c:v>12.385999999999999</c:v>
                </c:pt>
                <c:pt idx="2788">
                  <c:v>7.407</c:v>
                </c:pt>
                <c:pt idx="2789">
                  <c:v>9.2729999999999997</c:v>
                </c:pt>
                <c:pt idx="2790">
                  <c:v>11.262</c:v>
                </c:pt>
                <c:pt idx="2791">
                  <c:v>7.2770000000000001</c:v>
                </c:pt>
                <c:pt idx="2792">
                  <c:v>12.157</c:v>
                </c:pt>
                <c:pt idx="2793">
                  <c:v>10.478</c:v>
                </c:pt>
                <c:pt idx="2794">
                  <c:v>13.29</c:v>
                </c:pt>
                <c:pt idx="2795">
                  <c:v>14.297000000000001</c:v>
                </c:pt>
                <c:pt idx="2796">
                  <c:v>15.478999999999999</c:v>
                </c:pt>
                <c:pt idx="2797">
                  <c:v>16.669</c:v>
                </c:pt>
                <c:pt idx="2798">
                  <c:v>18.893999999999998</c:v>
                </c:pt>
                <c:pt idx="2799">
                  <c:v>19.314</c:v>
                </c:pt>
                <c:pt idx="2800">
                  <c:v>22.108000000000001</c:v>
                </c:pt>
                <c:pt idx="2801">
                  <c:v>21.312000000000001</c:v>
                </c:pt>
                <c:pt idx="2802">
                  <c:v>18.047000000000001</c:v>
                </c:pt>
                <c:pt idx="2803">
                  <c:v>20.760999999999999</c:v>
                </c:pt>
                <c:pt idx="2804">
                  <c:v>2.7450000000000001</c:v>
                </c:pt>
                <c:pt idx="2805">
                  <c:v>9.7859999999999996</c:v>
                </c:pt>
                <c:pt idx="2806">
                  <c:v>15.726000000000001</c:v>
                </c:pt>
                <c:pt idx="2807">
                  <c:v>9.9109999999999996</c:v>
                </c:pt>
                <c:pt idx="2808">
                  <c:v>7.5439999999999996</c:v>
                </c:pt>
                <c:pt idx="2809">
                  <c:v>6.0449999999999999</c:v>
                </c:pt>
                <c:pt idx="2810">
                  <c:v>16.381</c:v>
                </c:pt>
                <c:pt idx="2811">
                  <c:v>17.271999999999998</c:v>
                </c:pt>
                <c:pt idx="2812">
                  <c:v>17.538</c:v>
                </c:pt>
                <c:pt idx="2813">
                  <c:v>17.026</c:v>
                </c:pt>
                <c:pt idx="2814">
                  <c:v>3.597</c:v>
                </c:pt>
                <c:pt idx="2815">
                  <c:v>15.708</c:v>
                </c:pt>
                <c:pt idx="2816">
                  <c:v>9.4749999999999996</c:v>
                </c:pt>
                <c:pt idx="2817">
                  <c:v>12.901999999999999</c:v>
                </c:pt>
                <c:pt idx="2818">
                  <c:v>7.4569999999999999</c:v>
                </c:pt>
                <c:pt idx="2819">
                  <c:v>8.798</c:v>
                </c:pt>
                <c:pt idx="2820">
                  <c:v>14.196</c:v>
                </c:pt>
                <c:pt idx="2821">
                  <c:v>10.194000000000001</c:v>
                </c:pt>
                <c:pt idx="2822">
                  <c:v>11.305</c:v>
                </c:pt>
                <c:pt idx="2823">
                  <c:v>17.128</c:v>
                </c:pt>
                <c:pt idx="2824">
                  <c:v>11.718999999999999</c:v>
                </c:pt>
                <c:pt idx="2825">
                  <c:v>11.010999999999999</c:v>
                </c:pt>
                <c:pt idx="2826">
                  <c:v>10.711</c:v>
                </c:pt>
                <c:pt idx="2827">
                  <c:v>11.867000000000001</c:v>
                </c:pt>
                <c:pt idx="2828">
                  <c:v>12.164999999999999</c:v>
                </c:pt>
                <c:pt idx="2829">
                  <c:v>10.462</c:v>
                </c:pt>
                <c:pt idx="2830">
                  <c:v>7.6589999999999998</c:v>
                </c:pt>
                <c:pt idx="2831">
                  <c:v>9.8930000000000007</c:v>
                </c:pt>
                <c:pt idx="2832">
                  <c:v>18.834</c:v>
                </c:pt>
                <c:pt idx="2833">
                  <c:v>16.361000000000001</c:v>
                </c:pt>
                <c:pt idx="2834">
                  <c:v>21.821000000000002</c:v>
                </c:pt>
                <c:pt idx="2835">
                  <c:v>19.259</c:v>
                </c:pt>
                <c:pt idx="2836">
                  <c:v>13.821</c:v>
                </c:pt>
                <c:pt idx="2837">
                  <c:v>22.856999999999999</c:v>
                </c:pt>
                <c:pt idx="2838">
                  <c:v>22.02</c:v>
                </c:pt>
                <c:pt idx="2839">
                  <c:v>19.573</c:v>
                </c:pt>
                <c:pt idx="2840">
                  <c:v>23.411999999999999</c:v>
                </c:pt>
                <c:pt idx="2841">
                  <c:v>23.457999999999998</c:v>
                </c:pt>
                <c:pt idx="2842">
                  <c:v>22.72</c:v>
                </c:pt>
                <c:pt idx="2843">
                  <c:v>17.036000000000001</c:v>
                </c:pt>
                <c:pt idx="2844">
                  <c:v>14.311999999999999</c:v>
                </c:pt>
                <c:pt idx="2845">
                  <c:v>15.442</c:v>
                </c:pt>
                <c:pt idx="2846">
                  <c:v>8.7129999999999992</c:v>
                </c:pt>
                <c:pt idx="2847">
                  <c:v>14.781000000000001</c:v>
                </c:pt>
                <c:pt idx="2848">
                  <c:v>18.452999999999999</c:v>
                </c:pt>
                <c:pt idx="2849">
                  <c:v>22.47</c:v>
                </c:pt>
                <c:pt idx="2850">
                  <c:v>11.946999999999999</c:v>
                </c:pt>
                <c:pt idx="2851">
                  <c:v>16.606999999999999</c:v>
                </c:pt>
                <c:pt idx="2852">
                  <c:v>20.172000000000001</c:v>
                </c:pt>
                <c:pt idx="2853">
                  <c:v>21.899000000000001</c:v>
                </c:pt>
                <c:pt idx="2854">
                  <c:v>19.602</c:v>
                </c:pt>
                <c:pt idx="2855">
                  <c:v>19.274000000000001</c:v>
                </c:pt>
                <c:pt idx="2856">
                  <c:v>21.548999999999999</c:v>
                </c:pt>
                <c:pt idx="2857">
                  <c:v>20.202999999999999</c:v>
                </c:pt>
                <c:pt idx="2858">
                  <c:v>20.414999999999999</c:v>
                </c:pt>
                <c:pt idx="2859">
                  <c:v>18.202999999999999</c:v>
                </c:pt>
                <c:pt idx="2860">
                  <c:v>11.499000000000001</c:v>
                </c:pt>
                <c:pt idx="2861">
                  <c:v>21.137</c:v>
                </c:pt>
                <c:pt idx="2862">
                  <c:v>20.373999999999999</c:v>
                </c:pt>
                <c:pt idx="2863">
                  <c:v>13.146000000000001</c:v>
                </c:pt>
                <c:pt idx="2864">
                  <c:v>12.365</c:v>
                </c:pt>
                <c:pt idx="2865">
                  <c:v>16.183</c:v>
                </c:pt>
                <c:pt idx="2866">
                  <c:v>23.173999999999999</c:v>
                </c:pt>
                <c:pt idx="2867">
                  <c:v>18.957000000000001</c:v>
                </c:pt>
                <c:pt idx="2868">
                  <c:v>18.920999999999999</c:v>
                </c:pt>
                <c:pt idx="2869">
                  <c:v>18.456</c:v>
                </c:pt>
                <c:pt idx="2870">
                  <c:v>19.199000000000002</c:v>
                </c:pt>
                <c:pt idx="2871">
                  <c:v>13.106999999999999</c:v>
                </c:pt>
                <c:pt idx="2872">
                  <c:v>10.651</c:v>
                </c:pt>
                <c:pt idx="2873">
                  <c:v>18.021000000000001</c:v>
                </c:pt>
                <c:pt idx="2874">
                  <c:v>17.975999999999999</c:v>
                </c:pt>
                <c:pt idx="2875">
                  <c:v>14.917999999999999</c:v>
                </c:pt>
                <c:pt idx="2876">
                  <c:v>15.54</c:v>
                </c:pt>
                <c:pt idx="2877">
                  <c:v>18.198</c:v>
                </c:pt>
                <c:pt idx="2878">
                  <c:v>12.353</c:v>
                </c:pt>
                <c:pt idx="2879">
                  <c:v>23.306999999999999</c:v>
                </c:pt>
                <c:pt idx="2880">
                  <c:v>17.701000000000001</c:v>
                </c:pt>
                <c:pt idx="2881">
                  <c:v>15.715999999999999</c:v>
                </c:pt>
                <c:pt idx="2882">
                  <c:v>24.385999999999999</c:v>
                </c:pt>
                <c:pt idx="2883">
                  <c:v>22.582999999999998</c:v>
                </c:pt>
                <c:pt idx="2884">
                  <c:v>21.52</c:v>
                </c:pt>
                <c:pt idx="2885">
                  <c:v>15.611000000000001</c:v>
                </c:pt>
                <c:pt idx="2886">
                  <c:v>13.164999999999999</c:v>
                </c:pt>
                <c:pt idx="2887">
                  <c:v>18.523</c:v>
                </c:pt>
                <c:pt idx="2888">
                  <c:v>24.7</c:v>
                </c:pt>
                <c:pt idx="2889">
                  <c:v>20.869</c:v>
                </c:pt>
                <c:pt idx="2890">
                  <c:v>17.681999999999999</c:v>
                </c:pt>
                <c:pt idx="2891">
                  <c:v>24.497</c:v>
                </c:pt>
                <c:pt idx="2892">
                  <c:v>20.379000000000001</c:v>
                </c:pt>
                <c:pt idx="2893">
                  <c:v>20.294</c:v>
                </c:pt>
                <c:pt idx="2894">
                  <c:v>23.832000000000001</c:v>
                </c:pt>
                <c:pt idx="2895">
                  <c:v>24.555</c:v>
                </c:pt>
                <c:pt idx="2896">
                  <c:v>23.283000000000001</c:v>
                </c:pt>
                <c:pt idx="2897">
                  <c:v>18.225000000000001</c:v>
                </c:pt>
                <c:pt idx="2898">
                  <c:v>22.561</c:v>
                </c:pt>
                <c:pt idx="2899">
                  <c:v>13.9</c:v>
                </c:pt>
                <c:pt idx="2900">
                  <c:v>13.722</c:v>
                </c:pt>
                <c:pt idx="2901">
                  <c:v>16.172999999999998</c:v>
                </c:pt>
                <c:pt idx="2902">
                  <c:v>19.100000000000001</c:v>
                </c:pt>
                <c:pt idx="2903">
                  <c:v>19.887</c:v>
                </c:pt>
                <c:pt idx="2904">
                  <c:v>23.75</c:v>
                </c:pt>
                <c:pt idx="2905">
                  <c:v>17.550999999999998</c:v>
                </c:pt>
                <c:pt idx="2906">
                  <c:v>19.314</c:v>
                </c:pt>
                <c:pt idx="2907">
                  <c:v>16.388999999999999</c:v>
                </c:pt>
                <c:pt idx="2908">
                  <c:v>23.048999999999999</c:v>
                </c:pt>
                <c:pt idx="2909">
                  <c:v>21.376000000000001</c:v>
                </c:pt>
                <c:pt idx="2910">
                  <c:v>20.795000000000002</c:v>
                </c:pt>
                <c:pt idx="2911">
                  <c:v>22.093</c:v>
                </c:pt>
                <c:pt idx="2912">
                  <c:v>22.401</c:v>
                </c:pt>
                <c:pt idx="2913">
                  <c:v>16.524000000000001</c:v>
                </c:pt>
                <c:pt idx="2914">
                  <c:v>23.867999999999999</c:v>
                </c:pt>
                <c:pt idx="2915">
                  <c:v>19.940999999999999</c:v>
                </c:pt>
                <c:pt idx="2916">
                  <c:v>18.263000000000002</c:v>
                </c:pt>
                <c:pt idx="2917">
                  <c:v>20.596</c:v>
                </c:pt>
                <c:pt idx="2918">
                  <c:v>23.702999999999999</c:v>
                </c:pt>
                <c:pt idx="2919">
                  <c:v>15.177</c:v>
                </c:pt>
                <c:pt idx="2920">
                  <c:v>17.472000000000001</c:v>
                </c:pt>
                <c:pt idx="2921">
                  <c:v>15.792999999999999</c:v>
                </c:pt>
                <c:pt idx="2922">
                  <c:v>19.718</c:v>
                </c:pt>
                <c:pt idx="2923">
                  <c:v>17.172999999999998</c:v>
                </c:pt>
                <c:pt idx="2924">
                  <c:v>12.331</c:v>
                </c:pt>
                <c:pt idx="2925">
                  <c:v>15.731</c:v>
                </c:pt>
                <c:pt idx="2926">
                  <c:v>14.215999999999999</c:v>
                </c:pt>
                <c:pt idx="2927">
                  <c:v>15.1</c:v>
                </c:pt>
                <c:pt idx="2928">
                  <c:v>11.641</c:v>
                </c:pt>
                <c:pt idx="2929">
                  <c:v>18.219000000000001</c:v>
                </c:pt>
                <c:pt idx="2930">
                  <c:v>23.123000000000001</c:v>
                </c:pt>
                <c:pt idx="2931">
                  <c:v>22.436</c:v>
                </c:pt>
                <c:pt idx="2932">
                  <c:v>16.802</c:v>
                </c:pt>
                <c:pt idx="2933">
                  <c:v>17.841000000000001</c:v>
                </c:pt>
                <c:pt idx="2934">
                  <c:v>18.497</c:v>
                </c:pt>
                <c:pt idx="2935">
                  <c:v>18.358000000000001</c:v>
                </c:pt>
                <c:pt idx="2936">
                  <c:v>21.725000000000001</c:v>
                </c:pt>
                <c:pt idx="2937">
                  <c:v>24.661999999999999</c:v>
                </c:pt>
                <c:pt idx="2938">
                  <c:v>24.465</c:v>
                </c:pt>
                <c:pt idx="2939">
                  <c:v>21.672000000000001</c:v>
                </c:pt>
                <c:pt idx="2940">
                  <c:v>20.654</c:v>
                </c:pt>
                <c:pt idx="2941">
                  <c:v>19.882000000000001</c:v>
                </c:pt>
                <c:pt idx="2942">
                  <c:v>19.800999999999998</c:v>
                </c:pt>
                <c:pt idx="2943">
                  <c:v>22.850999999999999</c:v>
                </c:pt>
                <c:pt idx="2944">
                  <c:v>14.694000000000001</c:v>
                </c:pt>
                <c:pt idx="2945">
                  <c:v>19.366</c:v>
                </c:pt>
                <c:pt idx="2946">
                  <c:v>17.27</c:v>
                </c:pt>
                <c:pt idx="2947">
                  <c:v>22.582999999999998</c:v>
                </c:pt>
                <c:pt idx="2948">
                  <c:v>13.561</c:v>
                </c:pt>
                <c:pt idx="2949">
                  <c:v>18.655000000000001</c:v>
                </c:pt>
                <c:pt idx="2950">
                  <c:v>19.36</c:v>
                </c:pt>
                <c:pt idx="2951">
                  <c:v>8.2189999999999994</c:v>
                </c:pt>
                <c:pt idx="2952">
                  <c:v>17.847999999999999</c:v>
                </c:pt>
                <c:pt idx="2953">
                  <c:v>22.632999999999999</c:v>
                </c:pt>
                <c:pt idx="2954">
                  <c:v>16.364000000000001</c:v>
                </c:pt>
                <c:pt idx="2955">
                  <c:v>26.741</c:v>
                </c:pt>
                <c:pt idx="2956">
                  <c:v>22.765000000000001</c:v>
                </c:pt>
                <c:pt idx="2957">
                  <c:v>19.154</c:v>
                </c:pt>
                <c:pt idx="2958">
                  <c:v>19.103999999999999</c:v>
                </c:pt>
                <c:pt idx="2959">
                  <c:v>20.370999999999999</c:v>
                </c:pt>
                <c:pt idx="2960">
                  <c:v>16.713000000000001</c:v>
                </c:pt>
                <c:pt idx="2961">
                  <c:v>24.56</c:v>
                </c:pt>
                <c:pt idx="2962">
                  <c:v>25.423999999999999</c:v>
                </c:pt>
                <c:pt idx="2963">
                  <c:v>27.225000000000001</c:v>
                </c:pt>
                <c:pt idx="2964">
                  <c:v>16.8</c:v>
                </c:pt>
                <c:pt idx="2965">
                  <c:v>14.772</c:v>
                </c:pt>
                <c:pt idx="2966">
                  <c:v>20.692</c:v>
                </c:pt>
                <c:pt idx="2967">
                  <c:v>23.167000000000002</c:v>
                </c:pt>
                <c:pt idx="2968">
                  <c:v>21.277000000000001</c:v>
                </c:pt>
                <c:pt idx="2969">
                  <c:v>27.312999999999999</c:v>
                </c:pt>
                <c:pt idx="2970">
                  <c:v>27.885999999999999</c:v>
                </c:pt>
                <c:pt idx="2971">
                  <c:v>20.152000000000001</c:v>
                </c:pt>
                <c:pt idx="2972">
                  <c:v>25.795999999999999</c:v>
                </c:pt>
                <c:pt idx="2973">
                  <c:v>25.664000000000001</c:v>
                </c:pt>
                <c:pt idx="2974">
                  <c:v>27.097999999999999</c:v>
                </c:pt>
                <c:pt idx="2975">
                  <c:v>22.253</c:v>
                </c:pt>
                <c:pt idx="2976">
                  <c:v>25.577999999999999</c:v>
                </c:pt>
                <c:pt idx="2977">
                  <c:v>27.164000000000001</c:v>
                </c:pt>
                <c:pt idx="2978">
                  <c:v>28.824999999999999</c:v>
                </c:pt>
                <c:pt idx="2979">
                  <c:v>28.433</c:v>
                </c:pt>
                <c:pt idx="2980">
                  <c:v>22.547000000000001</c:v>
                </c:pt>
                <c:pt idx="2981">
                  <c:v>20.719000000000001</c:v>
                </c:pt>
                <c:pt idx="2982">
                  <c:v>13.326000000000001</c:v>
                </c:pt>
                <c:pt idx="2983">
                  <c:v>17.097000000000001</c:v>
                </c:pt>
                <c:pt idx="2984">
                  <c:v>22.838999999999999</c:v>
                </c:pt>
                <c:pt idx="2985">
                  <c:v>20.785</c:v>
                </c:pt>
                <c:pt idx="2986">
                  <c:v>18.216000000000001</c:v>
                </c:pt>
                <c:pt idx="2987">
                  <c:v>21.678000000000001</c:v>
                </c:pt>
                <c:pt idx="2988">
                  <c:v>14.609</c:v>
                </c:pt>
                <c:pt idx="2989">
                  <c:v>19.655999999999999</c:v>
                </c:pt>
                <c:pt idx="2990">
                  <c:v>15.378</c:v>
                </c:pt>
                <c:pt idx="2991">
                  <c:v>19.783000000000001</c:v>
                </c:pt>
                <c:pt idx="2992">
                  <c:v>13.673999999999999</c:v>
                </c:pt>
                <c:pt idx="2993">
                  <c:v>16.655999999999999</c:v>
                </c:pt>
                <c:pt idx="2994">
                  <c:v>10.194000000000001</c:v>
                </c:pt>
                <c:pt idx="2995">
                  <c:v>14.881</c:v>
                </c:pt>
                <c:pt idx="2996">
                  <c:v>13.409000000000001</c:v>
                </c:pt>
                <c:pt idx="2997">
                  <c:v>7.9320000000000004</c:v>
                </c:pt>
                <c:pt idx="2998">
                  <c:v>15.066000000000001</c:v>
                </c:pt>
                <c:pt idx="2999">
                  <c:v>16.091000000000001</c:v>
                </c:pt>
                <c:pt idx="3000">
                  <c:v>21.032</c:v>
                </c:pt>
                <c:pt idx="3001">
                  <c:v>18.25</c:v>
                </c:pt>
                <c:pt idx="3002">
                  <c:v>15.044</c:v>
                </c:pt>
                <c:pt idx="3003">
                  <c:v>17.728999999999999</c:v>
                </c:pt>
                <c:pt idx="3004">
                  <c:v>14.457000000000001</c:v>
                </c:pt>
                <c:pt idx="3005">
                  <c:v>11.938000000000001</c:v>
                </c:pt>
                <c:pt idx="3006">
                  <c:v>14.882</c:v>
                </c:pt>
                <c:pt idx="3007">
                  <c:v>17.516999999999999</c:v>
                </c:pt>
                <c:pt idx="3008">
                  <c:v>17.277999999999999</c:v>
                </c:pt>
                <c:pt idx="3009">
                  <c:v>16.861999999999998</c:v>
                </c:pt>
                <c:pt idx="3010">
                  <c:v>16.265999999999998</c:v>
                </c:pt>
                <c:pt idx="3011">
                  <c:v>12.215999999999999</c:v>
                </c:pt>
                <c:pt idx="3012">
                  <c:v>21.646000000000001</c:v>
                </c:pt>
                <c:pt idx="3013">
                  <c:v>19.727</c:v>
                </c:pt>
                <c:pt idx="3014">
                  <c:v>9.6080000000000005</c:v>
                </c:pt>
                <c:pt idx="3015">
                  <c:v>19.788</c:v>
                </c:pt>
                <c:pt idx="3016">
                  <c:v>22.324999999999999</c:v>
                </c:pt>
                <c:pt idx="3017">
                  <c:v>13.58</c:v>
                </c:pt>
                <c:pt idx="3018">
                  <c:v>24.82</c:v>
                </c:pt>
                <c:pt idx="3019">
                  <c:v>16.001000000000001</c:v>
                </c:pt>
                <c:pt idx="3020">
                  <c:v>17.556000000000001</c:v>
                </c:pt>
                <c:pt idx="3021">
                  <c:v>15.051</c:v>
                </c:pt>
                <c:pt idx="3022">
                  <c:v>20.308</c:v>
                </c:pt>
                <c:pt idx="3023">
                  <c:v>14.548</c:v>
                </c:pt>
                <c:pt idx="3024">
                  <c:v>21.003</c:v>
                </c:pt>
                <c:pt idx="3025">
                  <c:v>15.692</c:v>
                </c:pt>
                <c:pt idx="3026">
                  <c:v>4.0999999999999996</c:v>
                </c:pt>
                <c:pt idx="3027">
                  <c:v>12.15</c:v>
                </c:pt>
                <c:pt idx="3028">
                  <c:v>5.3079999999999998</c:v>
                </c:pt>
                <c:pt idx="3029">
                  <c:v>14.122</c:v>
                </c:pt>
                <c:pt idx="3030">
                  <c:v>9.4190000000000005</c:v>
                </c:pt>
                <c:pt idx="3031">
                  <c:v>19.771000000000001</c:v>
                </c:pt>
                <c:pt idx="3032">
                  <c:v>14.981999999999999</c:v>
                </c:pt>
                <c:pt idx="3033">
                  <c:v>17.655999999999999</c:v>
                </c:pt>
                <c:pt idx="3034">
                  <c:v>8.2080000000000002</c:v>
                </c:pt>
                <c:pt idx="3035">
                  <c:v>10.714</c:v>
                </c:pt>
                <c:pt idx="3039">
                  <c:v>18.262</c:v>
                </c:pt>
                <c:pt idx="3040">
                  <c:v>18.945</c:v>
                </c:pt>
                <c:pt idx="3041">
                  <c:v>12.337</c:v>
                </c:pt>
                <c:pt idx="3042">
                  <c:v>12.384</c:v>
                </c:pt>
                <c:pt idx="3043">
                  <c:v>11.786</c:v>
                </c:pt>
                <c:pt idx="3049">
                  <c:v>9.0039999999999996</c:v>
                </c:pt>
                <c:pt idx="3050">
                  <c:v>9.57</c:v>
                </c:pt>
                <c:pt idx="3051">
                  <c:v>13.539</c:v>
                </c:pt>
                <c:pt idx="3052">
                  <c:v>9.6340000000000003</c:v>
                </c:pt>
                <c:pt idx="3053">
                  <c:v>9.2080000000000002</c:v>
                </c:pt>
                <c:pt idx="3054">
                  <c:v>13.093</c:v>
                </c:pt>
                <c:pt idx="3055">
                  <c:v>12.061999999999999</c:v>
                </c:pt>
                <c:pt idx="3056">
                  <c:v>13.029</c:v>
                </c:pt>
                <c:pt idx="3057">
                  <c:v>6.0650000000000004</c:v>
                </c:pt>
                <c:pt idx="3058">
                  <c:v>12.172000000000001</c:v>
                </c:pt>
                <c:pt idx="3059">
                  <c:v>6.98</c:v>
                </c:pt>
                <c:pt idx="3060">
                  <c:v>15.678000000000001</c:v>
                </c:pt>
                <c:pt idx="3061">
                  <c:v>9.1080000000000005</c:v>
                </c:pt>
                <c:pt idx="3062">
                  <c:v>18.045000000000002</c:v>
                </c:pt>
                <c:pt idx="3063">
                  <c:v>18.032</c:v>
                </c:pt>
                <c:pt idx="3064">
                  <c:v>18.78</c:v>
                </c:pt>
                <c:pt idx="3065">
                  <c:v>5.1680000000000001</c:v>
                </c:pt>
                <c:pt idx="3066">
                  <c:v>14.627000000000001</c:v>
                </c:pt>
                <c:pt idx="3067">
                  <c:v>19.105</c:v>
                </c:pt>
                <c:pt idx="3068">
                  <c:v>12.835000000000001</c:v>
                </c:pt>
                <c:pt idx="3069">
                  <c:v>11.739000000000001</c:v>
                </c:pt>
                <c:pt idx="3070">
                  <c:v>9.5920000000000005</c:v>
                </c:pt>
                <c:pt idx="3071">
                  <c:v>16.385000000000002</c:v>
                </c:pt>
                <c:pt idx="3072">
                  <c:v>11.462999999999999</c:v>
                </c:pt>
                <c:pt idx="3073">
                  <c:v>11.648</c:v>
                </c:pt>
                <c:pt idx="3074">
                  <c:v>5.2439999999999998</c:v>
                </c:pt>
                <c:pt idx="3075">
                  <c:v>12.302</c:v>
                </c:pt>
                <c:pt idx="3076">
                  <c:v>13.901</c:v>
                </c:pt>
                <c:pt idx="3077">
                  <c:v>15.087999999999999</c:v>
                </c:pt>
                <c:pt idx="3078">
                  <c:v>22.681999999999999</c:v>
                </c:pt>
                <c:pt idx="3079">
                  <c:v>18.675999999999998</c:v>
                </c:pt>
                <c:pt idx="3080">
                  <c:v>15.637</c:v>
                </c:pt>
                <c:pt idx="3081">
                  <c:v>3.0339999999999998</c:v>
                </c:pt>
                <c:pt idx="3082">
                  <c:v>7.7489999999999997</c:v>
                </c:pt>
                <c:pt idx="3083">
                  <c:v>9.8219999999999992</c:v>
                </c:pt>
                <c:pt idx="3084">
                  <c:v>12.052</c:v>
                </c:pt>
                <c:pt idx="3085">
                  <c:v>8.8019999999999996</c:v>
                </c:pt>
                <c:pt idx="3086">
                  <c:v>14.664999999999999</c:v>
                </c:pt>
                <c:pt idx="3087">
                  <c:v>14.746</c:v>
                </c:pt>
                <c:pt idx="3088">
                  <c:v>15.6</c:v>
                </c:pt>
                <c:pt idx="3089">
                  <c:v>11.397</c:v>
                </c:pt>
                <c:pt idx="3090">
                  <c:v>12.976000000000001</c:v>
                </c:pt>
                <c:pt idx="3091">
                  <c:v>10.108000000000001</c:v>
                </c:pt>
                <c:pt idx="3092">
                  <c:v>14.022</c:v>
                </c:pt>
                <c:pt idx="3093">
                  <c:v>8.9939999999999998</c:v>
                </c:pt>
                <c:pt idx="3094">
                  <c:v>12.663</c:v>
                </c:pt>
                <c:pt idx="3095">
                  <c:v>11.096</c:v>
                </c:pt>
                <c:pt idx="3096">
                  <c:v>3.484</c:v>
                </c:pt>
                <c:pt idx="3097">
                  <c:v>13.066000000000001</c:v>
                </c:pt>
                <c:pt idx="3098">
                  <c:v>19.547999999999998</c:v>
                </c:pt>
                <c:pt idx="3099">
                  <c:v>20.605</c:v>
                </c:pt>
                <c:pt idx="3100">
                  <c:v>17.564</c:v>
                </c:pt>
                <c:pt idx="3101">
                  <c:v>15.692</c:v>
                </c:pt>
                <c:pt idx="3102">
                  <c:v>18.725999999999999</c:v>
                </c:pt>
                <c:pt idx="3103">
                  <c:v>18.82</c:v>
                </c:pt>
                <c:pt idx="3104">
                  <c:v>20.401</c:v>
                </c:pt>
                <c:pt idx="3105">
                  <c:v>11.781000000000001</c:v>
                </c:pt>
                <c:pt idx="3106">
                  <c:v>16.251999999999999</c:v>
                </c:pt>
                <c:pt idx="3107">
                  <c:v>5.0369999999999999</c:v>
                </c:pt>
                <c:pt idx="3108">
                  <c:v>12.733000000000001</c:v>
                </c:pt>
                <c:pt idx="3109">
                  <c:v>14.332000000000001</c:v>
                </c:pt>
                <c:pt idx="3110">
                  <c:v>17.206</c:v>
                </c:pt>
                <c:pt idx="3111">
                  <c:v>12.202</c:v>
                </c:pt>
                <c:pt idx="3112">
                  <c:v>10.035</c:v>
                </c:pt>
                <c:pt idx="3113">
                  <c:v>10.69</c:v>
                </c:pt>
                <c:pt idx="3114">
                  <c:v>8.8049999999999997</c:v>
                </c:pt>
                <c:pt idx="3115">
                  <c:v>17.541</c:v>
                </c:pt>
                <c:pt idx="3116">
                  <c:v>14.157999999999999</c:v>
                </c:pt>
                <c:pt idx="3117">
                  <c:v>10.737</c:v>
                </c:pt>
                <c:pt idx="3118">
                  <c:v>21.434999999999999</c:v>
                </c:pt>
                <c:pt idx="3119">
                  <c:v>13.095000000000001</c:v>
                </c:pt>
                <c:pt idx="3120">
                  <c:v>4.8380000000000001</c:v>
                </c:pt>
                <c:pt idx="3121">
                  <c:v>13.13</c:v>
                </c:pt>
                <c:pt idx="3122">
                  <c:v>12.662000000000001</c:v>
                </c:pt>
                <c:pt idx="3123">
                  <c:v>12.413</c:v>
                </c:pt>
                <c:pt idx="3124">
                  <c:v>11.868</c:v>
                </c:pt>
                <c:pt idx="3125">
                  <c:v>10.696999999999999</c:v>
                </c:pt>
                <c:pt idx="3126">
                  <c:v>11.143000000000001</c:v>
                </c:pt>
                <c:pt idx="3127">
                  <c:v>11.102</c:v>
                </c:pt>
                <c:pt idx="3128">
                  <c:v>11.17</c:v>
                </c:pt>
                <c:pt idx="3129">
                  <c:v>14.189</c:v>
                </c:pt>
                <c:pt idx="3130">
                  <c:v>18.367999999999999</c:v>
                </c:pt>
                <c:pt idx="3131">
                  <c:v>16.266999999999999</c:v>
                </c:pt>
                <c:pt idx="3132">
                  <c:v>16.666</c:v>
                </c:pt>
                <c:pt idx="3133">
                  <c:v>23.61</c:v>
                </c:pt>
                <c:pt idx="3134">
                  <c:v>21.808</c:v>
                </c:pt>
                <c:pt idx="3135">
                  <c:v>18.085999999999999</c:v>
                </c:pt>
                <c:pt idx="3136">
                  <c:v>20.251000000000001</c:v>
                </c:pt>
                <c:pt idx="3137">
                  <c:v>17.068000000000001</c:v>
                </c:pt>
                <c:pt idx="3138">
                  <c:v>10.798</c:v>
                </c:pt>
                <c:pt idx="3139">
                  <c:v>16.940999999999999</c:v>
                </c:pt>
                <c:pt idx="3140">
                  <c:v>22.902999999999999</c:v>
                </c:pt>
                <c:pt idx="3141">
                  <c:v>10.617000000000001</c:v>
                </c:pt>
                <c:pt idx="3142">
                  <c:v>16.922999999999998</c:v>
                </c:pt>
                <c:pt idx="3143">
                  <c:v>12.53</c:v>
                </c:pt>
                <c:pt idx="3144">
                  <c:v>13.459</c:v>
                </c:pt>
                <c:pt idx="3145">
                  <c:v>12.874000000000001</c:v>
                </c:pt>
                <c:pt idx="3146">
                  <c:v>19.048999999999999</c:v>
                </c:pt>
                <c:pt idx="3147">
                  <c:v>14.903</c:v>
                </c:pt>
                <c:pt idx="3148">
                  <c:v>17.056999999999999</c:v>
                </c:pt>
                <c:pt idx="3149">
                  <c:v>11.677</c:v>
                </c:pt>
                <c:pt idx="3150">
                  <c:v>19.105</c:v>
                </c:pt>
                <c:pt idx="3151">
                  <c:v>12.327</c:v>
                </c:pt>
                <c:pt idx="3152">
                  <c:v>14.698</c:v>
                </c:pt>
                <c:pt idx="3153">
                  <c:v>18.974</c:v>
                </c:pt>
                <c:pt idx="3154">
                  <c:v>8.7530000000000001</c:v>
                </c:pt>
                <c:pt idx="3155">
                  <c:v>12.420999999999999</c:v>
                </c:pt>
                <c:pt idx="3156">
                  <c:v>12.297000000000001</c:v>
                </c:pt>
                <c:pt idx="3157">
                  <c:v>16.888000000000002</c:v>
                </c:pt>
                <c:pt idx="3158">
                  <c:v>20.603000000000002</c:v>
                </c:pt>
                <c:pt idx="3159">
                  <c:v>15.715</c:v>
                </c:pt>
                <c:pt idx="3160">
                  <c:v>9.5310000000000006</c:v>
                </c:pt>
                <c:pt idx="3161">
                  <c:v>9.6189999999999998</c:v>
                </c:pt>
                <c:pt idx="3162">
                  <c:v>16.263999999999999</c:v>
                </c:pt>
                <c:pt idx="3163">
                  <c:v>13.1</c:v>
                </c:pt>
                <c:pt idx="3164">
                  <c:v>18.321999999999999</c:v>
                </c:pt>
                <c:pt idx="3165">
                  <c:v>15.02</c:v>
                </c:pt>
                <c:pt idx="3166">
                  <c:v>10.361000000000001</c:v>
                </c:pt>
                <c:pt idx="3167">
                  <c:v>11.364000000000001</c:v>
                </c:pt>
                <c:pt idx="3168">
                  <c:v>3.9079999999999999</c:v>
                </c:pt>
                <c:pt idx="3169">
                  <c:v>9.5109999999999992</c:v>
                </c:pt>
                <c:pt idx="3170">
                  <c:v>17.097000000000001</c:v>
                </c:pt>
                <c:pt idx="3171">
                  <c:v>21.812999999999999</c:v>
                </c:pt>
                <c:pt idx="3172">
                  <c:v>17.361000000000001</c:v>
                </c:pt>
                <c:pt idx="3173">
                  <c:v>14.648999999999999</c:v>
                </c:pt>
                <c:pt idx="3174">
                  <c:v>14.515000000000001</c:v>
                </c:pt>
                <c:pt idx="3175">
                  <c:v>6.2789999999999999</c:v>
                </c:pt>
                <c:pt idx="3176">
                  <c:v>10.97</c:v>
                </c:pt>
                <c:pt idx="3177">
                  <c:v>6.2370000000000001</c:v>
                </c:pt>
                <c:pt idx="3178">
                  <c:v>3.3130000000000002</c:v>
                </c:pt>
                <c:pt idx="3179">
                  <c:v>15.09</c:v>
                </c:pt>
                <c:pt idx="3180">
                  <c:v>19.658999999999999</c:v>
                </c:pt>
                <c:pt idx="3181">
                  <c:v>6.55</c:v>
                </c:pt>
                <c:pt idx="3182">
                  <c:v>13.489000000000001</c:v>
                </c:pt>
                <c:pt idx="3183">
                  <c:v>14.182</c:v>
                </c:pt>
                <c:pt idx="3184">
                  <c:v>4.4630000000000001</c:v>
                </c:pt>
                <c:pt idx="3185">
                  <c:v>12.926</c:v>
                </c:pt>
                <c:pt idx="3186">
                  <c:v>12.725</c:v>
                </c:pt>
                <c:pt idx="3187">
                  <c:v>15.972</c:v>
                </c:pt>
                <c:pt idx="3188">
                  <c:v>9.9420000000000002</c:v>
                </c:pt>
                <c:pt idx="3189">
                  <c:v>13.396000000000001</c:v>
                </c:pt>
                <c:pt idx="3190">
                  <c:v>11.632</c:v>
                </c:pt>
                <c:pt idx="3191">
                  <c:v>8.2970000000000006</c:v>
                </c:pt>
                <c:pt idx="3192">
                  <c:v>20.042000000000002</c:v>
                </c:pt>
                <c:pt idx="3193">
                  <c:v>21.030999999999999</c:v>
                </c:pt>
                <c:pt idx="3194">
                  <c:v>20.164999999999999</c:v>
                </c:pt>
                <c:pt idx="3195">
                  <c:v>3.1110000000000002</c:v>
                </c:pt>
                <c:pt idx="3196">
                  <c:v>17.777999999999999</c:v>
                </c:pt>
                <c:pt idx="3197">
                  <c:v>22.704000000000001</c:v>
                </c:pt>
                <c:pt idx="3198">
                  <c:v>18.815999999999999</c:v>
                </c:pt>
                <c:pt idx="3199">
                  <c:v>18.934999999999999</c:v>
                </c:pt>
                <c:pt idx="3200">
                  <c:v>19.225999999999999</c:v>
                </c:pt>
                <c:pt idx="3201">
                  <c:v>20.597000000000001</c:v>
                </c:pt>
                <c:pt idx="3202">
                  <c:v>19.228000000000002</c:v>
                </c:pt>
                <c:pt idx="3203">
                  <c:v>21.439</c:v>
                </c:pt>
                <c:pt idx="3204">
                  <c:v>20.773</c:v>
                </c:pt>
                <c:pt idx="3205">
                  <c:v>17.556000000000001</c:v>
                </c:pt>
                <c:pt idx="3206">
                  <c:v>16.719000000000001</c:v>
                </c:pt>
                <c:pt idx="3207">
                  <c:v>16.678000000000001</c:v>
                </c:pt>
                <c:pt idx="3208">
                  <c:v>17.36</c:v>
                </c:pt>
                <c:pt idx="3209">
                  <c:v>21.553000000000001</c:v>
                </c:pt>
                <c:pt idx="3210">
                  <c:v>21.324000000000002</c:v>
                </c:pt>
                <c:pt idx="3211">
                  <c:v>21.265000000000001</c:v>
                </c:pt>
                <c:pt idx="3212">
                  <c:v>13.022</c:v>
                </c:pt>
                <c:pt idx="3213">
                  <c:v>20.83</c:v>
                </c:pt>
                <c:pt idx="3214">
                  <c:v>12.396000000000001</c:v>
                </c:pt>
                <c:pt idx="3215">
                  <c:v>17.969000000000001</c:v>
                </c:pt>
                <c:pt idx="3216">
                  <c:v>17.135000000000002</c:v>
                </c:pt>
                <c:pt idx="3217">
                  <c:v>6.7759999999999998</c:v>
                </c:pt>
                <c:pt idx="3218">
                  <c:v>15.778</c:v>
                </c:pt>
                <c:pt idx="3219">
                  <c:v>19.946999999999999</c:v>
                </c:pt>
                <c:pt idx="3220">
                  <c:v>17.608000000000001</c:v>
                </c:pt>
                <c:pt idx="3221">
                  <c:v>17.821999999999999</c:v>
                </c:pt>
                <c:pt idx="3222">
                  <c:v>11.95</c:v>
                </c:pt>
                <c:pt idx="3223">
                  <c:v>9.0990000000000002</c:v>
                </c:pt>
                <c:pt idx="3224">
                  <c:v>15.484999999999999</c:v>
                </c:pt>
                <c:pt idx="3225">
                  <c:v>9.5289999999999999</c:v>
                </c:pt>
                <c:pt idx="3226">
                  <c:v>16.663</c:v>
                </c:pt>
                <c:pt idx="3227">
                  <c:v>16.989000000000001</c:v>
                </c:pt>
              </c:numCache>
            </c:numRef>
          </c:yVal>
          <c:smooth val="0"/>
          <c:extLst>
            <c:ext xmlns:c16="http://schemas.microsoft.com/office/drawing/2014/chart" uri="{C3380CC4-5D6E-409C-BE32-E72D297353CC}">
              <c16:uniqueId val="{00000001-FC95-448A-AA94-65BC83807E48}"/>
            </c:ext>
          </c:extLst>
        </c:ser>
        <c:dLbls>
          <c:showLegendKey val="0"/>
          <c:showVal val="0"/>
          <c:showCatName val="0"/>
          <c:showSerName val="0"/>
          <c:showPercent val="0"/>
          <c:showBubbleSize val="0"/>
        </c:dLbls>
        <c:axId val="660644336"/>
        <c:axId val="660644728"/>
      </c:scatterChart>
      <c:valAx>
        <c:axId val="660644336"/>
        <c:scaling>
          <c:orientation val="minMax"/>
          <c:max val="45292"/>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90"/>
      </c:valAx>
      <c:valAx>
        <c:axId val="660644728"/>
        <c:scaling>
          <c:orientation val="minMax"/>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Air Pressure</a:t>
            </a:r>
          </a:p>
        </c:rich>
      </c:tx>
      <c:layout>
        <c:manualLayout>
          <c:xMode val="edge"/>
          <c:yMode val="edge"/>
          <c:x val="0.42601260247526923"/>
          <c:y val="5.152991745597018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Air Press</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Daily_Prev!$Q$19:$Q$9999</c:f>
              <c:numCache>
                <c:formatCode>0.0</c:formatCode>
                <c:ptCount val="9981"/>
                <c:pt idx="0">
                  <c:v>731.61</c:v>
                </c:pt>
                <c:pt idx="1">
                  <c:v>731.52</c:v>
                </c:pt>
                <c:pt idx="2">
                  <c:v>730.6</c:v>
                </c:pt>
                <c:pt idx="3">
                  <c:v>729.9</c:v>
                </c:pt>
                <c:pt idx="4">
                  <c:v>730.07</c:v>
                </c:pt>
                <c:pt idx="5">
                  <c:v>730.6</c:v>
                </c:pt>
                <c:pt idx="6">
                  <c:v>730.85</c:v>
                </c:pt>
                <c:pt idx="7">
                  <c:v>729.41</c:v>
                </c:pt>
                <c:pt idx="8">
                  <c:v>728.7</c:v>
                </c:pt>
                <c:pt idx="9">
                  <c:v>728.9</c:v>
                </c:pt>
                <c:pt idx="10">
                  <c:v>729.22</c:v>
                </c:pt>
                <c:pt idx="11">
                  <c:v>729.76</c:v>
                </c:pt>
                <c:pt idx="12">
                  <c:v>729.61</c:v>
                </c:pt>
                <c:pt idx="13">
                  <c:v>729.67</c:v>
                </c:pt>
                <c:pt idx="14">
                  <c:v>730.33</c:v>
                </c:pt>
                <c:pt idx="15">
                  <c:v>731.19</c:v>
                </c:pt>
                <c:pt idx="16">
                  <c:v>731.9</c:v>
                </c:pt>
                <c:pt idx="17">
                  <c:v>731.94</c:v>
                </c:pt>
                <c:pt idx="18">
                  <c:v>732.31</c:v>
                </c:pt>
                <c:pt idx="19">
                  <c:v>732.82</c:v>
                </c:pt>
                <c:pt idx="20">
                  <c:v>732.98</c:v>
                </c:pt>
                <c:pt idx="21">
                  <c:v>732.63</c:v>
                </c:pt>
                <c:pt idx="22">
                  <c:v>732.73</c:v>
                </c:pt>
                <c:pt idx="23">
                  <c:v>733.06</c:v>
                </c:pt>
                <c:pt idx="24">
                  <c:v>732.83</c:v>
                </c:pt>
                <c:pt idx="25">
                  <c:v>732.07</c:v>
                </c:pt>
                <c:pt idx="26">
                  <c:v>731.62</c:v>
                </c:pt>
                <c:pt idx="27">
                  <c:v>732.64</c:v>
                </c:pt>
                <c:pt idx="28">
                  <c:v>733.1</c:v>
                </c:pt>
                <c:pt idx="29">
                  <c:v>732.3</c:v>
                </c:pt>
                <c:pt idx="30">
                  <c:v>731.51</c:v>
                </c:pt>
                <c:pt idx="31">
                  <c:v>731.47</c:v>
                </c:pt>
                <c:pt idx="32">
                  <c:v>731.57</c:v>
                </c:pt>
                <c:pt idx="33">
                  <c:v>730.81</c:v>
                </c:pt>
                <c:pt idx="34">
                  <c:v>729.98</c:v>
                </c:pt>
                <c:pt idx="35">
                  <c:v>729.8</c:v>
                </c:pt>
                <c:pt idx="36">
                  <c:v>729.95</c:v>
                </c:pt>
                <c:pt idx="37">
                  <c:v>729.81</c:v>
                </c:pt>
                <c:pt idx="38">
                  <c:v>729.7</c:v>
                </c:pt>
                <c:pt idx="39">
                  <c:v>729.73</c:v>
                </c:pt>
                <c:pt idx="40">
                  <c:v>729.71</c:v>
                </c:pt>
                <c:pt idx="41">
                  <c:v>729.83</c:v>
                </c:pt>
                <c:pt idx="42">
                  <c:v>730.21</c:v>
                </c:pt>
                <c:pt idx="43">
                  <c:v>731.16</c:v>
                </c:pt>
                <c:pt idx="44">
                  <c:v>731.16</c:v>
                </c:pt>
                <c:pt idx="45">
                  <c:v>730.6</c:v>
                </c:pt>
                <c:pt idx="46">
                  <c:v>730.82</c:v>
                </c:pt>
                <c:pt idx="47">
                  <c:v>730.97</c:v>
                </c:pt>
                <c:pt idx="48">
                  <c:v>730.45</c:v>
                </c:pt>
                <c:pt idx="49">
                  <c:v>729.96</c:v>
                </c:pt>
                <c:pt idx="50">
                  <c:v>729.9</c:v>
                </c:pt>
                <c:pt idx="51">
                  <c:v>730.19</c:v>
                </c:pt>
                <c:pt idx="52">
                  <c:v>729.68</c:v>
                </c:pt>
                <c:pt idx="53">
                  <c:v>729.97</c:v>
                </c:pt>
                <c:pt idx="54">
                  <c:v>730.75</c:v>
                </c:pt>
                <c:pt idx="55">
                  <c:v>730.81</c:v>
                </c:pt>
                <c:pt idx="56">
                  <c:v>729.57</c:v>
                </c:pt>
                <c:pt idx="57">
                  <c:v>728.49</c:v>
                </c:pt>
                <c:pt idx="58">
                  <c:v>728.23</c:v>
                </c:pt>
                <c:pt idx="59">
                  <c:v>728.55</c:v>
                </c:pt>
                <c:pt idx="60">
                  <c:v>729.61</c:v>
                </c:pt>
                <c:pt idx="61">
                  <c:v>730.11</c:v>
                </c:pt>
                <c:pt idx="62">
                  <c:v>729.71</c:v>
                </c:pt>
                <c:pt idx="63">
                  <c:v>729.85</c:v>
                </c:pt>
                <c:pt idx="64">
                  <c:v>730.42</c:v>
                </c:pt>
                <c:pt idx="65">
                  <c:v>730.48</c:v>
                </c:pt>
                <c:pt idx="66">
                  <c:v>729.99</c:v>
                </c:pt>
                <c:pt idx="67">
                  <c:v>729.58</c:v>
                </c:pt>
                <c:pt idx="68">
                  <c:v>729.4</c:v>
                </c:pt>
                <c:pt idx="69">
                  <c:v>729.09</c:v>
                </c:pt>
                <c:pt idx="70">
                  <c:v>728.95</c:v>
                </c:pt>
                <c:pt idx="71">
                  <c:v>729.09</c:v>
                </c:pt>
                <c:pt idx="72">
                  <c:v>729.14</c:v>
                </c:pt>
                <c:pt idx="73">
                  <c:v>729.34</c:v>
                </c:pt>
                <c:pt idx="74">
                  <c:v>729.44</c:v>
                </c:pt>
                <c:pt idx="75">
                  <c:v>729.96</c:v>
                </c:pt>
                <c:pt idx="76">
                  <c:v>730.92</c:v>
                </c:pt>
                <c:pt idx="77">
                  <c:v>731.5</c:v>
                </c:pt>
                <c:pt idx="78">
                  <c:v>731.6</c:v>
                </c:pt>
                <c:pt idx="79">
                  <c:v>730.84</c:v>
                </c:pt>
                <c:pt idx="80">
                  <c:v>730.33</c:v>
                </c:pt>
                <c:pt idx="81">
                  <c:v>730.97</c:v>
                </c:pt>
                <c:pt idx="82">
                  <c:v>731.27</c:v>
                </c:pt>
                <c:pt idx="83">
                  <c:v>730.95</c:v>
                </c:pt>
                <c:pt idx="84">
                  <c:v>730.36</c:v>
                </c:pt>
                <c:pt idx="85">
                  <c:v>731.07</c:v>
                </c:pt>
                <c:pt idx="86">
                  <c:v>731.57</c:v>
                </c:pt>
                <c:pt idx="88">
                  <c:v>731.73</c:v>
                </c:pt>
                <c:pt idx="95">
                  <c:v>729.81</c:v>
                </c:pt>
                <c:pt idx="96">
                  <c:v>729.98</c:v>
                </c:pt>
                <c:pt idx="97">
                  <c:v>729.86</c:v>
                </c:pt>
                <c:pt idx="98">
                  <c:v>730.22</c:v>
                </c:pt>
                <c:pt idx="99">
                  <c:v>730.69</c:v>
                </c:pt>
                <c:pt idx="100">
                  <c:v>730.25</c:v>
                </c:pt>
                <c:pt idx="101">
                  <c:v>730</c:v>
                </c:pt>
                <c:pt idx="102">
                  <c:v>729.6</c:v>
                </c:pt>
                <c:pt idx="103">
                  <c:v>729.71</c:v>
                </c:pt>
                <c:pt idx="104">
                  <c:v>729.4</c:v>
                </c:pt>
                <c:pt idx="105">
                  <c:v>729.21</c:v>
                </c:pt>
                <c:pt idx="106">
                  <c:v>728.76</c:v>
                </c:pt>
                <c:pt idx="107">
                  <c:v>728.46</c:v>
                </c:pt>
                <c:pt idx="108">
                  <c:v>728.26</c:v>
                </c:pt>
                <c:pt idx="109">
                  <c:v>728.23</c:v>
                </c:pt>
                <c:pt idx="110">
                  <c:v>728.35</c:v>
                </c:pt>
                <c:pt idx="111">
                  <c:v>729.28</c:v>
                </c:pt>
                <c:pt idx="112">
                  <c:v>729.88</c:v>
                </c:pt>
                <c:pt idx="113">
                  <c:v>729.73</c:v>
                </c:pt>
                <c:pt idx="114">
                  <c:v>729.29</c:v>
                </c:pt>
                <c:pt idx="115">
                  <c:v>729.05</c:v>
                </c:pt>
                <c:pt idx="116">
                  <c:v>729.09</c:v>
                </c:pt>
                <c:pt idx="117">
                  <c:v>729.2</c:v>
                </c:pt>
                <c:pt idx="118">
                  <c:v>729.49</c:v>
                </c:pt>
                <c:pt idx="119">
                  <c:v>729.6</c:v>
                </c:pt>
                <c:pt idx="120">
                  <c:v>729.82</c:v>
                </c:pt>
                <c:pt idx="121">
                  <c:v>730.08</c:v>
                </c:pt>
                <c:pt idx="122">
                  <c:v>729.57</c:v>
                </c:pt>
                <c:pt idx="123">
                  <c:v>728.75</c:v>
                </c:pt>
                <c:pt idx="124">
                  <c:v>727.92</c:v>
                </c:pt>
                <c:pt idx="125">
                  <c:v>728.25</c:v>
                </c:pt>
                <c:pt idx="126">
                  <c:v>729.54</c:v>
                </c:pt>
                <c:pt idx="127">
                  <c:v>729.74</c:v>
                </c:pt>
                <c:pt idx="128">
                  <c:v>730.34</c:v>
                </c:pt>
                <c:pt idx="129">
                  <c:v>730.25</c:v>
                </c:pt>
                <c:pt idx="130">
                  <c:v>729.53</c:v>
                </c:pt>
                <c:pt idx="131">
                  <c:v>729.44</c:v>
                </c:pt>
                <c:pt idx="132">
                  <c:v>730.16</c:v>
                </c:pt>
                <c:pt idx="133">
                  <c:v>730.91</c:v>
                </c:pt>
                <c:pt idx="134">
                  <c:v>730.68</c:v>
                </c:pt>
                <c:pt idx="135">
                  <c:v>730.47</c:v>
                </c:pt>
                <c:pt idx="136">
                  <c:v>730.44</c:v>
                </c:pt>
                <c:pt idx="137">
                  <c:v>730.45</c:v>
                </c:pt>
                <c:pt idx="138">
                  <c:v>730.32</c:v>
                </c:pt>
                <c:pt idx="139">
                  <c:v>731.02</c:v>
                </c:pt>
                <c:pt idx="140">
                  <c:v>731.3</c:v>
                </c:pt>
                <c:pt idx="141">
                  <c:v>731.37</c:v>
                </c:pt>
                <c:pt idx="142">
                  <c:v>730.85</c:v>
                </c:pt>
                <c:pt idx="143">
                  <c:v>730.5</c:v>
                </c:pt>
                <c:pt idx="144">
                  <c:v>731.07</c:v>
                </c:pt>
                <c:pt idx="145">
                  <c:v>730.75</c:v>
                </c:pt>
                <c:pt idx="146">
                  <c:v>729.19</c:v>
                </c:pt>
                <c:pt idx="147">
                  <c:v>728.9</c:v>
                </c:pt>
                <c:pt idx="148">
                  <c:v>728.89</c:v>
                </c:pt>
                <c:pt idx="149">
                  <c:v>728.7</c:v>
                </c:pt>
                <c:pt idx="150">
                  <c:v>729.53</c:v>
                </c:pt>
                <c:pt idx="151">
                  <c:v>730.2</c:v>
                </c:pt>
                <c:pt idx="152">
                  <c:v>730.17</c:v>
                </c:pt>
                <c:pt idx="153">
                  <c:v>729.67</c:v>
                </c:pt>
                <c:pt idx="154">
                  <c:v>728.72</c:v>
                </c:pt>
                <c:pt idx="155">
                  <c:v>728.41</c:v>
                </c:pt>
                <c:pt idx="156">
                  <c:v>728.82</c:v>
                </c:pt>
                <c:pt idx="157">
                  <c:v>728.93</c:v>
                </c:pt>
                <c:pt idx="158">
                  <c:v>728.43</c:v>
                </c:pt>
                <c:pt idx="159">
                  <c:v>728.78</c:v>
                </c:pt>
                <c:pt idx="160">
                  <c:v>729.68</c:v>
                </c:pt>
                <c:pt idx="161">
                  <c:v>730.23</c:v>
                </c:pt>
                <c:pt idx="162">
                  <c:v>729.6</c:v>
                </c:pt>
                <c:pt idx="163">
                  <c:v>729.54</c:v>
                </c:pt>
                <c:pt idx="164">
                  <c:v>729.58</c:v>
                </c:pt>
                <c:pt idx="165">
                  <c:v>729.74</c:v>
                </c:pt>
                <c:pt idx="166">
                  <c:v>730.08</c:v>
                </c:pt>
                <c:pt idx="167">
                  <c:v>730</c:v>
                </c:pt>
                <c:pt idx="168">
                  <c:v>730.22</c:v>
                </c:pt>
                <c:pt idx="169">
                  <c:v>730.55</c:v>
                </c:pt>
                <c:pt idx="170">
                  <c:v>730.13</c:v>
                </c:pt>
                <c:pt idx="171">
                  <c:v>729.58</c:v>
                </c:pt>
                <c:pt idx="172">
                  <c:v>729.18</c:v>
                </c:pt>
                <c:pt idx="173">
                  <c:v>729.28</c:v>
                </c:pt>
                <c:pt idx="174">
                  <c:v>729.49</c:v>
                </c:pt>
                <c:pt idx="175">
                  <c:v>729.09</c:v>
                </c:pt>
                <c:pt idx="176">
                  <c:v>728.98</c:v>
                </c:pt>
                <c:pt idx="177">
                  <c:v>729.98</c:v>
                </c:pt>
                <c:pt idx="178">
                  <c:v>730.33</c:v>
                </c:pt>
                <c:pt idx="179">
                  <c:v>730.41</c:v>
                </c:pt>
                <c:pt idx="180">
                  <c:v>729.36</c:v>
                </c:pt>
                <c:pt idx="181">
                  <c:v>729.11</c:v>
                </c:pt>
                <c:pt idx="182">
                  <c:v>729.59</c:v>
                </c:pt>
                <c:pt idx="183">
                  <c:v>730.26</c:v>
                </c:pt>
                <c:pt idx="184">
                  <c:v>730.61</c:v>
                </c:pt>
                <c:pt idx="185">
                  <c:v>730.58</c:v>
                </c:pt>
                <c:pt idx="186">
                  <c:v>730.05</c:v>
                </c:pt>
                <c:pt idx="187">
                  <c:v>729.75</c:v>
                </c:pt>
                <c:pt idx="188">
                  <c:v>729.98</c:v>
                </c:pt>
                <c:pt idx="189">
                  <c:v>730.02</c:v>
                </c:pt>
                <c:pt idx="190">
                  <c:v>729.63</c:v>
                </c:pt>
                <c:pt idx="191">
                  <c:v>728.8</c:v>
                </c:pt>
                <c:pt idx="192">
                  <c:v>728.29</c:v>
                </c:pt>
                <c:pt idx="193">
                  <c:v>729.66</c:v>
                </c:pt>
                <c:pt idx="194">
                  <c:v>730.65</c:v>
                </c:pt>
                <c:pt idx="195">
                  <c:v>729.93</c:v>
                </c:pt>
                <c:pt idx="196">
                  <c:v>729.84</c:v>
                </c:pt>
                <c:pt idx="197">
                  <c:v>729.84</c:v>
                </c:pt>
                <c:pt idx="198">
                  <c:v>729.98</c:v>
                </c:pt>
                <c:pt idx="199">
                  <c:v>730.24</c:v>
                </c:pt>
                <c:pt idx="200">
                  <c:v>729.31</c:v>
                </c:pt>
                <c:pt idx="201">
                  <c:v>728.83</c:v>
                </c:pt>
                <c:pt idx="202">
                  <c:v>729.01</c:v>
                </c:pt>
                <c:pt idx="203">
                  <c:v>729.2</c:v>
                </c:pt>
                <c:pt idx="204">
                  <c:v>728.31</c:v>
                </c:pt>
                <c:pt idx="205">
                  <c:v>728.11</c:v>
                </c:pt>
                <c:pt idx="206">
                  <c:v>728.38</c:v>
                </c:pt>
                <c:pt idx="207">
                  <c:v>728.87</c:v>
                </c:pt>
                <c:pt idx="208">
                  <c:v>729.07</c:v>
                </c:pt>
                <c:pt idx="209">
                  <c:v>729.06</c:v>
                </c:pt>
                <c:pt idx="210">
                  <c:v>729.2</c:v>
                </c:pt>
                <c:pt idx="211">
                  <c:v>728.53</c:v>
                </c:pt>
                <c:pt idx="212">
                  <c:v>728.24</c:v>
                </c:pt>
                <c:pt idx="213">
                  <c:v>728.43</c:v>
                </c:pt>
                <c:pt idx="214">
                  <c:v>728.75</c:v>
                </c:pt>
                <c:pt idx="215">
                  <c:v>728.36</c:v>
                </c:pt>
                <c:pt idx="216">
                  <c:v>728.34</c:v>
                </c:pt>
                <c:pt idx="217">
                  <c:v>729.35</c:v>
                </c:pt>
                <c:pt idx="218">
                  <c:v>729.91</c:v>
                </c:pt>
                <c:pt idx="219">
                  <c:v>729.89</c:v>
                </c:pt>
                <c:pt idx="220">
                  <c:v>729.87</c:v>
                </c:pt>
                <c:pt idx="221">
                  <c:v>729.65</c:v>
                </c:pt>
                <c:pt idx="222">
                  <c:v>729.67</c:v>
                </c:pt>
                <c:pt idx="223">
                  <c:v>729.98</c:v>
                </c:pt>
                <c:pt idx="224">
                  <c:v>729.8</c:v>
                </c:pt>
                <c:pt idx="225">
                  <c:v>729.96</c:v>
                </c:pt>
                <c:pt idx="226">
                  <c:v>729.88</c:v>
                </c:pt>
                <c:pt idx="227">
                  <c:v>729.59</c:v>
                </c:pt>
                <c:pt idx="228">
                  <c:v>729.04</c:v>
                </c:pt>
                <c:pt idx="229">
                  <c:v>729.02</c:v>
                </c:pt>
                <c:pt idx="230">
                  <c:v>729.82</c:v>
                </c:pt>
                <c:pt idx="231">
                  <c:v>730.8</c:v>
                </c:pt>
                <c:pt idx="232">
                  <c:v>730.35</c:v>
                </c:pt>
                <c:pt idx="233">
                  <c:v>729.64</c:v>
                </c:pt>
                <c:pt idx="234">
                  <c:v>729.88</c:v>
                </c:pt>
                <c:pt idx="235">
                  <c:v>729.67</c:v>
                </c:pt>
                <c:pt idx="236">
                  <c:v>729.28</c:v>
                </c:pt>
                <c:pt idx="237">
                  <c:v>729.6</c:v>
                </c:pt>
                <c:pt idx="238">
                  <c:v>729.8</c:v>
                </c:pt>
                <c:pt idx="239">
                  <c:v>730.18</c:v>
                </c:pt>
                <c:pt idx="240">
                  <c:v>730.76</c:v>
                </c:pt>
                <c:pt idx="241">
                  <c:v>730.96</c:v>
                </c:pt>
                <c:pt idx="242">
                  <c:v>730.69</c:v>
                </c:pt>
                <c:pt idx="243">
                  <c:v>730.26</c:v>
                </c:pt>
                <c:pt idx="244">
                  <c:v>730.52</c:v>
                </c:pt>
                <c:pt idx="245">
                  <c:v>730.48</c:v>
                </c:pt>
                <c:pt idx="246">
                  <c:v>730.17</c:v>
                </c:pt>
                <c:pt idx="247">
                  <c:v>729.66</c:v>
                </c:pt>
                <c:pt idx="248">
                  <c:v>729.72</c:v>
                </c:pt>
                <c:pt idx="249">
                  <c:v>730.22</c:v>
                </c:pt>
                <c:pt idx="250">
                  <c:v>730.4</c:v>
                </c:pt>
                <c:pt idx="251">
                  <c:v>729.55</c:v>
                </c:pt>
                <c:pt idx="252">
                  <c:v>729.26</c:v>
                </c:pt>
                <c:pt idx="253">
                  <c:v>729.9</c:v>
                </c:pt>
                <c:pt idx="254">
                  <c:v>729.58</c:v>
                </c:pt>
                <c:pt idx="255">
                  <c:v>729.23</c:v>
                </c:pt>
                <c:pt idx="256">
                  <c:v>728.87</c:v>
                </c:pt>
                <c:pt idx="257">
                  <c:v>728.06</c:v>
                </c:pt>
                <c:pt idx="258">
                  <c:v>728.13</c:v>
                </c:pt>
                <c:pt idx="259">
                  <c:v>728.53</c:v>
                </c:pt>
                <c:pt idx="260">
                  <c:v>728.18</c:v>
                </c:pt>
                <c:pt idx="261">
                  <c:v>727.39</c:v>
                </c:pt>
                <c:pt idx="262">
                  <c:v>727.85</c:v>
                </c:pt>
                <c:pt idx="263">
                  <c:v>728.86</c:v>
                </c:pt>
                <c:pt idx="264">
                  <c:v>728.3</c:v>
                </c:pt>
                <c:pt idx="265">
                  <c:v>728</c:v>
                </c:pt>
                <c:pt idx="266">
                  <c:v>728.48</c:v>
                </c:pt>
                <c:pt idx="267">
                  <c:v>728.88</c:v>
                </c:pt>
                <c:pt idx="268">
                  <c:v>729.33</c:v>
                </c:pt>
                <c:pt idx="269">
                  <c:v>728.79</c:v>
                </c:pt>
                <c:pt idx="270">
                  <c:v>729.28</c:v>
                </c:pt>
                <c:pt idx="271">
                  <c:v>729.25</c:v>
                </c:pt>
                <c:pt idx="272">
                  <c:v>728.96</c:v>
                </c:pt>
                <c:pt idx="273">
                  <c:v>728.33</c:v>
                </c:pt>
                <c:pt idx="274">
                  <c:v>727.84</c:v>
                </c:pt>
                <c:pt idx="275">
                  <c:v>728.34</c:v>
                </c:pt>
                <c:pt idx="276">
                  <c:v>728.68</c:v>
                </c:pt>
                <c:pt idx="277">
                  <c:v>729.92</c:v>
                </c:pt>
                <c:pt idx="278">
                  <c:v>730.65</c:v>
                </c:pt>
                <c:pt idx="279">
                  <c:v>730.47</c:v>
                </c:pt>
                <c:pt idx="280">
                  <c:v>729.49</c:v>
                </c:pt>
                <c:pt idx="281">
                  <c:v>728.71</c:v>
                </c:pt>
                <c:pt idx="282">
                  <c:v>729.18</c:v>
                </c:pt>
                <c:pt idx="283">
                  <c:v>729.7</c:v>
                </c:pt>
                <c:pt idx="284">
                  <c:v>729.57</c:v>
                </c:pt>
                <c:pt idx="285">
                  <c:v>729.24</c:v>
                </c:pt>
                <c:pt idx="286">
                  <c:v>729.09</c:v>
                </c:pt>
                <c:pt idx="287">
                  <c:v>728.85</c:v>
                </c:pt>
                <c:pt idx="288">
                  <c:v>728.99</c:v>
                </c:pt>
                <c:pt idx="289">
                  <c:v>728.66</c:v>
                </c:pt>
                <c:pt idx="290">
                  <c:v>728.5</c:v>
                </c:pt>
                <c:pt idx="291">
                  <c:v>727.96</c:v>
                </c:pt>
                <c:pt idx="292">
                  <c:v>728.78</c:v>
                </c:pt>
                <c:pt idx="293">
                  <c:v>729.48</c:v>
                </c:pt>
                <c:pt idx="294">
                  <c:v>729.3</c:v>
                </c:pt>
                <c:pt idx="295">
                  <c:v>728.55</c:v>
                </c:pt>
                <c:pt idx="296">
                  <c:v>727.91</c:v>
                </c:pt>
                <c:pt idx="297">
                  <c:v>727.83</c:v>
                </c:pt>
                <c:pt idx="298">
                  <c:v>728.6</c:v>
                </c:pt>
                <c:pt idx="299">
                  <c:v>728.7</c:v>
                </c:pt>
                <c:pt idx="300">
                  <c:v>728.33</c:v>
                </c:pt>
                <c:pt idx="301">
                  <c:v>727.45</c:v>
                </c:pt>
                <c:pt idx="302">
                  <c:v>727.77</c:v>
                </c:pt>
                <c:pt idx="303">
                  <c:v>729.69</c:v>
                </c:pt>
                <c:pt idx="304">
                  <c:v>729.8</c:v>
                </c:pt>
                <c:pt idx="305">
                  <c:v>728.73</c:v>
                </c:pt>
                <c:pt idx="306">
                  <c:v>728.85</c:v>
                </c:pt>
                <c:pt idx="307">
                  <c:v>729.45</c:v>
                </c:pt>
                <c:pt idx="308">
                  <c:v>729.32</c:v>
                </c:pt>
                <c:pt idx="309">
                  <c:v>729.71</c:v>
                </c:pt>
                <c:pt idx="310">
                  <c:v>730.78</c:v>
                </c:pt>
                <c:pt idx="311">
                  <c:v>731.26</c:v>
                </c:pt>
                <c:pt idx="312">
                  <c:v>730.82</c:v>
                </c:pt>
                <c:pt idx="313">
                  <c:v>730.44</c:v>
                </c:pt>
                <c:pt idx="314">
                  <c:v>730.16</c:v>
                </c:pt>
                <c:pt idx="315">
                  <c:v>730.88</c:v>
                </c:pt>
                <c:pt idx="316">
                  <c:v>731.5</c:v>
                </c:pt>
                <c:pt idx="317">
                  <c:v>731.33</c:v>
                </c:pt>
                <c:pt idx="318">
                  <c:v>731.2</c:v>
                </c:pt>
                <c:pt idx="319">
                  <c:v>731.16</c:v>
                </c:pt>
                <c:pt idx="320">
                  <c:v>729.7</c:v>
                </c:pt>
                <c:pt idx="321">
                  <c:v>729.64</c:v>
                </c:pt>
                <c:pt idx="322">
                  <c:v>730.42</c:v>
                </c:pt>
                <c:pt idx="323">
                  <c:v>731.3</c:v>
                </c:pt>
                <c:pt idx="324">
                  <c:v>732.06</c:v>
                </c:pt>
                <c:pt idx="325">
                  <c:v>731</c:v>
                </c:pt>
                <c:pt idx="326">
                  <c:v>730.67</c:v>
                </c:pt>
                <c:pt idx="327">
                  <c:v>730.5</c:v>
                </c:pt>
                <c:pt idx="328">
                  <c:v>731.07</c:v>
                </c:pt>
                <c:pt idx="329">
                  <c:v>731.38</c:v>
                </c:pt>
                <c:pt idx="330">
                  <c:v>731.83</c:v>
                </c:pt>
                <c:pt idx="331">
                  <c:v>731.25</c:v>
                </c:pt>
                <c:pt idx="332">
                  <c:v>730.15</c:v>
                </c:pt>
                <c:pt idx="333">
                  <c:v>730.62</c:v>
                </c:pt>
                <c:pt idx="334">
                  <c:v>731.34</c:v>
                </c:pt>
                <c:pt idx="335">
                  <c:v>731.55</c:v>
                </c:pt>
                <c:pt idx="336">
                  <c:v>731.26</c:v>
                </c:pt>
                <c:pt idx="337">
                  <c:v>730.32</c:v>
                </c:pt>
                <c:pt idx="338">
                  <c:v>730.03</c:v>
                </c:pt>
                <c:pt idx="339">
                  <c:v>730.09</c:v>
                </c:pt>
                <c:pt idx="340">
                  <c:v>730.54</c:v>
                </c:pt>
                <c:pt idx="341">
                  <c:v>731.39</c:v>
                </c:pt>
                <c:pt idx="342">
                  <c:v>730.91</c:v>
                </c:pt>
                <c:pt idx="343">
                  <c:v>731.11</c:v>
                </c:pt>
                <c:pt idx="344">
                  <c:v>730.7</c:v>
                </c:pt>
                <c:pt idx="345">
                  <c:v>731.19</c:v>
                </c:pt>
                <c:pt idx="346">
                  <c:v>731.65</c:v>
                </c:pt>
                <c:pt idx="347">
                  <c:v>731.08</c:v>
                </c:pt>
                <c:pt idx="348">
                  <c:v>730.99</c:v>
                </c:pt>
                <c:pt idx="349">
                  <c:v>730.33</c:v>
                </c:pt>
                <c:pt idx="350">
                  <c:v>728.93</c:v>
                </c:pt>
                <c:pt idx="351">
                  <c:v>728.05</c:v>
                </c:pt>
                <c:pt idx="352">
                  <c:v>727.96</c:v>
                </c:pt>
                <c:pt idx="353">
                  <c:v>729.68</c:v>
                </c:pt>
                <c:pt idx="354">
                  <c:v>730.25</c:v>
                </c:pt>
                <c:pt idx="355">
                  <c:v>730.23</c:v>
                </c:pt>
                <c:pt idx="356">
                  <c:v>729.48</c:v>
                </c:pt>
                <c:pt idx="357">
                  <c:v>729.33</c:v>
                </c:pt>
                <c:pt idx="358">
                  <c:v>729.11</c:v>
                </c:pt>
                <c:pt idx="359">
                  <c:v>729.22</c:v>
                </c:pt>
                <c:pt idx="360">
                  <c:v>730.06</c:v>
                </c:pt>
                <c:pt idx="361">
                  <c:v>731.07</c:v>
                </c:pt>
                <c:pt idx="362">
                  <c:v>731.24</c:v>
                </c:pt>
                <c:pt idx="363">
                  <c:v>730.68</c:v>
                </c:pt>
                <c:pt idx="364">
                  <c:v>730.84</c:v>
                </c:pt>
                <c:pt idx="365">
                  <c:v>731.32</c:v>
                </c:pt>
                <c:pt idx="366">
                  <c:v>731.44</c:v>
                </c:pt>
                <c:pt idx="367">
                  <c:v>731.16</c:v>
                </c:pt>
                <c:pt idx="368">
                  <c:v>730.58</c:v>
                </c:pt>
                <c:pt idx="369">
                  <c:v>731</c:v>
                </c:pt>
                <c:pt idx="370">
                  <c:v>731.39</c:v>
                </c:pt>
                <c:pt idx="371">
                  <c:v>732.08</c:v>
                </c:pt>
                <c:pt idx="372">
                  <c:v>732.28</c:v>
                </c:pt>
                <c:pt idx="373">
                  <c:v>731.57</c:v>
                </c:pt>
                <c:pt idx="374">
                  <c:v>730.93</c:v>
                </c:pt>
                <c:pt idx="375">
                  <c:v>731.52</c:v>
                </c:pt>
                <c:pt idx="376">
                  <c:v>731.34</c:v>
                </c:pt>
                <c:pt idx="377">
                  <c:v>731.41</c:v>
                </c:pt>
                <c:pt idx="378">
                  <c:v>731.23</c:v>
                </c:pt>
                <c:pt idx="379">
                  <c:v>731.55</c:v>
                </c:pt>
                <c:pt idx="380">
                  <c:v>731.02</c:v>
                </c:pt>
                <c:pt idx="381">
                  <c:v>730.44</c:v>
                </c:pt>
                <c:pt idx="382">
                  <c:v>730.49</c:v>
                </c:pt>
                <c:pt idx="383">
                  <c:v>729.99</c:v>
                </c:pt>
                <c:pt idx="384">
                  <c:v>729.54</c:v>
                </c:pt>
                <c:pt idx="385">
                  <c:v>730.23</c:v>
                </c:pt>
                <c:pt idx="386">
                  <c:v>731.36</c:v>
                </c:pt>
                <c:pt idx="387">
                  <c:v>731.62</c:v>
                </c:pt>
                <c:pt idx="388">
                  <c:v>730.94</c:v>
                </c:pt>
                <c:pt idx="389">
                  <c:v>729.78</c:v>
                </c:pt>
                <c:pt idx="390">
                  <c:v>729.06</c:v>
                </c:pt>
                <c:pt idx="391">
                  <c:v>730.08</c:v>
                </c:pt>
                <c:pt idx="392">
                  <c:v>731.5</c:v>
                </c:pt>
                <c:pt idx="393">
                  <c:v>731.39</c:v>
                </c:pt>
                <c:pt idx="394">
                  <c:v>730.7</c:v>
                </c:pt>
                <c:pt idx="395">
                  <c:v>730.86</c:v>
                </c:pt>
                <c:pt idx="396">
                  <c:v>731.1</c:v>
                </c:pt>
                <c:pt idx="397">
                  <c:v>730.98</c:v>
                </c:pt>
                <c:pt idx="398">
                  <c:v>730.79</c:v>
                </c:pt>
                <c:pt idx="399">
                  <c:v>730.85</c:v>
                </c:pt>
                <c:pt idx="400">
                  <c:v>731.5</c:v>
                </c:pt>
                <c:pt idx="401">
                  <c:v>731.74</c:v>
                </c:pt>
                <c:pt idx="402">
                  <c:v>730.63</c:v>
                </c:pt>
                <c:pt idx="403">
                  <c:v>730.27</c:v>
                </c:pt>
                <c:pt idx="404">
                  <c:v>730.02</c:v>
                </c:pt>
                <c:pt idx="405">
                  <c:v>730.05</c:v>
                </c:pt>
                <c:pt idx="406">
                  <c:v>730.73</c:v>
                </c:pt>
                <c:pt idx="407">
                  <c:v>731.18</c:v>
                </c:pt>
                <c:pt idx="408">
                  <c:v>731.71</c:v>
                </c:pt>
                <c:pt idx="409">
                  <c:v>731.12</c:v>
                </c:pt>
                <c:pt idx="410">
                  <c:v>729.91</c:v>
                </c:pt>
                <c:pt idx="411">
                  <c:v>728.85</c:v>
                </c:pt>
                <c:pt idx="412">
                  <c:v>729.08</c:v>
                </c:pt>
                <c:pt idx="413">
                  <c:v>730.07</c:v>
                </c:pt>
                <c:pt idx="414">
                  <c:v>730.38</c:v>
                </c:pt>
                <c:pt idx="415">
                  <c:v>730.16</c:v>
                </c:pt>
                <c:pt idx="416">
                  <c:v>729.38</c:v>
                </c:pt>
                <c:pt idx="417">
                  <c:v>729.31</c:v>
                </c:pt>
                <c:pt idx="418">
                  <c:v>729.93</c:v>
                </c:pt>
                <c:pt idx="419">
                  <c:v>730.13</c:v>
                </c:pt>
                <c:pt idx="420">
                  <c:v>730.45</c:v>
                </c:pt>
                <c:pt idx="421">
                  <c:v>729.34</c:v>
                </c:pt>
                <c:pt idx="422">
                  <c:v>728.69</c:v>
                </c:pt>
                <c:pt idx="423">
                  <c:v>728.98</c:v>
                </c:pt>
                <c:pt idx="424">
                  <c:v>729.75</c:v>
                </c:pt>
                <c:pt idx="425">
                  <c:v>729.38</c:v>
                </c:pt>
                <c:pt idx="426">
                  <c:v>728.6</c:v>
                </c:pt>
                <c:pt idx="427">
                  <c:v>729.3</c:v>
                </c:pt>
                <c:pt idx="428">
                  <c:v>729.97</c:v>
                </c:pt>
                <c:pt idx="429">
                  <c:v>730.57</c:v>
                </c:pt>
                <c:pt idx="430">
                  <c:v>730.23</c:v>
                </c:pt>
                <c:pt idx="431">
                  <c:v>729.69</c:v>
                </c:pt>
                <c:pt idx="432">
                  <c:v>729.93</c:v>
                </c:pt>
                <c:pt idx="433">
                  <c:v>730.73</c:v>
                </c:pt>
                <c:pt idx="434">
                  <c:v>730.99</c:v>
                </c:pt>
                <c:pt idx="435">
                  <c:v>730.95</c:v>
                </c:pt>
                <c:pt idx="436">
                  <c:v>731.08</c:v>
                </c:pt>
                <c:pt idx="437">
                  <c:v>731.01</c:v>
                </c:pt>
                <c:pt idx="438">
                  <c:v>730.6</c:v>
                </c:pt>
                <c:pt idx="439">
                  <c:v>729.82</c:v>
                </c:pt>
                <c:pt idx="440">
                  <c:v>729.44</c:v>
                </c:pt>
                <c:pt idx="441">
                  <c:v>729.7</c:v>
                </c:pt>
                <c:pt idx="442">
                  <c:v>729.76</c:v>
                </c:pt>
                <c:pt idx="443">
                  <c:v>730.08</c:v>
                </c:pt>
                <c:pt idx="444">
                  <c:v>730</c:v>
                </c:pt>
                <c:pt idx="445">
                  <c:v>729.61</c:v>
                </c:pt>
                <c:pt idx="446">
                  <c:v>729.82</c:v>
                </c:pt>
                <c:pt idx="447">
                  <c:v>730.01</c:v>
                </c:pt>
                <c:pt idx="448">
                  <c:v>729.45</c:v>
                </c:pt>
                <c:pt idx="449">
                  <c:v>729.62</c:v>
                </c:pt>
                <c:pt idx="450">
                  <c:v>731.1</c:v>
                </c:pt>
                <c:pt idx="451">
                  <c:v>731.25</c:v>
                </c:pt>
                <c:pt idx="452">
                  <c:v>730.15</c:v>
                </c:pt>
                <c:pt idx="453">
                  <c:v>729.37</c:v>
                </c:pt>
                <c:pt idx="454">
                  <c:v>730.58</c:v>
                </c:pt>
                <c:pt idx="455">
                  <c:v>731.4</c:v>
                </c:pt>
                <c:pt idx="456">
                  <c:v>730.17</c:v>
                </c:pt>
                <c:pt idx="457">
                  <c:v>729.17</c:v>
                </c:pt>
                <c:pt idx="458">
                  <c:v>729.75</c:v>
                </c:pt>
                <c:pt idx="459">
                  <c:v>730.39</c:v>
                </c:pt>
                <c:pt idx="460">
                  <c:v>730.33</c:v>
                </c:pt>
                <c:pt idx="461">
                  <c:v>729.62</c:v>
                </c:pt>
                <c:pt idx="462">
                  <c:v>729.4</c:v>
                </c:pt>
                <c:pt idx="463">
                  <c:v>730.8</c:v>
                </c:pt>
                <c:pt idx="464">
                  <c:v>731.08</c:v>
                </c:pt>
                <c:pt idx="465">
                  <c:v>731.4</c:v>
                </c:pt>
                <c:pt idx="466">
                  <c:v>731.45</c:v>
                </c:pt>
                <c:pt idx="467">
                  <c:v>731.67</c:v>
                </c:pt>
                <c:pt idx="468">
                  <c:v>732.18</c:v>
                </c:pt>
                <c:pt idx="469">
                  <c:v>732.16</c:v>
                </c:pt>
                <c:pt idx="470">
                  <c:v>731.37</c:v>
                </c:pt>
                <c:pt idx="471">
                  <c:v>731.62</c:v>
                </c:pt>
                <c:pt idx="472">
                  <c:v>732.23</c:v>
                </c:pt>
                <c:pt idx="473">
                  <c:v>731.58</c:v>
                </c:pt>
                <c:pt idx="474">
                  <c:v>730.45</c:v>
                </c:pt>
                <c:pt idx="475">
                  <c:v>730.15</c:v>
                </c:pt>
                <c:pt idx="476">
                  <c:v>730.1</c:v>
                </c:pt>
                <c:pt idx="477">
                  <c:v>730.49</c:v>
                </c:pt>
                <c:pt idx="478">
                  <c:v>730.26</c:v>
                </c:pt>
                <c:pt idx="479">
                  <c:v>730.92</c:v>
                </c:pt>
                <c:pt idx="480">
                  <c:v>730.8</c:v>
                </c:pt>
                <c:pt idx="481">
                  <c:v>730.13</c:v>
                </c:pt>
                <c:pt idx="482">
                  <c:v>730.36</c:v>
                </c:pt>
                <c:pt idx="483">
                  <c:v>730</c:v>
                </c:pt>
                <c:pt idx="484">
                  <c:v>729.32</c:v>
                </c:pt>
                <c:pt idx="485">
                  <c:v>729.22</c:v>
                </c:pt>
                <c:pt idx="486">
                  <c:v>729.1</c:v>
                </c:pt>
                <c:pt idx="487">
                  <c:v>728.99</c:v>
                </c:pt>
                <c:pt idx="488">
                  <c:v>730.18</c:v>
                </c:pt>
                <c:pt idx="489">
                  <c:v>731.49</c:v>
                </c:pt>
                <c:pt idx="490">
                  <c:v>731.75</c:v>
                </c:pt>
                <c:pt idx="491">
                  <c:v>731.12</c:v>
                </c:pt>
                <c:pt idx="492">
                  <c:v>731.35</c:v>
                </c:pt>
                <c:pt idx="493">
                  <c:v>730.62</c:v>
                </c:pt>
                <c:pt idx="494">
                  <c:v>730.05</c:v>
                </c:pt>
                <c:pt idx="495">
                  <c:v>730.4</c:v>
                </c:pt>
                <c:pt idx="496">
                  <c:v>730.42</c:v>
                </c:pt>
                <c:pt idx="497">
                  <c:v>730.4</c:v>
                </c:pt>
                <c:pt idx="498">
                  <c:v>730.28</c:v>
                </c:pt>
                <c:pt idx="499">
                  <c:v>730.13</c:v>
                </c:pt>
                <c:pt idx="500">
                  <c:v>730.75</c:v>
                </c:pt>
                <c:pt idx="501">
                  <c:v>730.86</c:v>
                </c:pt>
                <c:pt idx="502">
                  <c:v>731.06</c:v>
                </c:pt>
                <c:pt idx="503">
                  <c:v>730.43</c:v>
                </c:pt>
                <c:pt idx="504">
                  <c:v>730.51</c:v>
                </c:pt>
                <c:pt idx="505">
                  <c:v>730.56</c:v>
                </c:pt>
                <c:pt idx="506">
                  <c:v>730.75</c:v>
                </c:pt>
                <c:pt idx="507">
                  <c:v>731.09</c:v>
                </c:pt>
                <c:pt idx="508">
                  <c:v>731.17</c:v>
                </c:pt>
                <c:pt idx="509">
                  <c:v>730.94</c:v>
                </c:pt>
                <c:pt idx="510">
                  <c:v>730.98</c:v>
                </c:pt>
                <c:pt idx="511">
                  <c:v>730.78</c:v>
                </c:pt>
                <c:pt idx="512">
                  <c:v>729.94</c:v>
                </c:pt>
                <c:pt idx="513">
                  <c:v>729.14</c:v>
                </c:pt>
                <c:pt idx="514">
                  <c:v>728.93</c:v>
                </c:pt>
                <c:pt idx="515">
                  <c:v>729.23</c:v>
                </c:pt>
                <c:pt idx="516">
                  <c:v>729.81</c:v>
                </c:pt>
                <c:pt idx="517">
                  <c:v>729.93</c:v>
                </c:pt>
                <c:pt idx="518">
                  <c:v>729.57</c:v>
                </c:pt>
                <c:pt idx="519">
                  <c:v>729.56</c:v>
                </c:pt>
                <c:pt idx="520">
                  <c:v>729.9</c:v>
                </c:pt>
                <c:pt idx="521">
                  <c:v>730.03</c:v>
                </c:pt>
                <c:pt idx="522">
                  <c:v>730.44</c:v>
                </c:pt>
                <c:pt idx="523">
                  <c:v>730.35</c:v>
                </c:pt>
                <c:pt idx="524">
                  <c:v>730.07</c:v>
                </c:pt>
                <c:pt idx="525">
                  <c:v>730.08</c:v>
                </c:pt>
                <c:pt idx="526">
                  <c:v>729.93</c:v>
                </c:pt>
                <c:pt idx="527">
                  <c:v>729.84</c:v>
                </c:pt>
                <c:pt idx="528">
                  <c:v>730.59</c:v>
                </c:pt>
                <c:pt idx="529">
                  <c:v>730.63</c:v>
                </c:pt>
                <c:pt idx="530">
                  <c:v>730.11</c:v>
                </c:pt>
                <c:pt idx="531">
                  <c:v>729.45</c:v>
                </c:pt>
                <c:pt idx="532">
                  <c:v>728.92</c:v>
                </c:pt>
                <c:pt idx="533">
                  <c:v>729.32</c:v>
                </c:pt>
                <c:pt idx="534">
                  <c:v>729.9</c:v>
                </c:pt>
                <c:pt idx="535">
                  <c:v>729.82</c:v>
                </c:pt>
                <c:pt idx="536">
                  <c:v>729.74</c:v>
                </c:pt>
                <c:pt idx="537">
                  <c:v>729.69</c:v>
                </c:pt>
                <c:pt idx="538">
                  <c:v>729.3</c:v>
                </c:pt>
                <c:pt idx="539">
                  <c:v>729.11</c:v>
                </c:pt>
                <c:pt idx="540">
                  <c:v>729.69</c:v>
                </c:pt>
                <c:pt idx="541">
                  <c:v>730.85</c:v>
                </c:pt>
                <c:pt idx="542">
                  <c:v>730.21</c:v>
                </c:pt>
                <c:pt idx="543">
                  <c:v>729.73</c:v>
                </c:pt>
                <c:pt idx="544">
                  <c:v>730.41</c:v>
                </c:pt>
                <c:pt idx="545">
                  <c:v>730.1</c:v>
                </c:pt>
                <c:pt idx="546">
                  <c:v>730.14</c:v>
                </c:pt>
                <c:pt idx="547">
                  <c:v>730</c:v>
                </c:pt>
                <c:pt idx="548">
                  <c:v>730</c:v>
                </c:pt>
                <c:pt idx="549">
                  <c:v>730.31</c:v>
                </c:pt>
                <c:pt idx="550">
                  <c:v>731.05</c:v>
                </c:pt>
                <c:pt idx="551">
                  <c:v>731.75</c:v>
                </c:pt>
                <c:pt idx="552">
                  <c:v>730.93</c:v>
                </c:pt>
                <c:pt idx="553">
                  <c:v>730</c:v>
                </c:pt>
                <c:pt idx="554">
                  <c:v>730.15</c:v>
                </c:pt>
                <c:pt idx="555">
                  <c:v>731.24</c:v>
                </c:pt>
                <c:pt idx="556">
                  <c:v>731.43</c:v>
                </c:pt>
                <c:pt idx="557">
                  <c:v>730.61</c:v>
                </c:pt>
                <c:pt idx="558">
                  <c:v>730.33</c:v>
                </c:pt>
                <c:pt idx="559">
                  <c:v>731.51</c:v>
                </c:pt>
                <c:pt idx="560">
                  <c:v>731.68</c:v>
                </c:pt>
                <c:pt idx="561">
                  <c:v>731.13</c:v>
                </c:pt>
                <c:pt idx="562">
                  <c:v>731.02</c:v>
                </c:pt>
                <c:pt idx="563">
                  <c:v>731.02</c:v>
                </c:pt>
                <c:pt idx="564">
                  <c:v>730.97</c:v>
                </c:pt>
                <c:pt idx="565">
                  <c:v>730.35</c:v>
                </c:pt>
                <c:pt idx="566">
                  <c:v>729.87</c:v>
                </c:pt>
                <c:pt idx="567">
                  <c:v>729.26</c:v>
                </c:pt>
                <c:pt idx="568">
                  <c:v>729.27</c:v>
                </c:pt>
                <c:pt idx="569">
                  <c:v>729.54</c:v>
                </c:pt>
                <c:pt idx="570">
                  <c:v>729.46</c:v>
                </c:pt>
                <c:pt idx="571">
                  <c:v>730.31</c:v>
                </c:pt>
                <c:pt idx="572">
                  <c:v>730.73</c:v>
                </c:pt>
                <c:pt idx="573">
                  <c:v>730.83</c:v>
                </c:pt>
                <c:pt idx="574">
                  <c:v>730.38</c:v>
                </c:pt>
                <c:pt idx="575">
                  <c:v>729.82</c:v>
                </c:pt>
                <c:pt idx="576">
                  <c:v>729.83</c:v>
                </c:pt>
                <c:pt idx="577">
                  <c:v>730.8</c:v>
                </c:pt>
                <c:pt idx="578">
                  <c:v>730.89</c:v>
                </c:pt>
                <c:pt idx="579">
                  <c:v>729.89</c:v>
                </c:pt>
                <c:pt idx="580">
                  <c:v>730</c:v>
                </c:pt>
                <c:pt idx="581">
                  <c:v>729.43</c:v>
                </c:pt>
                <c:pt idx="582">
                  <c:v>728.88</c:v>
                </c:pt>
                <c:pt idx="583">
                  <c:v>729.43</c:v>
                </c:pt>
                <c:pt idx="584">
                  <c:v>729.55</c:v>
                </c:pt>
                <c:pt idx="585">
                  <c:v>729.18</c:v>
                </c:pt>
                <c:pt idx="586">
                  <c:v>728.97</c:v>
                </c:pt>
                <c:pt idx="587">
                  <c:v>729.1</c:v>
                </c:pt>
                <c:pt idx="588">
                  <c:v>729.42</c:v>
                </c:pt>
                <c:pt idx="589">
                  <c:v>729.92</c:v>
                </c:pt>
                <c:pt idx="590">
                  <c:v>729.81</c:v>
                </c:pt>
                <c:pt idx="591">
                  <c:v>729.68</c:v>
                </c:pt>
                <c:pt idx="592">
                  <c:v>729.97</c:v>
                </c:pt>
                <c:pt idx="593">
                  <c:v>730.17</c:v>
                </c:pt>
                <c:pt idx="594">
                  <c:v>729.55</c:v>
                </c:pt>
                <c:pt idx="595">
                  <c:v>729.26</c:v>
                </c:pt>
                <c:pt idx="596">
                  <c:v>728.74</c:v>
                </c:pt>
                <c:pt idx="597">
                  <c:v>729.33</c:v>
                </c:pt>
                <c:pt idx="598">
                  <c:v>729.05</c:v>
                </c:pt>
                <c:pt idx="599">
                  <c:v>728.81</c:v>
                </c:pt>
                <c:pt idx="600">
                  <c:v>729.01</c:v>
                </c:pt>
                <c:pt idx="601">
                  <c:v>730.02</c:v>
                </c:pt>
                <c:pt idx="602">
                  <c:v>730.88</c:v>
                </c:pt>
                <c:pt idx="603">
                  <c:v>730.53</c:v>
                </c:pt>
                <c:pt idx="604">
                  <c:v>729.84</c:v>
                </c:pt>
                <c:pt idx="605">
                  <c:v>729.48</c:v>
                </c:pt>
                <c:pt idx="606">
                  <c:v>729.18</c:v>
                </c:pt>
                <c:pt idx="607">
                  <c:v>729.3</c:v>
                </c:pt>
                <c:pt idx="608">
                  <c:v>730.15</c:v>
                </c:pt>
                <c:pt idx="609">
                  <c:v>730.05</c:v>
                </c:pt>
                <c:pt idx="610">
                  <c:v>729.32</c:v>
                </c:pt>
                <c:pt idx="611">
                  <c:v>729.43</c:v>
                </c:pt>
                <c:pt idx="612">
                  <c:v>729.83</c:v>
                </c:pt>
                <c:pt idx="613">
                  <c:v>729.92</c:v>
                </c:pt>
                <c:pt idx="614">
                  <c:v>729.82</c:v>
                </c:pt>
                <c:pt idx="615">
                  <c:v>730.37</c:v>
                </c:pt>
                <c:pt idx="616">
                  <c:v>730.67</c:v>
                </c:pt>
                <c:pt idx="617">
                  <c:v>730.43</c:v>
                </c:pt>
                <c:pt idx="618">
                  <c:v>730.21</c:v>
                </c:pt>
                <c:pt idx="619">
                  <c:v>729.78</c:v>
                </c:pt>
                <c:pt idx="620">
                  <c:v>730.34</c:v>
                </c:pt>
                <c:pt idx="621">
                  <c:v>729.92</c:v>
                </c:pt>
                <c:pt idx="622">
                  <c:v>730.41</c:v>
                </c:pt>
                <c:pt idx="623">
                  <c:v>729.97</c:v>
                </c:pt>
                <c:pt idx="624">
                  <c:v>729.45</c:v>
                </c:pt>
                <c:pt idx="625">
                  <c:v>729.11</c:v>
                </c:pt>
                <c:pt idx="626">
                  <c:v>728.83</c:v>
                </c:pt>
                <c:pt idx="627">
                  <c:v>728.64</c:v>
                </c:pt>
                <c:pt idx="628">
                  <c:v>728.87</c:v>
                </c:pt>
                <c:pt idx="629">
                  <c:v>729.21</c:v>
                </c:pt>
                <c:pt idx="630">
                  <c:v>729.56</c:v>
                </c:pt>
                <c:pt idx="631">
                  <c:v>728.99</c:v>
                </c:pt>
                <c:pt idx="632">
                  <c:v>727.33</c:v>
                </c:pt>
                <c:pt idx="633">
                  <c:v>728.68</c:v>
                </c:pt>
                <c:pt idx="634">
                  <c:v>729.48</c:v>
                </c:pt>
                <c:pt idx="635">
                  <c:v>729.62</c:v>
                </c:pt>
                <c:pt idx="636">
                  <c:v>729.98</c:v>
                </c:pt>
                <c:pt idx="637">
                  <c:v>729.29</c:v>
                </c:pt>
                <c:pt idx="638">
                  <c:v>728.75</c:v>
                </c:pt>
                <c:pt idx="639">
                  <c:v>728.63</c:v>
                </c:pt>
                <c:pt idx="640">
                  <c:v>729.03</c:v>
                </c:pt>
                <c:pt idx="641">
                  <c:v>729.63</c:v>
                </c:pt>
                <c:pt idx="642">
                  <c:v>730.47</c:v>
                </c:pt>
                <c:pt idx="643">
                  <c:v>730.23</c:v>
                </c:pt>
                <c:pt idx="644">
                  <c:v>730.25</c:v>
                </c:pt>
                <c:pt idx="645">
                  <c:v>730.39</c:v>
                </c:pt>
                <c:pt idx="646">
                  <c:v>730.36</c:v>
                </c:pt>
                <c:pt idx="647">
                  <c:v>730.41</c:v>
                </c:pt>
                <c:pt idx="648">
                  <c:v>730.55</c:v>
                </c:pt>
                <c:pt idx="649">
                  <c:v>730.69</c:v>
                </c:pt>
                <c:pt idx="650">
                  <c:v>730.53</c:v>
                </c:pt>
                <c:pt idx="651">
                  <c:v>729.58</c:v>
                </c:pt>
                <c:pt idx="652">
                  <c:v>729.95</c:v>
                </c:pt>
                <c:pt idx="653">
                  <c:v>730.06</c:v>
                </c:pt>
                <c:pt idx="654">
                  <c:v>730.17</c:v>
                </c:pt>
                <c:pt idx="655">
                  <c:v>730.34</c:v>
                </c:pt>
                <c:pt idx="656">
                  <c:v>730.3</c:v>
                </c:pt>
                <c:pt idx="657">
                  <c:v>730.28</c:v>
                </c:pt>
                <c:pt idx="658">
                  <c:v>730.01</c:v>
                </c:pt>
                <c:pt idx="659">
                  <c:v>730.09</c:v>
                </c:pt>
                <c:pt idx="660">
                  <c:v>729.31</c:v>
                </c:pt>
                <c:pt idx="661">
                  <c:v>729.37</c:v>
                </c:pt>
                <c:pt idx="662">
                  <c:v>730.43</c:v>
                </c:pt>
                <c:pt idx="663">
                  <c:v>730.46</c:v>
                </c:pt>
                <c:pt idx="664">
                  <c:v>730.3</c:v>
                </c:pt>
                <c:pt idx="665">
                  <c:v>729.74</c:v>
                </c:pt>
                <c:pt idx="666">
                  <c:v>729.76</c:v>
                </c:pt>
                <c:pt idx="667">
                  <c:v>729.7</c:v>
                </c:pt>
                <c:pt idx="668">
                  <c:v>729.16</c:v>
                </c:pt>
                <c:pt idx="669">
                  <c:v>729.72</c:v>
                </c:pt>
                <c:pt idx="670">
                  <c:v>730.28</c:v>
                </c:pt>
                <c:pt idx="671">
                  <c:v>730.21</c:v>
                </c:pt>
                <c:pt idx="672">
                  <c:v>730.01</c:v>
                </c:pt>
                <c:pt idx="673">
                  <c:v>730.16</c:v>
                </c:pt>
                <c:pt idx="674">
                  <c:v>729.39</c:v>
                </c:pt>
                <c:pt idx="675">
                  <c:v>729.28</c:v>
                </c:pt>
                <c:pt idx="676">
                  <c:v>729.59</c:v>
                </c:pt>
                <c:pt idx="677">
                  <c:v>730.02</c:v>
                </c:pt>
                <c:pt idx="678">
                  <c:v>730.83</c:v>
                </c:pt>
                <c:pt idx="679">
                  <c:v>731.43</c:v>
                </c:pt>
                <c:pt idx="680">
                  <c:v>731.95</c:v>
                </c:pt>
                <c:pt idx="681">
                  <c:v>730.53</c:v>
                </c:pt>
                <c:pt idx="682">
                  <c:v>730.35</c:v>
                </c:pt>
                <c:pt idx="683">
                  <c:v>730.65</c:v>
                </c:pt>
                <c:pt idx="684">
                  <c:v>730.93</c:v>
                </c:pt>
                <c:pt idx="685">
                  <c:v>731.14</c:v>
                </c:pt>
                <c:pt idx="686">
                  <c:v>730.63</c:v>
                </c:pt>
                <c:pt idx="687">
                  <c:v>730.51</c:v>
                </c:pt>
                <c:pt idx="688">
                  <c:v>730.77</c:v>
                </c:pt>
                <c:pt idx="689">
                  <c:v>731.28</c:v>
                </c:pt>
                <c:pt idx="690">
                  <c:v>730.79</c:v>
                </c:pt>
                <c:pt idx="691">
                  <c:v>731.32</c:v>
                </c:pt>
                <c:pt idx="692">
                  <c:v>732.23</c:v>
                </c:pt>
                <c:pt idx="693">
                  <c:v>731.21</c:v>
                </c:pt>
                <c:pt idx="694">
                  <c:v>731.02</c:v>
                </c:pt>
                <c:pt idx="695">
                  <c:v>731.89</c:v>
                </c:pt>
                <c:pt idx="696">
                  <c:v>731.68</c:v>
                </c:pt>
                <c:pt idx="697">
                  <c:v>731.82</c:v>
                </c:pt>
                <c:pt idx="698">
                  <c:v>731.42</c:v>
                </c:pt>
                <c:pt idx="699">
                  <c:v>730.72</c:v>
                </c:pt>
                <c:pt idx="700">
                  <c:v>731.15</c:v>
                </c:pt>
                <c:pt idx="701">
                  <c:v>732.06</c:v>
                </c:pt>
                <c:pt idx="702">
                  <c:v>731.68</c:v>
                </c:pt>
                <c:pt idx="703">
                  <c:v>730.62</c:v>
                </c:pt>
                <c:pt idx="704">
                  <c:v>730.59</c:v>
                </c:pt>
                <c:pt idx="705">
                  <c:v>730.66</c:v>
                </c:pt>
                <c:pt idx="706">
                  <c:v>730.05</c:v>
                </c:pt>
                <c:pt idx="707">
                  <c:v>729.51</c:v>
                </c:pt>
                <c:pt idx="708">
                  <c:v>729.61</c:v>
                </c:pt>
                <c:pt idx="709">
                  <c:v>729.53</c:v>
                </c:pt>
                <c:pt idx="710">
                  <c:v>729.46</c:v>
                </c:pt>
                <c:pt idx="711">
                  <c:v>730.9</c:v>
                </c:pt>
                <c:pt idx="712">
                  <c:v>732.33</c:v>
                </c:pt>
                <c:pt idx="713">
                  <c:v>731.79</c:v>
                </c:pt>
                <c:pt idx="714">
                  <c:v>730.72</c:v>
                </c:pt>
                <c:pt idx="715">
                  <c:v>730.55</c:v>
                </c:pt>
                <c:pt idx="716">
                  <c:v>730.86</c:v>
                </c:pt>
                <c:pt idx="717">
                  <c:v>731.75</c:v>
                </c:pt>
                <c:pt idx="718">
                  <c:v>732.68</c:v>
                </c:pt>
                <c:pt idx="719">
                  <c:v>732.92</c:v>
                </c:pt>
                <c:pt idx="720">
                  <c:v>731.74</c:v>
                </c:pt>
                <c:pt idx="721">
                  <c:v>731.63</c:v>
                </c:pt>
                <c:pt idx="722">
                  <c:v>731.93</c:v>
                </c:pt>
                <c:pt idx="723">
                  <c:v>731.57</c:v>
                </c:pt>
                <c:pt idx="724">
                  <c:v>730.37</c:v>
                </c:pt>
                <c:pt idx="725">
                  <c:v>729.87</c:v>
                </c:pt>
                <c:pt idx="726">
                  <c:v>729.98</c:v>
                </c:pt>
                <c:pt idx="727">
                  <c:v>730.5</c:v>
                </c:pt>
                <c:pt idx="728">
                  <c:v>731.31</c:v>
                </c:pt>
                <c:pt idx="729">
                  <c:v>731.54</c:v>
                </c:pt>
                <c:pt idx="730">
                  <c:v>731.16</c:v>
                </c:pt>
                <c:pt idx="731">
                  <c:v>730.28</c:v>
                </c:pt>
                <c:pt idx="732">
                  <c:v>729.89</c:v>
                </c:pt>
                <c:pt idx="733">
                  <c:v>730.36</c:v>
                </c:pt>
                <c:pt idx="734">
                  <c:v>730.52</c:v>
                </c:pt>
                <c:pt idx="735">
                  <c:v>729.27</c:v>
                </c:pt>
                <c:pt idx="736">
                  <c:v>729.23</c:v>
                </c:pt>
                <c:pt idx="737">
                  <c:v>730.35</c:v>
                </c:pt>
                <c:pt idx="738">
                  <c:v>730.7</c:v>
                </c:pt>
                <c:pt idx="739">
                  <c:v>729.85</c:v>
                </c:pt>
                <c:pt idx="740">
                  <c:v>730.2</c:v>
                </c:pt>
                <c:pt idx="741">
                  <c:v>730.63</c:v>
                </c:pt>
                <c:pt idx="742">
                  <c:v>730.78</c:v>
                </c:pt>
                <c:pt idx="743">
                  <c:v>730.15</c:v>
                </c:pt>
                <c:pt idx="744">
                  <c:v>731.02</c:v>
                </c:pt>
                <c:pt idx="745">
                  <c:v>731.98</c:v>
                </c:pt>
                <c:pt idx="746">
                  <c:v>732.11</c:v>
                </c:pt>
                <c:pt idx="747">
                  <c:v>731.75</c:v>
                </c:pt>
                <c:pt idx="748">
                  <c:v>731.64</c:v>
                </c:pt>
                <c:pt idx="749">
                  <c:v>732.06</c:v>
                </c:pt>
                <c:pt idx="750">
                  <c:v>732.15</c:v>
                </c:pt>
                <c:pt idx="751">
                  <c:v>731.53</c:v>
                </c:pt>
                <c:pt idx="752">
                  <c:v>730.96</c:v>
                </c:pt>
                <c:pt idx="753">
                  <c:v>731.67</c:v>
                </c:pt>
                <c:pt idx="754">
                  <c:v>731.75</c:v>
                </c:pt>
                <c:pt idx="755">
                  <c:v>731.2</c:v>
                </c:pt>
                <c:pt idx="756">
                  <c:v>731.11</c:v>
                </c:pt>
                <c:pt idx="757">
                  <c:v>730.78</c:v>
                </c:pt>
                <c:pt idx="758">
                  <c:v>730.59</c:v>
                </c:pt>
                <c:pt idx="759">
                  <c:v>730.39</c:v>
                </c:pt>
                <c:pt idx="760">
                  <c:v>730.56</c:v>
                </c:pt>
                <c:pt idx="761">
                  <c:v>730.55</c:v>
                </c:pt>
                <c:pt idx="762">
                  <c:v>730.75</c:v>
                </c:pt>
                <c:pt idx="763">
                  <c:v>730.07</c:v>
                </c:pt>
                <c:pt idx="764">
                  <c:v>729.18</c:v>
                </c:pt>
                <c:pt idx="765">
                  <c:v>729.05</c:v>
                </c:pt>
                <c:pt idx="766">
                  <c:v>729.63</c:v>
                </c:pt>
                <c:pt idx="767">
                  <c:v>730.17</c:v>
                </c:pt>
                <c:pt idx="768">
                  <c:v>730.32</c:v>
                </c:pt>
                <c:pt idx="769">
                  <c:v>730.52</c:v>
                </c:pt>
                <c:pt idx="770">
                  <c:v>730.59</c:v>
                </c:pt>
                <c:pt idx="771">
                  <c:v>730.35</c:v>
                </c:pt>
                <c:pt idx="772">
                  <c:v>730.15</c:v>
                </c:pt>
                <c:pt idx="773">
                  <c:v>729.93</c:v>
                </c:pt>
                <c:pt idx="774">
                  <c:v>729.69</c:v>
                </c:pt>
                <c:pt idx="775">
                  <c:v>729.69</c:v>
                </c:pt>
                <c:pt idx="776">
                  <c:v>729.53</c:v>
                </c:pt>
                <c:pt idx="777">
                  <c:v>729.65</c:v>
                </c:pt>
                <c:pt idx="778">
                  <c:v>729.67</c:v>
                </c:pt>
                <c:pt idx="779">
                  <c:v>729.97</c:v>
                </c:pt>
                <c:pt idx="780">
                  <c:v>730.32</c:v>
                </c:pt>
                <c:pt idx="781">
                  <c:v>730.53</c:v>
                </c:pt>
                <c:pt idx="782">
                  <c:v>729.84</c:v>
                </c:pt>
                <c:pt idx="783">
                  <c:v>729.3</c:v>
                </c:pt>
                <c:pt idx="784">
                  <c:v>729.09</c:v>
                </c:pt>
                <c:pt idx="785">
                  <c:v>729.63</c:v>
                </c:pt>
                <c:pt idx="786">
                  <c:v>729.88</c:v>
                </c:pt>
                <c:pt idx="787">
                  <c:v>729.48</c:v>
                </c:pt>
                <c:pt idx="788">
                  <c:v>729.3</c:v>
                </c:pt>
                <c:pt idx="789">
                  <c:v>729.08</c:v>
                </c:pt>
                <c:pt idx="790">
                  <c:v>729.78</c:v>
                </c:pt>
                <c:pt idx="791">
                  <c:v>730.23</c:v>
                </c:pt>
                <c:pt idx="792">
                  <c:v>730.31</c:v>
                </c:pt>
                <c:pt idx="793">
                  <c:v>730.21</c:v>
                </c:pt>
                <c:pt idx="794">
                  <c:v>729.72</c:v>
                </c:pt>
                <c:pt idx="795">
                  <c:v>729.09</c:v>
                </c:pt>
                <c:pt idx="796">
                  <c:v>729.26</c:v>
                </c:pt>
                <c:pt idx="797">
                  <c:v>730.24</c:v>
                </c:pt>
                <c:pt idx="798">
                  <c:v>730.42</c:v>
                </c:pt>
                <c:pt idx="799">
                  <c:v>729.88</c:v>
                </c:pt>
                <c:pt idx="800">
                  <c:v>730.13</c:v>
                </c:pt>
                <c:pt idx="801">
                  <c:v>730.78</c:v>
                </c:pt>
                <c:pt idx="802">
                  <c:v>730.78</c:v>
                </c:pt>
                <c:pt idx="803">
                  <c:v>730.48</c:v>
                </c:pt>
                <c:pt idx="804">
                  <c:v>730.55</c:v>
                </c:pt>
                <c:pt idx="805">
                  <c:v>730.57</c:v>
                </c:pt>
                <c:pt idx="806">
                  <c:v>730.56</c:v>
                </c:pt>
                <c:pt idx="807">
                  <c:v>730.38</c:v>
                </c:pt>
                <c:pt idx="808">
                  <c:v>730.06</c:v>
                </c:pt>
                <c:pt idx="809">
                  <c:v>729</c:v>
                </c:pt>
                <c:pt idx="810">
                  <c:v>727.43</c:v>
                </c:pt>
                <c:pt idx="811">
                  <c:v>728.01</c:v>
                </c:pt>
                <c:pt idx="812">
                  <c:v>730.14</c:v>
                </c:pt>
                <c:pt idx="813">
                  <c:v>730.6</c:v>
                </c:pt>
                <c:pt idx="814">
                  <c:v>729.82</c:v>
                </c:pt>
                <c:pt idx="815">
                  <c:v>729.16</c:v>
                </c:pt>
                <c:pt idx="816">
                  <c:v>729.31</c:v>
                </c:pt>
                <c:pt idx="817">
                  <c:v>730.68</c:v>
                </c:pt>
                <c:pt idx="818">
                  <c:v>731.3</c:v>
                </c:pt>
                <c:pt idx="819">
                  <c:v>730.71</c:v>
                </c:pt>
                <c:pt idx="820">
                  <c:v>731.27</c:v>
                </c:pt>
                <c:pt idx="821">
                  <c:v>731.15</c:v>
                </c:pt>
                <c:pt idx="822">
                  <c:v>730.55</c:v>
                </c:pt>
                <c:pt idx="823">
                  <c:v>730.48</c:v>
                </c:pt>
                <c:pt idx="824">
                  <c:v>729.64</c:v>
                </c:pt>
                <c:pt idx="825">
                  <c:v>728.85</c:v>
                </c:pt>
                <c:pt idx="826">
                  <c:v>728.6</c:v>
                </c:pt>
                <c:pt idx="827">
                  <c:v>728.98</c:v>
                </c:pt>
                <c:pt idx="828">
                  <c:v>729.4</c:v>
                </c:pt>
                <c:pt idx="829">
                  <c:v>730.34</c:v>
                </c:pt>
                <c:pt idx="830">
                  <c:v>731.04</c:v>
                </c:pt>
                <c:pt idx="831">
                  <c:v>730.62</c:v>
                </c:pt>
                <c:pt idx="832">
                  <c:v>730.78</c:v>
                </c:pt>
                <c:pt idx="833">
                  <c:v>730.93</c:v>
                </c:pt>
                <c:pt idx="834">
                  <c:v>730.33</c:v>
                </c:pt>
                <c:pt idx="835">
                  <c:v>729.81</c:v>
                </c:pt>
                <c:pt idx="836">
                  <c:v>730.38</c:v>
                </c:pt>
                <c:pt idx="837">
                  <c:v>730.69</c:v>
                </c:pt>
                <c:pt idx="838">
                  <c:v>730.5</c:v>
                </c:pt>
                <c:pt idx="839">
                  <c:v>730.15</c:v>
                </c:pt>
                <c:pt idx="840">
                  <c:v>729.42</c:v>
                </c:pt>
                <c:pt idx="841">
                  <c:v>729.5</c:v>
                </c:pt>
                <c:pt idx="842">
                  <c:v>729.42</c:v>
                </c:pt>
                <c:pt idx="843">
                  <c:v>729.44</c:v>
                </c:pt>
                <c:pt idx="844">
                  <c:v>730.16</c:v>
                </c:pt>
                <c:pt idx="845">
                  <c:v>729.96</c:v>
                </c:pt>
                <c:pt idx="846">
                  <c:v>729.69</c:v>
                </c:pt>
                <c:pt idx="847">
                  <c:v>730.51</c:v>
                </c:pt>
                <c:pt idx="848">
                  <c:v>730.48</c:v>
                </c:pt>
                <c:pt idx="849">
                  <c:v>730.54</c:v>
                </c:pt>
                <c:pt idx="850">
                  <c:v>730.32</c:v>
                </c:pt>
                <c:pt idx="851">
                  <c:v>730.48</c:v>
                </c:pt>
                <c:pt idx="852">
                  <c:v>729.93</c:v>
                </c:pt>
                <c:pt idx="853">
                  <c:v>729.76</c:v>
                </c:pt>
                <c:pt idx="854">
                  <c:v>730.33</c:v>
                </c:pt>
                <c:pt idx="855">
                  <c:v>730.3</c:v>
                </c:pt>
                <c:pt idx="856">
                  <c:v>730.51</c:v>
                </c:pt>
                <c:pt idx="857">
                  <c:v>730.18</c:v>
                </c:pt>
                <c:pt idx="858">
                  <c:v>730.36</c:v>
                </c:pt>
                <c:pt idx="859">
                  <c:v>730.71</c:v>
                </c:pt>
                <c:pt idx="860">
                  <c:v>730.68</c:v>
                </c:pt>
                <c:pt idx="861">
                  <c:v>729.98</c:v>
                </c:pt>
                <c:pt idx="862">
                  <c:v>730.01</c:v>
                </c:pt>
                <c:pt idx="863">
                  <c:v>730.53</c:v>
                </c:pt>
                <c:pt idx="864">
                  <c:v>730.7</c:v>
                </c:pt>
                <c:pt idx="865">
                  <c:v>731.27</c:v>
                </c:pt>
                <c:pt idx="866">
                  <c:v>731.84</c:v>
                </c:pt>
                <c:pt idx="867">
                  <c:v>731.66</c:v>
                </c:pt>
                <c:pt idx="868">
                  <c:v>730.72</c:v>
                </c:pt>
                <c:pt idx="869">
                  <c:v>729.96</c:v>
                </c:pt>
                <c:pt idx="870">
                  <c:v>730.2</c:v>
                </c:pt>
                <c:pt idx="871">
                  <c:v>730.55</c:v>
                </c:pt>
                <c:pt idx="872">
                  <c:v>730.74</c:v>
                </c:pt>
                <c:pt idx="873">
                  <c:v>730.45</c:v>
                </c:pt>
                <c:pt idx="874">
                  <c:v>730.24</c:v>
                </c:pt>
                <c:pt idx="875">
                  <c:v>730.12</c:v>
                </c:pt>
                <c:pt idx="876">
                  <c:v>729.86</c:v>
                </c:pt>
                <c:pt idx="877">
                  <c:v>729.53</c:v>
                </c:pt>
                <c:pt idx="878">
                  <c:v>729.65</c:v>
                </c:pt>
                <c:pt idx="879">
                  <c:v>729.7</c:v>
                </c:pt>
                <c:pt idx="880">
                  <c:v>729.46</c:v>
                </c:pt>
                <c:pt idx="881">
                  <c:v>730.05</c:v>
                </c:pt>
                <c:pt idx="882">
                  <c:v>730.59</c:v>
                </c:pt>
                <c:pt idx="883">
                  <c:v>731.45</c:v>
                </c:pt>
                <c:pt idx="884">
                  <c:v>731.97</c:v>
                </c:pt>
                <c:pt idx="885">
                  <c:v>731.27</c:v>
                </c:pt>
                <c:pt idx="886">
                  <c:v>730.64</c:v>
                </c:pt>
                <c:pt idx="887">
                  <c:v>730.64</c:v>
                </c:pt>
                <c:pt idx="888">
                  <c:v>730.3</c:v>
                </c:pt>
                <c:pt idx="889">
                  <c:v>730.01</c:v>
                </c:pt>
                <c:pt idx="890">
                  <c:v>729.78</c:v>
                </c:pt>
                <c:pt idx="891">
                  <c:v>729.61</c:v>
                </c:pt>
                <c:pt idx="892">
                  <c:v>730.5</c:v>
                </c:pt>
                <c:pt idx="893">
                  <c:v>731.29</c:v>
                </c:pt>
                <c:pt idx="894">
                  <c:v>731.08</c:v>
                </c:pt>
                <c:pt idx="895">
                  <c:v>730.75</c:v>
                </c:pt>
                <c:pt idx="896">
                  <c:v>730.56</c:v>
                </c:pt>
                <c:pt idx="897">
                  <c:v>729.5</c:v>
                </c:pt>
                <c:pt idx="898">
                  <c:v>729.3</c:v>
                </c:pt>
                <c:pt idx="899">
                  <c:v>730.1</c:v>
                </c:pt>
                <c:pt idx="900">
                  <c:v>729.83</c:v>
                </c:pt>
                <c:pt idx="901">
                  <c:v>729.57</c:v>
                </c:pt>
                <c:pt idx="902">
                  <c:v>729.37</c:v>
                </c:pt>
                <c:pt idx="903">
                  <c:v>729.78</c:v>
                </c:pt>
                <c:pt idx="904">
                  <c:v>730.55</c:v>
                </c:pt>
                <c:pt idx="905">
                  <c:v>730.63</c:v>
                </c:pt>
                <c:pt idx="906">
                  <c:v>729.44</c:v>
                </c:pt>
                <c:pt idx="907">
                  <c:v>729.52</c:v>
                </c:pt>
                <c:pt idx="908">
                  <c:v>730.29</c:v>
                </c:pt>
                <c:pt idx="909">
                  <c:v>730.41</c:v>
                </c:pt>
                <c:pt idx="910">
                  <c:v>729.49</c:v>
                </c:pt>
                <c:pt idx="911">
                  <c:v>729.97</c:v>
                </c:pt>
                <c:pt idx="912">
                  <c:v>730.73</c:v>
                </c:pt>
                <c:pt idx="913">
                  <c:v>730.81</c:v>
                </c:pt>
                <c:pt idx="914">
                  <c:v>730.6</c:v>
                </c:pt>
                <c:pt idx="915">
                  <c:v>730.7</c:v>
                </c:pt>
                <c:pt idx="916">
                  <c:v>730.84</c:v>
                </c:pt>
                <c:pt idx="917">
                  <c:v>730.75</c:v>
                </c:pt>
                <c:pt idx="918">
                  <c:v>730.72</c:v>
                </c:pt>
                <c:pt idx="919">
                  <c:v>730.39</c:v>
                </c:pt>
                <c:pt idx="920">
                  <c:v>730.21</c:v>
                </c:pt>
                <c:pt idx="921">
                  <c:v>730.4</c:v>
                </c:pt>
                <c:pt idx="922">
                  <c:v>729.77</c:v>
                </c:pt>
                <c:pt idx="923">
                  <c:v>729.6</c:v>
                </c:pt>
                <c:pt idx="924">
                  <c:v>729.79</c:v>
                </c:pt>
                <c:pt idx="925">
                  <c:v>730.21</c:v>
                </c:pt>
                <c:pt idx="926">
                  <c:v>730.63</c:v>
                </c:pt>
                <c:pt idx="927">
                  <c:v>730.72</c:v>
                </c:pt>
                <c:pt idx="928">
                  <c:v>730.68</c:v>
                </c:pt>
                <c:pt idx="929">
                  <c:v>730.2</c:v>
                </c:pt>
                <c:pt idx="930">
                  <c:v>729.82</c:v>
                </c:pt>
                <c:pt idx="931">
                  <c:v>729.88</c:v>
                </c:pt>
                <c:pt idx="932">
                  <c:v>730.05</c:v>
                </c:pt>
                <c:pt idx="933">
                  <c:v>730.38</c:v>
                </c:pt>
                <c:pt idx="934">
                  <c:v>729.58</c:v>
                </c:pt>
                <c:pt idx="935">
                  <c:v>728.93</c:v>
                </c:pt>
                <c:pt idx="936">
                  <c:v>729.15</c:v>
                </c:pt>
                <c:pt idx="937">
                  <c:v>729.24</c:v>
                </c:pt>
                <c:pt idx="938">
                  <c:v>729.53</c:v>
                </c:pt>
                <c:pt idx="939">
                  <c:v>729.61</c:v>
                </c:pt>
                <c:pt idx="940">
                  <c:v>729.3</c:v>
                </c:pt>
                <c:pt idx="941">
                  <c:v>729.04</c:v>
                </c:pt>
                <c:pt idx="942">
                  <c:v>729.02</c:v>
                </c:pt>
                <c:pt idx="943">
                  <c:v>729.34</c:v>
                </c:pt>
                <c:pt idx="944">
                  <c:v>729.15</c:v>
                </c:pt>
                <c:pt idx="945">
                  <c:v>728.37</c:v>
                </c:pt>
                <c:pt idx="946">
                  <c:v>728.86</c:v>
                </c:pt>
                <c:pt idx="947">
                  <c:v>729.4</c:v>
                </c:pt>
                <c:pt idx="948">
                  <c:v>728.76</c:v>
                </c:pt>
                <c:pt idx="949">
                  <c:v>729.01</c:v>
                </c:pt>
                <c:pt idx="950">
                  <c:v>730.65</c:v>
                </c:pt>
                <c:pt idx="951">
                  <c:v>730.78</c:v>
                </c:pt>
                <c:pt idx="952">
                  <c:v>730.2</c:v>
                </c:pt>
                <c:pt idx="953">
                  <c:v>729.24</c:v>
                </c:pt>
                <c:pt idx="954">
                  <c:v>728.83</c:v>
                </c:pt>
                <c:pt idx="955">
                  <c:v>728.75</c:v>
                </c:pt>
                <c:pt idx="956">
                  <c:v>728.8</c:v>
                </c:pt>
                <c:pt idx="957">
                  <c:v>729.01</c:v>
                </c:pt>
                <c:pt idx="958">
                  <c:v>729.2</c:v>
                </c:pt>
                <c:pt idx="959">
                  <c:v>728.79</c:v>
                </c:pt>
                <c:pt idx="960">
                  <c:v>728.86</c:v>
                </c:pt>
                <c:pt idx="961">
                  <c:v>728.74</c:v>
                </c:pt>
                <c:pt idx="962">
                  <c:v>728.88</c:v>
                </c:pt>
                <c:pt idx="963">
                  <c:v>728.86</c:v>
                </c:pt>
                <c:pt idx="964">
                  <c:v>728.4</c:v>
                </c:pt>
                <c:pt idx="965">
                  <c:v>728.56</c:v>
                </c:pt>
                <c:pt idx="966">
                  <c:v>728.68</c:v>
                </c:pt>
                <c:pt idx="967">
                  <c:v>728.91</c:v>
                </c:pt>
                <c:pt idx="968">
                  <c:v>728.83</c:v>
                </c:pt>
                <c:pt idx="969">
                  <c:v>729.24</c:v>
                </c:pt>
                <c:pt idx="970">
                  <c:v>729.25</c:v>
                </c:pt>
                <c:pt idx="971">
                  <c:v>729.53</c:v>
                </c:pt>
                <c:pt idx="972">
                  <c:v>730.7</c:v>
                </c:pt>
                <c:pt idx="973">
                  <c:v>731.03</c:v>
                </c:pt>
                <c:pt idx="974">
                  <c:v>730.88</c:v>
                </c:pt>
                <c:pt idx="975">
                  <c:v>730.48</c:v>
                </c:pt>
                <c:pt idx="976">
                  <c:v>729.73</c:v>
                </c:pt>
                <c:pt idx="977">
                  <c:v>729.8</c:v>
                </c:pt>
                <c:pt idx="978">
                  <c:v>729.82</c:v>
                </c:pt>
                <c:pt idx="979">
                  <c:v>729.48</c:v>
                </c:pt>
                <c:pt idx="980">
                  <c:v>730.45</c:v>
                </c:pt>
                <c:pt idx="981">
                  <c:v>730.47</c:v>
                </c:pt>
                <c:pt idx="982">
                  <c:v>729.37</c:v>
                </c:pt>
                <c:pt idx="983">
                  <c:v>728.48</c:v>
                </c:pt>
                <c:pt idx="984">
                  <c:v>728.83</c:v>
                </c:pt>
                <c:pt idx="985">
                  <c:v>728.81</c:v>
                </c:pt>
                <c:pt idx="986">
                  <c:v>728.23</c:v>
                </c:pt>
                <c:pt idx="987">
                  <c:v>728.01</c:v>
                </c:pt>
                <c:pt idx="988">
                  <c:v>728.22</c:v>
                </c:pt>
                <c:pt idx="989">
                  <c:v>728.74</c:v>
                </c:pt>
                <c:pt idx="990">
                  <c:v>729.41</c:v>
                </c:pt>
                <c:pt idx="991">
                  <c:v>730.06</c:v>
                </c:pt>
                <c:pt idx="992">
                  <c:v>730.6</c:v>
                </c:pt>
                <c:pt idx="993">
                  <c:v>729.73</c:v>
                </c:pt>
                <c:pt idx="994">
                  <c:v>729.43</c:v>
                </c:pt>
                <c:pt idx="995">
                  <c:v>729.73</c:v>
                </c:pt>
                <c:pt idx="996">
                  <c:v>729.63</c:v>
                </c:pt>
                <c:pt idx="997">
                  <c:v>730.03</c:v>
                </c:pt>
                <c:pt idx="998">
                  <c:v>729.75</c:v>
                </c:pt>
                <c:pt idx="999">
                  <c:v>729.92</c:v>
                </c:pt>
                <c:pt idx="1000">
                  <c:v>730.06</c:v>
                </c:pt>
                <c:pt idx="1001">
                  <c:v>729.39</c:v>
                </c:pt>
                <c:pt idx="1002">
                  <c:v>728.79</c:v>
                </c:pt>
                <c:pt idx="1003">
                  <c:v>729.58</c:v>
                </c:pt>
                <c:pt idx="1004">
                  <c:v>729.4</c:v>
                </c:pt>
                <c:pt idx="1005">
                  <c:v>729.46</c:v>
                </c:pt>
                <c:pt idx="1006">
                  <c:v>729.55</c:v>
                </c:pt>
                <c:pt idx="1007">
                  <c:v>729.68</c:v>
                </c:pt>
                <c:pt idx="1008">
                  <c:v>728.64</c:v>
                </c:pt>
                <c:pt idx="1009">
                  <c:v>728.61</c:v>
                </c:pt>
                <c:pt idx="1010">
                  <c:v>728.9</c:v>
                </c:pt>
                <c:pt idx="1011">
                  <c:v>728.87</c:v>
                </c:pt>
                <c:pt idx="1012">
                  <c:v>728.57</c:v>
                </c:pt>
                <c:pt idx="1013">
                  <c:v>729.4</c:v>
                </c:pt>
                <c:pt idx="1014">
                  <c:v>730.34</c:v>
                </c:pt>
                <c:pt idx="1015">
                  <c:v>730.96</c:v>
                </c:pt>
                <c:pt idx="1016">
                  <c:v>731.38</c:v>
                </c:pt>
                <c:pt idx="1017">
                  <c:v>731.69</c:v>
                </c:pt>
                <c:pt idx="1018">
                  <c:v>731.37</c:v>
                </c:pt>
                <c:pt idx="1019">
                  <c:v>730.42</c:v>
                </c:pt>
                <c:pt idx="1020">
                  <c:v>730.16</c:v>
                </c:pt>
                <c:pt idx="1021">
                  <c:v>730.03</c:v>
                </c:pt>
                <c:pt idx="1022">
                  <c:v>729.76</c:v>
                </c:pt>
                <c:pt idx="1023">
                  <c:v>729.99</c:v>
                </c:pt>
                <c:pt idx="1024">
                  <c:v>730.15</c:v>
                </c:pt>
                <c:pt idx="1025">
                  <c:v>729.55</c:v>
                </c:pt>
                <c:pt idx="1026">
                  <c:v>729.72</c:v>
                </c:pt>
                <c:pt idx="1027">
                  <c:v>729.79</c:v>
                </c:pt>
                <c:pt idx="1028">
                  <c:v>729.89</c:v>
                </c:pt>
                <c:pt idx="1029">
                  <c:v>730.13</c:v>
                </c:pt>
                <c:pt idx="1030">
                  <c:v>730.56</c:v>
                </c:pt>
                <c:pt idx="1031">
                  <c:v>731.06</c:v>
                </c:pt>
                <c:pt idx="1032">
                  <c:v>730.64</c:v>
                </c:pt>
                <c:pt idx="1033">
                  <c:v>730.32</c:v>
                </c:pt>
                <c:pt idx="1034">
                  <c:v>730.81</c:v>
                </c:pt>
                <c:pt idx="1035">
                  <c:v>731.1</c:v>
                </c:pt>
                <c:pt idx="1036">
                  <c:v>731.64</c:v>
                </c:pt>
                <c:pt idx="1037">
                  <c:v>731.59</c:v>
                </c:pt>
                <c:pt idx="1038">
                  <c:v>730.36</c:v>
                </c:pt>
                <c:pt idx="1039">
                  <c:v>729.72</c:v>
                </c:pt>
                <c:pt idx="1040">
                  <c:v>730.72</c:v>
                </c:pt>
                <c:pt idx="1041">
                  <c:v>732.03</c:v>
                </c:pt>
                <c:pt idx="1042">
                  <c:v>731.36</c:v>
                </c:pt>
                <c:pt idx="1043">
                  <c:v>730.85</c:v>
                </c:pt>
                <c:pt idx="1044">
                  <c:v>730.4</c:v>
                </c:pt>
                <c:pt idx="1045">
                  <c:v>730.6</c:v>
                </c:pt>
                <c:pt idx="1046">
                  <c:v>730.62</c:v>
                </c:pt>
                <c:pt idx="1047">
                  <c:v>730.85</c:v>
                </c:pt>
                <c:pt idx="1048">
                  <c:v>731.19</c:v>
                </c:pt>
                <c:pt idx="1049">
                  <c:v>731.46</c:v>
                </c:pt>
                <c:pt idx="1050">
                  <c:v>731.09</c:v>
                </c:pt>
                <c:pt idx="1051">
                  <c:v>730.51</c:v>
                </c:pt>
                <c:pt idx="1052">
                  <c:v>730.63</c:v>
                </c:pt>
                <c:pt idx="1053">
                  <c:v>730.9</c:v>
                </c:pt>
                <c:pt idx="1054">
                  <c:v>730.95</c:v>
                </c:pt>
                <c:pt idx="1055">
                  <c:v>730.29</c:v>
                </c:pt>
                <c:pt idx="1056">
                  <c:v>729.4</c:v>
                </c:pt>
                <c:pt idx="1057">
                  <c:v>728.71</c:v>
                </c:pt>
                <c:pt idx="1058">
                  <c:v>728.34</c:v>
                </c:pt>
                <c:pt idx="1059">
                  <c:v>728.56</c:v>
                </c:pt>
                <c:pt idx="1060">
                  <c:v>728.95</c:v>
                </c:pt>
                <c:pt idx="1061">
                  <c:v>729.53</c:v>
                </c:pt>
                <c:pt idx="1062">
                  <c:v>729.33</c:v>
                </c:pt>
                <c:pt idx="1063">
                  <c:v>728.64</c:v>
                </c:pt>
                <c:pt idx="1064">
                  <c:v>727.93</c:v>
                </c:pt>
                <c:pt idx="1065">
                  <c:v>727.56</c:v>
                </c:pt>
                <c:pt idx="1066">
                  <c:v>728.25</c:v>
                </c:pt>
                <c:pt idx="1067">
                  <c:v>728.63</c:v>
                </c:pt>
                <c:pt idx="1068">
                  <c:v>729.61</c:v>
                </c:pt>
                <c:pt idx="1069">
                  <c:v>730.71</c:v>
                </c:pt>
                <c:pt idx="1070">
                  <c:v>730.57</c:v>
                </c:pt>
                <c:pt idx="1071">
                  <c:v>730.46</c:v>
                </c:pt>
                <c:pt idx="1072">
                  <c:v>730.89</c:v>
                </c:pt>
                <c:pt idx="1073">
                  <c:v>731.1</c:v>
                </c:pt>
                <c:pt idx="1074">
                  <c:v>730.52</c:v>
                </c:pt>
                <c:pt idx="1075">
                  <c:v>730.33</c:v>
                </c:pt>
                <c:pt idx="1076">
                  <c:v>729.51</c:v>
                </c:pt>
                <c:pt idx="1077">
                  <c:v>729.84</c:v>
                </c:pt>
                <c:pt idx="1078">
                  <c:v>730.28</c:v>
                </c:pt>
                <c:pt idx="1079">
                  <c:v>730.73</c:v>
                </c:pt>
                <c:pt idx="1080">
                  <c:v>731.58</c:v>
                </c:pt>
                <c:pt idx="1081">
                  <c:v>731.87</c:v>
                </c:pt>
                <c:pt idx="1082">
                  <c:v>731.28</c:v>
                </c:pt>
                <c:pt idx="1083">
                  <c:v>731</c:v>
                </c:pt>
                <c:pt idx="1084">
                  <c:v>731.28</c:v>
                </c:pt>
                <c:pt idx="1085">
                  <c:v>730.88</c:v>
                </c:pt>
                <c:pt idx="1086">
                  <c:v>730.77</c:v>
                </c:pt>
                <c:pt idx="1087">
                  <c:v>731.23</c:v>
                </c:pt>
                <c:pt idx="1088">
                  <c:v>731.48</c:v>
                </c:pt>
                <c:pt idx="1089">
                  <c:v>731.99</c:v>
                </c:pt>
                <c:pt idx="1090">
                  <c:v>731.91</c:v>
                </c:pt>
                <c:pt idx="1091">
                  <c:v>731.57</c:v>
                </c:pt>
                <c:pt idx="1092">
                  <c:v>731.88</c:v>
                </c:pt>
                <c:pt idx="1093">
                  <c:v>732.16</c:v>
                </c:pt>
                <c:pt idx="1094">
                  <c:v>732.16</c:v>
                </c:pt>
                <c:pt idx="1095">
                  <c:v>731.7</c:v>
                </c:pt>
                <c:pt idx="1096">
                  <c:v>731.55</c:v>
                </c:pt>
                <c:pt idx="1097">
                  <c:v>731.51</c:v>
                </c:pt>
                <c:pt idx="1098">
                  <c:v>730.97</c:v>
                </c:pt>
                <c:pt idx="1099">
                  <c:v>730.85</c:v>
                </c:pt>
                <c:pt idx="1100">
                  <c:v>730.39</c:v>
                </c:pt>
                <c:pt idx="1101">
                  <c:v>730.62</c:v>
                </c:pt>
                <c:pt idx="1102">
                  <c:v>730.62</c:v>
                </c:pt>
                <c:pt idx="1103">
                  <c:v>730.22</c:v>
                </c:pt>
                <c:pt idx="1104">
                  <c:v>729.8</c:v>
                </c:pt>
                <c:pt idx="1105">
                  <c:v>728.84</c:v>
                </c:pt>
                <c:pt idx="1106">
                  <c:v>728.82</c:v>
                </c:pt>
                <c:pt idx="1107">
                  <c:v>729.26</c:v>
                </c:pt>
                <c:pt idx="1108">
                  <c:v>730.2</c:v>
                </c:pt>
                <c:pt idx="1110">
                  <c:v>731.05</c:v>
                </c:pt>
                <c:pt idx="1111">
                  <c:v>730.66</c:v>
                </c:pt>
                <c:pt idx="1112">
                  <c:v>730.68</c:v>
                </c:pt>
                <c:pt idx="1113">
                  <c:v>729.73</c:v>
                </c:pt>
                <c:pt idx="1114">
                  <c:v>728.8</c:v>
                </c:pt>
                <c:pt idx="1115">
                  <c:v>729.09</c:v>
                </c:pt>
                <c:pt idx="1116">
                  <c:v>729.98</c:v>
                </c:pt>
                <c:pt idx="1117">
                  <c:v>731.57</c:v>
                </c:pt>
                <c:pt idx="1118">
                  <c:v>731.36</c:v>
                </c:pt>
                <c:pt idx="1119">
                  <c:v>730.54</c:v>
                </c:pt>
                <c:pt idx="1120">
                  <c:v>730.02</c:v>
                </c:pt>
                <c:pt idx="1121">
                  <c:v>730.22</c:v>
                </c:pt>
                <c:pt idx="1122">
                  <c:v>730.16</c:v>
                </c:pt>
                <c:pt idx="1123">
                  <c:v>729.52</c:v>
                </c:pt>
                <c:pt idx="1124">
                  <c:v>729.78</c:v>
                </c:pt>
                <c:pt idx="1125">
                  <c:v>730.41</c:v>
                </c:pt>
                <c:pt idx="1126">
                  <c:v>730.83</c:v>
                </c:pt>
                <c:pt idx="1127">
                  <c:v>730.83</c:v>
                </c:pt>
                <c:pt idx="1128">
                  <c:v>730.43</c:v>
                </c:pt>
                <c:pt idx="1129">
                  <c:v>730.64</c:v>
                </c:pt>
                <c:pt idx="1130">
                  <c:v>730.67</c:v>
                </c:pt>
                <c:pt idx="1131">
                  <c:v>731.12</c:v>
                </c:pt>
                <c:pt idx="1132">
                  <c:v>731.23</c:v>
                </c:pt>
                <c:pt idx="1133">
                  <c:v>730.94</c:v>
                </c:pt>
                <c:pt idx="1134">
                  <c:v>730.33</c:v>
                </c:pt>
                <c:pt idx="1135">
                  <c:v>730.6</c:v>
                </c:pt>
                <c:pt idx="1136">
                  <c:v>731.34</c:v>
                </c:pt>
                <c:pt idx="1137">
                  <c:v>731.52</c:v>
                </c:pt>
                <c:pt idx="1138">
                  <c:v>731.04</c:v>
                </c:pt>
                <c:pt idx="1139">
                  <c:v>730.77</c:v>
                </c:pt>
                <c:pt idx="1140">
                  <c:v>730.8</c:v>
                </c:pt>
                <c:pt idx="1141">
                  <c:v>731.23</c:v>
                </c:pt>
                <c:pt idx="1142">
                  <c:v>731.58</c:v>
                </c:pt>
                <c:pt idx="1143">
                  <c:v>730.92</c:v>
                </c:pt>
                <c:pt idx="1144">
                  <c:v>730.61</c:v>
                </c:pt>
                <c:pt idx="1145">
                  <c:v>730.27</c:v>
                </c:pt>
                <c:pt idx="1146">
                  <c:v>729.98</c:v>
                </c:pt>
                <c:pt idx="1147">
                  <c:v>729.65</c:v>
                </c:pt>
                <c:pt idx="1148">
                  <c:v>729.69</c:v>
                </c:pt>
                <c:pt idx="1149">
                  <c:v>730.04</c:v>
                </c:pt>
                <c:pt idx="1150">
                  <c:v>730.39</c:v>
                </c:pt>
                <c:pt idx="1151">
                  <c:v>730.53</c:v>
                </c:pt>
                <c:pt idx="1152">
                  <c:v>730.23</c:v>
                </c:pt>
                <c:pt idx="1153">
                  <c:v>729.92</c:v>
                </c:pt>
                <c:pt idx="1154">
                  <c:v>730.87</c:v>
                </c:pt>
                <c:pt idx="1155">
                  <c:v>731.2</c:v>
                </c:pt>
                <c:pt idx="1156">
                  <c:v>730.95</c:v>
                </c:pt>
                <c:pt idx="1157">
                  <c:v>731.27</c:v>
                </c:pt>
                <c:pt idx="1158">
                  <c:v>730.83</c:v>
                </c:pt>
                <c:pt idx="1159">
                  <c:v>730.28</c:v>
                </c:pt>
                <c:pt idx="1160">
                  <c:v>729.67</c:v>
                </c:pt>
                <c:pt idx="1161">
                  <c:v>730.07</c:v>
                </c:pt>
                <c:pt idx="1162">
                  <c:v>731.37</c:v>
                </c:pt>
                <c:pt idx="1163">
                  <c:v>731.87</c:v>
                </c:pt>
                <c:pt idx="1164">
                  <c:v>731.68</c:v>
                </c:pt>
                <c:pt idx="1165">
                  <c:v>731.5</c:v>
                </c:pt>
                <c:pt idx="1166">
                  <c:v>731.42</c:v>
                </c:pt>
                <c:pt idx="1167">
                  <c:v>730.86</c:v>
                </c:pt>
                <c:pt idx="1168">
                  <c:v>730.5</c:v>
                </c:pt>
                <c:pt idx="1169">
                  <c:v>730.21</c:v>
                </c:pt>
                <c:pt idx="1170">
                  <c:v>730.36</c:v>
                </c:pt>
                <c:pt idx="1171">
                  <c:v>729.91</c:v>
                </c:pt>
                <c:pt idx="1172">
                  <c:v>729.28</c:v>
                </c:pt>
                <c:pt idx="1173">
                  <c:v>729.21</c:v>
                </c:pt>
                <c:pt idx="1174">
                  <c:v>729.34</c:v>
                </c:pt>
                <c:pt idx="1175">
                  <c:v>729.75</c:v>
                </c:pt>
                <c:pt idx="1176">
                  <c:v>729.92</c:v>
                </c:pt>
                <c:pt idx="1177">
                  <c:v>729.76</c:v>
                </c:pt>
                <c:pt idx="1178">
                  <c:v>729.81</c:v>
                </c:pt>
                <c:pt idx="1179">
                  <c:v>730.51</c:v>
                </c:pt>
                <c:pt idx="1180">
                  <c:v>730.59</c:v>
                </c:pt>
                <c:pt idx="1181">
                  <c:v>729.79</c:v>
                </c:pt>
                <c:pt idx="1182">
                  <c:v>729.51</c:v>
                </c:pt>
                <c:pt idx="1183">
                  <c:v>730.16</c:v>
                </c:pt>
                <c:pt idx="1184">
                  <c:v>730.57</c:v>
                </c:pt>
                <c:pt idx="1185">
                  <c:v>730.33</c:v>
                </c:pt>
                <c:pt idx="1186">
                  <c:v>729.82</c:v>
                </c:pt>
                <c:pt idx="1187">
                  <c:v>728.7</c:v>
                </c:pt>
                <c:pt idx="1188">
                  <c:v>728.56</c:v>
                </c:pt>
                <c:pt idx="1189">
                  <c:v>729.18</c:v>
                </c:pt>
                <c:pt idx="1190">
                  <c:v>730.42</c:v>
                </c:pt>
                <c:pt idx="1191">
                  <c:v>730.65</c:v>
                </c:pt>
                <c:pt idx="1192">
                  <c:v>730.12</c:v>
                </c:pt>
                <c:pt idx="1193">
                  <c:v>729.35</c:v>
                </c:pt>
                <c:pt idx="1194">
                  <c:v>729.25</c:v>
                </c:pt>
                <c:pt idx="1195">
                  <c:v>729.27</c:v>
                </c:pt>
                <c:pt idx="1196">
                  <c:v>729.59</c:v>
                </c:pt>
                <c:pt idx="1197">
                  <c:v>729.92</c:v>
                </c:pt>
                <c:pt idx="1198">
                  <c:v>730.14</c:v>
                </c:pt>
                <c:pt idx="1199">
                  <c:v>730.46</c:v>
                </c:pt>
                <c:pt idx="1200">
                  <c:v>730.34</c:v>
                </c:pt>
                <c:pt idx="1201">
                  <c:v>730.41</c:v>
                </c:pt>
                <c:pt idx="1202">
                  <c:v>730.69</c:v>
                </c:pt>
                <c:pt idx="1203">
                  <c:v>730.79</c:v>
                </c:pt>
                <c:pt idx="1204">
                  <c:v>730.73</c:v>
                </c:pt>
                <c:pt idx="1205">
                  <c:v>730.96</c:v>
                </c:pt>
                <c:pt idx="1206">
                  <c:v>731.09</c:v>
                </c:pt>
                <c:pt idx="1207">
                  <c:v>731.42</c:v>
                </c:pt>
                <c:pt idx="1208">
                  <c:v>731.43</c:v>
                </c:pt>
                <c:pt idx="1209">
                  <c:v>730.77</c:v>
                </c:pt>
                <c:pt idx="1210">
                  <c:v>730.08</c:v>
                </c:pt>
                <c:pt idx="1211">
                  <c:v>730</c:v>
                </c:pt>
                <c:pt idx="1212">
                  <c:v>730.21</c:v>
                </c:pt>
                <c:pt idx="1213">
                  <c:v>730.11</c:v>
                </c:pt>
                <c:pt idx="1214">
                  <c:v>730.2</c:v>
                </c:pt>
                <c:pt idx="1215">
                  <c:v>730.68</c:v>
                </c:pt>
                <c:pt idx="1216">
                  <c:v>731.28</c:v>
                </c:pt>
                <c:pt idx="1217">
                  <c:v>730.78</c:v>
                </c:pt>
                <c:pt idx="1218">
                  <c:v>730.27</c:v>
                </c:pt>
                <c:pt idx="1219">
                  <c:v>730.2</c:v>
                </c:pt>
                <c:pt idx="1220">
                  <c:v>729.92</c:v>
                </c:pt>
                <c:pt idx="1221">
                  <c:v>729.39</c:v>
                </c:pt>
                <c:pt idx="1222">
                  <c:v>729.15</c:v>
                </c:pt>
                <c:pt idx="1223">
                  <c:v>729.76</c:v>
                </c:pt>
                <c:pt idx="1224">
                  <c:v>730.04</c:v>
                </c:pt>
                <c:pt idx="1225">
                  <c:v>730.13</c:v>
                </c:pt>
                <c:pt idx="1226">
                  <c:v>730.1</c:v>
                </c:pt>
                <c:pt idx="1227">
                  <c:v>730.23</c:v>
                </c:pt>
                <c:pt idx="1228">
                  <c:v>730.01</c:v>
                </c:pt>
                <c:pt idx="1229">
                  <c:v>730.27</c:v>
                </c:pt>
                <c:pt idx="1230">
                  <c:v>729.92</c:v>
                </c:pt>
                <c:pt idx="1231">
                  <c:v>729.93</c:v>
                </c:pt>
                <c:pt idx="1232">
                  <c:v>729.65</c:v>
                </c:pt>
                <c:pt idx="1233">
                  <c:v>730.36</c:v>
                </c:pt>
                <c:pt idx="1234">
                  <c:v>731.33</c:v>
                </c:pt>
                <c:pt idx="1235">
                  <c:v>730.32</c:v>
                </c:pt>
                <c:pt idx="1236">
                  <c:v>729.63</c:v>
                </c:pt>
                <c:pt idx="1237">
                  <c:v>729.27</c:v>
                </c:pt>
                <c:pt idx="1238">
                  <c:v>729.62</c:v>
                </c:pt>
                <c:pt idx="1239">
                  <c:v>729.56</c:v>
                </c:pt>
                <c:pt idx="1240">
                  <c:v>730.67</c:v>
                </c:pt>
                <c:pt idx="1241">
                  <c:v>731.47</c:v>
                </c:pt>
                <c:pt idx="1242">
                  <c:v>731.06</c:v>
                </c:pt>
                <c:pt idx="1243">
                  <c:v>730.86</c:v>
                </c:pt>
                <c:pt idx="1244">
                  <c:v>731.38</c:v>
                </c:pt>
                <c:pt idx="1245">
                  <c:v>731.38</c:v>
                </c:pt>
                <c:pt idx="1246">
                  <c:v>730.89</c:v>
                </c:pt>
                <c:pt idx="1247">
                  <c:v>731.11</c:v>
                </c:pt>
                <c:pt idx="1248">
                  <c:v>730.82</c:v>
                </c:pt>
                <c:pt idx="1249">
                  <c:v>730.12</c:v>
                </c:pt>
                <c:pt idx="1250">
                  <c:v>729.95</c:v>
                </c:pt>
                <c:pt idx="1251">
                  <c:v>730.63</c:v>
                </c:pt>
                <c:pt idx="1252">
                  <c:v>730.48</c:v>
                </c:pt>
                <c:pt idx="1253">
                  <c:v>729.75</c:v>
                </c:pt>
                <c:pt idx="1254">
                  <c:v>729.15</c:v>
                </c:pt>
                <c:pt idx="1255">
                  <c:v>729.35</c:v>
                </c:pt>
                <c:pt idx="1256">
                  <c:v>729.46</c:v>
                </c:pt>
                <c:pt idx="1257">
                  <c:v>729.83</c:v>
                </c:pt>
                <c:pt idx="1258">
                  <c:v>730.57</c:v>
                </c:pt>
                <c:pt idx="1259">
                  <c:v>730.63</c:v>
                </c:pt>
                <c:pt idx="1260">
                  <c:v>730.6</c:v>
                </c:pt>
                <c:pt idx="1261">
                  <c:v>730.26</c:v>
                </c:pt>
                <c:pt idx="1262">
                  <c:v>730.58</c:v>
                </c:pt>
                <c:pt idx="1263">
                  <c:v>730.9</c:v>
                </c:pt>
                <c:pt idx="1264">
                  <c:v>731.58</c:v>
                </c:pt>
                <c:pt idx="1265">
                  <c:v>731.85</c:v>
                </c:pt>
                <c:pt idx="1266">
                  <c:v>731.08</c:v>
                </c:pt>
                <c:pt idx="1267">
                  <c:v>730.8</c:v>
                </c:pt>
                <c:pt idx="1268">
                  <c:v>730.66</c:v>
                </c:pt>
                <c:pt idx="1269">
                  <c:v>730.45</c:v>
                </c:pt>
                <c:pt idx="1270">
                  <c:v>730.34</c:v>
                </c:pt>
                <c:pt idx="1271">
                  <c:v>730.44</c:v>
                </c:pt>
                <c:pt idx="1272">
                  <c:v>729.87</c:v>
                </c:pt>
                <c:pt idx="1273">
                  <c:v>730.3</c:v>
                </c:pt>
                <c:pt idx="1274">
                  <c:v>730.33</c:v>
                </c:pt>
                <c:pt idx="1275">
                  <c:v>730.33</c:v>
                </c:pt>
                <c:pt idx="1276">
                  <c:v>730.14</c:v>
                </c:pt>
                <c:pt idx="1277">
                  <c:v>730.42</c:v>
                </c:pt>
                <c:pt idx="1278">
                  <c:v>730.17</c:v>
                </c:pt>
                <c:pt idx="1279">
                  <c:v>729.89</c:v>
                </c:pt>
                <c:pt idx="1280">
                  <c:v>729.78</c:v>
                </c:pt>
                <c:pt idx="1281">
                  <c:v>729.27</c:v>
                </c:pt>
                <c:pt idx="1282">
                  <c:v>729.26</c:v>
                </c:pt>
                <c:pt idx="1283">
                  <c:v>729.34</c:v>
                </c:pt>
                <c:pt idx="1284">
                  <c:v>729.66</c:v>
                </c:pt>
                <c:pt idx="1285">
                  <c:v>730.14</c:v>
                </c:pt>
                <c:pt idx="1286">
                  <c:v>730.2</c:v>
                </c:pt>
                <c:pt idx="1287">
                  <c:v>729.54</c:v>
                </c:pt>
                <c:pt idx="1288">
                  <c:v>729.83</c:v>
                </c:pt>
                <c:pt idx="1289">
                  <c:v>730.14</c:v>
                </c:pt>
                <c:pt idx="1290">
                  <c:v>729.9</c:v>
                </c:pt>
                <c:pt idx="1291">
                  <c:v>729.93</c:v>
                </c:pt>
                <c:pt idx="1292">
                  <c:v>730.08</c:v>
                </c:pt>
                <c:pt idx="1293">
                  <c:v>729.88</c:v>
                </c:pt>
                <c:pt idx="1294">
                  <c:v>729.73</c:v>
                </c:pt>
                <c:pt idx="1295">
                  <c:v>729.88</c:v>
                </c:pt>
                <c:pt idx="1296">
                  <c:v>729.65</c:v>
                </c:pt>
                <c:pt idx="1297">
                  <c:v>729.24</c:v>
                </c:pt>
                <c:pt idx="1298">
                  <c:v>728.73</c:v>
                </c:pt>
                <c:pt idx="1299">
                  <c:v>728.75</c:v>
                </c:pt>
                <c:pt idx="1300">
                  <c:v>728.81</c:v>
                </c:pt>
                <c:pt idx="1301">
                  <c:v>728.66</c:v>
                </c:pt>
                <c:pt idx="1302">
                  <c:v>728.45</c:v>
                </c:pt>
                <c:pt idx="1303">
                  <c:v>728.7</c:v>
                </c:pt>
                <c:pt idx="1304">
                  <c:v>729.54</c:v>
                </c:pt>
                <c:pt idx="1305">
                  <c:v>729.31</c:v>
                </c:pt>
                <c:pt idx="1306">
                  <c:v>729.64</c:v>
                </c:pt>
                <c:pt idx="1307">
                  <c:v>729.86</c:v>
                </c:pt>
                <c:pt idx="1308">
                  <c:v>729.45</c:v>
                </c:pt>
                <c:pt idx="1309">
                  <c:v>729.16</c:v>
                </c:pt>
                <c:pt idx="1310">
                  <c:v>729.38</c:v>
                </c:pt>
                <c:pt idx="1311">
                  <c:v>729.18</c:v>
                </c:pt>
                <c:pt idx="1312">
                  <c:v>728.63</c:v>
                </c:pt>
                <c:pt idx="1313">
                  <c:v>729.02</c:v>
                </c:pt>
                <c:pt idx="1314">
                  <c:v>729.98</c:v>
                </c:pt>
                <c:pt idx="1315">
                  <c:v>730.62</c:v>
                </c:pt>
                <c:pt idx="1316">
                  <c:v>730.65</c:v>
                </c:pt>
                <c:pt idx="1317">
                  <c:v>730.18</c:v>
                </c:pt>
                <c:pt idx="1318">
                  <c:v>730.64</c:v>
                </c:pt>
                <c:pt idx="1319">
                  <c:v>730.69</c:v>
                </c:pt>
                <c:pt idx="1320">
                  <c:v>730.63</c:v>
                </c:pt>
                <c:pt idx="1321">
                  <c:v>730.76</c:v>
                </c:pt>
                <c:pt idx="1322">
                  <c:v>730.91</c:v>
                </c:pt>
                <c:pt idx="1323">
                  <c:v>730.75</c:v>
                </c:pt>
                <c:pt idx="1324">
                  <c:v>730.13</c:v>
                </c:pt>
                <c:pt idx="1325">
                  <c:v>729.24</c:v>
                </c:pt>
                <c:pt idx="1326">
                  <c:v>729.35</c:v>
                </c:pt>
                <c:pt idx="1327">
                  <c:v>730.48</c:v>
                </c:pt>
                <c:pt idx="1328">
                  <c:v>729.98</c:v>
                </c:pt>
                <c:pt idx="1329">
                  <c:v>729.26</c:v>
                </c:pt>
                <c:pt idx="1330">
                  <c:v>729.29</c:v>
                </c:pt>
                <c:pt idx="1331">
                  <c:v>730.25</c:v>
                </c:pt>
                <c:pt idx="1332">
                  <c:v>730.58</c:v>
                </c:pt>
                <c:pt idx="1333">
                  <c:v>730.34</c:v>
                </c:pt>
                <c:pt idx="1334">
                  <c:v>729.55</c:v>
                </c:pt>
                <c:pt idx="1335">
                  <c:v>729.44</c:v>
                </c:pt>
                <c:pt idx="1336">
                  <c:v>729.52</c:v>
                </c:pt>
                <c:pt idx="1337">
                  <c:v>730.17</c:v>
                </c:pt>
                <c:pt idx="1338">
                  <c:v>729.95</c:v>
                </c:pt>
                <c:pt idx="1339">
                  <c:v>730.13</c:v>
                </c:pt>
                <c:pt idx="1340">
                  <c:v>730.35</c:v>
                </c:pt>
                <c:pt idx="1341">
                  <c:v>730.2</c:v>
                </c:pt>
                <c:pt idx="1342">
                  <c:v>730.1</c:v>
                </c:pt>
                <c:pt idx="1343">
                  <c:v>730.39</c:v>
                </c:pt>
                <c:pt idx="1344">
                  <c:v>730.64</c:v>
                </c:pt>
                <c:pt idx="1345">
                  <c:v>730.47</c:v>
                </c:pt>
                <c:pt idx="1346">
                  <c:v>729.77</c:v>
                </c:pt>
                <c:pt idx="1347">
                  <c:v>729.05</c:v>
                </c:pt>
                <c:pt idx="1348">
                  <c:v>729.17</c:v>
                </c:pt>
                <c:pt idx="1349">
                  <c:v>729.68</c:v>
                </c:pt>
                <c:pt idx="1350">
                  <c:v>729.75</c:v>
                </c:pt>
                <c:pt idx="1351">
                  <c:v>728.82</c:v>
                </c:pt>
                <c:pt idx="1352">
                  <c:v>728.63</c:v>
                </c:pt>
                <c:pt idx="1353">
                  <c:v>729.55</c:v>
                </c:pt>
                <c:pt idx="1354">
                  <c:v>729.95</c:v>
                </c:pt>
                <c:pt idx="1355">
                  <c:v>730.1</c:v>
                </c:pt>
                <c:pt idx="1356">
                  <c:v>729.64</c:v>
                </c:pt>
                <c:pt idx="1357">
                  <c:v>729.23</c:v>
                </c:pt>
                <c:pt idx="1358">
                  <c:v>729.37</c:v>
                </c:pt>
                <c:pt idx="1359">
                  <c:v>729.08</c:v>
                </c:pt>
                <c:pt idx="1360">
                  <c:v>729.65</c:v>
                </c:pt>
                <c:pt idx="1361">
                  <c:v>730.75</c:v>
                </c:pt>
                <c:pt idx="1362">
                  <c:v>730.75</c:v>
                </c:pt>
                <c:pt idx="1363">
                  <c:v>729.98</c:v>
                </c:pt>
                <c:pt idx="1364">
                  <c:v>729.49</c:v>
                </c:pt>
                <c:pt idx="1365">
                  <c:v>729.68</c:v>
                </c:pt>
                <c:pt idx="1366">
                  <c:v>729.96</c:v>
                </c:pt>
                <c:pt idx="1367">
                  <c:v>730.26</c:v>
                </c:pt>
                <c:pt idx="1368">
                  <c:v>730.43</c:v>
                </c:pt>
                <c:pt idx="1369">
                  <c:v>730.74</c:v>
                </c:pt>
                <c:pt idx="1370">
                  <c:v>731.05</c:v>
                </c:pt>
                <c:pt idx="1371">
                  <c:v>730.55</c:v>
                </c:pt>
                <c:pt idx="1372">
                  <c:v>730.35</c:v>
                </c:pt>
                <c:pt idx="1373">
                  <c:v>730.32</c:v>
                </c:pt>
                <c:pt idx="1374">
                  <c:v>730.39</c:v>
                </c:pt>
                <c:pt idx="1375">
                  <c:v>730.9</c:v>
                </c:pt>
                <c:pt idx="1376">
                  <c:v>731.1</c:v>
                </c:pt>
                <c:pt idx="1377">
                  <c:v>731.64</c:v>
                </c:pt>
                <c:pt idx="1378">
                  <c:v>731.5</c:v>
                </c:pt>
                <c:pt idx="1379">
                  <c:v>731.12</c:v>
                </c:pt>
                <c:pt idx="1380">
                  <c:v>731.11</c:v>
                </c:pt>
                <c:pt idx="1381">
                  <c:v>731.87</c:v>
                </c:pt>
                <c:pt idx="1382">
                  <c:v>731.63</c:v>
                </c:pt>
                <c:pt idx="1383">
                  <c:v>731.05</c:v>
                </c:pt>
                <c:pt idx="1384">
                  <c:v>731.09</c:v>
                </c:pt>
                <c:pt idx="1385">
                  <c:v>731.44</c:v>
                </c:pt>
                <c:pt idx="1386">
                  <c:v>731.56</c:v>
                </c:pt>
                <c:pt idx="1387">
                  <c:v>731.51</c:v>
                </c:pt>
                <c:pt idx="1388">
                  <c:v>730.93</c:v>
                </c:pt>
                <c:pt idx="1389">
                  <c:v>730.35</c:v>
                </c:pt>
                <c:pt idx="1390">
                  <c:v>730.46</c:v>
                </c:pt>
                <c:pt idx="1391">
                  <c:v>731.05</c:v>
                </c:pt>
                <c:pt idx="1392">
                  <c:v>730.61</c:v>
                </c:pt>
                <c:pt idx="1393">
                  <c:v>730.45</c:v>
                </c:pt>
                <c:pt idx="1394">
                  <c:v>729.95</c:v>
                </c:pt>
                <c:pt idx="1395">
                  <c:v>729.4</c:v>
                </c:pt>
                <c:pt idx="1396">
                  <c:v>729.21</c:v>
                </c:pt>
                <c:pt idx="1397">
                  <c:v>729.06</c:v>
                </c:pt>
                <c:pt idx="1398">
                  <c:v>729.5</c:v>
                </c:pt>
                <c:pt idx="1399">
                  <c:v>729.64</c:v>
                </c:pt>
                <c:pt idx="1400">
                  <c:v>729.43</c:v>
                </c:pt>
                <c:pt idx="1401">
                  <c:v>729.22</c:v>
                </c:pt>
                <c:pt idx="1402">
                  <c:v>728.36</c:v>
                </c:pt>
                <c:pt idx="1403">
                  <c:v>728.68</c:v>
                </c:pt>
                <c:pt idx="1404">
                  <c:v>729.57</c:v>
                </c:pt>
                <c:pt idx="1405">
                  <c:v>730.23</c:v>
                </c:pt>
                <c:pt idx="1406">
                  <c:v>731.05</c:v>
                </c:pt>
                <c:pt idx="1407">
                  <c:v>731.58</c:v>
                </c:pt>
                <c:pt idx="1408">
                  <c:v>732.13</c:v>
                </c:pt>
                <c:pt idx="1409">
                  <c:v>732.29</c:v>
                </c:pt>
                <c:pt idx="1410">
                  <c:v>732.43</c:v>
                </c:pt>
                <c:pt idx="1411">
                  <c:v>732.16</c:v>
                </c:pt>
                <c:pt idx="1412">
                  <c:v>732</c:v>
                </c:pt>
                <c:pt idx="1413">
                  <c:v>732.03</c:v>
                </c:pt>
                <c:pt idx="1414">
                  <c:v>731.86</c:v>
                </c:pt>
                <c:pt idx="1415">
                  <c:v>731.62</c:v>
                </c:pt>
                <c:pt idx="1416">
                  <c:v>731.41</c:v>
                </c:pt>
                <c:pt idx="1417">
                  <c:v>732.22</c:v>
                </c:pt>
                <c:pt idx="1418">
                  <c:v>732.33</c:v>
                </c:pt>
                <c:pt idx="1419">
                  <c:v>731.28</c:v>
                </c:pt>
                <c:pt idx="1420">
                  <c:v>730.63</c:v>
                </c:pt>
                <c:pt idx="1421">
                  <c:v>731.01</c:v>
                </c:pt>
                <c:pt idx="1422">
                  <c:v>731.85</c:v>
                </c:pt>
                <c:pt idx="1423">
                  <c:v>731.28</c:v>
                </c:pt>
                <c:pt idx="1424">
                  <c:v>730.22</c:v>
                </c:pt>
                <c:pt idx="1425">
                  <c:v>730.03</c:v>
                </c:pt>
                <c:pt idx="1426">
                  <c:v>730.83</c:v>
                </c:pt>
                <c:pt idx="1427">
                  <c:v>730.2</c:v>
                </c:pt>
                <c:pt idx="1428">
                  <c:v>730.15</c:v>
                </c:pt>
                <c:pt idx="1429">
                  <c:v>731.1</c:v>
                </c:pt>
                <c:pt idx="1430">
                  <c:v>731.29</c:v>
                </c:pt>
                <c:pt idx="1431">
                  <c:v>731.3</c:v>
                </c:pt>
                <c:pt idx="1432">
                  <c:v>731.89</c:v>
                </c:pt>
                <c:pt idx="1433">
                  <c:v>731.51</c:v>
                </c:pt>
                <c:pt idx="1434">
                  <c:v>731.2</c:v>
                </c:pt>
                <c:pt idx="1435">
                  <c:v>730.22</c:v>
                </c:pt>
                <c:pt idx="1436">
                  <c:v>730.65</c:v>
                </c:pt>
                <c:pt idx="1437">
                  <c:v>730.56</c:v>
                </c:pt>
                <c:pt idx="1438">
                  <c:v>730.78</c:v>
                </c:pt>
                <c:pt idx="1439">
                  <c:v>730.47</c:v>
                </c:pt>
                <c:pt idx="1440">
                  <c:v>730.75</c:v>
                </c:pt>
                <c:pt idx="1441">
                  <c:v>731.38</c:v>
                </c:pt>
                <c:pt idx="1442">
                  <c:v>730.64</c:v>
                </c:pt>
                <c:pt idx="1443">
                  <c:v>729.96</c:v>
                </c:pt>
                <c:pt idx="1444">
                  <c:v>730.28</c:v>
                </c:pt>
                <c:pt idx="1445">
                  <c:v>731.01</c:v>
                </c:pt>
                <c:pt idx="1446">
                  <c:v>731.3</c:v>
                </c:pt>
                <c:pt idx="1447">
                  <c:v>730.96</c:v>
                </c:pt>
                <c:pt idx="1448">
                  <c:v>730.76</c:v>
                </c:pt>
                <c:pt idx="1449">
                  <c:v>731.05</c:v>
                </c:pt>
                <c:pt idx="1450">
                  <c:v>731.49</c:v>
                </c:pt>
                <c:pt idx="1451">
                  <c:v>731.29</c:v>
                </c:pt>
                <c:pt idx="1452">
                  <c:v>730.44</c:v>
                </c:pt>
                <c:pt idx="1453">
                  <c:v>730.08</c:v>
                </c:pt>
                <c:pt idx="1454">
                  <c:v>730.42</c:v>
                </c:pt>
                <c:pt idx="1455">
                  <c:v>730.76</c:v>
                </c:pt>
                <c:pt idx="1456">
                  <c:v>730.69</c:v>
                </c:pt>
                <c:pt idx="1457">
                  <c:v>730.65</c:v>
                </c:pt>
                <c:pt idx="1458">
                  <c:v>731.38</c:v>
                </c:pt>
                <c:pt idx="1459">
                  <c:v>730.93</c:v>
                </c:pt>
                <c:pt idx="1460">
                  <c:v>730.95</c:v>
                </c:pt>
                <c:pt idx="1461">
                  <c:v>731.57100000000003</c:v>
                </c:pt>
                <c:pt idx="1462">
                  <c:v>731.46299999999997</c:v>
                </c:pt>
                <c:pt idx="1463">
                  <c:v>730.67899999999997</c:v>
                </c:pt>
                <c:pt idx="1464">
                  <c:v>730.88800000000003</c:v>
                </c:pt>
                <c:pt idx="1465">
                  <c:v>731.30399999999997</c:v>
                </c:pt>
                <c:pt idx="1466">
                  <c:v>732.12099999999998</c:v>
                </c:pt>
                <c:pt idx="1467">
                  <c:v>732</c:v>
                </c:pt>
                <c:pt idx="1468">
                  <c:v>730.7</c:v>
                </c:pt>
                <c:pt idx="1469">
                  <c:v>729.42499999999995</c:v>
                </c:pt>
                <c:pt idx="1470">
                  <c:v>730.42499999999995</c:v>
                </c:pt>
                <c:pt idx="1471">
                  <c:v>730.58299999999997</c:v>
                </c:pt>
                <c:pt idx="1472">
                  <c:v>730.60400000000004</c:v>
                </c:pt>
                <c:pt idx="1473">
                  <c:v>730.16499999999996</c:v>
                </c:pt>
                <c:pt idx="1474">
                  <c:v>730.53300000000002</c:v>
                </c:pt>
                <c:pt idx="1475">
                  <c:v>730.77499999999998</c:v>
                </c:pt>
                <c:pt idx="1476">
                  <c:v>730.49199999999996</c:v>
                </c:pt>
                <c:pt idx="1477">
                  <c:v>730.13800000000003</c:v>
                </c:pt>
                <c:pt idx="1478">
                  <c:v>730.40800000000002</c:v>
                </c:pt>
                <c:pt idx="1479">
                  <c:v>730.79200000000003</c:v>
                </c:pt>
                <c:pt idx="1480">
                  <c:v>730.87099999999998</c:v>
                </c:pt>
                <c:pt idx="1481">
                  <c:v>731.32899999999995</c:v>
                </c:pt>
                <c:pt idx="1482">
                  <c:v>732.10400000000004</c:v>
                </c:pt>
                <c:pt idx="1483">
                  <c:v>732.48800000000006</c:v>
                </c:pt>
                <c:pt idx="1484">
                  <c:v>732.06700000000001</c:v>
                </c:pt>
                <c:pt idx="1485">
                  <c:v>730.60400000000004</c:v>
                </c:pt>
                <c:pt idx="1486">
                  <c:v>730.57100000000003</c:v>
                </c:pt>
                <c:pt idx="1487">
                  <c:v>730.9</c:v>
                </c:pt>
                <c:pt idx="1488">
                  <c:v>731.80799999999999</c:v>
                </c:pt>
                <c:pt idx="1489">
                  <c:v>731.75800000000004</c:v>
                </c:pt>
                <c:pt idx="1490">
                  <c:v>730.63800000000003</c:v>
                </c:pt>
                <c:pt idx="1491">
                  <c:v>730.63300000000004</c:v>
                </c:pt>
                <c:pt idx="1492">
                  <c:v>731.3</c:v>
                </c:pt>
                <c:pt idx="1493">
                  <c:v>731.904</c:v>
                </c:pt>
                <c:pt idx="1494">
                  <c:v>732.779</c:v>
                </c:pt>
                <c:pt idx="1495">
                  <c:v>732.11699999999996</c:v>
                </c:pt>
                <c:pt idx="1496">
                  <c:v>731.13300000000004</c:v>
                </c:pt>
                <c:pt idx="1497">
                  <c:v>731.29200000000003</c:v>
                </c:pt>
                <c:pt idx="1498">
                  <c:v>731.25800000000004</c:v>
                </c:pt>
                <c:pt idx="1499">
                  <c:v>730.80799999999999</c:v>
                </c:pt>
                <c:pt idx="1500">
                  <c:v>730.40800000000002</c:v>
                </c:pt>
                <c:pt idx="1501">
                  <c:v>730.44200000000001</c:v>
                </c:pt>
                <c:pt idx="1502">
                  <c:v>729.73299999999995</c:v>
                </c:pt>
                <c:pt idx="1503">
                  <c:v>729.54200000000003</c:v>
                </c:pt>
                <c:pt idx="1504">
                  <c:v>729.66700000000003</c:v>
                </c:pt>
                <c:pt idx="1505">
                  <c:v>729.95399999999995</c:v>
                </c:pt>
                <c:pt idx="1506">
                  <c:v>730.68299999999999</c:v>
                </c:pt>
                <c:pt idx="1507">
                  <c:v>730.81299999999999</c:v>
                </c:pt>
                <c:pt idx="1508">
                  <c:v>730.25800000000004</c:v>
                </c:pt>
                <c:pt idx="1509">
                  <c:v>729.57100000000003</c:v>
                </c:pt>
                <c:pt idx="1510">
                  <c:v>730.07899999999995</c:v>
                </c:pt>
                <c:pt idx="1511">
                  <c:v>731.22900000000004</c:v>
                </c:pt>
                <c:pt idx="1512">
                  <c:v>731.50800000000004</c:v>
                </c:pt>
                <c:pt idx="1513">
                  <c:v>730.8</c:v>
                </c:pt>
                <c:pt idx="1514">
                  <c:v>730.85799999999995</c:v>
                </c:pt>
                <c:pt idx="1515">
                  <c:v>730.69200000000001</c:v>
                </c:pt>
                <c:pt idx="1516">
                  <c:v>730.68799999999999</c:v>
                </c:pt>
                <c:pt idx="1517">
                  <c:v>730.81299999999999</c:v>
                </c:pt>
                <c:pt idx="1518">
                  <c:v>730.00400000000002</c:v>
                </c:pt>
                <c:pt idx="1519">
                  <c:v>728.97500000000002</c:v>
                </c:pt>
                <c:pt idx="1520">
                  <c:v>728.87099999999998</c:v>
                </c:pt>
                <c:pt idx="1521">
                  <c:v>729.346</c:v>
                </c:pt>
                <c:pt idx="1522">
                  <c:v>729.44600000000003</c:v>
                </c:pt>
                <c:pt idx="1523">
                  <c:v>729.31299999999999</c:v>
                </c:pt>
                <c:pt idx="1524">
                  <c:v>729.21699999999998</c:v>
                </c:pt>
                <c:pt idx="1525">
                  <c:v>729.08799999999997</c:v>
                </c:pt>
                <c:pt idx="1526">
                  <c:v>728.44600000000003</c:v>
                </c:pt>
                <c:pt idx="1527">
                  <c:v>729.375</c:v>
                </c:pt>
                <c:pt idx="1528">
                  <c:v>729.67499999999995</c:v>
                </c:pt>
                <c:pt idx="1529">
                  <c:v>729.4</c:v>
                </c:pt>
                <c:pt idx="1530">
                  <c:v>729.66300000000001</c:v>
                </c:pt>
                <c:pt idx="1531">
                  <c:v>729.81299999999999</c:v>
                </c:pt>
                <c:pt idx="1532">
                  <c:v>730.02499999999998</c:v>
                </c:pt>
                <c:pt idx="1533">
                  <c:v>729.81700000000001</c:v>
                </c:pt>
                <c:pt idx="1534">
                  <c:v>730.13300000000004</c:v>
                </c:pt>
                <c:pt idx="1535">
                  <c:v>730.17499999999995</c:v>
                </c:pt>
                <c:pt idx="1536">
                  <c:v>730.23800000000006</c:v>
                </c:pt>
                <c:pt idx="1537">
                  <c:v>730.35400000000004</c:v>
                </c:pt>
                <c:pt idx="1538">
                  <c:v>729.904</c:v>
                </c:pt>
                <c:pt idx="1539">
                  <c:v>729.74199999999996</c:v>
                </c:pt>
                <c:pt idx="1540">
                  <c:v>729.39200000000005</c:v>
                </c:pt>
                <c:pt idx="1541">
                  <c:v>729.404</c:v>
                </c:pt>
                <c:pt idx="1542">
                  <c:v>729.31299999999999</c:v>
                </c:pt>
                <c:pt idx="1543">
                  <c:v>729.625</c:v>
                </c:pt>
                <c:pt idx="1544">
                  <c:v>729.97900000000004</c:v>
                </c:pt>
                <c:pt idx="1545">
                  <c:v>729.74199999999996</c:v>
                </c:pt>
                <c:pt idx="1546">
                  <c:v>729.74199999999996</c:v>
                </c:pt>
                <c:pt idx="1547">
                  <c:v>730.06700000000001</c:v>
                </c:pt>
                <c:pt idx="1548">
                  <c:v>729.89599999999996</c:v>
                </c:pt>
                <c:pt idx="1549">
                  <c:v>729.98299999999995</c:v>
                </c:pt>
                <c:pt idx="1550">
                  <c:v>730.15</c:v>
                </c:pt>
                <c:pt idx="1551">
                  <c:v>730.95</c:v>
                </c:pt>
                <c:pt idx="1552">
                  <c:v>731.11699999999996</c:v>
                </c:pt>
                <c:pt idx="1553">
                  <c:v>730.62099999999998</c:v>
                </c:pt>
                <c:pt idx="1554">
                  <c:v>730.07500000000005</c:v>
                </c:pt>
                <c:pt idx="1555">
                  <c:v>730.38300000000004</c:v>
                </c:pt>
                <c:pt idx="1556">
                  <c:v>730.38800000000003</c:v>
                </c:pt>
                <c:pt idx="1557">
                  <c:v>730.23800000000006</c:v>
                </c:pt>
                <c:pt idx="1558">
                  <c:v>729.93799999999999</c:v>
                </c:pt>
                <c:pt idx="1559">
                  <c:v>730.26300000000003</c:v>
                </c:pt>
                <c:pt idx="1560">
                  <c:v>730.29200000000003</c:v>
                </c:pt>
                <c:pt idx="1561">
                  <c:v>730.38800000000003</c:v>
                </c:pt>
                <c:pt idx="1562">
                  <c:v>730.47900000000004</c:v>
                </c:pt>
                <c:pt idx="1563">
                  <c:v>730.55</c:v>
                </c:pt>
                <c:pt idx="1564">
                  <c:v>730.49599999999998</c:v>
                </c:pt>
                <c:pt idx="1565">
                  <c:v>731.21299999999997</c:v>
                </c:pt>
                <c:pt idx="1566">
                  <c:v>731.00400000000002</c:v>
                </c:pt>
                <c:pt idx="1567">
                  <c:v>730.74199999999996</c:v>
                </c:pt>
                <c:pt idx="1568">
                  <c:v>729.9</c:v>
                </c:pt>
                <c:pt idx="1569">
                  <c:v>729.17899999999997</c:v>
                </c:pt>
                <c:pt idx="1570">
                  <c:v>729.07100000000003</c:v>
                </c:pt>
                <c:pt idx="1571">
                  <c:v>728.99599999999998</c:v>
                </c:pt>
                <c:pt idx="1572">
                  <c:v>729.27099999999996</c:v>
                </c:pt>
                <c:pt idx="1573">
                  <c:v>730.25800000000004</c:v>
                </c:pt>
                <c:pt idx="1574">
                  <c:v>730.45799999999997</c:v>
                </c:pt>
                <c:pt idx="1575">
                  <c:v>730.46699999999998</c:v>
                </c:pt>
                <c:pt idx="1576">
                  <c:v>730.79600000000005</c:v>
                </c:pt>
                <c:pt idx="1577">
                  <c:v>730.92899999999997</c:v>
                </c:pt>
                <c:pt idx="1578">
                  <c:v>729.27099999999996</c:v>
                </c:pt>
                <c:pt idx="1579">
                  <c:v>728.61300000000006</c:v>
                </c:pt>
                <c:pt idx="1580">
                  <c:v>728.65800000000002</c:v>
                </c:pt>
                <c:pt idx="1581">
                  <c:v>729.61699999999996</c:v>
                </c:pt>
                <c:pt idx="1582">
                  <c:v>730.31700000000001</c:v>
                </c:pt>
                <c:pt idx="1583">
                  <c:v>730.10400000000004</c:v>
                </c:pt>
                <c:pt idx="1584">
                  <c:v>729.971</c:v>
                </c:pt>
                <c:pt idx="1585">
                  <c:v>729.54600000000005</c:v>
                </c:pt>
                <c:pt idx="1586">
                  <c:v>729.61300000000006</c:v>
                </c:pt>
                <c:pt idx="1587">
                  <c:v>730.65</c:v>
                </c:pt>
                <c:pt idx="1588">
                  <c:v>730.43299999999999</c:v>
                </c:pt>
                <c:pt idx="1589">
                  <c:v>730.21299999999997</c:v>
                </c:pt>
                <c:pt idx="1590">
                  <c:v>730.89599999999996</c:v>
                </c:pt>
                <c:pt idx="1591">
                  <c:v>731.85799999999995</c:v>
                </c:pt>
                <c:pt idx="1592">
                  <c:v>731.37099999999998</c:v>
                </c:pt>
                <c:pt idx="1593">
                  <c:v>730.11300000000006</c:v>
                </c:pt>
                <c:pt idx="1594">
                  <c:v>729.31700000000001</c:v>
                </c:pt>
                <c:pt idx="1595">
                  <c:v>729.6</c:v>
                </c:pt>
                <c:pt idx="1596">
                  <c:v>728.89200000000005</c:v>
                </c:pt>
                <c:pt idx="1597">
                  <c:v>729.52099999999996</c:v>
                </c:pt>
                <c:pt idx="1598">
                  <c:v>730.80399999999997</c:v>
                </c:pt>
                <c:pt idx="1599">
                  <c:v>730.36300000000006</c:v>
                </c:pt>
                <c:pt idx="1600">
                  <c:v>729.81299999999999</c:v>
                </c:pt>
                <c:pt idx="1601">
                  <c:v>729.41700000000003</c:v>
                </c:pt>
                <c:pt idx="1602">
                  <c:v>728.83799999999997</c:v>
                </c:pt>
                <c:pt idx="1603">
                  <c:v>729.125</c:v>
                </c:pt>
                <c:pt idx="1604">
                  <c:v>729.90800000000002</c:v>
                </c:pt>
                <c:pt idx="1605">
                  <c:v>731.096</c:v>
                </c:pt>
                <c:pt idx="1606">
                  <c:v>731.57100000000003</c:v>
                </c:pt>
                <c:pt idx="1607">
                  <c:v>731.29200000000003</c:v>
                </c:pt>
                <c:pt idx="1608">
                  <c:v>731.3</c:v>
                </c:pt>
                <c:pt idx="1609">
                  <c:v>731.49199999999996</c:v>
                </c:pt>
                <c:pt idx="1610">
                  <c:v>730.92100000000005</c:v>
                </c:pt>
                <c:pt idx="1611">
                  <c:v>730.17100000000005</c:v>
                </c:pt>
                <c:pt idx="1612">
                  <c:v>730.28800000000001</c:v>
                </c:pt>
                <c:pt idx="1613">
                  <c:v>730.05799999999999</c:v>
                </c:pt>
                <c:pt idx="1614">
                  <c:v>729.85799999999995</c:v>
                </c:pt>
                <c:pt idx="1615">
                  <c:v>729.6</c:v>
                </c:pt>
                <c:pt idx="1616">
                  <c:v>730.346</c:v>
                </c:pt>
                <c:pt idx="1617">
                  <c:v>730.87900000000002</c:v>
                </c:pt>
                <c:pt idx="1618">
                  <c:v>730.375</c:v>
                </c:pt>
                <c:pt idx="1619">
                  <c:v>730.49599999999998</c:v>
                </c:pt>
                <c:pt idx="1620">
                  <c:v>731.55799999999999</c:v>
                </c:pt>
                <c:pt idx="1621">
                  <c:v>731.81700000000001</c:v>
                </c:pt>
                <c:pt idx="1622">
                  <c:v>731.05</c:v>
                </c:pt>
                <c:pt idx="1623">
                  <c:v>730.00400000000002</c:v>
                </c:pt>
                <c:pt idx="1624">
                  <c:v>729.8</c:v>
                </c:pt>
                <c:pt idx="1625">
                  <c:v>729.44600000000003</c:v>
                </c:pt>
                <c:pt idx="1626">
                  <c:v>729.15</c:v>
                </c:pt>
                <c:pt idx="1627">
                  <c:v>729.57100000000003</c:v>
                </c:pt>
                <c:pt idx="1628">
                  <c:v>731.19200000000001</c:v>
                </c:pt>
                <c:pt idx="1629">
                  <c:v>732.14599999999996</c:v>
                </c:pt>
                <c:pt idx="1630">
                  <c:v>731.69200000000001</c:v>
                </c:pt>
                <c:pt idx="1631">
                  <c:v>730.43299999999999</c:v>
                </c:pt>
                <c:pt idx="1632">
                  <c:v>730.04600000000005</c:v>
                </c:pt>
                <c:pt idx="1633">
                  <c:v>730.47500000000002</c:v>
                </c:pt>
                <c:pt idx="1634">
                  <c:v>730.86300000000006</c:v>
                </c:pt>
                <c:pt idx="1635">
                  <c:v>731.20799999999997</c:v>
                </c:pt>
                <c:pt idx="1636">
                  <c:v>730.74199999999996</c:v>
                </c:pt>
                <c:pt idx="1637">
                  <c:v>730.68799999999999</c:v>
                </c:pt>
                <c:pt idx="1638">
                  <c:v>730.13800000000003</c:v>
                </c:pt>
                <c:pt idx="1639">
                  <c:v>729.69600000000003</c:v>
                </c:pt>
                <c:pt idx="1640">
                  <c:v>729.10400000000004</c:v>
                </c:pt>
                <c:pt idx="1641">
                  <c:v>729.62099999999998</c:v>
                </c:pt>
                <c:pt idx="1642">
                  <c:v>730.15800000000002</c:v>
                </c:pt>
                <c:pt idx="1643">
                  <c:v>730.37099999999998</c:v>
                </c:pt>
                <c:pt idx="1644">
                  <c:v>730.05</c:v>
                </c:pt>
                <c:pt idx="1645">
                  <c:v>730.029</c:v>
                </c:pt>
                <c:pt idx="1646">
                  <c:v>729.66300000000001</c:v>
                </c:pt>
                <c:pt idx="1647">
                  <c:v>729.24599999999998</c:v>
                </c:pt>
                <c:pt idx="1648">
                  <c:v>730.12099999999998</c:v>
                </c:pt>
                <c:pt idx="1649">
                  <c:v>731.04600000000005</c:v>
                </c:pt>
                <c:pt idx="1650">
                  <c:v>730.78300000000002</c:v>
                </c:pt>
                <c:pt idx="1651">
                  <c:v>730.346</c:v>
                </c:pt>
                <c:pt idx="1652">
                  <c:v>730.82100000000003</c:v>
                </c:pt>
                <c:pt idx="1653">
                  <c:v>731.14599999999996</c:v>
                </c:pt>
                <c:pt idx="1654">
                  <c:v>730.35</c:v>
                </c:pt>
                <c:pt idx="1655">
                  <c:v>729.29600000000005</c:v>
                </c:pt>
                <c:pt idx="1656">
                  <c:v>728.55799999999999</c:v>
                </c:pt>
                <c:pt idx="1657">
                  <c:v>729.28800000000001</c:v>
                </c:pt>
                <c:pt idx="1658">
                  <c:v>729.70399999999995</c:v>
                </c:pt>
                <c:pt idx="1659">
                  <c:v>729.9</c:v>
                </c:pt>
                <c:pt idx="1660">
                  <c:v>731.04200000000003</c:v>
                </c:pt>
                <c:pt idx="1661">
                  <c:v>730.97500000000002</c:v>
                </c:pt>
                <c:pt idx="1662">
                  <c:v>730.41300000000001</c:v>
                </c:pt>
                <c:pt idx="1663">
                  <c:v>729.86699999999996</c:v>
                </c:pt>
                <c:pt idx="1664">
                  <c:v>730.07500000000005</c:v>
                </c:pt>
                <c:pt idx="1665">
                  <c:v>731.01300000000003</c:v>
                </c:pt>
                <c:pt idx="1666">
                  <c:v>731.19600000000003</c:v>
                </c:pt>
                <c:pt idx="1667">
                  <c:v>731.18799999999999</c:v>
                </c:pt>
                <c:pt idx="1668">
                  <c:v>731</c:v>
                </c:pt>
                <c:pt idx="1669">
                  <c:v>730.88300000000004</c:v>
                </c:pt>
                <c:pt idx="1670">
                  <c:v>730.23299999999995</c:v>
                </c:pt>
                <c:pt idx="1671">
                  <c:v>730.50800000000004</c:v>
                </c:pt>
                <c:pt idx="1672">
                  <c:v>731.07899999999995</c:v>
                </c:pt>
                <c:pt idx="1673">
                  <c:v>730.41300000000001</c:v>
                </c:pt>
                <c:pt idx="1674">
                  <c:v>729.64200000000005</c:v>
                </c:pt>
                <c:pt idx="1675">
                  <c:v>728.96699999999998</c:v>
                </c:pt>
                <c:pt idx="1676">
                  <c:v>729.48299999999995</c:v>
                </c:pt>
                <c:pt idx="1677">
                  <c:v>730.7</c:v>
                </c:pt>
                <c:pt idx="1678">
                  <c:v>731.17899999999997</c:v>
                </c:pt>
                <c:pt idx="1679">
                  <c:v>730.07899999999995</c:v>
                </c:pt>
                <c:pt idx="1680">
                  <c:v>729.71299999999997</c:v>
                </c:pt>
                <c:pt idx="1681">
                  <c:v>729.50400000000002</c:v>
                </c:pt>
                <c:pt idx="1682">
                  <c:v>729.37099999999998</c:v>
                </c:pt>
                <c:pt idx="1683">
                  <c:v>729.40800000000002</c:v>
                </c:pt>
                <c:pt idx="1684">
                  <c:v>728.779</c:v>
                </c:pt>
                <c:pt idx="1685">
                  <c:v>728.75</c:v>
                </c:pt>
                <c:pt idx="1686">
                  <c:v>728.85400000000004</c:v>
                </c:pt>
                <c:pt idx="1687">
                  <c:v>729.60400000000004</c:v>
                </c:pt>
                <c:pt idx="1688">
                  <c:v>730.36699999999996</c:v>
                </c:pt>
                <c:pt idx="1689">
                  <c:v>731.20399999999995</c:v>
                </c:pt>
                <c:pt idx="1690">
                  <c:v>731.10799999999995</c:v>
                </c:pt>
                <c:pt idx="1691">
                  <c:v>730.88300000000004</c:v>
                </c:pt>
                <c:pt idx="1692">
                  <c:v>730.57500000000005</c:v>
                </c:pt>
                <c:pt idx="1693">
                  <c:v>730.45799999999997</c:v>
                </c:pt>
                <c:pt idx="1694">
                  <c:v>730.97900000000004</c:v>
                </c:pt>
                <c:pt idx="1695">
                  <c:v>731.17100000000005</c:v>
                </c:pt>
                <c:pt idx="1696">
                  <c:v>730.93299999999999</c:v>
                </c:pt>
                <c:pt idx="1697">
                  <c:v>729.55</c:v>
                </c:pt>
                <c:pt idx="1698">
                  <c:v>729.43299999999999</c:v>
                </c:pt>
                <c:pt idx="1699">
                  <c:v>729.64200000000005</c:v>
                </c:pt>
                <c:pt idx="1700">
                  <c:v>729.8</c:v>
                </c:pt>
                <c:pt idx="1701">
                  <c:v>729.50400000000002</c:v>
                </c:pt>
                <c:pt idx="1702">
                  <c:v>729.26300000000003</c:v>
                </c:pt>
                <c:pt idx="1703">
                  <c:v>729.12099999999998</c:v>
                </c:pt>
                <c:pt idx="1704">
                  <c:v>729.69600000000003</c:v>
                </c:pt>
                <c:pt idx="1705">
                  <c:v>730.02099999999996</c:v>
                </c:pt>
                <c:pt idx="1706">
                  <c:v>730.76300000000003</c:v>
                </c:pt>
                <c:pt idx="1707">
                  <c:v>730.029</c:v>
                </c:pt>
                <c:pt idx="1708">
                  <c:v>729.24599999999998</c:v>
                </c:pt>
                <c:pt idx="1709">
                  <c:v>728.96699999999998</c:v>
                </c:pt>
                <c:pt idx="1710">
                  <c:v>729.27499999999998</c:v>
                </c:pt>
                <c:pt idx="1711">
                  <c:v>729.29600000000005</c:v>
                </c:pt>
                <c:pt idx="1712">
                  <c:v>728.27499999999998</c:v>
                </c:pt>
                <c:pt idx="1713">
                  <c:v>727.19200000000001</c:v>
                </c:pt>
                <c:pt idx="1714">
                  <c:v>728.25</c:v>
                </c:pt>
                <c:pt idx="1715">
                  <c:v>729.75</c:v>
                </c:pt>
                <c:pt idx="1716">
                  <c:v>729.71299999999997</c:v>
                </c:pt>
                <c:pt idx="1717">
                  <c:v>729.55399999999997</c:v>
                </c:pt>
                <c:pt idx="1718">
                  <c:v>730.48800000000006</c:v>
                </c:pt>
                <c:pt idx="1719">
                  <c:v>731.10400000000004</c:v>
                </c:pt>
                <c:pt idx="1720">
                  <c:v>730.92899999999997</c:v>
                </c:pt>
                <c:pt idx="1721">
                  <c:v>729.596</c:v>
                </c:pt>
                <c:pt idx="1722">
                  <c:v>729.17899999999997</c:v>
                </c:pt>
                <c:pt idx="1723">
                  <c:v>729.63300000000004</c:v>
                </c:pt>
                <c:pt idx="1724">
                  <c:v>730.75400000000002</c:v>
                </c:pt>
                <c:pt idx="1725">
                  <c:v>731.32500000000005</c:v>
                </c:pt>
                <c:pt idx="1726">
                  <c:v>731.07100000000003</c:v>
                </c:pt>
                <c:pt idx="1727">
                  <c:v>730.8</c:v>
                </c:pt>
                <c:pt idx="1728">
                  <c:v>730.68799999999999</c:v>
                </c:pt>
                <c:pt idx="1729">
                  <c:v>729.92499999999995</c:v>
                </c:pt>
                <c:pt idx="1730">
                  <c:v>728.471</c:v>
                </c:pt>
                <c:pt idx="1731">
                  <c:v>727.779</c:v>
                </c:pt>
                <c:pt idx="1732">
                  <c:v>728.48800000000006</c:v>
                </c:pt>
                <c:pt idx="1733">
                  <c:v>729.25400000000002</c:v>
                </c:pt>
                <c:pt idx="1734">
                  <c:v>730.45</c:v>
                </c:pt>
                <c:pt idx="1735">
                  <c:v>729.71699999999998</c:v>
                </c:pt>
                <c:pt idx="1736">
                  <c:v>729.73299999999995</c:v>
                </c:pt>
                <c:pt idx="1737">
                  <c:v>730.654</c:v>
                </c:pt>
                <c:pt idx="1738">
                  <c:v>730.55</c:v>
                </c:pt>
                <c:pt idx="1739">
                  <c:v>730.39599999999996</c:v>
                </c:pt>
                <c:pt idx="1740">
                  <c:v>730.404</c:v>
                </c:pt>
                <c:pt idx="1741">
                  <c:v>731.06700000000001</c:v>
                </c:pt>
                <c:pt idx="1742">
                  <c:v>731.75800000000004</c:v>
                </c:pt>
                <c:pt idx="1743">
                  <c:v>731.3</c:v>
                </c:pt>
                <c:pt idx="1744">
                  <c:v>729.73299999999995</c:v>
                </c:pt>
                <c:pt idx="1745">
                  <c:v>729.41300000000001</c:v>
                </c:pt>
                <c:pt idx="1746">
                  <c:v>729.93799999999999</c:v>
                </c:pt>
                <c:pt idx="1747">
                  <c:v>729.75</c:v>
                </c:pt>
                <c:pt idx="1748">
                  <c:v>729.44200000000001</c:v>
                </c:pt>
                <c:pt idx="1749">
                  <c:v>730.24599999999998</c:v>
                </c:pt>
                <c:pt idx="1750">
                  <c:v>730.73299999999995</c:v>
                </c:pt>
                <c:pt idx="1751">
                  <c:v>729.63300000000004</c:v>
                </c:pt>
                <c:pt idx="1752">
                  <c:v>728.30799999999999</c:v>
                </c:pt>
                <c:pt idx="1753">
                  <c:v>728.60400000000004</c:v>
                </c:pt>
                <c:pt idx="1754">
                  <c:v>728.88300000000004</c:v>
                </c:pt>
                <c:pt idx="1755">
                  <c:v>729.221</c:v>
                </c:pt>
                <c:pt idx="1756">
                  <c:v>728.66300000000001</c:v>
                </c:pt>
                <c:pt idx="1757">
                  <c:v>728.91300000000001</c:v>
                </c:pt>
                <c:pt idx="1758">
                  <c:v>729.38300000000004</c:v>
                </c:pt>
                <c:pt idx="1759">
                  <c:v>729.08299999999997</c:v>
                </c:pt>
                <c:pt idx="1760">
                  <c:v>728.65800000000002</c:v>
                </c:pt>
                <c:pt idx="1761">
                  <c:v>728.63300000000004</c:v>
                </c:pt>
                <c:pt idx="1762">
                  <c:v>729.63300000000004</c:v>
                </c:pt>
                <c:pt idx="1763">
                  <c:v>729.27099999999996</c:v>
                </c:pt>
                <c:pt idx="1764">
                  <c:v>728.904</c:v>
                </c:pt>
                <c:pt idx="1765">
                  <c:v>729.55</c:v>
                </c:pt>
                <c:pt idx="1766">
                  <c:v>730.68299999999999</c:v>
                </c:pt>
                <c:pt idx="1767">
                  <c:v>730.65800000000002</c:v>
                </c:pt>
                <c:pt idx="1768">
                  <c:v>730.81299999999999</c:v>
                </c:pt>
                <c:pt idx="1769">
                  <c:v>731.83799999999997</c:v>
                </c:pt>
                <c:pt idx="1770">
                  <c:v>732.67100000000005</c:v>
                </c:pt>
                <c:pt idx="1771">
                  <c:v>733.34199999999998</c:v>
                </c:pt>
                <c:pt idx="1772">
                  <c:v>731.92100000000005</c:v>
                </c:pt>
                <c:pt idx="1773">
                  <c:v>731.66300000000001</c:v>
                </c:pt>
                <c:pt idx="1774">
                  <c:v>731.44200000000001</c:v>
                </c:pt>
                <c:pt idx="1775">
                  <c:v>730.68299999999999</c:v>
                </c:pt>
                <c:pt idx="1776">
                  <c:v>728.86300000000006</c:v>
                </c:pt>
                <c:pt idx="1777">
                  <c:v>729.26700000000005</c:v>
                </c:pt>
                <c:pt idx="1778">
                  <c:v>729.74199999999996</c:v>
                </c:pt>
                <c:pt idx="1779">
                  <c:v>729.47500000000002</c:v>
                </c:pt>
                <c:pt idx="1780">
                  <c:v>729.40800000000002</c:v>
                </c:pt>
                <c:pt idx="1781">
                  <c:v>729.471</c:v>
                </c:pt>
                <c:pt idx="1782">
                  <c:v>729.57500000000005</c:v>
                </c:pt>
                <c:pt idx="1783">
                  <c:v>729.05399999999997</c:v>
                </c:pt>
                <c:pt idx="1784">
                  <c:v>729.24199999999996</c:v>
                </c:pt>
                <c:pt idx="1785">
                  <c:v>729.42899999999997</c:v>
                </c:pt>
                <c:pt idx="1786">
                  <c:v>730.596</c:v>
                </c:pt>
                <c:pt idx="1787">
                  <c:v>731.25800000000004</c:v>
                </c:pt>
                <c:pt idx="1788">
                  <c:v>731.42899999999997</c:v>
                </c:pt>
                <c:pt idx="1789">
                  <c:v>731.18799999999999</c:v>
                </c:pt>
                <c:pt idx="1790">
                  <c:v>731.61699999999996</c:v>
                </c:pt>
                <c:pt idx="1791">
                  <c:v>732.39599999999996</c:v>
                </c:pt>
                <c:pt idx="1792">
                  <c:v>732.67899999999997</c:v>
                </c:pt>
                <c:pt idx="1793">
                  <c:v>732.50800000000004</c:v>
                </c:pt>
                <c:pt idx="1794">
                  <c:v>731.69600000000003</c:v>
                </c:pt>
                <c:pt idx="1795">
                  <c:v>731.35400000000004</c:v>
                </c:pt>
                <c:pt idx="1796">
                  <c:v>731.01300000000003</c:v>
                </c:pt>
                <c:pt idx="1797">
                  <c:v>731.1</c:v>
                </c:pt>
                <c:pt idx="1798">
                  <c:v>731.10799999999995</c:v>
                </c:pt>
                <c:pt idx="1799">
                  <c:v>731.46299999999997</c:v>
                </c:pt>
                <c:pt idx="1800">
                  <c:v>731.59199999999998</c:v>
                </c:pt>
                <c:pt idx="1801">
                  <c:v>731.27499999999998</c:v>
                </c:pt>
                <c:pt idx="1802">
                  <c:v>730.53300000000002</c:v>
                </c:pt>
                <c:pt idx="1803">
                  <c:v>729.99199999999996</c:v>
                </c:pt>
                <c:pt idx="1804">
                  <c:v>730.67499999999995</c:v>
                </c:pt>
                <c:pt idx="1805">
                  <c:v>731.89599999999996</c:v>
                </c:pt>
                <c:pt idx="1806">
                  <c:v>731.94600000000003</c:v>
                </c:pt>
                <c:pt idx="1807">
                  <c:v>730.42499999999995</c:v>
                </c:pt>
                <c:pt idx="1808">
                  <c:v>730.16700000000003</c:v>
                </c:pt>
                <c:pt idx="1809">
                  <c:v>729.93799999999999</c:v>
                </c:pt>
                <c:pt idx="1810">
                  <c:v>729.68299999999999</c:v>
                </c:pt>
                <c:pt idx="1811">
                  <c:v>730.375</c:v>
                </c:pt>
                <c:pt idx="1812">
                  <c:v>730.38300000000004</c:v>
                </c:pt>
                <c:pt idx="1813">
                  <c:v>729.49199999999996</c:v>
                </c:pt>
                <c:pt idx="1814">
                  <c:v>728.71699999999998</c:v>
                </c:pt>
                <c:pt idx="1815">
                  <c:v>728.79200000000003</c:v>
                </c:pt>
                <c:pt idx="1816">
                  <c:v>729.68299999999999</c:v>
                </c:pt>
                <c:pt idx="1817">
                  <c:v>730.35799999999995</c:v>
                </c:pt>
                <c:pt idx="1818">
                  <c:v>731.68299999999999</c:v>
                </c:pt>
                <c:pt idx="1819">
                  <c:v>732.61699999999996</c:v>
                </c:pt>
                <c:pt idx="1820">
                  <c:v>732.18799999999999</c:v>
                </c:pt>
                <c:pt idx="1821">
                  <c:v>731.48299999999995</c:v>
                </c:pt>
                <c:pt idx="1822">
                  <c:v>731.22500000000002</c:v>
                </c:pt>
                <c:pt idx="1823">
                  <c:v>731.779</c:v>
                </c:pt>
                <c:pt idx="1824">
                  <c:v>732.29600000000005</c:v>
                </c:pt>
                <c:pt idx="1825">
                  <c:v>732.596</c:v>
                </c:pt>
                <c:pt idx="1826">
                  <c:v>732.79200000000003</c:v>
                </c:pt>
                <c:pt idx="1827">
                  <c:v>732.13300000000004</c:v>
                </c:pt>
                <c:pt idx="1828">
                  <c:v>731.15800000000002</c:v>
                </c:pt>
                <c:pt idx="1829">
                  <c:v>730.58799999999997</c:v>
                </c:pt>
                <c:pt idx="1830">
                  <c:v>730.67499999999995</c:v>
                </c:pt>
                <c:pt idx="1831">
                  <c:v>731.11699999999996</c:v>
                </c:pt>
                <c:pt idx="1832">
                  <c:v>731.50400000000002</c:v>
                </c:pt>
                <c:pt idx="1833">
                  <c:v>731.49599999999998</c:v>
                </c:pt>
                <c:pt idx="1834">
                  <c:v>731.529</c:v>
                </c:pt>
                <c:pt idx="1835">
                  <c:v>731.85400000000004</c:v>
                </c:pt>
                <c:pt idx="1836">
                  <c:v>731.86699999999996</c:v>
                </c:pt>
                <c:pt idx="1837">
                  <c:v>730.88800000000003</c:v>
                </c:pt>
                <c:pt idx="1838">
                  <c:v>730.05399999999997</c:v>
                </c:pt>
                <c:pt idx="1839">
                  <c:v>731.44600000000003</c:v>
                </c:pt>
                <c:pt idx="1840">
                  <c:v>732.61300000000006</c:v>
                </c:pt>
                <c:pt idx="1841">
                  <c:v>732.42899999999997</c:v>
                </c:pt>
                <c:pt idx="1842">
                  <c:v>732.14200000000005</c:v>
                </c:pt>
                <c:pt idx="1843">
                  <c:v>732.26700000000005</c:v>
                </c:pt>
                <c:pt idx="1844">
                  <c:v>732.26300000000003</c:v>
                </c:pt>
                <c:pt idx="1845">
                  <c:v>732.42899999999997</c:v>
                </c:pt>
                <c:pt idx="1846">
                  <c:v>733.24599999999998</c:v>
                </c:pt>
                <c:pt idx="1847">
                  <c:v>732.52499999999998</c:v>
                </c:pt>
                <c:pt idx="1848">
                  <c:v>731.63300000000004</c:v>
                </c:pt>
                <c:pt idx="1849">
                  <c:v>732.44200000000001</c:v>
                </c:pt>
                <c:pt idx="1850">
                  <c:v>732.21699999999998</c:v>
                </c:pt>
                <c:pt idx="1851">
                  <c:v>730.86699999999996</c:v>
                </c:pt>
                <c:pt idx="1852">
                  <c:v>730.42100000000005</c:v>
                </c:pt>
                <c:pt idx="1853">
                  <c:v>729.79200000000003</c:v>
                </c:pt>
                <c:pt idx="1854">
                  <c:v>729.79600000000005</c:v>
                </c:pt>
                <c:pt idx="1855">
                  <c:v>730.49599999999998</c:v>
                </c:pt>
                <c:pt idx="1856">
                  <c:v>730.55399999999997</c:v>
                </c:pt>
                <c:pt idx="1857">
                  <c:v>729.91300000000001</c:v>
                </c:pt>
                <c:pt idx="1858">
                  <c:v>730.09199999999998</c:v>
                </c:pt>
                <c:pt idx="1859">
                  <c:v>730.79200000000003</c:v>
                </c:pt>
                <c:pt idx="1860">
                  <c:v>730.08299999999997</c:v>
                </c:pt>
                <c:pt idx="1861">
                  <c:v>729.45399999999995</c:v>
                </c:pt>
                <c:pt idx="1862">
                  <c:v>730.14599999999996</c:v>
                </c:pt>
                <c:pt idx="1863">
                  <c:v>730.51700000000005</c:v>
                </c:pt>
                <c:pt idx="1864">
                  <c:v>731.12099999999998</c:v>
                </c:pt>
                <c:pt idx="1865">
                  <c:v>730.50800000000004</c:v>
                </c:pt>
                <c:pt idx="1866">
                  <c:v>730.21699999999998</c:v>
                </c:pt>
                <c:pt idx="1867">
                  <c:v>730.125</c:v>
                </c:pt>
                <c:pt idx="1868">
                  <c:v>730.73299999999995</c:v>
                </c:pt>
                <c:pt idx="1869">
                  <c:v>731.01700000000005</c:v>
                </c:pt>
                <c:pt idx="1870">
                  <c:v>731.98800000000006</c:v>
                </c:pt>
                <c:pt idx="1871">
                  <c:v>731.72500000000002</c:v>
                </c:pt>
                <c:pt idx="1872">
                  <c:v>731.15</c:v>
                </c:pt>
                <c:pt idx="1873">
                  <c:v>731.78300000000002</c:v>
                </c:pt>
                <c:pt idx="1874">
                  <c:v>732.221</c:v>
                </c:pt>
                <c:pt idx="1875">
                  <c:v>732.18799999999999</c:v>
                </c:pt>
                <c:pt idx="1876">
                  <c:v>731.60400000000004</c:v>
                </c:pt>
                <c:pt idx="1877">
                  <c:v>731.17100000000005</c:v>
                </c:pt>
                <c:pt idx="1878">
                  <c:v>731.25</c:v>
                </c:pt>
                <c:pt idx="1879">
                  <c:v>731.28800000000001</c:v>
                </c:pt>
                <c:pt idx="1880">
                  <c:v>730.95799999999997</c:v>
                </c:pt>
                <c:pt idx="1881">
                  <c:v>730.63800000000003</c:v>
                </c:pt>
                <c:pt idx="1882">
                  <c:v>730.49199999999996</c:v>
                </c:pt>
                <c:pt idx="1883">
                  <c:v>730.721</c:v>
                </c:pt>
                <c:pt idx="1884">
                  <c:v>730.94200000000001</c:v>
                </c:pt>
                <c:pt idx="1885">
                  <c:v>730.98800000000006</c:v>
                </c:pt>
                <c:pt idx="1886">
                  <c:v>730.62900000000002</c:v>
                </c:pt>
                <c:pt idx="1887">
                  <c:v>730.92899999999997</c:v>
                </c:pt>
                <c:pt idx="1888">
                  <c:v>731.22900000000004</c:v>
                </c:pt>
                <c:pt idx="1889">
                  <c:v>731.44200000000001</c:v>
                </c:pt>
                <c:pt idx="1890">
                  <c:v>730.57500000000005</c:v>
                </c:pt>
                <c:pt idx="1891">
                  <c:v>729.54200000000003</c:v>
                </c:pt>
                <c:pt idx="1892">
                  <c:v>729.24199999999996</c:v>
                </c:pt>
                <c:pt idx="1893">
                  <c:v>729.85</c:v>
                </c:pt>
                <c:pt idx="1894">
                  <c:v>729.96299999999997</c:v>
                </c:pt>
                <c:pt idx="1895">
                  <c:v>729.875</c:v>
                </c:pt>
                <c:pt idx="1896">
                  <c:v>730.07899999999995</c:v>
                </c:pt>
                <c:pt idx="1897">
                  <c:v>730.22500000000002</c:v>
                </c:pt>
                <c:pt idx="1898">
                  <c:v>730.58799999999997</c:v>
                </c:pt>
                <c:pt idx="1899">
                  <c:v>731.05799999999999</c:v>
                </c:pt>
                <c:pt idx="1900">
                  <c:v>731.04200000000003</c:v>
                </c:pt>
                <c:pt idx="1901">
                  <c:v>730.56700000000001</c:v>
                </c:pt>
                <c:pt idx="1902">
                  <c:v>729.92899999999997</c:v>
                </c:pt>
                <c:pt idx="1903">
                  <c:v>729.4</c:v>
                </c:pt>
                <c:pt idx="1904">
                  <c:v>729.45399999999995</c:v>
                </c:pt>
                <c:pt idx="1905">
                  <c:v>730.125</c:v>
                </c:pt>
                <c:pt idx="1906">
                  <c:v>730.57899999999995</c:v>
                </c:pt>
                <c:pt idx="1907">
                  <c:v>730.221</c:v>
                </c:pt>
                <c:pt idx="1908">
                  <c:v>729.98800000000006</c:v>
                </c:pt>
                <c:pt idx="1909">
                  <c:v>729.77099999999996</c:v>
                </c:pt>
                <c:pt idx="1910">
                  <c:v>730.09199999999998</c:v>
                </c:pt>
                <c:pt idx="1911">
                  <c:v>729.77499999999998</c:v>
                </c:pt>
                <c:pt idx="1912">
                  <c:v>729.20399999999995</c:v>
                </c:pt>
                <c:pt idx="1913">
                  <c:v>729.30399999999997</c:v>
                </c:pt>
                <c:pt idx="1914">
                  <c:v>729.91700000000003</c:v>
                </c:pt>
                <c:pt idx="1915">
                  <c:v>731.08299999999997</c:v>
                </c:pt>
                <c:pt idx="1916">
                  <c:v>731.15800000000002</c:v>
                </c:pt>
                <c:pt idx="1917">
                  <c:v>731.26300000000003</c:v>
                </c:pt>
                <c:pt idx="1918">
                  <c:v>731.61300000000006</c:v>
                </c:pt>
                <c:pt idx="1919">
                  <c:v>731.67899999999997</c:v>
                </c:pt>
                <c:pt idx="1920">
                  <c:v>731.07899999999995</c:v>
                </c:pt>
                <c:pt idx="1921">
                  <c:v>730.33299999999997</c:v>
                </c:pt>
                <c:pt idx="1922">
                  <c:v>729.74199999999996</c:v>
                </c:pt>
                <c:pt idx="1923">
                  <c:v>730.9</c:v>
                </c:pt>
                <c:pt idx="1924">
                  <c:v>731.19200000000001</c:v>
                </c:pt>
                <c:pt idx="1925">
                  <c:v>731.14599999999996</c:v>
                </c:pt>
                <c:pt idx="1926">
                  <c:v>730.48299999999995</c:v>
                </c:pt>
                <c:pt idx="1927">
                  <c:v>730.11300000000006</c:v>
                </c:pt>
                <c:pt idx="1928">
                  <c:v>731.28800000000001</c:v>
                </c:pt>
                <c:pt idx="1929">
                  <c:v>731.62099999999998</c:v>
                </c:pt>
                <c:pt idx="1930">
                  <c:v>730.81700000000001</c:v>
                </c:pt>
                <c:pt idx="1931">
                  <c:v>729.83299999999997</c:v>
                </c:pt>
                <c:pt idx="1932">
                  <c:v>730.07100000000003</c:v>
                </c:pt>
                <c:pt idx="1933">
                  <c:v>730.39599999999996</c:v>
                </c:pt>
                <c:pt idx="1934">
                  <c:v>730.67499999999995</c:v>
                </c:pt>
                <c:pt idx="1935">
                  <c:v>730.66700000000003</c:v>
                </c:pt>
                <c:pt idx="1936">
                  <c:v>730.24199999999996</c:v>
                </c:pt>
                <c:pt idx="1937">
                  <c:v>730.07100000000003</c:v>
                </c:pt>
                <c:pt idx="1938">
                  <c:v>730.04200000000003</c:v>
                </c:pt>
                <c:pt idx="1939">
                  <c:v>730.29600000000005</c:v>
                </c:pt>
                <c:pt idx="1940">
                  <c:v>730.19600000000003</c:v>
                </c:pt>
                <c:pt idx="1941">
                  <c:v>728.971</c:v>
                </c:pt>
                <c:pt idx="1942">
                  <c:v>729.33799999999997</c:v>
                </c:pt>
                <c:pt idx="1943">
                  <c:v>729.62900000000002</c:v>
                </c:pt>
                <c:pt idx="1944">
                  <c:v>730.05799999999999</c:v>
                </c:pt>
                <c:pt idx="1945">
                  <c:v>729.48299999999995</c:v>
                </c:pt>
                <c:pt idx="1946">
                  <c:v>729.67100000000005</c:v>
                </c:pt>
                <c:pt idx="1947">
                  <c:v>729.10400000000004</c:v>
                </c:pt>
                <c:pt idx="1948">
                  <c:v>728.74599999999998</c:v>
                </c:pt>
                <c:pt idx="1949">
                  <c:v>729.95399999999995</c:v>
                </c:pt>
                <c:pt idx="1950">
                  <c:v>730.03300000000002</c:v>
                </c:pt>
                <c:pt idx="1951">
                  <c:v>729.51700000000005</c:v>
                </c:pt>
                <c:pt idx="1952">
                  <c:v>729.94200000000001</c:v>
                </c:pt>
                <c:pt idx="1953">
                  <c:v>730.76700000000005</c:v>
                </c:pt>
                <c:pt idx="1954">
                  <c:v>730.66300000000001</c:v>
                </c:pt>
                <c:pt idx="1955">
                  <c:v>730.54200000000003</c:v>
                </c:pt>
                <c:pt idx="1956">
                  <c:v>730.23299999999995</c:v>
                </c:pt>
                <c:pt idx="1957">
                  <c:v>729.77099999999996</c:v>
                </c:pt>
                <c:pt idx="1958">
                  <c:v>730.55399999999997</c:v>
                </c:pt>
                <c:pt idx="1959">
                  <c:v>730.971</c:v>
                </c:pt>
                <c:pt idx="1960">
                  <c:v>730.86699999999996</c:v>
                </c:pt>
                <c:pt idx="1961">
                  <c:v>730.7</c:v>
                </c:pt>
                <c:pt idx="1962">
                  <c:v>730.44200000000001</c:v>
                </c:pt>
                <c:pt idx="1963">
                  <c:v>730.11699999999996</c:v>
                </c:pt>
                <c:pt idx="1964">
                  <c:v>730.14200000000005</c:v>
                </c:pt>
                <c:pt idx="1965">
                  <c:v>729.61699999999996</c:v>
                </c:pt>
                <c:pt idx="1966">
                  <c:v>729.404</c:v>
                </c:pt>
                <c:pt idx="1967">
                  <c:v>728.82100000000003</c:v>
                </c:pt>
                <c:pt idx="1968">
                  <c:v>729.02499999999998</c:v>
                </c:pt>
                <c:pt idx="1969">
                  <c:v>730.23299999999995</c:v>
                </c:pt>
                <c:pt idx="1970">
                  <c:v>730.46299999999997</c:v>
                </c:pt>
                <c:pt idx="1971">
                  <c:v>730.471</c:v>
                </c:pt>
                <c:pt idx="1972">
                  <c:v>730.62099999999998</c:v>
                </c:pt>
                <c:pt idx="1973">
                  <c:v>730.71699999999998</c:v>
                </c:pt>
                <c:pt idx="1974">
                  <c:v>731.17499999999995</c:v>
                </c:pt>
                <c:pt idx="1975">
                  <c:v>730.79600000000005</c:v>
                </c:pt>
                <c:pt idx="1976">
                  <c:v>730.28800000000001</c:v>
                </c:pt>
                <c:pt idx="1977">
                  <c:v>730.07100000000003</c:v>
                </c:pt>
                <c:pt idx="1978">
                  <c:v>729.39599999999996</c:v>
                </c:pt>
                <c:pt idx="1979">
                  <c:v>729.67899999999997</c:v>
                </c:pt>
                <c:pt idx="1980">
                  <c:v>729.95399999999995</c:v>
                </c:pt>
                <c:pt idx="1981">
                  <c:v>730.05</c:v>
                </c:pt>
                <c:pt idx="1982">
                  <c:v>730.9</c:v>
                </c:pt>
                <c:pt idx="1983">
                  <c:v>730.91700000000003</c:v>
                </c:pt>
                <c:pt idx="1984">
                  <c:v>730.31700000000001</c:v>
                </c:pt>
                <c:pt idx="1985">
                  <c:v>730.32500000000005</c:v>
                </c:pt>
                <c:pt idx="1986">
                  <c:v>730.74199999999996</c:v>
                </c:pt>
                <c:pt idx="1987">
                  <c:v>730.21299999999997</c:v>
                </c:pt>
                <c:pt idx="1988">
                  <c:v>730.125</c:v>
                </c:pt>
                <c:pt idx="1989">
                  <c:v>729.64200000000005</c:v>
                </c:pt>
                <c:pt idx="1990">
                  <c:v>729.06700000000001</c:v>
                </c:pt>
                <c:pt idx="1991">
                  <c:v>728.404</c:v>
                </c:pt>
                <c:pt idx="1992">
                  <c:v>728.05799999999999</c:v>
                </c:pt>
                <c:pt idx="1993">
                  <c:v>728.4</c:v>
                </c:pt>
                <c:pt idx="1994">
                  <c:v>729.35799999999995</c:v>
                </c:pt>
                <c:pt idx="1995">
                  <c:v>730.23800000000006</c:v>
                </c:pt>
                <c:pt idx="1996">
                  <c:v>730.76300000000003</c:v>
                </c:pt>
                <c:pt idx="1997">
                  <c:v>730.52099999999996</c:v>
                </c:pt>
                <c:pt idx="1998">
                  <c:v>730.36699999999996</c:v>
                </c:pt>
                <c:pt idx="1999">
                  <c:v>730.42100000000005</c:v>
                </c:pt>
                <c:pt idx="2000">
                  <c:v>730.35</c:v>
                </c:pt>
                <c:pt idx="2001">
                  <c:v>730.3</c:v>
                </c:pt>
                <c:pt idx="2002">
                  <c:v>730.28300000000002</c:v>
                </c:pt>
                <c:pt idx="2003">
                  <c:v>729.90800000000002</c:v>
                </c:pt>
                <c:pt idx="2004">
                  <c:v>729.42899999999997</c:v>
                </c:pt>
                <c:pt idx="2005">
                  <c:v>730.25400000000002</c:v>
                </c:pt>
                <c:pt idx="2006">
                  <c:v>731.346</c:v>
                </c:pt>
                <c:pt idx="2007">
                  <c:v>731.55799999999999</c:v>
                </c:pt>
                <c:pt idx="2008">
                  <c:v>731.20799999999997</c:v>
                </c:pt>
                <c:pt idx="2009">
                  <c:v>730.77099999999996</c:v>
                </c:pt>
                <c:pt idx="2010">
                  <c:v>730.77099999999996</c:v>
                </c:pt>
                <c:pt idx="2011">
                  <c:v>730.64599999999996</c:v>
                </c:pt>
                <c:pt idx="2012">
                  <c:v>729.78800000000001</c:v>
                </c:pt>
                <c:pt idx="2013">
                  <c:v>729.07899999999995</c:v>
                </c:pt>
                <c:pt idx="2014">
                  <c:v>729.471</c:v>
                </c:pt>
                <c:pt idx="2015">
                  <c:v>730.37900000000002</c:v>
                </c:pt>
                <c:pt idx="2016">
                  <c:v>729.95</c:v>
                </c:pt>
                <c:pt idx="2017">
                  <c:v>729.26300000000003</c:v>
                </c:pt>
                <c:pt idx="2018">
                  <c:v>729.43799999999999</c:v>
                </c:pt>
                <c:pt idx="2019">
                  <c:v>730.55399999999997</c:v>
                </c:pt>
                <c:pt idx="2020">
                  <c:v>730.89200000000005</c:v>
                </c:pt>
                <c:pt idx="2021">
                  <c:v>729.43299999999999</c:v>
                </c:pt>
                <c:pt idx="2022">
                  <c:v>728.67100000000005</c:v>
                </c:pt>
                <c:pt idx="2023">
                  <c:v>729.47500000000002</c:v>
                </c:pt>
                <c:pt idx="2024">
                  <c:v>730.91300000000001</c:v>
                </c:pt>
                <c:pt idx="2025">
                  <c:v>731.47900000000004</c:v>
                </c:pt>
                <c:pt idx="2026">
                  <c:v>731.00800000000004</c:v>
                </c:pt>
                <c:pt idx="2027">
                  <c:v>730.53800000000001</c:v>
                </c:pt>
                <c:pt idx="2028">
                  <c:v>730.41300000000001</c:v>
                </c:pt>
                <c:pt idx="2029">
                  <c:v>729.654</c:v>
                </c:pt>
                <c:pt idx="2030">
                  <c:v>729.47500000000002</c:v>
                </c:pt>
                <c:pt idx="2031">
                  <c:v>729.99599999999998</c:v>
                </c:pt>
                <c:pt idx="2032">
                  <c:v>730.00800000000004</c:v>
                </c:pt>
                <c:pt idx="2033">
                  <c:v>730.34199999999998</c:v>
                </c:pt>
                <c:pt idx="2034">
                  <c:v>731.24599999999998</c:v>
                </c:pt>
                <c:pt idx="2035">
                  <c:v>731.76700000000005</c:v>
                </c:pt>
                <c:pt idx="2036">
                  <c:v>731.55</c:v>
                </c:pt>
                <c:pt idx="2037">
                  <c:v>730.08799999999997</c:v>
                </c:pt>
                <c:pt idx="2038">
                  <c:v>728.69200000000001</c:v>
                </c:pt>
                <c:pt idx="2039">
                  <c:v>729.73800000000006</c:v>
                </c:pt>
                <c:pt idx="2040">
                  <c:v>729.98299999999995</c:v>
                </c:pt>
                <c:pt idx="2041">
                  <c:v>729.36699999999996</c:v>
                </c:pt>
                <c:pt idx="2042">
                  <c:v>728.81700000000001</c:v>
                </c:pt>
                <c:pt idx="2043">
                  <c:v>728.90800000000002</c:v>
                </c:pt>
                <c:pt idx="2044">
                  <c:v>730.00400000000002</c:v>
                </c:pt>
                <c:pt idx="2045">
                  <c:v>729.89200000000005</c:v>
                </c:pt>
                <c:pt idx="2046">
                  <c:v>729.096</c:v>
                </c:pt>
                <c:pt idx="2047">
                  <c:v>730.25</c:v>
                </c:pt>
                <c:pt idx="2048">
                  <c:v>731.05</c:v>
                </c:pt>
                <c:pt idx="2049">
                  <c:v>731.32100000000003</c:v>
                </c:pt>
                <c:pt idx="2050">
                  <c:v>730.38800000000003</c:v>
                </c:pt>
                <c:pt idx="2051">
                  <c:v>729.45399999999995</c:v>
                </c:pt>
                <c:pt idx="2052">
                  <c:v>727.98800000000006</c:v>
                </c:pt>
                <c:pt idx="2053">
                  <c:v>729.96699999999998</c:v>
                </c:pt>
                <c:pt idx="2054">
                  <c:v>729.65</c:v>
                </c:pt>
                <c:pt idx="2055">
                  <c:v>729.11699999999996</c:v>
                </c:pt>
                <c:pt idx="2056">
                  <c:v>729.13800000000003</c:v>
                </c:pt>
                <c:pt idx="2057">
                  <c:v>728.99199999999996</c:v>
                </c:pt>
                <c:pt idx="2058">
                  <c:v>728.79200000000003</c:v>
                </c:pt>
                <c:pt idx="2059">
                  <c:v>728.69600000000003</c:v>
                </c:pt>
                <c:pt idx="2060">
                  <c:v>728.60799999999995</c:v>
                </c:pt>
                <c:pt idx="2061">
                  <c:v>729.5</c:v>
                </c:pt>
                <c:pt idx="2062">
                  <c:v>729.70399999999995</c:v>
                </c:pt>
                <c:pt idx="2063">
                  <c:v>730.154</c:v>
                </c:pt>
                <c:pt idx="2064">
                  <c:v>730.3</c:v>
                </c:pt>
                <c:pt idx="2065">
                  <c:v>729.846</c:v>
                </c:pt>
                <c:pt idx="2066">
                  <c:v>729.77499999999998</c:v>
                </c:pt>
                <c:pt idx="2067">
                  <c:v>729.73800000000006</c:v>
                </c:pt>
                <c:pt idx="2068">
                  <c:v>729.44600000000003</c:v>
                </c:pt>
                <c:pt idx="2069">
                  <c:v>729.596</c:v>
                </c:pt>
                <c:pt idx="2070">
                  <c:v>730.21299999999997</c:v>
                </c:pt>
                <c:pt idx="2071">
                  <c:v>730.74599999999998</c:v>
                </c:pt>
                <c:pt idx="2072">
                  <c:v>729.96299999999997</c:v>
                </c:pt>
                <c:pt idx="2073">
                  <c:v>729.04600000000005</c:v>
                </c:pt>
                <c:pt idx="2074">
                  <c:v>728.75</c:v>
                </c:pt>
                <c:pt idx="2075">
                  <c:v>729.25</c:v>
                </c:pt>
                <c:pt idx="2076">
                  <c:v>729.66300000000001</c:v>
                </c:pt>
                <c:pt idx="2077">
                  <c:v>729.096</c:v>
                </c:pt>
                <c:pt idx="2078">
                  <c:v>729.3</c:v>
                </c:pt>
                <c:pt idx="2079">
                  <c:v>730.23800000000006</c:v>
                </c:pt>
                <c:pt idx="2080">
                  <c:v>730.625</c:v>
                </c:pt>
                <c:pt idx="2081">
                  <c:v>730.80799999999999</c:v>
                </c:pt>
                <c:pt idx="2082">
                  <c:v>731.1</c:v>
                </c:pt>
                <c:pt idx="2083">
                  <c:v>730.904</c:v>
                </c:pt>
                <c:pt idx="2084">
                  <c:v>730.85400000000004</c:v>
                </c:pt>
                <c:pt idx="2085">
                  <c:v>730.23299999999995</c:v>
                </c:pt>
                <c:pt idx="2086">
                  <c:v>729.50800000000004</c:v>
                </c:pt>
                <c:pt idx="2087">
                  <c:v>729.36300000000006</c:v>
                </c:pt>
                <c:pt idx="2088">
                  <c:v>729.43299999999999</c:v>
                </c:pt>
                <c:pt idx="2089">
                  <c:v>730.34199999999998</c:v>
                </c:pt>
                <c:pt idx="2090">
                  <c:v>730.37099999999998</c:v>
                </c:pt>
                <c:pt idx="2091">
                  <c:v>729.85400000000004</c:v>
                </c:pt>
                <c:pt idx="2092">
                  <c:v>729.57100000000003</c:v>
                </c:pt>
                <c:pt idx="2093">
                  <c:v>729.42899999999997</c:v>
                </c:pt>
                <c:pt idx="2094">
                  <c:v>729.78300000000002</c:v>
                </c:pt>
                <c:pt idx="2095">
                  <c:v>729.93299999999999</c:v>
                </c:pt>
                <c:pt idx="2096">
                  <c:v>730.18799999999999</c:v>
                </c:pt>
                <c:pt idx="2097">
                  <c:v>729.73299999999995</c:v>
                </c:pt>
                <c:pt idx="2098">
                  <c:v>729.74599999999998</c:v>
                </c:pt>
                <c:pt idx="2099">
                  <c:v>730.26300000000003</c:v>
                </c:pt>
                <c:pt idx="2100">
                  <c:v>730.125</c:v>
                </c:pt>
                <c:pt idx="2101">
                  <c:v>729.81700000000001</c:v>
                </c:pt>
                <c:pt idx="2102">
                  <c:v>730.06700000000001</c:v>
                </c:pt>
                <c:pt idx="2103">
                  <c:v>730.06299999999999</c:v>
                </c:pt>
                <c:pt idx="2104">
                  <c:v>730.21299999999997</c:v>
                </c:pt>
                <c:pt idx="2105">
                  <c:v>730.41700000000003</c:v>
                </c:pt>
                <c:pt idx="2106">
                  <c:v>730.97500000000002</c:v>
                </c:pt>
                <c:pt idx="2107">
                  <c:v>730.33299999999997</c:v>
                </c:pt>
                <c:pt idx="2108">
                  <c:v>730.65800000000002</c:v>
                </c:pt>
                <c:pt idx="2109">
                  <c:v>731.72500000000002</c:v>
                </c:pt>
                <c:pt idx="2110">
                  <c:v>732.22500000000002</c:v>
                </c:pt>
                <c:pt idx="2111">
                  <c:v>731.07500000000005</c:v>
                </c:pt>
                <c:pt idx="2112">
                  <c:v>730.08299999999997</c:v>
                </c:pt>
                <c:pt idx="2113">
                  <c:v>730.25800000000004</c:v>
                </c:pt>
                <c:pt idx="2114">
                  <c:v>730.42499999999995</c:v>
                </c:pt>
                <c:pt idx="2115">
                  <c:v>730.89599999999996</c:v>
                </c:pt>
                <c:pt idx="2116">
                  <c:v>730.05799999999999</c:v>
                </c:pt>
                <c:pt idx="2117">
                  <c:v>729.69600000000003</c:v>
                </c:pt>
                <c:pt idx="2118">
                  <c:v>730.154</c:v>
                </c:pt>
                <c:pt idx="2119">
                  <c:v>730.53800000000001</c:v>
                </c:pt>
                <c:pt idx="2120">
                  <c:v>729.70399999999995</c:v>
                </c:pt>
                <c:pt idx="2121">
                  <c:v>729.54200000000003</c:v>
                </c:pt>
                <c:pt idx="2122">
                  <c:v>730.57100000000003</c:v>
                </c:pt>
                <c:pt idx="2123">
                  <c:v>730.60400000000004</c:v>
                </c:pt>
                <c:pt idx="2124">
                  <c:v>729.95</c:v>
                </c:pt>
                <c:pt idx="2125">
                  <c:v>729.99199999999996</c:v>
                </c:pt>
                <c:pt idx="2126">
                  <c:v>730.72900000000004</c:v>
                </c:pt>
                <c:pt idx="2127">
                  <c:v>730.16700000000003</c:v>
                </c:pt>
                <c:pt idx="2128">
                  <c:v>730.45799999999997</c:v>
                </c:pt>
                <c:pt idx="2129">
                  <c:v>730.79600000000005</c:v>
                </c:pt>
                <c:pt idx="2130">
                  <c:v>730.6</c:v>
                </c:pt>
                <c:pt idx="2131">
                  <c:v>730.51700000000005</c:v>
                </c:pt>
                <c:pt idx="2132">
                  <c:v>730.36300000000006</c:v>
                </c:pt>
                <c:pt idx="2133">
                  <c:v>730.70399999999995</c:v>
                </c:pt>
                <c:pt idx="2134">
                  <c:v>730.28800000000001</c:v>
                </c:pt>
                <c:pt idx="2135">
                  <c:v>730.37099999999998</c:v>
                </c:pt>
                <c:pt idx="2136">
                  <c:v>730.14200000000005</c:v>
                </c:pt>
                <c:pt idx="2137">
                  <c:v>730.51300000000003</c:v>
                </c:pt>
                <c:pt idx="2138">
                  <c:v>731.05</c:v>
                </c:pt>
                <c:pt idx="2139">
                  <c:v>731.471</c:v>
                </c:pt>
                <c:pt idx="2140">
                  <c:v>731.57100000000003</c:v>
                </c:pt>
                <c:pt idx="2141">
                  <c:v>731.05399999999997</c:v>
                </c:pt>
                <c:pt idx="2142">
                  <c:v>730.38800000000003</c:v>
                </c:pt>
                <c:pt idx="2143">
                  <c:v>730.32500000000005</c:v>
                </c:pt>
                <c:pt idx="2144">
                  <c:v>729.87099999999998</c:v>
                </c:pt>
                <c:pt idx="2145">
                  <c:v>729.74199999999996</c:v>
                </c:pt>
                <c:pt idx="2146">
                  <c:v>729.64599999999996</c:v>
                </c:pt>
                <c:pt idx="2147">
                  <c:v>729.846</c:v>
                </c:pt>
                <c:pt idx="2148">
                  <c:v>730.65800000000002</c:v>
                </c:pt>
                <c:pt idx="2149">
                  <c:v>730.16700000000003</c:v>
                </c:pt>
                <c:pt idx="2150">
                  <c:v>730.48299999999995</c:v>
                </c:pt>
                <c:pt idx="2151">
                  <c:v>730.24199999999996</c:v>
                </c:pt>
                <c:pt idx="2152">
                  <c:v>729.86699999999996</c:v>
                </c:pt>
                <c:pt idx="2153">
                  <c:v>729.88800000000003</c:v>
                </c:pt>
                <c:pt idx="2154">
                  <c:v>730.26700000000005</c:v>
                </c:pt>
                <c:pt idx="2155">
                  <c:v>730.54200000000003</c:v>
                </c:pt>
                <c:pt idx="2156">
                  <c:v>730.10400000000004</c:v>
                </c:pt>
                <c:pt idx="2157">
                  <c:v>729.4</c:v>
                </c:pt>
                <c:pt idx="2158">
                  <c:v>729.57100000000003</c:v>
                </c:pt>
                <c:pt idx="2159">
                  <c:v>729.87900000000002</c:v>
                </c:pt>
                <c:pt idx="2160">
                  <c:v>730.95399999999995</c:v>
                </c:pt>
                <c:pt idx="2161">
                  <c:v>730.50400000000002</c:v>
                </c:pt>
                <c:pt idx="2162">
                  <c:v>729.87099999999998</c:v>
                </c:pt>
                <c:pt idx="2163">
                  <c:v>729.37099999999998</c:v>
                </c:pt>
                <c:pt idx="2164">
                  <c:v>729.83299999999997</c:v>
                </c:pt>
                <c:pt idx="2165">
                  <c:v>729.92499999999995</c:v>
                </c:pt>
                <c:pt idx="2166">
                  <c:v>730.05799999999999</c:v>
                </c:pt>
                <c:pt idx="2167">
                  <c:v>730.62099999999998</c:v>
                </c:pt>
                <c:pt idx="2168">
                  <c:v>730.154</c:v>
                </c:pt>
                <c:pt idx="2169">
                  <c:v>729.971</c:v>
                </c:pt>
                <c:pt idx="2170">
                  <c:v>729.721</c:v>
                </c:pt>
                <c:pt idx="2171">
                  <c:v>730.37900000000002</c:v>
                </c:pt>
                <c:pt idx="2172">
                  <c:v>730.64599999999996</c:v>
                </c:pt>
                <c:pt idx="2173">
                  <c:v>730.65</c:v>
                </c:pt>
                <c:pt idx="2174">
                  <c:v>729.64200000000005</c:v>
                </c:pt>
                <c:pt idx="2175">
                  <c:v>729.45</c:v>
                </c:pt>
                <c:pt idx="2176">
                  <c:v>729.78300000000002</c:v>
                </c:pt>
                <c:pt idx="2177">
                  <c:v>730.85</c:v>
                </c:pt>
                <c:pt idx="2178">
                  <c:v>731.42100000000005</c:v>
                </c:pt>
                <c:pt idx="2179">
                  <c:v>731.46699999999998</c:v>
                </c:pt>
                <c:pt idx="2180">
                  <c:v>731.27499999999998</c:v>
                </c:pt>
                <c:pt idx="2181">
                  <c:v>731.18299999999999</c:v>
                </c:pt>
                <c:pt idx="2182">
                  <c:v>731.65</c:v>
                </c:pt>
                <c:pt idx="2183">
                  <c:v>731.59199999999998</c:v>
                </c:pt>
                <c:pt idx="2184">
                  <c:v>731.58799999999997</c:v>
                </c:pt>
                <c:pt idx="2185">
                  <c:v>730.95</c:v>
                </c:pt>
                <c:pt idx="2186">
                  <c:v>730.68299999999999</c:v>
                </c:pt>
                <c:pt idx="2187">
                  <c:v>730.22900000000004</c:v>
                </c:pt>
                <c:pt idx="2188">
                  <c:v>730.02499999999998</c:v>
                </c:pt>
                <c:pt idx="2189">
                  <c:v>729.33799999999997</c:v>
                </c:pt>
                <c:pt idx="2190">
                  <c:v>729.31700000000001</c:v>
                </c:pt>
                <c:pt idx="2191">
                  <c:v>729.22500000000002</c:v>
                </c:pt>
                <c:pt idx="2192">
                  <c:v>728.97500000000002</c:v>
                </c:pt>
                <c:pt idx="2193">
                  <c:v>730.1</c:v>
                </c:pt>
                <c:pt idx="2194">
                  <c:v>731.26300000000003</c:v>
                </c:pt>
                <c:pt idx="2195">
                  <c:v>731.69200000000001</c:v>
                </c:pt>
                <c:pt idx="2196">
                  <c:v>730.904</c:v>
                </c:pt>
                <c:pt idx="2197">
                  <c:v>730.71299999999997</c:v>
                </c:pt>
                <c:pt idx="2198">
                  <c:v>731.41300000000001</c:v>
                </c:pt>
                <c:pt idx="2199">
                  <c:v>731.904</c:v>
                </c:pt>
                <c:pt idx="2200">
                  <c:v>731.56700000000001</c:v>
                </c:pt>
                <c:pt idx="2201">
                  <c:v>731.27099999999996</c:v>
                </c:pt>
                <c:pt idx="2202">
                  <c:v>731.97500000000002</c:v>
                </c:pt>
                <c:pt idx="2203">
                  <c:v>732.33799999999997</c:v>
                </c:pt>
                <c:pt idx="2204">
                  <c:v>732.23800000000006</c:v>
                </c:pt>
                <c:pt idx="2205">
                  <c:v>731.93299999999999</c:v>
                </c:pt>
                <c:pt idx="2206">
                  <c:v>731.35</c:v>
                </c:pt>
                <c:pt idx="2207">
                  <c:v>730.70799999999997</c:v>
                </c:pt>
                <c:pt idx="2208">
                  <c:v>730.279</c:v>
                </c:pt>
                <c:pt idx="2209">
                  <c:v>730.49599999999998</c:v>
                </c:pt>
                <c:pt idx="2210">
                  <c:v>730.47500000000002</c:v>
                </c:pt>
                <c:pt idx="2211">
                  <c:v>730.94200000000001</c:v>
                </c:pt>
                <c:pt idx="2212">
                  <c:v>730.68799999999999</c:v>
                </c:pt>
                <c:pt idx="2213">
                  <c:v>731.00400000000002</c:v>
                </c:pt>
                <c:pt idx="2214">
                  <c:v>731.1</c:v>
                </c:pt>
                <c:pt idx="2215">
                  <c:v>730.73800000000006</c:v>
                </c:pt>
                <c:pt idx="2216">
                  <c:v>730.7</c:v>
                </c:pt>
                <c:pt idx="2217">
                  <c:v>730.625</c:v>
                </c:pt>
                <c:pt idx="2218">
                  <c:v>730.28800000000001</c:v>
                </c:pt>
                <c:pt idx="2219">
                  <c:v>729.39599999999996</c:v>
                </c:pt>
                <c:pt idx="2220">
                  <c:v>728.99199999999996</c:v>
                </c:pt>
                <c:pt idx="2221">
                  <c:v>728.86699999999996</c:v>
                </c:pt>
                <c:pt idx="2222">
                  <c:v>728.28300000000002</c:v>
                </c:pt>
                <c:pt idx="2223">
                  <c:v>728.18299999999999</c:v>
                </c:pt>
                <c:pt idx="2224">
                  <c:v>729</c:v>
                </c:pt>
                <c:pt idx="2225">
                  <c:v>730.33299999999997</c:v>
                </c:pt>
                <c:pt idx="2226">
                  <c:v>729.63800000000003</c:v>
                </c:pt>
                <c:pt idx="2227">
                  <c:v>729.70399999999995</c:v>
                </c:pt>
                <c:pt idx="2228">
                  <c:v>730.05399999999997</c:v>
                </c:pt>
                <c:pt idx="2229">
                  <c:v>729.76300000000003</c:v>
                </c:pt>
                <c:pt idx="2230">
                  <c:v>729.67499999999995</c:v>
                </c:pt>
                <c:pt idx="2231">
                  <c:v>730.38300000000004</c:v>
                </c:pt>
                <c:pt idx="2232">
                  <c:v>729.846</c:v>
                </c:pt>
                <c:pt idx="2233">
                  <c:v>728.66300000000001</c:v>
                </c:pt>
                <c:pt idx="2234">
                  <c:v>728.53800000000001</c:v>
                </c:pt>
                <c:pt idx="2235">
                  <c:v>729.19600000000003</c:v>
                </c:pt>
                <c:pt idx="2236">
                  <c:v>729.75</c:v>
                </c:pt>
                <c:pt idx="2237">
                  <c:v>729.096</c:v>
                </c:pt>
                <c:pt idx="2238">
                  <c:v>729.45399999999995</c:v>
                </c:pt>
                <c:pt idx="2239">
                  <c:v>729.84199999999998</c:v>
                </c:pt>
                <c:pt idx="2240">
                  <c:v>730.42899999999997</c:v>
                </c:pt>
                <c:pt idx="2241">
                  <c:v>730.58299999999997</c:v>
                </c:pt>
                <c:pt idx="2242">
                  <c:v>730.36699999999996</c:v>
                </c:pt>
                <c:pt idx="2243">
                  <c:v>730.25400000000002</c:v>
                </c:pt>
                <c:pt idx="2244">
                  <c:v>730.07899999999995</c:v>
                </c:pt>
                <c:pt idx="2245">
                  <c:v>730.47500000000002</c:v>
                </c:pt>
                <c:pt idx="2246">
                  <c:v>730.48299999999995</c:v>
                </c:pt>
                <c:pt idx="2247">
                  <c:v>730.21699999999998</c:v>
                </c:pt>
                <c:pt idx="2248">
                  <c:v>730.28300000000002</c:v>
                </c:pt>
                <c:pt idx="2249">
                  <c:v>730.69600000000003</c:v>
                </c:pt>
                <c:pt idx="2250">
                  <c:v>731.17499999999995</c:v>
                </c:pt>
                <c:pt idx="2251">
                  <c:v>731.47900000000004</c:v>
                </c:pt>
                <c:pt idx="2252">
                  <c:v>731.41700000000003</c:v>
                </c:pt>
                <c:pt idx="2253">
                  <c:v>731.596</c:v>
                </c:pt>
                <c:pt idx="2254">
                  <c:v>731.46699999999998</c:v>
                </c:pt>
                <c:pt idx="2255">
                  <c:v>731.55</c:v>
                </c:pt>
                <c:pt idx="2256">
                  <c:v>731.779</c:v>
                </c:pt>
                <c:pt idx="2257">
                  <c:v>731.904</c:v>
                </c:pt>
                <c:pt idx="2258">
                  <c:v>731.31700000000001</c:v>
                </c:pt>
                <c:pt idx="2259">
                  <c:v>731.21299999999997</c:v>
                </c:pt>
                <c:pt idx="2260">
                  <c:v>731.00400000000002</c:v>
                </c:pt>
                <c:pt idx="2261">
                  <c:v>730.29600000000005</c:v>
                </c:pt>
                <c:pt idx="2262">
                  <c:v>729.125</c:v>
                </c:pt>
                <c:pt idx="2263">
                  <c:v>729.45</c:v>
                </c:pt>
                <c:pt idx="2264">
                  <c:v>729.68299999999999</c:v>
                </c:pt>
                <c:pt idx="2265">
                  <c:v>729.55799999999999</c:v>
                </c:pt>
                <c:pt idx="2266">
                  <c:v>729.80399999999997</c:v>
                </c:pt>
                <c:pt idx="2267">
                  <c:v>730.19200000000001</c:v>
                </c:pt>
                <c:pt idx="2268">
                  <c:v>731</c:v>
                </c:pt>
                <c:pt idx="2269">
                  <c:v>731.15</c:v>
                </c:pt>
                <c:pt idx="2270">
                  <c:v>731.125</c:v>
                </c:pt>
                <c:pt idx="2271">
                  <c:v>730.05</c:v>
                </c:pt>
                <c:pt idx="2272">
                  <c:v>729.45399999999995</c:v>
                </c:pt>
                <c:pt idx="2273">
                  <c:v>729.57899999999995</c:v>
                </c:pt>
                <c:pt idx="2274">
                  <c:v>729.66300000000001</c:v>
                </c:pt>
                <c:pt idx="2275">
                  <c:v>729.63800000000003</c:v>
                </c:pt>
                <c:pt idx="2276">
                  <c:v>730.11300000000006</c:v>
                </c:pt>
                <c:pt idx="2277">
                  <c:v>730.57100000000003</c:v>
                </c:pt>
                <c:pt idx="2278">
                  <c:v>730.79200000000003</c:v>
                </c:pt>
                <c:pt idx="2279">
                  <c:v>730.99199999999996</c:v>
                </c:pt>
                <c:pt idx="2280">
                  <c:v>730.98299999999995</c:v>
                </c:pt>
                <c:pt idx="2281">
                  <c:v>730.73800000000006</c:v>
                </c:pt>
                <c:pt idx="2282">
                  <c:v>730.80799999999999</c:v>
                </c:pt>
                <c:pt idx="2283">
                  <c:v>731.11699999999996</c:v>
                </c:pt>
                <c:pt idx="2284">
                  <c:v>730.49599999999998</c:v>
                </c:pt>
                <c:pt idx="2285">
                  <c:v>729.97500000000002</c:v>
                </c:pt>
                <c:pt idx="2286">
                  <c:v>729.971</c:v>
                </c:pt>
                <c:pt idx="2287">
                  <c:v>729.71299999999997</c:v>
                </c:pt>
                <c:pt idx="2288">
                  <c:v>729.76300000000003</c:v>
                </c:pt>
                <c:pt idx="2289">
                  <c:v>729.721</c:v>
                </c:pt>
                <c:pt idx="2290">
                  <c:v>730.42499999999995</c:v>
                </c:pt>
                <c:pt idx="2291">
                  <c:v>731.66700000000003</c:v>
                </c:pt>
                <c:pt idx="2292">
                  <c:v>732.07500000000005</c:v>
                </c:pt>
                <c:pt idx="2293">
                  <c:v>731.32100000000003</c:v>
                </c:pt>
                <c:pt idx="2294">
                  <c:v>730.58799999999997</c:v>
                </c:pt>
                <c:pt idx="2295">
                  <c:v>730.15</c:v>
                </c:pt>
                <c:pt idx="2296">
                  <c:v>730.654</c:v>
                </c:pt>
                <c:pt idx="2297">
                  <c:v>731.44200000000001</c:v>
                </c:pt>
                <c:pt idx="2298">
                  <c:v>731.90800000000002</c:v>
                </c:pt>
                <c:pt idx="2299">
                  <c:v>730.49599999999998</c:v>
                </c:pt>
                <c:pt idx="2300">
                  <c:v>729.75</c:v>
                </c:pt>
                <c:pt idx="2301">
                  <c:v>730.32899999999995</c:v>
                </c:pt>
                <c:pt idx="2302">
                  <c:v>731.32100000000003</c:v>
                </c:pt>
                <c:pt idx="2303">
                  <c:v>731.17100000000005</c:v>
                </c:pt>
                <c:pt idx="2304">
                  <c:v>731.55</c:v>
                </c:pt>
                <c:pt idx="2305">
                  <c:v>732.17899999999997</c:v>
                </c:pt>
                <c:pt idx="2306">
                  <c:v>731.92100000000005</c:v>
                </c:pt>
                <c:pt idx="2307">
                  <c:v>731.2</c:v>
                </c:pt>
                <c:pt idx="2308">
                  <c:v>730.904</c:v>
                </c:pt>
                <c:pt idx="2309">
                  <c:v>730.83799999999997</c:v>
                </c:pt>
                <c:pt idx="2310">
                  <c:v>730.79600000000005</c:v>
                </c:pt>
                <c:pt idx="2311">
                  <c:v>730.91700000000003</c:v>
                </c:pt>
                <c:pt idx="2312">
                  <c:v>730.77099999999996</c:v>
                </c:pt>
                <c:pt idx="2313">
                  <c:v>730.14599999999996</c:v>
                </c:pt>
                <c:pt idx="2314">
                  <c:v>731.10799999999995</c:v>
                </c:pt>
                <c:pt idx="2315">
                  <c:v>731.31700000000001</c:v>
                </c:pt>
                <c:pt idx="2316">
                  <c:v>731.37099999999998</c:v>
                </c:pt>
                <c:pt idx="2317">
                  <c:v>731.56299999999999</c:v>
                </c:pt>
                <c:pt idx="2318">
                  <c:v>731.8</c:v>
                </c:pt>
                <c:pt idx="2319">
                  <c:v>731.04200000000003</c:v>
                </c:pt>
                <c:pt idx="2320">
                  <c:v>729.61699999999996</c:v>
                </c:pt>
                <c:pt idx="2321">
                  <c:v>729.19600000000003</c:v>
                </c:pt>
                <c:pt idx="2322">
                  <c:v>729.75800000000004</c:v>
                </c:pt>
                <c:pt idx="2323">
                  <c:v>730.18299999999999</c:v>
                </c:pt>
                <c:pt idx="2324">
                  <c:v>730.20799999999997</c:v>
                </c:pt>
                <c:pt idx="2325">
                  <c:v>730.16300000000001</c:v>
                </c:pt>
                <c:pt idx="2326">
                  <c:v>730.59199999999998</c:v>
                </c:pt>
                <c:pt idx="2327">
                  <c:v>731.22500000000002</c:v>
                </c:pt>
                <c:pt idx="2328">
                  <c:v>730.96299999999997</c:v>
                </c:pt>
                <c:pt idx="2329">
                  <c:v>730.51700000000005</c:v>
                </c:pt>
                <c:pt idx="2330">
                  <c:v>730.50400000000002</c:v>
                </c:pt>
                <c:pt idx="2331">
                  <c:v>730.48800000000006</c:v>
                </c:pt>
                <c:pt idx="2332">
                  <c:v>730.21699999999998</c:v>
                </c:pt>
                <c:pt idx="2333">
                  <c:v>729.3</c:v>
                </c:pt>
                <c:pt idx="2334">
                  <c:v>729.30799999999999</c:v>
                </c:pt>
                <c:pt idx="2335">
                  <c:v>730.30799999999999</c:v>
                </c:pt>
                <c:pt idx="2336">
                  <c:v>730.61699999999996</c:v>
                </c:pt>
                <c:pt idx="2337">
                  <c:v>731.14599999999996</c:v>
                </c:pt>
                <c:pt idx="2338">
                  <c:v>731.42899999999997</c:v>
                </c:pt>
                <c:pt idx="2339">
                  <c:v>731.54600000000005</c:v>
                </c:pt>
                <c:pt idx="2340">
                  <c:v>731.74599999999998</c:v>
                </c:pt>
                <c:pt idx="2341">
                  <c:v>730.16300000000001</c:v>
                </c:pt>
                <c:pt idx="2342">
                  <c:v>729.74599999999998</c:v>
                </c:pt>
                <c:pt idx="2343">
                  <c:v>730.69200000000001</c:v>
                </c:pt>
                <c:pt idx="2344">
                  <c:v>730.4</c:v>
                </c:pt>
                <c:pt idx="2345">
                  <c:v>730.37900000000002</c:v>
                </c:pt>
                <c:pt idx="2346">
                  <c:v>731.30399999999997</c:v>
                </c:pt>
                <c:pt idx="2347">
                  <c:v>731.63300000000004</c:v>
                </c:pt>
                <c:pt idx="2348">
                  <c:v>731.62900000000002</c:v>
                </c:pt>
                <c:pt idx="2349">
                  <c:v>731.88800000000003</c:v>
                </c:pt>
                <c:pt idx="2350">
                  <c:v>731.70399999999995</c:v>
                </c:pt>
                <c:pt idx="2351">
                  <c:v>731.79200000000003</c:v>
                </c:pt>
                <c:pt idx="2352">
                  <c:v>731.79200000000003</c:v>
                </c:pt>
                <c:pt idx="2353">
                  <c:v>731.07899999999995</c:v>
                </c:pt>
                <c:pt idx="2354">
                  <c:v>731.06299999999999</c:v>
                </c:pt>
                <c:pt idx="2355">
                  <c:v>731.43799999999999</c:v>
                </c:pt>
                <c:pt idx="2356">
                  <c:v>731.82100000000003</c:v>
                </c:pt>
                <c:pt idx="2357">
                  <c:v>732.09199999999998</c:v>
                </c:pt>
                <c:pt idx="2358">
                  <c:v>731.95</c:v>
                </c:pt>
                <c:pt idx="2359">
                  <c:v>731.30399999999997</c:v>
                </c:pt>
                <c:pt idx="2360">
                  <c:v>730.84199999999998</c:v>
                </c:pt>
                <c:pt idx="2361">
                  <c:v>730.88300000000004</c:v>
                </c:pt>
                <c:pt idx="2362">
                  <c:v>731.31299999999999</c:v>
                </c:pt>
                <c:pt idx="2363">
                  <c:v>731.01700000000005</c:v>
                </c:pt>
                <c:pt idx="2364">
                  <c:v>729.57500000000005</c:v>
                </c:pt>
                <c:pt idx="2365">
                  <c:v>729.06700000000001</c:v>
                </c:pt>
                <c:pt idx="2366">
                  <c:v>729.28800000000001</c:v>
                </c:pt>
                <c:pt idx="2367">
                  <c:v>728.85799999999995</c:v>
                </c:pt>
                <c:pt idx="2368">
                  <c:v>728.31700000000001</c:v>
                </c:pt>
                <c:pt idx="2369">
                  <c:v>728.87900000000002</c:v>
                </c:pt>
                <c:pt idx="2370">
                  <c:v>729.78300000000002</c:v>
                </c:pt>
                <c:pt idx="2371">
                  <c:v>730.21699999999998</c:v>
                </c:pt>
                <c:pt idx="2372">
                  <c:v>730.55</c:v>
                </c:pt>
                <c:pt idx="2373">
                  <c:v>730.36699999999996</c:v>
                </c:pt>
                <c:pt idx="2374">
                  <c:v>730.27499999999998</c:v>
                </c:pt>
                <c:pt idx="2375">
                  <c:v>730.81700000000001</c:v>
                </c:pt>
                <c:pt idx="2376">
                  <c:v>730.95</c:v>
                </c:pt>
                <c:pt idx="2377">
                  <c:v>730.971</c:v>
                </c:pt>
                <c:pt idx="2378">
                  <c:v>730.39599999999996</c:v>
                </c:pt>
                <c:pt idx="2379">
                  <c:v>729.97500000000002</c:v>
                </c:pt>
                <c:pt idx="2380">
                  <c:v>730.34199999999998</c:v>
                </c:pt>
                <c:pt idx="2381">
                  <c:v>730.46699999999998</c:v>
                </c:pt>
                <c:pt idx="2382">
                  <c:v>730.38300000000004</c:v>
                </c:pt>
                <c:pt idx="2383">
                  <c:v>730.375</c:v>
                </c:pt>
                <c:pt idx="2384">
                  <c:v>730.33799999999997</c:v>
                </c:pt>
                <c:pt idx="2385">
                  <c:v>730.29200000000003</c:v>
                </c:pt>
                <c:pt idx="2386">
                  <c:v>730.96299999999997</c:v>
                </c:pt>
                <c:pt idx="2387">
                  <c:v>731.91300000000001</c:v>
                </c:pt>
                <c:pt idx="2388">
                  <c:v>732.22900000000004</c:v>
                </c:pt>
                <c:pt idx="2389">
                  <c:v>731.59199999999998</c:v>
                </c:pt>
                <c:pt idx="2390">
                  <c:v>731.11300000000006</c:v>
                </c:pt>
                <c:pt idx="2391">
                  <c:v>731.26700000000005</c:v>
                </c:pt>
                <c:pt idx="2392">
                  <c:v>731.00800000000004</c:v>
                </c:pt>
                <c:pt idx="2393">
                  <c:v>730.4</c:v>
                </c:pt>
                <c:pt idx="2394">
                  <c:v>730.29200000000003</c:v>
                </c:pt>
                <c:pt idx="2395">
                  <c:v>730.1</c:v>
                </c:pt>
                <c:pt idx="2396">
                  <c:v>730.35400000000004</c:v>
                </c:pt>
                <c:pt idx="2397">
                  <c:v>730.42899999999997</c:v>
                </c:pt>
                <c:pt idx="2398">
                  <c:v>730.279</c:v>
                </c:pt>
                <c:pt idx="2399">
                  <c:v>730.45799999999997</c:v>
                </c:pt>
                <c:pt idx="2400">
                  <c:v>730.39599999999996</c:v>
                </c:pt>
                <c:pt idx="2401">
                  <c:v>730.67499999999995</c:v>
                </c:pt>
                <c:pt idx="2402">
                  <c:v>730.85</c:v>
                </c:pt>
                <c:pt idx="2403">
                  <c:v>730.6</c:v>
                </c:pt>
                <c:pt idx="2404">
                  <c:v>730.76300000000003</c:v>
                </c:pt>
                <c:pt idx="2405">
                  <c:v>730.654</c:v>
                </c:pt>
                <c:pt idx="2406">
                  <c:v>730.26300000000003</c:v>
                </c:pt>
                <c:pt idx="2407">
                  <c:v>729.67499999999995</c:v>
                </c:pt>
                <c:pt idx="2408">
                  <c:v>728.55</c:v>
                </c:pt>
                <c:pt idx="2409">
                  <c:v>728.55799999999999</c:v>
                </c:pt>
                <c:pt idx="2410">
                  <c:v>729.00800000000004</c:v>
                </c:pt>
                <c:pt idx="2411">
                  <c:v>729.19200000000001</c:v>
                </c:pt>
                <c:pt idx="2412">
                  <c:v>729.11300000000006</c:v>
                </c:pt>
                <c:pt idx="2413">
                  <c:v>729.529</c:v>
                </c:pt>
                <c:pt idx="2414">
                  <c:v>729.971</c:v>
                </c:pt>
                <c:pt idx="2415">
                  <c:v>730.16300000000001</c:v>
                </c:pt>
                <c:pt idx="2416">
                  <c:v>730.154</c:v>
                </c:pt>
                <c:pt idx="2417">
                  <c:v>730.17499999999995</c:v>
                </c:pt>
                <c:pt idx="2418">
                  <c:v>729.83799999999997</c:v>
                </c:pt>
                <c:pt idx="2419">
                  <c:v>729.44200000000001</c:v>
                </c:pt>
                <c:pt idx="2420">
                  <c:v>729.62099999999998</c:v>
                </c:pt>
                <c:pt idx="2421">
                  <c:v>730.85400000000004</c:v>
                </c:pt>
                <c:pt idx="2422">
                  <c:v>731.35400000000004</c:v>
                </c:pt>
                <c:pt idx="2423">
                  <c:v>730.75400000000002</c:v>
                </c:pt>
                <c:pt idx="2424">
                  <c:v>730.971</c:v>
                </c:pt>
                <c:pt idx="2425">
                  <c:v>731.72900000000004</c:v>
                </c:pt>
                <c:pt idx="2426">
                  <c:v>731.52099999999996</c:v>
                </c:pt>
                <c:pt idx="2427">
                  <c:v>730.52099999999996</c:v>
                </c:pt>
                <c:pt idx="2428">
                  <c:v>730.28800000000001</c:v>
                </c:pt>
                <c:pt idx="2429">
                  <c:v>730.94600000000003</c:v>
                </c:pt>
                <c:pt idx="2430">
                  <c:v>731.50400000000002</c:v>
                </c:pt>
                <c:pt idx="2431">
                  <c:v>730.74599999999998</c:v>
                </c:pt>
                <c:pt idx="2432">
                  <c:v>730.28800000000001</c:v>
                </c:pt>
                <c:pt idx="2433">
                  <c:v>730.58799999999997</c:v>
                </c:pt>
                <c:pt idx="2434">
                  <c:v>730.50800000000004</c:v>
                </c:pt>
                <c:pt idx="2435">
                  <c:v>730.53300000000002</c:v>
                </c:pt>
                <c:pt idx="2436">
                  <c:v>731.06700000000001</c:v>
                </c:pt>
                <c:pt idx="2437">
                  <c:v>731.2</c:v>
                </c:pt>
                <c:pt idx="2438">
                  <c:v>730.88300000000004</c:v>
                </c:pt>
                <c:pt idx="2439">
                  <c:v>730.82100000000003</c:v>
                </c:pt>
                <c:pt idx="2440">
                  <c:v>730.47500000000002</c:v>
                </c:pt>
                <c:pt idx="2441">
                  <c:v>730.3</c:v>
                </c:pt>
                <c:pt idx="2442">
                  <c:v>730.30799999999999</c:v>
                </c:pt>
                <c:pt idx="2443">
                  <c:v>730.73299999999995</c:v>
                </c:pt>
                <c:pt idx="2444">
                  <c:v>731.404</c:v>
                </c:pt>
                <c:pt idx="2445">
                  <c:v>731.23299999999995</c:v>
                </c:pt>
                <c:pt idx="2446">
                  <c:v>730.82100000000003</c:v>
                </c:pt>
                <c:pt idx="2447">
                  <c:v>730.37099999999998</c:v>
                </c:pt>
                <c:pt idx="2448">
                  <c:v>730.49199999999996</c:v>
                </c:pt>
                <c:pt idx="2449">
                  <c:v>730.11699999999996</c:v>
                </c:pt>
                <c:pt idx="2450">
                  <c:v>729.92899999999997</c:v>
                </c:pt>
                <c:pt idx="2451">
                  <c:v>729.99599999999998</c:v>
                </c:pt>
                <c:pt idx="2452">
                  <c:v>729.51300000000003</c:v>
                </c:pt>
                <c:pt idx="2453">
                  <c:v>729.99199999999996</c:v>
                </c:pt>
                <c:pt idx="2454">
                  <c:v>730.346</c:v>
                </c:pt>
                <c:pt idx="2455">
                  <c:v>730.29200000000003</c:v>
                </c:pt>
                <c:pt idx="2456">
                  <c:v>729.85</c:v>
                </c:pt>
                <c:pt idx="2457">
                  <c:v>730.07899999999995</c:v>
                </c:pt>
                <c:pt idx="2458">
                  <c:v>730.15</c:v>
                </c:pt>
                <c:pt idx="2459">
                  <c:v>730.67899999999997</c:v>
                </c:pt>
                <c:pt idx="2460">
                  <c:v>731.29200000000003</c:v>
                </c:pt>
                <c:pt idx="2461">
                  <c:v>731.00800000000004</c:v>
                </c:pt>
                <c:pt idx="2462">
                  <c:v>730.67899999999997</c:v>
                </c:pt>
                <c:pt idx="2463">
                  <c:v>730.52499999999998</c:v>
                </c:pt>
                <c:pt idx="2464">
                  <c:v>729.99199999999996</c:v>
                </c:pt>
                <c:pt idx="2465">
                  <c:v>729.59199999999998</c:v>
                </c:pt>
                <c:pt idx="2466">
                  <c:v>730.20799999999997</c:v>
                </c:pt>
                <c:pt idx="2467">
                  <c:v>731.2</c:v>
                </c:pt>
                <c:pt idx="2468">
                  <c:v>730.39599999999996</c:v>
                </c:pt>
                <c:pt idx="2469">
                  <c:v>729.28300000000002</c:v>
                </c:pt>
                <c:pt idx="2470">
                  <c:v>729.41300000000001</c:v>
                </c:pt>
                <c:pt idx="2471">
                  <c:v>729.846</c:v>
                </c:pt>
                <c:pt idx="2472">
                  <c:v>730.24599999999998</c:v>
                </c:pt>
                <c:pt idx="2473">
                  <c:v>729.596</c:v>
                </c:pt>
                <c:pt idx="2474">
                  <c:v>730.10799999999995</c:v>
                </c:pt>
                <c:pt idx="2475">
                  <c:v>730.20399999999995</c:v>
                </c:pt>
                <c:pt idx="2476">
                  <c:v>729.48099999999999</c:v>
                </c:pt>
                <c:pt idx="2477">
                  <c:v>729.72500000000002</c:v>
                </c:pt>
                <c:pt idx="2478">
                  <c:v>730.85</c:v>
                </c:pt>
                <c:pt idx="2479">
                  <c:v>730.65</c:v>
                </c:pt>
                <c:pt idx="2480">
                  <c:v>730.61699999999996</c:v>
                </c:pt>
                <c:pt idx="2481">
                  <c:v>730.02099999999996</c:v>
                </c:pt>
                <c:pt idx="2482">
                  <c:v>729.029</c:v>
                </c:pt>
                <c:pt idx="2483">
                  <c:v>729.42899999999997</c:v>
                </c:pt>
                <c:pt idx="2484">
                  <c:v>729.55399999999997</c:v>
                </c:pt>
                <c:pt idx="2485">
                  <c:v>729.86300000000006</c:v>
                </c:pt>
                <c:pt idx="2486">
                  <c:v>729.61699999999996</c:v>
                </c:pt>
                <c:pt idx="2487">
                  <c:v>730.1</c:v>
                </c:pt>
                <c:pt idx="2488">
                  <c:v>731.35</c:v>
                </c:pt>
                <c:pt idx="2489">
                  <c:v>731.80399999999997</c:v>
                </c:pt>
                <c:pt idx="2490">
                  <c:v>731.28300000000002</c:v>
                </c:pt>
                <c:pt idx="2491">
                  <c:v>730.74599999999998</c:v>
                </c:pt>
                <c:pt idx="2492">
                  <c:v>731.07500000000005</c:v>
                </c:pt>
                <c:pt idx="2493">
                  <c:v>730.61300000000006</c:v>
                </c:pt>
                <c:pt idx="2494">
                  <c:v>730.45799999999997</c:v>
                </c:pt>
                <c:pt idx="2495">
                  <c:v>730.95799999999997</c:v>
                </c:pt>
                <c:pt idx="2496">
                  <c:v>730.72500000000002</c:v>
                </c:pt>
                <c:pt idx="2497">
                  <c:v>730.221</c:v>
                </c:pt>
                <c:pt idx="2498">
                  <c:v>730.28800000000001</c:v>
                </c:pt>
                <c:pt idx="2499">
                  <c:v>730.82899999999995</c:v>
                </c:pt>
                <c:pt idx="2500">
                  <c:v>731.41700000000003</c:v>
                </c:pt>
                <c:pt idx="2501">
                  <c:v>730.95</c:v>
                </c:pt>
                <c:pt idx="2502">
                  <c:v>729.97900000000004</c:v>
                </c:pt>
                <c:pt idx="2503">
                  <c:v>730.07899999999995</c:v>
                </c:pt>
                <c:pt idx="2504">
                  <c:v>731.20399999999995</c:v>
                </c:pt>
                <c:pt idx="2505">
                  <c:v>732.37900000000002</c:v>
                </c:pt>
                <c:pt idx="2506">
                  <c:v>732.375</c:v>
                </c:pt>
                <c:pt idx="2507">
                  <c:v>731.82899999999995</c:v>
                </c:pt>
                <c:pt idx="2508">
                  <c:v>732.04600000000005</c:v>
                </c:pt>
                <c:pt idx="2509">
                  <c:v>731.95799999999997</c:v>
                </c:pt>
                <c:pt idx="2510">
                  <c:v>732.64200000000005</c:v>
                </c:pt>
                <c:pt idx="2511">
                  <c:v>732.41700000000003</c:v>
                </c:pt>
                <c:pt idx="2512">
                  <c:v>732.17499999999995</c:v>
                </c:pt>
                <c:pt idx="2513">
                  <c:v>731.85</c:v>
                </c:pt>
                <c:pt idx="2514">
                  <c:v>731.83799999999997</c:v>
                </c:pt>
                <c:pt idx="2515">
                  <c:v>731.62900000000002</c:v>
                </c:pt>
                <c:pt idx="2516">
                  <c:v>730.92499999999995</c:v>
                </c:pt>
                <c:pt idx="2517">
                  <c:v>730.01700000000005</c:v>
                </c:pt>
                <c:pt idx="2518">
                  <c:v>730.25</c:v>
                </c:pt>
                <c:pt idx="2519">
                  <c:v>730.779</c:v>
                </c:pt>
                <c:pt idx="2520">
                  <c:v>730.23800000000006</c:v>
                </c:pt>
                <c:pt idx="2521">
                  <c:v>730.12900000000002</c:v>
                </c:pt>
                <c:pt idx="2522">
                  <c:v>730.72900000000004</c:v>
                </c:pt>
                <c:pt idx="2523">
                  <c:v>731.11300000000006</c:v>
                </c:pt>
                <c:pt idx="2524">
                  <c:v>731.61300000000006</c:v>
                </c:pt>
                <c:pt idx="2525">
                  <c:v>731.67100000000005</c:v>
                </c:pt>
                <c:pt idx="2526">
                  <c:v>732.00800000000004</c:v>
                </c:pt>
                <c:pt idx="2527">
                  <c:v>732.35799999999995</c:v>
                </c:pt>
                <c:pt idx="2528">
                  <c:v>731.70399999999995</c:v>
                </c:pt>
                <c:pt idx="2529">
                  <c:v>730.846</c:v>
                </c:pt>
                <c:pt idx="2530">
                  <c:v>730.18299999999999</c:v>
                </c:pt>
                <c:pt idx="2531">
                  <c:v>730.72500000000002</c:v>
                </c:pt>
                <c:pt idx="2532">
                  <c:v>731.76700000000005</c:v>
                </c:pt>
                <c:pt idx="2533">
                  <c:v>731.82500000000005</c:v>
                </c:pt>
                <c:pt idx="2534">
                  <c:v>731.19600000000003</c:v>
                </c:pt>
                <c:pt idx="2535">
                  <c:v>731.35799999999995</c:v>
                </c:pt>
                <c:pt idx="2536">
                  <c:v>731.346</c:v>
                </c:pt>
                <c:pt idx="2537">
                  <c:v>731.12599999999998</c:v>
                </c:pt>
                <c:pt idx="2538">
                  <c:v>730.44200000000001</c:v>
                </c:pt>
                <c:pt idx="2539">
                  <c:v>730.04200000000003</c:v>
                </c:pt>
                <c:pt idx="2540">
                  <c:v>730.12099999999998</c:v>
                </c:pt>
                <c:pt idx="2541">
                  <c:v>730.24199999999996</c:v>
                </c:pt>
                <c:pt idx="2542">
                  <c:v>731</c:v>
                </c:pt>
                <c:pt idx="2543">
                  <c:v>731.55</c:v>
                </c:pt>
                <c:pt idx="2544">
                  <c:v>731.93299999999999</c:v>
                </c:pt>
                <c:pt idx="2545">
                  <c:v>731.25800000000004</c:v>
                </c:pt>
                <c:pt idx="2546">
                  <c:v>731.06299999999999</c:v>
                </c:pt>
                <c:pt idx="2547">
                  <c:v>731.65</c:v>
                </c:pt>
                <c:pt idx="2548">
                  <c:v>731.79200000000003</c:v>
                </c:pt>
                <c:pt idx="2549">
                  <c:v>731.72900000000004</c:v>
                </c:pt>
                <c:pt idx="2550">
                  <c:v>731.49199999999996</c:v>
                </c:pt>
                <c:pt idx="2551">
                  <c:v>731.52499999999998</c:v>
                </c:pt>
                <c:pt idx="2552">
                  <c:v>731.346</c:v>
                </c:pt>
                <c:pt idx="2553">
                  <c:v>731.85799999999995</c:v>
                </c:pt>
                <c:pt idx="2554">
                  <c:v>732.52499999999998</c:v>
                </c:pt>
                <c:pt idx="2555">
                  <c:v>732.24199999999996</c:v>
                </c:pt>
                <c:pt idx="2556">
                  <c:v>731.92100000000005</c:v>
                </c:pt>
                <c:pt idx="2557">
                  <c:v>731.54200000000003</c:v>
                </c:pt>
                <c:pt idx="2558">
                  <c:v>731.46299999999997</c:v>
                </c:pt>
                <c:pt idx="2559">
                  <c:v>731.21299999999997</c:v>
                </c:pt>
                <c:pt idx="2560">
                  <c:v>731.75400000000002</c:v>
                </c:pt>
                <c:pt idx="2561">
                  <c:v>731.90800000000002</c:v>
                </c:pt>
                <c:pt idx="2562">
                  <c:v>731.88300000000004</c:v>
                </c:pt>
                <c:pt idx="2563">
                  <c:v>731.37099999999998</c:v>
                </c:pt>
                <c:pt idx="2564">
                  <c:v>730.88300000000004</c:v>
                </c:pt>
                <c:pt idx="2565">
                  <c:v>730.88300000000004</c:v>
                </c:pt>
                <c:pt idx="2566">
                  <c:v>731.32899999999995</c:v>
                </c:pt>
                <c:pt idx="2567">
                  <c:v>731.31700000000001</c:v>
                </c:pt>
                <c:pt idx="2568">
                  <c:v>731.20799999999997</c:v>
                </c:pt>
                <c:pt idx="2569">
                  <c:v>731.78800000000001</c:v>
                </c:pt>
                <c:pt idx="2570">
                  <c:v>731.6</c:v>
                </c:pt>
                <c:pt idx="2571">
                  <c:v>731.52499999999998</c:v>
                </c:pt>
                <c:pt idx="2572">
                  <c:v>731.12900000000002</c:v>
                </c:pt>
                <c:pt idx="2573">
                  <c:v>730.87099999999998</c:v>
                </c:pt>
                <c:pt idx="2574">
                  <c:v>730.75400000000002</c:v>
                </c:pt>
                <c:pt idx="2575">
                  <c:v>730.80799999999999</c:v>
                </c:pt>
                <c:pt idx="2576">
                  <c:v>731.02499999999998</c:v>
                </c:pt>
                <c:pt idx="2577">
                  <c:v>730.39200000000005</c:v>
                </c:pt>
                <c:pt idx="2578">
                  <c:v>729.75</c:v>
                </c:pt>
                <c:pt idx="2579">
                  <c:v>730.05</c:v>
                </c:pt>
                <c:pt idx="2580">
                  <c:v>730.26300000000003</c:v>
                </c:pt>
                <c:pt idx="2581">
                  <c:v>730.43299999999999</c:v>
                </c:pt>
                <c:pt idx="2582">
                  <c:v>730.65</c:v>
                </c:pt>
                <c:pt idx="2583">
                  <c:v>731.05399999999997</c:v>
                </c:pt>
                <c:pt idx="2584">
                  <c:v>731.07899999999995</c:v>
                </c:pt>
                <c:pt idx="2585">
                  <c:v>731.10799999999995</c:v>
                </c:pt>
                <c:pt idx="2586">
                  <c:v>730.10400000000004</c:v>
                </c:pt>
                <c:pt idx="2587">
                  <c:v>729.57100000000003</c:v>
                </c:pt>
                <c:pt idx="2588">
                  <c:v>730.61300000000006</c:v>
                </c:pt>
                <c:pt idx="2589">
                  <c:v>730.82500000000005</c:v>
                </c:pt>
                <c:pt idx="2590">
                  <c:v>729.95399999999995</c:v>
                </c:pt>
                <c:pt idx="2591">
                  <c:v>730.05399999999997</c:v>
                </c:pt>
                <c:pt idx="2592">
                  <c:v>729.8</c:v>
                </c:pt>
                <c:pt idx="2593">
                  <c:v>729.67100000000005</c:v>
                </c:pt>
                <c:pt idx="2594">
                  <c:v>729.89200000000005</c:v>
                </c:pt>
                <c:pt idx="2595">
                  <c:v>730.42499999999995</c:v>
                </c:pt>
                <c:pt idx="2596">
                  <c:v>730.69600000000003</c:v>
                </c:pt>
                <c:pt idx="2597">
                  <c:v>730.625</c:v>
                </c:pt>
                <c:pt idx="2598">
                  <c:v>730.37900000000002</c:v>
                </c:pt>
                <c:pt idx="2599">
                  <c:v>729.875</c:v>
                </c:pt>
                <c:pt idx="2600">
                  <c:v>729.29200000000003</c:v>
                </c:pt>
                <c:pt idx="2601">
                  <c:v>729.221</c:v>
                </c:pt>
                <c:pt idx="2602">
                  <c:v>729.65</c:v>
                </c:pt>
                <c:pt idx="2603">
                  <c:v>730.00800000000004</c:v>
                </c:pt>
                <c:pt idx="2604">
                  <c:v>729.93299999999999</c:v>
                </c:pt>
                <c:pt idx="2605">
                  <c:v>730.63300000000004</c:v>
                </c:pt>
                <c:pt idx="2606">
                  <c:v>731.45</c:v>
                </c:pt>
                <c:pt idx="2607">
                  <c:v>731.95799999999997</c:v>
                </c:pt>
                <c:pt idx="2608">
                  <c:v>731.95</c:v>
                </c:pt>
                <c:pt idx="2609">
                  <c:v>731.61300000000006</c:v>
                </c:pt>
                <c:pt idx="2610">
                  <c:v>730.47500000000002</c:v>
                </c:pt>
                <c:pt idx="2611">
                  <c:v>729.86300000000006</c:v>
                </c:pt>
                <c:pt idx="2612">
                  <c:v>730.09199999999998</c:v>
                </c:pt>
                <c:pt idx="2613">
                  <c:v>730.35</c:v>
                </c:pt>
                <c:pt idx="2614">
                  <c:v>730.00400000000002</c:v>
                </c:pt>
                <c:pt idx="2615">
                  <c:v>729.971</c:v>
                </c:pt>
                <c:pt idx="2616">
                  <c:v>729.49199999999996</c:v>
                </c:pt>
                <c:pt idx="2617">
                  <c:v>729.45399999999995</c:v>
                </c:pt>
                <c:pt idx="2618">
                  <c:v>729.9</c:v>
                </c:pt>
                <c:pt idx="2619">
                  <c:v>730.2</c:v>
                </c:pt>
                <c:pt idx="2620">
                  <c:v>730.04200000000003</c:v>
                </c:pt>
                <c:pt idx="2621">
                  <c:v>729.92499999999995</c:v>
                </c:pt>
                <c:pt idx="2622">
                  <c:v>731.25800000000004</c:v>
                </c:pt>
                <c:pt idx="2623">
                  <c:v>732.01300000000003</c:v>
                </c:pt>
                <c:pt idx="2624">
                  <c:v>731.31299999999999</c:v>
                </c:pt>
                <c:pt idx="2625">
                  <c:v>730.41700000000003</c:v>
                </c:pt>
                <c:pt idx="2626">
                  <c:v>730.1</c:v>
                </c:pt>
                <c:pt idx="2627">
                  <c:v>730.52099999999996</c:v>
                </c:pt>
                <c:pt idx="2628">
                  <c:v>730.05399999999997</c:v>
                </c:pt>
                <c:pt idx="2629">
                  <c:v>729.39200000000005</c:v>
                </c:pt>
                <c:pt idx="2630">
                  <c:v>729.66700000000003</c:v>
                </c:pt>
                <c:pt idx="2631">
                  <c:v>730.18799999999999</c:v>
                </c:pt>
                <c:pt idx="2632">
                  <c:v>730.18299999999999</c:v>
                </c:pt>
                <c:pt idx="2633">
                  <c:v>730.71699999999998</c:v>
                </c:pt>
                <c:pt idx="2634">
                  <c:v>732.36300000000006</c:v>
                </c:pt>
                <c:pt idx="2635">
                  <c:v>732.57899999999995</c:v>
                </c:pt>
                <c:pt idx="2636">
                  <c:v>731.73299999999995</c:v>
                </c:pt>
                <c:pt idx="2637">
                  <c:v>732.10400000000004</c:v>
                </c:pt>
                <c:pt idx="2638">
                  <c:v>732.62900000000002</c:v>
                </c:pt>
                <c:pt idx="2639">
                  <c:v>732.24599999999998</c:v>
                </c:pt>
                <c:pt idx="2640">
                  <c:v>730.75800000000004</c:v>
                </c:pt>
                <c:pt idx="2641">
                  <c:v>729.99599999999998</c:v>
                </c:pt>
                <c:pt idx="2642">
                  <c:v>730.38800000000003</c:v>
                </c:pt>
                <c:pt idx="2643">
                  <c:v>731.26700000000005</c:v>
                </c:pt>
                <c:pt idx="2644">
                  <c:v>730.93799999999999</c:v>
                </c:pt>
                <c:pt idx="2645">
                  <c:v>730.26700000000005</c:v>
                </c:pt>
                <c:pt idx="2646">
                  <c:v>729.71699999999998</c:v>
                </c:pt>
                <c:pt idx="2647">
                  <c:v>730.08799999999997</c:v>
                </c:pt>
                <c:pt idx="2648">
                  <c:v>730.32899999999995</c:v>
                </c:pt>
                <c:pt idx="2649">
                  <c:v>730.346</c:v>
                </c:pt>
                <c:pt idx="2650">
                  <c:v>730.65800000000002</c:v>
                </c:pt>
                <c:pt idx="2651">
                  <c:v>731.14599999999996</c:v>
                </c:pt>
                <c:pt idx="2652">
                  <c:v>730.62900000000002</c:v>
                </c:pt>
                <c:pt idx="2653">
                  <c:v>730.58299999999997</c:v>
                </c:pt>
                <c:pt idx="2654">
                  <c:v>730.7</c:v>
                </c:pt>
                <c:pt idx="2655">
                  <c:v>730.88800000000003</c:v>
                </c:pt>
                <c:pt idx="2656">
                  <c:v>730.97500000000002</c:v>
                </c:pt>
                <c:pt idx="2657">
                  <c:v>731.04200000000003</c:v>
                </c:pt>
                <c:pt idx="2658">
                  <c:v>730.55</c:v>
                </c:pt>
                <c:pt idx="2659">
                  <c:v>730.375</c:v>
                </c:pt>
                <c:pt idx="2660">
                  <c:v>730.95399999999995</c:v>
                </c:pt>
                <c:pt idx="2661">
                  <c:v>731.08299999999997</c:v>
                </c:pt>
                <c:pt idx="2662">
                  <c:v>730.89599999999996</c:v>
                </c:pt>
                <c:pt idx="2663">
                  <c:v>730.48299999999995</c:v>
                </c:pt>
                <c:pt idx="2664">
                  <c:v>730.98299999999995</c:v>
                </c:pt>
                <c:pt idx="2665">
                  <c:v>731.11699999999996</c:v>
                </c:pt>
                <c:pt idx="2666">
                  <c:v>730.76300000000003</c:v>
                </c:pt>
                <c:pt idx="2667">
                  <c:v>730.94200000000001</c:v>
                </c:pt>
                <c:pt idx="2668">
                  <c:v>731.44200000000001</c:v>
                </c:pt>
                <c:pt idx="2669">
                  <c:v>731.08799999999997</c:v>
                </c:pt>
                <c:pt idx="2670">
                  <c:v>729.87099999999998</c:v>
                </c:pt>
                <c:pt idx="2671">
                  <c:v>729.64200000000005</c:v>
                </c:pt>
                <c:pt idx="2672">
                  <c:v>730.55799999999999</c:v>
                </c:pt>
                <c:pt idx="2673">
                  <c:v>731.41700000000003</c:v>
                </c:pt>
                <c:pt idx="2674">
                  <c:v>731.80399999999997</c:v>
                </c:pt>
                <c:pt idx="2675">
                  <c:v>732.38300000000004</c:v>
                </c:pt>
                <c:pt idx="2676">
                  <c:v>732.42499999999995</c:v>
                </c:pt>
                <c:pt idx="2677">
                  <c:v>732.2</c:v>
                </c:pt>
                <c:pt idx="2678">
                  <c:v>730.92499999999995</c:v>
                </c:pt>
                <c:pt idx="2679">
                  <c:v>729.57899999999995</c:v>
                </c:pt>
                <c:pt idx="2680">
                  <c:v>729.78300000000002</c:v>
                </c:pt>
                <c:pt idx="2681">
                  <c:v>730.74199999999996</c:v>
                </c:pt>
                <c:pt idx="2682">
                  <c:v>730.96299999999997</c:v>
                </c:pt>
                <c:pt idx="2683">
                  <c:v>730.82899999999995</c:v>
                </c:pt>
                <c:pt idx="2684">
                  <c:v>730.45399999999995</c:v>
                </c:pt>
                <c:pt idx="2685">
                  <c:v>730.09199999999998</c:v>
                </c:pt>
                <c:pt idx="2686">
                  <c:v>730.55399999999997</c:v>
                </c:pt>
                <c:pt idx="2687">
                  <c:v>731.36699999999996</c:v>
                </c:pt>
                <c:pt idx="2688">
                  <c:v>731.40800000000002</c:v>
                </c:pt>
                <c:pt idx="2689">
                  <c:v>730.71299999999997</c:v>
                </c:pt>
                <c:pt idx="2690">
                  <c:v>730.93299999999999</c:v>
                </c:pt>
                <c:pt idx="2691">
                  <c:v>731.40800000000002</c:v>
                </c:pt>
                <c:pt idx="2692">
                  <c:v>731.95399999999995</c:v>
                </c:pt>
                <c:pt idx="2693">
                  <c:v>731.7</c:v>
                </c:pt>
                <c:pt idx="2694">
                  <c:v>730.91700000000003</c:v>
                </c:pt>
                <c:pt idx="2695">
                  <c:v>730.30799999999999</c:v>
                </c:pt>
                <c:pt idx="2696">
                  <c:v>730.54200000000003</c:v>
                </c:pt>
                <c:pt idx="2697">
                  <c:v>730.50800000000004</c:v>
                </c:pt>
                <c:pt idx="2698">
                  <c:v>730.10799999999995</c:v>
                </c:pt>
                <c:pt idx="2699">
                  <c:v>730.28800000000001</c:v>
                </c:pt>
                <c:pt idx="2700">
                  <c:v>731.08799999999997</c:v>
                </c:pt>
                <c:pt idx="2701">
                  <c:v>731.22500000000002</c:v>
                </c:pt>
                <c:pt idx="2702">
                  <c:v>731.05</c:v>
                </c:pt>
                <c:pt idx="2703">
                  <c:v>731.31299999999999</c:v>
                </c:pt>
                <c:pt idx="2704">
                  <c:v>731.88800000000003</c:v>
                </c:pt>
                <c:pt idx="2705">
                  <c:v>732.00400000000002</c:v>
                </c:pt>
                <c:pt idx="2706">
                  <c:v>731.51700000000005</c:v>
                </c:pt>
                <c:pt idx="2707">
                  <c:v>730.80399999999997</c:v>
                </c:pt>
                <c:pt idx="2708">
                  <c:v>730.596</c:v>
                </c:pt>
                <c:pt idx="2709">
                  <c:v>730.66700000000003</c:v>
                </c:pt>
                <c:pt idx="2710">
                  <c:v>730.59199999999998</c:v>
                </c:pt>
                <c:pt idx="2711">
                  <c:v>730.24199999999996</c:v>
                </c:pt>
                <c:pt idx="2713">
                  <c:v>730.26300000000003</c:v>
                </c:pt>
                <c:pt idx="2714">
                  <c:v>730.07899999999995</c:v>
                </c:pt>
                <c:pt idx="2715">
                  <c:v>730.14599999999996</c:v>
                </c:pt>
                <c:pt idx="2716">
                  <c:v>730.29600000000005</c:v>
                </c:pt>
                <c:pt idx="2717">
                  <c:v>729.9</c:v>
                </c:pt>
                <c:pt idx="2718">
                  <c:v>730.22500000000002</c:v>
                </c:pt>
                <c:pt idx="2719">
                  <c:v>731.096</c:v>
                </c:pt>
                <c:pt idx="2720">
                  <c:v>731.30799999999999</c:v>
                </c:pt>
                <c:pt idx="2721">
                  <c:v>732.08299999999997</c:v>
                </c:pt>
                <c:pt idx="2722">
                  <c:v>732.34199999999998</c:v>
                </c:pt>
                <c:pt idx="2723">
                  <c:v>731.79200000000003</c:v>
                </c:pt>
                <c:pt idx="2724">
                  <c:v>731.17899999999997</c:v>
                </c:pt>
                <c:pt idx="2725">
                  <c:v>731.125</c:v>
                </c:pt>
                <c:pt idx="2726">
                  <c:v>731.04600000000005</c:v>
                </c:pt>
                <c:pt idx="2727">
                  <c:v>730.17100000000005</c:v>
                </c:pt>
                <c:pt idx="2728">
                  <c:v>730</c:v>
                </c:pt>
                <c:pt idx="2729">
                  <c:v>730.971</c:v>
                </c:pt>
                <c:pt idx="2730">
                  <c:v>731.00800000000004</c:v>
                </c:pt>
                <c:pt idx="2731">
                  <c:v>730.89599999999996</c:v>
                </c:pt>
                <c:pt idx="2732">
                  <c:v>730.125</c:v>
                </c:pt>
                <c:pt idx="2733">
                  <c:v>730.79600000000005</c:v>
                </c:pt>
                <c:pt idx="2734">
                  <c:v>732.00400000000002</c:v>
                </c:pt>
                <c:pt idx="2735">
                  <c:v>731.47900000000004</c:v>
                </c:pt>
                <c:pt idx="2736">
                  <c:v>730.68299999999999</c:v>
                </c:pt>
                <c:pt idx="2737">
                  <c:v>730.61300000000006</c:v>
                </c:pt>
                <c:pt idx="2738">
                  <c:v>731.04200000000003</c:v>
                </c:pt>
                <c:pt idx="2739">
                  <c:v>731.00599999999997</c:v>
                </c:pt>
                <c:pt idx="2740">
                  <c:v>730.89599999999996</c:v>
                </c:pt>
                <c:pt idx="2741">
                  <c:v>730.47500000000002</c:v>
                </c:pt>
                <c:pt idx="2742">
                  <c:v>730.06700000000001</c:v>
                </c:pt>
                <c:pt idx="2743">
                  <c:v>729.76700000000005</c:v>
                </c:pt>
                <c:pt idx="2744">
                  <c:v>730.096</c:v>
                </c:pt>
                <c:pt idx="2746">
                  <c:v>732.16700000000003</c:v>
                </c:pt>
                <c:pt idx="2747">
                  <c:v>731.72500000000002</c:v>
                </c:pt>
                <c:pt idx="2748">
                  <c:v>730.34199999999998</c:v>
                </c:pt>
                <c:pt idx="2749">
                  <c:v>729.99199999999996</c:v>
                </c:pt>
                <c:pt idx="2750">
                  <c:v>731.49599999999998</c:v>
                </c:pt>
                <c:pt idx="2751">
                  <c:v>732.13300000000004</c:v>
                </c:pt>
                <c:pt idx="2752">
                  <c:v>731.32100000000003</c:v>
                </c:pt>
                <c:pt idx="2753">
                  <c:v>730.5</c:v>
                </c:pt>
                <c:pt idx="2754">
                  <c:v>730.63800000000003</c:v>
                </c:pt>
                <c:pt idx="2755">
                  <c:v>731.06299999999999</c:v>
                </c:pt>
                <c:pt idx="2756">
                  <c:v>730.92499999999995</c:v>
                </c:pt>
                <c:pt idx="2757">
                  <c:v>730.64599999999996</c:v>
                </c:pt>
                <c:pt idx="2758">
                  <c:v>730.91300000000001</c:v>
                </c:pt>
                <c:pt idx="2759">
                  <c:v>731.02099999999996</c:v>
                </c:pt>
                <c:pt idx="2760">
                  <c:v>731.07899999999995</c:v>
                </c:pt>
                <c:pt idx="2761">
                  <c:v>730.69600000000003</c:v>
                </c:pt>
                <c:pt idx="2762">
                  <c:v>730.72900000000004</c:v>
                </c:pt>
                <c:pt idx="2763">
                  <c:v>731</c:v>
                </c:pt>
                <c:pt idx="2764">
                  <c:v>730.32899999999995</c:v>
                </c:pt>
                <c:pt idx="2765">
                  <c:v>729.18299999999999</c:v>
                </c:pt>
                <c:pt idx="2766">
                  <c:v>729.67100000000005</c:v>
                </c:pt>
                <c:pt idx="2767">
                  <c:v>730.60799999999995</c:v>
                </c:pt>
                <c:pt idx="2768">
                  <c:v>731.17899999999997</c:v>
                </c:pt>
                <c:pt idx="2769">
                  <c:v>730.44200000000001</c:v>
                </c:pt>
                <c:pt idx="2770">
                  <c:v>729.57899999999995</c:v>
                </c:pt>
                <c:pt idx="2771">
                  <c:v>730.52499999999998</c:v>
                </c:pt>
                <c:pt idx="2772">
                  <c:v>731.654</c:v>
                </c:pt>
                <c:pt idx="2773">
                  <c:v>731.28800000000001</c:v>
                </c:pt>
                <c:pt idx="2774">
                  <c:v>730.35799999999995</c:v>
                </c:pt>
                <c:pt idx="2775">
                  <c:v>730.57100000000003</c:v>
                </c:pt>
                <c:pt idx="2776">
                  <c:v>730.68299999999999</c:v>
                </c:pt>
                <c:pt idx="2777">
                  <c:v>729.78300000000002</c:v>
                </c:pt>
                <c:pt idx="2778">
                  <c:v>728.779</c:v>
                </c:pt>
                <c:pt idx="2779">
                  <c:v>729.61300000000006</c:v>
                </c:pt>
                <c:pt idx="2780">
                  <c:v>730.72500000000002</c:v>
                </c:pt>
                <c:pt idx="2781">
                  <c:v>731.27099999999996</c:v>
                </c:pt>
                <c:pt idx="2782">
                  <c:v>730.99199999999996</c:v>
                </c:pt>
                <c:pt idx="2783">
                  <c:v>730.68299999999999</c:v>
                </c:pt>
                <c:pt idx="2784">
                  <c:v>730.57899999999995</c:v>
                </c:pt>
                <c:pt idx="2785">
                  <c:v>730.80399999999997</c:v>
                </c:pt>
                <c:pt idx="2786">
                  <c:v>730.32899999999995</c:v>
                </c:pt>
                <c:pt idx="2787">
                  <c:v>730.25</c:v>
                </c:pt>
                <c:pt idx="2788">
                  <c:v>730.63300000000004</c:v>
                </c:pt>
                <c:pt idx="2789">
                  <c:v>731.25400000000002</c:v>
                </c:pt>
                <c:pt idx="2790">
                  <c:v>731.16300000000001</c:v>
                </c:pt>
                <c:pt idx="2791">
                  <c:v>730.74599999999998</c:v>
                </c:pt>
                <c:pt idx="2792">
                  <c:v>730.53800000000001</c:v>
                </c:pt>
                <c:pt idx="2793">
                  <c:v>730.65800000000002</c:v>
                </c:pt>
                <c:pt idx="2794">
                  <c:v>731.3</c:v>
                </c:pt>
                <c:pt idx="2795">
                  <c:v>731.23299999999995</c:v>
                </c:pt>
                <c:pt idx="2796">
                  <c:v>730.51700000000005</c:v>
                </c:pt>
                <c:pt idx="2797">
                  <c:v>730.59199999999998</c:v>
                </c:pt>
                <c:pt idx="2798">
                  <c:v>731.56299999999999</c:v>
                </c:pt>
                <c:pt idx="2799">
                  <c:v>731.70399999999995</c:v>
                </c:pt>
                <c:pt idx="2800">
                  <c:v>730.48299999999995</c:v>
                </c:pt>
                <c:pt idx="2801">
                  <c:v>729.92100000000005</c:v>
                </c:pt>
                <c:pt idx="2802">
                  <c:v>730.77499999999998</c:v>
                </c:pt>
                <c:pt idx="2803">
                  <c:v>731.05</c:v>
                </c:pt>
                <c:pt idx="2804">
                  <c:v>730.64599999999996</c:v>
                </c:pt>
                <c:pt idx="2805">
                  <c:v>730.82500000000005</c:v>
                </c:pt>
                <c:pt idx="2806">
                  <c:v>730.12099999999998</c:v>
                </c:pt>
                <c:pt idx="2807">
                  <c:v>730.47500000000002</c:v>
                </c:pt>
                <c:pt idx="2808">
                  <c:v>731.096</c:v>
                </c:pt>
                <c:pt idx="2809">
                  <c:v>731.49599999999998</c:v>
                </c:pt>
                <c:pt idx="2810">
                  <c:v>731.39200000000005</c:v>
                </c:pt>
                <c:pt idx="2811">
                  <c:v>731.19200000000001</c:v>
                </c:pt>
                <c:pt idx="2812">
                  <c:v>731.125</c:v>
                </c:pt>
                <c:pt idx="2813">
                  <c:v>731.2</c:v>
                </c:pt>
                <c:pt idx="2814">
                  <c:v>730.39200000000005</c:v>
                </c:pt>
                <c:pt idx="2815">
                  <c:v>730.16700000000003</c:v>
                </c:pt>
                <c:pt idx="2816">
                  <c:v>730.82500000000005</c:v>
                </c:pt>
                <c:pt idx="2817">
                  <c:v>730.73800000000006</c:v>
                </c:pt>
                <c:pt idx="2818">
                  <c:v>730.25</c:v>
                </c:pt>
                <c:pt idx="2819">
                  <c:v>730.11300000000006</c:v>
                </c:pt>
                <c:pt idx="2820">
                  <c:v>729.69600000000003</c:v>
                </c:pt>
                <c:pt idx="2821">
                  <c:v>729.26300000000003</c:v>
                </c:pt>
                <c:pt idx="2822">
                  <c:v>729.875</c:v>
                </c:pt>
                <c:pt idx="2823">
                  <c:v>730.65800000000002</c:v>
                </c:pt>
                <c:pt idx="2824">
                  <c:v>730.404</c:v>
                </c:pt>
                <c:pt idx="2825">
                  <c:v>730.36699999999996</c:v>
                </c:pt>
                <c:pt idx="2826">
                  <c:v>730.5</c:v>
                </c:pt>
                <c:pt idx="2827">
                  <c:v>731.125</c:v>
                </c:pt>
                <c:pt idx="2828">
                  <c:v>731.18299999999999</c:v>
                </c:pt>
                <c:pt idx="2829">
                  <c:v>730.721</c:v>
                </c:pt>
                <c:pt idx="2830">
                  <c:v>730.15</c:v>
                </c:pt>
                <c:pt idx="2831">
                  <c:v>730.27499999999998</c:v>
                </c:pt>
                <c:pt idx="2832">
                  <c:v>730.35400000000004</c:v>
                </c:pt>
                <c:pt idx="2833">
                  <c:v>730.26300000000003</c:v>
                </c:pt>
                <c:pt idx="2834">
                  <c:v>730.75</c:v>
                </c:pt>
                <c:pt idx="2835">
                  <c:v>730.38300000000004</c:v>
                </c:pt>
                <c:pt idx="2836">
                  <c:v>730.37099999999998</c:v>
                </c:pt>
                <c:pt idx="2837">
                  <c:v>731.05</c:v>
                </c:pt>
                <c:pt idx="2838">
                  <c:v>731.971</c:v>
                </c:pt>
                <c:pt idx="2839">
                  <c:v>731.01300000000003</c:v>
                </c:pt>
                <c:pt idx="2840">
                  <c:v>730.24199999999996</c:v>
                </c:pt>
                <c:pt idx="2841">
                  <c:v>731.01700000000005</c:v>
                </c:pt>
                <c:pt idx="2842">
                  <c:v>731.25400000000002</c:v>
                </c:pt>
                <c:pt idx="2843">
                  <c:v>731.00800000000004</c:v>
                </c:pt>
                <c:pt idx="2844">
                  <c:v>730.55799999999999</c:v>
                </c:pt>
                <c:pt idx="2845">
                  <c:v>730.20399999999995</c:v>
                </c:pt>
                <c:pt idx="2846">
                  <c:v>730.096</c:v>
                </c:pt>
                <c:pt idx="2847">
                  <c:v>729.25400000000002</c:v>
                </c:pt>
                <c:pt idx="2848">
                  <c:v>728.85400000000004</c:v>
                </c:pt>
                <c:pt idx="2849">
                  <c:v>730.20799999999997</c:v>
                </c:pt>
                <c:pt idx="2850">
                  <c:v>731.18299999999999</c:v>
                </c:pt>
                <c:pt idx="2851">
                  <c:v>731.12900000000002</c:v>
                </c:pt>
                <c:pt idx="2852">
                  <c:v>730.8</c:v>
                </c:pt>
                <c:pt idx="2853">
                  <c:v>730.38800000000003</c:v>
                </c:pt>
                <c:pt idx="2854">
                  <c:v>730.61300000000006</c:v>
                </c:pt>
                <c:pt idx="2855">
                  <c:v>730.61300000000006</c:v>
                </c:pt>
                <c:pt idx="2856">
                  <c:v>730.43799999999999</c:v>
                </c:pt>
                <c:pt idx="2857">
                  <c:v>730.76700000000005</c:v>
                </c:pt>
                <c:pt idx="2858">
                  <c:v>731.74599999999998</c:v>
                </c:pt>
                <c:pt idx="2859">
                  <c:v>732.07500000000005</c:v>
                </c:pt>
                <c:pt idx="2860">
                  <c:v>731.875</c:v>
                </c:pt>
                <c:pt idx="2861">
                  <c:v>731.12099999999998</c:v>
                </c:pt>
                <c:pt idx="2862">
                  <c:v>731.86699999999996</c:v>
                </c:pt>
                <c:pt idx="2863">
                  <c:v>732.10400000000004</c:v>
                </c:pt>
                <c:pt idx="2864">
                  <c:v>732.15800000000002</c:v>
                </c:pt>
                <c:pt idx="2865">
                  <c:v>732.44600000000003</c:v>
                </c:pt>
                <c:pt idx="2866">
                  <c:v>731.96299999999997</c:v>
                </c:pt>
                <c:pt idx="2867">
                  <c:v>732.08799999999997</c:v>
                </c:pt>
                <c:pt idx="2868">
                  <c:v>732.221</c:v>
                </c:pt>
                <c:pt idx="2869">
                  <c:v>732.23800000000006</c:v>
                </c:pt>
                <c:pt idx="2870">
                  <c:v>732.154</c:v>
                </c:pt>
                <c:pt idx="2871">
                  <c:v>732.50400000000002</c:v>
                </c:pt>
                <c:pt idx="2872">
                  <c:v>732.25800000000004</c:v>
                </c:pt>
                <c:pt idx="2873">
                  <c:v>732.25800000000004</c:v>
                </c:pt>
                <c:pt idx="2874">
                  <c:v>732.05399999999997</c:v>
                </c:pt>
                <c:pt idx="2875">
                  <c:v>731.67499999999995</c:v>
                </c:pt>
                <c:pt idx="2876">
                  <c:v>732.33799999999997</c:v>
                </c:pt>
                <c:pt idx="2877">
                  <c:v>732.57899999999995</c:v>
                </c:pt>
                <c:pt idx="2878">
                  <c:v>731.77499999999998</c:v>
                </c:pt>
                <c:pt idx="2879">
                  <c:v>730.67100000000005</c:v>
                </c:pt>
                <c:pt idx="2880">
                  <c:v>731.18799999999999</c:v>
                </c:pt>
                <c:pt idx="2881">
                  <c:v>731.74599999999998</c:v>
                </c:pt>
                <c:pt idx="2882">
                  <c:v>731.7</c:v>
                </c:pt>
                <c:pt idx="2883">
                  <c:v>730.85400000000004</c:v>
                </c:pt>
                <c:pt idx="2884">
                  <c:v>729.91700000000003</c:v>
                </c:pt>
                <c:pt idx="2885">
                  <c:v>730.6</c:v>
                </c:pt>
                <c:pt idx="2886">
                  <c:v>730.42899999999997</c:v>
                </c:pt>
                <c:pt idx="2887">
                  <c:v>729.75400000000002</c:v>
                </c:pt>
                <c:pt idx="2888">
                  <c:v>730.14200000000005</c:v>
                </c:pt>
                <c:pt idx="2889">
                  <c:v>730.74199999999996</c:v>
                </c:pt>
                <c:pt idx="2890">
                  <c:v>730.92899999999997</c:v>
                </c:pt>
                <c:pt idx="2891">
                  <c:v>730.44600000000003</c:v>
                </c:pt>
                <c:pt idx="2892">
                  <c:v>730.95399999999995</c:v>
                </c:pt>
                <c:pt idx="2893">
                  <c:v>731.53300000000002</c:v>
                </c:pt>
                <c:pt idx="2894">
                  <c:v>731.50800000000004</c:v>
                </c:pt>
                <c:pt idx="2895">
                  <c:v>731.21699999999998</c:v>
                </c:pt>
                <c:pt idx="2896">
                  <c:v>731.49599999999998</c:v>
                </c:pt>
                <c:pt idx="2897">
                  <c:v>732.52499999999998</c:v>
                </c:pt>
                <c:pt idx="2898">
                  <c:v>731.846</c:v>
                </c:pt>
                <c:pt idx="2899">
                  <c:v>730.75</c:v>
                </c:pt>
                <c:pt idx="2900">
                  <c:v>730.56299999999999</c:v>
                </c:pt>
                <c:pt idx="2901">
                  <c:v>730.57500000000005</c:v>
                </c:pt>
                <c:pt idx="2902">
                  <c:v>730.625</c:v>
                </c:pt>
                <c:pt idx="2903">
                  <c:v>730.01300000000003</c:v>
                </c:pt>
                <c:pt idx="2904">
                  <c:v>729.76300000000003</c:v>
                </c:pt>
                <c:pt idx="2905">
                  <c:v>729.846</c:v>
                </c:pt>
                <c:pt idx="2906">
                  <c:v>730.35799999999995</c:v>
                </c:pt>
                <c:pt idx="2907">
                  <c:v>730.87900000000002</c:v>
                </c:pt>
                <c:pt idx="2908">
                  <c:v>731.07899999999995</c:v>
                </c:pt>
                <c:pt idx="2909">
                  <c:v>730.42499999999995</c:v>
                </c:pt>
                <c:pt idx="2910">
                  <c:v>730.19600000000003</c:v>
                </c:pt>
                <c:pt idx="2911">
                  <c:v>731.38300000000004</c:v>
                </c:pt>
                <c:pt idx="2912">
                  <c:v>731.3</c:v>
                </c:pt>
                <c:pt idx="2913">
                  <c:v>730.93299999999999</c:v>
                </c:pt>
                <c:pt idx="2914">
                  <c:v>731.30399999999997</c:v>
                </c:pt>
                <c:pt idx="2915">
                  <c:v>732.4</c:v>
                </c:pt>
                <c:pt idx="2916">
                  <c:v>732.65</c:v>
                </c:pt>
                <c:pt idx="2917">
                  <c:v>732.55799999999999</c:v>
                </c:pt>
                <c:pt idx="2918">
                  <c:v>732.10400000000004</c:v>
                </c:pt>
                <c:pt idx="2919">
                  <c:v>731.61699999999996</c:v>
                </c:pt>
                <c:pt idx="2920">
                  <c:v>731.18299999999999</c:v>
                </c:pt>
                <c:pt idx="2921">
                  <c:v>731.49599999999998</c:v>
                </c:pt>
                <c:pt idx="2922">
                  <c:v>731.36699999999996</c:v>
                </c:pt>
                <c:pt idx="2923">
                  <c:v>729.85400000000004</c:v>
                </c:pt>
                <c:pt idx="2924">
                  <c:v>729.06700000000001</c:v>
                </c:pt>
                <c:pt idx="2925">
                  <c:v>729.64200000000005</c:v>
                </c:pt>
                <c:pt idx="2926">
                  <c:v>730.80799999999999</c:v>
                </c:pt>
                <c:pt idx="2927">
                  <c:v>731.05</c:v>
                </c:pt>
                <c:pt idx="2928">
                  <c:v>731.08799999999997</c:v>
                </c:pt>
                <c:pt idx="2929">
                  <c:v>731.99199999999996</c:v>
                </c:pt>
                <c:pt idx="2930">
                  <c:v>732.30399999999997</c:v>
                </c:pt>
                <c:pt idx="2931">
                  <c:v>732.05799999999999</c:v>
                </c:pt>
                <c:pt idx="2932">
                  <c:v>731.92899999999997</c:v>
                </c:pt>
                <c:pt idx="2933">
                  <c:v>731.95</c:v>
                </c:pt>
                <c:pt idx="2934">
                  <c:v>732.23299999999995</c:v>
                </c:pt>
                <c:pt idx="2935">
                  <c:v>732.221</c:v>
                </c:pt>
                <c:pt idx="2936">
                  <c:v>731.96299999999997</c:v>
                </c:pt>
                <c:pt idx="2937">
                  <c:v>731.95399999999995</c:v>
                </c:pt>
                <c:pt idx="2938">
                  <c:v>731.67499999999995</c:v>
                </c:pt>
                <c:pt idx="2939">
                  <c:v>731.81299999999999</c:v>
                </c:pt>
                <c:pt idx="2940">
                  <c:v>731.99599999999998</c:v>
                </c:pt>
                <c:pt idx="2941">
                  <c:v>732.1</c:v>
                </c:pt>
                <c:pt idx="2942">
                  <c:v>731.62099999999998</c:v>
                </c:pt>
                <c:pt idx="2943">
                  <c:v>731.42499999999995</c:v>
                </c:pt>
                <c:pt idx="2944">
                  <c:v>731.875</c:v>
                </c:pt>
                <c:pt idx="2945">
                  <c:v>731.42100000000005</c:v>
                </c:pt>
                <c:pt idx="2946">
                  <c:v>730.83799999999997</c:v>
                </c:pt>
                <c:pt idx="2947">
                  <c:v>730.58799999999997</c:v>
                </c:pt>
                <c:pt idx="2948">
                  <c:v>730.72500000000002</c:v>
                </c:pt>
                <c:pt idx="2949">
                  <c:v>730.86300000000006</c:v>
                </c:pt>
                <c:pt idx="2950">
                  <c:v>731.04600000000005</c:v>
                </c:pt>
                <c:pt idx="2951">
                  <c:v>731.17499999999995</c:v>
                </c:pt>
                <c:pt idx="2952">
                  <c:v>731.46299999999997</c:v>
                </c:pt>
                <c:pt idx="2953">
                  <c:v>731.30799999999999</c:v>
                </c:pt>
                <c:pt idx="2954">
                  <c:v>730.625</c:v>
                </c:pt>
                <c:pt idx="2955">
                  <c:v>729.529</c:v>
                </c:pt>
                <c:pt idx="2956">
                  <c:v>729.375</c:v>
                </c:pt>
                <c:pt idx="2957">
                  <c:v>729.66700000000003</c:v>
                </c:pt>
                <c:pt idx="2958">
                  <c:v>730.36300000000006</c:v>
                </c:pt>
                <c:pt idx="2959">
                  <c:v>730.89200000000005</c:v>
                </c:pt>
                <c:pt idx="2960">
                  <c:v>731.06299999999999</c:v>
                </c:pt>
                <c:pt idx="2961">
                  <c:v>731.06299999999999</c:v>
                </c:pt>
                <c:pt idx="2962">
                  <c:v>731.25800000000004</c:v>
                </c:pt>
                <c:pt idx="2963">
                  <c:v>730.904</c:v>
                </c:pt>
                <c:pt idx="2964">
                  <c:v>729.96699999999998</c:v>
                </c:pt>
                <c:pt idx="2965">
                  <c:v>729.221</c:v>
                </c:pt>
                <c:pt idx="2966">
                  <c:v>729.78800000000001</c:v>
                </c:pt>
                <c:pt idx="2967">
                  <c:v>730.96299999999997</c:v>
                </c:pt>
                <c:pt idx="2968">
                  <c:v>731.75800000000004</c:v>
                </c:pt>
                <c:pt idx="2969">
                  <c:v>730.875</c:v>
                </c:pt>
                <c:pt idx="2970">
                  <c:v>730.346</c:v>
                </c:pt>
                <c:pt idx="2971">
                  <c:v>730.29200000000003</c:v>
                </c:pt>
                <c:pt idx="2972">
                  <c:v>731.36699999999996</c:v>
                </c:pt>
                <c:pt idx="2973">
                  <c:v>731.12099999999998</c:v>
                </c:pt>
                <c:pt idx="2974">
                  <c:v>730.35400000000004</c:v>
                </c:pt>
                <c:pt idx="2975">
                  <c:v>730.51700000000005</c:v>
                </c:pt>
                <c:pt idx="2976">
                  <c:v>730.70799999999997</c:v>
                </c:pt>
                <c:pt idx="2977">
                  <c:v>730.779</c:v>
                </c:pt>
                <c:pt idx="2978">
                  <c:v>730.94600000000003</c:v>
                </c:pt>
                <c:pt idx="2979">
                  <c:v>730.80799999999999</c:v>
                </c:pt>
                <c:pt idx="2980">
                  <c:v>730.82100000000003</c:v>
                </c:pt>
                <c:pt idx="2981">
                  <c:v>730.97500000000002</c:v>
                </c:pt>
                <c:pt idx="2982">
                  <c:v>731.27499999999998</c:v>
                </c:pt>
                <c:pt idx="2983">
                  <c:v>730.49199999999996</c:v>
                </c:pt>
                <c:pt idx="2984">
                  <c:v>729.10799999999995</c:v>
                </c:pt>
                <c:pt idx="2985">
                  <c:v>728.67100000000005</c:v>
                </c:pt>
                <c:pt idx="2986">
                  <c:v>729.08799999999997</c:v>
                </c:pt>
                <c:pt idx="2987">
                  <c:v>729.66300000000001</c:v>
                </c:pt>
                <c:pt idx="2988">
                  <c:v>730.21699999999998</c:v>
                </c:pt>
                <c:pt idx="2989">
                  <c:v>730.28300000000002</c:v>
                </c:pt>
                <c:pt idx="2990">
                  <c:v>730.08799999999997</c:v>
                </c:pt>
                <c:pt idx="2991">
                  <c:v>730.46299999999997</c:v>
                </c:pt>
                <c:pt idx="2992">
                  <c:v>730.6</c:v>
                </c:pt>
                <c:pt idx="2993">
                  <c:v>730.13300000000004</c:v>
                </c:pt>
                <c:pt idx="2994">
                  <c:v>729.846</c:v>
                </c:pt>
                <c:pt idx="2995">
                  <c:v>729.44600000000003</c:v>
                </c:pt>
                <c:pt idx="2996">
                  <c:v>730.85</c:v>
                </c:pt>
                <c:pt idx="2997">
                  <c:v>731.904</c:v>
                </c:pt>
                <c:pt idx="2998">
                  <c:v>732.19600000000003</c:v>
                </c:pt>
                <c:pt idx="2999">
                  <c:v>730.59199999999998</c:v>
                </c:pt>
                <c:pt idx="3000">
                  <c:v>730.029</c:v>
                </c:pt>
                <c:pt idx="3001">
                  <c:v>730.20799999999997</c:v>
                </c:pt>
                <c:pt idx="3002">
                  <c:v>730.14599999999996</c:v>
                </c:pt>
                <c:pt idx="3003">
                  <c:v>730.221</c:v>
                </c:pt>
                <c:pt idx="3004">
                  <c:v>730.48299999999995</c:v>
                </c:pt>
                <c:pt idx="3005">
                  <c:v>730.62099999999998</c:v>
                </c:pt>
                <c:pt idx="3006">
                  <c:v>729.62099999999998</c:v>
                </c:pt>
                <c:pt idx="3007">
                  <c:v>729.27499999999998</c:v>
                </c:pt>
                <c:pt idx="3008">
                  <c:v>730.24599999999998</c:v>
                </c:pt>
                <c:pt idx="3009">
                  <c:v>730.96699999999998</c:v>
                </c:pt>
                <c:pt idx="3010">
                  <c:v>731.05399999999997</c:v>
                </c:pt>
                <c:pt idx="3011">
                  <c:v>730.81299999999999</c:v>
                </c:pt>
                <c:pt idx="3012">
                  <c:v>730.20399999999995</c:v>
                </c:pt>
                <c:pt idx="3013">
                  <c:v>730.42100000000005</c:v>
                </c:pt>
                <c:pt idx="3014">
                  <c:v>730.78300000000002</c:v>
                </c:pt>
                <c:pt idx="3015">
                  <c:v>729.53800000000001</c:v>
                </c:pt>
                <c:pt idx="3016">
                  <c:v>728.74199999999996</c:v>
                </c:pt>
                <c:pt idx="3017">
                  <c:v>729.70399999999995</c:v>
                </c:pt>
                <c:pt idx="3018">
                  <c:v>730.48800000000006</c:v>
                </c:pt>
                <c:pt idx="3019">
                  <c:v>730.94200000000001</c:v>
                </c:pt>
                <c:pt idx="3020">
                  <c:v>730.51300000000003</c:v>
                </c:pt>
                <c:pt idx="3021">
                  <c:v>731.37099999999998</c:v>
                </c:pt>
                <c:pt idx="3022">
                  <c:v>731.43799999999999</c:v>
                </c:pt>
                <c:pt idx="3023">
                  <c:v>731.3</c:v>
                </c:pt>
                <c:pt idx="3024">
                  <c:v>730.8</c:v>
                </c:pt>
                <c:pt idx="3025">
                  <c:v>730.10799999999995</c:v>
                </c:pt>
                <c:pt idx="3026">
                  <c:v>729.56299999999999</c:v>
                </c:pt>
                <c:pt idx="3027">
                  <c:v>729.52499999999998</c:v>
                </c:pt>
                <c:pt idx="3028">
                  <c:v>729.91300000000001</c:v>
                </c:pt>
                <c:pt idx="3029">
                  <c:v>730.36699999999996</c:v>
                </c:pt>
                <c:pt idx="3030">
                  <c:v>730.70799999999997</c:v>
                </c:pt>
                <c:pt idx="3031">
                  <c:v>729.45799999999997</c:v>
                </c:pt>
                <c:pt idx="3032">
                  <c:v>729.654</c:v>
                </c:pt>
                <c:pt idx="3033">
                  <c:v>728.9</c:v>
                </c:pt>
                <c:pt idx="3034">
                  <c:v>728.80399999999997</c:v>
                </c:pt>
                <c:pt idx="3035">
                  <c:v>729.98800000000006</c:v>
                </c:pt>
                <c:pt idx="3040">
                  <c:v>730.83799999999997</c:v>
                </c:pt>
                <c:pt idx="3041">
                  <c:v>730.11300000000006</c:v>
                </c:pt>
                <c:pt idx="3042">
                  <c:v>729.37099999999998</c:v>
                </c:pt>
                <c:pt idx="3043">
                  <c:v>729.58299999999997</c:v>
                </c:pt>
                <c:pt idx="3049">
                  <c:v>730.73800000000006</c:v>
                </c:pt>
                <c:pt idx="3050">
                  <c:v>728.27300000000002</c:v>
                </c:pt>
                <c:pt idx="3051">
                  <c:v>730.70399999999995</c:v>
                </c:pt>
                <c:pt idx="3052">
                  <c:v>730.70399999999995</c:v>
                </c:pt>
                <c:pt idx="3053">
                  <c:v>730.3</c:v>
                </c:pt>
                <c:pt idx="3054">
                  <c:v>730.50400000000002</c:v>
                </c:pt>
                <c:pt idx="3055">
                  <c:v>729.52499999999998</c:v>
                </c:pt>
                <c:pt idx="3056">
                  <c:v>728.67899999999997</c:v>
                </c:pt>
                <c:pt idx="3057">
                  <c:v>729.39599999999996</c:v>
                </c:pt>
                <c:pt idx="3058">
                  <c:v>729.77499999999998</c:v>
                </c:pt>
                <c:pt idx="3059">
                  <c:v>729.93299999999999</c:v>
                </c:pt>
                <c:pt idx="3060">
                  <c:v>730.36699999999996</c:v>
                </c:pt>
                <c:pt idx="3061">
                  <c:v>731.14599999999996</c:v>
                </c:pt>
                <c:pt idx="3062">
                  <c:v>727.048</c:v>
                </c:pt>
                <c:pt idx="3063">
                  <c:v>729.77099999999996</c:v>
                </c:pt>
                <c:pt idx="3064">
                  <c:v>729.37900000000002</c:v>
                </c:pt>
                <c:pt idx="3065">
                  <c:v>730.00800000000004</c:v>
                </c:pt>
                <c:pt idx="3066">
                  <c:v>731.20799999999997</c:v>
                </c:pt>
                <c:pt idx="3067">
                  <c:v>731.31299999999999</c:v>
                </c:pt>
                <c:pt idx="3068">
                  <c:v>730.94200000000001</c:v>
                </c:pt>
                <c:pt idx="3069">
                  <c:v>730.50800000000004</c:v>
                </c:pt>
                <c:pt idx="3070">
                  <c:v>730.45</c:v>
                </c:pt>
                <c:pt idx="3071">
                  <c:v>730.68299999999999</c:v>
                </c:pt>
                <c:pt idx="3072">
                  <c:v>730.51700000000005</c:v>
                </c:pt>
                <c:pt idx="3073">
                  <c:v>730.51300000000003</c:v>
                </c:pt>
                <c:pt idx="3074">
                  <c:v>731.05799999999999</c:v>
                </c:pt>
                <c:pt idx="3075">
                  <c:v>731.81700000000001</c:v>
                </c:pt>
                <c:pt idx="3076">
                  <c:v>732.07899999999995</c:v>
                </c:pt>
                <c:pt idx="3077">
                  <c:v>731.32899999999995</c:v>
                </c:pt>
                <c:pt idx="3078">
                  <c:v>730.74599999999998</c:v>
                </c:pt>
                <c:pt idx="3079">
                  <c:v>730.40800000000002</c:v>
                </c:pt>
                <c:pt idx="3080">
                  <c:v>730.57100000000003</c:v>
                </c:pt>
                <c:pt idx="3081">
                  <c:v>731.62099999999998</c:v>
                </c:pt>
                <c:pt idx="3082">
                  <c:v>731.62900000000002</c:v>
                </c:pt>
                <c:pt idx="3083">
                  <c:v>731.61300000000006</c:v>
                </c:pt>
                <c:pt idx="3084">
                  <c:v>730.95</c:v>
                </c:pt>
                <c:pt idx="3085">
                  <c:v>730.32500000000005</c:v>
                </c:pt>
                <c:pt idx="3086">
                  <c:v>730.096</c:v>
                </c:pt>
                <c:pt idx="3087">
                  <c:v>730.26300000000003</c:v>
                </c:pt>
                <c:pt idx="3088">
                  <c:v>730.41700000000003</c:v>
                </c:pt>
                <c:pt idx="3089">
                  <c:v>730.49199999999996</c:v>
                </c:pt>
                <c:pt idx="3090">
                  <c:v>730.31299999999999</c:v>
                </c:pt>
                <c:pt idx="3091">
                  <c:v>730.32100000000003</c:v>
                </c:pt>
                <c:pt idx="3092">
                  <c:v>729.89599999999996</c:v>
                </c:pt>
                <c:pt idx="3093">
                  <c:v>729.15800000000002</c:v>
                </c:pt>
                <c:pt idx="3094">
                  <c:v>728.77499999999998</c:v>
                </c:pt>
                <c:pt idx="3095">
                  <c:v>728.44600000000003</c:v>
                </c:pt>
                <c:pt idx="3096">
                  <c:v>728.50800000000004</c:v>
                </c:pt>
                <c:pt idx="3097">
                  <c:v>729.1</c:v>
                </c:pt>
                <c:pt idx="3098">
                  <c:v>730.13300000000004</c:v>
                </c:pt>
                <c:pt idx="3099">
                  <c:v>730.30799999999999</c:v>
                </c:pt>
                <c:pt idx="3100">
                  <c:v>729.70399999999995</c:v>
                </c:pt>
                <c:pt idx="3101">
                  <c:v>729.39200000000005</c:v>
                </c:pt>
                <c:pt idx="3102">
                  <c:v>730.346</c:v>
                </c:pt>
                <c:pt idx="3103">
                  <c:v>730.70399999999995</c:v>
                </c:pt>
                <c:pt idx="3104">
                  <c:v>729.66300000000001</c:v>
                </c:pt>
                <c:pt idx="3105">
                  <c:v>729.33799999999997</c:v>
                </c:pt>
                <c:pt idx="3106">
                  <c:v>729.95</c:v>
                </c:pt>
                <c:pt idx="3107">
                  <c:v>730.125</c:v>
                </c:pt>
                <c:pt idx="3108">
                  <c:v>730.39200000000005</c:v>
                </c:pt>
                <c:pt idx="3109">
                  <c:v>730.54200000000003</c:v>
                </c:pt>
                <c:pt idx="3110">
                  <c:v>730.53300000000002</c:v>
                </c:pt>
                <c:pt idx="3111">
                  <c:v>729.97500000000002</c:v>
                </c:pt>
                <c:pt idx="3112">
                  <c:v>729.61300000000006</c:v>
                </c:pt>
                <c:pt idx="3113">
                  <c:v>729.74199999999996</c:v>
                </c:pt>
                <c:pt idx="3114">
                  <c:v>730.16300000000001</c:v>
                </c:pt>
                <c:pt idx="3115">
                  <c:v>730.8</c:v>
                </c:pt>
                <c:pt idx="3116">
                  <c:v>730.73800000000006</c:v>
                </c:pt>
                <c:pt idx="3117">
                  <c:v>730.35400000000004</c:v>
                </c:pt>
                <c:pt idx="3118">
                  <c:v>729.92499999999995</c:v>
                </c:pt>
                <c:pt idx="3119">
                  <c:v>729.79600000000005</c:v>
                </c:pt>
                <c:pt idx="3120">
                  <c:v>730.08799999999997</c:v>
                </c:pt>
                <c:pt idx="3121">
                  <c:v>730.346</c:v>
                </c:pt>
                <c:pt idx="3122">
                  <c:v>730.12099999999998</c:v>
                </c:pt>
                <c:pt idx="3123">
                  <c:v>730.23800000000006</c:v>
                </c:pt>
                <c:pt idx="3124">
                  <c:v>729.82100000000003</c:v>
                </c:pt>
                <c:pt idx="3125">
                  <c:v>729.72900000000004</c:v>
                </c:pt>
                <c:pt idx="3126">
                  <c:v>729.79200000000003</c:v>
                </c:pt>
                <c:pt idx="3127">
                  <c:v>729.07100000000003</c:v>
                </c:pt>
                <c:pt idx="3128">
                  <c:v>729.02099999999996</c:v>
                </c:pt>
                <c:pt idx="3129">
                  <c:v>729.50800000000004</c:v>
                </c:pt>
                <c:pt idx="3130">
                  <c:v>730.029</c:v>
                </c:pt>
                <c:pt idx="3131">
                  <c:v>730.80799999999999</c:v>
                </c:pt>
                <c:pt idx="3132">
                  <c:v>729.86300000000006</c:v>
                </c:pt>
                <c:pt idx="3133">
                  <c:v>728.971</c:v>
                </c:pt>
                <c:pt idx="3134">
                  <c:v>728.99599999999998</c:v>
                </c:pt>
                <c:pt idx="3135">
                  <c:v>729.73299999999995</c:v>
                </c:pt>
                <c:pt idx="3136">
                  <c:v>729.846</c:v>
                </c:pt>
                <c:pt idx="3137">
                  <c:v>729.27099999999996</c:v>
                </c:pt>
                <c:pt idx="3138">
                  <c:v>729.36300000000006</c:v>
                </c:pt>
                <c:pt idx="3139">
                  <c:v>730.13800000000003</c:v>
                </c:pt>
                <c:pt idx="3140">
                  <c:v>730.89599999999996</c:v>
                </c:pt>
                <c:pt idx="3141">
                  <c:v>730.96699999999998</c:v>
                </c:pt>
                <c:pt idx="3142">
                  <c:v>730.70399999999995</c:v>
                </c:pt>
                <c:pt idx="3143">
                  <c:v>730.404</c:v>
                </c:pt>
                <c:pt idx="3144">
                  <c:v>730.07500000000005</c:v>
                </c:pt>
                <c:pt idx="3145">
                  <c:v>730.02499999999998</c:v>
                </c:pt>
                <c:pt idx="3146">
                  <c:v>729.34199999999998</c:v>
                </c:pt>
                <c:pt idx="3147">
                  <c:v>729.24599999999998</c:v>
                </c:pt>
                <c:pt idx="3148">
                  <c:v>729.54200000000003</c:v>
                </c:pt>
                <c:pt idx="3149">
                  <c:v>730.56299999999999</c:v>
                </c:pt>
                <c:pt idx="3150">
                  <c:v>730.76700000000005</c:v>
                </c:pt>
                <c:pt idx="3151">
                  <c:v>730.59199999999998</c:v>
                </c:pt>
                <c:pt idx="3152">
                  <c:v>730.07100000000003</c:v>
                </c:pt>
                <c:pt idx="3153">
                  <c:v>729.42899999999997</c:v>
                </c:pt>
                <c:pt idx="3154">
                  <c:v>729.43799999999999</c:v>
                </c:pt>
                <c:pt idx="3155">
                  <c:v>730.07899999999995</c:v>
                </c:pt>
                <c:pt idx="3156">
                  <c:v>730.52099999999996</c:v>
                </c:pt>
                <c:pt idx="3157">
                  <c:v>730.32100000000003</c:v>
                </c:pt>
                <c:pt idx="3158">
                  <c:v>729.97500000000002</c:v>
                </c:pt>
                <c:pt idx="3159">
                  <c:v>730.00400000000002</c:v>
                </c:pt>
                <c:pt idx="3160">
                  <c:v>729.90800000000002</c:v>
                </c:pt>
                <c:pt idx="3161">
                  <c:v>729.48299999999995</c:v>
                </c:pt>
                <c:pt idx="3162">
                  <c:v>729.61300000000006</c:v>
                </c:pt>
                <c:pt idx="3163">
                  <c:v>729.86300000000006</c:v>
                </c:pt>
                <c:pt idx="3164">
                  <c:v>729.47500000000002</c:v>
                </c:pt>
                <c:pt idx="3165">
                  <c:v>729.85</c:v>
                </c:pt>
                <c:pt idx="3166">
                  <c:v>730.02499999999998</c:v>
                </c:pt>
                <c:pt idx="3167">
                  <c:v>730.26300000000003</c:v>
                </c:pt>
                <c:pt idx="3168">
                  <c:v>730.07100000000003</c:v>
                </c:pt>
                <c:pt idx="3169">
                  <c:v>729.13800000000003</c:v>
                </c:pt>
                <c:pt idx="3170">
                  <c:v>728.73299999999995</c:v>
                </c:pt>
                <c:pt idx="3171">
                  <c:v>729.06299999999999</c:v>
                </c:pt>
                <c:pt idx="3172">
                  <c:v>729.81299999999999</c:v>
                </c:pt>
                <c:pt idx="3173">
                  <c:v>730.04200000000003</c:v>
                </c:pt>
                <c:pt idx="3174">
                  <c:v>729.47900000000004</c:v>
                </c:pt>
                <c:pt idx="3175">
                  <c:v>728.92899999999997</c:v>
                </c:pt>
                <c:pt idx="3176">
                  <c:v>728.69200000000001</c:v>
                </c:pt>
                <c:pt idx="3177">
                  <c:v>728.55399999999997</c:v>
                </c:pt>
                <c:pt idx="3178">
                  <c:v>729.06299999999999</c:v>
                </c:pt>
                <c:pt idx="3179">
                  <c:v>728.96699999999998</c:v>
                </c:pt>
                <c:pt idx="3180">
                  <c:v>728.55399999999997</c:v>
                </c:pt>
                <c:pt idx="3181">
                  <c:v>728.73299999999995</c:v>
                </c:pt>
                <c:pt idx="3182">
                  <c:v>728.89200000000005</c:v>
                </c:pt>
                <c:pt idx="3183">
                  <c:v>729.89599999999996</c:v>
                </c:pt>
                <c:pt idx="3184">
                  <c:v>731.13300000000004</c:v>
                </c:pt>
                <c:pt idx="3185">
                  <c:v>731.8</c:v>
                </c:pt>
                <c:pt idx="3186">
                  <c:v>731.22500000000002</c:v>
                </c:pt>
                <c:pt idx="3187">
                  <c:v>730.39200000000005</c:v>
                </c:pt>
                <c:pt idx="3188">
                  <c:v>730.28300000000002</c:v>
                </c:pt>
                <c:pt idx="3189">
                  <c:v>730.50800000000004</c:v>
                </c:pt>
                <c:pt idx="3190">
                  <c:v>731.154</c:v>
                </c:pt>
                <c:pt idx="3191">
                  <c:v>730.86300000000006</c:v>
                </c:pt>
                <c:pt idx="3192">
                  <c:v>729.76700000000005</c:v>
                </c:pt>
                <c:pt idx="3193">
                  <c:v>729.36300000000006</c:v>
                </c:pt>
                <c:pt idx="3194">
                  <c:v>729.51700000000005</c:v>
                </c:pt>
                <c:pt idx="3195">
                  <c:v>730.22500000000002</c:v>
                </c:pt>
                <c:pt idx="3196">
                  <c:v>729.69600000000003</c:v>
                </c:pt>
                <c:pt idx="3197">
                  <c:v>729.97900000000004</c:v>
                </c:pt>
                <c:pt idx="3198">
                  <c:v>729.78800000000001</c:v>
                </c:pt>
                <c:pt idx="3199">
                  <c:v>729.72900000000004</c:v>
                </c:pt>
                <c:pt idx="3200">
                  <c:v>729.47500000000002</c:v>
                </c:pt>
                <c:pt idx="3201">
                  <c:v>729.66300000000001</c:v>
                </c:pt>
                <c:pt idx="3202">
                  <c:v>729.85799999999995</c:v>
                </c:pt>
                <c:pt idx="3203">
                  <c:v>730.18299999999999</c:v>
                </c:pt>
                <c:pt idx="3204">
                  <c:v>729.23299999999995</c:v>
                </c:pt>
                <c:pt idx="3205">
                  <c:v>728.91300000000001</c:v>
                </c:pt>
                <c:pt idx="3206">
                  <c:v>728.11699999999996</c:v>
                </c:pt>
                <c:pt idx="3207">
                  <c:v>728.10799999999995</c:v>
                </c:pt>
                <c:pt idx="3208">
                  <c:v>728.35</c:v>
                </c:pt>
                <c:pt idx="3209">
                  <c:v>728.31299999999999</c:v>
                </c:pt>
                <c:pt idx="3210">
                  <c:v>728.17899999999997</c:v>
                </c:pt>
                <c:pt idx="3211">
                  <c:v>728.36300000000006</c:v>
                </c:pt>
                <c:pt idx="3212">
                  <c:v>729.94600000000003</c:v>
                </c:pt>
                <c:pt idx="3213">
                  <c:v>730.23800000000006</c:v>
                </c:pt>
                <c:pt idx="3214">
                  <c:v>730.096</c:v>
                </c:pt>
                <c:pt idx="3215">
                  <c:v>730.30399999999997</c:v>
                </c:pt>
                <c:pt idx="3216">
                  <c:v>730.39599999999996</c:v>
                </c:pt>
                <c:pt idx="3217">
                  <c:v>730.06299999999999</c:v>
                </c:pt>
                <c:pt idx="3218">
                  <c:v>729.86300000000006</c:v>
                </c:pt>
                <c:pt idx="3219">
                  <c:v>730.38800000000003</c:v>
                </c:pt>
                <c:pt idx="3220">
                  <c:v>730.42499999999995</c:v>
                </c:pt>
                <c:pt idx="3221">
                  <c:v>731.22500000000002</c:v>
                </c:pt>
                <c:pt idx="3222">
                  <c:v>731.22500000000002</c:v>
                </c:pt>
                <c:pt idx="3223">
                  <c:v>731.51300000000003</c:v>
                </c:pt>
                <c:pt idx="3224">
                  <c:v>731.55799999999999</c:v>
                </c:pt>
                <c:pt idx="3225">
                  <c:v>732.49599999999998</c:v>
                </c:pt>
                <c:pt idx="3226">
                  <c:v>732.85</c:v>
                </c:pt>
                <c:pt idx="3227">
                  <c:v>733.05399999999997</c:v>
                </c:pt>
              </c:numCache>
            </c:numRef>
          </c:yVal>
          <c:smooth val="0"/>
          <c:extLst>
            <c:ext xmlns:c16="http://schemas.microsoft.com/office/drawing/2014/chart" uri="{C3380CC4-5D6E-409C-BE32-E72D297353CC}">
              <c16:uniqueId val="{00000000-99BE-40C1-9A3B-D28FC5C7EE9F}"/>
            </c:ext>
          </c:extLst>
        </c:ser>
        <c:dLbls>
          <c:showLegendKey val="0"/>
          <c:showVal val="0"/>
          <c:showCatName val="0"/>
          <c:showSerName val="0"/>
          <c:showPercent val="0"/>
          <c:showBubbleSize val="0"/>
        </c:dLbls>
        <c:axId val="660641984"/>
        <c:axId val="660642376"/>
      </c:scatterChart>
      <c:valAx>
        <c:axId val="660641984"/>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60"/>
      </c:valAx>
      <c:valAx>
        <c:axId val="660642376"/>
        <c:scaling>
          <c:orientation val="minMax"/>
        </c:scaling>
        <c:delete val="0"/>
        <c:axPos val="l"/>
        <c:title>
          <c:tx>
            <c:rich>
              <a:bodyPr/>
              <a:lstStyle/>
              <a:p>
                <a:pPr>
                  <a:defRPr sz="1400"/>
                </a:pPr>
                <a:r>
                  <a:rPr lang="en-US" sz="1400"/>
                  <a:t>Air Pressure (mmHg)</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Mean Vector Wind Direction</a:t>
            </a:r>
          </a:p>
        </c:rich>
      </c:tx>
      <c:layout>
        <c:manualLayout>
          <c:xMode val="edge"/>
          <c:yMode val="edge"/>
          <c:x val="0.42601260247526923"/>
          <c:y val="5.152991745597018E-2"/>
        </c:manualLayout>
      </c:layout>
      <c:overlay val="0"/>
    </c:title>
    <c:autoTitleDeleted val="0"/>
    <c:plotArea>
      <c:layout>
        <c:manualLayout>
          <c:layoutTarget val="inner"/>
          <c:xMode val="edge"/>
          <c:yMode val="edge"/>
          <c:x val="3.6156965055750369E-2"/>
          <c:y val="0.18031077637034507"/>
          <c:w val="0.94464209172738967"/>
          <c:h val="0.66632545931758536"/>
        </c:manualLayout>
      </c:layout>
      <c:scatterChart>
        <c:scatterStyle val="lineMarker"/>
        <c:varyColors val="0"/>
        <c:ser>
          <c:idx val="0"/>
          <c:order val="0"/>
          <c:tx>
            <c:v>Wind Dir</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Daily_Prev!$I$19:$I$9999</c:f>
              <c:numCache>
                <c:formatCode>0.0</c:formatCode>
                <c:ptCount val="9981"/>
                <c:pt idx="0">
                  <c:v>26.22</c:v>
                </c:pt>
                <c:pt idx="1">
                  <c:v>12.51</c:v>
                </c:pt>
                <c:pt idx="2">
                  <c:v>23.03</c:v>
                </c:pt>
                <c:pt idx="3">
                  <c:v>1.62</c:v>
                </c:pt>
                <c:pt idx="4">
                  <c:v>355.97</c:v>
                </c:pt>
                <c:pt idx="5">
                  <c:v>21.73</c:v>
                </c:pt>
                <c:pt idx="6">
                  <c:v>8.36</c:v>
                </c:pt>
                <c:pt idx="7">
                  <c:v>21.4</c:v>
                </c:pt>
                <c:pt idx="8">
                  <c:v>19</c:v>
                </c:pt>
                <c:pt idx="9">
                  <c:v>356.34</c:v>
                </c:pt>
                <c:pt idx="10">
                  <c:v>355.01</c:v>
                </c:pt>
                <c:pt idx="11">
                  <c:v>358.92</c:v>
                </c:pt>
                <c:pt idx="12">
                  <c:v>4.8600000000000003</c:v>
                </c:pt>
                <c:pt idx="13">
                  <c:v>354.79</c:v>
                </c:pt>
                <c:pt idx="14">
                  <c:v>2.0499999999999998</c:v>
                </c:pt>
                <c:pt idx="15">
                  <c:v>19.399999999999999</c:v>
                </c:pt>
                <c:pt idx="16">
                  <c:v>356.42</c:v>
                </c:pt>
                <c:pt idx="17">
                  <c:v>356.91</c:v>
                </c:pt>
                <c:pt idx="18">
                  <c:v>5.14</c:v>
                </c:pt>
                <c:pt idx="19">
                  <c:v>2.2999999999999998</c:v>
                </c:pt>
                <c:pt idx="20">
                  <c:v>354.25</c:v>
                </c:pt>
                <c:pt idx="21">
                  <c:v>359.45</c:v>
                </c:pt>
                <c:pt idx="22">
                  <c:v>357.44</c:v>
                </c:pt>
                <c:pt idx="23">
                  <c:v>353.82</c:v>
                </c:pt>
                <c:pt idx="24">
                  <c:v>354.55</c:v>
                </c:pt>
                <c:pt idx="25">
                  <c:v>1.39</c:v>
                </c:pt>
                <c:pt idx="26">
                  <c:v>353.44</c:v>
                </c:pt>
                <c:pt idx="27">
                  <c:v>348.67</c:v>
                </c:pt>
                <c:pt idx="28">
                  <c:v>5.79</c:v>
                </c:pt>
                <c:pt idx="29">
                  <c:v>23.15</c:v>
                </c:pt>
                <c:pt idx="30">
                  <c:v>1.38</c:v>
                </c:pt>
                <c:pt idx="31">
                  <c:v>1.23</c:v>
                </c:pt>
                <c:pt idx="32">
                  <c:v>357.56</c:v>
                </c:pt>
                <c:pt idx="33">
                  <c:v>359.21</c:v>
                </c:pt>
                <c:pt idx="34">
                  <c:v>8.65</c:v>
                </c:pt>
                <c:pt idx="35">
                  <c:v>22.39</c:v>
                </c:pt>
                <c:pt idx="36">
                  <c:v>10.8</c:v>
                </c:pt>
                <c:pt idx="37">
                  <c:v>0.87</c:v>
                </c:pt>
                <c:pt idx="38">
                  <c:v>359.8</c:v>
                </c:pt>
                <c:pt idx="39">
                  <c:v>359.98</c:v>
                </c:pt>
                <c:pt idx="40">
                  <c:v>357.89</c:v>
                </c:pt>
                <c:pt idx="41">
                  <c:v>15.01</c:v>
                </c:pt>
                <c:pt idx="42">
                  <c:v>351.23</c:v>
                </c:pt>
                <c:pt idx="43">
                  <c:v>11.02</c:v>
                </c:pt>
                <c:pt idx="44">
                  <c:v>4.6500000000000004</c:v>
                </c:pt>
                <c:pt idx="45">
                  <c:v>29.06</c:v>
                </c:pt>
                <c:pt idx="46">
                  <c:v>23.53</c:v>
                </c:pt>
                <c:pt idx="47">
                  <c:v>3.95</c:v>
                </c:pt>
                <c:pt idx="48">
                  <c:v>11.34</c:v>
                </c:pt>
                <c:pt idx="49">
                  <c:v>0.3</c:v>
                </c:pt>
                <c:pt idx="50">
                  <c:v>357.12</c:v>
                </c:pt>
                <c:pt idx="51">
                  <c:v>317.47000000000003</c:v>
                </c:pt>
                <c:pt idx="52">
                  <c:v>355.82</c:v>
                </c:pt>
                <c:pt idx="53">
                  <c:v>4.21</c:v>
                </c:pt>
                <c:pt idx="54">
                  <c:v>356.85</c:v>
                </c:pt>
                <c:pt idx="55">
                  <c:v>350.76</c:v>
                </c:pt>
                <c:pt idx="56">
                  <c:v>347.76</c:v>
                </c:pt>
                <c:pt idx="57">
                  <c:v>357.83</c:v>
                </c:pt>
                <c:pt idx="58">
                  <c:v>349.42</c:v>
                </c:pt>
                <c:pt idx="59">
                  <c:v>24.84</c:v>
                </c:pt>
                <c:pt idx="60">
                  <c:v>337.46</c:v>
                </c:pt>
                <c:pt idx="61">
                  <c:v>329.6</c:v>
                </c:pt>
                <c:pt idx="62">
                  <c:v>344.42</c:v>
                </c:pt>
                <c:pt idx="63">
                  <c:v>9.3699999999999992</c:v>
                </c:pt>
                <c:pt idx="64">
                  <c:v>345.51</c:v>
                </c:pt>
                <c:pt idx="65">
                  <c:v>338.36</c:v>
                </c:pt>
                <c:pt idx="66">
                  <c:v>346.3</c:v>
                </c:pt>
                <c:pt idx="67">
                  <c:v>358.28</c:v>
                </c:pt>
                <c:pt idx="68">
                  <c:v>6.79</c:v>
                </c:pt>
                <c:pt idx="69">
                  <c:v>8.39</c:v>
                </c:pt>
                <c:pt idx="70">
                  <c:v>12.87</c:v>
                </c:pt>
                <c:pt idx="71">
                  <c:v>354.36</c:v>
                </c:pt>
                <c:pt idx="72">
                  <c:v>357.55</c:v>
                </c:pt>
                <c:pt idx="73">
                  <c:v>356.22</c:v>
                </c:pt>
                <c:pt idx="74">
                  <c:v>1.39</c:v>
                </c:pt>
                <c:pt idx="75">
                  <c:v>13</c:v>
                </c:pt>
                <c:pt idx="76">
                  <c:v>16.72</c:v>
                </c:pt>
                <c:pt idx="77">
                  <c:v>7.24</c:v>
                </c:pt>
                <c:pt idx="78">
                  <c:v>330.47</c:v>
                </c:pt>
                <c:pt idx="79">
                  <c:v>9.3699999999999992</c:v>
                </c:pt>
                <c:pt idx="80">
                  <c:v>15.15</c:v>
                </c:pt>
                <c:pt idx="81">
                  <c:v>338.22</c:v>
                </c:pt>
                <c:pt idx="82">
                  <c:v>3.55</c:v>
                </c:pt>
                <c:pt idx="83">
                  <c:v>17.66</c:v>
                </c:pt>
                <c:pt idx="84">
                  <c:v>43.26</c:v>
                </c:pt>
                <c:pt idx="85">
                  <c:v>311.08999999999997</c:v>
                </c:pt>
                <c:pt idx="86">
                  <c:v>358.23</c:v>
                </c:pt>
                <c:pt idx="87">
                  <c:v>25.42</c:v>
                </c:pt>
                <c:pt idx="88">
                  <c:v>349.82</c:v>
                </c:pt>
                <c:pt idx="89">
                  <c:v>351.95</c:v>
                </c:pt>
                <c:pt idx="90">
                  <c:v>334.26</c:v>
                </c:pt>
                <c:pt idx="91">
                  <c:v>348.51</c:v>
                </c:pt>
                <c:pt idx="92">
                  <c:v>340.53</c:v>
                </c:pt>
                <c:pt idx="93">
                  <c:v>345.52</c:v>
                </c:pt>
                <c:pt idx="94">
                  <c:v>351.95</c:v>
                </c:pt>
                <c:pt idx="95">
                  <c:v>339.75</c:v>
                </c:pt>
                <c:pt idx="96">
                  <c:v>79.48</c:v>
                </c:pt>
                <c:pt idx="97">
                  <c:v>120.08</c:v>
                </c:pt>
                <c:pt idx="98">
                  <c:v>233.22</c:v>
                </c:pt>
                <c:pt idx="99">
                  <c:v>154.47</c:v>
                </c:pt>
                <c:pt idx="100">
                  <c:v>135.41999999999999</c:v>
                </c:pt>
                <c:pt idx="101">
                  <c:v>104.48</c:v>
                </c:pt>
                <c:pt idx="102">
                  <c:v>21.6</c:v>
                </c:pt>
                <c:pt idx="103">
                  <c:v>326.45999999999998</c:v>
                </c:pt>
                <c:pt idx="104">
                  <c:v>11.18</c:v>
                </c:pt>
                <c:pt idx="105">
                  <c:v>349.04</c:v>
                </c:pt>
                <c:pt idx="106">
                  <c:v>19.14</c:v>
                </c:pt>
                <c:pt idx="107">
                  <c:v>9.23</c:v>
                </c:pt>
                <c:pt idx="108">
                  <c:v>14.82</c:v>
                </c:pt>
                <c:pt idx="109">
                  <c:v>15.71</c:v>
                </c:pt>
                <c:pt idx="110">
                  <c:v>351.74</c:v>
                </c:pt>
                <c:pt idx="111">
                  <c:v>7.76</c:v>
                </c:pt>
                <c:pt idx="112">
                  <c:v>12.88</c:v>
                </c:pt>
                <c:pt idx="113">
                  <c:v>16.440000000000001</c:v>
                </c:pt>
                <c:pt idx="114">
                  <c:v>13.85</c:v>
                </c:pt>
                <c:pt idx="115">
                  <c:v>351.04</c:v>
                </c:pt>
                <c:pt idx="116">
                  <c:v>354.06</c:v>
                </c:pt>
                <c:pt idx="117">
                  <c:v>357.74</c:v>
                </c:pt>
                <c:pt idx="118">
                  <c:v>352.65</c:v>
                </c:pt>
                <c:pt idx="119">
                  <c:v>347.56</c:v>
                </c:pt>
                <c:pt idx="120">
                  <c:v>347.35</c:v>
                </c:pt>
                <c:pt idx="121">
                  <c:v>8.8699999999999992</c:v>
                </c:pt>
                <c:pt idx="122">
                  <c:v>352.93</c:v>
                </c:pt>
                <c:pt idx="123">
                  <c:v>347.38</c:v>
                </c:pt>
                <c:pt idx="124">
                  <c:v>355.78</c:v>
                </c:pt>
                <c:pt idx="125">
                  <c:v>1.39</c:v>
                </c:pt>
                <c:pt idx="126">
                  <c:v>348.59</c:v>
                </c:pt>
                <c:pt idx="127">
                  <c:v>19.760000000000002</c:v>
                </c:pt>
                <c:pt idx="128">
                  <c:v>3.92</c:v>
                </c:pt>
                <c:pt idx="129">
                  <c:v>312.81</c:v>
                </c:pt>
                <c:pt idx="130">
                  <c:v>319.36</c:v>
                </c:pt>
                <c:pt idx="131">
                  <c:v>332.97</c:v>
                </c:pt>
                <c:pt idx="132">
                  <c:v>345.82</c:v>
                </c:pt>
                <c:pt idx="133">
                  <c:v>315.58</c:v>
                </c:pt>
                <c:pt idx="134">
                  <c:v>314.25</c:v>
                </c:pt>
                <c:pt idx="135">
                  <c:v>330.02</c:v>
                </c:pt>
                <c:pt idx="136">
                  <c:v>350.35</c:v>
                </c:pt>
                <c:pt idx="137">
                  <c:v>334.48</c:v>
                </c:pt>
                <c:pt idx="138">
                  <c:v>9.15</c:v>
                </c:pt>
                <c:pt idx="139">
                  <c:v>323.88</c:v>
                </c:pt>
                <c:pt idx="140">
                  <c:v>334.14</c:v>
                </c:pt>
                <c:pt idx="141">
                  <c:v>4.97</c:v>
                </c:pt>
                <c:pt idx="142">
                  <c:v>316.31</c:v>
                </c:pt>
                <c:pt idx="143">
                  <c:v>317.68</c:v>
                </c:pt>
                <c:pt idx="144">
                  <c:v>287.68</c:v>
                </c:pt>
                <c:pt idx="145">
                  <c:v>350.57</c:v>
                </c:pt>
                <c:pt idx="146">
                  <c:v>354.35</c:v>
                </c:pt>
                <c:pt idx="147">
                  <c:v>349.45</c:v>
                </c:pt>
                <c:pt idx="148">
                  <c:v>345.92</c:v>
                </c:pt>
                <c:pt idx="149">
                  <c:v>3.69</c:v>
                </c:pt>
                <c:pt idx="150">
                  <c:v>349</c:v>
                </c:pt>
                <c:pt idx="151">
                  <c:v>12.39</c:v>
                </c:pt>
                <c:pt idx="152">
                  <c:v>347.06</c:v>
                </c:pt>
                <c:pt idx="153">
                  <c:v>327.36</c:v>
                </c:pt>
                <c:pt idx="154">
                  <c:v>354.74</c:v>
                </c:pt>
                <c:pt idx="155">
                  <c:v>356.15</c:v>
                </c:pt>
                <c:pt idx="156">
                  <c:v>351.84</c:v>
                </c:pt>
                <c:pt idx="157">
                  <c:v>346.11</c:v>
                </c:pt>
                <c:pt idx="158">
                  <c:v>358.43</c:v>
                </c:pt>
                <c:pt idx="159">
                  <c:v>349.17</c:v>
                </c:pt>
                <c:pt idx="160">
                  <c:v>342.2</c:v>
                </c:pt>
                <c:pt idx="161">
                  <c:v>149.29</c:v>
                </c:pt>
                <c:pt idx="162">
                  <c:v>46.28</c:v>
                </c:pt>
                <c:pt idx="163">
                  <c:v>327.73</c:v>
                </c:pt>
                <c:pt idx="164">
                  <c:v>4.07</c:v>
                </c:pt>
                <c:pt idx="165">
                  <c:v>330.68</c:v>
                </c:pt>
                <c:pt idx="166">
                  <c:v>331.83</c:v>
                </c:pt>
                <c:pt idx="167">
                  <c:v>329.19</c:v>
                </c:pt>
                <c:pt idx="168">
                  <c:v>325.83</c:v>
                </c:pt>
                <c:pt idx="169">
                  <c:v>320.48</c:v>
                </c:pt>
                <c:pt idx="170">
                  <c:v>4.22</c:v>
                </c:pt>
                <c:pt idx="171">
                  <c:v>0.47</c:v>
                </c:pt>
                <c:pt idx="172">
                  <c:v>344.64</c:v>
                </c:pt>
                <c:pt idx="173">
                  <c:v>13.49</c:v>
                </c:pt>
                <c:pt idx="174">
                  <c:v>324.41000000000003</c:v>
                </c:pt>
                <c:pt idx="175">
                  <c:v>324.83</c:v>
                </c:pt>
                <c:pt idx="176">
                  <c:v>10.77</c:v>
                </c:pt>
                <c:pt idx="177">
                  <c:v>333.17</c:v>
                </c:pt>
                <c:pt idx="178">
                  <c:v>333.25</c:v>
                </c:pt>
                <c:pt idx="179">
                  <c:v>343.46</c:v>
                </c:pt>
                <c:pt idx="180">
                  <c:v>3.58</c:v>
                </c:pt>
                <c:pt idx="181">
                  <c:v>351.09</c:v>
                </c:pt>
                <c:pt idx="182">
                  <c:v>319.95999999999998</c:v>
                </c:pt>
                <c:pt idx="183">
                  <c:v>310.49</c:v>
                </c:pt>
                <c:pt idx="184">
                  <c:v>327.19</c:v>
                </c:pt>
                <c:pt idx="185">
                  <c:v>306.94</c:v>
                </c:pt>
                <c:pt idx="186">
                  <c:v>319.37</c:v>
                </c:pt>
                <c:pt idx="187">
                  <c:v>323.95999999999998</c:v>
                </c:pt>
                <c:pt idx="188">
                  <c:v>323.26</c:v>
                </c:pt>
                <c:pt idx="189">
                  <c:v>318.23</c:v>
                </c:pt>
                <c:pt idx="190">
                  <c:v>333.56</c:v>
                </c:pt>
                <c:pt idx="191">
                  <c:v>5.98</c:v>
                </c:pt>
                <c:pt idx="192">
                  <c:v>6.74</c:v>
                </c:pt>
                <c:pt idx="193">
                  <c:v>277.62</c:v>
                </c:pt>
                <c:pt idx="194">
                  <c:v>260.56</c:v>
                </c:pt>
                <c:pt idx="195">
                  <c:v>3.01</c:v>
                </c:pt>
                <c:pt idx="196">
                  <c:v>341.27</c:v>
                </c:pt>
                <c:pt idx="197">
                  <c:v>334.23</c:v>
                </c:pt>
                <c:pt idx="198">
                  <c:v>349.7</c:v>
                </c:pt>
                <c:pt idx="199">
                  <c:v>342.02</c:v>
                </c:pt>
                <c:pt idx="200">
                  <c:v>314.16000000000003</c:v>
                </c:pt>
                <c:pt idx="201">
                  <c:v>326.22000000000003</c:v>
                </c:pt>
                <c:pt idx="202">
                  <c:v>66.44</c:v>
                </c:pt>
                <c:pt idx="203">
                  <c:v>358.94</c:v>
                </c:pt>
                <c:pt idx="204">
                  <c:v>342.54</c:v>
                </c:pt>
                <c:pt idx="205">
                  <c:v>314.67</c:v>
                </c:pt>
                <c:pt idx="206">
                  <c:v>307.66000000000003</c:v>
                </c:pt>
                <c:pt idx="207">
                  <c:v>317.89999999999998</c:v>
                </c:pt>
                <c:pt idx="208">
                  <c:v>8.5</c:v>
                </c:pt>
                <c:pt idx="209">
                  <c:v>328.18</c:v>
                </c:pt>
                <c:pt idx="210">
                  <c:v>29</c:v>
                </c:pt>
                <c:pt idx="211">
                  <c:v>354.34</c:v>
                </c:pt>
                <c:pt idx="212">
                  <c:v>331.22</c:v>
                </c:pt>
                <c:pt idx="213">
                  <c:v>350.72</c:v>
                </c:pt>
                <c:pt idx="214">
                  <c:v>312.10000000000002</c:v>
                </c:pt>
                <c:pt idx="215">
                  <c:v>168.96</c:v>
                </c:pt>
                <c:pt idx="216">
                  <c:v>147.1</c:v>
                </c:pt>
                <c:pt idx="217">
                  <c:v>10.73</c:v>
                </c:pt>
                <c:pt idx="218">
                  <c:v>358.89</c:v>
                </c:pt>
                <c:pt idx="219">
                  <c:v>353.3</c:v>
                </c:pt>
                <c:pt idx="220">
                  <c:v>320.83</c:v>
                </c:pt>
                <c:pt idx="221">
                  <c:v>323.41000000000003</c:v>
                </c:pt>
                <c:pt idx="222">
                  <c:v>331.3</c:v>
                </c:pt>
                <c:pt idx="223">
                  <c:v>294.88</c:v>
                </c:pt>
                <c:pt idx="224">
                  <c:v>321.18</c:v>
                </c:pt>
                <c:pt idx="225">
                  <c:v>309.5</c:v>
                </c:pt>
                <c:pt idx="226">
                  <c:v>322.85000000000002</c:v>
                </c:pt>
                <c:pt idx="227">
                  <c:v>149.31</c:v>
                </c:pt>
                <c:pt idx="228">
                  <c:v>144.79</c:v>
                </c:pt>
                <c:pt idx="229">
                  <c:v>138.58000000000001</c:v>
                </c:pt>
                <c:pt idx="230">
                  <c:v>156.11000000000001</c:v>
                </c:pt>
                <c:pt idx="231">
                  <c:v>346.5</c:v>
                </c:pt>
                <c:pt idx="232">
                  <c:v>19.96</c:v>
                </c:pt>
                <c:pt idx="233">
                  <c:v>8.26</c:v>
                </c:pt>
                <c:pt idx="234">
                  <c:v>295.08999999999997</c:v>
                </c:pt>
                <c:pt idx="235">
                  <c:v>321.68</c:v>
                </c:pt>
                <c:pt idx="236">
                  <c:v>329.95</c:v>
                </c:pt>
                <c:pt idx="237">
                  <c:v>170.71</c:v>
                </c:pt>
                <c:pt idx="238">
                  <c:v>158.54</c:v>
                </c:pt>
                <c:pt idx="239">
                  <c:v>155.69999999999999</c:v>
                </c:pt>
                <c:pt idx="240">
                  <c:v>61.75</c:v>
                </c:pt>
                <c:pt idx="241">
                  <c:v>13.01</c:v>
                </c:pt>
                <c:pt idx="242">
                  <c:v>326.08</c:v>
                </c:pt>
                <c:pt idx="243">
                  <c:v>323.88</c:v>
                </c:pt>
                <c:pt idx="244">
                  <c:v>321.58999999999997</c:v>
                </c:pt>
                <c:pt idx="245">
                  <c:v>354.42</c:v>
                </c:pt>
                <c:pt idx="246">
                  <c:v>146.22</c:v>
                </c:pt>
                <c:pt idx="247">
                  <c:v>145.96</c:v>
                </c:pt>
                <c:pt idx="248">
                  <c:v>245.49</c:v>
                </c:pt>
                <c:pt idx="249">
                  <c:v>268.49</c:v>
                </c:pt>
                <c:pt idx="250">
                  <c:v>54.02</c:v>
                </c:pt>
                <c:pt idx="251">
                  <c:v>329.97</c:v>
                </c:pt>
                <c:pt idx="252">
                  <c:v>340.17</c:v>
                </c:pt>
                <c:pt idx="253">
                  <c:v>333.19</c:v>
                </c:pt>
                <c:pt idx="254">
                  <c:v>309.55</c:v>
                </c:pt>
                <c:pt idx="255">
                  <c:v>315.5</c:v>
                </c:pt>
                <c:pt idx="256">
                  <c:v>4.51</c:v>
                </c:pt>
                <c:pt idx="257">
                  <c:v>332.82</c:v>
                </c:pt>
                <c:pt idx="258">
                  <c:v>307.05</c:v>
                </c:pt>
                <c:pt idx="259">
                  <c:v>330.71</c:v>
                </c:pt>
                <c:pt idx="260">
                  <c:v>125.29</c:v>
                </c:pt>
                <c:pt idx="261">
                  <c:v>155.74</c:v>
                </c:pt>
                <c:pt idx="262">
                  <c:v>171.57</c:v>
                </c:pt>
                <c:pt idx="263">
                  <c:v>158.59</c:v>
                </c:pt>
                <c:pt idx="264">
                  <c:v>151.11000000000001</c:v>
                </c:pt>
                <c:pt idx="265">
                  <c:v>95.12</c:v>
                </c:pt>
                <c:pt idx="266">
                  <c:v>14.68</c:v>
                </c:pt>
                <c:pt idx="267">
                  <c:v>45.21</c:v>
                </c:pt>
                <c:pt idx="268">
                  <c:v>14.27</c:v>
                </c:pt>
                <c:pt idx="269">
                  <c:v>42.92</c:v>
                </c:pt>
                <c:pt idx="270">
                  <c:v>34.979999999999997</c:v>
                </c:pt>
                <c:pt idx="271">
                  <c:v>10.68</c:v>
                </c:pt>
                <c:pt idx="272">
                  <c:v>351.84</c:v>
                </c:pt>
                <c:pt idx="273">
                  <c:v>353.23</c:v>
                </c:pt>
                <c:pt idx="274">
                  <c:v>355.44</c:v>
                </c:pt>
                <c:pt idx="275">
                  <c:v>340.78</c:v>
                </c:pt>
                <c:pt idx="276">
                  <c:v>325.57</c:v>
                </c:pt>
                <c:pt idx="277">
                  <c:v>320.27999999999997</c:v>
                </c:pt>
                <c:pt idx="278">
                  <c:v>328.95</c:v>
                </c:pt>
                <c:pt idx="279">
                  <c:v>7.62</c:v>
                </c:pt>
                <c:pt idx="280">
                  <c:v>28.57</c:v>
                </c:pt>
                <c:pt idx="281">
                  <c:v>358.02</c:v>
                </c:pt>
                <c:pt idx="282">
                  <c:v>351.54</c:v>
                </c:pt>
                <c:pt idx="283">
                  <c:v>335.93</c:v>
                </c:pt>
                <c:pt idx="284">
                  <c:v>337.69</c:v>
                </c:pt>
                <c:pt idx="285">
                  <c:v>15.42</c:v>
                </c:pt>
                <c:pt idx="286">
                  <c:v>354.09</c:v>
                </c:pt>
                <c:pt idx="287">
                  <c:v>0.03</c:v>
                </c:pt>
                <c:pt idx="288">
                  <c:v>344.45</c:v>
                </c:pt>
                <c:pt idx="289">
                  <c:v>319.18</c:v>
                </c:pt>
                <c:pt idx="290">
                  <c:v>351.18</c:v>
                </c:pt>
                <c:pt idx="291">
                  <c:v>12.52</c:v>
                </c:pt>
                <c:pt idx="292">
                  <c:v>342.66</c:v>
                </c:pt>
                <c:pt idx="293">
                  <c:v>350.34</c:v>
                </c:pt>
                <c:pt idx="294">
                  <c:v>41.74</c:v>
                </c:pt>
                <c:pt idx="295">
                  <c:v>37.450000000000003</c:v>
                </c:pt>
                <c:pt idx="296">
                  <c:v>21.37</c:v>
                </c:pt>
                <c:pt idx="297">
                  <c:v>10.8</c:v>
                </c:pt>
                <c:pt idx="298">
                  <c:v>32.909999999999997</c:v>
                </c:pt>
                <c:pt idx="299">
                  <c:v>28.21</c:v>
                </c:pt>
                <c:pt idx="300">
                  <c:v>9.58</c:v>
                </c:pt>
                <c:pt idx="301">
                  <c:v>357.52</c:v>
                </c:pt>
                <c:pt idx="302">
                  <c:v>0.79</c:v>
                </c:pt>
                <c:pt idx="303">
                  <c:v>355.65</c:v>
                </c:pt>
                <c:pt idx="304">
                  <c:v>359.45</c:v>
                </c:pt>
                <c:pt idx="305">
                  <c:v>359.68</c:v>
                </c:pt>
                <c:pt idx="306">
                  <c:v>357.32</c:v>
                </c:pt>
                <c:pt idx="307">
                  <c:v>358.06</c:v>
                </c:pt>
                <c:pt idx="308">
                  <c:v>354.67</c:v>
                </c:pt>
                <c:pt idx="309">
                  <c:v>350.34</c:v>
                </c:pt>
                <c:pt idx="310">
                  <c:v>10.06</c:v>
                </c:pt>
                <c:pt idx="311">
                  <c:v>22.96</c:v>
                </c:pt>
                <c:pt idx="312">
                  <c:v>0.23</c:v>
                </c:pt>
                <c:pt idx="313">
                  <c:v>8.81</c:v>
                </c:pt>
                <c:pt idx="314">
                  <c:v>0.46</c:v>
                </c:pt>
                <c:pt idx="315">
                  <c:v>9.6199999999999992</c:v>
                </c:pt>
                <c:pt idx="316">
                  <c:v>10.38</c:v>
                </c:pt>
                <c:pt idx="317">
                  <c:v>349.54</c:v>
                </c:pt>
                <c:pt idx="318">
                  <c:v>12.11</c:v>
                </c:pt>
                <c:pt idx="319">
                  <c:v>359.42</c:v>
                </c:pt>
                <c:pt idx="320">
                  <c:v>348.37</c:v>
                </c:pt>
                <c:pt idx="321">
                  <c:v>18.75</c:v>
                </c:pt>
                <c:pt idx="322">
                  <c:v>359.43</c:v>
                </c:pt>
                <c:pt idx="323">
                  <c:v>0.53</c:v>
                </c:pt>
                <c:pt idx="324">
                  <c:v>20.29</c:v>
                </c:pt>
                <c:pt idx="325">
                  <c:v>27.27</c:v>
                </c:pt>
                <c:pt idx="326">
                  <c:v>32.64</c:v>
                </c:pt>
                <c:pt idx="327">
                  <c:v>351.46</c:v>
                </c:pt>
                <c:pt idx="328">
                  <c:v>355.76</c:v>
                </c:pt>
                <c:pt idx="329">
                  <c:v>3.64</c:v>
                </c:pt>
                <c:pt idx="330">
                  <c:v>27.33</c:v>
                </c:pt>
                <c:pt idx="331">
                  <c:v>359.45</c:v>
                </c:pt>
                <c:pt idx="332">
                  <c:v>343.83</c:v>
                </c:pt>
                <c:pt idx="333">
                  <c:v>349.27</c:v>
                </c:pt>
                <c:pt idx="334">
                  <c:v>349.98</c:v>
                </c:pt>
                <c:pt idx="335">
                  <c:v>8.1999999999999993</c:v>
                </c:pt>
                <c:pt idx="336">
                  <c:v>4.07</c:v>
                </c:pt>
                <c:pt idx="337">
                  <c:v>4.43</c:v>
                </c:pt>
                <c:pt idx="338">
                  <c:v>7.55</c:v>
                </c:pt>
                <c:pt idx="339">
                  <c:v>353.25</c:v>
                </c:pt>
                <c:pt idx="340">
                  <c:v>356.49</c:v>
                </c:pt>
                <c:pt idx="341">
                  <c:v>12.93</c:v>
                </c:pt>
                <c:pt idx="342">
                  <c:v>7.16</c:v>
                </c:pt>
                <c:pt idx="343">
                  <c:v>357.76</c:v>
                </c:pt>
                <c:pt idx="344">
                  <c:v>345.82</c:v>
                </c:pt>
                <c:pt idx="345">
                  <c:v>1.91</c:v>
                </c:pt>
                <c:pt idx="346">
                  <c:v>8.1</c:v>
                </c:pt>
                <c:pt idx="347">
                  <c:v>16.739999999999998</c:v>
                </c:pt>
                <c:pt idx="348">
                  <c:v>8.24</c:v>
                </c:pt>
                <c:pt idx="349">
                  <c:v>6.11</c:v>
                </c:pt>
                <c:pt idx="350">
                  <c:v>14.5</c:v>
                </c:pt>
                <c:pt idx="351">
                  <c:v>9.9</c:v>
                </c:pt>
                <c:pt idx="352">
                  <c:v>355.17</c:v>
                </c:pt>
                <c:pt idx="353">
                  <c:v>354.68</c:v>
                </c:pt>
                <c:pt idx="354">
                  <c:v>17.55</c:v>
                </c:pt>
                <c:pt idx="355">
                  <c:v>13.03</c:v>
                </c:pt>
                <c:pt idx="356">
                  <c:v>9.74</c:v>
                </c:pt>
                <c:pt idx="357">
                  <c:v>11.9</c:v>
                </c:pt>
                <c:pt idx="358">
                  <c:v>353.29</c:v>
                </c:pt>
                <c:pt idx="359">
                  <c:v>359.96</c:v>
                </c:pt>
                <c:pt idx="360">
                  <c:v>352.03</c:v>
                </c:pt>
                <c:pt idx="361">
                  <c:v>353.72</c:v>
                </c:pt>
                <c:pt idx="362">
                  <c:v>26.71</c:v>
                </c:pt>
                <c:pt idx="363">
                  <c:v>3.68</c:v>
                </c:pt>
                <c:pt idx="364">
                  <c:v>6.35</c:v>
                </c:pt>
                <c:pt idx="365">
                  <c:v>0.28999999999999998</c:v>
                </c:pt>
                <c:pt idx="366">
                  <c:v>353.43</c:v>
                </c:pt>
                <c:pt idx="367">
                  <c:v>0.99</c:v>
                </c:pt>
                <c:pt idx="368">
                  <c:v>355.85</c:v>
                </c:pt>
                <c:pt idx="369">
                  <c:v>353.77</c:v>
                </c:pt>
                <c:pt idx="370">
                  <c:v>357.5</c:v>
                </c:pt>
                <c:pt idx="371">
                  <c:v>359</c:v>
                </c:pt>
                <c:pt idx="372">
                  <c:v>357.34</c:v>
                </c:pt>
                <c:pt idx="373">
                  <c:v>11.75</c:v>
                </c:pt>
                <c:pt idx="374">
                  <c:v>353.22</c:v>
                </c:pt>
                <c:pt idx="375">
                  <c:v>20.28</c:v>
                </c:pt>
                <c:pt idx="376">
                  <c:v>48.94</c:v>
                </c:pt>
                <c:pt idx="377">
                  <c:v>33.54</c:v>
                </c:pt>
                <c:pt idx="378">
                  <c:v>5.83</c:v>
                </c:pt>
                <c:pt idx="379">
                  <c:v>9.67</c:v>
                </c:pt>
                <c:pt idx="380">
                  <c:v>3.19</c:v>
                </c:pt>
                <c:pt idx="381">
                  <c:v>359.2</c:v>
                </c:pt>
                <c:pt idx="382">
                  <c:v>351.31</c:v>
                </c:pt>
                <c:pt idx="383">
                  <c:v>355.82</c:v>
                </c:pt>
                <c:pt idx="384">
                  <c:v>350.93</c:v>
                </c:pt>
                <c:pt idx="385">
                  <c:v>350.43</c:v>
                </c:pt>
                <c:pt idx="386">
                  <c:v>2.97</c:v>
                </c:pt>
                <c:pt idx="387">
                  <c:v>359.95</c:v>
                </c:pt>
                <c:pt idx="388">
                  <c:v>0.74</c:v>
                </c:pt>
                <c:pt idx="389">
                  <c:v>356.38</c:v>
                </c:pt>
                <c:pt idx="390">
                  <c:v>357.01</c:v>
                </c:pt>
                <c:pt idx="391">
                  <c:v>350.52</c:v>
                </c:pt>
                <c:pt idx="392">
                  <c:v>354.13</c:v>
                </c:pt>
                <c:pt idx="393">
                  <c:v>355.24</c:v>
                </c:pt>
                <c:pt idx="394">
                  <c:v>359.9</c:v>
                </c:pt>
                <c:pt idx="395">
                  <c:v>353.37</c:v>
                </c:pt>
                <c:pt idx="396">
                  <c:v>6.58</c:v>
                </c:pt>
                <c:pt idx="397">
                  <c:v>347.86</c:v>
                </c:pt>
                <c:pt idx="398">
                  <c:v>353.07</c:v>
                </c:pt>
                <c:pt idx="399">
                  <c:v>16.61</c:v>
                </c:pt>
                <c:pt idx="400">
                  <c:v>8.76</c:v>
                </c:pt>
                <c:pt idx="401">
                  <c:v>359.31</c:v>
                </c:pt>
                <c:pt idx="402">
                  <c:v>2.75</c:v>
                </c:pt>
                <c:pt idx="403">
                  <c:v>356.6</c:v>
                </c:pt>
                <c:pt idx="404">
                  <c:v>351.49</c:v>
                </c:pt>
                <c:pt idx="405">
                  <c:v>2.75</c:v>
                </c:pt>
                <c:pt idx="406">
                  <c:v>5.21</c:v>
                </c:pt>
                <c:pt idx="407">
                  <c:v>0.03</c:v>
                </c:pt>
                <c:pt idx="408">
                  <c:v>357.26</c:v>
                </c:pt>
                <c:pt idx="409">
                  <c:v>25.8</c:v>
                </c:pt>
                <c:pt idx="410">
                  <c:v>8.42</c:v>
                </c:pt>
                <c:pt idx="411">
                  <c:v>6.48</c:v>
                </c:pt>
                <c:pt idx="412">
                  <c:v>351.35</c:v>
                </c:pt>
                <c:pt idx="413">
                  <c:v>354.78</c:v>
                </c:pt>
                <c:pt idx="414">
                  <c:v>9.82</c:v>
                </c:pt>
                <c:pt idx="415">
                  <c:v>18.02</c:v>
                </c:pt>
                <c:pt idx="416">
                  <c:v>351.36</c:v>
                </c:pt>
                <c:pt idx="417">
                  <c:v>351.51</c:v>
                </c:pt>
                <c:pt idx="418">
                  <c:v>336.37</c:v>
                </c:pt>
                <c:pt idx="419">
                  <c:v>323.33999999999997</c:v>
                </c:pt>
                <c:pt idx="420">
                  <c:v>317.88</c:v>
                </c:pt>
                <c:pt idx="421">
                  <c:v>35.35</c:v>
                </c:pt>
                <c:pt idx="422">
                  <c:v>344.78</c:v>
                </c:pt>
                <c:pt idx="423">
                  <c:v>141.55000000000001</c:v>
                </c:pt>
                <c:pt idx="424">
                  <c:v>137.16999999999999</c:v>
                </c:pt>
                <c:pt idx="425">
                  <c:v>24.79</c:v>
                </c:pt>
                <c:pt idx="426">
                  <c:v>0.77</c:v>
                </c:pt>
                <c:pt idx="427">
                  <c:v>142.63999999999999</c:v>
                </c:pt>
                <c:pt idx="428">
                  <c:v>151.16</c:v>
                </c:pt>
                <c:pt idx="429">
                  <c:v>165.14</c:v>
                </c:pt>
                <c:pt idx="430">
                  <c:v>136.41</c:v>
                </c:pt>
                <c:pt idx="431">
                  <c:v>137.51</c:v>
                </c:pt>
                <c:pt idx="432">
                  <c:v>23.13</c:v>
                </c:pt>
                <c:pt idx="433">
                  <c:v>301.83999999999997</c:v>
                </c:pt>
                <c:pt idx="434">
                  <c:v>342.41</c:v>
                </c:pt>
                <c:pt idx="435">
                  <c:v>336.44</c:v>
                </c:pt>
                <c:pt idx="436">
                  <c:v>331.83</c:v>
                </c:pt>
                <c:pt idx="437">
                  <c:v>17.27</c:v>
                </c:pt>
                <c:pt idx="438">
                  <c:v>8.6300000000000008</c:v>
                </c:pt>
                <c:pt idx="439">
                  <c:v>18.13</c:v>
                </c:pt>
                <c:pt idx="440">
                  <c:v>22.92</c:v>
                </c:pt>
                <c:pt idx="441">
                  <c:v>302.67</c:v>
                </c:pt>
                <c:pt idx="442">
                  <c:v>340.88</c:v>
                </c:pt>
                <c:pt idx="443">
                  <c:v>322.08</c:v>
                </c:pt>
                <c:pt idx="444">
                  <c:v>346.29</c:v>
                </c:pt>
                <c:pt idx="445">
                  <c:v>315.25</c:v>
                </c:pt>
                <c:pt idx="446">
                  <c:v>9.33</c:v>
                </c:pt>
                <c:pt idx="447">
                  <c:v>3.6</c:v>
                </c:pt>
                <c:pt idx="448">
                  <c:v>3.02</c:v>
                </c:pt>
                <c:pt idx="449">
                  <c:v>331.2</c:v>
                </c:pt>
                <c:pt idx="450">
                  <c:v>324.75</c:v>
                </c:pt>
                <c:pt idx="451">
                  <c:v>331.11</c:v>
                </c:pt>
                <c:pt idx="452">
                  <c:v>309.04000000000002</c:v>
                </c:pt>
                <c:pt idx="453">
                  <c:v>166.32</c:v>
                </c:pt>
                <c:pt idx="454">
                  <c:v>152.43</c:v>
                </c:pt>
                <c:pt idx="455">
                  <c:v>94.26</c:v>
                </c:pt>
                <c:pt idx="456">
                  <c:v>59.4</c:v>
                </c:pt>
                <c:pt idx="457">
                  <c:v>193.33</c:v>
                </c:pt>
                <c:pt idx="458">
                  <c:v>81.83</c:v>
                </c:pt>
                <c:pt idx="459">
                  <c:v>181.58</c:v>
                </c:pt>
                <c:pt idx="460">
                  <c:v>139.02000000000001</c:v>
                </c:pt>
                <c:pt idx="461">
                  <c:v>141.76</c:v>
                </c:pt>
                <c:pt idx="462">
                  <c:v>174.74</c:v>
                </c:pt>
                <c:pt idx="463">
                  <c:v>293.97000000000003</c:v>
                </c:pt>
                <c:pt idx="464">
                  <c:v>142.69999999999999</c:v>
                </c:pt>
                <c:pt idx="465">
                  <c:v>120.66</c:v>
                </c:pt>
                <c:pt idx="466">
                  <c:v>26.63</c:v>
                </c:pt>
                <c:pt idx="467">
                  <c:v>238.01</c:v>
                </c:pt>
                <c:pt idx="468">
                  <c:v>87.22</c:v>
                </c:pt>
                <c:pt idx="469">
                  <c:v>17.13</c:v>
                </c:pt>
                <c:pt idx="470">
                  <c:v>357.24</c:v>
                </c:pt>
                <c:pt idx="471">
                  <c:v>268.99</c:v>
                </c:pt>
                <c:pt idx="472">
                  <c:v>55.84</c:v>
                </c:pt>
                <c:pt idx="473">
                  <c:v>349.07</c:v>
                </c:pt>
                <c:pt idx="474">
                  <c:v>322.60000000000002</c:v>
                </c:pt>
                <c:pt idx="475">
                  <c:v>13.18</c:v>
                </c:pt>
                <c:pt idx="476">
                  <c:v>13.55</c:v>
                </c:pt>
                <c:pt idx="477">
                  <c:v>305.41000000000003</c:v>
                </c:pt>
                <c:pt idx="478">
                  <c:v>318.01</c:v>
                </c:pt>
                <c:pt idx="479">
                  <c:v>331.86</c:v>
                </c:pt>
                <c:pt idx="480">
                  <c:v>357.53</c:v>
                </c:pt>
                <c:pt idx="481">
                  <c:v>80.12</c:v>
                </c:pt>
                <c:pt idx="482">
                  <c:v>162.97</c:v>
                </c:pt>
                <c:pt idx="483">
                  <c:v>324.19</c:v>
                </c:pt>
                <c:pt idx="484">
                  <c:v>316.12</c:v>
                </c:pt>
                <c:pt idx="485">
                  <c:v>359.86</c:v>
                </c:pt>
                <c:pt idx="486">
                  <c:v>2.92</c:v>
                </c:pt>
                <c:pt idx="487">
                  <c:v>3.26</c:v>
                </c:pt>
                <c:pt idx="488">
                  <c:v>341.74</c:v>
                </c:pt>
                <c:pt idx="489">
                  <c:v>315.8</c:v>
                </c:pt>
                <c:pt idx="490">
                  <c:v>313.13</c:v>
                </c:pt>
                <c:pt idx="491">
                  <c:v>348.24</c:v>
                </c:pt>
                <c:pt idx="492">
                  <c:v>331.29</c:v>
                </c:pt>
                <c:pt idx="493">
                  <c:v>9.09</c:v>
                </c:pt>
                <c:pt idx="494">
                  <c:v>1.45</c:v>
                </c:pt>
                <c:pt idx="495">
                  <c:v>336.37</c:v>
                </c:pt>
                <c:pt idx="496">
                  <c:v>332.44</c:v>
                </c:pt>
                <c:pt idx="497">
                  <c:v>359.63</c:v>
                </c:pt>
                <c:pt idx="498">
                  <c:v>321.07</c:v>
                </c:pt>
                <c:pt idx="499">
                  <c:v>330.53</c:v>
                </c:pt>
                <c:pt idx="500">
                  <c:v>330.61</c:v>
                </c:pt>
                <c:pt idx="501">
                  <c:v>358.43</c:v>
                </c:pt>
                <c:pt idx="502">
                  <c:v>330.89</c:v>
                </c:pt>
                <c:pt idx="503">
                  <c:v>334.15</c:v>
                </c:pt>
                <c:pt idx="504">
                  <c:v>324.43</c:v>
                </c:pt>
                <c:pt idx="505">
                  <c:v>303.87</c:v>
                </c:pt>
                <c:pt idx="506">
                  <c:v>349.74</c:v>
                </c:pt>
                <c:pt idx="507">
                  <c:v>9.77</c:v>
                </c:pt>
                <c:pt idx="508">
                  <c:v>1.07</c:v>
                </c:pt>
                <c:pt idx="509">
                  <c:v>300.89</c:v>
                </c:pt>
                <c:pt idx="510">
                  <c:v>312.45</c:v>
                </c:pt>
                <c:pt idx="511">
                  <c:v>357.03</c:v>
                </c:pt>
                <c:pt idx="512">
                  <c:v>343.03</c:v>
                </c:pt>
                <c:pt idx="513">
                  <c:v>346.89</c:v>
                </c:pt>
                <c:pt idx="514">
                  <c:v>26.34</c:v>
                </c:pt>
                <c:pt idx="515">
                  <c:v>334.21</c:v>
                </c:pt>
                <c:pt idx="516">
                  <c:v>326.89999999999998</c:v>
                </c:pt>
                <c:pt idx="517">
                  <c:v>330.22</c:v>
                </c:pt>
                <c:pt idx="518">
                  <c:v>319.5</c:v>
                </c:pt>
                <c:pt idx="519">
                  <c:v>0.83</c:v>
                </c:pt>
                <c:pt idx="520">
                  <c:v>336.09</c:v>
                </c:pt>
                <c:pt idx="521">
                  <c:v>145.06</c:v>
                </c:pt>
                <c:pt idx="522">
                  <c:v>148.04</c:v>
                </c:pt>
                <c:pt idx="523">
                  <c:v>61.06</c:v>
                </c:pt>
                <c:pt idx="524">
                  <c:v>352.75</c:v>
                </c:pt>
                <c:pt idx="525">
                  <c:v>8.59</c:v>
                </c:pt>
                <c:pt idx="526">
                  <c:v>318.70999999999998</c:v>
                </c:pt>
                <c:pt idx="527">
                  <c:v>0.59</c:v>
                </c:pt>
                <c:pt idx="528">
                  <c:v>325.8</c:v>
                </c:pt>
                <c:pt idx="529">
                  <c:v>302.70999999999998</c:v>
                </c:pt>
                <c:pt idx="530">
                  <c:v>327.10000000000002</c:v>
                </c:pt>
                <c:pt idx="531">
                  <c:v>333.27</c:v>
                </c:pt>
                <c:pt idx="532">
                  <c:v>336.04</c:v>
                </c:pt>
                <c:pt idx="533">
                  <c:v>311.52</c:v>
                </c:pt>
                <c:pt idx="534">
                  <c:v>305.62</c:v>
                </c:pt>
                <c:pt idx="535">
                  <c:v>338.32</c:v>
                </c:pt>
                <c:pt idx="536">
                  <c:v>35.64</c:v>
                </c:pt>
                <c:pt idx="537">
                  <c:v>330.89</c:v>
                </c:pt>
                <c:pt idx="538">
                  <c:v>304.17</c:v>
                </c:pt>
                <c:pt idx="539">
                  <c:v>329.51</c:v>
                </c:pt>
                <c:pt idx="540">
                  <c:v>332.73</c:v>
                </c:pt>
                <c:pt idx="541">
                  <c:v>335.31</c:v>
                </c:pt>
                <c:pt idx="542">
                  <c:v>353.56</c:v>
                </c:pt>
                <c:pt idx="543">
                  <c:v>333.22</c:v>
                </c:pt>
                <c:pt idx="544">
                  <c:v>155.65</c:v>
                </c:pt>
                <c:pt idx="545">
                  <c:v>147.16999999999999</c:v>
                </c:pt>
                <c:pt idx="546">
                  <c:v>72.42</c:v>
                </c:pt>
                <c:pt idx="547">
                  <c:v>28.92</c:v>
                </c:pt>
                <c:pt idx="548">
                  <c:v>143.47</c:v>
                </c:pt>
                <c:pt idx="549">
                  <c:v>139.63999999999999</c:v>
                </c:pt>
                <c:pt idx="550">
                  <c:v>156.19999999999999</c:v>
                </c:pt>
                <c:pt idx="551">
                  <c:v>154.03</c:v>
                </c:pt>
                <c:pt idx="552">
                  <c:v>332.68</c:v>
                </c:pt>
                <c:pt idx="553">
                  <c:v>336.06</c:v>
                </c:pt>
                <c:pt idx="554">
                  <c:v>324.79000000000002</c:v>
                </c:pt>
                <c:pt idx="555">
                  <c:v>339.23</c:v>
                </c:pt>
                <c:pt idx="556">
                  <c:v>311.36</c:v>
                </c:pt>
                <c:pt idx="557">
                  <c:v>313.24</c:v>
                </c:pt>
                <c:pt idx="558">
                  <c:v>328.41</c:v>
                </c:pt>
                <c:pt idx="559">
                  <c:v>316.45999999999998</c:v>
                </c:pt>
                <c:pt idx="560">
                  <c:v>284.99</c:v>
                </c:pt>
                <c:pt idx="561">
                  <c:v>183</c:v>
                </c:pt>
                <c:pt idx="562">
                  <c:v>90.09</c:v>
                </c:pt>
                <c:pt idx="563">
                  <c:v>51.53</c:v>
                </c:pt>
                <c:pt idx="564">
                  <c:v>35.19</c:v>
                </c:pt>
                <c:pt idx="565">
                  <c:v>23.56</c:v>
                </c:pt>
                <c:pt idx="566">
                  <c:v>338.36</c:v>
                </c:pt>
                <c:pt idx="567">
                  <c:v>2.35</c:v>
                </c:pt>
                <c:pt idx="568">
                  <c:v>13.61</c:v>
                </c:pt>
                <c:pt idx="569">
                  <c:v>310.37</c:v>
                </c:pt>
                <c:pt idx="570">
                  <c:v>359.82</c:v>
                </c:pt>
                <c:pt idx="571">
                  <c:v>65.27</c:v>
                </c:pt>
                <c:pt idx="572">
                  <c:v>341.37</c:v>
                </c:pt>
                <c:pt idx="573">
                  <c:v>350.21</c:v>
                </c:pt>
                <c:pt idx="574">
                  <c:v>295.39999999999998</c:v>
                </c:pt>
                <c:pt idx="575">
                  <c:v>325.49</c:v>
                </c:pt>
                <c:pt idx="576">
                  <c:v>314.38</c:v>
                </c:pt>
                <c:pt idx="577">
                  <c:v>327.64</c:v>
                </c:pt>
                <c:pt idx="578">
                  <c:v>339.78</c:v>
                </c:pt>
                <c:pt idx="579">
                  <c:v>326.93</c:v>
                </c:pt>
                <c:pt idx="580">
                  <c:v>305.58</c:v>
                </c:pt>
                <c:pt idx="581">
                  <c:v>223.2</c:v>
                </c:pt>
                <c:pt idx="582">
                  <c:v>174.64</c:v>
                </c:pt>
                <c:pt idx="583">
                  <c:v>134.33000000000001</c:v>
                </c:pt>
                <c:pt idx="584">
                  <c:v>139.01</c:v>
                </c:pt>
                <c:pt idx="585">
                  <c:v>114.38</c:v>
                </c:pt>
                <c:pt idx="586">
                  <c:v>121.46</c:v>
                </c:pt>
                <c:pt idx="587">
                  <c:v>131.97999999999999</c:v>
                </c:pt>
                <c:pt idx="588">
                  <c:v>151.75</c:v>
                </c:pt>
                <c:pt idx="589">
                  <c:v>121.35</c:v>
                </c:pt>
                <c:pt idx="590">
                  <c:v>252.59</c:v>
                </c:pt>
                <c:pt idx="591">
                  <c:v>169.61</c:v>
                </c:pt>
                <c:pt idx="592">
                  <c:v>38.08</c:v>
                </c:pt>
                <c:pt idx="593">
                  <c:v>346.31</c:v>
                </c:pt>
                <c:pt idx="594">
                  <c:v>325.27999999999997</c:v>
                </c:pt>
                <c:pt idx="595">
                  <c:v>185.72</c:v>
                </c:pt>
                <c:pt idx="596">
                  <c:v>161.13999999999999</c:v>
                </c:pt>
                <c:pt idx="597">
                  <c:v>161.19</c:v>
                </c:pt>
                <c:pt idx="598">
                  <c:v>161.97999999999999</c:v>
                </c:pt>
                <c:pt idx="599">
                  <c:v>157.51</c:v>
                </c:pt>
                <c:pt idx="600">
                  <c:v>67.7</c:v>
                </c:pt>
                <c:pt idx="601">
                  <c:v>341.7</c:v>
                </c:pt>
                <c:pt idx="602">
                  <c:v>332.91</c:v>
                </c:pt>
                <c:pt idx="603">
                  <c:v>334.3</c:v>
                </c:pt>
                <c:pt idx="604">
                  <c:v>322.39999999999998</c:v>
                </c:pt>
                <c:pt idx="605">
                  <c:v>223.51</c:v>
                </c:pt>
                <c:pt idx="606">
                  <c:v>167.12</c:v>
                </c:pt>
                <c:pt idx="607">
                  <c:v>144.82</c:v>
                </c:pt>
                <c:pt idx="608">
                  <c:v>85.42</c:v>
                </c:pt>
                <c:pt idx="609">
                  <c:v>355.5</c:v>
                </c:pt>
                <c:pt idx="610">
                  <c:v>298.8</c:v>
                </c:pt>
                <c:pt idx="611">
                  <c:v>196.11</c:v>
                </c:pt>
                <c:pt idx="612">
                  <c:v>153.79</c:v>
                </c:pt>
                <c:pt idx="613">
                  <c:v>296.42</c:v>
                </c:pt>
                <c:pt idx="614">
                  <c:v>18.03</c:v>
                </c:pt>
                <c:pt idx="615">
                  <c:v>337</c:v>
                </c:pt>
                <c:pt idx="616">
                  <c:v>325.98</c:v>
                </c:pt>
                <c:pt idx="617">
                  <c:v>325.77999999999997</c:v>
                </c:pt>
                <c:pt idx="618">
                  <c:v>320.38</c:v>
                </c:pt>
                <c:pt idx="619">
                  <c:v>329.71</c:v>
                </c:pt>
                <c:pt idx="620">
                  <c:v>337.32</c:v>
                </c:pt>
                <c:pt idx="621">
                  <c:v>329.81</c:v>
                </c:pt>
                <c:pt idx="622">
                  <c:v>307.94</c:v>
                </c:pt>
                <c:pt idx="623">
                  <c:v>317.14999999999998</c:v>
                </c:pt>
                <c:pt idx="624">
                  <c:v>291.91000000000003</c:v>
                </c:pt>
                <c:pt idx="625">
                  <c:v>205.24</c:v>
                </c:pt>
                <c:pt idx="626">
                  <c:v>184.35</c:v>
                </c:pt>
                <c:pt idx="627">
                  <c:v>195.95</c:v>
                </c:pt>
                <c:pt idx="628">
                  <c:v>171.29</c:v>
                </c:pt>
                <c:pt idx="629">
                  <c:v>183.6</c:v>
                </c:pt>
                <c:pt idx="630">
                  <c:v>234.5</c:v>
                </c:pt>
                <c:pt idx="631">
                  <c:v>231.9</c:v>
                </c:pt>
                <c:pt idx="632">
                  <c:v>257.42</c:v>
                </c:pt>
                <c:pt idx="633">
                  <c:v>199.34</c:v>
                </c:pt>
                <c:pt idx="634">
                  <c:v>139.75</c:v>
                </c:pt>
                <c:pt idx="635">
                  <c:v>325.04000000000002</c:v>
                </c:pt>
                <c:pt idx="636">
                  <c:v>297.83999999999997</c:v>
                </c:pt>
                <c:pt idx="637">
                  <c:v>267.72000000000003</c:v>
                </c:pt>
                <c:pt idx="638">
                  <c:v>264.98</c:v>
                </c:pt>
                <c:pt idx="639">
                  <c:v>306.29000000000002</c:v>
                </c:pt>
                <c:pt idx="640">
                  <c:v>273.56</c:v>
                </c:pt>
                <c:pt idx="641">
                  <c:v>22.35</c:v>
                </c:pt>
                <c:pt idx="642">
                  <c:v>341.17</c:v>
                </c:pt>
                <c:pt idx="643">
                  <c:v>326.33</c:v>
                </c:pt>
                <c:pt idx="644">
                  <c:v>107.09</c:v>
                </c:pt>
                <c:pt idx="645">
                  <c:v>353.46</c:v>
                </c:pt>
                <c:pt idx="646">
                  <c:v>347.85</c:v>
                </c:pt>
                <c:pt idx="647">
                  <c:v>311.12</c:v>
                </c:pt>
                <c:pt idx="648">
                  <c:v>309.14999999999998</c:v>
                </c:pt>
                <c:pt idx="649">
                  <c:v>321.05</c:v>
                </c:pt>
                <c:pt idx="650">
                  <c:v>316.19</c:v>
                </c:pt>
                <c:pt idx="651">
                  <c:v>298.61</c:v>
                </c:pt>
                <c:pt idx="652">
                  <c:v>355.3</c:v>
                </c:pt>
                <c:pt idx="653">
                  <c:v>314.89999999999998</c:v>
                </c:pt>
                <c:pt idx="654">
                  <c:v>352.84</c:v>
                </c:pt>
                <c:pt idx="655">
                  <c:v>13.74</c:v>
                </c:pt>
                <c:pt idx="656">
                  <c:v>45.08</c:v>
                </c:pt>
                <c:pt idx="657">
                  <c:v>46.68</c:v>
                </c:pt>
                <c:pt idx="658">
                  <c:v>43.44</c:v>
                </c:pt>
                <c:pt idx="659">
                  <c:v>44.24</c:v>
                </c:pt>
                <c:pt idx="660">
                  <c:v>51.51</c:v>
                </c:pt>
                <c:pt idx="661">
                  <c:v>46.95</c:v>
                </c:pt>
                <c:pt idx="662">
                  <c:v>353.69</c:v>
                </c:pt>
                <c:pt idx="663">
                  <c:v>314.93</c:v>
                </c:pt>
                <c:pt idx="664">
                  <c:v>322.25</c:v>
                </c:pt>
                <c:pt idx="665">
                  <c:v>329.81</c:v>
                </c:pt>
                <c:pt idx="666">
                  <c:v>44.63</c:v>
                </c:pt>
                <c:pt idx="667">
                  <c:v>43.73</c:v>
                </c:pt>
                <c:pt idx="668">
                  <c:v>46.61</c:v>
                </c:pt>
                <c:pt idx="669">
                  <c:v>5.52</c:v>
                </c:pt>
                <c:pt idx="670">
                  <c:v>27.3</c:v>
                </c:pt>
                <c:pt idx="671">
                  <c:v>49.03</c:v>
                </c:pt>
                <c:pt idx="672">
                  <c:v>52.94</c:v>
                </c:pt>
                <c:pt idx="673">
                  <c:v>38.26</c:v>
                </c:pt>
                <c:pt idx="674">
                  <c:v>351.77</c:v>
                </c:pt>
                <c:pt idx="675">
                  <c:v>351.73</c:v>
                </c:pt>
                <c:pt idx="676">
                  <c:v>6.81</c:v>
                </c:pt>
                <c:pt idx="677">
                  <c:v>351.04</c:v>
                </c:pt>
                <c:pt idx="678">
                  <c:v>343.14</c:v>
                </c:pt>
                <c:pt idx="679">
                  <c:v>29.58</c:v>
                </c:pt>
                <c:pt idx="680">
                  <c:v>33.74</c:v>
                </c:pt>
                <c:pt idx="681">
                  <c:v>37.08</c:v>
                </c:pt>
                <c:pt idx="682">
                  <c:v>34.28</c:v>
                </c:pt>
                <c:pt idx="683">
                  <c:v>46.32</c:v>
                </c:pt>
                <c:pt idx="684">
                  <c:v>55.48</c:v>
                </c:pt>
                <c:pt idx="685">
                  <c:v>39.93</c:v>
                </c:pt>
                <c:pt idx="686">
                  <c:v>16.96</c:v>
                </c:pt>
                <c:pt idx="687">
                  <c:v>29.34</c:v>
                </c:pt>
                <c:pt idx="688">
                  <c:v>48.44</c:v>
                </c:pt>
                <c:pt idx="689">
                  <c:v>28.88</c:v>
                </c:pt>
                <c:pt idx="690">
                  <c:v>9.75</c:v>
                </c:pt>
                <c:pt idx="691">
                  <c:v>14.62</c:v>
                </c:pt>
                <c:pt idx="692">
                  <c:v>37.22</c:v>
                </c:pt>
                <c:pt idx="693">
                  <c:v>81.98</c:v>
                </c:pt>
                <c:pt idx="694">
                  <c:v>190.08</c:v>
                </c:pt>
                <c:pt idx="695">
                  <c:v>13.97</c:v>
                </c:pt>
                <c:pt idx="696">
                  <c:v>19.37</c:v>
                </c:pt>
                <c:pt idx="697">
                  <c:v>356.09</c:v>
                </c:pt>
                <c:pt idx="698">
                  <c:v>356.81</c:v>
                </c:pt>
                <c:pt idx="699">
                  <c:v>7.19</c:v>
                </c:pt>
                <c:pt idx="700">
                  <c:v>356.66</c:v>
                </c:pt>
                <c:pt idx="701">
                  <c:v>355.01</c:v>
                </c:pt>
                <c:pt idx="702">
                  <c:v>7.44</c:v>
                </c:pt>
                <c:pt idx="703">
                  <c:v>23.43</c:v>
                </c:pt>
                <c:pt idx="704">
                  <c:v>2.6</c:v>
                </c:pt>
                <c:pt idx="705">
                  <c:v>358.45</c:v>
                </c:pt>
                <c:pt idx="706">
                  <c:v>17.010000000000002</c:v>
                </c:pt>
                <c:pt idx="707">
                  <c:v>2.72</c:v>
                </c:pt>
                <c:pt idx="708">
                  <c:v>2.79</c:v>
                </c:pt>
                <c:pt idx="709">
                  <c:v>6.51</c:v>
                </c:pt>
                <c:pt idx="710">
                  <c:v>352.59</c:v>
                </c:pt>
                <c:pt idx="711">
                  <c:v>356.61</c:v>
                </c:pt>
                <c:pt idx="712">
                  <c:v>20.18</c:v>
                </c:pt>
                <c:pt idx="713">
                  <c:v>9.98</c:v>
                </c:pt>
                <c:pt idx="714">
                  <c:v>35</c:v>
                </c:pt>
                <c:pt idx="715">
                  <c:v>17.600000000000001</c:v>
                </c:pt>
                <c:pt idx="716">
                  <c:v>21</c:v>
                </c:pt>
                <c:pt idx="717">
                  <c:v>3.33</c:v>
                </c:pt>
                <c:pt idx="718">
                  <c:v>353.49</c:v>
                </c:pt>
                <c:pt idx="719">
                  <c:v>345.14</c:v>
                </c:pt>
                <c:pt idx="720">
                  <c:v>359.06</c:v>
                </c:pt>
                <c:pt idx="721">
                  <c:v>4.6100000000000003</c:v>
                </c:pt>
                <c:pt idx="722">
                  <c:v>358.11</c:v>
                </c:pt>
                <c:pt idx="723">
                  <c:v>7.73</c:v>
                </c:pt>
                <c:pt idx="724">
                  <c:v>9.07</c:v>
                </c:pt>
                <c:pt idx="725">
                  <c:v>85.89</c:v>
                </c:pt>
                <c:pt idx="726">
                  <c:v>64.78</c:v>
                </c:pt>
                <c:pt idx="727">
                  <c:v>42.22</c:v>
                </c:pt>
                <c:pt idx="728">
                  <c:v>28.91</c:v>
                </c:pt>
                <c:pt idx="729">
                  <c:v>16.02</c:v>
                </c:pt>
                <c:pt idx="730">
                  <c:v>25.93</c:v>
                </c:pt>
                <c:pt idx="731">
                  <c:v>2.7</c:v>
                </c:pt>
                <c:pt idx="732">
                  <c:v>15.38</c:v>
                </c:pt>
                <c:pt idx="733">
                  <c:v>32.44</c:v>
                </c:pt>
                <c:pt idx="734">
                  <c:v>13.01</c:v>
                </c:pt>
                <c:pt idx="735">
                  <c:v>43.48</c:v>
                </c:pt>
                <c:pt idx="736">
                  <c:v>50.85</c:v>
                </c:pt>
                <c:pt idx="737">
                  <c:v>39.47</c:v>
                </c:pt>
                <c:pt idx="738">
                  <c:v>44.12</c:v>
                </c:pt>
                <c:pt idx="739">
                  <c:v>37.520000000000003</c:v>
                </c:pt>
                <c:pt idx="740">
                  <c:v>9.39</c:v>
                </c:pt>
                <c:pt idx="741">
                  <c:v>350.65</c:v>
                </c:pt>
                <c:pt idx="742">
                  <c:v>351.28</c:v>
                </c:pt>
                <c:pt idx="743">
                  <c:v>348.94</c:v>
                </c:pt>
                <c:pt idx="744">
                  <c:v>357.34</c:v>
                </c:pt>
                <c:pt idx="745">
                  <c:v>358.15</c:v>
                </c:pt>
                <c:pt idx="746">
                  <c:v>9.89</c:v>
                </c:pt>
                <c:pt idx="747">
                  <c:v>0.23</c:v>
                </c:pt>
                <c:pt idx="748">
                  <c:v>23.78</c:v>
                </c:pt>
                <c:pt idx="749">
                  <c:v>0.5</c:v>
                </c:pt>
                <c:pt idx="750">
                  <c:v>354.83</c:v>
                </c:pt>
                <c:pt idx="751">
                  <c:v>36.56</c:v>
                </c:pt>
                <c:pt idx="752">
                  <c:v>6.3</c:v>
                </c:pt>
                <c:pt idx="753">
                  <c:v>11.71</c:v>
                </c:pt>
                <c:pt idx="754">
                  <c:v>10.09</c:v>
                </c:pt>
                <c:pt idx="755">
                  <c:v>355.3</c:v>
                </c:pt>
                <c:pt idx="756">
                  <c:v>352.44</c:v>
                </c:pt>
                <c:pt idx="757">
                  <c:v>3.9</c:v>
                </c:pt>
                <c:pt idx="758">
                  <c:v>8.5500000000000007</c:v>
                </c:pt>
                <c:pt idx="759">
                  <c:v>11.2</c:v>
                </c:pt>
                <c:pt idx="760">
                  <c:v>352.04</c:v>
                </c:pt>
                <c:pt idx="761">
                  <c:v>340.68</c:v>
                </c:pt>
                <c:pt idx="762">
                  <c:v>331.88</c:v>
                </c:pt>
                <c:pt idx="763">
                  <c:v>349.09</c:v>
                </c:pt>
                <c:pt idx="764">
                  <c:v>7.19</c:v>
                </c:pt>
                <c:pt idx="765">
                  <c:v>345.02</c:v>
                </c:pt>
                <c:pt idx="766">
                  <c:v>349.57</c:v>
                </c:pt>
                <c:pt idx="767">
                  <c:v>352.3</c:v>
                </c:pt>
                <c:pt idx="768">
                  <c:v>4.17</c:v>
                </c:pt>
                <c:pt idx="769">
                  <c:v>356.14</c:v>
                </c:pt>
                <c:pt idx="770">
                  <c:v>1.19</c:v>
                </c:pt>
                <c:pt idx="771">
                  <c:v>351.73</c:v>
                </c:pt>
                <c:pt idx="772">
                  <c:v>8.25</c:v>
                </c:pt>
                <c:pt idx="773">
                  <c:v>14.62</c:v>
                </c:pt>
                <c:pt idx="774">
                  <c:v>13.51</c:v>
                </c:pt>
                <c:pt idx="775">
                  <c:v>24.51</c:v>
                </c:pt>
                <c:pt idx="776">
                  <c:v>2.25</c:v>
                </c:pt>
                <c:pt idx="777">
                  <c:v>10.08</c:v>
                </c:pt>
                <c:pt idx="778">
                  <c:v>344.91</c:v>
                </c:pt>
                <c:pt idx="779">
                  <c:v>303.70999999999998</c:v>
                </c:pt>
                <c:pt idx="780">
                  <c:v>333.17</c:v>
                </c:pt>
                <c:pt idx="781">
                  <c:v>178.95</c:v>
                </c:pt>
                <c:pt idx="782">
                  <c:v>169.2</c:v>
                </c:pt>
                <c:pt idx="783">
                  <c:v>115.32</c:v>
                </c:pt>
                <c:pt idx="784">
                  <c:v>2.9</c:v>
                </c:pt>
                <c:pt idx="785">
                  <c:v>354.03</c:v>
                </c:pt>
                <c:pt idx="786">
                  <c:v>353.12</c:v>
                </c:pt>
                <c:pt idx="787">
                  <c:v>3.04</c:v>
                </c:pt>
                <c:pt idx="788">
                  <c:v>51.05</c:v>
                </c:pt>
                <c:pt idx="789">
                  <c:v>10.83</c:v>
                </c:pt>
                <c:pt idx="790">
                  <c:v>358.89</c:v>
                </c:pt>
                <c:pt idx="791">
                  <c:v>351.47</c:v>
                </c:pt>
                <c:pt idx="792">
                  <c:v>191.7</c:v>
                </c:pt>
                <c:pt idx="793">
                  <c:v>310.24</c:v>
                </c:pt>
                <c:pt idx="794">
                  <c:v>351.23</c:v>
                </c:pt>
                <c:pt idx="795">
                  <c:v>306.33999999999997</c:v>
                </c:pt>
                <c:pt idx="796">
                  <c:v>296.13</c:v>
                </c:pt>
                <c:pt idx="797">
                  <c:v>154.13999999999999</c:v>
                </c:pt>
                <c:pt idx="798">
                  <c:v>125.83</c:v>
                </c:pt>
                <c:pt idx="799">
                  <c:v>178.1</c:v>
                </c:pt>
                <c:pt idx="800">
                  <c:v>145.02000000000001</c:v>
                </c:pt>
                <c:pt idx="801">
                  <c:v>118.74</c:v>
                </c:pt>
                <c:pt idx="802">
                  <c:v>141.47</c:v>
                </c:pt>
                <c:pt idx="803">
                  <c:v>158.54</c:v>
                </c:pt>
                <c:pt idx="804">
                  <c:v>164.81</c:v>
                </c:pt>
                <c:pt idx="805">
                  <c:v>131.01</c:v>
                </c:pt>
                <c:pt idx="806">
                  <c:v>164.09</c:v>
                </c:pt>
                <c:pt idx="807">
                  <c:v>172.09</c:v>
                </c:pt>
                <c:pt idx="808">
                  <c:v>148.99</c:v>
                </c:pt>
                <c:pt idx="809">
                  <c:v>91.51</c:v>
                </c:pt>
                <c:pt idx="810">
                  <c:v>10.94</c:v>
                </c:pt>
                <c:pt idx="811">
                  <c:v>281.2</c:v>
                </c:pt>
                <c:pt idx="812">
                  <c:v>148.1</c:v>
                </c:pt>
                <c:pt idx="813">
                  <c:v>320.36</c:v>
                </c:pt>
                <c:pt idx="814">
                  <c:v>328.61</c:v>
                </c:pt>
                <c:pt idx="815">
                  <c:v>331.74</c:v>
                </c:pt>
                <c:pt idx="816">
                  <c:v>336.08</c:v>
                </c:pt>
                <c:pt idx="817">
                  <c:v>296.06</c:v>
                </c:pt>
                <c:pt idx="818">
                  <c:v>64.73</c:v>
                </c:pt>
                <c:pt idx="819">
                  <c:v>352.36</c:v>
                </c:pt>
                <c:pt idx="820">
                  <c:v>0.79</c:v>
                </c:pt>
                <c:pt idx="821">
                  <c:v>329.34</c:v>
                </c:pt>
                <c:pt idx="822">
                  <c:v>331.55</c:v>
                </c:pt>
                <c:pt idx="823">
                  <c:v>126.84</c:v>
                </c:pt>
                <c:pt idx="824">
                  <c:v>338.68</c:v>
                </c:pt>
                <c:pt idx="825">
                  <c:v>25.23</c:v>
                </c:pt>
                <c:pt idx="826">
                  <c:v>33.909999999999997</c:v>
                </c:pt>
                <c:pt idx="827">
                  <c:v>318.11</c:v>
                </c:pt>
                <c:pt idx="828">
                  <c:v>339.89</c:v>
                </c:pt>
                <c:pt idx="829">
                  <c:v>245.82</c:v>
                </c:pt>
                <c:pt idx="830">
                  <c:v>158.47999999999999</c:v>
                </c:pt>
                <c:pt idx="831">
                  <c:v>123.08</c:v>
                </c:pt>
                <c:pt idx="832">
                  <c:v>55.25</c:v>
                </c:pt>
                <c:pt idx="833">
                  <c:v>307.39</c:v>
                </c:pt>
                <c:pt idx="834">
                  <c:v>305.37</c:v>
                </c:pt>
                <c:pt idx="835">
                  <c:v>177.4</c:v>
                </c:pt>
                <c:pt idx="836">
                  <c:v>161.41</c:v>
                </c:pt>
                <c:pt idx="837">
                  <c:v>147.22</c:v>
                </c:pt>
                <c:pt idx="838">
                  <c:v>227.94</c:v>
                </c:pt>
                <c:pt idx="839">
                  <c:v>156.09</c:v>
                </c:pt>
                <c:pt idx="840">
                  <c:v>161.24</c:v>
                </c:pt>
                <c:pt idx="841">
                  <c:v>130.24</c:v>
                </c:pt>
                <c:pt idx="842">
                  <c:v>4.5199999999999996</c:v>
                </c:pt>
                <c:pt idx="843">
                  <c:v>143.35</c:v>
                </c:pt>
                <c:pt idx="844">
                  <c:v>138.31</c:v>
                </c:pt>
                <c:pt idx="845">
                  <c:v>23.59</c:v>
                </c:pt>
                <c:pt idx="846">
                  <c:v>326.52</c:v>
                </c:pt>
                <c:pt idx="847">
                  <c:v>356.22</c:v>
                </c:pt>
                <c:pt idx="848">
                  <c:v>296.14</c:v>
                </c:pt>
                <c:pt idx="849">
                  <c:v>320.36</c:v>
                </c:pt>
                <c:pt idx="850">
                  <c:v>333.29</c:v>
                </c:pt>
                <c:pt idx="851">
                  <c:v>295.58999999999997</c:v>
                </c:pt>
                <c:pt idx="852">
                  <c:v>326.75</c:v>
                </c:pt>
                <c:pt idx="853">
                  <c:v>341.08</c:v>
                </c:pt>
                <c:pt idx="854">
                  <c:v>342.88</c:v>
                </c:pt>
                <c:pt idx="855">
                  <c:v>298.63</c:v>
                </c:pt>
                <c:pt idx="856">
                  <c:v>7.46</c:v>
                </c:pt>
                <c:pt idx="857">
                  <c:v>29.9</c:v>
                </c:pt>
                <c:pt idx="858">
                  <c:v>337.64</c:v>
                </c:pt>
                <c:pt idx="859">
                  <c:v>303.83</c:v>
                </c:pt>
                <c:pt idx="860">
                  <c:v>329.07</c:v>
                </c:pt>
                <c:pt idx="861">
                  <c:v>333.72</c:v>
                </c:pt>
                <c:pt idx="862">
                  <c:v>303.37</c:v>
                </c:pt>
                <c:pt idx="863">
                  <c:v>320.26</c:v>
                </c:pt>
                <c:pt idx="864">
                  <c:v>344.81</c:v>
                </c:pt>
                <c:pt idx="865">
                  <c:v>344.1</c:v>
                </c:pt>
                <c:pt idx="866">
                  <c:v>335.9</c:v>
                </c:pt>
                <c:pt idx="867">
                  <c:v>307.52999999999997</c:v>
                </c:pt>
                <c:pt idx="868">
                  <c:v>308.3</c:v>
                </c:pt>
                <c:pt idx="869">
                  <c:v>67.16</c:v>
                </c:pt>
                <c:pt idx="870">
                  <c:v>334.52</c:v>
                </c:pt>
                <c:pt idx="871">
                  <c:v>26.96</c:v>
                </c:pt>
                <c:pt idx="872">
                  <c:v>316.87</c:v>
                </c:pt>
                <c:pt idx="873">
                  <c:v>346.82</c:v>
                </c:pt>
                <c:pt idx="874">
                  <c:v>14.75</c:v>
                </c:pt>
                <c:pt idx="875">
                  <c:v>308.20999999999998</c:v>
                </c:pt>
                <c:pt idx="876">
                  <c:v>325.85000000000002</c:v>
                </c:pt>
                <c:pt idx="877">
                  <c:v>11.25</c:v>
                </c:pt>
                <c:pt idx="878">
                  <c:v>328.57</c:v>
                </c:pt>
                <c:pt idx="879">
                  <c:v>332.47</c:v>
                </c:pt>
                <c:pt idx="880">
                  <c:v>323.93</c:v>
                </c:pt>
                <c:pt idx="881">
                  <c:v>289.14</c:v>
                </c:pt>
                <c:pt idx="882">
                  <c:v>238.09</c:v>
                </c:pt>
                <c:pt idx="883">
                  <c:v>140.57</c:v>
                </c:pt>
                <c:pt idx="884">
                  <c:v>40.31</c:v>
                </c:pt>
                <c:pt idx="885">
                  <c:v>350.5</c:v>
                </c:pt>
                <c:pt idx="886">
                  <c:v>351.52</c:v>
                </c:pt>
                <c:pt idx="887">
                  <c:v>316.14</c:v>
                </c:pt>
                <c:pt idx="888">
                  <c:v>186.51</c:v>
                </c:pt>
                <c:pt idx="889">
                  <c:v>129</c:v>
                </c:pt>
                <c:pt idx="890">
                  <c:v>333.76</c:v>
                </c:pt>
                <c:pt idx="891">
                  <c:v>17.739999999999998</c:v>
                </c:pt>
                <c:pt idx="892">
                  <c:v>301.51</c:v>
                </c:pt>
                <c:pt idx="893">
                  <c:v>159.84</c:v>
                </c:pt>
                <c:pt idx="894">
                  <c:v>292.56</c:v>
                </c:pt>
                <c:pt idx="895">
                  <c:v>267.18</c:v>
                </c:pt>
                <c:pt idx="896">
                  <c:v>342.83</c:v>
                </c:pt>
                <c:pt idx="897">
                  <c:v>350.17</c:v>
                </c:pt>
                <c:pt idx="898">
                  <c:v>2.77</c:v>
                </c:pt>
                <c:pt idx="899">
                  <c:v>277.87</c:v>
                </c:pt>
                <c:pt idx="900">
                  <c:v>292.17</c:v>
                </c:pt>
                <c:pt idx="901">
                  <c:v>302.32</c:v>
                </c:pt>
                <c:pt idx="902">
                  <c:v>316.07</c:v>
                </c:pt>
                <c:pt idx="903">
                  <c:v>278.77999999999997</c:v>
                </c:pt>
                <c:pt idx="904">
                  <c:v>115.5</c:v>
                </c:pt>
                <c:pt idx="905">
                  <c:v>337.6</c:v>
                </c:pt>
                <c:pt idx="906">
                  <c:v>262.17</c:v>
                </c:pt>
                <c:pt idx="907">
                  <c:v>146.65</c:v>
                </c:pt>
                <c:pt idx="908">
                  <c:v>47.72</c:v>
                </c:pt>
                <c:pt idx="909">
                  <c:v>349.3</c:v>
                </c:pt>
                <c:pt idx="910">
                  <c:v>334.51</c:v>
                </c:pt>
                <c:pt idx="911">
                  <c:v>304.92</c:v>
                </c:pt>
                <c:pt idx="912">
                  <c:v>238.61</c:v>
                </c:pt>
                <c:pt idx="913">
                  <c:v>239.41</c:v>
                </c:pt>
                <c:pt idx="914">
                  <c:v>16.61</c:v>
                </c:pt>
                <c:pt idx="915">
                  <c:v>325.06</c:v>
                </c:pt>
                <c:pt idx="916">
                  <c:v>349.36</c:v>
                </c:pt>
                <c:pt idx="917">
                  <c:v>351.99</c:v>
                </c:pt>
                <c:pt idx="918">
                  <c:v>320.5</c:v>
                </c:pt>
                <c:pt idx="919">
                  <c:v>326.57</c:v>
                </c:pt>
                <c:pt idx="920">
                  <c:v>317.25</c:v>
                </c:pt>
                <c:pt idx="921">
                  <c:v>154.93</c:v>
                </c:pt>
                <c:pt idx="922">
                  <c:v>125.03</c:v>
                </c:pt>
                <c:pt idx="923">
                  <c:v>147.88</c:v>
                </c:pt>
                <c:pt idx="924">
                  <c:v>154.63</c:v>
                </c:pt>
                <c:pt idx="925">
                  <c:v>164.07</c:v>
                </c:pt>
                <c:pt idx="926">
                  <c:v>349.59</c:v>
                </c:pt>
                <c:pt idx="927">
                  <c:v>350.59</c:v>
                </c:pt>
                <c:pt idx="928">
                  <c:v>313.86</c:v>
                </c:pt>
                <c:pt idx="929">
                  <c:v>330.85</c:v>
                </c:pt>
                <c:pt idx="930">
                  <c:v>335.38</c:v>
                </c:pt>
                <c:pt idx="931">
                  <c:v>169.2</c:v>
                </c:pt>
                <c:pt idx="932">
                  <c:v>135.35</c:v>
                </c:pt>
                <c:pt idx="933">
                  <c:v>95.56</c:v>
                </c:pt>
                <c:pt idx="934">
                  <c:v>6.27</c:v>
                </c:pt>
                <c:pt idx="935">
                  <c:v>102.38</c:v>
                </c:pt>
                <c:pt idx="936">
                  <c:v>142.83000000000001</c:v>
                </c:pt>
                <c:pt idx="937">
                  <c:v>151.41</c:v>
                </c:pt>
                <c:pt idx="938">
                  <c:v>163.87</c:v>
                </c:pt>
                <c:pt idx="939">
                  <c:v>146.94999999999999</c:v>
                </c:pt>
                <c:pt idx="940">
                  <c:v>164.22</c:v>
                </c:pt>
                <c:pt idx="941">
                  <c:v>168.66</c:v>
                </c:pt>
                <c:pt idx="942">
                  <c:v>135.81</c:v>
                </c:pt>
                <c:pt idx="943">
                  <c:v>160.18</c:v>
                </c:pt>
                <c:pt idx="944">
                  <c:v>152.43</c:v>
                </c:pt>
                <c:pt idx="945">
                  <c:v>147.16</c:v>
                </c:pt>
                <c:pt idx="946">
                  <c:v>149.24</c:v>
                </c:pt>
                <c:pt idx="947">
                  <c:v>122.75</c:v>
                </c:pt>
                <c:pt idx="948">
                  <c:v>164.75</c:v>
                </c:pt>
                <c:pt idx="949">
                  <c:v>176.84</c:v>
                </c:pt>
                <c:pt idx="950">
                  <c:v>174.37</c:v>
                </c:pt>
                <c:pt idx="951">
                  <c:v>132.35</c:v>
                </c:pt>
                <c:pt idx="952">
                  <c:v>14.57</c:v>
                </c:pt>
                <c:pt idx="953">
                  <c:v>1.84</c:v>
                </c:pt>
                <c:pt idx="954">
                  <c:v>17.14</c:v>
                </c:pt>
                <c:pt idx="955">
                  <c:v>316.81</c:v>
                </c:pt>
                <c:pt idx="956">
                  <c:v>343.51</c:v>
                </c:pt>
                <c:pt idx="957">
                  <c:v>327.75</c:v>
                </c:pt>
                <c:pt idx="958">
                  <c:v>319.44</c:v>
                </c:pt>
                <c:pt idx="959">
                  <c:v>30.97</c:v>
                </c:pt>
                <c:pt idx="960">
                  <c:v>345.18</c:v>
                </c:pt>
                <c:pt idx="961">
                  <c:v>310.97000000000003</c:v>
                </c:pt>
                <c:pt idx="962">
                  <c:v>316.92</c:v>
                </c:pt>
                <c:pt idx="963">
                  <c:v>276.68</c:v>
                </c:pt>
                <c:pt idx="964">
                  <c:v>312.56</c:v>
                </c:pt>
                <c:pt idx="965">
                  <c:v>315.01</c:v>
                </c:pt>
                <c:pt idx="966">
                  <c:v>187.2</c:v>
                </c:pt>
                <c:pt idx="967">
                  <c:v>149.44</c:v>
                </c:pt>
                <c:pt idx="968">
                  <c:v>157.47</c:v>
                </c:pt>
                <c:pt idx="969">
                  <c:v>166.78</c:v>
                </c:pt>
                <c:pt idx="970">
                  <c:v>165.15</c:v>
                </c:pt>
                <c:pt idx="971">
                  <c:v>109.76</c:v>
                </c:pt>
                <c:pt idx="972">
                  <c:v>25.82</c:v>
                </c:pt>
                <c:pt idx="973">
                  <c:v>131.34</c:v>
                </c:pt>
                <c:pt idx="974">
                  <c:v>356.28</c:v>
                </c:pt>
                <c:pt idx="975">
                  <c:v>345.52</c:v>
                </c:pt>
                <c:pt idx="976">
                  <c:v>354.89</c:v>
                </c:pt>
                <c:pt idx="977">
                  <c:v>337.43</c:v>
                </c:pt>
                <c:pt idx="978">
                  <c:v>330.43</c:v>
                </c:pt>
                <c:pt idx="979">
                  <c:v>315.19</c:v>
                </c:pt>
                <c:pt idx="980">
                  <c:v>233.29</c:v>
                </c:pt>
                <c:pt idx="981">
                  <c:v>319.16000000000003</c:v>
                </c:pt>
                <c:pt idx="982">
                  <c:v>335.57</c:v>
                </c:pt>
                <c:pt idx="983">
                  <c:v>318.07</c:v>
                </c:pt>
                <c:pt idx="984">
                  <c:v>278.52999999999997</c:v>
                </c:pt>
                <c:pt idx="985">
                  <c:v>291.27999999999997</c:v>
                </c:pt>
                <c:pt idx="986">
                  <c:v>290.20999999999998</c:v>
                </c:pt>
                <c:pt idx="987">
                  <c:v>11.4</c:v>
                </c:pt>
                <c:pt idx="988">
                  <c:v>245.27</c:v>
                </c:pt>
                <c:pt idx="989">
                  <c:v>159.28</c:v>
                </c:pt>
                <c:pt idx="990">
                  <c:v>179.71</c:v>
                </c:pt>
                <c:pt idx="991">
                  <c:v>232.61</c:v>
                </c:pt>
                <c:pt idx="992">
                  <c:v>288.74</c:v>
                </c:pt>
                <c:pt idx="993">
                  <c:v>302.27</c:v>
                </c:pt>
                <c:pt idx="994">
                  <c:v>314.68</c:v>
                </c:pt>
                <c:pt idx="995">
                  <c:v>318.7</c:v>
                </c:pt>
                <c:pt idx="996">
                  <c:v>295.57</c:v>
                </c:pt>
                <c:pt idx="997">
                  <c:v>288.61</c:v>
                </c:pt>
                <c:pt idx="998">
                  <c:v>290.69</c:v>
                </c:pt>
                <c:pt idx="999">
                  <c:v>290.66000000000003</c:v>
                </c:pt>
                <c:pt idx="1000">
                  <c:v>308.89</c:v>
                </c:pt>
                <c:pt idx="1001">
                  <c:v>323.04000000000002</c:v>
                </c:pt>
                <c:pt idx="1002">
                  <c:v>296.60000000000002</c:v>
                </c:pt>
                <c:pt idx="1003">
                  <c:v>277.54000000000002</c:v>
                </c:pt>
                <c:pt idx="1004">
                  <c:v>287.31</c:v>
                </c:pt>
                <c:pt idx="1005">
                  <c:v>292.92</c:v>
                </c:pt>
                <c:pt idx="1006">
                  <c:v>31.24</c:v>
                </c:pt>
                <c:pt idx="1007">
                  <c:v>14.02</c:v>
                </c:pt>
                <c:pt idx="1008">
                  <c:v>0.17</c:v>
                </c:pt>
                <c:pt idx="1009">
                  <c:v>318.83999999999997</c:v>
                </c:pt>
                <c:pt idx="1010">
                  <c:v>302.93</c:v>
                </c:pt>
                <c:pt idx="1011">
                  <c:v>318.47000000000003</c:v>
                </c:pt>
                <c:pt idx="1012">
                  <c:v>275.39999999999998</c:v>
                </c:pt>
                <c:pt idx="1013">
                  <c:v>203.76</c:v>
                </c:pt>
                <c:pt idx="1014">
                  <c:v>148.47</c:v>
                </c:pt>
                <c:pt idx="1015">
                  <c:v>295.75</c:v>
                </c:pt>
                <c:pt idx="1016">
                  <c:v>272.41000000000003</c:v>
                </c:pt>
                <c:pt idx="1017">
                  <c:v>279.55</c:v>
                </c:pt>
                <c:pt idx="1018">
                  <c:v>319.60000000000002</c:v>
                </c:pt>
                <c:pt idx="1019">
                  <c:v>333.25</c:v>
                </c:pt>
                <c:pt idx="1020">
                  <c:v>335.01</c:v>
                </c:pt>
                <c:pt idx="1021">
                  <c:v>8.8000000000000007</c:v>
                </c:pt>
                <c:pt idx="1022">
                  <c:v>18.37</c:v>
                </c:pt>
                <c:pt idx="1023">
                  <c:v>27.91</c:v>
                </c:pt>
                <c:pt idx="1024">
                  <c:v>9.4600000000000009</c:v>
                </c:pt>
                <c:pt idx="1025">
                  <c:v>45.72</c:v>
                </c:pt>
                <c:pt idx="1026">
                  <c:v>29.72</c:v>
                </c:pt>
                <c:pt idx="1027">
                  <c:v>37.19</c:v>
                </c:pt>
                <c:pt idx="1028">
                  <c:v>34.58</c:v>
                </c:pt>
                <c:pt idx="1029">
                  <c:v>31.48</c:v>
                </c:pt>
                <c:pt idx="1030">
                  <c:v>41.78</c:v>
                </c:pt>
                <c:pt idx="1031">
                  <c:v>31.65</c:v>
                </c:pt>
                <c:pt idx="1032">
                  <c:v>34.74</c:v>
                </c:pt>
                <c:pt idx="1033">
                  <c:v>32.950000000000003</c:v>
                </c:pt>
                <c:pt idx="1034">
                  <c:v>283.8</c:v>
                </c:pt>
                <c:pt idx="1035">
                  <c:v>301.07</c:v>
                </c:pt>
                <c:pt idx="1036">
                  <c:v>36.57</c:v>
                </c:pt>
                <c:pt idx="1037">
                  <c:v>354.15</c:v>
                </c:pt>
                <c:pt idx="1038">
                  <c:v>332.3</c:v>
                </c:pt>
                <c:pt idx="1039">
                  <c:v>252.8</c:v>
                </c:pt>
                <c:pt idx="1040">
                  <c:v>238.45</c:v>
                </c:pt>
                <c:pt idx="1041">
                  <c:v>341.27</c:v>
                </c:pt>
                <c:pt idx="1042">
                  <c:v>340.44</c:v>
                </c:pt>
                <c:pt idx="1043">
                  <c:v>354.21</c:v>
                </c:pt>
                <c:pt idx="1044">
                  <c:v>315.39</c:v>
                </c:pt>
                <c:pt idx="1045">
                  <c:v>318.18</c:v>
                </c:pt>
                <c:pt idx="1046">
                  <c:v>318.01</c:v>
                </c:pt>
                <c:pt idx="1047">
                  <c:v>320.16000000000003</c:v>
                </c:pt>
                <c:pt idx="1048">
                  <c:v>322.49</c:v>
                </c:pt>
                <c:pt idx="1049">
                  <c:v>337.11</c:v>
                </c:pt>
                <c:pt idx="1050">
                  <c:v>349.66</c:v>
                </c:pt>
                <c:pt idx="1051">
                  <c:v>7.74</c:v>
                </c:pt>
                <c:pt idx="1052">
                  <c:v>2.0699999999999998</c:v>
                </c:pt>
                <c:pt idx="1053">
                  <c:v>29.81</c:v>
                </c:pt>
                <c:pt idx="1054">
                  <c:v>346.65</c:v>
                </c:pt>
                <c:pt idx="1055">
                  <c:v>21.73</c:v>
                </c:pt>
                <c:pt idx="1056">
                  <c:v>49.77</c:v>
                </c:pt>
                <c:pt idx="1057">
                  <c:v>37.61</c:v>
                </c:pt>
                <c:pt idx="1058">
                  <c:v>358.47</c:v>
                </c:pt>
                <c:pt idx="1059">
                  <c:v>349.99</c:v>
                </c:pt>
                <c:pt idx="1060">
                  <c:v>30.61</c:v>
                </c:pt>
                <c:pt idx="1061">
                  <c:v>15.73</c:v>
                </c:pt>
                <c:pt idx="1062">
                  <c:v>23.46</c:v>
                </c:pt>
                <c:pt idx="1063">
                  <c:v>24.57</c:v>
                </c:pt>
                <c:pt idx="1064">
                  <c:v>349.47</c:v>
                </c:pt>
                <c:pt idx="1065">
                  <c:v>348.34</c:v>
                </c:pt>
                <c:pt idx="1066">
                  <c:v>1.51</c:v>
                </c:pt>
                <c:pt idx="1067">
                  <c:v>25.89</c:v>
                </c:pt>
                <c:pt idx="1068">
                  <c:v>31.01</c:v>
                </c:pt>
                <c:pt idx="1069">
                  <c:v>4.42</c:v>
                </c:pt>
                <c:pt idx="1070">
                  <c:v>17.010000000000002</c:v>
                </c:pt>
                <c:pt idx="1071">
                  <c:v>353.83</c:v>
                </c:pt>
                <c:pt idx="1072">
                  <c:v>359.12</c:v>
                </c:pt>
                <c:pt idx="1073">
                  <c:v>17.190000000000001</c:v>
                </c:pt>
                <c:pt idx="1074">
                  <c:v>36.42</c:v>
                </c:pt>
                <c:pt idx="1075">
                  <c:v>31.84</c:v>
                </c:pt>
                <c:pt idx="1076">
                  <c:v>25.77</c:v>
                </c:pt>
                <c:pt idx="1077">
                  <c:v>1.93</c:v>
                </c:pt>
                <c:pt idx="1078">
                  <c:v>351.96</c:v>
                </c:pt>
                <c:pt idx="1079">
                  <c:v>4.25</c:v>
                </c:pt>
                <c:pt idx="1080">
                  <c:v>27.24</c:v>
                </c:pt>
                <c:pt idx="1081">
                  <c:v>16.54</c:v>
                </c:pt>
                <c:pt idx="1082">
                  <c:v>37.06</c:v>
                </c:pt>
                <c:pt idx="1083">
                  <c:v>42.04</c:v>
                </c:pt>
                <c:pt idx="1084">
                  <c:v>3.51</c:v>
                </c:pt>
                <c:pt idx="1085">
                  <c:v>17.07</c:v>
                </c:pt>
                <c:pt idx="1086">
                  <c:v>15.62</c:v>
                </c:pt>
                <c:pt idx="1087">
                  <c:v>9.57</c:v>
                </c:pt>
                <c:pt idx="1088">
                  <c:v>41.81</c:v>
                </c:pt>
                <c:pt idx="1089">
                  <c:v>21.63</c:v>
                </c:pt>
                <c:pt idx="1090">
                  <c:v>11.76</c:v>
                </c:pt>
                <c:pt idx="1091">
                  <c:v>13.28</c:v>
                </c:pt>
                <c:pt idx="1092">
                  <c:v>32.130000000000003</c:v>
                </c:pt>
                <c:pt idx="1093">
                  <c:v>13.9</c:v>
                </c:pt>
                <c:pt idx="1094">
                  <c:v>16.27</c:v>
                </c:pt>
                <c:pt idx="1095">
                  <c:v>6.04</c:v>
                </c:pt>
                <c:pt idx="1096">
                  <c:v>4.25</c:v>
                </c:pt>
                <c:pt idx="1097">
                  <c:v>358.39</c:v>
                </c:pt>
                <c:pt idx="1098">
                  <c:v>5.86</c:v>
                </c:pt>
                <c:pt idx="1099">
                  <c:v>359.69</c:v>
                </c:pt>
                <c:pt idx="1100">
                  <c:v>2.1</c:v>
                </c:pt>
                <c:pt idx="1101">
                  <c:v>15.79</c:v>
                </c:pt>
                <c:pt idx="1102">
                  <c:v>354.84</c:v>
                </c:pt>
                <c:pt idx="1103">
                  <c:v>359.68</c:v>
                </c:pt>
                <c:pt idx="1104">
                  <c:v>356.82</c:v>
                </c:pt>
                <c:pt idx="1105">
                  <c:v>355.24</c:v>
                </c:pt>
                <c:pt idx="1106">
                  <c:v>337.2</c:v>
                </c:pt>
                <c:pt idx="1107">
                  <c:v>340.26</c:v>
                </c:pt>
                <c:pt idx="1108">
                  <c:v>349.34</c:v>
                </c:pt>
                <c:pt idx="1109">
                  <c:v>349.68</c:v>
                </c:pt>
                <c:pt idx="1110">
                  <c:v>3.98</c:v>
                </c:pt>
                <c:pt idx="1111">
                  <c:v>358.79</c:v>
                </c:pt>
                <c:pt idx="1112">
                  <c:v>352.85</c:v>
                </c:pt>
                <c:pt idx="1113">
                  <c:v>6.62</c:v>
                </c:pt>
                <c:pt idx="1114">
                  <c:v>357.16</c:v>
                </c:pt>
                <c:pt idx="1115">
                  <c:v>356.45</c:v>
                </c:pt>
                <c:pt idx="1116">
                  <c:v>357.65</c:v>
                </c:pt>
                <c:pt idx="1117">
                  <c:v>353.44</c:v>
                </c:pt>
                <c:pt idx="1118">
                  <c:v>357.28</c:v>
                </c:pt>
                <c:pt idx="1119">
                  <c:v>24.4</c:v>
                </c:pt>
                <c:pt idx="1120">
                  <c:v>10.58</c:v>
                </c:pt>
                <c:pt idx="1121">
                  <c:v>355.79</c:v>
                </c:pt>
                <c:pt idx="1122">
                  <c:v>4.1900000000000004</c:v>
                </c:pt>
                <c:pt idx="1123">
                  <c:v>10.62</c:v>
                </c:pt>
                <c:pt idx="1124">
                  <c:v>352.12</c:v>
                </c:pt>
                <c:pt idx="1125">
                  <c:v>34.07</c:v>
                </c:pt>
                <c:pt idx="1126">
                  <c:v>3.17</c:v>
                </c:pt>
                <c:pt idx="1127">
                  <c:v>356.86</c:v>
                </c:pt>
                <c:pt idx="1128">
                  <c:v>358.95</c:v>
                </c:pt>
                <c:pt idx="1129">
                  <c:v>346.95</c:v>
                </c:pt>
                <c:pt idx="1130">
                  <c:v>351.75</c:v>
                </c:pt>
                <c:pt idx="1131">
                  <c:v>0.26</c:v>
                </c:pt>
                <c:pt idx="1132">
                  <c:v>36.369999999999997</c:v>
                </c:pt>
                <c:pt idx="1133">
                  <c:v>0.48</c:v>
                </c:pt>
                <c:pt idx="1134">
                  <c:v>355.95</c:v>
                </c:pt>
                <c:pt idx="1135">
                  <c:v>358.48</c:v>
                </c:pt>
                <c:pt idx="1136">
                  <c:v>355.09</c:v>
                </c:pt>
                <c:pt idx="1137">
                  <c:v>306.82</c:v>
                </c:pt>
                <c:pt idx="1138">
                  <c:v>330.19</c:v>
                </c:pt>
                <c:pt idx="1139">
                  <c:v>44.16</c:v>
                </c:pt>
                <c:pt idx="1140">
                  <c:v>357.34</c:v>
                </c:pt>
                <c:pt idx="1141">
                  <c:v>346.45</c:v>
                </c:pt>
                <c:pt idx="1142">
                  <c:v>357.05</c:v>
                </c:pt>
                <c:pt idx="1143">
                  <c:v>23.25</c:v>
                </c:pt>
                <c:pt idx="1144">
                  <c:v>4.28</c:v>
                </c:pt>
                <c:pt idx="1145">
                  <c:v>354.58</c:v>
                </c:pt>
                <c:pt idx="1146">
                  <c:v>2.06</c:v>
                </c:pt>
                <c:pt idx="1147">
                  <c:v>18.45</c:v>
                </c:pt>
                <c:pt idx="1148">
                  <c:v>355.15</c:v>
                </c:pt>
                <c:pt idx="1149">
                  <c:v>357</c:v>
                </c:pt>
                <c:pt idx="1150">
                  <c:v>21.58</c:v>
                </c:pt>
                <c:pt idx="1151">
                  <c:v>350.74</c:v>
                </c:pt>
                <c:pt idx="1152">
                  <c:v>7.29</c:v>
                </c:pt>
                <c:pt idx="1153">
                  <c:v>6.36</c:v>
                </c:pt>
                <c:pt idx="1154">
                  <c:v>334.9</c:v>
                </c:pt>
                <c:pt idx="1155">
                  <c:v>340.9</c:v>
                </c:pt>
                <c:pt idx="1156">
                  <c:v>18.95</c:v>
                </c:pt>
                <c:pt idx="1157">
                  <c:v>356.81</c:v>
                </c:pt>
                <c:pt idx="1158">
                  <c:v>354.53</c:v>
                </c:pt>
                <c:pt idx="1159">
                  <c:v>352.27</c:v>
                </c:pt>
                <c:pt idx="1160">
                  <c:v>332.54</c:v>
                </c:pt>
                <c:pt idx="1161">
                  <c:v>333.78</c:v>
                </c:pt>
                <c:pt idx="1162">
                  <c:v>326.63</c:v>
                </c:pt>
                <c:pt idx="1163">
                  <c:v>344.28</c:v>
                </c:pt>
                <c:pt idx="1164">
                  <c:v>327.31</c:v>
                </c:pt>
                <c:pt idx="1165">
                  <c:v>333.54</c:v>
                </c:pt>
                <c:pt idx="1166">
                  <c:v>332.89</c:v>
                </c:pt>
                <c:pt idx="1167">
                  <c:v>345.03</c:v>
                </c:pt>
                <c:pt idx="1168">
                  <c:v>326.49</c:v>
                </c:pt>
                <c:pt idx="1169">
                  <c:v>280.89999999999998</c:v>
                </c:pt>
                <c:pt idx="1170">
                  <c:v>162.07</c:v>
                </c:pt>
                <c:pt idx="1171">
                  <c:v>115.4</c:v>
                </c:pt>
                <c:pt idx="1172">
                  <c:v>19.79</c:v>
                </c:pt>
                <c:pt idx="1173">
                  <c:v>6.48</c:v>
                </c:pt>
                <c:pt idx="1174">
                  <c:v>240.48</c:v>
                </c:pt>
                <c:pt idx="1175">
                  <c:v>156.61000000000001</c:v>
                </c:pt>
                <c:pt idx="1176">
                  <c:v>137.99</c:v>
                </c:pt>
                <c:pt idx="1177">
                  <c:v>141.6</c:v>
                </c:pt>
                <c:pt idx="1178">
                  <c:v>143.41</c:v>
                </c:pt>
                <c:pt idx="1179">
                  <c:v>354.44</c:v>
                </c:pt>
                <c:pt idx="1180">
                  <c:v>151.36000000000001</c:v>
                </c:pt>
                <c:pt idx="1181">
                  <c:v>146.11000000000001</c:v>
                </c:pt>
                <c:pt idx="1182">
                  <c:v>146.44</c:v>
                </c:pt>
                <c:pt idx="1183">
                  <c:v>150.82</c:v>
                </c:pt>
                <c:pt idx="1184">
                  <c:v>148.6</c:v>
                </c:pt>
                <c:pt idx="1185">
                  <c:v>133.36000000000001</c:v>
                </c:pt>
                <c:pt idx="1186">
                  <c:v>29.26</c:v>
                </c:pt>
                <c:pt idx="1187">
                  <c:v>41.08</c:v>
                </c:pt>
                <c:pt idx="1188">
                  <c:v>25.48</c:v>
                </c:pt>
                <c:pt idx="1189">
                  <c:v>331.26</c:v>
                </c:pt>
                <c:pt idx="1190">
                  <c:v>326.49</c:v>
                </c:pt>
                <c:pt idx="1191">
                  <c:v>336.4</c:v>
                </c:pt>
                <c:pt idx="1192">
                  <c:v>326.02</c:v>
                </c:pt>
                <c:pt idx="1193">
                  <c:v>323.7</c:v>
                </c:pt>
                <c:pt idx="1194">
                  <c:v>308.98</c:v>
                </c:pt>
                <c:pt idx="1195">
                  <c:v>316.8</c:v>
                </c:pt>
                <c:pt idx="1196">
                  <c:v>338.94</c:v>
                </c:pt>
                <c:pt idx="1197">
                  <c:v>290.05</c:v>
                </c:pt>
                <c:pt idx="1198">
                  <c:v>316.88</c:v>
                </c:pt>
                <c:pt idx="1199">
                  <c:v>357.24</c:v>
                </c:pt>
                <c:pt idx="1200">
                  <c:v>5.26</c:v>
                </c:pt>
                <c:pt idx="1201">
                  <c:v>339.08</c:v>
                </c:pt>
                <c:pt idx="1202">
                  <c:v>282.11</c:v>
                </c:pt>
                <c:pt idx="1203">
                  <c:v>75.150000000000006</c:v>
                </c:pt>
                <c:pt idx="1204">
                  <c:v>349.46</c:v>
                </c:pt>
                <c:pt idx="1205">
                  <c:v>327.78</c:v>
                </c:pt>
                <c:pt idx="1206">
                  <c:v>287.89999999999998</c:v>
                </c:pt>
                <c:pt idx="1207">
                  <c:v>26.53</c:v>
                </c:pt>
                <c:pt idx="1208">
                  <c:v>26.01</c:v>
                </c:pt>
                <c:pt idx="1209">
                  <c:v>6.07</c:v>
                </c:pt>
                <c:pt idx="1210">
                  <c:v>333.34</c:v>
                </c:pt>
                <c:pt idx="1211">
                  <c:v>299.16000000000003</c:v>
                </c:pt>
                <c:pt idx="1212">
                  <c:v>323.47000000000003</c:v>
                </c:pt>
                <c:pt idx="1213">
                  <c:v>304.10000000000002</c:v>
                </c:pt>
                <c:pt idx="1214">
                  <c:v>318.69</c:v>
                </c:pt>
                <c:pt idx="1215">
                  <c:v>302.13</c:v>
                </c:pt>
                <c:pt idx="1216">
                  <c:v>314.75</c:v>
                </c:pt>
                <c:pt idx="1217">
                  <c:v>316.20999999999998</c:v>
                </c:pt>
                <c:pt idx="1218">
                  <c:v>332.39</c:v>
                </c:pt>
                <c:pt idx="1219">
                  <c:v>10.25</c:v>
                </c:pt>
                <c:pt idx="1220">
                  <c:v>297.98</c:v>
                </c:pt>
                <c:pt idx="1221">
                  <c:v>337.39</c:v>
                </c:pt>
                <c:pt idx="1222">
                  <c:v>13.44</c:v>
                </c:pt>
                <c:pt idx="1223">
                  <c:v>319.64999999999998</c:v>
                </c:pt>
                <c:pt idx="1224">
                  <c:v>357.33</c:v>
                </c:pt>
                <c:pt idx="1225">
                  <c:v>358.4</c:v>
                </c:pt>
                <c:pt idx="1226">
                  <c:v>8.81</c:v>
                </c:pt>
                <c:pt idx="1227">
                  <c:v>357.32</c:v>
                </c:pt>
                <c:pt idx="1228">
                  <c:v>314.97000000000003</c:v>
                </c:pt>
                <c:pt idx="1229">
                  <c:v>334.43</c:v>
                </c:pt>
                <c:pt idx="1230">
                  <c:v>26.97</c:v>
                </c:pt>
                <c:pt idx="1231">
                  <c:v>34.61</c:v>
                </c:pt>
                <c:pt idx="1232">
                  <c:v>357.98</c:v>
                </c:pt>
                <c:pt idx="1233">
                  <c:v>348.38</c:v>
                </c:pt>
                <c:pt idx="1234">
                  <c:v>319.52</c:v>
                </c:pt>
                <c:pt idx="1235">
                  <c:v>2.73</c:v>
                </c:pt>
                <c:pt idx="1236">
                  <c:v>36.46</c:v>
                </c:pt>
                <c:pt idx="1237">
                  <c:v>13.34</c:v>
                </c:pt>
                <c:pt idx="1238">
                  <c:v>317.67</c:v>
                </c:pt>
                <c:pt idx="1239">
                  <c:v>4.34</c:v>
                </c:pt>
                <c:pt idx="1240">
                  <c:v>314.66000000000003</c:v>
                </c:pt>
                <c:pt idx="1241">
                  <c:v>352.22</c:v>
                </c:pt>
                <c:pt idx="1242">
                  <c:v>336.64</c:v>
                </c:pt>
                <c:pt idx="1243">
                  <c:v>306.89999999999998</c:v>
                </c:pt>
                <c:pt idx="1244">
                  <c:v>311.66000000000003</c:v>
                </c:pt>
                <c:pt idx="1245">
                  <c:v>307.8</c:v>
                </c:pt>
                <c:pt idx="1246">
                  <c:v>319.06</c:v>
                </c:pt>
                <c:pt idx="1247">
                  <c:v>310.76</c:v>
                </c:pt>
                <c:pt idx="1248">
                  <c:v>329.81</c:v>
                </c:pt>
                <c:pt idx="1249">
                  <c:v>322.70999999999998</c:v>
                </c:pt>
                <c:pt idx="1250">
                  <c:v>110.8</c:v>
                </c:pt>
                <c:pt idx="1251">
                  <c:v>8.51</c:v>
                </c:pt>
                <c:pt idx="1252">
                  <c:v>318.77999999999997</c:v>
                </c:pt>
                <c:pt idx="1253">
                  <c:v>20.16</c:v>
                </c:pt>
                <c:pt idx="1254">
                  <c:v>346.12</c:v>
                </c:pt>
                <c:pt idx="1255">
                  <c:v>331.18</c:v>
                </c:pt>
                <c:pt idx="1256">
                  <c:v>340.34</c:v>
                </c:pt>
                <c:pt idx="1257">
                  <c:v>339.71</c:v>
                </c:pt>
                <c:pt idx="1258">
                  <c:v>347.28</c:v>
                </c:pt>
                <c:pt idx="1259">
                  <c:v>356.5</c:v>
                </c:pt>
                <c:pt idx="1260">
                  <c:v>343.99</c:v>
                </c:pt>
                <c:pt idx="1261">
                  <c:v>322.7</c:v>
                </c:pt>
                <c:pt idx="1262">
                  <c:v>335.52</c:v>
                </c:pt>
                <c:pt idx="1263">
                  <c:v>310.33</c:v>
                </c:pt>
                <c:pt idx="1264">
                  <c:v>323.77999999999997</c:v>
                </c:pt>
                <c:pt idx="1265">
                  <c:v>350.21</c:v>
                </c:pt>
                <c:pt idx="1266">
                  <c:v>351.97</c:v>
                </c:pt>
                <c:pt idx="1267">
                  <c:v>330.01</c:v>
                </c:pt>
                <c:pt idx="1268">
                  <c:v>316.06</c:v>
                </c:pt>
                <c:pt idx="1269">
                  <c:v>354.92</c:v>
                </c:pt>
                <c:pt idx="1270">
                  <c:v>341.99</c:v>
                </c:pt>
                <c:pt idx="1271">
                  <c:v>313.95999999999998</c:v>
                </c:pt>
                <c:pt idx="1272">
                  <c:v>322.62</c:v>
                </c:pt>
                <c:pt idx="1273">
                  <c:v>322.79000000000002</c:v>
                </c:pt>
                <c:pt idx="1274">
                  <c:v>336.39</c:v>
                </c:pt>
                <c:pt idx="1275">
                  <c:v>318.58</c:v>
                </c:pt>
                <c:pt idx="1276">
                  <c:v>323.44</c:v>
                </c:pt>
                <c:pt idx="1277">
                  <c:v>329.6</c:v>
                </c:pt>
                <c:pt idx="1278">
                  <c:v>318.33999999999997</c:v>
                </c:pt>
                <c:pt idx="1279">
                  <c:v>321.39</c:v>
                </c:pt>
                <c:pt idx="1280">
                  <c:v>317.56</c:v>
                </c:pt>
                <c:pt idx="1281">
                  <c:v>319.73</c:v>
                </c:pt>
                <c:pt idx="1282">
                  <c:v>347.95</c:v>
                </c:pt>
                <c:pt idx="1283">
                  <c:v>8.76</c:v>
                </c:pt>
                <c:pt idx="1284">
                  <c:v>332.06</c:v>
                </c:pt>
                <c:pt idx="1285">
                  <c:v>336.07</c:v>
                </c:pt>
                <c:pt idx="1286">
                  <c:v>295.14</c:v>
                </c:pt>
                <c:pt idx="1287">
                  <c:v>146.6</c:v>
                </c:pt>
                <c:pt idx="1288">
                  <c:v>103.36</c:v>
                </c:pt>
                <c:pt idx="1289">
                  <c:v>12.98</c:v>
                </c:pt>
                <c:pt idx="1290">
                  <c:v>343.39</c:v>
                </c:pt>
                <c:pt idx="1291">
                  <c:v>356.98</c:v>
                </c:pt>
                <c:pt idx="1292">
                  <c:v>300.31</c:v>
                </c:pt>
                <c:pt idx="1293">
                  <c:v>293.62</c:v>
                </c:pt>
                <c:pt idx="1294">
                  <c:v>301.76</c:v>
                </c:pt>
                <c:pt idx="1295">
                  <c:v>14.15</c:v>
                </c:pt>
                <c:pt idx="1296">
                  <c:v>16.93</c:v>
                </c:pt>
                <c:pt idx="1297">
                  <c:v>339.56</c:v>
                </c:pt>
                <c:pt idx="1298">
                  <c:v>306.62</c:v>
                </c:pt>
                <c:pt idx="1299">
                  <c:v>315.33999999999997</c:v>
                </c:pt>
                <c:pt idx="1300">
                  <c:v>325.72000000000003</c:v>
                </c:pt>
                <c:pt idx="1301">
                  <c:v>291.91000000000003</c:v>
                </c:pt>
                <c:pt idx="1302">
                  <c:v>331.43</c:v>
                </c:pt>
                <c:pt idx="1303">
                  <c:v>297.8</c:v>
                </c:pt>
                <c:pt idx="1304">
                  <c:v>335.44</c:v>
                </c:pt>
                <c:pt idx="1305">
                  <c:v>317.24</c:v>
                </c:pt>
                <c:pt idx="1306">
                  <c:v>333.03</c:v>
                </c:pt>
                <c:pt idx="1307">
                  <c:v>12.17</c:v>
                </c:pt>
                <c:pt idx="1308">
                  <c:v>340.3</c:v>
                </c:pt>
                <c:pt idx="1309">
                  <c:v>321.06</c:v>
                </c:pt>
                <c:pt idx="1310">
                  <c:v>334.96</c:v>
                </c:pt>
                <c:pt idx="1311">
                  <c:v>179.82</c:v>
                </c:pt>
                <c:pt idx="1312">
                  <c:v>149.54</c:v>
                </c:pt>
                <c:pt idx="1313">
                  <c:v>171.45</c:v>
                </c:pt>
                <c:pt idx="1314">
                  <c:v>175.32</c:v>
                </c:pt>
                <c:pt idx="1315">
                  <c:v>163.03</c:v>
                </c:pt>
                <c:pt idx="1316">
                  <c:v>146.93</c:v>
                </c:pt>
                <c:pt idx="1317">
                  <c:v>156.75</c:v>
                </c:pt>
                <c:pt idx="1318">
                  <c:v>116.61</c:v>
                </c:pt>
                <c:pt idx="1319">
                  <c:v>137.69999999999999</c:v>
                </c:pt>
                <c:pt idx="1320">
                  <c:v>175.66</c:v>
                </c:pt>
                <c:pt idx="1321">
                  <c:v>160.08000000000001</c:v>
                </c:pt>
                <c:pt idx="1322">
                  <c:v>177.06</c:v>
                </c:pt>
                <c:pt idx="1323">
                  <c:v>171.64</c:v>
                </c:pt>
                <c:pt idx="1324">
                  <c:v>162.46</c:v>
                </c:pt>
                <c:pt idx="1325">
                  <c:v>105.69</c:v>
                </c:pt>
                <c:pt idx="1326">
                  <c:v>164.57</c:v>
                </c:pt>
                <c:pt idx="1327">
                  <c:v>303.76</c:v>
                </c:pt>
                <c:pt idx="1328">
                  <c:v>298.52</c:v>
                </c:pt>
                <c:pt idx="1329">
                  <c:v>298.39</c:v>
                </c:pt>
                <c:pt idx="1330">
                  <c:v>57.23</c:v>
                </c:pt>
                <c:pt idx="1331">
                  <c:v>278.13</c:v>
                </c:pt>
                <c:pt idx="1332">
                  <c:v>322.3</c:v>
                </c:pt>
                <c:pt idx="1333">
                  <c:v>327.57</c:v>
                </c:pt>
                <c:pt idx="1334">
                  <c:v>320.64</c:v>
                </c:pt>
                <c:pt idx="1335">
                  <c:v>359.6</c:v>
                </c:pt>
                <c:pt idx="1336">
                  <c:v>325.08999999999997</c:v>
                </c:pt>
                <c:pt idx="1337">
                  <c:v>299.61</c:v>
                </c:pt>
                <c:pt idx="1338">
                  <c:v>11.56</c:v>
                </c:pt>
                <c:pt idx="1339">
                  <c:v>20.87</c:v>
                </c:pt>
                <c:pt idx="1340">
                  <c:v>349.26</c:v>
                </c:pt>
                <c:pt idx="1341">
                  <c:v>317.95</c:v>
                </c:pt>
                <c:pt idx="1342">
                  <c:v>273.12</c:v>
                </c:pt>
                <c:pt idx="1343">
                  <c:v>162.6</c:v>
                </c:pt>
                <c:pt idx="1344">
                  <c:v>255.61</c:v>
                </c:pt>
                <c:pt idx="1345">
                  <c:v>303.04000000000002</c:v>
                </c:pt>
                <c:pt idx="1346">
                  <c:v>327.27999999999997</c:v>
                </c:pt>
                <c:pt idx="1347">
                  <c:v>342.91</c:v>
                </c:pt>
                <c:pt idx="1348">
                  <c:v>344.61</c:v>
                </c:pt>
                <c:pt idx="1349">
                  <c:v>332.13</c:v>
                </c:pt>
                <c:pt idx="1350">
                  <c:v>331.6</c:v>
                </c:pt>
                <c:pt idx="1351">
                  <c:v>36.72</c:v>
                </c:pt>
                <c:pt idx="1352">
                  <c:v>51.41</c:v>
                </c:pt>
                <c:pt idx="1353">
                  <c:v>304.24</c:v>
                </c:pt>
                <c:pt idx="1354">
                  <c:v>319.51</c:v>
                </c:pt>
                <c:pt idx="1355">
                  <c:v>307.44</c:v>
                </c:pt>
                <c:pt idx="1356">
                  <c:v>335.75</c:v>
                </c:pt>
                <c:pt idx="1357">
                  <c:v>17.14</c:v>
                </c:pt>
                <c:pt idx="1358">
                  <c:v>7.5</c:v>
                </c:pt>
                <c:pt idx="1359">
                  <c:v>31.09</c:v>
                </c:pt>
                <c:pt idx="1360">
                  <c:v>316.77</c:v>
                </c:pt>
                <c:pt idx="1361">
                  <c:v>317.24</c:v>
                </c:pt>
                <c:pt idx="1362">
                  <c:v>341.63</c:v>
                </c:pt>
                <c:pt idx="1363">
                  <c:v>355.02</c:v>
                </c:pt>
                <c:pt idx="1364">
                  <c:v>358.32</c:v>
                </c:pt>
                <c:pt idx="1365">
                  <c:v>352.77</c:v>
                </c:pt>
                <c:pt idx="1366">
                  <c:v>333.9</c:v>
                </c:pt>
                <c:pt idx="1367">
                  <c:v>291.70999999999998</c:v>
                </c:pt>
                <c:pt idx="1368">
                  <c:v>130.31</c:v>
                </c:pt>
                <c:pt idx="1369">
                  <c:v>27.7</c:v>
                </c:pt>
                <c:pt idx="1370">
                  <c:v>23.59</c:v>
                </c:pt>
                <c:pt idx="1371">
                  <c:v>337.86</c:v>
                </c:pt>
                <c:pt idx="1372">
                  <c:v>328.66</c:v>
                </c:pt>
                <c:pt idx="1373">
                  <c:v>10.74</c:v>
                </c:pt>
                <c:pt idx="1374">
                  <c:v>20</c:v>
                </c:pt>
                <c:pt idx="1375">
                  <c:v>20.7</c:v>
                </c:pt>
                <c:pt idx="1376">
                  <c:v>51.25</c:v>
                </c:pt>
                <c:pt idx="1377">
                  <c:v>37.49</c:v>
                </c:pt>
                <c:pt idx="1378">
                  <c:v>25.71</c:v>
                </c:pt>
                <c:pt idx="1379">
                  <c:v>13.72</c:v>
                </c:pt>
                <c:pt idx="1380">
                  <c:v>354.14</c:v>
                </c:pt>
                <c:pt idx="1381">
                  <c:v>5.29</c:v>
                </c:pt>
                <c:pt idx="1382">
                  <c:v>358.95</c:v>
                </c:pt>
                <c:pt idx="1383">
                  <c:v>350.32</c:v>
                </c:pt>
                <c:pt idx="1384">
                  <c:v>337.37</c:v>
                </c:pt>
                <c:pt idx="1385">
                  <c:v>0.59</c:v>
                </c:pt>
                <c:pt idx="1386">
                  <c:v>356.84</c:v>
                </c:pt>
                <c:pt idx="1387">
                  <c:v>354.93</c:v>
                </c:pt>
                <c:pt idx="1388">
                  <c:v>0.86</c:v>
                </c:pt>
                <c:pt idx="1389">
                  <c:v>338.77</c:v>
                </c:pt>
                <c:pt idx="1390">
                  <c:v>342.98</c:v>
                </c:pt>
                <c:pt idx="1391">
                  <c:v>346.61</c:v>
                </c:pt>
                <c:pt idx="1392">
                  <c:v>4.79</c:v>
                </c:pt>
                <c:pt idx="1393">
                  <c:v>1.28</c:v>
                </c:pt>
                <c:pt idx="1394">
                  <c:v>9.2799999999999994</c:v>
                </c:pt>
                <c:pt idx="1395">
                  <c:v>6.35</c:v>
                </c:pt>
                <c:pt idx="1396">
                  <c:v>8.6199999999999992</c:v>
                </c:pt>
                <c:pt idx="1397">
                  <c:v>356.86</c:v>
                </c:pt>
                <c:pt idx="1398">
                  <c:v>349.53</c:v>
                </c:pt>
                <c:pt idx="1399">
                  <c:v>350.84</c:v>
                </c:pt>
                <c:pt idx="1400">
                  <c:v>352.13</c:v>
                </c:pt>
                <c:pt idx="1401">
                  <c:v>358.05</c:v>
                </c:pt>
                <c:pt idx="1402">
                  <c:v>357.87</c:v>
                </c:pt>
                <c:pt idx="1403">
                  <c:v>357.89</c:v>
                </c:pt>
                <c:pt idx="1404">
                  <c:v>353.76</c:v>
                </c:pt>
                <c:pt idx="1405">
                  <c:v>350.92</c:v>
                </c:pt>
                <c:pt idx="1406">
                  <c:v>353.73</c:v>
                </c:pt>
                <c:pt idx="1407">
                  <c:v>3.28</c:v>
                </c:pt>
                <c:pt idx="1408">
                  <c:v>347.94</c:v>
                </c:pt>
                <c:pt idx="1409">
                  <c:v>352.77</c:v>
                </c:pt>
                <c:pt idx="1410">
                  <c:v>354.98</c:v>
                </c:pt>
                <c:pt idx="1411">
                  <c:v>0.91</c:v>
                </c:pt>
                <c:pt idx="1412">
                  <c:v>21.5</c:v>
                </c:pt>
                <c:pt idx="1413">
                  <c:v>21.01</c:v>
                </c:pt>
                <c:pt idx="1414">
                  <c:v>1.23</c:v>
                </c:pt>
                <c:pt idx="1415">
                  <c:v>3.39</c:v>
                </c:pt>
                <c:pt idx="1416">
                  <c:v>358.39</c:v>
                </c:pt>
                <c:pt idx="1417">
                  <c:v>358.52</c:v>
                </c:pt>
                <c:pt idx="1418">
                  <c:v>359.85</c:v>
                </c:pt>
                <c:pt idx="1419">
                  <c:v>6.14</c:v>
                </c:pt>
                <c:pt idx="1420">
                  <c:v>357.52</c:v>
                </c:pt>
                <c:pt idx="1421">
                  <c:v>355.85</c:v>
                </c:pt>
                <c:pt idx="1422">
                  <c:v>1.64</c:v>
                </c:pt>
                <c:pt idx="1423">
                  <c:v>2.36</c:v>
                </c:pt>
                <c:pt idx="1424">
                  <c:v>356.65</c:v>
                </c:pt>
                <c:pt idx="1425">
                  <c:v>346.45</c:v>
                </c:pt>
                <c:pt idx="1426">
                  <c:v>355.95</c:v>
                </c:pt>
                <c:pt idx="1427">
                  <c:v>356.44</c:v>
                </c:pt>
                <c:pt idx="1428">
                  <c:v>352.97</c:v>
                </c:pt>
                <c:pt idx="1429">
                  <c:v>344.64</c:v>
                </c:pt>
                <c:pt idx="1430">
                  <c:v>346.66</c:v>
                </c:pt>
                <c:pt idx="1431">
                  <c:v>4.71</c:v>
                </c:pt>
                <c:pt idx="1432">
                  <c:v>358.59</c:v>
                </c:pt>
                <c:pt idx="1433">
                  <c:v>357.21</c:v>
                </c:pt>
                <c:pt idx="1434">
                  <c:v>355.37</c:v>
                </c:pt>
                <c:pt idx="1435">
                  <c:v>357</c:v>
                </c:pt>
                <c:pt idx="1436">
                  <c:v>357.01</c:v>
                </c:pt>
                <c:pt idx="1437">
                  <c:v>0.42</c:v>
                </c:pt>
                <c:pt idx="1438">
                  <c:v>359.45</c:v>
                </c:pt>
                <c:pt idx="1439">
                  <c:v>353.65</c:v>
                </c:pt>
                <c:pt idx="1440">
                  <c:v>356.93</c:v>
                </c:pt>
                <c:pt idx="1441">
                  <c:v>8.48</c:v>
                </c:pt>
                <c:pt idx="1442">
                  <c:v>0.5</c:v>
                </c:pt>
                <c:pt idx="1443">
                  <c:v>354.79</c:v>
                </c:pt>
                <c:pt idx="1444">
                  <c:v>347.96</c:v>
                </c:pt>
                <c:pt idx="1445">
                  <c:v>345.64</c:v>
                </c:pt>
                <c:pt idx="1446">
                  <c:v>348.57</c:v>
                </c:pt>
                <c:pt idx="1447">
                  <c:v>348.8</c:v>
                </c:pt>
                <c:pt idx="1448">
                  <c:v>357.96</c:v>
                </c:pt>
                <c:pt idx="1449">
                  <c:v>9.3800000000000008</c:v>
                </c:pt>
                <c:pt idx="1450">
                  <c:v>349.98</c:v>
                </c:pt>
                <c:pt idx="1451">
                  <c:v>352.79</c:v>
                </c:pt>
                <c:pt idx="1452">
                  <c:v>348.26</c:v>
                </c:pt>
                <c:pt idx="1453">
                  <c:v>354.05</c:v>
                </c:pt>
                <c:pt idx="1454">
                  <c:v>0.08</c:v>
                </c:pt>
                <c:pt idx="1455">
                  <c:v>352.81</c:v>
                </c:pt>
                <c:pt idx="1456">
                  <c:v>355.63</c:v>
                </c:pt>
                <c:pt idx="1457">
                  <c:v>32.81</c:v>
                </c:pt>
                <c:pt idx="1458">
                  <c:v>12.77</c:v>
                </c:pt>
                <c:pt idx="1459">
                  <c:v>354.66</c:v>
                </c:pt>
                <c:pt idx="1460">
                  <c:v>0.97</c:v>
                </c:pt>
                <c:pt idx="1461">
                  <c:v>346.93</c:v>
                </c:pt>
                <c:pt idx="1462">
                  <c:v>353.17</c:v>
                </c:pt>
                <c:pt idx="1463">
                  <c:v>350.43</c:v>
                </c:pt>
                <c:pt idx="1464">
                  <c:v>357.24</c:v>
                </c:pt>
                <c:pt idx="1465">
                  <c:v>358.45</c:v>
                </c:pt>
                <c:pt idx="1466">
                  <c:v>0.62</c:v>
                </c:pt>
                <c:pt idx="1467">
                  <c:v>3.53</c:v>
                </c:pt>
                <c:pt idx="1468">
                  <c:v>358.91</c:v>
                </c:pt>
                <c:pt idx="1469">
                  <c:v>359</c:v>
                </c:pt>
                <c:pt idx="1470">
                  <c:v>355.11</c:v>
                </c:pt>
                <c:pt idx="1471">
                  <c:v>1.18</c:v>
                </c:pt>
                <c:pt idx="1472">
                  <c:v>2.76</c:v>
                </c:pt>
                <c:pt idx="1473">
                  <c:v>356.18</c:v>
                </c:pt>
                <c:pt idx="1474">
                  <c:v>348.88</c:v>
                </c:pt>
                <c:pt idx="1475">
                  <c:v>1.78</c:v>
                </c:pt>
                <c:pt idx="1476">
                  <c:v>27.42</c:v>
                </c:pt>
                <c:pt idx="1477">
                  <c:v>358.67</c:v>
                </c:pt>
                <c:pt idx="1478">
                  <c:v>352.59</c:v>
                </c:pt>
                <c:pt idx="1479">
                  <c:v>347.92</c:v>
                </c:pt>
                <c:pt idx="1480">
                  <c:v>351.04</c:v>
                </c:pt>
                <c:pt idx="1481">
                  <c:v>2.75</c:v>
                </c:pt>
                <c:pt idx="1482">
                  <c:v>356.32</c:v>
                </c:pt>
                <c:pt idx="1483">
                  <c:v>357.6</c:v>
                </c:pt>
                <c:pt idx="1484">
                  <c:v>354.76</c:v>
                </c:pt>
                <c:pt idx="1485">
                  <c:v>16.04</c:v>
                </c:pt>
                <c:pt idx="1486">
                  <c:v>353.37</c:v>
                </c:pt>
                <c:pt idx="1487">
                  <c:v>353.58</c:v>
                </c:pt>
                <c:pt idx="1488">
                  <c:v>353.08</c:v>
                </c:pt>
                <c:pt idx="1489">
                  <c:v>356.65</c:v>
                </c:pt>
                <c:pt idx="1490">
                  <c:v>359.87</c:v>
                </c:pt>
                <c:pt idx="1491">
                  <c:v>346.9</c:v>
                </c:pt>
                <c:pt idx="1492">
                  <c:v>345.58</c:v>
                </c:pt>
                <c:pt idx="1493">
                  <c:v>352.75</c:v>
                </c:pt>
                <c:pt idx="1494">
                  <c:v>355.43</c:v>
                </c:pt>
                <c:pt idx="1495">
                  <c:v>355.78</c:v>
                </c:pt>
                <c:pt idx="1496">
                  <c:v>25.22</c:v>
                </c:pt>
                <c:pt idx="1497">
                  <c:v>340.12</c:v>
                </c:pt>
                <c:pt idx="1498">
                  <c:v>345.54</c:v>
                </c:pt>
                <c:pt idx="1499">
                  <c:v>346.15</c:v>
                </c:pt>
                <c:pt idx="1500">
                  <c:v>345.41</c:v>
                </c:pt>
                <c:pt idx="1501">
                  <c:v>9.74</c:v>
                </c:pt>
                <c:pt idx="1502">
                  <c:v>27.1</c:v>
                </c:pt>
                <c:pt idx="1503">
                  <c:v>4.28</c:v>
                </c:pt>
                <c:pt idx="1504">
                  <c:v>347.23</c:v>
                </c:pt>
                <c:pt idx="1505">
                  <c:v>346.23</c:v>
                </c:pt>
                <c:pt idx="1506">
                  <c:v>349.95</c:v>
                </c:pt>
                <c:pt idx="1507">
                  <c:v>1.25</c:v>
                </c:pt>
                <c:pt idx="1508">
                  <c:v>349.55</c:v>
                </c:pt>
                <c:pt idx="1509">
                  <c:v>28.17</c:v>
                </c:pt>
                <c:pt idx="1510">
                  <c:v>342.89</c:v>
                </c:pt>
                <c:pt idx="1511">
                  <c:v>342.38</c:v>
                </c:pt>
                <c:pt idx="1512">
                  <c:v>324.51</c:v>
                </c:pt>
                <c:pt idx="1513">
                  <c:v>28.89</c:v>
                </c:pt>
                <c:pt idx="1514">
                  <c:v>355.38</c:v>
                </c:pt>
                <c:pt idx="1515">
                  <c:v>356.12</c:v>
                </c:pt>
                <c:pt idx="1516">
                  <c:v>353.3</c:v>
                </c:pt>
                <c:pt idx="1517">
                  <c:v>347.76</c:v>
                </c:pt>
                <c:pt idx="1518">
                  <c:v>344.88</c:v>
                </c:pt>
                <c:pt idx="1519">
                  <c:v>2.78</c:v>
                </c:pt>
                <c:pt idx="1520">
                  <c:v>15.96</c:v>
                </c:pt>
                <c:pt idx="1521">
                  <c:v>11.18</c:v>
                </c:pt>
                <c:pt idx="1522">
                  <c:v>357.85399999999998</c:v>
                </c:pt>
                <c:pt idx="1523">
                  <c:v>352.18099999999998</c:v>
                </c:pt>
                <c:pt idx="1524">
                  <c:v>344.24200000000002</c:v>
                </c:pt>
                <c:pt idx="1525">
                  <c:v>354.93200000000002</c:v>
                </c:pt>
                <c:pt idx="1526">
                  <c:v>341.46899999999999</c:v>
                </c:pt>
                <c:pt idx="1527">
                  <c:v>351.79199999999997</c:v>
                </c:pt>
                <c:pt idx="1528">
                  <c:v>344.61700000000002</c:v>
                </c:pt>
                <c:pt idx="1529">
                  <c:v>32.521000000000001</c:v>
                </c:pt>
                <c:pt idx="1530">
                  <c:v>319.65199999999999</c:v>
                </c:pt>
                <c:pt idx="1531">
                  <c:v>188.488</c:v>
                </c:pt>
                <c:pt idx="1532">
                  <c:v>118.23699999999999</c:v>
                </c:pt>
                <c:pt idx="1533">
                  <c:v>340.10599999999999</c:v>
                </c:pt>
                <c:pt idx="1534">
                  <c:v>332.01</c:v>
                </c:pt>
                <c:pt idx="1535">
                  <c:v>134.42099999999999</c:v>
                </c:pt>
                <c:pt idx="1536">
                  <c:v>107.04300000000001</c:v>
                </c:pt>
                <c:pt idx="1537">
                  <c:v>351.73200000000003</c:v>
                </c:pt>
                <c:pt idx="1538">
                  <c:v>327.47399999999999</c:v>
                </c:pt>
                <c:pt idx="1539">
                  <c:v>281.404</c:v>
                </c:pt>
                <c:pt idx="1540">
                  <c:v>340.36500000000001</c:v>
                </c:pt>
                <c:pt idx="1541">
                  <c:v>126.164</c:v>
                </c:pt>
                <c:pt idx="1542">
                  <c:v>146.88300000000001</c:v>
                </c:pt>
                <c:pt idx="1543">
                  <c:v>122.08799999999999</c:v>
                </c:pt>
                <c:pt idx="1544">
                  <c:v>90.741</c:v>
                </c:pt>
                <c:pt idx="1545">
                  <c:v>156.422</c:v>
                </c:pt>
                <c:pt idx="1546">
                  <c:v>129.88900000000001</c:v>
                </c:pt>
                <c:pt idx="1547">
                  <c:v>154.63</c:v>
                </c:pt>
                <c:pt idx="1548">
                  <c:v>167.22499999999999</c:v>
                </c:pt>
                <c:pt idx="1549">
                  <c:v>165.28200000000001</c:v>
                </c:pt>
                <c:pt idx="1550">
                  <c:v>160.18799999999999</c:v>
                </c:pt>
                <c:pt idx="1551">
                  <c:v>139.91399999999999</c:v>
                </c:pt>
                <c:pt idx="1552">
                  <c:v>5.2549999999999999</c:v>
                </c:pt>
                <c:pt idx="1553">
                  <c:v>123.485</c:v>
                </c:pt>
                <c:pt idx="1554">
                  <c:v>69.552000000000007</c:v>
                </c:pt>
                <c:pt idx="1555">
                  <c:v>21.109000000000002</c:v>
                </c:pt>
                <c:pt idx="1556">
                  <c:v>1.0860000000000001</c:v>
                </c:pt>
                <c:pt idx="1557">
                  <c:v>326.06299999999999</c:v>
                </c:pt>
                <c:pt idx="1558">
                  <c:v>292.45299999999997</c:v>
                </c:pt>
                <c:pt idx="1559">
                  <c:v>156.37700000000001</c:v>
                </c:pt>
                <c:pt idx="1560">
                  <c:v>73.816000000000003</c:v>
                </c:pt>
                <c:pt idx="1561">
                  <c:v>322.43200000000002</c:v>
                </c:pt>
                <c:pt idx="1562">
                  <c:v>319.48700000000002</c:v>
                </c:pt>
                <c:pt idx="1563">
                  <c:v>332.90800000000002</c:v>
                </c:pt>
                <c:pt idx="1564">
                  <c:v>311.74700000000001</c:v>
                </c:pt>
                <c:pt idx="1565">
                  <c:v>348.01400000000001</c:v>
                </c:pt>
                <c:pt idx="1566">
                  <c:v>353.18</c:v>
                </c:pt>
                <c:pt idx="1567">
                  <c:v>36.908000000000001</c:v>
                </c:pt>
                <c:pt idx="1568">
                  <c:v>23.495999999999999</c:v>
                </c:pt>
                <c:pt idx="1569">
                  <c:v>358.923</c:v>
                </c:pt>
                <c:pt idx="1570">
                  <c:v>0.17499999999999999</c:v>
                </c:pt>
                <c:pt idx="1571">
                  <c:v>356.96300000000002</c:v>
                </c:pt>
                <c:pt idx="1572">
                  <c:v>22.245000000000001</c:v>
                </c:pt>
                <c:pt idx="1573">
                  <c:v>331.67700000000002</c:v>
                </c:pt>
                <c:pt idx="1574">
                  <c:v>356.964</c:v>
                </c:pt>
                <c:pt idx="1575">
                  <c:v>351.947</c:v>
                </c:pt>
                <c:pt idx="1576">
                  <c:v>342.75299999999999</c:v>
                </c:pt>
                <c:pt idx="1577">
                  <c:v>347.322</c:v>
                </c:pt>
                <c:pt idx="1578">
                  <c:v>3.7559999999999998</c:v>
                </c:pt>
                <c:pt idx="1579">
                  <c:v>348.59399999999999</c:v>
                </c:pt>
                <c:pt idx="1580">
                  <c:v>1.4339999999999999</c:v>
                </c:pt>
                <c:pt idx="1581">
                  <c:v>301.36200000000002</c:v>
                </c:pt>
                <c:pt idx="1582">
                  <c:v>329.59899999999999</c:v>
                </c:pt>
                <c:pt idx="1583">
                  <c:v>340.69</c:v>
                </c:pt>
                <c:pt idx="1584">
                  <c:v>359.26499999999999</c:v>
                </c:pt>
                <c:pt idx="1585">
                  <c:v>352.161</c:v>
                </c:pt>
                <c:pt idx="1586">
                  <c:v>359.34</c:v>
                </c:pt>
                <c:pt idx="1587">
                  <c:v>334.89699999999999</c:v>
                </c:pt>
                <c:pt idx="1588">
                  <c:v>315.029</c:v>
                </c:pt>
                <c:pt idx="1589">
                  <c:v>334.70400000000001</c:v>
                </c:pt>
                <c:pt idx="1590">
                  <c:v>148.02500000000001</c:v>
                </c:pt>
                <c:pt idx="1591">
                  <c:v>332.05500000000001</c:v>
                </c:pt>
                <c:pt idx="1592">
                  <c:v>311.09199999999998</c:v>
                </c:pt>
                <c:pt idx="1593">
                  <c:v>316.505</c:v>
                </c:pt>
                <c:pt idx="1594">
                  <c:v>314.93200000000002</c:v>
                </c:pt>
                <c:pt idx="1595">
                  <c:v>354.29700000000003</c:v>
                </c:pt>
                <c:pt idx="1596">
                  <c:v>296.91500000000002</c:v>
                </c:pt>
                <c:pt idx="1597">
                  <c:v>293.13799999999998</c:v>
                </c:pt>
                <c:pt idx="1598">
                  <c:v>331.08499999999998</c:v>
                </c:pt>
                <c:pt idx="1599">
                  <c:v>334.92200000000003</c:v>
                </c:pt>
                <c:pt idx="1600">
                  <c:v>2.1669999999999998</c:v>
                </c:pt>
                <c:pt idx="1601">
                  <c:v>7.21</c:v>
                </c:pt>
                <c:pt idx="1602">
                  <c:v>348.72699999999998</c:v>
                </c:pt>
                <c:pt idx="1603">
                  <c:v>343.447</c:v>
                </c:pt>
                <c:pt idx="1604">
                  <c:v>340.786</c:v>
                </c:pt>
                <c:pt idx="1605">
                  <c:v>323.98099999999999</c:v>
                </c:pt>
                <c:pt idx="1606">
                  <c:v>318.11399999999998</c:v>
                </c:pt>
                <c:pt idx="1607">
                  <c:v>314.50400000000002</c:v>
                </c:pt>
                <c:pt idx="1608">
                  <c:v>313.23200000000003</c:v>
                </c:pt>
                <c:pt idx="1609">
                  <c:v>320.09699999999998</c:v>
                </c:pt>
                <c:pt idx="1610">
                  <c:v>349.08800000000002</c:v>
                </c:pt>
                <c:pt idx="1611">
                  <c:v>359.59199999999998</c:v>
                </c:pt>
                <c:pt idx="1612">
                  <c:v>349.37799999999999</c:v>
                </c:pt>
                <c:pt idx="1613">
                  <c:v>331.83600000000001</c:v>
                </c:pt>
                <c:pt idx="1614">
                  <c:v>329.42099999999999</c:v>
                </c:pt>
                <c:pt idx="1615">
                  <c:v>328.44499999999999</c:v>
                </c:pt>
                <c:pt idx="1616">
                  <c:v>299.52699999999999</c:v>
                </c:pt>
                <c:pt idx="1617">
                  <c:v>337.62599999999998</c:v>
                </c:pt>
                <c:pt idx="1618">
                  <c:v>321.31099999999998</c:v>
                </c:pt>
                <c:pt idx="1619">
                  <c:v>304.27300000000002</c:v>
                </c:pt>
                <c:pt idx="1620">
                  <c:v>160.846</c:v>
                </c:pt>
                <c:pt idx="1621">
                  <c:v>29.109000000000002</c:v>
                </c:pt>
                <c:pt idx="1622">
                  <c:v>351.65499999999997</c:v>
                </c:pt>
                <c:pt idx="1623">
                  <c:v>19.375</c:v>
                </c:pt>
                <c:pt idx="1624">
                  <c:v>6.4</c:v>
                </c:pt>
                <c:pt idx="1625">
                  <c:v>16.196999999999999</c:v>
                </c:pt>
                <c:pt idx="1626">
                  <c:v>352.32</c:v>
                </c:pt>
                <c:pt idx="1627">
                  <c:v>296.09800000000001</c:v>
                </c:pt>
                <c:pt idx="1628">
                  <c:v>203.28800000000001</c:v>
                </c:pt>
                <c:pt idx="1629">
                  <c:v>155.374</c:v>
                </c:pt>
                <c:pt idx="1630">
                  <c:v>84.275999999999996</c:v>
                </c:pt>
                <c:pt idx="1631">
                  <c:v>18.95</c:v>
                </c:pt>
                <c:pt idx="1632">
                  <c:v>327.61500000000001</c:v>
                </c:pt>
                <c:pt idx="1633">
                  <c:v>321.58100000000002</c:v>
                </c:pt>
                <c:pt idx="1634">
                  <c:v>5.53</c:v>
                </c:pt>
                <c:pt idx="1635">
                  <c:v>318.24099999999999</c:v>
                </c:pt>
                <c:pt idx="1636">
                  <c:v>354.529</c:v>
                </c:pt>
                <c:pt idx="1637">
                  <c:v>326.404</c:v>
                </c:pt>
                <c:pt idx="1638">
                  <c:v>322.13</c:v>
                </c:pt>
                <c:pt idx="1639">
                  <c:v>318.70600000000002</c:v>
                </c:pt>
                <c:pt idx="1640">
                  <c:v>1.4710000000000001</c:v>
                </c:pt>
                <c:pt idx="1641">
                  <c:v>23.539000000000001</c:v>
                </c:pt>
                <c:pt idx="1642">
                  <c:v>327.27199999999999</c:v>
                </c:pt>
                <c:pt idx="1643">
                  <c:v>330.81599999999997</c:v>
                </c:pt>
                <c:pt idx="1644">
                  <c:v>328.73099999999999</c:v>
                </c:pt>
                <c:pt idx="1645">
                  <c:v>325.33800000000002</c:v>
                </c:pt>
                <c:pt idx="1646">
                  <c:v>350.32499999999999</c:v>
                </c:pt>
                <c:pt idx="1647">
                  <c:v>314.70100000000002</c:v>
                </c:pt>
                <c:pt idx="1648">
                  <c:v>312.596</c:v>
                </c:pt>
                <c:pt idx="1649">
                  <c:v>261.79599999999999</c:v>
                </c:pt>
                <c:pt idx="1650">
                  <c:v>312.76299999999998</c:v>
                </c:pt>
                <c:pt idx="1651">
                  <c:v>337.09100000000001</c:v>
                </c:pt>
                <c:pt idx="1652">
                  <c:v>314.80900000000003</c:v>
                </c:pt>
                <c:pt idx="1653">
                  <c:v>318.07100000000003</c:v>
                </c:pt>
                <c:pt idx="1654">
                  <c:v>328.65899999999999</c:v>
                </c:pt>
                <c:pt idx="1655">
                  <c:v>309.209</c:v>
                </c:pt>
                <c:pt idx="1656">
                  <c:v>341.68299999999999</c:v>
                </c:pt>
                <c:pt idx="1657">
                  <c:v>292.96899999999999</c:v>
                </c:pt>
                <c:pt idx="1658">
                  <c:v>318.928</c:v>
                </c:pt>
                <c:pt idx="1659">
                  <c:v>114.953</c:v>
                </c:pt>
                <c:pt idx="1660">
                  <c:v>164.864</c:v>
                </c:pt>
                <c:pt idx="1661">
                  <c:v>302.70400000000001</c:v>
                </c:pt>
                <c:pt idx="1662">
                  <c:v>301.41000000000003</c:v>
                </c:pt>
                <c:pt idx="1663">
                  <c:v>175.80500000000001</c:v>
                </c:pt>
                <c:pt idx="1664">
                  <c:v>150.684</c:v>
                </c:pt>
                <c:pt idx="1665">
                  <c:v>141.584</c:v>
                </c:pt>
                <c:pt idx="1666">
                  <c:v>142.602</c:v>
                </c:pt>
                <c:pt idx="1667">
                  <c:v>136.102</c:v>
                </c:pt>
                <c:pt idx="1668">
                  <c:v>155.67599999999999</c:v>
                </c:pt>
                <c:pt idx="1669">
                  <c:v>164.13</c:v>
                </c:pt>
                <c:pt idx="1670">
                  <c:v>153.74</c:v>
                </c:pt>
                <c:pt idx="1671">
                  <c:v>161.03800000000001</c:v>
                </c:pt>
                <c:pt idx="1672">
                  <c:v>141.53100000000001</c:v>
                </c:pt>
                <c:pt idx="1673">
                  <c:v>335.10300000000001</c:v>
                </c:pt>
                <c:pt idx="1674">
                  <c:v>303.017</c:v>
                </c:pt>
                <c:pt idx="1675">
                  <c:v>161.14699999999999</c:v>
                </c:pt>
                <c:pt idx="1676">
                  <c:v>131.87899999999999</c:v>
                </c:pt>
                <c:pt idx="1677">
                  <c:v>155.89400000000001</c:v>
                </c:pt>
                <c:pt idx="1678">
                  <c:v>25.65</c:v>
                </c:pt>
                <c:pt idx="1679">
                  <c:v>307.63600000000002</c:v>
                </c:pt>
                <c:pt idx="1680">
                  <c:v>167.33099999999999</c:v>
                </c:pt>
                <c:pt idx="1681">
                  <c:v>143.59899999999999</c:v>
                </c:pt>
                <c:pt idx="1682">
                  <c:v>124.23</c:v>
                </c:pt>
                <c:pt idx="1683">
                  <c:v>265.75799999999998</c:v>
                </c:pt>
                <c:pt idx="1684">
                  <c:v>252.72499999999999</c:v>
                </c:pt>
                <c:pt idx="1685">
                  <c:v>176.53899999999999</c:v>
                </c:pt>
                <c:pt idx="1686">
                  <c:v>136.459</c:v>
                </c:pt>
                <c:pt idx="1687">
                  <c:v>151.19900000000001</c:v>
                </c:pt>
                <c:pt idx="1688">
                  <c:v>147.422</c:v>
                </c:pt>
                <c:pt idx="1689">
                  <c:v>8.5679999999999996</c:v>
                </c:pt>
                <c:pt idx="1690">
                  <c:v>334.56599999999997</c:v>
                </c:pt>
                <c:pt idx="1691">
                  <c:v>295.15300000000002</c:v>
                </c:pt>
                <c:pt idx="1692">
                  <c:v>301.93799999999999</c:v>
                </c:pt>
                <c:pt idx="1693">
                  <c:v>148.74299999999999</c:v>
                </c:pt>
                <c:pt idx="1694">
                  <c:v>152.262</c:v>
                </c:pt>
                <c:pt idx="1695">
                  <c:v>146.20099999999999</c:v>
                </c:pt>
                <c:pt idx="1696">
                  <c:v>302.50099999999998</c:v>
                </c:pt>
                <c:pt idx="1697">
                  <c:v>325.35300000000001</c:v>
                </c:pt>
                <c:pt idx="1698">
                  <c:v>142.45599999999999</c:v>
                </c:pt>
                <c:pt idx="1699">
                  <c:v>143.06</c:v>
                </c:pt>
                <c:pt idx="1700">
                  <c:v>103.166</c:v>
                </c:pt>
                <c:pt idx="1701">
                  <c:v>356.024</c:v>
                </c:pt>
                <c:pt idx="1702">
                  <c:v>299.959</c:v>
                </c:pt>
                <c:pt idx="1703">
                  <c:v>279.49</c:v>
                </c:pt>
                <c:pt idx="1704">
                  <c:v>342.56599999999997</c:v>
                </c:pt>
                <c:pt idx="1705">
                  <c:v>316.83199999999999</c:v>
                </c:pt>
                <c:pt idx="1706">
                  <c:v>329.49599999999998</c:v>
                </c:pt>
                <c:pt idx="1707">
                  <c:v>310.09199999999998</c:v>
                </c:pt>
                <c:pt idx="1708">
                  <c:v>322.87400000000002</c:v>
                </c:pt>
                <c:pt idx="1709">
                  <c:v>328.66699999999997</c:v>
                </c:pt>
                <c:pt idx="1710">
                  <c:v>340.387</c:v>
                </c:pt>
                <c:pt idx="1711">
                  <c:v>333.88299999999998</c:v>
                </c:pt>
                <c:pt idx="1712">
                  <c:v>355.553</c:v>
                </c:pt>
                <c:pt idx="1713">
                  <c:v>32.54</c:v>
                </c:pt>
                <c:pt idx="1714">
                  <c:v>69.820999999999998</c:v>
                </c:pt>
                <c:pt idx="1715">
                  <c:v>208.18100000000001</c:v>
                </c:pt>
                <c:pt idx="1716">
                  <c:v>277.45600000000002</c:v>
                </c:pt>
                <c:pt idx="1717">
                  <c:v>310.75799999999998</c:v>
                </c:pt>
                <c:pt idx="1718">
                  <c:v>313.76600000000002</c:v>
                </c:pt>
                <c:pt idx="1719">
                  <c:v>312.20999999999998</c:v>
                </c:pt>
                <c:pt idx="1720">
                  <c:v>314.78500000000003</c:v>
                </c:pt>
                <c:pt idx="1721">
                  <c:v>330.017</c:v>
                </c:pt>
                <c:pt idx="1722">
                  <c:v>324.82799999999997</c:v>
                </c:pt>
                <c:pt idx="1723">
                  <c:v>329.99400000000003</c:v>
                </c:pt>
                <c:pt idx="1724">
                  <c:v>328.32299999999998</c:v>
                </c:pt>
                <c:pt idx="1725">
                  <c:v>330.55900000000003</c:v>
                </c:pt>
                <c:pt idx="1726">
                  <c:v>343.70499999999998</c:v>
                </c:pt>
                <c:pt idx="1727">
                  <c:v>323.82600000000002</c:v>
                </c:pt>
                <c:pt idx="1728">
                  <c:v>344.88400000000001</c:v>
                </c:pt>
                <c:pt idx="1729">
                  <c:v>337.74599999999998</c:v>
                </c:pt>
                <c:pt idx="1730">
                  <c:v>12.385</c:v>
                </c:pt>
                <c:pt idx="1731">
                  <c:v>345.029</c:v>
                </c:pt>
                <c:pt idx="1732">
                  <c:v>7.7720000000000002</c:v>
                </c:pt>
                <c:pt idx="1733">
                  <c:v>45.101999999999997</c:v>
                </c:pt>
                <c:pt idx="1734">
                  <c:v>1.4379999999999999</c:v>
                </c:pt>
                <c:pt idx="1735">
                  <c:v>15.183999999999999</c:v>
                </c:pt>
                <c:pt idx="1736">
                  <c:v>344.79599999999999</c:v>
                </c:pt>
                <c:pt idx="1737">
                  <c:v>340.22199999999998</c:v>
                </c:pt>
                <c:pt idx="1738">
                  <c:v>338.53699999999998</c:v>
                </c:pt>
                <c:pt idx="1739">
                  <c:v>312.98399999999998</c:v>
                </c:pt>
                <c:pt idx="1740">
                  <c:v>319.75200000000001</c:v>
                </c:pt>
                <c:pt idx="1741">
                  <c:v>311.36200000000002</c:v>
                </c:pt>
                <c:pt idx="1742">
                  <c:v>335.7</c:v>
                </c:pt>
                <c:pt idx="1743">
                  <c:v>6.5060000000000002</c:v>
                </c:pt>
                <c:pt idx="1744">
                  <c:v>40.470999999999997</c:v>
                </c:pt>
                <c:pt idx="1745">
                  <c:v>45.915999999999997</c:v>
                </c:pt>
                <c:pt idx="1746">
                  <c:v>352.76600000000002</c:v>
                </c:pt>
                <c:pt idx="1747">
                  <c:v>43.765000000000001</c:v>
                </c:pt>
                <c:pt idx="1748">
                  <c:v>7.2089999999999996</c:v>
                </c:pt>
                <c:pt idx="1749">
                  <c:v>329.83199999999999</c:v>
                </c:pt>
                <c:pt idx="1750">
                  <c:v>353.35300000000001</c:v>
                </c:pt>
                <c:pt idx="1751">
                  <c:v>327.39800000000002</c:v>
                </c:pt>
                <c:pt idx="1752">
                  <c:v>298.26600000000002</c:v>
                </c:pt>
                <c:pt idx="1753">
                  <c:v>299.86599999999999</c:v>
                </c:pt>
                <c:pt idx="1754">
                  <c:v>333.92700000000002</c:v>
                </c:pt>
                <c:pt idx="1755">
                  <c:v>320.27499999999998</c:v>
                </c:pt>
                <c:pt idx="1756">
                  <c:v>32.003999999999998</c:v>
                </c:pt>
                <c:pt idx="1757">
                  <c:v>15.507</c:v>
                </c:pt>
                <c:pt idx="1758">
                  <c:v>335.35</c:v>
                </c:pt>
                <c:pt idx="1759">
                  <c:v>311.00900000000001</c:v>
                </c:pt>
                <c:pt idx="1760">
                  <c:v>14.24</c:v>
                </c:pt>
                <c:pt idx="1761">
                  <c:v>38.578000000000003</c:v>
                </c:pt>
                <c:pt idx="1762">
                  <c:v>4.444</c:v>
                </c:pt>
                <c:pt idx="1763">
                  <c:v>22.02</c:v>
                </c:pt>
                <c:pt idx="1764">
                  <c:v>19.215</c:v>
                </c:pt>
                <c:pt idx="1765">
                  <c:v>350.423</c:v>
                </c:pt>
                <c:pt idx="1766">
                  <c:v>347.89699999999999</c:v>
                </c:pt>
                <c:pt idx="1767">
                  <c:v>345.01299999999998</c:v>
                </c:pt>
                <c:pt idx="1768">
                  <c:v>343.089</c:v>
                </c:pt>
                <c:pt idx="1769">
                  <c:v>343.09399999999999</c:v>
                </c:pt>
                <c:pt idx="1770">
                  <c:v>349.06799999999998</c:v>
                </c:pt>
                <c:pt idx="1771">
                  <c:v>7.4269999999999996</c:v>
                </c:pt>
                <c:pt idx="1772">
                  <c:v>7.0179999999999998</c:v>
                </c:pt>
                <c:pt idx="1773">
                  <c:v>6.9009999999999998</c:v>
                </c:pt>
                <c:pt idx="1774">
                  <c:v>31.22</c:v>
                </c:pt>
                <c:pt idx="1775">
                  <c:v>33.722000000000001</c:v>
                </c:pt>
                <c:pt idx="1776">
                  <c:v>22.138999999999999</c:v>
                </c:pt>
                <c:pt idx="1777">
                  <c:v>12.391999999999999</c:v>
                </c:pt>
                <c:pt idx="1778">
                  <c:v>357.548</c:v>
                </c:pt>
                <c:pt idx="1779">
                  <c:v>3.6949999999999998</c:v>
                </c:pt>
                <c:pt idx="1780">
                  <c:v>25.082000000000001</c:v>
                </c:pt>
                <c:pt idx="1781">
                  <c:v>9.58</c:v>
                </c:pt>
                <c:pt idx="1782">
                  <c:v>357.70100000000002</c:v>
                </c:pt>
                <c:pt idx="1783">
                  <c:v>11.981999999999999</c:v>
                </c:pt>
                <c:pt idx="1784">
                  <c:v>5.6520000000000001</c:v>
                </c:pt>
                <c:pt idx="1785">
                  <c:v>357.24700000000001</c:v>
                </c:pt>
                <c:pt idx="1786">
                  <c:v>355.64600000000002</c:v>
                </c:pt>
                <c:pt idx="1787">
                  <c:v>348.56099999999998</c:v>
                </c:pt>
                <c:pt idx="1788">
                  <c:v>331.87400000000002</c:v>
                </c:pt>
                <c:pt idx="1789">
                  <c:v>8.8209999999999997</c:v>
                </c:pt>
                <c:pt idx="1790">
                  <c:v>8.1059999999999999</c:v>
                </c:pt>
                <c:pt idx="1791">
                  <c:v>0.73399999999999999</c:v>
                </c:pt>
                <c:pt idx="1792">
                  <c:v>348.846</c:v>
                </c:pt>
                <c:pt idx="1793">
                  <c:v>1.4490000000000001</c:v>
                </c:pt>
                <c:pt idx="1794">
                  <c:v>22.742000000000001</c:v>
                </c:pt>
                <c:pt idx="1795">
                  <c:v>46.655999999999999</c:v>
                </c:pt>
                <c:pt idx="1796">
                  <c:v>14.792999999999999</c:v>
                </c:pt>
                <c:pt idx="1797">
                  <c:v>6.6890000000000001</c:v>
                </c:pt>
                <c:pt idx="1798">
                  <c:v>341.57100000000003</c:v>
                </c:pt>
                <c:pt idx="1799">
                  <c:v>21.57</c:v>
                </c:pt>
                <c:pt idx="1800">
                  <c:v>354.64</c:v>
                </c:pt>
                <c:pt idx="1801">
                  <c:v>356.053</c:v>
                </c:pt>
                <c:pt idx="1802">
                  <c:v>353.69299999999998</c:v>
                </c:pt>
                <c:pt idx="1803">
                  <c:v>349.21800000000002</c:v>
                </c:pt>
                <c:pt idx="1804">
                  <c:v>352.40699999999998</c:v>
                </c:pt>
                <c:pt idx="1805">
                  <c:v>354.46499999999997</c:v>
                </c:pt>
                <c:pt idx="1806">
                  <c:v>357.61099999999999</c:v>
                </c:pt>
                <c:pt idx="1807">
                  <c:v>355.02800000000002</c:v>
                </c:pt>
                <c:pt idx="1808">
                  <c:v>348.22899999999998</c:v>
                </c:pt>
                <c:pt idx="1809">
                  <c:v>355.13200000000001</c:v>
                </c:pt>
                <c:pt idx="1810">
                  <c:v>353.61900000000003</c:v>
                </c:pt>
                <c:pt idx="1811">
                  <c:v>356.53</c:v>
                </c:pt>
                <c:pt idx="1812">
                  <c:v>0.28199999999999997</c:v>
                </c:pt>
                <c:pt idx="1813">
                  <c:v>8.0709999999999997</c:v>
                </c:pt>
                <c:pt idx="1814">
                  <c:v>4.3630000000000004</c:v>
                </c:pt>
                <c:pt idx="1815">
                  <c:v>355.08499999999998</c:v>
                </c:pt>
                <c:pt idx="1816">
                  <c:v>352.60300000000001</c:v>
                </c:pt>
                <c:pt idx="1817">
                  <c:v>359.52800000000002</c:v>
                </c:pt>
                <c:pt idx="1818">
                  <c:v>3.1579999999999999</c:v>
                </c:pt>
                <c:pt idx="1819">
                  <c:v>355.30799999999999</c:v>
                </c:pt>
                <c:pt idx="1820">
                  <c:v>356.97500000000002</c:v>
                </c:pt>
                <c:pt idx="1821">
                  <c:v>355.96100000000001</c:v>
                </c:pt>
                <c:pt idx="1822">
                  <c:v>0.317</c:v>
                </c:pt>
                <c:pt idx="1823">
                  <c:v>0.46800000000000003</c:v>
                </c:pt>
                <c:pt idx="1824">
                  <c:v>12.259</c:v>
                </c:pt>
                <c:pt idx="1825">
                  <c:v>352.315</c:v>
                </c:pt>
                <c:pt idx="1826">
                  <c:v>9.7669999999999995</c:v>
                </c:pt>
                <c:pt idx="1827">
                  <c:v>353.54500000000002</c:v>
                </c:pt>
                <c:pt idx="1828">
                  <c:v>7.2850000000000001</c:v>
                </c:pt>
                <c:pt idx="1829">
                  <c:v>352.59100000000001</c:v>
                </c:pt>
                <c:pt idx="1830">
                  <c:v>355.20499999999998</c:v>
                </c:pt>
                <c:pt idx="1831">
                  <c:v>350.43099999999998</c:v>
                </c:pt>
                <c:pt idx="1832">
                  <c:v>358.49700000000001</c:v>
                </c:pt>
                <c:pt idx="1833">
                  <c:v>1.4830000000000001</c:v>
                </c:pt>
                <c:pt idx="1834">
                  <c:v>15.711</c:v>
                </c:pt>
                <c:pt idx="1835">
                  <c:v>15.199</c:v>
                </c:pt>
                <c:pt idx="1836">
                  <c:v>356.30099999999999</c:v>
                </c:pt>
                <c:pt idx="1837">
                  <c:v>355.36</c:v>
                </c:pt>
                <c:pt idx="1838">
                  <c:v>357.64499999999998</c:v>
                </c:pt>
                <c:pt idx="1839">
                  <c:v>355.959</c:v>
                </c:pt>
                <c:pt idx="1840">
                  <c:v>10.672000000000001</c:v>
                </c:pt>
                <c:pt idx="1841">
                  <c:v>8.7850000000000001</c:v>
                </c:pt>
                <c:pt idx="1842">
                  <c:v>6.52</c:v>
                </c:pt>
                <c:pt idx="1843">
                  <c:v>2.5819999999999999</c:v>
                </c:pt>
                <c:pt idx="1844">
                  <c:v>16.581</c:v>
                </c:pt>
                <c:pt idx="1845">
                  <c:v>0.77400000000000002</c:v>
                </c:pt>
                <c:pt idx="1846">
                  <c:v>353.827</c:v>
                </c:pt>
                <c:pt idx="1847">
                  <c:v>7.2439999999999998</c:v>
                </c:pt>
                <c:pt idx="1848">
                  <c:v>23.259</c:v>
                </c:pt>
                <c:pt idx="1849">
                  <c:v>10.91</c:v>
                </c:pt>
                <c:pt idx="1850">
                  <c:v>355.45699999999999</c:v>
                </c:pt>
                <c:pt idx="1851">
                  <c:v>354.91899999999998</c:v>
                </c:pt>
                <c:pt idx="1852">
                  <c:v>357.71499999999997</c:v>
                </c:pt>
                <c:pt idx="1853">
                  <c:v>357.846</c:v>
                </c:pt>
                <c:pt idx="1854">
                  <c:v>14.46</c:v>
                </c:pt>
                <c:pt idx="1855">
                  <c:v>354.71100000000001</c:v>
                </c:pt>
                <c:pt idx="1856">
                  <c:v>350.161</c:v>
                </c:pt>
                <c:pt idx="1857">
                  <c:v>0.25600000000000001</c:v>
                </c:pt>
                <c:pt idx="1858">
                  <c:v>10.031000000000001</c:v>
                </c:pt>
                <c:pt idx="1859">
                  <c:v>19.032</c:v>
                </c:pt>
                <c:pt idx="1860">
                  <c:v>350.42099999999999</c:v>
                </c:pt>
                <c:pt idx="1861">
                  <c:v>25.631</c:v>
                </c:pt>
                <c:pt idx="1862">
                  <c:v>0.72199999999999998</c:v>
                </c:pt>
                <c:pt idx="1863">
                  <c:v>358.15699999999998</c:v>
                </c:pt>
                <c:pt idx="1864">
                  <c:v>358.512</c:v>
                </c:pt>
                <c:pt idx="1865">
                  <c:v>354.18599999999998</c:v>
                </c:pt>
                <c:pt idx="1866">
                  <c:v>356.49200000000002</c:v>
                </c:pt>
                <c:pt idx="1867">
                  <c:v>351.27300000000002</c:v>
                </c:pt>
                <c:pt idx="1868">
                  <c:v>347.4</c:v>
                </c:pt>
                <c:pt idx="1869">
                  <c:v>19.951000000000001</c:v>
                </c:pt>
                <c:pt idx="1870">
                  <c:v>141.32</c:v>
                </c:pt>
                <c:pt idx="1871">
                  <c:v>133.732</c:v>
                </c:pt>
                <c:pt idx="1872">
                  <c:v>53.311</c:v>
                </c:pt>
                <c:pt idx="1873">
                  <c:v>0.25700000000000001</c:v>
                </c:pt>
                <c:pt idx="1874">
                  <c:v>5.2969999999999997</c:v>
                </c:pt>
                <c:pt idx="1875">
                  <c:v>347.33</c:v>
                </c:pt>
                <c:pt idx="1876">
                  <c:v>350.298</c:v>
                </c:pt>
                <c:pt idx="1877">
                  <c:v>348.59100000000001</c:v>
                </c:pt>
                <c:pt idx="1878">
                  <c:v>19.559999999999999</c:v>
                </c:pt>
                <c:pt idx="1879">
                  <c:v>356.24200000000002</c:v>
                </c:pt>
                <c:pt idx="1880">
                  <c:v>359.89699999999999</c:v>
                </c:pt>
                <c:pt idx="1881">
                  <c:v>337.18200000000002</c:v>
                </c:pt>
                <c:pt idx="1882">
                  <c:v>14.202</c:v>
                </c:pt>
                <c:pt idx="1883">
                  <c:v>19.035</c:v>
                </c:pt>
                <c:pt idx="1884">
                  <c:v>13.801</c:v>
                </c:pt>
                <c:pt idx="1885">
                  <c:v>6.7969999999999997</c:v>
                </c:pt>
                <c:pt idx="1886">
                  <c:v>5.7130000000000001</c:v>
                </c:pt>
                <c:pt idx="1887">
                  <c:v>352.29899999999998</c:v>
                </c:pt>
                <c:pt idx="1888">
                  <c:v>11.983000000000001</c:v>
                </c:pt>
                <c:pt idx="1889">
                  <c:v>6.0940000000000003</c:v>
                </c:pt>
                <c:pt idx="1890">
                  <c:v>358.81</c:v>
                </c:pt>
                <c:pt idx="1891">
                  <c:v>354.16199999999998</c:v>
                </c:pt>
                <c:pt idx="1892">
                  <c:v>348.82400000000001</c:v>
                </c:pt>
                <c:pt idx="1893">
                  <c:v>326.08699999999999</c:v>
                </c:pt>
                <c:pt idx="1894">
                  <c:v>351.94499999999999</c:v>
                </c:pt>
                <c:pt idx="1895">
                  <c:v>353.58</c:v>
                </c:pt>
                <c:pt idx="1896">
                  <c:v>316.34800000000001</c:v>
                </c:pt>
                <c:pt idx="1897">
                  <c:v>343.04399999999998</c:v>
                </c:pt>
                <c:pt idx="1898">
                  <c:v>323.87099999999998</c:v>
                </c:pt>
                <c:pt idx="1899">
                  <c:v>352.85399999999998</c:v>
                </c:pt>
                <c:pt idx="1900">
                  <c:v>0.95099999999999996</c:v>
                </c:pt>
                <c:pt idx="1901">
                  <c:v>349.03699999999998</c:v>
                </c:pt>
                <c:pt idx="1902">
                  <c:v>348.91399999999999</c:v>
                </c:pt>
                <c:pt idx="1903">
                  <c:v>355.13499999999999</c:v>
                </c:pt>
                <c:pt idx="1904">
                  <c:v>346.255</c:v>
                </c:pt>
                <c:pt idx="1905">
                  <c:v>294.82499999999999</c:v>
                </c:pt>
                <c:pt idx="1906">
                  <c:v>198.19499999999999</c:v>
                </c:pt>
                <c:pt idx="1907">
                  <c:v>113.021</c:v>
                </c:pt>
                <c:pt idx="1908">
                  <c:v>36.906999999999996</c:v>
                </c:pt>
                <c:pt idx="1909">
                  <c:v>53.65</c:v>
                </c:pt>
                <c:pt idx="1910">
                  <c:v>342.41899999999998</c:v>
                </c:pt>
                <c:pt idx="1911">
                  <c:v>345.24900000000002</c:v>
                </c:pt>
                <c:pt idx="1912">
                  <c:v>79.206000000000003</c:v>
                </c:pt>
                <c:pt idx="1913">
                  <c:v>20.795000000000002</c:v>
                </c:pt>
                <c:pt idx="1914">
                  <c:v>74.147000000000006</c:v>
                </c:pt>
                <c:pt idx="1915">
                  <c:v>150.935</c:v>
                </c:pt>
                <c:pt idx="1916">
                  <c:v>149.28100000000001</c:v>
                </c:pt>
                <c:pt idx="1917">
                  <c:v>148.44900000000001</c:v>
                </c:pt>
                <c:pt idx="1918">
                  <c:v>144.90299999999999</c:v>
                </c:pt>
                <c:pt idx="1919">
                  <c:v>78.528999999999996</c:v>
                </c:pt>
                <c:pt idx="1920">
                  <c:v>316.29700000000003</c:v>
                </c:pt>
                <c:pt idx="1921">
                  <c:v>164.64500000000001</c:v>
                </c:pt>
                <c:pt idx="1922">
                  <c:v>155.14400000000001</c:v>
                </c:pt>
                <c:pt idx="1923">
                  <c:v>104.738</c:v>
                </c:pt>
                <c:pt idx="1924">
                  <c:v>329.82600000000002</c:v>
                </c:pt>
                <c:pt idx="1925">
                  <c:v>90.221999999999994</c:v>
                </c:pt>
                <c:pt idx="1926">
                  <c:v>24.364999999999998</c:v>
                </c:pt>
                <c:pt idx="1927">
                  <c:v>342.77699999999999</c:v>
                </c:pt>
                <c:pt idx="1928">
                  <c:v>177.78100000000001</c:v>
                </c:pt>
                <c:pt idx="1929">
                  <c:v>139.59899999999999</c:v>
                </c:pt>
                <c:pt idx="1930">
                  <c:v>207.22800000000001</c:v>
                </c:pt>
                <c:pt idx="1931">
                  <c:v>136.42500000000001</c:v>
                </c:pt>
                <c:pt idx="1932">
                  <c:v>37.902000000000001</c:v>
                </c:pt>
                <c:pt idx="1933">
                  <c:v>304.928</c:v>
                </c:pt>
                <c:pt idx="1934">
                  <c:v>24.678000000000001</c:v>
                </c:pt>
                <c:pt idx="1935">
                  <c:v>355.14</c:v>
                </c:pt>
                <c:pt idx="1936">
                  <c:v>335.76400000000001</c:v>
                </c:pt>
                <c:pt idx="1937">
                  <c:v>309.25200000000001</c:v>
                </c:pt>
                <c:pt idx="1938">
                  <c:v>306.94400000000002</c:v>
                </c:pt>
                <c:pt idx="1939">
                  <c:v>313.66199999999998</c:v>
                </c:pt>
                <c:pt idx="1940">
                  <c:v>342.68400000000003</c:v>
                </c:pt>
                <c:pt idx="1941">
                  <c:v>23.763000000000002</c:v>
                </c:pt>
                <c:pt idx="1942">
                  <c:v>312.61599999999999</c:v>
                </c:pt>
                <c:pt idx="1943">
                  <c:v>5.3209999999999997</c:v>
                </c:pt>
                <c:pt idx="1944">
                  <c:v>356.47899999999998</c:v>
                </c:pt>
                <c:pt idx="1945">
                  <c:v>317.88900000000001</c:v>
                </c:pt>
                <c:pt idx="1946">
                  <c:v>240.36600000000001</c:v>
                </c:pt>
                <c:pt idx="1947">
                  <c:v>309.16300000000001</c:v>
                </c:pt>
                <c:pt idx="1948">
                  <c:v>308.80700000000002</c:v>
                </c:pt>
                <c:pt idx="1949">
                  <c:v>303.65300000000002</c:v>
                </c:pt>
                <c:pt idx="1950">
                  <c:v>303.19600000000003</c:v>
                </c:pt>
                <c:pt idx="1951">
                  <c:v>305.63799999999998</c:v>
                </c:pt>
                <c:pt idx="1952">
                  <c:v>216.65</c:v>
                </c:pt>
                <c:pt idx="1953">
                  <c:v>112.964</c:v>
                </c:pt>
                <c:pt idx="1954">
                  <c:v>353.137</c:v>
                </c:pt>
                <c:pt idx="1955">
                  <c:v>336.24700000000001</c:v>
                </c:pt>
                <c:pt idx="1956">
                  <c:v>293.21600000000001</c:v>
                </c:pt>
                <c:pt idx="1957">
                  <c:v>256.68900000000002</c:v>
                </c:pt>
                <c:pt idx="1958">
                  <c:v>340.43400000000003</c:v>
                </c:pt>
                <c:pt idx="1959">
                  <c:v>287.3</c:v>
                </c:pt>
                <c:pt idx="1960">
                  <c:v>346.61900000000003</c:v>
                </c:pt>
                <c:pt idx="1961">
                  <c:v>330.9</c:v>
                </c:pt>
                <c:pt idx="1962">
                  <c:v>356.44799999999998</c:v>
                </c:pt>
                <c:pt idx="1963">
                  <c:v>345.45600000000002</c:v>
                </c:pt>
                <c:pt idx="1964">
                  <c:v>354.274</c:v>
                </c:pt>
                <c:pt idx="1965">
                  <c:v>349.24700000000001</c:v>
                </c:pt>
                <c:pt idx="1966">
                  <c:v>332.065</c:v>
                </c:pt>
                <c:pt idx="2012">
                  <c:v>3.0489999999999999</c:v>
                </c:pt>
                <c:pt idx="2013">
                  <c:v>143.93899999999999</c:v>
                </c:pt>
                <c:pt idx="2014">
                  <c:v>136.61600000000001</c:v>
                </c:pt>
                <c:pt idx="2015">
                  <c:v>107.694</c:v>
                </c:pt>
                <c:pt idx="2016">
                  <c:v>315.69099999999997</c:v>
                </c:pt>
                <c:pt idx="2017">
                  <c:v>123.10299999999999</c:v>
                </c:pt>
                <c:pt idx="2018">
                  <c:v>145.178</c:v>
                </c:pt>
                <c:pt idx="2019">
                  <c:v>129.09</c:v>
                </c:pt>
                <c:pt idx="2020">
                  <c:v>3.5609999999999999</c:v>
                </c:pt>
                <c:pt idx="2021">
                  <c:v>357.14699999999999</c:v>
                </c:pt>
                <c:pt idx="2022">
                  <c:v>126.23</c:v>
                </c:pt>
                <c:pt idx="2023">
                  <c:v>135.63499999999999</c:v>
                </c:pt>
                <c:pt idx="2024">
                  <c:v>98.921000000000006</c:v>
                </c:pt>
                <c:pt idx="2025">
                  <c:v>309.36700000000002</c:v>
                </c:pt>
                <c:pt idx="2026">
                  <c:v>143</c:v>
                </c:pt>
                <c:pt idx="2027">
                  <c:v>162.578</c:v>
                </c:pt>
                <c:pt idx="2028">
                  <c:v>184.55500000000001</c:v>
                </c:pt>
                <c:pt idx="2029">
                  <c:v>98.177999999999997</c:v>
                </c:pt>
                <c:pt idx="2030">
                  <c:v>49.482999999999997</c:v>
                </c:pt>
                <c:pt idx="2031">
                  <c:v>327.029</c:v>
                </c:pt>
                <c:pt idx="2032">
                  <c:v>321.60199999999998</c:v>
                </c:pt>
                <c:pt idx="2033">
                  <c:v>352.8</c:v>
                </c:pt>
                <c:pt idx="2034">
                  <c:v>134.483</c:v>
                </c:pt>
                <c:pt idx="2035">
                  <c:v>20.408000000000001</c:v>
                </c:pt>
                <c:pt idx="2036">
                  <c:v>342.31200000000001</c:v>
                </c:pt>
                <c:pt idx="2037">
                  <c:v>330.57299999999998</c:v>
                </c:pt>
                <c:pt idx="2038">
                  <c:v>350</c:v>
                </c:pt>
                <c:pt idx="2039">
                  <c:v>301.34699999999998</c:v>
                </c:pt>
                <c:pt idx="2040">
                  <c:v>173.26400000000001</c:v>
                </c:pt>
                <c:pt idx="2041">
                  <c:v>162.16999999999999</c:v>
                </c:pt>
                <c:pt idx="2042">
                  <c:v>121.13800000000001</c:v>
                </c:pt>
                <c:pt idx="2043">
                  <c:v>131.72</c:v>
                </c:pt>
                <c:pt idx="2044">
                  <c:v>148.76</c:v>
                </c:pt>
                <c:pt idx="2045">
                  <c:v>165.21899999999999</c:v>
                </c:pt>
                <c:pt idx="2046">
                  <c:v>144.07499999999999</c:v>
                </c:pt>
                <c:pt idx="2047">
                  <c:v>144.517</c:v>
                </c:pt>
                <c:pt idx="2048">
                  <c:v>130.107</c:v>
                </c:pt>
                <c:pt idx="2049">
                  <c:v>136.81800000000001</c:v>
                </c:pt>
                <c:pt idx="2050">
                  <c:v>12.912000000000001</c:v>
                </c:pt>
                <c:pt idx="2051">
                  <c:v>331.755</c:v>
                </c:pt>
                <c:pt idx="2052">
                  <c:v>244.77099999999999</c:v>
                </c:pt>
                <c:pt idx="2053">
                  <c:v>338.26299999999998</c:v>
                </c:pt>
                <c:pt idx="2054">
                  <c:v>253.142</c:v>
                </c:pt>
                <c:pt idx="2055">
                  <c:v>339.42200000000003</c:v>
                </c:pt>
                <c:pt idx="2056">
                  <c:v>335.54399999999998</c:v>
                </c:pt>
                <c:pt idx="2057">
                  <c:v>310.53699999999998</c:v>
                </c:pt>
                <c:pt idx="2058">
                  <c:v>281.24</c:v>
                </c:pt>
                <c:pt idx="2059">
                  <c:v>226.65899999999999</c:v>
                </c:pt>
                <c:pt idx="2060">
                  <c:v>151.977</c:v>
                </c:pt>
                <c:pt idx="2061">
                  <c:v>166.81100000000001</c:v>
                </c:pt>
                <c:pt idx="2062">
                  <c:v>97.311000000000007</c:v>
                </c:pt>
                <c:pt idx="2063">
                  <c:v>322.71199999999999</c:v>
                </c:pt>
                <c:pt idx="2064">
                  <c:v>126.366</c:v>
                </c:pt>
                <c:pt idx="2065">
                  <c:v>158.79599999999999</c:v>
                </c:pt>
                <c:pt idx="2066">
                  <c:v>154.55500000000001</c:v>
                </c:pt>
                <c:pt idx="2067">
                  <c:v>57.03</c:v>
                </c:pt>
                <c:pt idx="2068">
                  <c:v>309.33</c:v>
                </c:pt>
                <c:pt idx="2069">
                  <c:v>148.286</c:v>
                </c:pt>
                <c:pt idx="2070">
                  <c:v>157.964</c:v>
                </c:pt>
                <c:pt idx="2071">
                  <c:v>249.89500000000001</c:v>
                </c:pt>
                <c:pt idx="2072">
                  <c:v>202.017</c:v>
                </c:pt>
                <c:pt idx="2073">
                  <c:v>183.797</c:v>
                </c:pt>
                <c:pt idx="2074">
                  <c:v>179.30500000000001</c:v>
                </c:pt>
                <c:pt idx="2075">
                  <c:v>171.85499999999999</c:v>
                </c:pt>
                <c:pt idx="2076">
                  <c:v>171.1</c:v>
                </c:pt>
                <c:pt idx="2077">
                  <c:v>170.863</c:v>
                </c:pt>
                <c:pt idx="2078">
                  <c:v>167.79</c:v>
                </c:pt>
                <c:pt idx="2079">
                  <c:v>146.107</c:v>
                </c:pt>
                <c:pt idx="2080">
                  <c:v>140.83099999999999</c:v>
                </c:pt>
                <c:pt idx="2081">
                  <c:v>136.631</c:v>
                </c:pt>
                <c:pt idx="2082">
                  <c:v>126.4</c:v>
                </c:pt>
                <c:pt idx="2083">
                  <c:v>233.87</c:v>
                </c:pt>
                <c:pt idx="2084">
                  <c:v>291.46899999999999</c:v>
                </c:pt>
                <c:pt idx="2085">
                  <c:v>255.291</c:v>
                </c:pt>
                <c:pt idx="2086">
                  <c:v>205.54900000000001</c:v>
                </c:pt>
                <c:pt idx="2087">
                  <c:v>168.88300000000001</c:v>
                </c:pt>
                <c:pt idx="2088">
                  <c:v>174.45500000000001</c:v>
                </c:pt>
                <c:pt idx="2089">
                  <c:v>165.84399999999999</c:v>
                </c:pt>
                <c:pt idx="2090">
                  <c:v>259.44600000000003</c:v>
                </c:pt>
                <c:pt idx="2091">
                  <c:v>246.41800000000001</c:v>
                </c:pt>
                <c:pt idx="2092">
                  <c:v>192.791</c:v>
                </c:pt>
                <c:pt idx="2093">
                  <c:v>142.40100000000001</c:v>
                </c:pt>
                <c:pt idx="2094">
                  <c:v>31.73</c:v>
                </c:pt>
                <c:pt idx="2095">
                  <c:v>339.48</c:v>
                </c:pt>
                <c:pt idx="2096">
                  <c:v>345.35700000000003</c:v>
                </c:pt>
                <c:pt idx="2097">
                  <c:v>275.48099999999999</c:v>
                </c:pt>
                <c:pt idx="2098">
                  <c:v>8.843</c:v>
                </c:pt>
                <c:pt idx="2099">
                  <c:v>318.452</c:v>
                </c:pt>
                <c:pt idx="2100">
                  <c:v>302.59399999999999</c:v>
                </c:pt>
                <c:pt idx="2101">
                  <c:v>307.48599999999999</c:v>
                </c:pt>
                <c:pt idx="2102">
                  <c:v>336.76600000000002</c:v>
                </c:pt>
                <c:pt idx="2103">
                  <c:v>255.001</c:v>
                </c:pt>
                <c:pt idx="2104">
                  <c:v>285.33</c:v>
                </c:pt>
                <c:pt idx="2105">
                  <c:v>1.827</c:v>
                </c:pt>
                <c:pt idx="2106">
                  <c:v>4.9130000000000003</c:v>
                </c:pt>
                <c:pt idx="2107">
                  <c:v>338.79599999999999</c:v>
                </c:pt>
                <c:pt idx="2108">
                  <c:v>342.44600000000003</c:v>
                </c:pt>
                <c:pt idx="2109">
                  <c:v>356.48500000000001</c:v>
                </c:pt>
                <c:pt idx="2110">
                  <c:v>349.22399999999999</c:v>
                </c:pt>
                <c:pt idx="2111">
                  <c:v>18.228000000000002</c:v>
                </c:pt>
                <c:pt idx="2112">
                  <c:v>19.454000000000001</c:v>
                </c:pt>
                <c:pt idx="2113">
                  <c:v>11.903</c:v>
                </c:pt>
                <c:pt idx="2114">
                  <c:v>1.8109999999999999</c:v>
                </c:pt>
                <c:pt idx="2115">
                  <c:v>341.68200000000002</c:v>
                </c:pt>
                <c:pt idx="2116">
                  <c:v>329.45499999999998</c:v>
                </c:pt>
                <c:pt idx="2117">
                  <c:v>318.43</c:v>
                </c:pt>
                <c:pt idx="2118">
                  <c:v>38.253999999999998</c:v>
                </c:pt>
                <c:pt idx="2119">
                  <c:v>27.638000000000002</c:v>
                </c:pt>
                <c:pt idx="2120">
                  <c:v>44.033999999999999</c:v>
                </c:pt>
                <c:pt idx="2121">
                  <c:v>27.677</c:v>
                </c:pt>
                <c:pt idx="2122">
                  <c:v>13.541</c:v>
                </c:pt>
                <c:pt idx="2123">
                  <c:v>25.391999999999999</c:v>
                </c:pt>
                <c:pt idx="2124">
                  <c:v>47.658999999999999</c:v>
                </c:pt>
                <c:pt idx="2125">
                  <c:v>5.641</c:v>
                </c:pt>
                <c:pt idx="2126">
                  <c:v>324.03300000000002</c:v>
                </c:pt>
                <c:pt idx="2127">
                  <c:v>337.63299999999998</c:v>
                </c:pt>
                <c:pt idx="2128">
                  <c:v>332.95499999999998</c:v>
                </c:pt>
                <c:pt idx="2129">
                  <c:v>319.988</c:v>
                </c:pt>
                <c:pt idx="2130">
                  <c:v>316.06599999999997</c:v>
                </c:pt>
                <c:pt idx="2131">
                  <c:v>327.66399999999999</c:v>
                </c:pt>
                <c:pt idx="2132">
                  <c:v>0.95899999999999996</c:v>
                </c:pt>
                <c:pt idx="2133">
                  <c:v>38.405000000000001</c:v>
                </c:pt>
                <c:pt idx="2134">
                  <c:v>34.539000000000001</c:v>
                </c:pt>
                <c:pt idx="2135">
                  <c:v>40.762999999999998</c:v>
                </c:pt>
                <c:pt idx="2136">
                  <c:v>40.593000000000004</c:v>
                </c:pt>
                <c:pt idx="2137">
                  <c:v>356.137</c:v>
                </c:pt>
                <c:pt idx="2138">
                  <c:v>343.00900000000001</c:v>
                </c:pt>
                <c:pt idx="2139">
                  <c:v>332.42</c:v>
                </c:pt>
                <c:pt idx="2140">
                  <c:v>346.84800000000001</c:v>
                </c:pt>
                <c:pt idx="2141">
                  <c:v>330.06099999999998</c:v>
                </c:pt>
                <c:pt idx="2142">
                  <c:v>8.1370000000000005</c:v>
                </c:pt>
                <c:pt idx="2143">
                  <c:v>43.594999999999999</c:v>
                </c:pt>
                <c:pt idx="2144">
                  <c:v>48.466999999999999</c:v>
                </c:pt>
                <c:pt idx="2145">
                  <c:v>26.905000000000001</c:v>
                </c:pt>
                <c:pt idx="2146">
                  <c:v>341.49299999999999</c:v>
                </c:pt>
                <c:pt idx="2147">
                  <c:v>354.70699999999999</c:v>
                </c:pt>
                <c:pt idx="2148">
                  <c:v>0.753</c:v>
                </c:pt>
                <c:pt idx="2149">
                  <c:v>355.77100000000002</c:v>
                </c:pt>
                <c:pt idx="2150">
                  <c:v>20.696000000000002</c:v>
                </c:pt>
                <c:pt idx="2151">
                  <c:v>18.506</c:v>
                </c:pt>
                <c:pt idx="2152">
                  <c:v>38.100999999999999</c:v>
                </c:pt>
                <c:pt idx="2153">
                  <c:v>33.759</c:v>
                </c:pt>
                <c:pt idx="2154">
                  <c:v>9.2059999999999995</c:v>
                </c:pt>
                <c:pt idx="2155">
                  <c:v>7.0330000000000004</c:v>
                </c:pt>
                <c:pt idx="2156">
                  <c:v>359.41800000000001</c:v>
                </c:pt>
                <c:pt idx="2157">
                  <c:v>18.998999999999999</c:v>
                </c:pt>
                <c:pt idx="2158">
                  <c:v>7.8E-2</c:v>
                </c:pt>
                <c:pt idx="2159">
                  <c:v>350.572</c:v>
                </c:pt>
                <c:pt idx="2160">
                  <c:v>13.769</c:v>
                </c:pt>
                <c:pt idx="2161">
                  <c:v>9.1110000000000007</c:v>
                </c:pt>
                <c:pt idx="2162">
                  <c:v>23.79</c:v>
                </c:pt>
                <c:pt idx="2163">
                  <c:v>352.19299999999998</c:v>
                </c:pt>
                <c:pt idx="2164">
                  <c:v>355.548</c:v>
                </c:pt>
                <c:pt idx="2165">
                  <c:v>356.72699999999998</c:v>
                </c:pt>
                <c:pt idx="2166">
                  <c:v>28.148</c:v>
                </c:pt>
                <c:pt idx="2167">
                  <c:v>359.012</c:v>
                </c:pt>
                <c:pt idx="2168">
                  <c:v>340.38400000000001</c:v>
                </c:pt>
                <c:pt idx="2169">
                  <c:v>333.73700000000002</c:v>
                </c:pt>
                <c:pt idx="2170">
                  <c:v>0.95199999999999996</c:v>
                </c:pt>
                <c:pt idx="2171">
                  <c:v>6.032</c:v>
                </c:pt>
                <c:pt idx="2172">
                  <c:v>16.004000000000001</c:v>
                </c:pt>
                <c:pt idx="2173">
                  <c:v>347.64400000000001</c:v>
                </c:pt>
                <c:pt idx="2174">
                  <c:v>346.70400000000001</c:v>
                </c:pt>
                <c:pt idx="2175">
                  <c:v>346.60700000000003</c:v>
                </c:pt>
                <c:pt idx="2176">
                  <c:v>345.863</c:v>
                </c:pt>
                <c:pt idx="2177">
                  <c:v>344.85599999999999</c:v>
                </c:pt>
                <c:pt idx="2178">
                  <c:v>337.11</c:v>
                </c:pt>
                <c:pt idx="2179">
                  <c:v>312.58999999999997</c:v>
                </c:pt>
                <c:pt idx="2180">
                  <c:v>358.32499999999999</c:v>
                </c:pt>
                <c:pt idx="2181">
                  <c:v>350.65</c:v>
                </c:pt>
                <c:pt idx="2182">
                  <c:v>338.53</c:v>
                </c:pt>
                <c:pt idx="2183">
                  <c:v>3.4889999999999999</c:v>
                </c:pt>
                <c:pt idx="2184">
                  <c:v>15.459</c:v>
                </c:pt>
                <c:pt idx="2185">
                  <c:v>12.396000000000001</c:v>
                </c:pt>
                <c:pt idx="2186">
                  <c:v>352.512</c:v>
                </c:pt>
                <c:pt idx="2187">
                  <c:v>352.45100000000002</c:v>
                </c:pt>
                <c:pt idx="2188">
                  <c:v>0.621</c:v>
                </c:pt>
                <c:pt idx="2189">
                  <c:v>16.117999999999999</c:v>
                </c:pt>
                <c:pt idx="2190">
                  <c:v>33.249000000000002</c:v>
                </c:pt>
                <c:pt idx="2191">
                  <c:v>359.517</c:v>
                </c:pt>
                <c:pt idx="2192">
                  <c:v>358.98099999999999</c:v>
                </c:pt>
                <c:pt idx="2193">
                  <c:v>11.637</c:v>
                </c:pt>
                <c:pt idx="2194">
                  <c:v>354.37700000000001</c:v>
                </c:pt>
                <c:pt idx="2195">
                  <c:v>3.98</c:v>
                </c:pt>
                <c:pt idx="2196">
                  <c:v>7.0179999999999998</c:v>
                </c:pt>
                <c:pt idx="2197">
                  <c:v>352.76400000000001</c:v>
                </c:pt>
                <c:pt idx="2198">
                  <c:v>348.40699999999998</c:v>
                </c:pt>
                <c:pt idx="2199">
                  <c:v>3.3559999999999999</c:v>
                </c:pt>
                <c:pt idx="2200">
                  <c:v>21.459</c:v>
                </c:pt>
                <c:pt idx="2201">
                  <c:v>20.177</c:v>
                </c:pt>
                <c:pt idx="2202">
                  <c:v>1.8620000000000001</c:v>
                </c:pt>
                <c:pt idx="2203">
                  <c:v>0.8</c:v>
                </c:pt>
                <c:pt idx="2204">
                  <c:v>29.099</c:v>
                </c:pt>
                <c:pt idx="2205">
                  <c:v>19.561</c:v>
                </c:pt>
                <c:pt idx="2206">
                  <c:v>3.4670000000000001</c:v>
                </c:pt>
                <c:pt idx="2207">
                  <c:v>7.3869999999999996</c:v>
                </c:pt>
                <c:pt idx="2208">
                  <c:v>300.93599999999998</c:v>
                </c:pt>
                <c:pt idx="2209">
                  <c:v>320.90600000000001</c:v>
                </c:pt>
                <c:pt idx="2210">
                  <c:v>43.825000000000003</c:v>
                </c:pt>
                <c:pt idx="2211">
                  <c:v>27.866</c:v>
                </c:pt>
                <c:pt idx="2212">
                  <c:v>12.273</c:v>
                </c:pt>
                <c:pt idx="2213">
                  <c:v>358.529</c:v>
                </c:pt>
                <c:pt idx="2214">
                  <c:v>356.97699999999998</c:v>
                </c:pt>
                <c:pt idx="2215">
                  <c:v>16.260999999999999</c:v>
                </c:pt>
                <c:pt idx="2216">
                  <c:v>14.815</c:v>
                </c:pt>
                <c:pt idx="2217">
                  <c:v>4.6230000000000002</c:v>
                </c:pt>
                <c:pt idx="2218">
                  <c:v>1.0609999999999999</c:v>
                </c:pt>
                <c:pt idx="2219">
                  <c:v>0.72499999999999998</c:v>
                </c:pt>
                <c:pt idx="2220">
                  <c:v>32.957000000000001</c:v>
                </c:pt>
                <c:pt idx="2221">
                  <c:v>18.059000000000001</c:v>
                </c:pt>
                <c:pt idx="2222">
                  <c:v>29.568999999999999</c:v>
                </c:pt>
                <c:pt idx="2223">
                  <c:v>10.826000000000001</c:v>
                </c:pt>
                <c:pt idx="2224">
                  <c:v>15.747</c:v>
                </c:pt>
                <c:pt idx="2225">
                  <c:v>350.97899999999998</c:v>
                </c:pt>
                <c:pt idx="2226">
                  <c:v>0.71899999999999997</c:v>
                </c:pt>
                <c:pt idx="2227">
                  <c:v>0.90300000000000002</c:v>
                </c:pt>
                <c:pt idx="2228">
                  <c:v>341.846</c:v>
                </c:pt>
                <c:pt idx="2229">
                  <c:v>2.9119999999999999</c:v>
                </c:pt>
                <c:pt idx="2230">
                  <c:v>14.481</c:v>
                </c:pt>
                <c:pt idx="2231">
                  <c:v>47.23</c:v>
                </c:pt>
                <c:pt idx="2232">
                  <c:v>20.722999999999999</c:v>
                </c:pt>
                <c:pt idx="2233">
                  <c:v>352.96199999999999</c:v>
                </c:pt>
                <c:pt idx="2234">
                  <c:v>9.86</c:v>
                </c:pt>
                <c:pt idx="2235">
                  <c:v>5.375</c:v>
                </c:pt>
                <c:pt idx="2236">
                  <c:v>33.648000000000003</c:v>
                </c:pt>
                <c:pt idx="2237">
                  <c:v>34.819000000000003</c:v>
                </c:pt>
                <c:pt idx="2238">
                  <c:v>260.93700000000001</c:v>
                </c:pt>
                <c:pt idx="2239">
                  <c:v>238.53299999999999</c:v>
                </c:pt>
                <c:pt idx="2240">
                  <c:v>254.24299999999999</c:v>
                </c:pt>
                <c:pt idx="2241">
                  <c:v>353.89800000000002</c:v>
                </c:pt>
                <c:pt idx="2242">
                  <c:v>8.3490000000000002</c:v>
                </c:pt>
                <c:pt idx="2243">
                  <c:v>18.873999999999999</c:v>
                </c:pt>
                <c:pt idx="2244">
                  <c:v>358.21899999999999</c:v>
                </c:pt>
                <c:pt idx="2245">
                  <c:v>356.27499999999998</c:v>
                </c:pt>
                <c:pt idx="2246">
                  <c:v>349.13900000000001</c:v>
                </c:pt>
                <c:pt idx="2247">
                  <c:v>354.10700000000003</c:v>
                </c:pt>
                <c:pt idx="2248">
                  <c:v>353.30099999999999</c:v>
                </c:pt>
                <c:pt idx="2249">
                  <c:v>356.55799999999999</c:v>
                </c:pt>
                <c:pt idx="2250">
                  <c:v>2.3969999999999998</c:v>
                </c:pt>
                <c:pt idx="2251">
                  <c:v>6.2850000000000001</c:v>
                </c:pt>
                <c:pt idx="2252">
                  <c:v>42.155000000000001</c:v>
                </c:pt>
                <c:pt idx="2253">
                  <c:v>316.13299999999998</c:v>
                </c:pt>
                <c:pt idx="2254">
                  <c:v>337.23899999999998</c:v>
                </c:pt>
                <c:pt idx="2255">
                  <c:v>162.80099999999999</c:v>
                </c:pt>
                <c:pt idx="2256">
                  <c:v>142.81299999999999</c:v>
                </c:pt>
                <c:pt idx="2257">
                  <c:v>30.431000000000001</c:v>
                </c:pt>
                <c:pt idx="2258">
                  <c:v>331.76499999999999</c:v>
                </c:pt>
                <c:pt idx="2259">
                  <c:v>291.64400000000001</c:v>
                </c:pt>
                <c:pt idx="2260">
                  <c:v>351.26</c:v>
                </c:pt>
                <c:pt idx="2261">
                  <c:v>27.129000000000001</c:v>
                </c:pt>
                <c:pt idx="2262">
                  <c:v>346.07600000000002</c:v>
                </c:pt>
                <c:pt idx="2263">
                  <c:v>325.12200000000001</c:v>
                </c:pt>
                <c:pt idx="2264">
                  <c:v>3.0550000000000002</c:v>
                </c:pt>
                <c:pt idx="2265">
                  <c:v>354.48</c:v>
                </c:pt>
                <c:pt idx="2266">
                  <c:v>7.673</c:v>
                </c:pt>
                <c:pt idx="2267">
                  <c:v>3.262</c:v>
                </c:pt>
                <c:pt idx="2268">
                  <c:v>352.12599999999998</c:v>
                </c:pt>
                <c:pt idx="2269">
                  <c:v>352.13099999999997</c:v>
                </c:pt>
                <c:pt idx="2270">
                  <c:v>325.27100000000002</c:v>
                </c:pt>
                <c:pt idx="2271">
                  <c:v>312.642</c:v>
                </c:pt>
                <c:pt idx="2272">
                  <c:v>342.17399999999998</c:v>
                </c:pt>
                <c:pt idx="2273">
                  <c:v>5.4130000000000003</c:v>
                </c:pt>
                <c:pt idx="2274">
                  <c:v>25.968</c:v>
                </c:pt>
                <c:pt idx="2275">
                  <c:v>11.743</c:v>
                </c:pt>
                <c:pt idx="2276">
                  <c:v>304.64699999999999</c:v>
                </c:pt>
                <c:pt idx="2277">
                  <c:v>347.84800000000001</c:v>
                </c:pt>
                <c:pt idx="2278">
                  <c:v>334.262</c:v>
                </c:pt>
                <c:pt idx="2279">
                  <c:v>16.62</c:v>
                </c:pt>
                <c:pt idx="2280">
                  <c:v>348.303</c:v>
                </c:pt>
                <c:pt idx="2281">
                  <c:v>340.79399999999998</c:v>
                </c:pt>
                <c:pt idx="2282">
                  <c:v>18.463999999999999</c:v>
                </c:pt>
                <c:pt idx="2283">
                  <c:v>3.395</c:v>
                </c:pt>
                <c:pt idx="2284">
                  <c:v>339.08699999999999</c:v>
                </c:pt>
                <c:pt idx="2285">
                  <c:v>325.93400000000003</c:v>
                </c:pt>
                <c:pt idx="2286">
                  <c:v>329.03899999999999</c:v>
                </c:pt>
                <c:pt idx="2287">
                  <c:v>15.228</c:v>
                </c:pt>
                <c:pt idx="2288">
                  <c:v>4.9180000000000001</c:v>
                </c:pt>
                <c:pt idx="2289">
                  <c:v>322.81099999999998</c:v>
                </c:pt>
                <c:pt idx="2290">
                  <c:v>142.208</c:v>
                </c:pt>
                <c:pt idx="2291">
                  <c:v>130.07300000000001</c:v>
                </c:pt>
                <c:pt idx="2292">
                  <c:v>183.46600000000001</c:v>
                </c:pt>
                <c:pt idx="2293">
                  <c:v>85.091999999999999</c:v>
                </c:pt>
                <c:pt idx="2294">
                  <c:v>4.5419999999999998</c:v>
                </c:pt>
                <c:pt idx="2295">
                  <c:v>318.505</c:v>
                </c:pt>
                <c:pt idx="2296">
                  <c:v>297.60399999999998</c:v>
                </c:pt>
                <c:pt idx="2297">
                  <c:v>157.13</c:v>
                </c:pt>
                <c:pt idx="2298">
                  <c:v>153.80000000000001</c:v>
                </c:pt>
                <c:pt idx="2299">
                  <c:v>113.34699999999999</c:v>
                </c:pt>
                <c:pt idx="2300">
                  <c:v>3.6480000000000001</c:v>
                </c:pt>
                <c:pt idx="2301">
                  <c:v>292.70400000000001</c:v>
                </c:pt>
                <c:pt idx="2302">
                  <c:v>315.18799999999999</c:v>
                </c:pt>
                <c:pt idx="2303">
                  <c:v>333.95600000000002</c:v>
                </c:pt>
                <c:pt idx="2304">
                  <c:v>180.78100000000001</c:v>
                </c:pt>
                <c:pt idx="2305">
                  <c:v>32.238</c:v>
                </c:pt>
                <c:pt idx="2306">
                  <c:v>345.35199999999998</c:v>
                </c:pt>
                <c:pt idx="2307">
                  <c:v>347.45299999999997</c:v>
                </c:pt>
                <c:pt idx="2308">
                  <c:v>311.44799999999998</c:v>
                </c:pt>
                <c:pt idx="2309">
                  <c:v>151.02699999999999</c:v>
                </c:pt>
                <c:pt idx="2310">
                  <c:v>33.027999999999999</c:v>
                </c:pt>
                <c:pt idx="2311">
                  <c:v>5.2309999999999999</c:v>
                </c:pt>
                <c:pt idx="2312">
                  <c:v>343.08300000000003</c:v>
                </c:pt>
                <c:pt idx="2313">
                  <c:v>298.07600000000002</c:v>
                </c:pt>
                <c:pt idx="2314">
                  <c:v>160.43299999999999</c:v>
                </c:pt>
                <c:pt idx="2315">
                  <c:v>289.07799999999997</c:v>
                </c:pt>
                <c:pt idx="2316">
                  <c:v>315.74099999999999</c:v>
                </c:pt>
                <c:pt idx="2317">
                  <c:v>145.06200000000001</c:v>
                </c:pt>
                <c:pt idx="2318">
                  <c:v>116.631</c:v>
                </c:pt>
                <c:pt idx="2319">
                  <c:v>352.73899999999998</c:v>
                </c:pt>
                <c:pt idx="2320">
                  <c:v>351.19</c:v>
                </c:pt>
                <c:pt idx="2321">
                  <c:v>6.7460000000000004</c:v>
                </c:pt>
                <c:pt idx="2322">
                  <c:v>5.8719999999999999</c:v>
                </c:pt>
                <c:pt idx="2323">
                  <c:v>145.20500000000001</c:v>
                </c:pt>
                <c:pt idx="2324">
                  <c:v>2.9209999999999998</c:v>
                </c:pt>
                <c:pt idx="2325">
                  <c:v>354.53199999999998</c:v>
                </c:pt>
                <c:pt idx="2326">
                  <c:v>333.779</c:v>
                </c:pt>
                <c:pt idx="2327">
                  <c:v>330.14299999999997</c:v>
                </c:pt>
                <c:pt idx="2328">
                  <c:v>329.46</c:v>
                </c:pt>
                <c:pt idx="2329">
                  <c:v>348.19299999999998</c:v>
                </c:pt>
                <c:pt idx="2330">
                  <c:v>333.7</c:v>
                </c:pt>
                <c:pt idx="2331">
                  <c:v>356.80099999999999</c:v>
                </c:pt>
                <c:pt idx="2332">
                  <c:v>358.01900000000001</c:v>
                </c:pt>
                <c:pt idx="2333">
                  <c:v>343.95</c:v>
                </c:pt>
                <c:pt idx="2334">
                  <c:v>19.911000000000001</c:v>
                </c:pt>
                <c:pt idx="2335">
                  <c:v>35.222000000000001</c:v>
                </c:pt>
                <c:pt idx="2336">
                  <c:v>12.323</c:v>
                </c:pt>
                <c:pt idx="2337">
                  <c:v>256.399</c:v>
                </c:pt>
                <c:pt idx="2338">
                  <c:v>227.46700000000001</c:v>
                </c:pt>
                <c:pt idx="2339">
                  <c:v>141.44900000000001</c:v>
                </c:pt>
                <c:pt idx="2340">
                  <c:v>192.50700000000001</c:v>
                </c:pt>
                <c:pt idx="2341">
                  <c:v>356.44099999999997</c:v>
                </c:pt>
                <c:pt idx="2342">
                  <c:v>347.10599999999999</c:v>
                </c:pt>
                <c:pt idx="2343">
                  <c:v>339.00200000000001</c:v>
                </c:pt>
                <c:pt idx="2344">
                  <c:v>335.976</c:v>
                </c:pt>
                <c:pt idx="2345">
                  <c:v>348.8</c:v>
                </c:pt>
                <c:pt idx="2346">
                  <c:v>174.697</c:v>
                </c:pt>
                <c:pt idx="2347">
                  <c:v>57.908000000000001</c:v>
                </c:pt>
                <c:pt idx="2348">
                  <c:v>354.32799999999997</c:v>
                </c:pt>
                <c:pt idx="2349">
                  <c:v>337.06200000000001</c:v>
                </c:pt>
                <c:pt idx="2350">
                  <c:v>314.51900000000001</c:v>
                </c:pt>
                <c:pt idx="2351">
                  <c:v>310.81099999999998</c:v>
                </c:pt>
                <c:pt idx="2352">
                  <c:v>290.08100000000002</c:v>
                </c:pt>
                <c:pt idx="2353">
                  <c:v>348.96300000000002</c:v>
                </c:pt>
                <c:pt idx="2354">
                  <c:v>319.37099999999998</c:v>
                </c:pt>
                <c:pt idx="2355">
                  <c:v>257.98500000000001</c:v>
                </c:pt>
                <c:pt idx="2356">
                  <c:v>290.40199999999999</c:v>
                </c:pt>
                <c:pt idx="2357">
                  <c:v>296.255</c:v>
                </c:pt>
                <c:pt idx="2358">
                  <c:v>296.18700000000001</c:v>
                </c:pt>
                <c:pt idx="2359">
                  <c:v>0.77400000000000002</c:v>
                </c:pt>
                <c:pt idx="2360">
                  <c:v>284.50700000000001</c:v>
                </c:pt>
                <c:pt idx="2361">
                  <c:v>219.77699999999999</c:v>
                </c:pt>
                <c:pt idx="2362">
                  <c:v>148.35900000000001</c:v>
                </c:pt>
                <c:pt idx="2363">
                  <c:v>154.74799999999999</c:v>
                </c:pt>
                <c:pt idx="2364">
                  <c:v>126.967</c:v>
                </c:pt>
                <c:pt idx="2365">
                  <c:v>105.31100000000001</c:v>
                </c:pt>
                <c:pt idx="2366">
                  <c:v>348.19299999999998</c:v>
                </c:pt>
                <c:pt idx="2367">
                  <c:v>330.30799999999999</c:v>
                </c:pt>
                <c:pt idx="2368">
                  <c:v>247.59399999999999</c:v>
                </c:pt>
                <c:pt idx="2369">
                  <c:v>202.27</c:v>
                </c:pt>
                <c:pt idx="2370">
                  <c:v>209.255</c:v>
                </c:pt>
                <c:pt idx="2371">
                  <c:v>117.56399999999999</c:v>
                </c:pt>
                <c:pt idx="2372">
                  <c:v>345.15499999999997</c:v>
                </c:pt>
                <c:pt idx="2373">
                  <c:v>312.65499999999997</c:v>
                </c:pt>
                <c:pt idx="2374">
                  <c:v>192.82599999999999</c:v>
                </c:pt>
                <c:pt idx="2375">
                  <c:v>120.879</c:v>
                </c:pt>
                <c:pt idx="2376">
                  <c:v>184.14699999999999</c:v>
                </c:pt>
                <c:pt idx="2377">
                  <c:v>37.066000000000003</c:v>
                </c:pt>
                <c:pt idx="2378">
                  <c:v>340.25700000000001</c:v>
                </c:pt>
                <c:pt idx="2379">
                  <c:v>332.22300000000001</c:v>
                </c:pt>
                <c:pt idx="2380">
                  <c:v>272.85500000000002</c:v>
                </c:pt>
                <c:pt idx="2381">
                  <c:v>230.767</c:v>
                </c:pt>
                <c:pt idx="2382">
                  <c:v>160.78800000000001</c:v>
                </c:pt>
                <c:pt idx="2383">
                  <c:v>145.446</c:v>
                </c:pt>
                <c:pt idx="2384">
                  <c:v>109.26900000000001</c:v>
                </c:pt>
                <c:pt idx="2385">
                  <c:v>306.77100000000002</c:v>
                </c:pt>
                <c:pt idx="2386">
                  <c:v>149.36000000000001</c:v>
                </c:pt>
                <c:pt idx="2387">
                  <c:v>130.83099999999999</c:v>
                </c:pt>
                <c:pt idx="2388">
                  <c:v>190.19200000000001</c:v>
                </c:pt>
                <c:pt idx="2389">
                  <c:v>289.67599999999999</c:v>
                </c:pt>
                <c:pt idx="2390">
                  <c:v>104.57599999999999</c:v>
                </c:pt>
                <c:pt idx="2391">
                  <c:v>29.942</c:v>
                </c:pt>
                <c:pt idx="2392">
                  <c:v>349.65</c:v>
                </c:pt>
                <c:pt idx="2393">
                  <c:v>318.74</c:v>
                </c:pt>
                <c:pt idx="2394">
                  <c:v>321.75099999999998</c:v>
                </c:pt>
                <c:pt idx="2395">
                  <c:v>334.59100000000001</c:v>
                </c:pt>
                <c:pt idx="2396">
                  <c:v>320.27199999999999</c:v>
                </c:pt>
                <c:pt idx="2397">
                  <c:v>323.88499999999999</c:v>
                </c:pt>
                <c:pt idx="2398">
                  <c:v>303.572</c:v>
                </c:pt>
                <c:pt idx="2399">
                  <c:v>344.74400000000003</c:v>
                </c:pt>
                <c:pt idx="2400">
                  <c:v>328.10700000000003</c:v>
                </c:pt>
                <c:pt idx="2401">
                  <c:v>329.03300000000002</c:v>
                </c:pt>
                <c:pt idx="2402">
                  <c:v>308.81700000000001</c:v>
                </c:pt>
                <c:pt idx="2403">
                  <c:v>307.99700000000001</c:v>
                </c:pt>
                <c:pt idx="2404">
                  <c:v>238.56299999999999</c:v>
                </c:pt>
                <c:pt idx="2405">
                  <c:v>167.16300000000001</c:v>
                </c:pt>
                <c:pt idx="2406">
                  <c:v>3.8159999999999998</c:v>
                </c:pt>
                <c:pt idx="2407">
                  <c:v>343.351</c:v>
                </c:pt>
                <c:pt idx="2408">
                  <c:v>324.71300000000002</c:v>
                </c:pt>
                <c:pt idx="2409">
                  <c:v>324.12400000000002</c:v>
                </c:pt>
                <c:pt idx="2410">
                  <c:v>314.46699999999998</c:v>
                </c:pt>
                <c:pt idx="2411">
                  <c:v>297.97000000000003</c:v>
                </c:pt>
                <c:pt idx="2412">
                  <c:v>306.69900000000001</c:v>
                </c:pt>
                <c:pt idx="2413">
                  <c:v>289.75299999999999</c:v>
                </c:pt>
                <c:pt idx="2414">
                  <c:v>312.49099999999999</c:v>
                </c:pt>
                <c:pt idx="2415">
                  <c:v>276.005</c:v>
                </c:pt>
                <c:pt idx="2416">
                  <c:v>14.013</c:v>
                </c:pt>
                <c:pt idx="2417">
                  <c:v>325.471</c:v>
                </c:pt>
                <c:pt idx="2418">
                  <c:v>279.01900000000001</c:v>
                </c:pt>
                <c:pt idx="2419">
                  <c:v>316.54500000000002</c:v>
                </c:pt>
                <c:pt idx="2420">
                  <c:v>301.76400000000001</c:v>
                </c:pt>
                <c:pt idx="2421">
                  <c:v>190.59800000000001</c:v>
                </c:pt>
                <c:pt idx="2422">
                  <c:v>134.97499999999999</c:v>
                </c:pt>
                <c:pt idx="2423">
                  <c:v>11.281000000000001</c:v>
                </c:pt>
                <c:pt idx="2424">
                  <c:v>333.28500000000003</c:v>
                </c:pt>
                <c:pt idx="2425">
                  <c:v>342.77600000000001</c:v>
                </c:pt>
                <c:pt idx="2426">
                  <c:v>305.65800000000002</c:v>
                </c:pt>
                <c:pt idx="2427">
                  <c:v>307.12900000000002</c:v>
                </c:pt>
                <c:pt idx="2428">
                  <c:v>157.148</c:v>
                </c:pt>
                <c:pt idx="2429">
                  <c:v>153.786</c:v>
                </c:pt>
                <c:pt idx="2430">
                  <c:v>348.96100000000001</c:v>
                </c:pt>
                <c:pt idx="2431">
                  <c:v>342.96699999999998</c:v>
                </c:pt>
                <c:pt idx="2432">
                  <c:v>309.94299999999998</c:v>
                </c:pt>
                <c:pt idx="2433">
                  <c:v>176.59899999999999</c:v>
                </c:pt>
                <c:pt idx="2434">
                  <c:v>168.696</c:v>
                </c:pt>
                <c:pt idx="2435">
                  <c:v>139.22999999999999</c:v>
                </c:pt>
                <c:pt idx="2436">
                  <c:v>232.91900000000001</c:v>
                </c:pt>
                <c:pt idx="2437">
                  <c:v>204.45</c:v>
                </c:pt>
                <c:pt idx="2438">
                  <c:v>113.536</c:v>
                </c:pt>
                <c:pt idx="2439">
                  <c:v>251.874</c:v>
                </c:pt>
                <c:pt idx="2440">
                  <c:v>292.089</c:v>
                </c:pt>
                <c:pt idx="2441">
                  <c:v>301.76100000000002</c:v>
                </c:pt>
                <c:pt idx="2442">
                  <c:v>331.14600000000002</c:v>
                </c:pt>
                <c:pt idx="2443">
                  <c:v>329.69900000000001</c:v>
                </c:pt>
                <c:pt idx="2444">
                  <c:v>322.97399999999999</c:v>
                </c:pt>
                <c:pt idx="2445">
                  <c:v>333.69799999999998</c:v>
                </c:pt>
                <c:pt idx="2446">
                  <c:v>323.84899999999999</c:v>
                </c:pt>
                <c:pt idx="2447">
                  <c:v>318.14100000000002</c:v>
                </c:pt>
                <c:pt idx="2448">
                  <c:v>309.32799999999997</c:v>
                </c:pt>
                <c:pt idx="2449">
                  <c:v>304.23099999999999</c:v>
                </c:pt>
                <c:pt idx="2450">
                  <c:v>313.55399999999997</c:v>
                </c:pt>
                <c:pt idx="2451">
                  <c:v>343.30900000000003</c:v>
                </c:pt>
                <c:pt idx="2452">
                  <c:v>309.78500000000003</c:v>
                </c:pt>
                <c:pt idx="2453">
                  <c:v>299.67</c:v>
                </c:pt>
                <c:pt idx="2454">
                  <c:v>314.55700000000002</c:v>
                </c:pt>
                <c:pt idx="2455">
                  <c:v>334.63099999999997</c:v>
                </c:pt>
                <c:pt idx="2456">
                  <c:v>307.18900000000002</c:v>
                </c:pt>
                <c:pt idx="2457">
                  <c:v>150.15299999999999</c:v>
                </c:pt>
                <c:pt idx="2458">
                  <c:v>309.62799999999999</c:v>
                </c:pt>
                <c:pt idx="2459">
                  <c:v>322.43</c:v>
                </c:pt>
                <c:pt idx="2460">
                  <c:v>313.24200000000002</c:v>
                </c:pt>
                <c:pt idx="2461">
                  <c:v>315.76499999999999</c:v>
                </c:pt>
                <c:pt idx="2462">
                  <c:v>330.43400000000003</c:v>
                </c:pt>
                <c:pt idx="2463">
                  <c:v>332.04300000000001</c:v>
                </c:pt>
                <c:pt idx="2464">
                  <c:v>327.02100000000002</c:v>
                </c:pt>
                <c:pt idx="2465">
                  <c:v>317.13400000000001</c:v>
                </c:pt>
                <c:pt idx="2466">
                  <c:v>311.64100000000002</c:v>
                </c:pt>
                <c:pt idx="2467">
                  <c:v>318.34899999999999</c:v>
                </c:pt>
                <c:pt idx="2468">
                  <c:v>5.1319999999999997</c:v>
                </c:pt>
                <c:pt idx="2469">
                  <c:v>334.59699999999998</c:v>
                </c:pt>
                <c:pt idx="2470">
                  <c:v>34.142000000000003</c:v>
                </c:pt>
                <c:pt idx="2471">
                  <c:v>46.378</c:v>
                </c:pt>
                <c:pt idx="2472">
                  <c:v>32.192</c:v>
                </c:pt>
                <c:pt idx="2473">
                  <c:v>33.6</c:v>
                </c:pt>
                <c:pt idx="2474">
                  <c:v>18.725000000000001</c:v>
                </c:pt>
                <c:pt idx="2475">
                  <c:v>14.670999999999999</c:v>
                </c:pt>
                <c:pt idx="2476">
                  <c:v>9.2530000000000001</c:v>
                </c:pt>
                <c:pt idx="2477">
                  <c:v>17.925000000000001</c:v>
                </c:pt>
                <c:pt idx="2478">
                  <c:v>13.539</c:v>
                </c:pt>
                <c:pt idx="2479">
                  <c:v>35.959000000000003</c:v>
                </c:pt>
                <c:pt idx="2480">
                  <c:v>44.755000000000003</c:v>
                </c:pt>
                <c:pt idx="2481">
                  <c:v>3.504</c:v>
                </c:pt>
                <c:pt idx="2482">
                  <c:v>290.11599999999999</c:v>
                </c:pt>
                <c:pt idx="2483">
                  <c:v>344.94</c:v>
                </c:pt>
                <c:pt idx="2484">
                  <c:v>36.216999999999999</c:v>
                </c:pt>
                <c:pt idx="2485">
                  <c:v>358.529</c:v>
                </c:pt>
                <c:pt idx="2486">
                  <c:v>34.889000000000003</c:v>
                </c:pt>
                <c:pt idx="2487">
                  <c:v>333.31599999999997</c:v>
                </c:pt>
                <c:pt idx="2488">
                  <c:v>330.245</c:v>
                </c:pt>
                <c:pt idx="2489">
                  <c:v>345.52499999999998</c:v>
                </c:pt>
                <c:pt idx="2490">
                  <c:v>17.832000000000001</c:v>
                </c:pt>
                <c:pt idx="2491">
                  <c:v>27.151</c:v>
                </c:pt>
                <c:pt idx="2492">
                  <c:v>357.12299999999999</c:v>
                </c:pt>
                <c:pt idx="2493">
                  <c:v>25.88</c:v>
                </c:pt>
                <c:pt idx="2494">
                  <c:v>12.273999999999999</c:v>
                </c:pt>
                <c:pt idx="2495">
                  <c:v>343.74599999999998</c:v>
                </c:pt>
                <c:pt idx="2496">
                  <c:v>339.327</c:v>
                </c:pt>
                <c:pt idx="2497">
                  <c:v>21.337</c:v>
                </c:pt>
                <c:pt idx="2498">
                  <c:v>347.44099999999997</c:v>
                </c:pt>
                <c:pt idx="2499">
                  <c:v>321.529</c:v>
                </c:pt>
                <c:pt idx="2500">
                  <c:v>10.882</c:v>
                </c:pt>
                <c:pt idx="2501">
                  <c:v>20.638000000000002</c:v>
                </c:pt>
                <c:pt idx="2502">
                  <c:v>18.837</c:v>
                </c:pt>
                <c:pt idx="2503">
                  <c:v>355.64100000000002</c:v>
                </c:pt>
                <c:pt idx="2504">
                  <c:v>5.9249999999999998</c:v>
                </c:pt>
                <c:pt idx="2505">
                  <c:v>20.170000000000002</c:v>
                </c:pt>
                <c:pt idx="2506">
                  <c:v>16.338999999999999</c:v>
                </c:pt>
                <c:pt idx="2507">
                  <c:v>20.405999999999999</c:v>
                </c:pt>
                <c:pt idx="2508">
                  <c:v>28.213000000000001</c:v>
                </c:pt>
                <c:pt idx="2509">
                  <c:v>10.916</c:v>
                </c:pt>
                <c:pt idx="2510">
                  <c:v>349.822</c:v>
                </c:pt>
                <c:pt idx="2511">
                  <c:v>0.79</c:v>
                </c:pt>
                <c:pt idx="2512">
                  <c:v>29.986999999999998</c:v>
                </c:pt>
                <c:pt idx="2513">
                  <c:v>353.21</c:v>
                </c:pt>
                <c:pt idx="2514">
                  <c:v>351.17500000000001</c:v>
                </c:pt>
                <c:pt idx="2515">
                  <c:v>351.53699999999998</c:v>
                </c:pt>
                <c:pt idx="2516">
                  <c:v>1.294</c:v>
                </c:pt>
                <c:pt idx="2517">
                  <c:v>346.06400000000002</c:v>
                </c:pt>
                <c:pt idx="2518">
                  <c:v>348.02300000000002</c:v>
                </c:pt>
                <c:pt idx="2519">
                  <c:v>5.0119999999999996</c:v>
                </c:pt>
                <c:pt idx="2520">
                  <c:v>353.28500000000003</c:v>
                </c:pt>
                <c:pt idx="2521">
                  <c:v>355.16199999999998</c:v>
                </c:pt>
                <c:pt idx="2522">
                  <c:v>349.29899999999998</c:v>
                </c:pt>
                <c:pt idx="2523">
                  <c:v>352.13299999999998</c:v>
                </c:pt>
                <c:pt idx="2524">
                  <c:v>12.494</c:v>
                </c:pt>
                <c:pt idx="2525">
                  <c:v>351.86799999999999</c:v>
                </c:pt>
                <c:pt idx="2526">
                  <c:v>352.33100000000002</c:v>
                </c:pt>
                <c:pt idx="2527">
                  <c:v>357.85500000000002</c:v>
                </c:pt>
                <c:pt idx="2528">
                  <c:v>0.87</c:v>
                </c:pt>
                <c:pt idx="2529">
                  <c:v>8.8179999999999996</c:v>
                </c:pt>
                <c:pt idx="2530">
                  <c:v>342.87</c:v>
                </c:pt>
                <c:pt idx="2531">
                  <c:v>0.23799999999999999</c:v>
                </c:pt>
                <c:pt idx="2532">
                  <c:v>10.808999999999999</c:v>
                </c:pt>
                <c:pt idx="2533">
                  <c:v>354.685</c:v>
                </c:pt>
                <c:pt idx="2534">
                  <c:v>3.028</c:v>
                </c:pt>
                <c:pt idx="2535">
                  <c:v>4.7409999999999997</c:v>
                </c:pt>
                <c:pt idx="2536">
                  <c:v>348.46100000000001</c:v>
                </c:pt>
                <c:pt idx="2537">
                  <c:v>333.91699999999997</c:v>
                </c:pt>
                <c:pt idx="2538">
                  <c:v>346.47</c:v>
                </c:pt>
                <c:pt idx="2539">
                  <c:v>6.3819999999999997</c:v>
                </c:pt>
                <c:pt idx="2540">
                  <c:v>356.69299999999998</c:v>
                </c:pt>
                <c:pt idx="2541">
                  <c:v>343.02100000000002</c:v>
                </c:pt>
                <c:pt idx="2542">
                  <c:v>44.015999999999998</c:v>
                </c:pt>
                <c:pt idx="2543">
                  <c:v>31.648</c:v>
                </c:pt>
                <c:pt idx="2544">
                  <c:v>357.54399999999998</c:v>
                </c:pt>
                <c:pt idx="2545">
                  <c:v>347.27800000000002</c:v>
                </c:pt>
                <c:pt idx="2546">
                  <c:v>0.99299999999999999</c:v>
                </c:pt>
                <c:pt idx="2547">
                  <c:v>4.8259999999999996</c:v>
                </c:pt>
                <c:pt idx="2548">
                  <c:v>8.125</c:v>
                </c:pt>
                <c:pt idx="2549">
                  <c:v>19.838000000000001</c:v>
                </c:pt>
                <c:pt idx="2550">
                  <c:v>15.734</c:v>
                </c:pt>
                <c:pt idx="2551">
                  <c:v>14.853999999999999</c:v>
                </c:pt>
                <c:pt idx="2552">
                  <c:v>12.045</c:v>
                </c:pt>
                <c:pt idx="2553">
                  <c:v>24.120999999999999</c:v>
                </c:pt>
                <c:pt idx="2554">
                  <c:v>2.1440000000000001</c:v>
                </c:pt>
                <c:pt idx="2555">
                  <c:v>352.13900000000001</c:v>
                </c:pt>
                <c:pt idx="2556">
                  <c:v>351.678</c:v>
                </c:pt>
                <c:pt idx="2557">
                  <c:v>346.74799999999999</c:v>
                </c:pt>
                <c:pt idx="2558">
                  <c:v>352.98899999999998</c:v>
                </c:pt>
                <c:pt idx="2559">
                  <c:v>30.111999999999998</c:v>
                </c:pt>
                <c:pt idx="2560">
                  <c:v>19.504000000000001</c:v>
                </c:pt>
                <c:pt idx="2561">
                  <c:v>350.084</c:v>
                </c:pt>
                <c:pt idx="2562">
                  <c:v>351.83800000000002</c:v>
                </c:pt>
                <c:pt idx="2563">
                  <c:v>354.18200000000002</c:v>
                </c:pt>
                <c:pt idx="2564">
                  <c:v>355.26900000000001</c:v>
                </c:pt>
                <c:pt idx="2565">
                  <c:v>343.79199999999997</c:v>
                </c:pt>
                <c:pt idx="2566">
                  <c:v>1.262</c:v>
                </c:pt>
                <c:pt idx="2567">
                  <c:v>356.42399999999998</c:v>
                </c:pt>
                <c:pt idx="2568">
                  <c:v>347.01100000000002</c:v>
                </c:pt>
                <c:pt idx="2569">
                  <c:v>5.6239999999999997</c:v>
                </c:pt>
                <c:pt idx="2570">
                  <c:v>26.315000000000001</c:v>
                </c:pt>
                <c:pt idx="2571">
                  <c:v>353.81599999999997</c:v>
                </c:pt>
                <c:pt idx="2572">
                  <c:v>5.1479999999999997</c:v>
                </c:pt>
                <c:pt idx="2573">
                  <c:v>343.43400000000003</c:v>
                </c:pt>
                <c:pt idx="2574">
                  <c:v>0.255</c:v>
                </c:pt>
                <c:pt idx="2575">
                  <c:v>8.6890000000000001</c:v>
                </c:pt>
                <c:pt idx="2576">
                  <c:v>359.005</c:v>
                </c:pt>
                <c:pt idx="2577">
                  <c:v>356.67500000000001</c:v>
                </c:pt>
                <c:pt idx="2578">
                  <c:v>34.795999999999999</c:v>
                </c:pt>
                <c:pt idx="2579">
                  <c:v>7.2329999999999997</c:v>
                </c:pt>
                <c:pt idx="2580">
                  <c:v>348.858</c:v>
                </c:pt>
                <c:pt idx="2581">
                  <c:v>350.07299999999998</c:v>
                </c:pt>
                <c:pt idx="2582">
                  <c:v>348.40699999999998</c:v>
                </c:pt>
                <c:pt idx="2583">
                  <c:v>338.22399999999999</c:v>
                </c:pt>
                <c:pt idx="2584">
                  <c:v>19.721</c:v>
                </c:pt>
                <c:pt idx="2585">
                  <c:v>17.928999999999998</c:v>
                </c:pt>
                <c:pt idx="2586">
                  <c:v>4.5979999999999999</c:v>
                </c:pt>
                <c:pt idx="2587">
                  <c:v>3.5550000000000002</c:v>
                </c:pt>
                <c:pt idx="2588">
                  <c:v>15.861000000000001</c:v>
                </c:pt>
                <c:pt idx="2589">
                  <c:v>344.786</c:v>
                </c:pt>
                <c:pt idx="2590">
                  <c:v>357.97899999999998</c:v>
                </c:pt>
                <c:pt idx="2591">
                  <c:v>314.15600000000001</c:v>
                </c:pt>
                <c:pt idx="2592">
                  <c:v>23.35</c:v>
                </c:pt>
                <c:pt idx="2593">
                  <c:v>353.291</c:v>
                </c:pt>
                <c:pt idx="2594">
                  <c:v>340.88499999999999</c:v>
                </c:pt>
                <c:pt idx="2595">
                  <c:v>355.387</c:v>
                </c:pt>
                <c:pt idx="2596">
                  <c:v>17.661000000000001</c:v>
                </c:pt>
                <c:pt idx="2597">
                  <c:v>18.786999999999999</c:v>
                </c:pt>
                <c:pt idx="2598">
                  <c:v>352.46899999999999</c:v>
                </c:pt>
                <c:pt idx="2599">
                  <c:v>347.01100000000002</c:v>
                </c:pt>
                <c:pt idx="2600">
                  <c:v>348.02</c:v>
                </c:pt>
                <c:pt idx="2601">
                  <c:v>16.155000000000001</c:v>
                </c:pt>
                <c:pt idx="2602">
                  <c:v>5.7080000000000002</c:v>
                </c:pt>
                <c:pt idx="2603">
                  <c:v>343.74599999999998</c:v>
                </c:pt>
                <c:pt idx="2604">
                  <c:v>325.71499999999997</c:v>
                </c:pt>
                <c:pt idx="2605">
                  <c:v>310.07600000000002</c:v>
                </c:pt>
                <c:pt idx="2606">
                  <c:v>325.36599999999999</c:v>
                </c:pt>
                <c:pt idx="2607">
                  <c:v>327.16699999999997</c:v>
                </c:pt>
                <c:pt idx="2608">
                  <c:v>301.98399999999998</c:v>
                </c:pt>
                <c:pt idx="2609">
                  <c:v>223.446</c:v>
                </c:pt>
                <c:pt idx="2610">
                  <c:v>146.44999999999999</c:v>
                </c:pt>
                <c:pt idx="2611">
                  <c:v>27.513999999999999</c:v>
                </c:pt>
                <c:pt idx="2612">
                  <c:v>164.54599999999999</c:v>
                </c:pt>
                <c:pt idx="2613">
                  <c:v>347.30099999999999</c:v>
                </c:pt>
                <c:pt idx="2614">
                  <c:v>339.01499999999999</c:v>
                </c:pt>
                <c:pt idx="2615">
                  <c:v>16.206</c:v>
                </c:pt>
                <c:pt idx="2616">
                  <c:v>2.5630000000000002</c:v>
                </c:pt>
                <c:pt idx="2617">
                  <c:v>289.74799999999999</c:v>
                </c:pt>
                <c:pt idx="2618">
                  <c:v>330.44499999999999</c:v>
                </c:pt>
                <c:pt idx="2619">
                  <c:v>328.173</c:v>
                </c:pt>
                <c:pt idx="2620">
                  <c:v>347.50200000000001</c:v>
                </c:pt>
                <c:pt idx="2621">
                  <c:v>344.63799999999998</c:v>
                </c:pt>
                <c:pt idx="2622">
                  <c:v>211.95699999999999</c:v>
                </c:pt>
                <c:pt idx="2623">
                  <c:v>162.66300000000001</c:v>
                </c:pt>
                <c:pt idx="2624">
                  <c:v>56.094999999999999</c:v>
                </c:pt>
                <c:pt idx="2625">
                  <c:v>44.985999999999997</c:v>
                </c:pt>
                <c:pt idx="2626">
                  <c:v>339.98099999999999</c:v>
                </c:pt>
                <c:pt idx="2627">
                  <c:v>339.19200000000001</c:v>
                </c:pt>
                <c:pt idx="2628">
                  <c:v>321.10599999999999</c:v>
                </c:pt>
                <c:pt idx="2629">
                  <c:v>260.36900000000003</c:v>
                </c:pt>
                <c:pt idx="2630">
                  <c:v>305.80700000000002</c:v>
                </c:pt>
                <c:pt idx="2631">
                  <c:v>323.863</c:v>
                </c:pt>
                <c:pt idx="2632">
                  <c:v>313.85599999999999</c:v>
                </c:pt>
                <c:pt idx="2633">
                  <c:v>315.82</c:v>
                </c:pt>
                <c:pt idx="2634">
                  <c:v>317.78899999999999</c:v>
                </c:pt>
                <c:pt idx="2635">
                  <c:v>311.05900000000003</c:v>
                </c:pt>
                <c:pt idx="2636">
                  <c:v>192.96600000000001</c:v>
                </c:pt>
                <c:pt idx="2637">
                  <c:v>149.25899999999999</c:v>
                </c:pt>
                <c:pt idx="2638">
                  <c:v>103.41500000000001</c:v>
                </c:pt>
                <c:pt idx="2639">
                  <c:v>344.178</c:v>
                </c:pt>
                <c:pt idx="2640">
                  <c:v>17.227</c:v>
                </c:pt>
                <c:pt idx="2641">
                  <c:v>152.209</c:v>
                </c:pt>
                <c:pt idx="2642">
                  <c:v>81.807000000000002</c:v>
                </c:pt>
                <c:pt idx="2643">
                  <c:v>26.198</c:v>
                </c:pt>
                <c:pt idx="2644">
                  <c:v>330.40199999999999</c:v>
                </c:pt>
                <c:pt idx="2645">
                  <c:v>330.16800000000001</c:v>
                </c:pt>
                <c:pt idx="2646">
                  <c:v>328.86099999999999</c:v>
                </c:pt>
                <c:pt idx="2647">
                  <c:v>312.16899999999998</c:v>
                </c:pt>
                <c:pt idx="2648">
                  <c:v>153.11000000000001</c:v>
                </c:pt>
                <c:pt idx="2649">
                  <c:v>152.38</c:v>
                </c:pt>
                <c:pt idx="2650">
                  <c:v>142.27699999999999</c:v>
                </c:pt>
                <c:pt idx="2651">
                  <c:v>170.29400000000001</c:v>
                </c:pt>
                <c:pt idx="2652">
                  <c:v>159.03399999999999</c:v>
                </c:pt>
                <c:pt idx="2653">
                  <c:v>131.249</c:v>
                </c:pt>
                <c:pt idx="2654">
                  <c:v>137.876</c:v>
                </c:pt>
                <c:pt idx="2655">
                  <c:v>133.642</c:v>
                </c:pt>
                <c:pt idx="2656">
                  <c:v>150.815</c:v>
                </c:pt>
                <c:pt idx="2657">
                  <c:v>135.83699999999999</c:v>
                </c:pt>
                <c:pt idx="2658">
                  <c:v>160.083</c:v>
                </c:pt>
                <c:pt idx="2659">
                  <c:v>156.108</c:v>
                </c:pt>
                <c:pt idx="2660">
                  <c:v>153.845</c:v>
                </c:pt>
                <c:pt idx="2661">
                  <c:v>153.364</c:v>
                </c:pt>
                <c:pt idx="2662">
                  <c:v>224.03100000000001</c:v>
                </c:pt>
                <c:pt idx="2663">
                  <c:v>157.97999999999999</c:v>
                </c:pt>
                <c:pt idx="2664">
                  <c:v>155.928</c:v>
                </c:pt>
                <c:pt idx="2665">
                  <c:v>290.81299999999999</c:v>
                </c:pt>
                <c:pt idx="2666">
                  <c:v>165.03100000000001</c:v>
                </c:pt>
                <c:pt idx="2667">
                  <c:v>144.34800000000001</c:v>
                </c:pt>
                <c:pt idx="2668">
                  <c:v>146.011</c:v>
                </c:pt>
                <c:pt idx="2669">
                  <c:v>310.01400000000001</c:v>
                </c:pt>
                <c:pt idx="2670">
                  <c:v>323.02999999999997</c:v>
                </c:pt>
                <c:pt idx="2671">
                  <c:v>318.267</c:v>
                </c:pt>
                <c:pt idx="2672">
                  <c:v>310.81</c:v>
                </c:pt>
                <c:pt idx="2673">
                  <c:v>300.96699999999998</c:v>
                </c:pt>
                <c:pt idx="2674">
                  <c:v>249.108</c:v>
                </c:pt>
                <c:pt idx="2675">
                  <c:v>295.61900000000003</c:v>
                </c:pt>
                <c:pt idx="2676">
                  <c:v>326.23099999999999</c:v>
                </c:pt>
                <c:pt idx="2677">
                  <c:v>314.24200000000002</c:v>
                </c:pt>
                <c:pt idx="2678">
                  <c:v>331.36200000000002</c:v>
                </c:pt>
                <c:pt idx="2679">
                  <c:v>204.066</c:v>
                </c:pt>
                <c:pt idx="2680">
                  <c:v>138.86099999999999</c:v>
                </c:pt>
                <c:pt idx="2681">
                  <c:v>3.198</c:v>
                </c:pt>
                <c:pt idx="2682">
                  <c:v>314.15100000000001</c:v>
                </c:pt>
                <c:pt idx="2683">
                  <c:v>305.06700000000001</c:v>
                </c:pt>
                <c:pt idx="2684">
                  <c:v>310.26499999999999</c:v>
                </c:pt>
                <c:pt idx="2685">
                  <c:v>324.065</c:v>
                </c:pt>
                <c:pt idx="2686">
                  <c:v>337.29599999999999</c:v>
                </c:pt>
                <c:pt idx="2687">
                  <c:v>319.42899999999997</c:v>
                </c:pt>
                <c:pt idx="2688">
                  <c:v>288.399</c:v>
                </c:pt>
                <c:pt idx="2689">
                  <c:v>295.37099999999998</c:v>
                </c:pt>
                <c:pt idx="2690">
                  <c:v>70.332999999999998</c:v>
                </c:pt>
                <c:pt idx="2691">
                  <c:v>293.33300000000003</c:v>
                </c:pt>
                <c:pt idx="2692">
                  <c:v>326.75</c:v>
                </c:pt>
                <c:pt idx="2693">
                  <c:v>14.922000000000001</c:v>
                </c:pt>
                <c:pt idx="2694">
                  <c:v>347.399</c:v>
                </c:pt>
                <c:pt idx="2695">
                  <c:v>343.46699999999998</c:v>
                </c:pt>
                <c:pt idx="2696">
                  <c:v>314.19799999999998</c:v>
                </c:pt>
                <c:pt idx="2697">
                  <c:v>0.23400000000000001</c:v>
                </c:pt>
                <c:pt idx="2698">
                  <c:v>276.71899999999999</c:v>
                </c:pt>
                <c:pt idx="2699">
                  <c:v>256.03500000000003</c:v>
                </c:pt>
                <c:pt idx="2700">
                  <c:v>273.36200000000002</c:v>
                </c:pt>
                <c:pt idx="2701">
                  <c:v>318.18099999999998</c:v>
                </c:pt>
                <c:pt idx="2702">
                  <c:v>297.31700000000001</c:v>
                </c:pt>
                <c:pt idx="2703">
                  <c:v>328.94099999999997</c:v>
                </c:pt>
                <c:pt idx="2704">
                  <c:v>288.47899999999998</c:v>
                </c:pt>
                <c:pt idx="2705">
                  <c:v>310.74</c:v>
                </c:pt>
                <c:pt idx="2706">
                  <c:v>297.072</c:v>
                </c:pt>
                <c:pt idx="2707">
                  <c:v>337.63</c:v>
                </c:pt>
                <c:pt idx="2708">
                  <c:v>351.94799999999998</c:v>
                </c:pt>
                <c:pt idx="2709">
                  <c:v>21.472999999999999</c:v>
                </c:pt>
                <c:pt idx="2710">
                  <c:v>322.65300000000002</c:v>
                </c:pt>
                <c:pt idx="2711">
                  <c:v>236.90299999999999</c:v>
                </c:pt>
                <c:pt idx="2712">
                  <c:v>319.57900000000001</c:v>
                </c:pt>
                <c:pt idx="2713">
                  <c:v>331.15699999999998</c:v>
                </c:pt>
                <c:pt idx="2714">
                  <c:v>297.46899999999999</c:v>
                </c:pt>
                <c:pt idx="2715">
                  <c:v>271.50099999999998</c:v>
                </c:pt>
                <c:pt idx="2716">
                  <c:v>314.20999999999998</c:v>
                </c:pt>
                <c:pt idx="2717">
                  <c:v>334.22199999999998</c:v>
                </c:pt>
                <c:pt idx="2718">
                  <c:v>331.976</c:v>
                </c:pt>
                <c:pt idx="2719">
                  <c:v>316.69099999999997</c:v>
                </c:pt>
                <c:pt idx="2720">
                  <c:v>292.85500000000002</c:v>
                </c:pt>
                <c:pt idx="2721">
                  <c:v>268.02600000000001</c:v>
                </c:pt>
                <c:pt idx="2722">
                  <c:v>315.79899999999998</c:v>
                </c:pt>
                <c:pt idx="2723">
                  <c:v>333.16899999999998</c:v>
                </c:pt>
                <c:pt idx="2724">
                  <c:v>283.95699999999999</c:v>
                </c:pt>
                <c:pt idx="2725">
                  <c:v>158.59</c:v>
                </c:pt>
                <c:pt idx="2726">
                  <c:v>354.09800000000001</c:v>
                </c:pt>
                <c:pt idx="2727">
                  <c:v>13.747</c:v>
                </c:pt>
                <c:pt idx="2728">
                  <c:v>358.64400000000001</c:v>
                </c:pt>
                <c:pt idx="2729">
                  <c:v>332.17899999999997</c:v>
                </c:pt>
                <c:pt idx="2730">
                  <c:v>280.78199999999998</c:v>
                </c:pt>
                <c:pt idx="2731">
                  <c:v>215.65600000000001</c:v>
                </c:pt>
                <c:pt idx="2732">
                  <c:v>214.26599999999999</c:v>
                </c:pt>
                <c:pt idx="2733">
                  <c:v>125.467</c:v>
                </c:pt>
                <c:pt idx="2734">
                  <c:v>307.42700000000002</c:v>
                </c:pt>
                <c:pt idx="2735">
                  <c:v>311.02100000000002</c:v>
                </c:pt>
                <c:pt idx="2736">
                  <c:v>322.98899999999998</c:v>
                </c:pt>
                <c:pt idx="2737">
                  <c:v>268.78800000000001</c:v>
                </c:pt>
                <c:pt idx="2738">
                  <c:v>142.45599999999999</c:v>
                </c:pt>
                <c:pt idx="2739">
                  <c:v>82.564999999999998</c:v>
                </c:pt>
                <c:pt idx="2740">
                  <c:v>32.228999999999999</c:v>
                </c:pt>
                <c:pt idx="2741">
                  <c:v>142.00899999999999</c:v>
                </c:pt>
                <c:pt idx="2742">
                  <c:v>84.067999999999998</c:v>
                </c:pt>
                <c:pt idx="2743">
                  <c:v>19.204000000000001</c:v>
                </c:pt>
                <c:pt idx="2744">
                  <c:v>294.74400000000003</c:v>
                </c:pt>
                <c:pt idx="2745">
                  <c:v>277.68599999999998</c:v>
                </c:pt>
                <c:pt idx="2746">
                  <c:v>306.07</c:v>
                </c:pt>
                <c:pt idx="2747">
                  <c:v>309.65699999999998</c:v>
                </c:pt>
                <c:pt idx="2748">
                  <c:v>199.965</c:v>
                </c:pt>
                <c:pt idx="2749">
                  <c:v>141.80000000000001</c:v>
                </c:pt>
                <c:pt idx="2750">
                  <c:v>0.95799999999999996</c:v>
                </c:pt>
                <c:pt idx="2751">
                  <c:v>290.74</c:v>
                </c:pt>
                <c:pt idx="2752">
                  <c:v>163.31899999999999</c:v>
                </c:pt>
                <c:pt idx="2753">
                  <c:v>145.38800000000001</c:v>
                </c:pt>
                <c:pt idx="2754">
                  <c:v>118.956</c:v>
                </c:pt>
                <c:pt idx="2755">
                  <c:v>172.066</c:v>
                </c:pt>
                <c:pt idx="2756">
                  <c:v>279.75599999999997</c:v>
                </c:pt>
                <c:pt idx="2757">
                  <c:v>140.874</c:v>
                </c:pt>
                <c:pt idx="2758">
                  <c:v>164.232</c:v>
                </c:pt>
                <c:pt idx="2759">
                  <c:v>158.607</c:v>
                </c:pt>
                <c:pt idx="2760">
                  <c:v>155.18600000000001</c:v>
                </c:pt>
                <c:pt idx="2761">
                  <c:v>120.29900000000001</c:v>
                </c:pt>
                <c:pt idx="2762">
                  <c:v>108.71899999999999</c:v>
                </c:pt>
                <c:pt idx="2763">
                  <c:v>12.666</c:v>
                </c:pt>
                <c:pt idx="2764">
                  <c:v>244.46199999999999</c:v>
                </c:pt>
                <c:pt idx="2765">
                  <c:v>151.66900000000001</c:v>
                </c:pt>
                <c:pt idx="2766">
                  <c:v>139.62200000000001</c:v>
                </c:pt>
                <c:pt idx="2767">
                  <c:v>137.65899999999999</c:v>
                </c:pt>
                <c:pt idx="2768">
                  <c:v>97.355000000000004</c:v>
                </c:pt>
                <c:pt idx="2769">
                  <c:v>166.13800000000001</c:v>
                </c:pt>
                <c:pt idx="2770">
                  <c:v>145.928</c:v>
                </c:pt>
                <c:pt idx="2771">
                  <c:v>146.29300000000001</c:v>
                </c:pt>
                <c:pt idx="2772">
                  <c:v>72.073999999999998</c:v>
                </c:pt>
                <c:pt idx="2773">
                  <c:v>336.75299999999999</c:v>
                </c:pt>
                <c:pt idx="2774">
                  <c:v>327.10700000000003</c:v>
                </c:pt>
                <c:pt idx="2775">
                  <c:v>304.483</c:v>
                </c:pt>
                <c:pt idx="2776">
                  <c:v>272.44200000000001</c:v>
                </c:pt>
                <c:pt idx="2777">
                  <c:v>275.15499999999997</c:v>
                </c:pt>
                <c:pt idx="2778">
                  <c:v>216.67599999999999</c:v>
                </c:pt>
                <c:pt idx="2779">
                  <c:v>169.95599999999999</c:v>
                </c:pt>
                <c:pt idx="2780">
                  <c:v>145.298</c:v>
                </c:pt>
                <c:pt idx="2781">
                  <c:v>340.09100000000001</c:v>
                </c:pt>
                <c:pt idx="2782">
                  <c:v>292.97300000000001</c:v>
                </c:pt>
                <c:pt idx="2783">
                  <c:v>173.91200000000001</c:v>
                </c:pt>
                <c:pt idx="2784">
                  <c:v>162.16300000000001</c:v>
                </c:pt>
                <c:pt idx="2785">
                  <c:v>119.994</c:v>
                </c:pt>
                <c:pt idx="2786">
                  <c:v>321.291</c:v>
                </c:pt>
                <c:pt idx="2787">
                  <c:v>284.09800000000001</c:v>
                </c:pt>
                <c:pt idx="2788">
                  <c:v>300.096</c:v>
                </c:pt>
                <c:pt idx="2789">
                  <c:v>244.38399999999999</c:v>
                </c:pt>
                <c:pt idx="2790">
                  <c:v>219.036</c:v>
                </c:pt>
                <c:pt idx="2791">
                  <c:v>283.43700000000001</c:v>
                </c:pt>
                <c:pt idx="2792">
                  <c:v>279.19299999999998</c:v>
                </c:pt>
                <c:pt idx="2793">
                  <c:v>308.68900000000002</c:v>
                </c:pt>
                <c:pt idx="2794">
                  <c:v>315.55500000000001</c:v>
                </c:pt>
                <c:pt idx="2795">
                  <c:v>309.58100000000002</c:v>
                </c:pt>
                <c:pt idx="2796">
                  <c:v>329.84800000000001</c:v>
                </c:pt>
                <c:pt idx="2797">
                  <c:v>354.38099999999997</c:v>
                </c:pt>
                <c:pt idx="2798">
                  <c:v>32.095999999999997</c:v>
                </c:pt>
                <c:pt idx="2799">
                  <c:v>336.85300000000001</c:v>
                </c:pt>
                <c:pt idx="2800">
                  <c:v>220.38800000000001</c:v>
                </c:pt>
                <c:pt idx="2801">
                  <c:v>161.797</c:v>
                </c:pt>
                <c:pt idx="2802">
                  <c:v>17.236000000000001</c:v>
                </c:pt>
                <c:pt idx="2803">
                  <c:v>339.00799999999998</c:v>
                </c:pt>
                <c:pt idx="2804">
                  <c:v>295.11799999999999</c:v>
                </c:pt>
                <c:pt idx="2805">
                  <c:v>160.661</c:v>
                </c:pt>
                <c:pt idx="2806">
                  <c:v>155.48099999999999</c:v>
                </c:pt>
                <c:pt idx="2807">
                  <c:v>164.36500000000001</c:v>
                </c:pt>
                <c:pt idx="2808">
                  <c:v>152.751</c:v>
                </c:pt>
                <c:pt idx="2809">
                  <c:v>218.87299999999999</c:v>
                </c:pt>
                <c:pt idx="2810">
                  <c:v>151.886</c:v>
                </c:pt>
                <c:pt idx="2811">
                  <c:v>134.73099999999999</c:v>
                </c:pt>
                <c:pt idx="2812">
                  <c:v>158.79400000000001</c:v>
                </c:pt>
                <c:pt idx="2813">
                  <c:v>332.29399999999998</c:v>
                </c:pt>
                <c:pt idx="2814">
                  <c:v>273.267</c:v>
                </c:pt>
                <c:pt idx="2815">
                  <c:v>145.25</c:v>
                </c:pt>
                <c:pt idx="2816">
                  <c:v>336.72199999999998</c:v>
                </c:pt>
                <c:pt idx="2817">
                  <c:v>11.128</c:v>
                </c:pt>
                <c:pt idx="2818">
                  <c:v>270.928</c:v>
                </c:pt>
                <c:pt idx="2819">
                  <c:v>287.72199999999998</c:v>
                </c:pt>
                <c:pt idx="2820">
                  <c:v>306.67700000000002</c:v>
                </c:pt>
                <c:pt idx="2821">
                  <c:v>304.61500000000001</c:v>
                </c:pt>
                <c:pt idx="2822">
                  <c:v>321.20699999999999</c:v>
                </c:pt>
                <c:pt idx="2823">
                  <c:v>325.858</c:v>
                </c:pt>
                <c:pt idx="2824">
                  <c:v>305.86200000000002</c:v>
                </c:pt>
                <c:pt idx="2825">
                  <c:v>291.26</c:v>
                </c:pt>
                <c:pt idx="2826">
                  <c:v>279.19099999999997</c:v>
                </c:pt>
                <c:pt idx="2827">
                  <c:v>174.80500000000001</c:v>
                </c:pt>
                <c:pt idx="2828">
                  <c:v>299.92700000000002</c:v>
                </c:pt>
                <c:pt idx="2829">
                  <c:v>340.76100000000002</c:v>
                </c:pt>
                <c:pt idx="2830">
                  <c:v>311.26</c:v>
                </c:pt>
                <c:pt idx="2831">
                  <c:v>302.65499999999997</c:v>
                </c:pt>
                <c:pt idx="2832">
                  <c:v>28.172999999999998</c:v>
                </c:pt>
                <c:pt idx="2833">
                  <c:v>38.965000000000003</c:v>
                </c:pt>
                <c:pt idx="2834">
                  <c:v>39.197000000000003</c:v>
                </c:pt>
                <c:pt idx="2835">
                  <c:v>38.470999999999997</c:v>
                </c:pt>
                <c:pt idx="2836">
                  <c:v>332.363</c:v>
                </c:pt>
                <c:pt idx="2837">
                  <c:v>16.225999999999999</c:v>
                </c:pt>
                <c:pt idx="2838">
                  <c:v>32.287999999999997</c:v>
                </c:pt>
                <c:pt idx="2839">
                  <c:v>32.713999999999999</c:v>
                </c:pt>
                <c:pt idx="2840">
                  <c:v>45.262999999999998</c:v>
                </c:pt>
                <c:pt idx="2841">
                  <c:v>37.802</c:v>
                </c:pt>
                <c:pt idx="2842">
                  <c:v>25.222999999999999</c:v>
                </c:pt>
                <c:pt idx="2843">
                  <c:v>1.9950000000000001</c:v>
                </c:pt>
                <c:pt idx="2844">
                  <c:v>338.774</c:v>
                </c:pt>
                <c:pt idx="2845">
                  <c:v>334.97899999999998</c:v>
                </c:pt>
                <c:pt idx="2846">
                  <c:v>304.78100000000001</c:v>
                </c:pt>
                <c:pt idx="2847">
                  <c:v>347.34699999999998</c:v>
                </c:pt>
                <c:pt idx="2848">
                  <c:v>46.32</c:v>
                </c:pt>
                <c:pt idx="2849">
                  <c:v>28.312000000000001</c:v>
                </c:pt>
                <c:pt idx="2850">
                  <c:v>5.0519999999999996</c:v>
                </c:pt>
                <c:pt idx="2851">
                  <c:v>357.25200000000001</c:v>
                </c:pt>
                <c:pt idx="2852">
                  <c:v>30.248999999999999</c:v>
                </c:pt>
                <c:pt idx="2853">
                  <c:v>36.826999999999998</c:v>
                </c:pt>
                <c:pt idx="2854">
                  <c:v>357.20800000000003</c:v>
                </c:pt>
                <c:pt idx="2855">
                  <c:v>18.152999999999999</c:v>
                </c:pt>
                <c:pt idx="2856">
                  <c:v>6.548</c:v>
                </c:pt>
                <c:pt idx="2857">
                  <c:v>20.786000000000001</c:v>
                </c:pt>
                <c:pt idx="2858">
                  <c:v>343.49799999999999</c:v>
                </c:pt>
                <c:pt idx="2859">
                  <c:v>329.98899999999998</c:v>
                </c:pt>
                <c:pt idx="2860">
                  <c:v>10.847</c:v>
                </c:pt>
                <c:pt idx="2861">
                  <c:v>9.9209999999999994</c:v>
                </c:pt>
                <c:pt idx="2862">
                  <c:v>334.38799999999998</c:v>
                </c:pt>
                <c:pt idx="2863">
                  <c:v>343.18599999999998</c:v>
                </c:pt>
                <c:pt idx="2864">
                  <c:v>48.392000000000003</c:v>
                </c:pt>
                <c:pt idx="2865">
                  <c:v>3.3</c:v>
                </c:pt>
                <c:pt idx="2866">
                  <c:v>29.423999999999999</c:v>
                </c:pt>
                <c:pt idx="2867">
                  <c:v>25.81</c:v>
                </c:pt>
                <c:pt idx="2868">
                  <c:v>352.58499999999998</c:v>
                </c:pt>
                <c:pt idx="2869">
                  <c:v>342.47399999999999</c:v>
                </c:pt>
                <c:pt idx="2870">
                  <c:v>22.692</c:v>
                </c:pt>
                <c:pt idx="2871">
                  <c:v>343.90300000000002</c:v>
                </c:pt>
                <c:pt idx="2872">
                  <c:v>329.34899999999999</c:v>
                </c:pt>
                <c:pt idx="2873">
                  <c:v>10.917</c:v>
                </c:pt>
                <c:pt idx="2874">
                  <c:v>32.945</c:v>
                </c:pt>
                <c:pt idx="2875">
                  <c:v>352.43400000000003</c:v>
                </c:pt>
                <c:pt idx="2876">
                  <c:v>358.21199999999999</c:v>
                </c:pt>
                <c:pt idx="2877">
                  <c:v>359.12900000000002</c:v>
                </c:pt>
                <c:pt idx="2878">
                  <c:v>10.603</c:v>
                </c:pt>
                <c:pt idx="2879">
                  <c:v>33.747999999999998</c:v>
                </c:pt>
                <c:pt idx="2880">
                  <c:v>3.6760000000000002</c:v>
                </c:pt>
                <c:pt idx="2881">
                  <c:v>348.60899999999998</c:v>
                </c:pt>
                <c:pt idx="2882">
                  <c:v>28.51</c:v>
                </c:pt>
                <c:pt idx="2883">
                  <c:v>10.722</c:v>
                </c:pt>
                <c:pt idx="2884">
                  <c:v>8.9450000000000003</c:v>
                </c:pt>
                <c:pt idx="2885">
                  <c:v>337.935</c:v>
                </c:pt>
                <c:pt idx="2886">
                  <c:v>9.1310000000000002</c:v>
                </c:pt>
                <c:pt idx="2887">
                  <c:v>22.454999999999998</c:v>
                </c:pt>
                <c:pt idx="2888">
                  <c:v>26.47</c:v>
                </c:pt>
                <c:pt idx="2889">
                  <c:v>27.529</c:v>
                </c:pt>
                <c:pt idx="2890">
                  <c:v>18.187999999999999</c:v>
                </c:pt>
                <c:pt idx="2891">
                  <c:v>29.899000000000001</c:v>
                </c:pt>
                <c:pt idx="2892">
                  <c:v>19.975999999999999</c:v>
                </c:pt>
                <c:pt idx="2893">
                  <c:v>357.32900000000001</c:v>
                </c:pt>
                <c:pt idx="2894">
                  <c:v>30.382000000000001</c:v>
                </c:pt>
                <c:pt idx="2895">
                  <c:v>32.094000000000001</c:v>
                </c:pt>
                <c:pt idx="2896">
                  <c:v>356.80399999999997</c:v>
                </c:pt>
                <c:pt idx="2897">
                  <c:v>9.9329999999999998</c:v>
                </c:pt>
                <c:pt idx="2898">
                  <c:v>359.98200000000003</c:v>
                </c:pt>
                <c:pt idx="2899">
                  <c:v>6.0609999999999999</c:v>
                </c:pt>
                <c:pt idx="2900">
                  <c:v>12.327999999999999</c:v>
                </c:pt>
                <c:pt idx="2901">
                  <c:v>359.16899999999998</c:v>
                </c:pt>
                <c:pt idx="2902">
                  <c:v>1.389</c:v>
                </c:pt>
                <c:pt idx="2903">
                  <c:v>13.794</c:v>
                </c:pt>
                <c:pt idx="2904">
                  <c:v>353.58600000000001</c:v>
                </c:pt>
                <c:pt idx="2905">
                  <c:v>359.65199999999999</c:v>
                </c:pt>
                <c:pt idx="2906">
                  <c:v>6.7859999999999996</c:v>
                </c:pt>
                <c:pt idx="2907">
                  <c:v>359.30900000000003</c:v>
                </c:pt>
                <c:pt idx="2908">
                  <c:v>11.193</c:v>
                </c:pt>
                <c:pt idx="2909">
                  <c:v>24.056000000000001</c:v>
                </c:pt>
                <c:pt idx="2910">
                  <c:v>6.3730000000000002</c:v>
                </c:pt>
                <c:pt idx="2911">
                  <c:v>7.1929999999999996</c:v>
                </c:pt>
                <c:pt idx="2912">
                  <c:v>14.638</c:v>
                </c:pt>
                <c:pt idx="2913">
                  <c:v>3.839</c:v>
                </c:pt>
                <c:pt idx="2914">
                  <c:v>12.589</c:v>
                </c:pt>
                <c:pt idx="2915">
                  <c:v>6.7930000000000001</c:v>
                </c:pt>
                <c:pt idx="2916">
                  <c:v>4.367</c:v>
                </c:pt>
                <c:pt idx="2917">
                  <c:v>23.041</c:v>
                </c:pt>
                <c:pt idx="2918">
                  <c:v>26.727</c:v>
                </c:pt>
                <c:pt idx="2919">
                  <c:v>16.896000000000001</c:v>
                </c:pt>
                <c:pt idx="2920">
                  <c:v>18.984000000000002</c:v>
                </c:pt>
                <c:pt idx="2921">
                  <c:v>354.83499999999998</c:v>
                </c:pt>
                <c:pt idx="2922">
                  <c:v>352.16800000000001</c:v>
                </c:pt>
                <c:pt idx="2923">
                  <c:v>354.154</c:v>
                </c:pt>
                <c:pt idx="2924">
                  <c:v>13.045</c:v>
                </c:pt>
                <c:pt idx="2925">
                  <c:v>350.93400000000003</c:v>
                </c:pt>
                <c:pt idx="2926">
                  <c:v>10.433999999999999</c:v>
                </c:pt>
                <c:pt idx="2927">
                  <c:v>353.45400000000001</c:v>
                </c:pt>
                <c:pt idx="2928">
                  <c:v>19.196000000000002</c:v>
                </c:pt>
                <c:pt idx="2929">
                  <c:v>0.155</c:v>
                </c:pt>
                <c:pt idx="2930">
                  <c:v>352.6</c:v>
                </c:pt>
                <c:pt idx="2931">
                  <c:v>359.137</c:v>
                </c:pt>
                <c:pt idx="2932">
                  <c:v>44.34</c:v>
                </c:pt>
                <c:pt idx="2933">
                  <c:v>46.222999999999999</c:v>
                </c:pt>
                <c:pt idx="2934">
                  <c:v>111.77200000000001</c:v>
                </c:pt>
                <c:pt idx="2935">
                  <c:v>44.405999999999999</c:v>
                </c:pt>
                <c:pt idx="2936">
                  <c:v>334.22800000000001</c:v>
                </c:pt>
                <c:pt idx="2937">
                  <c:v>344.35500000000002</c:v>
                </c:pt>
                <c:pt idx="2938">
                  <c:v>16.838000000000001</c:v>
                </c:pt>
                <c:pt idx="2939">
                  <c:v>345.65499999999997</c:v>
                </c:pt>
                <c:pt idx="2940">
                  <c:v>348.22300000000001</c:v>
                </c:pt>
                <c:pt idx="2941">
                  <c:v>352.06099999999998</c:v>
                </c:pt>
                <c:pt idx="2942">
                  <c:v>1.4350000000000001</c:v>
                </c:pt>
                <c:pt idx="2943">
                  <c:v>9.65</c:v>
                </c:pt>
                <c:pt idx="2944">
                  <c:v>352.30599999999998</c:v>
                </c:pt>
                <c:pt idx="2945">
                  <c:v>345.40199999999999</c:v>
                </c:pt>
                <c:pt idx="2946">
                  <c:v>356.697</c:v>
                </c:pt>
                <c:pt idx="2947">
                  <c:v>8.9079999999999995</c:v>
                </c:pt>
                <c:pt idx="2948">
                  <c:v>15.327999999999999</c:v>
                </c:pt>
                <c:pt idx="2949">
                  <c:v>9.4090000000000007</c:v>
                </c:pt>
                <c:pt idx="2950">
                  <c:v>355.464</c:v>
                </c:pt>
                <c:pt idx="2951">
                  <c:v>1.264</c:v>
                </c:pt>
                <c:pt idx="2952">
                  <c:v>10.177</c:v>
                </c:pt>
                <c:pt idx="2953">
                  <c:v>358.31900000000002</c:v>
                </c:pt>
                <c:pt idx="2954">
                  <c:v>3.8679999999999999</c:v>
                </c:pt>
                <c:pt idx="2955">
                  <c:v>15.62</c:v>
                </c:pt>
                <c:pt idx="2956">
                  <c:v>15.132</c:v>
                </c:pt>
                <c:pt idx="2957">
                  <c:v>4.8220000000000001</c:v>
                </c:pt>
                <c:pt idx="2958">
                  <c:v>13.445</c:v>
                </c:pt>
                <c:pt idx="2959">
                  <c:v>10.287000000000001</c:v>
                </c:pt>
                <c:pt idx="2960">
                  <c:v>12.696999999999999</c:v>
                </c:pt>
                <c:pt idx="2961">
                  <c:v>348.19900000000001</c:v>
                </c:pt>
                <c:pt idx="2962">
                  <c:v>357.45699999999999</c:v>
                </c:pt>
                <c:pt idx="2963">
                  <c:v>348.822</c:v>
                </c:pt>
                <c:pt idx="2964">
                  <c:v>358.435</c:v>
                </c:pt>
                <c:pt idx="2965">
                  <c:v>3.6179999999999999</c:v>
                </c:pt>
                <c:pt idx="2966">
                  <c:v>351.74900000000002</c:v>
                </c:pt>
                <c:pt idx="2967">
                  <c:v>346.577</c:v>
                </c:pt>
                <c:pt idx="2968">
                  <c:v>348.47</c:v>
                </c:pt>
                <c:pt idx="2969">
                  <c:v>3.0419999999999998</c:v>
                </c:pt>
                <c:pt idx="2970">
                  <c:v>347.02699999999999</c:v>
                </c:pt>
                <c:pt idx="2971">
                  <c:v>358.45499999999998</c:v>
                </c:pt>
                <c:pt idx="2972">
                  <c:v>351.52499999999998</c:v>
                </c:pt>
                <c:pt idx="2973">
                  <c:v>349.41899999999998</c:v>
                </c:pt>
                <c:pt idx="2974">
                  <c:v>356.38200000000001</c:v>
                </c:pt>
                <c:pt idx="2975">
                  <c:v>14.833</c:v>
                </c:pt>
                <c:pt idx="2976">
                  <c:v>19.722000000000001</c:v>
                </c:pt>
                <c:pt idx="2977">
                  <c:v>3.6779999999999999</c:v>
                </c:pt>
                <c:pt idx="2978">
                  <c:v>347.17899999999997</c:v>
                </c:pt>
                <c:pt idx="2979">
                  <c:v>347.81900000000002</c:v>
                </c:pt>
                <c:pt idx="2980">
                  <c:v>348.47800000000001</c:v>
                </c:pt>
                <c:pt idx="2981">
                  <c:v>346.149</c:v>
                </c:pt>
                <c:pt idx="2982">
                  <c:v>9.2490000000000006</c:v>
                </c:pt>
                <c:pt idx="2983">
                  <c:v>356.74799999999999</c:v>
                </c:pt>
                <c:pt idx="2984">
                  <c:v>33.070999999999998</c:v>
                </c:pt>
                <c:pt idx="2985">
                  <c:v>344.846</c:v>
                </c:pt>
                <c:pt idx="2986">
                  <c:v>347.69799999999998</c:v>
                </c:pt>
                <c:pt idx="2987">
                  <c:v>348.88</c:v>
                </c:pt>
                <c:pt idx="2988">
                  <c:v>349.62400000000002</c:v>
                </c:pt>
                <c:pt idx="2989">
                  <c:v>346.596</c:v>
                </c:pt>
                <c:pt idx="2990">
                  <c:v>345.64600000000002</c:v>
                </c:pt>
                <c:pt idx="2991">
                  <c:v>346.76400000000001</c:v>
                </c:pt>
                <c:pt idx="2992">
                  <c:v>347.78800000000001</c:v>
                </c:pt>
                <c:pt idx="2993">
                  <c:v>352.38400000000001</c:v>
                </c:pt>
                <c:pt idx="2994">
                  <c:v>19.402000000000001</c:v>
                </c:pt>
                <c:pt idx="2995">
                  <c:v>357.19499999999999</c:v>
                </c:pt>
                <c:pt idx="2996">
                  <c:v>342.08199999999999</c:v>
                </c:pt>
                <c:pt idx="2997">
                  <c:v>349.87700000000001</c:v>
                </c:pt>
                <c:pt idx="2998">
                  <c:v>338.56099999999998</c:v>
                </c:pt>
                <c:pt idx="2999">
                  <c:v>337.24799999999999</c:v>
                </c:pt>
                <c:pt idx="3000">
                  <c:v>347.06099999999998</c:v>
                </c:pt>
                <c:pt idx="3001">
                  <c:v>350.697</c:v>
                </c:pt>
                <c:pt idx="3002">
                  <c:v>346.63</c:v>
                </c:pt>
                <c:pt idx="3003">
                  <c:v>346.34899999999999</c:v>
                </c:pt>
                <c:pt idx="3004">
                  <c:v>336.42399999999998</c:v>
                </c:pt>
                <c:pt idx="3005">
                  <c:v>355.87700000000001</c:v>
                </c:pt>
                <c:pt idx="3006">
                  <c:v>6.4560000000000004</c:v>
                </c:pt>
                <c:pt idx="3007">
                  <c:v>97.233999999999995</c:v>
                </c:pt>
                <c:pt idx="3008">
                  <c:v>122.681</c:v>
                </c:pt>
                <c:pt idx="3009">
                  <c:v>70.792000000000002</c:v>
                </c:pt>
                <c:pt idx="3010">
                  <c:v>346.137</c:v>
                </c:pt>
                <c:pt idx="3011">
                  <c:v>339.90300000000002</c:v>
                </c:pt>
                <c:pt idx="3012">
                  <c:v>153.565</c:v>
                </c:pt>
                <c:pt idx="3013">
                  <c:v>156.113</c:v>
                </c:pt>
                <c:pt idx="3014">
                  <c:v>142.53700000000001</c:v>
                </c:pt>
                <c:pt idx="3015">
                  <c:v>160.22900000000001</c:v>
                </c:pt>
                <c:pt idx="3016">
                  <c:v>166.53800000000001</c:v>
                </c:pt>
                <c:pt idx="3017">
                  <c:v>156.19399999999999</c:v>
                </c:pt>
                <c:pt idx="3018">
                  <c:v>148.68700000000001</c:v>
                </c:pt>
                <c:pt idx="3019">
                  <c:v>37.344000000000001</c:v>
                </c:pt>
                <c:pt idx="3020">
                  <c:v>324.988</c:v>
                </c:pt>
                <c:pt idx="3021">
                  <c:v>163.64099999999999</c:v>
                </c:pt>
                <c:pt idx="3022">
                  <c:v>151.13200000000001</c:v>
                </c:pt>
                <c:pt idx="3023">
                  <c:v>141.09299999999999</c:v>
                </c:pt>
                <c:pt idx="3024">
                  <c:v>55.854999999999997</c:v>
                </c:pt>
                <c:pt idx="3025">
                  <c:v>341.447</c:v>
                </c:pt>
                <c:pt idx="3026">
                  <c:v>317.89299999999997</c:v>
                </c:pt>
                <c:pt idx="3027">
                  <c:v>339.00200000000001</c:v>
                </c:pt>
                <c:pt idx="3028">
                  <c:v>332.23500000000001</c:v>
                </c:pt>
                <c:pt idx="3029">
                  <c:v>313.24599999999998</c:v>
                </c:pt>
                <c:pt idx="3030">
                  <c:v>295.80500000000001</c:v>
                </c:pt>
                <c:pt idx="3031">
                  <c:v>352.59699999999998</c:v>
                </c:pt>
                <c:pt idx="3032">
                  <c:v>1.353</c:v>
                </c:pt>
                <c:pt idx="3033">
                  <c:v>355.089</c:v>
                </c:pt>
                <c:pt idx="3034">
                  <c:v>18.536999999999999</c:v>
                </c:pt>
                <c:pt idx="3035">
                  <c:v>309.01299999999998</c:v>
                </c:pt>
                <c:pt idx="3040">
                  <c:v>29.055</c:v>
                </c:pt>
                <c:pt idx="3041">
                  <c:v>358.255</c:v>
                </c:pt>
                <c:pt idx="3042">
                  <c:v>355.99700000000001</c:v>
                </c:pt>
                <c:pt idx="3043">
                  <c:v>335.07900000000001</c:v>
                </c:pt>
                <c:pt idx="3049">
                  <c:v>285.97300000000001</c:v>
                </c:pt>
                <c:pt idx="3050">
                  <c:v>68.924000000000007</c:v>
                </c:pt>
                <c:pt idx="3051">
                  <c:v>325.60700000000003</c:v>
                </c:pt>
                <c:pt idx="3052">
                  <c:v>348.83800000000002</c:v>
                </c:pt>
                <c:pt idx="3053">
                  <c:v>321.73</c:v>
                </c:pt>
                <c:pt idx="3054">
                  <c:v>333.49599999999998</c:v>
                </c:pt>
                <c:pt idx="3055">
                  <c:v>344.24700000000001</c:v>
                </c:pt>
                <c:pt idx="3060">
                  <c:v>340.51299999999998</c:v>
                </c:pt>
                <c:pt idx="3061">
                  <c:v>343.70600000000002</c:v>
                </c:pt>
                <c:pt idx="3062">
                  <c:v>348.80399999999997</c:v>
                </c:pt>
                <c:pt idx="3063">
                  <c:v>350.58</c:v>
                </c:pt>
                <c:pt idx="3064">
                  <c:v>350.98399999999998</c:v>
                </c:pt>
                <c:pt idx="3065">
                  <c:v>359.005</c:v>
                </c:pt>
                <c:pt idx="3066">
                  <c:v>338.41699999999997</c:v>
                </c:pt>
                <c:pt idx="3067">
                  <c:v>3.351</c:v>
                </c:pt>
                <c:pt idx="3068">
                  <c:v>8.86</c:v>
                </c:pt>
                <c:pt idx="3069">
                  <c:v>9.23</c:v>
                </c:pt>
                <c:pt idx="3070">
                  <c:v>306.565</c:v>
                </c:pt>
                <c:pt idx="3071">
                  <c:v>333.58800000000002</c:v>
                </c:pt>
                <c:pt idx="3072">
                  <c:v>344.40300000000002</c:v>
                </c:pt>
                <c:pt idx="3073">
                  <c:v>324.54500000000002</c:v>
                </c:pt>
                <c:pt idx="3074">
                  <c:v>44.758000000000003</c:v>
                </c:pt>
                <c:pt idx="3075">
                  <c:v>351.88799999999998</c:v>
                </c:pt>
                <c:pt idx="3076">
                  <c:v>339.55599999999998</c:v>
                </c:pt>
                <c:pt idx="3077">
                  <c:v>341.40600000000001</c:v>
                </c:pt>
                <c:pt idx="3078">
                  <c:v>356.39699999999999</c:v>
                </c:pt>
                <c:pt idx="3079">
                  <c:v>3.653</c:v>
                </c:pt>
                <c:pt idx="3080">
                  <c:v>347.08499999999998</c:v>
                </c:pt>
                <c:pt idx="3081">
                  <c:v>318.38200000000001</c:v>
                </c:pt>
                <c:pt idx="3082">
                  <c:v>330.21300000000002</c:v>
                </c:pt>
                <c:pt idx="3083">
                  <c:v>322.755</c:v>
                </c:pt>
                <c:pt idx="3084">
                  <c:v>341.38799999999998</c:v>
                </c:pt>
                <c:pt idx="3085">
                  <c:v>352.72</c:v>
                </c:pt>
                <c:pt idx="3086">
                  <c:v>319.79300000000001</c:v>
                </c:pt>
                <c:pt idx="3087">
                  <c:v>345.89600000000002</c:v>
                </c:pt>
                <c:pt idx="3088">
                  <c:v>165.74199999999999</c:v>
                </c:pt>
                <c:pt idx="3089">
                  <c:v>314.43900000000002</c:v>
                </c:pt>
                <c:pt idx="3090">
                  <c:v>312.459</c:v>
                </c:pt>
                <c:pt idx="3091">
                  <c:v>315.887</c:v>
                </c:pt>
                <c:pt idx="3092">
                  <c:v>321.536</c:v>
                </c:pt>
                <c:pt idx="3093">
                  <c:v>343.77699999999999</c:v>
                </c:pt>
                <c:pt idx="3094">
                  <c:v>316.327</c:v>
                </c:pt>
                <c:pt idx="3095">
                  <c:v>248.81200000000001</c:v>
                </c:pt>
                <c:pt idx="3096">
                  <c:v>177.76499999999999</c:v>
                </c:pt>
                <c:pt idx="3097">
                  <c:v>173.44</c:v>
                </c:pt>
                <c:pt idx="3098">
                  <c:v>168.816</c:v>
                </c:pt>
                <c:pt idx="3099">
                  <c:v>131.803</c:v>
                </c:pt>
                <c:pt idx="3100">
                  <c:v>59.173999999999999</c:v>
                </c:pt>
                <c:pt idx="3101">
                  <c:v>148.84299999999999</c:v>
                </c:pt>
                <c:pt idx="3102">
                  <c:v>161.584</c:v>
                </c:pt>
                <c:pt idx="3103">
                  <c:v>65.75</c:v>
                </c:pt>
                <c:pt idx="3104">
                  <c:v>342.53100000000001</c:v>
                </c:pt>
                <c:pt idx="3105">
                  <c:v>347.01400000000001</c:v>
                </c:pt>
                <c:pt idx="3106">
                  <c:v>330.68400000000003</c:v>
                </c:pt>
                <c:pt idx="3107">
                  <c:v>341.87700000000001</c:v>
                </c:pt>
                <c:pt idx="3108">
                  <c:v>307.95800000000003</c:v>
                </c:pt>
                <c:pt idx="3109">
                  <c:v>311.61700000000002</c:v>
                </c:pt>
                <c:pt idx="3110">
                  <c:v>337.07499999999999</c:v>
                </c:pt>
                <c:pt idx="3111">
                  <c:v>336.93299999999999</c:v>
                </c:pt>
                <c:pt idx="3112">
                  <c:v>330.755</c:v>
                </c:pt>
                <c:pt idx="3113">
                  <c:v>332.73899999999998</c:v>
                </c:pt>
                <c:pt idx="3114">
                  <c:v>323.42599999999999</c:v>
                </c:pt>
                <c:pt idx="3115">
                  <c:v>330.41300000000001</c:v>
                </c:pt>
                <c:pt idx="3116">
                  <c:v>356.91500000000002</c:v>
                </c:pt>
                <c:pt idx="3117">
                  <c:v>331.3</c:v>
                </c:pt>
                <c:pt idx="3118">
                  <c:v>343.27300000000002</c:v>
                </c:pt>
                <c:pt idx="3119">
                  <c:v>343.03100000000001</c:v>
                </c:pt>
                <c:pt idx="3120">
                  <c:v>336.67899999999997</c:v>
                </c:pt>
                <c:pt idx="3121">
                  <c:v>332.93900000000002</c:v>
                </c:pt>
                <c:pt idx="3122">
                  <c:v>301.15199999999999</c:v>
                </c:pt>
                <c:pt idx="3123">
                  <c:v>323.82299999999998</c:v>
                </c:pt>
                <c:pt idx="3124">
                  <c:v>322.20499999999998</c:v>
                </c:pt>
                <c:pt idx="3125">
                  <c:v>321.94299999999998</c:v>
                </c:pt>
                <c:pt idx="3126">
                  <c:v>325.73700000000002</c:v>
                </c:pt>
                <c:pt idx="3127">
                  <c:v>331.67099999999999</c:v>
                </c:pt>
                <c:pt idx="3128">
                  <c:v>347.83699999999999</c:v>
                </c:pt>
                <c:pt idx="3129">
                  <c:v>356.61399999999998</c:v>
                </c:pt>
                <c:pt idx="3130">
                  <c:v>323.35899999999998</c:v>
                </c:pt>
                <c:pt idx="3131">
                  <c:v>290.56799999999998</c:v>
                </c:pt>
                <c:pt idx="3132">
                  <c:v>337.52800000000002</c:v>
                </c:pt>
                <c:pt idx="3133">
                  <c:v>359.57600000000002</c:v>
                </c:pt>
                <c:pt idx="3134">
                  <c:v>56.975000000000001</c:v>
                </c:pt>
                <c:pt idx="3135">
                  <c:v>352.44900000000001</c:v>
                </c:pt>
                <c:pt idx="3136">
                  <c:v>333.18</c:v>
                </c:pt>
                <c:pt idx="3137">
                  <c:v>330.25</c:v>
                </c:pt>
                <c:pt idx="3138">
                  <c:v>290.428</c:v>
                </c:pt>
                <c:pt idx="3139">
                  <c:v>151.21899999999999</c:v>
                </c:pt>
                <c:pt idx="3140">
                  <c:v>139.31399999999999</c:v>
                </c:pt>
                <c:pt idx="3141">
                  <c:v>134.374</c:v>
                </c:pt>
                <c:pt idx="3142">
                  <c:v>80.626000000000005</c:v>
                </c:pt>
                <c:pt idx="3143">
                  <c:v>141.97300000000001</c:v>
                </c:pt>
                <c:pt idx="3144">
                  <c:v>145.71299999999999</c:v>
                </c:pt>
                <c:pt idx="3145">
                  <c:v>156.048</c:v>
                </c:pt>
                <c:pt idx="3146">
                  <c:v>156.232</c:v>
                </c:pt>
                <c:pt idx="3147">
                  <c:v>75.444999999999993</c:v>
                </c:pt>
                <c:pt idx="3148">
                  <c:v>130.84899999999999</c:v>
                </c:pt>
                <c:pt idx="3149">
                  <c:v>147.19300000000001</c:v>
                </c:pt>
                <c:pt idx="3150">
                  <c:v>150.01599999999999</c:v>
                </c:pt>
                <c:pt idx="3151">
                  <c:v>132.47800000000001</c:v>
                </c:pt>
                <c:pt idx="3152">
                  <c:v>82.188000000000002</c:v>
                </c:pt>
                <c:pt idx="3153">
                  <c:v>347.30399999999997</c:v>
                </c:pt>
                <c:pt idx="3154">
                  <c:v>305.62200000000001</c:v>
                </c:pt>
                <c:pt idx="3155">
                  <c:v>258.029</c:v>
                </c:pt>
                <c:pt idx="3156">
                  <c:v>180.399</c:v>
                </c:pt>
                <c:pt idx="3157">
                  <c:v>189.28899999999999</c:v>
                </c:pt>
                <c:pt idx="3158">
                  <c:v>151.35499999999999</c:v>
                </c:pt>
                <c:pt idx="3159">
                  <c:v>142.357</c:v>
                </c:pt>
                <c:pt idx="3160">
                  <c:v>132.00899999999999</c:v>
                </c:pt>
                <c:pt idx="3161">
                  <c:v>191.971</c:v>
                </c:pt>
                <c:pt idx="3162">
                  <c:v>339.154</c:v>
                </c:pt>
                <c:pt idx="3163">
                  <c:v>164.809</c:v>
                </c:pt>
                <c:pt idx="3164">
                  <c:v>153.834</c:v>
                </c:pt>
                <c:pt idx="3165">
                  <c:v>148.917</c:v>
                </c:pt>
                <c:pt idx="3166">
                  <c:v>136.018</c:v>
                </c:pt>
                <c:pt idx="3167">
                  <c:v>315.214</c:v>
                </c:pt>
                <c:pt idx="3168">
                  <c:v>264.85500000000002</c:v>
                </c:pt>
                <c:pt idx="3169">
                  <c:v>245.279</c:v>
                </c:pt>
                <c:pt idx="3170">
                  <c:v>156.11099999999999</c:v>
                </c:pt>
                <c:pt idx="3171">
                  <c:v>170.75700000000001</c:v>
                </c:pt>
                <c:pt idx="3172">
                  <c:v>128.24700000000001</c:v>
                </c:pt>
                <c:pt idx="3173">
                  <c:v>353.51100000000002</c:v>
                </c:pt>
                <c:pt idx="3174">
                  <c:v>32.642000000000003</c:v>
                </c:pt>
                <c:pt idx="3175">
                  <c:v>345.62200000000001</c:v>
                </c:pt>
                <c:pt idx="3176">
                  <c:v>315.86900000000003</c:v>
                </c:pt>
                <c:pt idx="3177">
                  <c:v>323.71699999999998</c:v>
                </c:pt>
                <c:pt idx="3178">
                  <c:v>325.89400000000001</c:v>
                </c:pt>
                <c:pt idx="3179">
                  <c:v>311.51799999999997</c:v>
                </c:pt>
                <c:pt idx="3180">
                  <c:v>319.53399999999999</c:v>
                </c:pt>
                <c:pt idx="3181">
                  <c:v>233.23500000000001</c:v>
                </c:pt>
                <c:pt idx="3182">
                  <c:v>182.709</c:v>
                </c:pt>
                <c:pt idx="3183">
                  <c:v>240.739</c:v>
                </c:pt>
                <c:pt idx="3184">
                  <c:v>295.32499999999999</c:v>
                </c:pt>
                <c:pt idx="3185">
                  <c:v>135.77000000000001</c:v>
                </c:pt>
                <c:pt idx="3186">
                  <c:v>39.802999999999997</c:v>
                </c:pt>
                <c:pt idx="3187">
                  <c:v>301.483</c:v>
                </c:pt>
                <c:pt idx="3188">
                  <c:v>304.18099999999998</c:v>
                </c:pt>
                <c:pt idx="3189">
                  <c:v>300.54399999999998</c:v>
                </c:pt>
                <c:pt idx="3190">
                  <c:v>336.90600000000001</c:v>
                </c:pt>
                <c:pt idx="3191">
                  <c:v>326.197</c:v>
                </c:pt>
                <c:pt idx="3192">
                  <c:v>349.85</c:v>
                </c:pt>
                <c:pt idx="3193">
                  <c:v>40.082999999999998</c:v>
                </c:pt>
                <c:pt idx="3194">
                  <c:v>46.540999999999997</c:v>
                </c:pt>
                <c:pt idx="3195">
                  <c:v>311.27300000000002</c:v>
                </c:pt>
                <c:pt idx="3196">
                  <c:v>19.802</c:v>
                </c:pt>
                <c:pt idx="3197">
                  <c:v>37.171999999999997</c:v>
                </c:pt>
                <c:pt idx="3198">
                  <c:v>20.969000000000001</c:v>
                </c:pt>
                <c:pt idx="3199">
                  <c:v>356.08600000000001</c:v>
                </c:pt>
                <c:pt idx="3200">
                  <c:v>10.83</c:v>
                </c:pt>
                <c:pt idx="3201">
                  <c:v>17.666</c:v>
                </c:pt>
                <c:pt idx="3202">
                  <c:v>27.113</c:v>
                </c:pt>
                <c:pt idx="3203">
                  <c:v>32.112000000000002</c:v>
                </c:pt>
                <c:pt idx="3204">
                  <c:v>32.082000000000001</c:v>
                </c:pt>
                <c:pt idx="3205">
                  <c:v>32.969000000000001</c:v>
                </c:pt>
                <c:pt idx="3206">
                  <c:v>12.747999999999999</c:v>
                </c:pt>
                <c:pt idx="3207">
                  <c:v>22.123999999999999</c:v>
                </c:pt>
                <c:pt idx="3208">
                  <c:v>41.936999999999998</c:v>
                </c:pt>
                <c:pt idx="3209">
                  <c:v>36.503999999999998</c:v>
                </c:pt>
                <c:pt idx="3210">
                  <c:v>35.695</c:v>
                </c:pt>
                <c:pt idx="3211">
                  <c:v>32.639000000000003</c:v>
                </c:pt>
                <c:pt idx="3212">
                  <c:v>318.06200000000001</c:v>
                </c:pt>
                <c:pt idx="3213">
                  <c:v>352.94799999999998</c:v>
                </c:pt>
                <c:pt idx="3214">
                  <c:v>355.72</c:v>
                </c:pt>
                <c:pt idx="3215">
                  <c:v>1.2869999999999999</c:v>
                </c:pt>
                <c:pt idx="3216">
                  <c:v>348.22399999999999</c:v>
                </c:pt>
                <c:pt idx="3217">
                  <c:v>338.86200000000002</c:v>
                </c:pt>
                <c:pt idx="3218">
                  <c:v>9.4489999999999998</c:v>
                </c:pt>
                <c:pt idx="3219">
                  <c:v>358.202</c:v>
                </c:pt>
                <c:pt idx="3220">
                  <c:v>355.13</c:v>
                </c:pt>
                <c:pt idx="3221">
                  <c:v>341.88200000000001</c:v>
                </c:pt>
                <c:pt idx="3222">
                  <c:v>355.89600000000002</c:v>
                </c:pt>
                <c:pt idx="3223">
                  <c:v>17.393000000000001</c:v>
                </c:pt>
                <c:pt idx="3224">
                  <c:v>328.33800000000002</c:v>
                </c:pt>
                <c:pt idx="3225">
                  <c:v>1.722</c:v>
                </c:pt>
                <c:pt idx="3226">
                  <c:v>8.1560000000000006</c:v>
                </c:pt>
                <c:pt idx="3227">
                  <c:v>349.15100000000001</c:v>
                </c:pt>
              </c:numCache>
            </c:numRef>
          </c:yVal>
          <c:smooth val="0"/>
          <c:extLst>
            <c:ext xmlns:c16="http://schemas.microsoft.com/office/drawing/2014/chart" uri="{C3380CC4-5D6E-409C-BE32-E72D297353CC}">
              <c16:uniqueId val="{00000000-0C42-49B3-AFA3-69EFDDDC13E6}"/>
            </c:ext>
          </c:extLst>
        </c:ser>
        <c:dLbls>
          <c:showLegendKey val="0"/>
          <c:showVal val="0"/>
          <c:showCatName val="0"/>
          <c:showSerName val="0"/>
          <c:showPercent val="0"/>
          <c:showBubbleSize val="0"/>
        </c:dLbls>
        <c:axId val="660641984"/>
        <c:axId val="660642376"/>
      </c:scatterChart>
      <c:valAx>
        <c:axId val="660641984"/>
        <c:scaling>
          <c:orientation val="minMax"/>
          <c:max val="43835"/>
          <c:min val="4205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60"/>
      </c:valAx>
      <c:valAx>
        <c:axId val="660642376"/>
        <c:scaling>
          <c:orientation val="minMax"/>
          <c:max val="360"/>
          <c:min val="0"/>
        </c:scaling>
        <c:delete val="0"/>
        <c:axPos val="l"/>
        <c:title>
          <c:tx>
            <c:rich>
              <a:bodyPr/>
              <a:lstStyle/>
              <a:p>
                <a:pPr>
                  <a:defRPr sz="1400"/>
                </a:pPr>
                <a:r>
                  <a:rPr lang="en-US" sz="1400"/>
                  <a:t>Wind Dir  (deg)</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PAR</a:t>
            </a:r>
          </a:p>
        </c:rich>
      </c:tx>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Daily_Prev!$M$19:$M$9999</c:f>
              <c:numCache>
                <c:formatCode>0.0</c:formatCode>
                <c:ptCount val="9981"/>
                <c:pt idx="0">
                  <c:v>29.759712875418927</c:v>
                </c:pt>
                <c:pt idx="1">
                  <c:v>43.74658179879679</c:v>
                </c:pt>
                <c:pt idx="2">
                  <c:v>48.874769203918753</c:v>
                </c:pt>
                <c:pt idx="3">
                  <c:v>42.82987747611687</c:v>
                </c:pt>
                <c:pt idx="4">
                  <c:v>53.533977243959988</c:v>
                </c:pt>
                <c:pt idx="5">
                  <c:v>45.320271952735723</c:v>
                </c:pt>
                <c:pt idx="6">
                  <c:v>40.429425431157746</c:v>
                </c:pt>
                <c:pt idx="7">
                  <c:v>40.346395001931036</c:v>
                </c:pt>
                <c:pt idx="8">
                  <c:v>40.694932724616315</c:v>
                </c:pt>
                <c:pt idx="9">
                  <c:v>50.091022432039885</c:v>
                </c:pt>
                <c:pt idx="10">
                  <c:v>46.897072507769515</c:v>
                </c:pt>
                <c:pt idx="11">
                  <c:v>34.723826622786973</c:v>
                </c:pt>
                <c:pt idx="12">
                  <c:v>43.886031447883063</c:v>
                </c:pt>
                <c:pt idx="13">
                  <c:v>45.013206244648593</c:v>
                </c:pt>
                <c:pt idx="14">
                  <c:v>39.685261969212213</c:v>
                </c:pt>
                <c:pt idx="15">
                  <c:v>41.370840162535735</c:v>
                </c:pt>
                <c:pt idx="16">
                  <c:v>39.475223495278669</c:v>
                </c:pt>
                <c:pt idx="17">
                  <c:v>44.067903511902031</c:v>
                </c:pt>
                <c:pt idx="18">
                  <c:v>39.42001387584488</c:v>
                </c:pt>
                <c:pt idx="19">
                  <c:v>45.37435837177415</c:v>
                </c:pt>
                <c:pt idx="20">
                  <c:v>50.656942631243801</c:v>
                </c:pt>
                <c:pt idx="21">
                  <c:v>45.99808019132422</c:v>
                </c:pt>
                <c:pt idx="22">
                  <c:v>45.817763327852688</c:v>
                </c:pt>
                <c:pt idx="23">
                  <c:v>39.123661771528937</c:v>
                </c:pt>
                <c:pt idx="24">
                  <c:v>48.348074618522261</c:v>
                </c:pt>
                <c:pt idx="25">
                  <c:v>39.437466681988269</c:v>
                </c:pt>
                <c:pt idx="26">
                  <c:v>37.262432316376177</c:v>
                </c:pt>
                <c:pt idx="27">
                  <c:v>37.86178932734984</c:v>
                </c:pt>
                <c:pt idx="28">
                  <c:v>25.963900339292916</c:v>
                </c:pt>
                <c:pt idx="29">
                  <c:v>41.431406583855114</c:v>
                </c:pt>
                <c:pt idx="30">
                  <c:v>32.781985939259044</c:v>
                </c:pt>
                <c:pt idx="31">
                  <c:v>50.727531456091072</c:v>
                </c:pt>
                <c:pt idx="32">
                  <c:v>29.353459932417891</c:v>
                </c:pt>
                <c:pt idx="33">
                  <c:v>37.010144227570763</c:v>
                </c:pt>
                <c:pt idx="34">
                  <c:v>35.631977342456018</c:v>
                </c:pt>
                <c:pt idx="35">
                  <c:v>55.969594101297126</c:v>
                </c:pt>
                <c:pt idx="36">
                  <c:v>41.764565101126912</c:v>
                </c:pt>
                <c:pt idx="37">
                  <c:v>38.043661391368808</c:v>
                </c:pt>
                <c:pt idx="38">
                  <c:v>42.149736436707222</c:v>
                </c:pt>
                <c:pt idx="39">
                  <c:v>35.490713292731073</c:v>
                </c:pt>
                <c:pt idx="40">
                  <c:v>32.515528245465937</c:v>
                </c:pt>
                <c:pt idx="41">
                  <c:v>31.963864051280144</c:v>
                </c:pt>
                <c:pt idx="42">
                  <c:v>32.906920383235978</c:v>
                </c:pt>
                <c:pt idx="43">
                  <c:v>36.229865552912671</c:v>
                </c:pt>
                <c:pt idx="44">
                  <c:v>39.318321040049</c:v>
                </c:pt>
                <c:pt idx="45">
                  <c:v>28.818125343980121</c:v>
                </c:pt>
                <c:pt idx="46">
                  <c:v>43.85751943784684</c:v>
                </c:pt>
                <c:pt idx="47">
                  <c:v>37.008675427053745</c:v>
                </c:pt>
                <c:pt idx="48">
                  <c:v>48.350580219404236</c:v>
                </c:pt>
                <c:pt idx="49">
                  <c:v>40.238567763975851</c:v>
                </c:pt>
                <c:pt idx="50">
                  <c:v>34.963932307304169</c:v>
                </c:pt>
                <c:pt idx="51">
                  <c:v>32.644437090841855</c:v>
                </c:pt>
                <c:pt idx="52">
                  <c:v>38.941098507266673</c:v>
                </c:pt>
                <c:pt idx="53">
                  <c:v>42.036120396714374</c:v>
                </c:pt>
                <c:pt idx="54">
                  <c:v>40.25386056935892</c:v>
                </c:pt>
                <c:pt idx="55">
                  <c:v>25.101973635894716</c:v>
                </c:pt>
                <c:pt idx="56">
                  <c:v>35.272380415877905</c:v>
                </c:pt>
                <c:pt idx="57">
                  <c:v>38.101895011867043</c:v>
                </c:pt>
                <c:pt idx="58">
                  <c:v>48.278522594039949</c:v>
                </c:pt>
                <c:pt idx="59">
                  <c:v>33.615573432681849</c:v>
                </c:pt>
                <c:pt idx="60">
                  <c:v>18.408995279966337</c:v>
                </c:pt>
                <c:pt idx="61">
                  <c:v>12.819345312409551</c:v>
                </c:pt>
                <c:pt idx="62">
                  <c:v>16.067295255687927</c:v>
                </c:pt>
                <c:pt idx="63">
                  <c:v>24.511256627962332</c:v>
                </c:pt>
                <c:pt idx="64">
                  <c:v>29.709082457597024</c:v>
                </c:pt>
                <c:pt idx="65">
                  <c:v>39.992241277268924</c:v>
                </c:pt>
                <c:pt idx="66">
                  <c:v>41.897534747932227</c:v>
                </c:pt>
                <c:pt idx="67">
                  <c:v>33.760207083592888</c:v>
                </c:pt>
                <c:pt idx="68">
                  <c:v>38.132480622633175</c:v>
                </c:pt>
                <c:pt idx="69">
                  <c:v>27.229660784840597</c:v>
                </c:pt>
                <c:pt idx="70">
                  <c:v>32.591387472168385</c:v>
                </c:pt>
                <c:pt idx="71">
                  <c:v>29.425690357843003</c:v>
                </c:pt>
                <c:pt idx="72">
                  <c:v>46.027283401603754</c:v>
                </c:pt>
                <c:pt idx="73">
                  <c:v>36.687872114130982</c:v>
                </c:pt>
                <c:pt idx="74">
                  <c:v>40.561617477689353</c:v>
                </c:pt>
                <c:pt idx="75">
                  <c:v>29.46793997271487</c:v>
                </c:pt>
                <c:pt idx="76">
                  <c:v>8.8367359105310399</c:v>
                </c:pt>
                <c:pt idx="77">
                  <c:v>14.887243640309761</c:v>
                </c:pt>
                <c:pt idx="78">
                  <c:v>17.330031700171158</c:v>
                </c:pt>
                <c:pt idx="79">
                  <c:v>26.420610900055035</c:v>
                </c:pt>
                <c:pt idx="80">
                  <c:v>29.318381520070297</c:v>
                </c:pt>
                <c:pt idx="81">
                  <c:v>24.329125363852125</c:v>
                </c:pt>
                <c:pt idx="82">
                  <c:v>27.762489772396396</c:v>
                </c:pt>
                <c:pt idx="83">
                  <c:v>38.785492052493197</c:v>
                </c:pt>
                <c:pt idx="84">
                  <c:v>29.966468148196785</c:v>
                </c:pt>
                <c:pt idx="85">
                  <c:v>22.641387169768283</c:v>
                </c:pt>
                <c:pt idx="86">
                  <c:v>27.399782444723421</c:v>
                </c:pt>
                <c:pt idx="87">
                  <c:v>41.510549011713252</c:v>
                </c:pt>
                <c:pt idx="88">
                  <c:v>32.597608274358109</c:v>
                </c:pt>
                <c:pt idx="89">
                  <c:v>33.727115871944783</c:v>
                </c:pt>
                <c:pt idx="90">
                  <c:v>29.545700000086399</c:v>
                </c:pt>
                <c:pt idx="91">
                  <c:v>47.626288764453641</c:v>
                </c:pt>
                <c:pt idx="92">
                  <c:v>36.399123212491368</c:v>
                </c:pt>
                <c:pt idx="93">
                  <c:v>36.216646348259509</c:v>
                </c:pt>
                <c:pt idx="94">
                  <c:v>29.524704792696085</c:v>
                </c:pt>
                <c:pt idx="95">
                  <c:v>24.844587945294954</c:v>
                </c:pt>
                <c:pt idx="96">
                  <c:v>16.756853898412572</c:v>
                </c:pt>
                <c:pt idx="97">
                  <c:v>42.5670485836011</c:v>
                </c:pt>
                <c:pt idx="98">
                  <c:v>19.999706239896597</c:v>
                </c:pt>
                <c:pt idx="99">
                  <c:v>21.574260394139657</c:v>
                </c:pt>
                <c:pt idx="100">
                  <c:v>25.113464839939624</c:v>
                </c:pt>
                <c:pt idx="101">
                  <c:v>26.47823972034038</c:v>
                </c:pt>
                <c:pt idx="102">
                  <c:v>34.022431175895775</c:v>
                </c:pt>
                <c:pt idx="103">
                  <c:v>33.808763900684895</c:v>
                </c:pt>
                <c:pt idx="104">
                  <c:v>38.810980061464981</c:v>
                </c:pt>
                <c:pt idx="105">
                  <c:v>38.930644103586722</c:v>
                </c:pt>
                <c:pt idx="106">
                  <c:v>46.824496482222763</c:v>
                </c:pt>
                <c:pt idx="107">
                  <c:v>37.70065327062995</c:v>
                </c:pt>
                <c:pt idx="108">
                  <c:v>42.457320544976831</c:v>
                </c:pt>
                <c:pt idx="109">
                  <c:v>38.263376668708588</c:v>
                </c:pt>
                <c:pt idx="110">
                  <c:v>45.173996701246836</c:v>
                </c:pt>
                <c:pt idx="111">
                  <c:v>30.770334031157574</c:v>
                </c:pt>
                <c:pt idx="112">
                  <c:v>30.408145103667078</c:v>
                </c:pt>
                <c:pt idx="113">
                  <c:v>35.414681265967801</c:v>
                </c:pt>
                <c:pt idx="114">
                  <c:v>41.227934512232949</c:v>
                </c:pt>
                <c:pt idx="115">
                  <c:v>36.293715175387739</c:v>
                </c:pt>
                <c:pt idx="116">
                  <c:v>45.171059100212801</c:v>
                </c:pt>
                <c:pt idx="117">
                  <c:v>40.603694292500386</c:v>
                </c:pt>
                <c:pt idx="118">
                  <c:v>45.50655041830575</c:v>
                </c:pt>
                <c:pt idx="119">
                  <c:v>35.180796383640327</c:v>
                </c:pt>
                <c:pt idx="120">
                  <c:v>27.947558637540638</c:v>
                </c:pt>
                <c:pt idx="121">
                  <c:v>34.132764014732935</c:v>
                </c:pt>
                <c:pt idx="122">
                  <c:v>43.299116041288841</c:v>
                </c:pt>
                <c:pt idx="123">
                  <c:v>53.131871502418768</c:v>
                </c:pt>
                <c:pt idx="124">
                  <c:v>39.658391559753831</c:v>
                </c:pt>
                <c:pt idx="125">
                  <c:v>38.821866465296992</c:v>
                </c:pt>
                <c:pt idx="126">
                  <c:v>36.284124772011914</c:v>
                </c:pt>
                <c:pt idx="127">
                  <c:v>32.086206494344687</c:v>
                </c:pt>
                <c:pt idx="128">
                  <c:v>15.940200810950683</c:v>
                </c:pt>
                <c:pt idx="129">
                  <c:v>17.669497419663092</c:v>
                </c:pt>
                <c:pt idx="130">
                  <c:v>24.71222309870253</c:v>
                </c:pt>
                <c:pt idx="131">
                  <c:v>25.666079434459956</c:v>
                </c:pt>
                <c:pt idx="132">
                  <c:v>27.665894538394877</c:v>
                </c:pt>
                <c:pt idx="133">
                  <c:v>10.779613394423913</c:v>
                </c:pt>
                <c:pt idx="134">
                  <c:v>19.016387493768399</c:v>
                </c:pt>
                <c:pt idx="135">
                  <c:v>31.392673450221054</c:v>
                </c:pt>
                <c:pt idx="136">
                  <c:v>27.72317775855857</c:v>
                </c:pt>
                <c:pt idx="137">
                  <c:v>27.98263704988824</c:v>
                </c:pt>
                <c:pt idx="138">
                  <c:v>19.981475833479493</c:v>
                </c:pt>
                <c:pt idx="139">
                  <c:v>11.047367088673214</c:v>
                </c:pt>
                <c:pt idx="140">
                  <c:v>31.71753756457322</c:v>
                </c:pt>
                <c:pt idx="141">
                  <c:v>23.840360391806858</c:v>
                </c:pt>
                <c:pt idx="142">
                  <c:v>14.65664195913797</c:v>
                </c:pt>
                <c:pt idx="143">
                  <c:v>13.554955171344218</c:v>
                </c:pt>
                <c:pt idx="144">
                  <c:v>16.400885773111789</c:v>
                </c:pt>
                <c:pt idx="145">
                  <c:v>33.140632465502627</c:v>
                </c:pt>
                <c:pt idx="146">
                  <c:v>39.572855529645146</c:v>
                </c:pt>
                <c:pt idx="147">
                  <c:v>44.205797960440883</c:v>
                </c:pt>
                <c:pt idx="148">
                  <c:v>38.841911272352768</c:v>
                </c:pt>
                <c:pt idx="149">
                  <c:v>45.190758307146929</c:v>
                </c:pt>
                <c:pt idx="150">
                  <c:v>23.59792190646851</c:v>
                </c:pt>
                <c:pt idx="151">
                  <c:v>29.913418529523323</c:v>
                </c:pt>
                <c:pt idx="152">
                  <c:v>45.07973426806646</c:v>
                </c:pt>
                <c:pt idx="153">
                  <c:v>22.535115132360524</c:v>
                </c:pt>
                <c:pt idx="154">
                  <c:v>41.209617705785433</c:v>
                </c:pt>
                <c:pt idx="155">
                  <c:v>34.627058588724623</c:v>
                </c:pt>
                <c:pt idx="156">
                  <c:v>42.403493326029647</c:v>
                </c:pt>
                <c:pt idx="157">
                  <c:v>40.460356642045532</c:v>
                </c:pt>
                <c:pt idx="158">
                  <c:v>44.152489141676178</c:v>
                </c:pt>
                <c:pt idx="159">
                  <c:v>32.691352307356013</c:v>
                </c:pt>
                <c:pt idx="160">
                  <c:v>38.157795831544135</c:v>
                </c:pt>
                <c:pt idx="161">
                  <c:v>29.337303126730699</c:v>
                </c:pt>
                <c:pt idx="162">
                  <c:v>24.979458392769352</c:v>
                </c:pt>
                <c:pt idx="163">
                  <c:v>25.90462991842973</c:v>
                </c:pt>
                <c:pt idx="164">
                  <c:v>41.836104326308721</c:v>
                </c:pt>
                <c:pt idx="165">
                  <c:v>37.044099439522995</c:v>
                </c:pt>
                <c:pt idx="166">
                  <c:v>10.078995547806432</c:v>
                </c:pt>
                <c:pt idx="167">
                  <c:v>21.882881302774216</c:v>
                </c:pt>
                <c:pt idx="168">
                  <c:v>19.610128502765232</c:v>
                </c:pt>
                <c:pt idx="169">
                  <c:v>15.166834138725616</c:v>
                </c:pt>
                <c:pt idx="170">
                  <c:v>35.420556468035876</c:v>
                </c:pt>
                <c:pt idx="171">
                  <c:v>42.581650188740866</c:v>
                </c:pt>
                <c:pt idx="172">
                  <c:v>38.026554185347074</c:v>
                </c:pt>
                <c:pt idx="173">
                  <c:v>22.933160072472344</c:v>
                </c:pt>
                <c:pt idx="174">
                  <c:v>24.6176150654005</c:v>
                </c:pt>
                <c:pt idx="175">
                  <c:v>22.841921640356418</c:v>
                </c:pt>
                <c:pt idx="176">
                  <c:v>24.582536653052898</c:v>
                </c:pt>
                <c:pt idx="177">
                  <c:v>10.091696352277117</c:v>
                </c:pt>
                <c:pt idx="178">
                  <c:v>11.750490536172668</c:v>
                </c:pt>
                <c:pt idx="179">
                  <c:v>34.4083801117498</c:v>
                </c:pt>
                <c:pt idx="180">
                  <c:v>29.210381482054281</c:v>
                </c:pt>
                <c:pt idx="181">
                  <c:v>41.721278685890091</c:v>
                </c:pt>
                <c:pt idx="182">
                  <c:v>22.709124793611924</c:v>
                </c:pt>
                <c:pt idx="183">
                  <c:v>29.139533457115775</c:v>
                </c:pt>
                <c:pt idx="184">
                  <c:v>23.462792258902873</c:v>
                </c:pt>
                <c:pt idx="185">
                  <c:v>23.746357158717718</c:v>
                </c:pt>
                <c:pt idx="186">
                  <c:v>21.849444491004459</c:v>
                </c:pt>
                <c:pt idx="187">
                  <c:v>22.728305600363573</c:v>
                </c:pt>
                <c:pt idx="188">
                  <c:v>21.397399531884634</c:v>
                </c:pt>
                <c:pt idx="189">
                  <c:v>16.834441125723274</c:v>
                </c:pt>
                <c:pt idx="190">
                  <c:v>15.794962359826751</c:v>
                </c:pt>
                <c:pt idx="191">
                  <c:v>28.227581136108562</c:v>
                </c:pt>
                <c:pt idx="192">
                  <c:v>34.06416239058516</c:v>
                </c:pt>
                <c:pt idx="193">
                  <c:v>11.82954656400039</c:v>
                </c:pt>
                <c:pt idx="194">
                  <c:v>17.448486141867122</c:v>
                </c:pt>
                <c:pt idx="195">
                  <c:v>33.833992709565429</c:v>
                </c:pt>
                <c:pt idx="196">
                  <c:v>28.679885295319622</c:v>
                </c:pt>
                <c:pt idx="197">
                  <c:v>34.162312825134109</c:v>
                </c:pt>
                <c:pt idx="198">
                  <c:v>34.384965703507923</c:v>
                </c:pt>
                <c:pt idx="199">
                  <c:v>15.835138373968705</c:v>
                </c:pt>
                <c:pt idx="200">
                  <c:v>30.606260373403646</c:v>
                </c:pt>
                <c:pt idx="201">
                  <c:v>31.802987194651489</c:v>
                </c:pt>
                <c:pt idx="202">
                  <c:v>45.317420751732094</c:v>
                </c:pt>
                <c:pt idx="203">
                  <c:v>43.643765762605547</c:v>
                </c:pt>
                <c:pt idx="204">
                  <c:v>22.957697681109583</c:v>
                </c:pt>
                <c:pt idx="205">
                  <c:v>26.661753384937189</c:v>
                </c:pt>
                <c:pt idx="206">
                  <c:v>18.746473798758778</c:v>
                </c:pt>
                <c:pt idx="207">
                  <c:v>25.37188733090434</c:v>
                </c:pt>
                <c:pt idx="208">
                  <c:v>43.872553043138666</c:v>
                </c:pt>
                <c:pt idx="209">
                  <c:v>29.656032838923558</c:v>
                </c:pt>
                <c:pt idx="210">
                  <c:v>26.482127721708952</c:v>
                </c:pt>
                <c:pt idx="211">
                  <c:v>40.200119750442148</c:v>
                </c:pt>
                <c:pt idx="212">
                  <c:v>26.880086261790364</c:v>
                </c:pt>
                <c:pt idx="213">
                  <c:v>39.365581856684813</c:v>
                </c:pt>
                <c:pt idx="214">
                  <c:v>23.338289815078017</c:v>
                </c:pt>
                <c:pt idx="215">
                  <c:v>39.772525999929151</c:v>
                </c:pt>
                <c:pt idx="216">
                  <c:v>46.205094664193311</c:v>
                </c:pt>
                <c:pt idx="217">
                  <c:v>27.92423062932918</c:v>
                </c:pt>
                <c:pt idx="218">
                  <c:v>29.694999252639736</c:v>
                </c:pt>
                <c:pt idx="219">
                  <c:v>25.695369044769901</c:v>
                </c:pt>
                <c:pt idx="220">
                  <c:v>22.739364804256411</c:v>
                </c:pt>
                <c:pt idx="221">
                  <c:v>23.087556926820035</c:v>
                </c:pt>
                <c:pt idx="222">
                  <c:v>23.194606564501509</c:v>
                </c:pt>
                <c:pt idx="223">
                  <c:v>10.158656375847043</c:v>
                </c:pt>
                <c:pt idx="224">
                  <c:v>23.088334527093753</c:v>
                </c:pt>
                <c:pt idx="225">
                  <c:v>30.140564209478597</c:v>
                </c:pt>
                <c:pt idx="226">
                  <c:v>26.743574213738121</c:v>
                </c:pt>
                <c:pt idx="227">
                  <c:v>22.539262333820339</c:v>
                </c:pt>
                <c:pt idx="228">
                  <c:v>29.140224657359077</c:v>
                </c:pt>
                <c:pt idx="229">
                  <c:v>27.73734736354627</c:v>
                </c:pt>
                <c:pt idx="230">
                  <c:v>41.69388987624923</c:v>
                </c:pt>
                <c:pt idx="231">
                  <c:v>37.314272334623858</c:v>
                </c:pt>
                <c:pt idx="232">
                  <c:v>35.904742238469268</c:v>
                </c:pt>
                <c:pt idx="233">
                  <c:v>33.831141508561814</c:v>
                </c:pt>
                <c:pt idx="234">
                  <c:v>12.867297329288659</c:v>
                </c:pt>
                <c:pt idx="235">
                  <c:v>30.629242781493456</c:v>
                </c:pt>
                <c:pt idx="236">
                  <c:v>33.196187685058064</c:v>
                </c:pt>
                <c:pt idx="237">
                  <c:v>18.865187440545977</c:v>
                </c:pt>
                <c:pt idx="238">
                  <c:v>40.425105429637107</c:v>
                </c:pt>
                <c:pt idx="239">
                  <c:v>34.479746536870778</c:v>
                </c:pt>
                <c:pt idx="240">
                  <c:v>38.730023232968179</c:v>
                </c:pt>
                <c:pt idx="241">
                  <c:v>23.553425890805912</c:v>
                </c:pt>
                <c:pt idx="242">
                  <c:v>44.457135648911745</c:v>
                </c:pt>
                <c:pt idx="243">
                  <c:v>16.367448961342031</c:v>
                </c:pt>
                <c:pt idx="244">
                  <c:v>22.230468625124956</c:v>
                </c:pt>
                <c:pt idx="245">
                  <c:v>21.248013879300885</c:v>
                </c:pt>
                <c:pt idx="246">
                  <c:v>32.002312064813843</c:v>
                </c:pt>
                <c:pt idx="247">
                  <c:v>31.828907203775334</c:v>
                </c:pt>
                <c:pt idx="248">
                  <c:v>24.269682142928112</c:v>
                </c:pt>
                <c:pt idx="249">
                  <c:v>33.87727912480225</c:v>
                </c:pt>
                <c:pt idx="250">
                  <c:v>21.223303470602819</c:v>
                </c:pt>
                <c:pt idx="251">
                  <c:v>27.170563164038231</c:v>
                </c:pt>
                <c:pt idx="252">
                  <c:v>35.717081372412643</c:v>
                </c:pt>
                <c:pt idx="253">
                  <c:v>18.685734577378572</c:v>
                </c:pt>
                <c:pt idx="254">
                  <c:v>23.121944138924338</c:v>
                </c:pt>
                <c:pt idx="255">
                  <c:v>30.586820366560769</c:v>
                </c:pt>
                <c:pt idx="256">
                  <c:v>35.051109937990695</c:v>
                </c:pt>
                <c:pt idx="257">
                  <c:v>29.536887196984292</c:v>
                </c:pt>
                <c:pt idx="258">
                  <c:v>7.4831930340839481</c:v>
                </c:pt>
                <c:pt idx="259">
                  <c:v>14.379470661573672</c:v>
                </c:pt>
                <c:pt idx="260">
                  <c:v>6.6094295265191931</c:v>
                </c:pt>
                <c:pt idx="261">
                  <c:v>24.587115854664777</c:v>
                </c:pt>
                <c:pt idx="262">
                  <c:v>26.997849503243025</c:v>
                </c:pt>
                <c:pt idx="263">
                  <c:v>23.776856369453441</c:v>
                </c:pt>
                <c:pt idx="264">
                  <c:v>33.556130211757832</c:v>
                </c:pt>
                <c:pt idx="265">
                  <c:v>34.738341827896321</c:v>
                </c:pt>
                <c:pt idx="266">
                  <c:v>31.634939135498573</c:v>
                </c:pt>
                <c:pt idx="267">
                  <c:v>38.548151168949211</c:v>
                </c:pt>
                <c:pt idx="268">
                  <c:v>2.4274952544783295</c:v>
                </c:pt>
                <c:pt idx="269">
                  <c:v>37.665488458251936</c:v>
                </c:pt>
                <c:pt idx="270">
                  <c:v>36.460899234236528</c:v>
                </c:pt>
                <c:pt idx="271">
                  <c:v>36.211116746313095</c:v>
                </c:pt>
                <c:pt idx="272">
                  <c:v>43.594776945361481</c:v>
                </c:pt>
                <c:pt idx="273">
                  <c:v>35.904655838438849</c:v>
                </c:pt>
                <c:pt idx="274">
                  <c:v>38.56448077469723</c:v>
                </c:pt>
                <c:pt idx="275">
                  <c:v>32.688069106200324</c:v>
                </c:pt>
                <c:pt idx="276">
                  <c:v>15.924130405293901</c:v>
                </c:pt>
                <c:pt idx="277">
                  <c:v>7.0342584760589837</c:v>
                </c:pt>
                <c:pt idx="278">
                  <c:v>26.337839670919564</c:v>
                </c:pt>
                <c:pt idx="279">
                  <c:v>22.34503506545234</c:v>
                </c:pt>
                <c:pt idx="280">
                  <c:v>44.410220432397587</c:v>
                </c:pt>
                <c:pt idx="281">
                  <c:v>44.749772551919939</c:v>
                </c:pt>
                <c:pt idx="282">
                  <c:v>25.865231504561486</c:v>
                </c:pt>
                <c:pt idx="283">
                  <c:v>37.196077093019134</c:v>
                </c:pt>
                <c:pt idx="284">
                  <c:v>30.849994859198187</c:v>
                </c:pt>
                <c:pt idx="285">
                  <c:v>35.80546860352495</c:v>
                </c:pt>
                <c:pt idx="286">
                  <c:v>30.615677976718647</c:v>
                </c:pt>
                <c:pt idx="287">
                  <c:v>37.005046625776409</c:v>
                </c:pt>
                <c:pt idx="288">
                  <c:v>33.93732714593915</c:v>
                </c:pt>
                <c:pt idx="289">
                  <c:v>34.108226406095696</c:v>
                </c:pt>
                <c:pt idx="290">
                  <c:v>37.320665936874406</c:v>
                </c:pt>
                <c:pt idx="291">
                  <c:v>25.519199382758181</c:v>
                </c:pt>
                <c:pt idx="292">
                  <c:v>31.614203128199495</c:v>
                </c:pt>
                <c:pt idx="293">
                  <c:v>23.872933203272488</c:v>
                </c:pt>
                <c:pt idx="294">
                  <c:v>40.979275224704878</c:v>
                </c:pt>
                <c:pt idx="295">
                  <c:v>37.050147441651902</c:v>
                </c:pt>
                <c:pt idx="296">
                  <c:v>37.454585984014265</c:v>
                </c:pt>
                <c:pt idx="297">
                  <c:v>26.460700514166579</c:v>
                </c:pt>
                <c:pt idx="298">
                  <c:v>38.292666279018526</c:v>
                </c:pt>
                <c:pt idx="299">
                  <c:v>41.656478663080485</c:v>
                </c:pt>
                <c:pt idx="300">
                  <c:v>37.943955756272423</c:v>
                </c:pt>
                <c:pt idx="301">
                  <c:v>40.493793453815293</c:v>
                </c:pt>
                <c:pt idx="302">
                  <c:v>42.326856499053484</c:v>
                </c:pt>
                <c:pt idx="303">
                  <c:v>33.998671167532251</c:v>
                </c:pt>
                <c:pt idx="304">
                  <c:v>46.227731472161473</c:v>
                </c:pt>
                <c:pt idx="305">
                  <c:v>43.478050504273774</c:v>
                </c:pt>
                <c:pt idx="306">
                  <c:v>47.361818271360029</c:v>
                </c:pt>
                <c:pt idx="307">
                  <c:v>39.102320964016975</c:v>
                </c:pt>
                <c:pt idx="308">
                  <c:v>36.055596691570031</c:v>
                </c:pt>
                <c:pt idx="309">
                  <c:v>40.885876791828629</c:v>
                </c:pt>
                <c:pt idx="310">
                  <c:v>32.504641841633926</c:v>
                </c:pt>
                <c:pt idx="311">
                  <c:v>31.450215870475986</c:v>
                </c:pt>
                <c:pt idx="312">
                  <c:v>32.596225873871504</c:v>
                </c:pt>
                <c:pt idx="313">
                  <c:v>32.985112410759562</c:v>
                </c:pt>
                <c:pt idx="314">
                  <c:v>37.521114007432125</c:v>
                </c:pt>
                <c:pt idx="315">
                  <c:v>38.58124238059731</c:v>
                </c:pt>
                <c:pt idx="316">
                  <c:v>41.98851397995692</c:v>
                </c:pt>
                <c:pt idx="317">
                  <c:v>33.234894898683002</c:v>
                </c:pt>
                <c:pt idx="318">
                  <c:v>36.395148811092383</c:v>
                </c:pt>
                <c:pt idx="319">
                  <c:v>42.382238918548097</c:v>
                </c:pt>
                <c:pt idx="320">
                  <c:v>32.499630639869984</c:v>
                </c:pt>
                <c:pt idx="321">
                  <c:v>36.060175893181913</c:v>
                </c:pt>
                <c:pt idx="322">
                  <c:v>46.450384350535288</c:v>
                </c:pt>
                <c:pt idx="323">
                  <c:v>49.567611047799083</c:v>
                </c:pt>
                <c:pt idx="324">
                  <c:v>44.809215772843949</c:v>
                </c:pt>
                <c:pt idx="325">
                  <c:v>36.325251186488416</c:v>
                </c:pt>
                <c:pt idx="326">
                  <c:v>50.00125280044098</c:v>
                </c:pt>
                <c:pt idx="327">
                  <c:v>47.77161361560799</c:v>
                </c:pt>
                <c:pt idx="328">
                  <c:v>41.977541176094491</c:v>
                </c:pt>
                <c:pt idx="329">
                  <c:v>38.273399072236472</c:v>
                </c:pt>
                <c:pt idx="330">
                  <c:v>44.494374062019666</c:v>
                </c:pt>
                <c:pt idx="331">
                  <c:v>42.157598839474787</c:v>
                </c:pt>
                <c:pt idx="332">
                  <c:v>42.354763708876824</c:v>
                </c:pt>
                <c:pt idx="333">
                  <c:v>39.170836188134338</c:v>
                </c:pt>
                <c:pt idx="334">
                  <c:v>43.109813574654375</c:v>
                </c:pt>
                <c:pt idx="335">
                  <c:v>39.825489218572201</c:v>
                </c:pt>
                <c:pt idx="336">
                  <c:v>44.423007636898681</c:v>
                </c:pt>
                <c:pt idx="337">
                  <c:v>45.426803190234722</c:v>
                </c:pt>
                <c:pt idx="338">
                  <c:v>31.411508656851048</c:v>
                </c:pt>
                <c:pt idx="339">
                  <c:v>43.656725767167465</c:v>
                </c:pt>
                <c:pt idx="340">
                  <c:v>50.261489692044371</c:v>
                </c:pt>
                <c:pt idx="341">
                  <c:v>44.010361091647106</c:v>
                </c:pt>
                <c:pt idx="342">
                  <c:v>37.598614834712421</c:v>
                </c:pt>
                <c:pt idx="343">
                  <c:v>50.724939455178692</c:v>
                </c:pt>
                <c:pt idx="344">
                  <c:v>17.056748403975437</c:v>
                </c:pt>
                <c:pt idx="345">
                  <c:v>35.915542242270867</c:v>
                </c:pt>
                <c:pt idx="346">
                  <c:v>38.195120644682461</c:v>
                </c:pt>
                <c:pt idx="347">
                  <c:v>28.597200466214563</c:v>
                </c:pt>
                <c:pt idx="348">
                  <c:v>30.240010644483746</c:v>
                </c:pt>
                <c:pt idx="349">
                  <c:v>47.415559090276801</c:v>
                </c:pt>
                <c:pt idx="350">
                  <c:v>32.954008399810952</c:v>
                </c:pt>
                <c:pt idx="351">
                  <c:v>33.340994136029934</c:v>
                </c:pt>
                <c:pt idx="352">
                  <c:v>30.477178727966912</c:v>
                </c:pt>
                <c:pt idx="353">
                  <c:v>43.794793015767141</c:v>
                </c:pt>
                <c:pt idx="354">
                  <c:v>33.258482106985696</c:v>
                </c:pt>
                <c:pt idx="355">
                  <c:v>46.254774681680686</c:v>
                </c:pt>
                <c:pt idx="356">
                  <c:v>47.119898186204161</c:v>
                </c:pt>
                <c:pt idx="357">
                  <c:v>37.563622822395232</c:v>
                </c:pt>
                <c:pt idx="358">
                  <c:v>37.728906080574937</c:v>
                </c:pt>
                <c:pt idx="359">
                  <c:v>29.08000383616135</c:v>
                </c:pt>
                <c:pt idx="360">
                  <c:v>33.884882327478579</c:v>
                </c:pt>
                <c:pt idx="361">
                  <c:v>49.957102384900033</c:v>
                </c:pt>
                <c:pt idx="362">
                  <c:v>52.20091117472073</c:v>
                </c:pt>
                <c:pt idx="363">
                  <c:v>41.665118666121771</c:v>
                </c:pt>
                <c:pt idx="364">
                  <c:v>38.330077492187272</c:v>
                </c:pt>
                <c:pt idx="365">
                  <c:v>27.849840203143749</c:v>
                </c:pt>
                <c:pt idx="366">
                  <c:v>28.680749295623748</c:v>
                </c:pt>
                <c:pt idx="367">
                  <c:v>42.304565291206984</c:v>
                </c:pt>
                <c:pt idx="368">
                  <c:v>38.467367140513232</c:v>
                </c:pt>
                <c:pt idx="369">
                  <c:v>25.799308281356513</c:v>
                </c:pt>
                <c:pt idx="370">
                  <c:v>38.963562515174004</c:v>
                </c:pt>
                <c:pt idx="371">
                  <c:v>48.810314781230794</c:v>
                </c:pt>
                <c:pt idx="372">
                  <c:v>39.747037990957374</c:v>
                </c:pt>
                <c:pt idx="373">
                  <c:v>35.700492566573381</c:v>
                </c:pt>
                <c:pt idx="374">
                  <c:v>37.743507685714704</c:v>
                </c:pt>
                <c:pt idx="375">
                  <c:v>33.313605326389073</c:v>
                </c:pt>
                <c:pt idx="376">
                  <c:v>40.734590338575792</c:v>
                </c:pt>
                <c:pt idx="377">
                  <c:v>34.107189605730738</c:v>
                </c:pt>
                <c:pt idx="378">
                  <c:v>51.306930060039385</c:v>
                </c:pt>
                <c:pt idx="379">
                  <c:v>55.147843412040878</c:v>
                </c:pt>
                <c:pt idx="380">
                  <c:v>51.581509356691292</c:v>
                </c:pt>
                <c:pt idx="381">
                  <c:v>31.484862282671521</c:v>
                </c:pt>
                <c:pt idx="382">
                  <c:v>26.663999785727921</c:v>
                </c:pt>
                <c:pt idx="383">
                  <c:v>24.270718943293065</c:v>
                </c:pt>
                <c:pt idx="384">
                  <c:v>25.508399378956579</c:v>
                </c:pt>
                <c:pt idx="385">
                  <c:v>19.314467598692595</c:v>
                </c:pt>
                <c:pt idx="386">
                  <c:v>26.054879571317606</c:v>
                </c:pt>
                <c:pt idx="387">
                  <c:v>29.032311019373477</c:v>
                </c:pt>
                <c:pt idx="388">
                  <c:v>27.588480111144996</c:v>
                </c:pt>
                <c:pt idx="389">
                  <c:v>49.234279730466461</c:v>
                </c:pt>
                <c:pt idx="390">
                  <c:v>36.184591936976361</c:v>
                </c:pt>
                <c:pt idx="391">
                  <c:v>46.49272036543757</c:v>
                </c:pt>
                <c:pt idx="392">
                  <c:v>40.618468697700976</c:v>
                </c:pt>
                <c:pt idx="393">
                  <c:v>45.73378249829144</c:v>
                </c:pt>
                <c:pt idx="394">
                  <c:v>44.759362955295757</c:v>
                </c:pt>
                <c:pt idx="395">
                  <c:v>52.274696800693263</c:v>
                </c:pt>
                <c:pt idx="396">
                  <c:v>50.098193634564161</c:v>
                </c:pt>
                <c:pt idx="397">
                  <c:v>51.7474838151143</c:v>
                </c:pt>
                <c:pt idx="398">
                  <c:v>48.507569074664303</c:v>
                </c:pt>
                <c:pt idx="399">
                  <c:v>36.593868881041843</c:v>
                </c:pt>
                <c:pt idx="400">
                  <c:v>42.110424422869393</c:v>
                </c:pt>
                <c:pt idx="401">
                  <c:v>45.620944058572306</c:v>
                </c:pt>
                <c:pt idx="402">
                  <c:v>40.001745280614337</c:v>
                </c:pt>
                <c:pt idx="403">
                  <c:v>41.401252973241043</c:v>
                </c:pt>
                <c:pt idx="404">
                  <c:v>17.850419083347518</c:v>
                </c:pt>
                <c:pt idx="405">
                  <c:v>39.386490664044715</c:v>
                </c:pt>
                <c:pt idx="406">
                  <c:v>47.647197571813543</c:v>
                </c:pt>
                <c:pt idx="407">
                  <c:v>36.160054328339122</c:v>
                </c:pt>
                <c:pt idx="408">
                  <c:v>55.340342679800621</c:v>
                </c:pt>
                <c:pt idx="409">
                  <c:v>43.656207366984987</c:v>
                </c:pt>
                <c:pt idx="410">
                  <c:v>51.572437353497946</c:v>
                </c:pt>
                <c:pt idx="411">
                  <c:v>31.64954074063834</c:v>
                </c:pt>
                <c:pt idx="412">
                  <c:v>38.706781624787126</c:v>
                </c:pt>
                <c:pt idx="413">
                  <c:v>42.492053357202778</c:v>
                </c:pt>
                <c:pt idx="414">
                  <c:v>32.753646729283645</c:v>
                </c:pt>
                <c:pt idx="415">
                  <c:v>26.327903667422088</c:v>
                </c:pt>
                <c:pt idx="416">
                  <c:v>25.297928904870975</c:v>
                </c:pt>
                <c:pt idx="417">
                  <c:v>29.964826547618944</c:v>
                </c:pt>
                <c:pt idx="418">
                  <c:v>27.420172851900841</c:v>
                </c:pt>
                <c:pt idx="419">
                  <c:v>21.733927650342533</c:v>
                </c:pt>
                <c:pt idx="420">
                  <c:v>17.491686157073524</c:v>
                </c:pt>
                <c:pt idx="421">
                  <c:v>40.733726338271666</c:v>
                </c:pt>
                <c:pt idx="422">
                  <c:v>20.903104957892943</c:v>
                </c:pt>
                <c:pt idx="423">
                  <c:v>26.907647871492049</c:v>
                </c:pt>
                <c:pt idx="424">
                  <c:v>27.116995145182287</c:v>
                </c:pt>
                <c:pt idx="425">
                  <c:v>41.913259553467363</c:v>
                </c:pt>
                <c:pt idx="426">
                  <c:v>46.083789021493729</c:v>
                </c:pt>
                <c:pt idx="427">
                  <c:v>29.438995962526576</c:v>
                </c:pt>
                <c:pt idx="428">
                  <c:v>39.164528985914203</c:v>
                </c:pt>
                <c:pt idx="429">
                  <c:v>42.728357440381814</c:v>
                </c:pt>
                <c:pt idx="430">
                  <c:v>34.113669608011698</c:v>
                </c:pt>
                <c:pt idx="431">
                  <c:v>43.225157615255476</c:v>
                </c:pt>
                <c:pt idx="432">
                  <c:v>34.48752253960793</c:v>
                </c:pt>
                <c:pt idx="433">
                  <c:v>17.372799715225501</c:v>
                </c:pt>
                <c:pt idx="434">
                  <c:v>21.763562860774126</c:v>
                </c:pt>
                <c:pt idx="435">
                  <c:v>47.379271077503418</c:v>
                </c:pt>
                <c:pt idx="436">
                  <c:v>25.47375296676104</c:v>
                </c:pt>
                <c:pt idx="437">
                  <c:v>37.911901344989275</c:v>
                </c:pt>
                <c:pt idx="438">
                  <c:v>37.083065853239177</c:v>
                </c:pt>
                <c:pt idx="439">
                  <c:v>36.289740773988747</c:v>
                </c:pt>
                <c:pt idx="440">
                  <c:v>29.86486171243132</c:v>
                </c:pt>
                <c:pt idx="441">
                  <c:v>22.032871755570856</c:v>
                </c:pt>
                <c:pt idx="442">
                  <c:v>20.047312656654054</c:v>
                </c:pt>
                <c:pt idx="443">
                  <c:v>21.945348524762682</c:v>
                </c:pt>
                <c:pt idx="444">
                  <c:v>14.415413074225402</c:v>
                </c:pt>
                <c:pt idx="445">
                  <c:v>26.061532373659393</c:v>
                </c:pt>
                <c:pt idx="446">
                  <c:v>28.839898151644149</c:v>
                </c:pt>
                <c:pt idx="447">
                  <c:v>19.223401966637489</c:v>
                </c:pt>
                <c:pt idx="448">
                  <c:v>34.088095199009508</c:v>
                </c:pt>
                <c:pt idx="449">
                  <c:v>27.235103986756602</c:v>
                </c:pt>
                <c:pt idx="450">
                  <c:v>29.093136640784095</c:v>
                </c:pt>
                <c:pt idx="451">
                  <c:v>11.248938359626301</c:v>
                </c:pt>
                <c:pt idx="452">
                  <c:v>31.364679840367302</c:v>
                </c:pt>
                <c:pt idx="453">
                  <c:v>25.705132248206549</c:v>
                </c:pt>
                <c:pt idx="454">
                  <c:v>31.443131067982137</c:v>
                </c:pt>
                <c:pt idx="455">
                  <c:v>22.209559817765054</c:v>
                </c:pt>
                <c:pt idx="456">
                  <c:v>31.509918291491235</c:v>
                </c:pt>
                <c:pt idx="457">
                  <c:v>31.429652663237736</c:v>
                </c:pt>
                <c:pt idx="458">
                  <c:v>19.19203875559764</c:v>
                </c:pt>
                <c:pt idx="459">
                  <c:v>25.960789938198054</c:v>
                </c:pt>
                <c:pt idx="460">
                  <c:v>21.17647465411908</c:v>
                </c:pt>
                <c:pt idx="461">
                  <c:v>47.04542135998831</c:v>
                </c:pt>
                <c:pt idx="462">
                  <c:v>47.322851857643847</c:v>
                </c:pt>
                <c:pt idx="463">
                  <c:v>27.048047920912865</c:v>
                </c:pt>
                <c:pt idx="464">
                  <c:v>42.259550875361903</c:v>
                </c:pt>
                <c:pt idx="465">
                  <c:v>28.739155716182811</c:v>
                </c:pt>
                <c:pt idx="466">
                  <c:v>28.496112430631573</c:v>
                </c:pt>
                <c:pt idx="467">
                  <c:v>16.718837885030933</c:v>
                </c:pt>
                <c:pt idx="468">
                  <c:v>35.098975554839392</c:v>
                </c:pt>
                <c:pt idx="469">
                  <c:v>26.418018899142652</c:v>
                </c:pt>
                <c:pt idx="470">
                  <c:v>21.540737182339488</c:v>
                </c:pt>
                <c:pt idx="471">
                  <c:v>19.458410049360335</c:v>
                </c:pt>
                <c:pt idx="472">
                  <c:v>36.700486518571253</c:v>
                </c:pt>
                <c:pt idx="473">
                  <c:v>23.611745911334559</c:v>
                </c:pt>
                <c:pt idx="474">
                  <c:v>17.297977288888003</c:v>
                </c:pt>
                <c:pt idx="475">
                  <c:v>23.873538003485379</c:v>
                </c:pt>
                <c:pt idx="476">
                  <c:v>17.310591693328277</c:v>
                </c:pt>
                <c:pt idx="477">
                  <c:v>18.217705612632376</c:v>
                </c:pt>
                <c:pt idx="478">
                  <c:v>22.710334394037705</c:v>
                </c:pt>
                <c:pt idx="479">
                  <c:v>28.948675789933873</c:v>
                </c:pt>
                <c:pt idx="480">
                  <c:v>30.334359477694534</c:v>
                </c:pt>
                <c:pt idx="481">
                  <c:v>25.481183369376545</c:v>
                </c:pt>
                <c:pt idx="482">
                  <c:v>29.038099821411134</c:v>
                </c:pt>
                <c:pt idx="483">
                  <c:v>26.968905493054731</c:v>
                </c:pt>
                <c:pt idx="484">
                  <c:v>24.270718943293065</c:v>
                </c:pt>
                <c:pt idx="485">
                  <c:v>23.44300665193834</c:v>
                </c:pt>
                <c:pt idx="486">
                  <c:v>31.238103795812535</c:v>
                </c:pt>
                <c:pt idx="487">
                  <c:v>29.522285591844525</c:v>
                </c:pt>
                <c:pt idx="488">
                  <c:v>20.977927384230441</c:v>
                </c:pt>
                <c:pt idx="489">
                  <c:v>16.038005645377986</c:v>
                </c:pt>
                <c:pt idx="490">
                  <c:v>14.147054579763212</c:v>
                </c:pt>
                <c:pt idx="491">
                  <c:v>14.80360841087016</c:v>
                </c:pt>
                <c:pt idx="492">
                  <c:v>20.811607325685777</c:v>
                </c:pt>
                <c:pt idx="493">
                  <c:v>25.928476326823667</c:v>
                </c:pt>
                <c:pt idx="494">
                  <c:v>16.42205378056293</c:v>
                </c:pt>
                <c:pt idx="495">
                  <c:v>25.203839271751423</c:v>
                </c:pt>
                <c:pt idx="496">
                  <c:v>19.728496544430783</c:v>
                </c:pt>
                <c:pt idx="497">
                  <c:v>32.752350728827452</c:v>
                </c:pt>
                <c:pt idx="498">
                  <c:v>17.20224605519061</c:v>
                </c:pt>
                <c:pt idx="499">
                  <c:v>23.267268990078684</c:v>
                </c:pt>
                <c:pt idx="500">
                  <c:v>24.655112678599661</c:v>
                </c:pt>
                <c:pt idx="501">
                  <c:v>25.845100297475302</c:v>
                </c:pt>
                <c:pt idx="502">
                  <c:v>23.373627427516855</c:v>
                </c:pt>
                <c:pt idx="503">
                  <c:v>20.548346433017944</c:v>
                </c:pt>
                <c:pt idx="504">
                  <c:v>12.686202865543407</c:v>
                </c:pt>
                <c:pt idx="505">
                  <c:v>20.955117776201455</c:v>
                </c:pt>
                <c:pt idx="506">
                  <c:v>32.695845108937476</c:v>
                </c:pt>
                <c:pt idx="507">
                  <c:v>36.967117012425184</c:v>
                </c:pt>
                <c:pt idx="508">
                  <c:v>19.675274125696493</c:v>
                </c:pt>
                <c:pt idx="509">
                  <c:v>23.414926642054173</c:v>
                </c:pt>
                <c:pt idx="510">
                  <c:v>23.833448389373835</c:v>
                </c:pt>
                <c:pt idx="511">
                  <c:v>24.617096665218025</c:v>
                </c:pt>
                <c:pt idx="512">
                  <c:v>17.545686176081531</c:v>
                </c:pt>
                <c:pt idx="513">
                  <c:v>36.265635165503575</c:v>
                </c:pt>
                <c:pt idx="514">
                  <c:v>23.428491446828989</c:v>
                </c:pt>
                <c:pt idx="515">
                  <c:v>29.447895165659094</c:v>
                </c:pt>
                <c:pt idx="516">
                  <c:v>19.441562043429837</c:v>
                </c:pt>
                <c:pt idx="517">
                  <c:v>10.889168632987358</c:v>
                </c:pt>
                <c:pt idx="518">
                  <c:v>21.371911522912857</c:v>
                </c:pt>
                <c:pt idx="519">
                  <c:v>23.825499586575852</c:v>
                </c:pt>
                <c:pt idx="520">
                  <c:v>33.508091794848312</c:v>
                </c:pt>
                <c:pt idx="521">
                  <c:v>16.930345159481494</c:v>
                </c:pt>
                <c:pt idx="522">
                  <c:v>40.064644502754867</c:v>
                </c:pt>
                <c:pt idx="523">
                  <c:v>43.970012277444319</c:v>
                </c:pt>
                <c:pt idx="524">
                  <c:v>28.843181352799835</c:v>
                </c:pt>
                <c:pt idx="525">
                  <c:v>18.848253034585067</c:v>
                </c:pt>
                <c:pt idx="526">
                  <c:v>30.842823656673922</c:v>
                </c:pt>
                <c:pt idx="527">
                  <c:v>31.075844538697275</c:v>
                </c:pt>
                <c:pt idx="528">
                  <c:v>21.797518072726362</c:v>
                </c:pt>
                <c:pt idx="529">
                  <c:v>20.544026431497301</c:v>
                </c:pt>
                <c:pt idx="530">
                  <c:v>23.782904371582337</c:v>
                </c:pt>
                <c:pt idx="531">
                  <c:v>31.306187019777827</c:v>
                </c:pt>
                <c:pt idx="532">
                  <c:v>19.243792373814916</c:v>
                </c:pt>
                <c:pt idx="533">
                  <c:v>21.877265300797387</c:v>
                </c:pt>
                <c:pt idx="534">
                  <c:v>17.536786972949013</c:v>
                </c:pt>
                <c:pt idx="535">
                  <c:v>24.622539867134034</c:v>
                </c:pt>
                <c:pt idx="536">
                  <c:v>22.771592015600387</c:v>
                </c:pt>
                <c:pt idx="537">
                  <c:v>22.664542377918917</c:v>
                </c:pt>
                <c:pt idx="538">
                  <c:v>8.1407836655558494</c:v>
                </c:pt>
                <c:pt idx="539">
                  <c:v>22.928753670921292</c:v>
                </c:pt>
                <c:pt idx="540">
                  <c:v>21.886855704173207</c:v>
                </c:pt>
                <c:pt idx="541">
                  <c:v>21.97766213613707</c:v>
                </c:pt>
                <c:pt idx="542">
                  <c:v>30.079565788007152</c:v>
                </c:pt>
                <c:pt idx="543">
                  <c:v>16.612047447440702</c:v>
                </c:pt>
                <c:pt idx="544">
                  <c:v>14.239070612152855</c:v>
                </c:pt>
                <c:pt idx="545">
                  <c:v>33.671042252206874</c:v>
                </c:pt>
                <c:pt idx="546">
                  <c:v>36.869312177997884</c:v>
                </c:pt>
                <c:pt idx="547">
                  <c:v>34.212943242956023</c:v>
                </c:pt>
                <c:pt idx="548">
                  <c:v>34.618936985865815</c:v>
                </c:pt>
                <c:pt idx="549">
                  <c:v>24.311154157526264</c:v>
                </c:pt>
                <c:pt idx="550">
                  <c:v>25.406447343069463</c:v>
                </c:pt>
                <c:pt idx="551">
                  <c:v>30.589153167381912</c:v>
                </c:pt>
                <c:pt idx="552">
                  <c:v>35.235401202861219</c:v>
                </c:pt>
                <c:pt idx="553">
                  <c:v>21.756305258219449</c:v>
                </c:pt>
                <c:pt idx="554">
                  <c:v>29.456189568578726</c:v>
                </c:pt>
                <c:pt idx="555">
                  <c:v>35.626188540418362</c:v>
                </c:pt>
                <c:pt idx="556">
                  <c:v>20.598631250718199</c:v>
                </c:pt>
                <c:pt idx="557">
                  <c:v>28.795920536164026</c:v>
                </c:pt>
                <c:pt idx="558">
                  <c:v>25.561794597751696</c:v>
                </c:pt>
                <c:pt idx="559">
                  <c:v>26.716358204158084</c:v>
                </c:pt>
                <c:pt idx="560">
                  <c:v>19.474912455169182</c:v>
                </c:pt>
                <c:pt idx="561">
                  <c:v>16.517266614077847</c:v>
                </c:pt>
                <c:pt idx="562">
                  <c:v>31.123969355637211</c:v>
                </c:pt>
                <c:pt idx="563">
                  <c:v>40.011335683990154</c:v>
                </c:pt>
                <c:pt idx="564">
                  <c:v>10.018688326578289</c:v>
                </c:pt>
                <c:pt idx="565">
                  <c:v>40.252737368963551</c:v>
                </c:pt>
                <c:pt idx="566">
                  <c:v>30.044660175720377</c:v>
                </c:pt>
                <c:pt idx="567">
                  <c:v>24.941096779266065</c:v>
                </c:pt>
                <c:pt idx="568">
                  <c:v>8.9326399442892601</c:v>
                </c:pt>
                <c:pt idx="569">
                  <c:v>23.397905836062854</c:v>
                </c:pt>
                <c:pt idx="570">
                  <c:v>8.9352319452016449</c:v>
                </c:pt>
                <c:pt idx="571">
                  <c:v>28.35960038257933</c:v>
                </c:pt>
                <c:pt idx="572">
                  <c:v>20.684080880796468</c:v>
                </c:pt>
                <c:pt idx="573">
                  <c:v>26.112940391755018</c:v>
                </c:pt>
                <c:pt idx="574">
                  <c:v>23.043147311187848</c:v>
                </c:pt>
                <c:pt idx="575">
                  <c:v>17.976303927658982</c:v>
                </c:pt>
                <c:pt idx="576">
                  <c:v>15.808267964510323</c:v>
                </c:pt>
                <c:pt idx="577">
                  <c:v>16.528153017909862</c:v>
                </c:pt>
                <c:pt idx="578">
                  <c:v>17.695158228695696</c:v>
                </c:pt>
                <c:pt idx="579">
                  <c:v>16.261954524207994</c:v>
                </c:pt>
                <c:pt idx="580">
                  <c:v>15.604623092827328</c:v>
                </c:pt>
                <c:pt idx="581">
                  <c:v>39.11510816851807</c:v>
                </c:pt>
                <c:pt idx="582">
                  <c:v>35.200495590574448</c:v>
                </c:pt>
                <c:pt idx="583">
                  <c:v>38.325498290575396</c:v>
                </c:pt>
                <c:pt idx="584">
                  <c:v>35.770390191177349</c:v>
                </c:pt>
                <c:pt idx="585">
                  <c:v>25.969170741148101</c:v>
                </c:pt>
                <c:pt idx="586">
                  <c:v>21.92875971892342</c:v>
                </c:pt>
                <c:pt idx="587">
                  <c:v>13.619063993910524</c:v>
                </c:pt>
                <c:pt idx="588">
                  <c:v>29.822266497437806</c:v>
                </c:pt>
                <c:pt idx="589">
                  <c:v>26.287554853219309</c:v>
                </c:pt>
                <c:pt idx="590">
                  <c:v>17.396559723589021</c:v>
                </c:pt>
                <c:pt idx="591">
                  <c:v>18.071948761325963</c:v>
                </c:pt>
                <c:pt idx="592">
                  <c:v>26.758348618938712</c:v>
                </c:pt>
                <c:pt idx="593">
                  <c:v>28.372819587232495</c:v>
                </c:pt>
                <c:pt idx="594">
                  <c:v>21.676039629965949</c:v>
                </c:pt>
                <c:pt idx="595">
                  <c:v>12.181281087810941</c:v>
                </c:pt>
                <c:pt idx="596">
                  <c:v>25.228204080327835</c:v>
                </c:pt>
                <c:pt idx="597">
                  <c:v>28.314326766643021</c:v>
                </c:pt>
                <c:pt idx="598">
                  <c:v>25.398239340180247</c:v>
                </c:pt>
                <c:pt idx="599">
                  <c:v>30.87038526637561</c:v>
                </c:pt>
                <c:pt idx="600">
                  <c:v>22.285764644589154</c:v>
                </c:pt>
                <c:pt idx="601">
                  <c:v>16.945292364742912</c:v>
                </c:pt>
                <c:pt idx="602">
                  <c:v>16.459551393762087</c:v>
                </c:pt>
                <c:pt idx="603">
                  <c:v>29.347584730349823</c:v>
                </c:pt>
                <c:pt idx="604">
                  <c:v>24.533547835808836</c:v>
                </c:pt>
                <c:pt idx="605">
                  <c:v>15.253752569320904</c:v>
                </c:pt>
                <c:pt idx="606">
                  <c:v>28.816310943341449</c:v>
                </c:pt>
                <c:pt idx="607">
                  <c:v>26.489039724141982</c:v>
                </c:pt>
                <c:pt idx="608">
                  <c:v>15.450744638662112</c:v>
                </c:pt>
                <c:pt idx="609">
                  <c:v>23.016968101972768</c:v>
                </c:pt>
                <c:pt idx="610">
                  <c:v>23.307272204159812</c:v>
                </c:pt>
                <c:pt idx="611">
                  <c:v>13.133495822990529</c:v>
                </c:pt>
                <c:pt idx="612">
                  <c:v>34.961426706422202</c:v>
                </c:pt>
                <c:pt idx="613">
                  <c:v>29.760749675783881</c:v>
                </c:pt>
                <c:pt idx="614">
                  <c:v>26.218002828736996</c:v>
                </c:pt>
                <c:pt idx="615">
                  <c:v>26.512626932444675</c:v>
                </c:pt>
                <c:pt idx="616">
                  <c:v>29.214528683514093</c:v>
                </c:pt>
                <c:pt idx="617">
                  <c:v>4.5925072165625398</c:v>
                </c:pt>
                <c:pt idx="618">
                  <c:v>37.679571663209224</c:v>
                </c:pt>
                <c:pt idx="619">
                  <c:v>40.376548612545115</c:v>
                </c:pt>
                <c:pt idx="620">
                  <c:v>20.452442399259724</c:v>
                </c:pt>
                <c:pt idx="621">
                  <c:v>8.6050110289638813</c:v>
                </c:pt>
                <c:pt idx="622">
                  <c:v>9.5433153592470052</c:v>
                </c:pt>
                <c:pt idx="623">
                  <c:v>24.48326301810858</c:v>
                </c:pt>
                <c:pt idx="624">
                  <c:v>12.830058916180738</c:v>
                </c:pt>
                <c:pt idx="625">
                  <c:v>10.952759055371187</c:v>
                </c:pt>
                <c:pt idx="626">
                  <c:v>17.65714221531406</c:v>
                </c:pt>
                <c:pt idx="627">
                  <c:v>30.408317903727898</c:v>
                </c:pt>
                <c:pt idx="628">
                  <c:v>30.323213873771284</c:v>
                </c:pt>
                <c:pt idx="629">
                  <c:v>19.124041931662759</c:v>
                </c:pt>
                <c:pt idx="630">
                  <c:v>22.443617500153358</c:v>
                </c:pt>
                <c:pt idx="631">
                  <c:v>5.5868851665835777</c:v>
                </c:pt>
                <c:pt idx="632">
                  <c:v>5.0879249909495963</c:v>
                </c:pt>
                <c:pt idx="633">
                  <c:v>17.880659093992001</c:v>
                </c:pt>
                <c:pt idx="634">
                  <c:v>33.682965456403835</c:v>
                </c:pt>
                <c:pt idx="635">
                  <c:v>16.843081128764556</c:v>
                </c:pt>
                <c:pt idx="636">
                  <c:v>18.859398638508321</c:v>
                </c:pt>
                <c:pt idx="637">
                  <c:v>25.104392836746278</c:v>
                </c:pt>
                <c:pt idx="638">
                  <c:v>16.590706639928737</c:v>
                </c:pt>
                <c:pt idx="639">
                  <c:v>26.950502286576803</c:v>
                </c:pt>
                <c:pt idx="640">
                  <c:v>15.337992598973393</c:v>
                </c:pt>
                <c:pt idx="641">
                  <c:v>16.055717651612614</c:v>
                </c:pt>
                <c:pt idx="642">
                  <c:v>32.901477181319962</c:v>
                </c:pt>
                <c:pt idx="643">
                  <c:v>36.189343938649067</c:v>
                </c:pt>
                <c:pt idx="644">
                  <c:v>32.225137743248482</c:v>
                </c:pt>
                <c:pt idx="645">
                  <c:v>27.168143963186676</c:v>
                </c:pt>
                <c:pt idx="646">
                  <c:v>27.209702377815237</c:v>
                </c:pt>
                <c:pt idx="647">
                  <c:v>16.426200982022745</c:v>
                </c:pt>
                <c:pt idx="648">
                  <c:v>20.710346490041964</c:v>
                </c:pt>
                <c:pt idx="649">
                  <c:v>22.236603027284264</c:v>
                </c:pt>
                <c:pt idx="650">
                  <c:v>16.285887332632338</c:v>
                </c:pt>
                <c:pt idx="651">
                  <c:v>31.228254192345474</c:v>
                </c:pt>
                <c:pt idx="652">
                  <c:v>22.781268819006623</c:v>
                </c:pt>
                <c:pt idx="653">
                  <c:v>22.951217678828623</c:v>
                </c:pt>
                <c:pt idx="654">
                  <c:v>22.18363980864121</c:v>
                </c:pt>
                <c:pt idx="655">
                  <c:v>20.935159369176098</c:v>
                </c:pt>
                <c:pt idx="656">
                  <c:v>26.48230052176978</c:v>
                </c:pt>
                <c:pt idx="657">
                  <c:v>37.156937879242129</c:v>
                </c:pt>
                <c:pt idx="658">
                  <c:v>42.141182833696355</c:v>
                </c:pt>
                <c:pt idx="659">
                  <c:v>39.186301793578231</c:v>
                </c:pt>
                <c:pt idx="660">
                  <c:v>38.148464628259546</c:v>
                </c:pt>
                <c:pt idx="661">
                  <c:v>42.397790924022402</c:v>
                </c:pt>
                <c:pt idx="662">
                  <c:v>23.419333043605231</c:v>
                </c:pt>
                <c:pt idx="663">
                  <c:v>30.605223573038693</c:v>
                </c:pt>
                <c:pt idx="664">
                  <c:v>25.124264843741226</c:v>
                </c:pt>
                <c:pt idx="665">
                  <c:v>18.201980807097243</c:v>
                </c:pt>
                <c:pt idx="666">
                  <c:v>26.383372486947113</c:v>
                </c:pt>
                <c:pt idx="667">
                  <c:v>35.384959655505796</c:v>
                </c:pt>
                <c:pt idx="668">
                  <c:v>38.036922188996613</c:v>
                </c:pt>
                <c:pt idx="669">
                  <c:v>37.715254875769716</c:v>
                </c:pt>
                <c:pt idx="670">
                  <c:v>36.80408015503621</c:v>
                </c:pt>
                <c:pt idx="671">
                  <c:v>35.132585166669976</c:v>
                </c:pt>
                <c:pt idx="672">
                  <c:v>41.423198580965895</c:v>
                </c:pt>
                <c:pt idx="673">
                  <c:v>42.28287888357336</c:v>
                </c:pt>
                <c:pt idx="674">
                  <c:v>41.599800243129678</c:v>
                </c:pt>
                <c:pt idx="675">
                  <c:v>44.532476475431721</c:v>
                </c:pt>
                <c:pt idx="676">
                  <c:v>40.102833316197326</c:v>
                </c:pt>
                <c:pt idx="677">
                  <c:v>39.406017070918011</c:v>
                </c:pt>
                <c:pt idx="678">
                  <c:v>36.743427333686419</c:v>
                </c:pt>
                <c:pt idx="679">
                  <c:v>37.747914087265755</c:v>
                </c:pt>
                <c:pt idx="680">
                  <c:v>35.331823636801914</c:v>
                </c:pt>
                <c:pt idx="681">
                  <c:v>40.662273513120276</c:v>
                </c:pt>
                <c:pt idx="682">
                  <c:v>45.405116782601105</c:v>
                </c:pt>
                <c:pt idx="683">
                  <c:v>45.958681777455979</c:v>
                </c:pt>
                <c:pt idx="684">
                  <c:v>39.796199608262256</c:v>
                </c:pt>
                <c:pt idx="685">
                  <c:v>46.663792425654933</c:v>
                </c:pt>
                <c:pt idx="686">
                  <c:v>42.180840447655832</c:v>
                </c:pt>
                <c:pt idx="687">
                  <c:v>42.531365371040607</c:v>
                </c:pt>
                <c:pt idx="688">
                  <c:v>46.475008359202938</c:v>
                </c:pt>
                <c:pt idx="689">
                  <c:v>42.096254817881693</c:v>
                </c:pt>
                <c:pt idx="690">
                  <c:v>29.502327184819165</c:v>
                </c:pt>
                <c:pt idx="691">
                  <c:v>37.517485206154795</c:v>
                </c:pt>
                <c:pt idx="692">
                  <c:v>46.785184468384934</c:v>
                </c:pt>
                <c:pt idx="693">
                  <c:v>47.965408883823919</c:v>
                </c:pt>
                <c:pt idx="694">
                  <c:v>32.992715613435898</c:v>
                </c:pt>
                <c:pt idx="695">
                  <c:v>43.243301621642168</c:v>
                </c:pt>
                <c:pt idx="696">
                  <c:v>37.33241634101055</c:v>
                </c:pt>
                <c:pt idx="697">
                  <c:v>28.579056459827871</c:v>
                </c:pt>
                <c:pt idx="698">
                  <c:v>35.203605991669306</c:v>
                </c:pt>
                <c:pt idx="699">
                  <c:v>35.448463677859216</c:v>
                </c:pt>
                <c:pt idx="700">
                  <c:v>36.466515236213361</c:v>
                </c:pt>
                <c:pt idx="701">
                  <c:v>50.999259551739357</c:v>
                </c:pt>
                <c:pt idx="702">
                  <c:v>28.578451659614984</c:v>
                </c:pt>
                <c:pt idx="703">
                  <c:v>37.974886967160209</c:v>
                </c:pt>
                <c:pt idx="704">
                  <c:v>49.719675101325628</c:v>
                </c:pt>
                <c:pt idx="705">
                  <c:v>49.31826056002771</c:v>
                </c:pt>
                <c:pt idx="706">
                  <c:v>31.194471780454066</c:v>
                </c:pt>
                <c:pt idx="707">
                  <c:v>37.597491634317052</c:v>
                </c:pt>
                <c:pt idx="708">
                  <c:v>41.387083368253343</c:v>
                </c:pt>
                <c:pt idx="709">
                  <c:v>38.218880653045986</c:v>
                </c:pt>
                <c:pt idx="710">
                  <c:v>46.349728315104365</c:v>
                </c:pt>
                <c:pt idx="711">
                  <c:v>44.576367690881419</c:v>
                </c:pt>
                <c:pt idx="712">
                  <c:v>49.817047935600868</c:v>
                </c:pt>
                <c:pt idx="713">
                  <c:v>46.79952687343345</c:v>
                </c:pt>
                <c:pt idx="714">
                  <c:v>54.797750488808163</c:v>
                </c:pt>
                <c:pt idx="715">
                  <c:v>40.297319784656558</c:v>
                </c:pt>
                <c:pt idx="716">
                  <c:v>33.786645492899211</c:v>
                </c:pt>
                <c:pt idx="717">
                  <c:v>55.835501254096442</c:v>
                </c:pt>
                <c:pt idx="718">
                  <c:v>49.659195080036667</c:v>
                </c:pt>
                <c:pt idx="719">
                  <c:v>52.35599922931172</c:v>
                </c:pt>
                <c:pt idx="720">
                  <c:v>43.801791418230572</c:v>
                </c:pt>
                <c:pt idx="721">
                  <c:v>48.340730615937176</c:v>
                </c:pt>
                <c:pt idx="722">
                  <c:v>57.512785044500333</c:v>
                </c:pt>
                <c:pt idx="723">
                  <c:v>48.262452188383165</c:v>
                </c:pt>
                <c:pt idx="724">
                  <c:v>55.37343389144872</c:v>
                </c:pt>
                <c:pt idx="725">
                  <c:v>47.849373642979522</c:v>
                </c:pt>
                <c:pt idx="726">
                  <c:v>54.248937495625995</c:v>
                </c:pt>
                <c:pt idx="727">
                  <c:v>61.123960715634169</c:v>
                </c:pt>
                <c:pt idx="728">
                  <c:v>60.967317460495742</c:v>
                </c:pt>
                <c:pt idx="729">
                  <c:v>56.546055104211391</c:v>
                </c:pt>
                <c:pt idx="730">
                  <c:v>57.380420197907902</c:v>
                </c:pt>
                <c:pt idx="731">
                  <c:v>42.017717190236446</c:v>
                </c:pt>
                <c:pt idx="732">
                  <c:v>46.369168321947242</c:v>
                </c:pt>
                <c:pt idx="733">
                  <c:v>44.436831641764741</c:v>
                </c:pt>
                <c:pt idx="734">
                  <c:v>48.703178743518912</c:v>
                </c:pt>
                <c:pt idx="735">
                  <c:v>37.831722116766187</c:v>
                </c:pt>
                <c:pt idx="736">
                  <c:v>47.087584574829769</c:v>
                </c:pt>
                <c:pt idx="737">
                  <c:v>52.819794592567696</c:v>
                </c:pt>
                <c:pt idx="738">
                  <c:v>51.47584211949642</c:v>
                </c:pt>
                <c:pt idx="739">
                  <c:v>49.535902236637583</c:v>
                </c:pt>
                <c:pt idx="740">
                  <c:v>41.425099381634979</c:v>
                </c:pt>
                <c:pt idx="741">
                  <c:v>41.796878712501304</c:v>
                </c:pt>
                <c:pt idx="742">
                  <c:v>32.686341105592071</c:v>
                </c:pt>
                <c:pt idx="743">
                  <c:v>48.845047593456748</c:v>
                </c:pt>
                <c:pt idx="744">
                  <c:v>40.601102291588006</c:v>
                </c:pt>
                <c:pt idx="745">
                  <c:v>45.716329692148051</c:v>
                </c:pt>
                <c:pt idx="746">
                  <c:v>54.465110371718851</c:v>
                </c:pt>
                <c:pt idx="747">
                  <c:v>57.73336432214424</c:v>
                </c:pt>
                <c:pt idx="748">
                  <c:v>63.572969577685285</c:v>
                </c:pt>
                <c:pt idx="749">
                  <c:v>58.404951758543014</c:v>
                </c:pt>
                <c:pt idx="750">
                  <c:v>51.846671050028206</c:v>
                </c:pt>
                <c:pt idx="751">
                  <c:v>67.064308406636556</c:v>
                </c:pt>
                <c:pt idx="752">
                  <c:v>56.320119024681887</c:v>
                </c:pt>
                <c:pt idx="753">
                  <c:v>41.69069307512396</c:v>
                </c:pt>
                <c:pt idx="754">
                  <c:v>50.202564871302833</c:v>
                </c:pt>
                <c:pt idx="755">
                  <c:v>21.283092291648483</c:v>
                </c:pt>
                <c:pt idx="756">
                  <c:v>42.969499925263968</c:v>
                </c:pt>
                <c:pt idx="757">
                  <c:v>42.457147744916</c:v>
                </c:pt>
                <c:pt idx="758">
                  <c:v>66.706698680757924</c:v>
                </c:pt>
                <c:pt idx="759">
                  <c:v>66.037530445210706</c:v>
                </c:pt>
                <c:pt idx="760">
                  <c:v>65.568119079977905</c:v>
                </c:pt>
                <c:pt idx="761">
                  <c:v>60.21753799657337</c:v>
                </c:pt>
                <c:pt idx="762">
                  <c:v>33.576693418996086</c:v>
                </c:pt>
                <c:pt idx="763">
                  <c:v>32.993493213709613</c:v>
                </c:pt>
                <c:pt idx="764">
                  <c:v>42.486523755256364</c:v>
                </c:pt>
                <c:pt idx="765">
                  <c:v>55.519363542815967</c:v>
                </c:pt>
                <c:pt idx="766">
                  <c:v>44.206834760805833</c:v>
                </c:pt>
                <c:pt idx="767">
                  <c:v>52.367231233265386</c:v>
                </c:pt>
                <c:pt idx="768">
                  <c:v>46.532637179488283</c:v>
                </c:pt>
                <c:pt idx="769">
                  <c:v>60.103057956276395</c:v>
                </c:pt>
                <c:pt idx="770">
                  <c:v>53.005381857894413</c:v>
                </c:pt>
                <c:pt idx="771">
                  <c:v>51.06518277494434</c:v>
                </c:pt>
                <c:pt idx="772">
                  <c:v>48.98570684296881</c:v>
                </c:pt>
                <c:pt idx="773">
                  <c:v>56.894160826744603</c:v>
                </c:pt>
                <c:pt idx="774">
                  <c:v>52.201343174872797</c:v>
                </c:pt>
                <c:pt idx="775">
                  <c:v>62.665510058259535</c:v>
                </c:pt>
                <c:pt idx="776">
                  <c:v>29.691629651453638</c:v>
                </c:pt>
                <c:pt idx="777">
                  <c:v>45.072476665511786</c:v>
                </c:pt>
                <c:pt idx="778">
                  <c:v>13.969502517264885</c:v>
                </c:pt>
                <c:pt idx="779">
                  <c:v>37.987933371752547</c:v>
                </c:pt>
                <c:pt idx="780">
                  <c:v>34.015778373553985</c:v>
                </c:pt>
                <c:pt idx="781">
                  <c:v>39.961137266320314</c:v>
                </c:pt>
                <c:pt idx="782">
                  <c:v>57.753236329139192</c:v>
                </c:pt>
                <c:pt idx="783">
                  <c:v>52.31184881377078</c:v>
                </c:pt>
                <c:pt idx="784">
                  <c:v>57.318471376101925</c:v>
                </c:pt>
                <c:pt idx="785">
                  <c:v>58.815611103095101</c:v>
                </c:pt>
                <c:pt idx="786">
                  <c:v>34.273077664123335</c:v>
                </c:pt>
                <c:pt idx="787">
                  <c:v>40.131258926203145</c:v>
                </c:pt>
                <c:pt idx="788">
                  <c:v>42.933384712551415</c:v>
                </c:pt>
                <c:pt idx="789">
                  <c:v>45.781820915200953</c:v>
                </c:pt>
                <c:pt idx="790">
                  <c:v>28.326249970839989</c:v>
                </c:pt>
                <c:pt idx="791">
                  <c:v>24.407922191588611</c:v>
                </c:pt>
                <c:pt idx="792">
                  <c:v>37.328787539733213</c:v>
                </c:pt>
                <c:pt idx="793">
                  <c:v>31.379195045476653</c:v>
                </c:pt>
                <c:pt idx="794">
                  <c:v>18.327347251226232</c:v>
                </c:pt>
                <c:pt idx="795">
                  <c:v>37.330861140463121</c:v>
                </c:pt>
                <c:pt idx="796">
                  <c:v>29.057539828254018</c:v>
                </c:pt>
                <c:pt idx="797">
                  <c:v>27.669696139733038</c:v>
                </c:pt>
                <c:pt idx="798">
                  <c:v>30.182381824198401</c:v>
                </c:pt>
                <c:pt idx="799">
                  <c:v>35.596812530078012</c:v>
                </c:pt>
                <c:pt idx="800">
                  <c:v>28.534042043982797</c:v>
                </c:pt>
                <c:pt idx="801">
                  <c:v>36.242566357383353</c:v>
                </c:pt>
                <c:pt idx="802">
                  <c:v>25.500536976189011</c:v>
                </c:pt>
                <c:pt idx="803">
                  <c:v>41.919480355657079</c:v>
                </c:pt>
                <c:pt idx="804">
                  <c:v>49.823700737942659</c:v>
                </c:pt>
                <c:pt idx="805">
                  <c:v>41.698296277800289</c:v>
                </c:pt>
                <c:pt idx="806">
                  <c:v>48.598375506628173</c:v>
                </c:pt>
                <c:pt idx="807">
                  <c:v>49.329578964011787</c:v>
                </c:pt>
                <c:pt idx="808">
                  <c:v>46.775939665130764</c:v>
                </c:pt>
                <c:pt idx="809">
                  <c:v>49.366039776845994</c:v>
                </c:pt>
                <c:pt idx="810">
                  <c:v>36.405344014681091</c:v>
                </c:pt>
                <c:pt idx="811">
                  <c:v>13.905739294820231</c:v>
                </c:pt>
                <c:pt idx="812">
                  <c:v>29.657760839531814</c:v>
                </c:pt>
                <c:pt idx="813">
                  <c:v>35.386687656114049</c:v>
                </c:pt>
                <c:pt idx="814">
                  <c:v>32.654200294278503</c:v>
                </c:pt>
                <c:pt idx="815">
                  <c:v>55.356326685426986</c:v>
                </c:pt>
                <c:pt idx="816">
                  <c:v>29.372813539230364</c:v>
                </c:pt>
                <c:pt idx="817">
                  <c:v>17.464383747463078</c:v>
                </c:pt>
                <c:pt idx="818">
                  <c:v>24.839576743531012</c:v>
                </c:pt>
                <c:pt idx="819">
                  <c:v>30.788046037392206</c:v>
                </c:pt>
                <c:pt idx="820">
                  <c:v>35.013785124852362</c:v>
                </c:pt>
                <c:pt idx="821">
                  <c:v>25.921737124451464</c:v>
                </c:pt>
                <c:pt idx="822">
                  <c:v>39.967790068662097</c:v>
                </c:pt>
                <c:pt idx="823">
                  <c:v>22.668603179348317</c:v>
                </c:pt>
                <c:pt idx="824">
                  <c:v>35.551020513959223</c:v>
                </c:pt>
                <c:pt idx="825">
                  <c:v>47.926528870138164</c:v>
                </c:pt>
                <c:pt idx="826">
                  <c:v>45.099433475000581</c:v>
                </c:pt>
                <c:pt idx="827">
                  <c:v>28.256697946357676</c:v>
                </c:pt>
                <c:pt idx="828">
                  <c:v>53.790585334286035</c:v>
                </c:pt>
                <c:pt idx="829">
                  <c:v>16.354575356810525</c:v>
                </c:pt>
                <c:pt idx="830">
                  <c:v>18.541619326650004</c:v>
                </c:pt>
                <c:pt idx="831">
                  <c:v>30.680650799589081</c:v>
                </c:pt>
                <c:pt idx="832">
                  <c:v>39.297930632871577</c:v>
                </c:pt>
                <c:pt idx="833">
                  <c:v>12.085722654174374</c:v>
                </c:pt>
                <c:pt idx="834">
                  <c:v>21.903185309921227</c:v>
                </c:pt>
                <c:pt idx="835">
                  <c:v>38.246183062656435</c:v>
                </c:pt>
                <c:pt idx="836">
                  <c:v>48.604509908787485</c:v>
                </c:pt>
                <c:pt idx="837">
                  <c:v>39.367828257475544</c:v>
                </c:pt>
                <c:pt idx="838">
                  <c:v>39.124266571741828</c:v>
                </c:pt>
                <c:pt idx="839">
                  <c:v>37.338291543078618</c:v>
                </c:pt>
                <c:pt idx="840">
                  <c:v>61.307733580322221</c:v>
                </c:pt>
                <c:pt idx="841">
                  <c:v>22.624625563868197</c:v>
                </c:pt>
                <c:pt idx="842">
                  <c:v>41.244091317920144</c:v>
                </c:pt>
                <c:pt idx="843">
                  <c:v>14.579141131857678</c:v>
                </c:pt>
                <c:pt idx="844">
                  <c:v>44.326844403049229</c:v>
                </c:pt>
                <c:pt idx="845">
                  <c:v>25.984463546531163</c:v>
                </c:pt>
                <c:pt idx="846">
                  <c:v>21.901111709191323</c:v>
                </c:pt>
                <c:pt idx="847">
                  <c:v>33.186251681560591</c:v>
                </c:pt>
                <c:pt idx="848">
                  <c:v>21.165329050195822</c:v>
                </c:pt>
                <c:pt idx="849">
                  <c:v>34.649090596479887</c:v>
                </c:pt>
                <c:pt idx="850">
                  <c:v>24.989048796145177</c:v>
                </c:pt>
                <c:pt idx="851">
                  <c:v>22.155905398878701</c:v>
                </c:pt>
                <c:pt idx="852">
                  <c:v>33.446920573316042</c:v>
                </c:pt>
                <c:pt idx="853">
                  <c:v>35.91960304370027</c:v>
                </c:pt>
                <c:pt idx="854">
                  <c:v>24.166261306523978</c:v>
                </c:pt>
                <c:pt idx="855">
                  <c:v>29.210467882084693</c:v>
                </c:pt>
                <c:pt idx="856">
                  <c:v>37.30943393292074</c:v>
                </c:pt>
                <c:pt idx="857">
                  <c:v>49.293377351268823</c:v>
                </c:pt>
                <c:pt idx="858">
                  <c:v>25.142840850279978</c:v>
                </c:pt>
                <c:pt idx="859">
                  <c:v>9.2153408437999769</c:v>
                </c:pt>
                <c:pt idx="860">
                  <c:v>19.27593318512848</c:v>
                </c:pt>
                <c:pt idx="861">
                  <c:v>33.787336693142514</c:v>
                </c:pt>
                <c:pt idx="862">
                  <c:v>21.329575508010578</c:v>
                </c:pt>
                <c:pt idx="863">
                  <c:v>19.283190787683157</c:v>
                </c:pt>
                <c:pt idx="864">
                  <c:v>32.007150466516961</c:v>
                </c:pt>
                <c:pt idx="865">
                  <c:v>19.503942865387888</c:v>
                </c:pt>
                <c:pt idx="866">
                  <c:v>27.457843265160825</c:v>
                </c:pt>
                <c:pt idx="867">
                  <c:v>26.187158017879618</c:v>
                </c:pt>
                <c:pt idx="868">
                  <c:v>28.857437357817947</c:v>
                </c:pt>
                <c:pt idx="869">
                  <c:v>49.707838297159078</c:v>
                </c:pt>
                <c:pt idx="870">
                  <c:v>21.489156364183039</c:v>
                </c:pt>
                <c:pt idx="871">
                  <c:v>27.236399987212792</c:v>
                </c:pt>
                <c:pt idx="872">
                  <c:v>36.289654373958335</c:v>
                </c:pt>
                <c:pt idx="873">
                  <c:v>23.042024110792486</c:v>
                </c:pt>
                <c:pt idx="874">
                  <c:v>28.427856406605454</c:v>
                </c:pt>
                <c:pt idx="875">
                  <c:v>20.73142809746269</c:v>
                </c:pt>
                <c:pt idx="876">
                  <c:v>28.27743395365675</c:v>
                </c:pt>
                <c:pt idx="877">
                  <c:v>27.904617822425475</c:v>
                </c:pt>
                <c:pt idx="878">
                  <c:v>26.858140654065508</c:v>
                </c:pt>
                <c:pt idx="879">
                  <c:v>32.169323323601809</c:v>
                </c:pt>
                <c:pt idx="880">
                  <c:v>21.110983431066167</c:v>
                </c:pt>
                <c:pt idx="881">
                  <c:v>24.780133522606999</c:v>
                </c:pt>
                <c:pt idx="882">
                  <c:v>19.436205241544243</c:v>
                </c:pt>
                <c:pt idx="883">
                  <c:v>29.605402421101648</c:v>
                </c:pt>
                <c:pt idx="884">
                  <c:v>36.169731131745351</c:v>
                </c:pt>
                <c:pt idx="885">
                  <c:v>35.527865305808582</c:v>
                </c:pt>
                <c:pt idx="886">
                  <c:v>37.642938050314193</c:v>
                </c:pt>
                <c:pt idx="887">
                  <c:v>32.701029110762242</c:v>
                </c:pt>
                <c:pt idx="888">
                  <c:v>36.85047697136789</c:v>
                </c:pt>
                <c:pt idx="889">
                  <c:v>44.616198104901727</c:v>
                </c:pt>
                <c:pt idx="890">
                  <c:v>45.021327847507401</c:v>
                </c:pt>
                <c:pt idx="891">
                  <c:v>39.991636477056034</c:v>
                </c:pt>
                <c:pt idx="892">
                  <c:v>27.940819435168439</c:v>
                </c:pt>
                <c:pt idx="893">
                  <c:v>30.56038195725445</c:v>
                </c:pt>
                <c:pt idx="894">
                  <c:v>14.644545954880176</c:v>
                </c:pt>
                <c:pt idx="895">
                  <c:v>18.319657648519492</c:v>
                </c:pt>
                <c:pt idx="896">
                  <c:v>29.989709756377835</c:v>
                </c:pt>
                <c:pt idx="897">
                  <c:v>47.279824642498276</c:v>
                </c:pt>
                <c:pt idx="898">
                  <c:v>28.264128348973173</c:v>
                </c:pt>
                <c:pt idx="899">
                  <c:v>23.5189522786712</c:v>
                </c:pt>
                <c:pt idx="900">
                  <c:v>31.298843017192741</c:v>
                </c:pt>
                <c:pt idx="901">
                  <c:v>29.410397552459937</c:v>
                </c:pt>
                <c:pt idx="902">
                  <c:v>28.948243789781809</c:v>
                </c:pt>
                <c:pt idx="903">
                  <c:v>11.424157621303481</c:v>
                </c:pt>
                <c:pt idx="904">
                  <c:v>51.738757412042602</c:v>
                </c:pt>
                <c:pt idx="905">
                  <c:v>54.315724719135098</c:v>
                </c:pt>
                <c:pt idx="906">
                  <c:v>18.631561758309736</c:v>
                </c:pt>
                <c:pt idx="907">
                  <c:v>51.138363600703983</c:v>
                </c:pt>
                <c:pt idx="908">
                  <c:v>31.472420678292078</c:v>
                </c:pt>
                <c:pt idx="909">
                  <c:v>40.737268739518591</c:v>
                </c:pt>
                <c:pt idx="910">
                  <c:v>33.829327107923142</c:v>
                </c:pt>
                <c:pt idx="911">
                  <c:v>40.207895753179308</c:v>
                </c:pt>
                <c:pt idx="912">
                  <c:v>36.520256055130126</c:v>
                </c:pt>
                <c:pt idx="913">
                  <c:v>36.766582541837053</c:v>
                </c:pt>
                <c:pt idx="914">
                  <c:v>42.897269499838856</c:v>
                </c:pt>
                <c:pt idx="915">
                  <c:v>43.32425845013897</c:v>
                </c:pt>
                <c:pt idx="916">
                  <c:v>36.934025800777079</c:v>
                </c:pt>
                <c:pt idx="917">
                  <c:v>39.320221840718091</c:v>
                </c:pt>
                <c:pt idx="918">
                  <c:v>31.263419004723492</c:v>
                </c:pt>
                <c:pt idx="919">
                  <c:v>44.799020569255234</c:v>
                </c:pt>
                <c:pt idx="920">
                  <c:v>21.346250713880249</c:v>
                </c:pt>
                <c:pt idx="921">
                  <c:v>16.143068082359964</c:v>
                </c:pt>
                <c:pt idx="922">
                  <c:v>50.058795220695913</c:v>
                </c:pt>
                <c:pt idx="923">
                  <c:v>45.732745697926482</c:v>
                </c:pt>
                <c:pt idx="924">
                  <c:v>25.05168881819446</c:v>
                </c:pt>
                <c:pt idx="925">
                  <c:v>58.743294277639585</c:v>
                </c:pt>
                <c:pt idx="926">
                  <c:v>44.954108623846231</c:v>
                </c:pt>
                <c:pt idx="927">
                  <c:v>16.898895548411232</c:v>
                </c:pt>
                <c:pt idx="928">
                  <c:v>29.341018328038452</c:v>
                </c:pt>
                <c:pt idx="929">
                  <c:v>20.971101781827826</c:v>
                </c:pt>
                <c:pt idx="930">
                  <c:v>40.817793567863333</c:v>
                </c:pt>
                <c:pt idx="931">
                  <c:v>38.58530318202672</c:v>
                </c:pt>
                <c:pt idx="932">
                  <c:v>31.931204839784101</c:v>
                </c:pt>
                <c:pt idx="933">
                  <c:v>30.555889155672983</c:v>
                </c:pt>
                <c:pt idx="934">
                  <c:v>27.319603216500333</c:v>
                </c:pt>
                <c:pt idx="935">
                  <c:v>39.139645777155309</c:v>
                </c:pt>
                <c:pt idx="936">
                  <c:v>46.089750623592217</c:v>
                </c:pt>
                <c:pt idx="937">
                  <c:v>43.262136828272162</c:v>
                </c:pt>
                <c:pt idx="938">
                  <c:v>55.513401940717479</c:v>
                </c:pt>
                <c:pt idx="939">
                  <c:v>27.017289510085906</c:v>
                </c:pt>
                <c:pt idx="940">
                  <c:v>49.488555019971365</c:v>
                </c:pt>
                <c:pt idx="941">
                  <c:v>49.935847977418483</c:v>
                </c:pt>
                <c:pt idx="942">
                  <c:v>33.911666336906549</c:v>
                </c:pt>
                <c:pt idx="943">
                  <c:v>28.707792505142962</c:v>
                </c:pt>
                <c:pt idx="944">
                  <c:v>38.252144664754923</c:v>
                </c:pt>
                <c:pt idx="945">
                  <c:v>37.289648325956207</c:v>
                </c:pt>
                <c:pt idx="946">
                  <c:v>31.07083333693333</c:v>
                </c:pt>
                <c:pt idx="947">
                  <c:v>26.696918197315206</c:v>
                </c:pt>
                <c:pt idx="948">
                  <c:v>44.404863630511997</c:v>
                </c:pt>
                <c:pt idx="949">
                  <c:v>36.947072205369416</c:v>
                </c:pt>
                <c:pt idx="950">
                  <c:v>30.487719531677275</c:v>
                </c:pt>
                <c:pt idx="951">
                  <c:v>51.700741398660973</c:v>
                </c:pt>
                <c:pt idx="952">
                  <c:v>48.2842249960472</c:v>
                </c:pt>
                <c:pt idx="953">
                  <c:v>33.105381253094201</c:v>
                </c:pt>
                <c:pt idx="954">
                  <c:v>40.864190384195012</c:v>
                </c:pt>
                <c:pt idx="955">
                  <c:v>32.110052902738623</c:v>
                </c:pt>
                <c:pt idx="956">
                  <c:v>37.641642049858</c:v>
                </c:pt>
                <c:pt idx="957">
                  <c:v>20.050509457779327</c:v>
                </c:pt>
                <c:pt idx="958">
                  <c:v>18.778009809859451</c:v>
                </c:pt>
                <c:pt idx="959">
                  <c:v>56.00190771267151</c:v>
                </c:pt>
                <c:pt idx="960">
                  <c:v>28.603075668282631</c:v>
                </c:pt>
                <c:pt idx="961">
                  <c:v>30.91462208194697</c:v>
                </c:pt>
                <c:pt idx="962">
                  <c:v>21.690122834923237</c:v>
                </c:pt>
                <c:pt idx="963">
                  <c:v>35.420038067853397</c:v>
                </c:pt>
                <c:pt idx="964">
                  <c:v>33.143829266627897</c:v>
                </c:pt>
                <c:pt idx="965">
                  <c:v>35.399215660523915</c:v>
                </c:pt>
                <c:pt idx="966">
                  <c:v>21.32879790773686</c:v>
                </c:pt>
                <c:pt idx="967">
                  <c:v>29.153703062103478</c:v>
                </c:pt>
                <c:pt idx="968">
                  <c:v>31.288820613664853</c:v>
                </c:pt>
                <c:pt idx="969">
                  <c:v>35.836054214291082</c:v>
                </c:pt>
                <c:pt idx="970">
                  <c:v>51.385294887623793</c:v>
                </c:pt>
                <c:pt idx="971">
                  <c:v>29.749949671982279</c:v>
                </c:pt>
                <c:pt idx="972">
                  <c:v>12.630820446048796</c:v>
                </c:pt>
                <c:pt idx="973">
                  <c:v>28.727318912016258</c:v>
                </c:pt>
                <c:pt idx="974">
                  <c:v>32.191096131265837</c:v>
                </c:pt>
                <c:pt idx="975">
                  <c:v>35.284649220196521</c:v>
                </c:pt>
                <c:pt idx="976">
                  <c:v>31.465249475767813</c:v>
                </c:pt>
                <c:pt idx="977">
                  <c:v>29.659661640200898</c:v>
                </c:pt>
                <c:pt idx="978">
                  <c:v>36.454332831925157</c:v>
                </c:pt>
                <c:pt idx="979">
                  <c:v>22.350564667398764</c:v>
                </c:pt>
                <c:pt idx="980">
                  <c:v>22.727614400120267</c:v>
                </c:pt>
                <c:pt idx="981">
                  <c:v>47.659379976101754</c:v>
                </c:pt>
                <c:pt idx="982">
                  <c:v>24.833615141432528</c:v>
                </c:pt>
                <c:pt idx="983">
                  <c:v>35.341500440208151</c:v>
                </c:pt>
                <c:pt idx="984">
                  <c:v>17.322601297555654</c:v>
                </c:pt>
                <c:pt idx="985">
                  <c:v>27.562214501899504</c:v>
                </c:pt>
                <c:pt idx="986">
                  <c:v>29.407632751486727</c:v>
                </c:pt>
                <c:pt idx="987">
                  <c:v>42.31294609415702</c:v>
                </c:pt>
                <c:pt idx="988">
                  <c:v>17.103577220459179</c:v>
                </c:pt>
                <c:pt idx="989">
                  <c:v>27.270009599043377</c:v>
                </c:pt>
                <c:pt idx="990">
                  <c:v>30.520465143203726</c:v>
                </c:pt>
                <c:pt idx="991">
                  <c:v>19.29865639312705</c:v>
                </c:pt>
                <c:pt idx="992">
                  <c:v>22.721825598082606</c:v>
                </c:pt>
                <c:pt idx="993">
                  <c:v>33.595874225747728</c:v>
                </c:pt>
                <c:pt idx="994">
                  <c:v>41.453524991640798</c:v>
                </c:pt>
                <c:pt idx="995">
                  <c:v>49.351006171554168</c:v>
                </c:pt>
                <c:pt idx="996">
                  <c:v>40.441607835445957</c:v>
                </c:pt>
                <c:pt idx="997">
                  <c:v>23.06431531863899</c:v>
                </c:pt>
                <c:pt idx="998">
                  <c:v>27.484713674619211</c:v>
                </c:pt>
                <c:pt idx="999">
                  <c:v>32.062532886011574</c:v>
                </c:pt>
                <c:pt idx="1000">
                  <c:v>25.913442721531833</c:v>
                </c:pt>
                <c:pt idx="1001">
                  <c:v>22.899809660732998</c:v>
                </c:pt>
                <c:pt idx="1002">
                  <c:v>25.981698745557956</c:v>
                </c:pt>
                <c:pt idx="1003">
                  <c:v>29.346461529954457</c:v>
                </c:pt>
                <c:pt idx="1004">
                  <c:v>15.303778186929922</c:v>
                </c:pt>
                <c:pt idx="1005">
                  <c:v>22.465476707847799</c:v>
                </c:pt>
                <c:pt idx="1006">
                  <c:v>16.4832250020952</c:v>
                </c:pt>
                <c:pt idx="1007">
                  <c:v>19.168797147416594</c:v>
                </c:pt>
                <c:pt idx="1008">
                  <c:v>35.586185326337237</c:v>
                </c:pt>
                <c:pt idx="1009">
                  <c:v>19.800554169795067</c:v>
                </c:pt>
                <c:pt idx="1010">
                  <c:v>32.472846630442014</c:v>
                </c:pt>
                <c:pt idx="1011">
                  <c:v>31.600897523515926</c:v>
                </c:pt>
                <c:pt idx="1012">
                  <c:v>34.669826603778965</c:v>
                </c:pt>
                <c:pt idx="1013">
                  <c:v>24.981445593468848</c:v>
                </c:pt>
                <c:pt idx="1014">
                  <c:v>22.962622482843113</c:v>
                </c:pt>
                <c:pt idx="1015">
                  <c:v>21.875450900158715</c:v>
                </c:pt>
                <c:pt idx="1016">
                  <c:v>20.76832091044896</c:v>
                </c:pt>
                <c:pt idx="1017">
                  <c:v>13.829534467996131</c:v>
                </c:pt>
                <c:pt idx="1018">
                  <c:v>13.362628703645303</c:v>
                </c:pt>
                <c:pt idx="1019">
                  <c:v>35.819983808634298</c:v>
                </c:pt>
                <c:pt idx="1020">
                  <c:v>36.989235420210868</c:v>
                </c:pt>
                <c:pt idx="1021">
                  <c:v>46.612730007680959</c:v>
                </c:pt>
                <c:pt idx="1022">
                  <c:v>51.483186122081513</c:v>
                </c:pt>
                <c:pt idx="1023">
                  <c:v>48.151341749272291</c:v>
                </c:pt>
                <c:pt idx="1024">
                  <c:v>39.098000962496336</c:v>
                </c:pt>
                <c:pt idx="1025">
                  <c:v>52.634725727423451</c:v>
                </c:pt>
                <c:pt idx="1026">
                  <c:v>48.260724187774912</c:v>
                </c:pt>
                <c:pt idx="1027">
                  <c:v>50.760017867526287</c:v>
                </c:pt>
                <c:pt idx="1028">
                  <c:v>50.445348956762828</c:v>
                </c:pt>
                <c:pt idx="1029">
                  <c:v>43.789522613911956</c:v>
                </c:pt>
                <c:pt idx="1030">
                  <c:v>45.912716961276374</c:v>
                </c:pt>
                <c:pt idx="1031">
                  <c:v>44.986163035129387</c:v>
                </c:pt>
                <c:pt idx="1032">
                  <c:v>48.667841131080074</c:v>
                </c:pt>
                <c:pt idx="1033">
                  <c:v>41.979009976611508</c:v>
                </c:pt>
                <c:pt idx="1034">
                  <c:v>17.781903859230159</c:v>
                </c:pt>
                <c:pt idx="1035">
                  <c:v>14.959992465917347</c:v>
                </c:pt>
                <c:pt idx="1036">
                  <c:v>29.715389659817159</c:v>
                </c:pt>
                <c:pt idx="1037">
                  <c:v>25.273650496324972</c:v>
                </c:pt>
                <c:pt idx="1038">
                  <c:v>21.372516323125744</c:v>
                </c:pt>
                <c:pt idx="1039">
                  <c:v>18.693683380176548</c:v>
                </c:pt>
                <c:pt idx="1040">
                  <c:v>14.066270551327234</c:v>
                </c:pt>
                <c:pt idx="1041">
                  <c:v>10.627203740775716</c:v>
                </c:pt>
                <c:pt idx="1042">
                  <c:v>25.172821660833222</c:v>
                </c:pt>
                <c:pt idx="1043">
                  <c:v>29.381712742362883</c:v>
                </c:pt>
                <c:pt idx="1044">
                  <c:v>41.869800338169718</c:v>
                </c:pt>
                <c:pt idx="1045">
                  <c:v>30.751930824679651</c:v>
                </c:pt>
                <c:pt idx="1046">
                  <c:v>23.142507346162585</c:v>
                </c:pt>
                <c:pt idx="1047">
                  <c:v>34.24551605442165</c:v>
                </c:pt>
                <c:pt idx="1048">
                  <c:v>37.105875461268162</c:v>
                </c:pt>
                <c:pt idx="1049">
                  <c:v>20.385655175750621</c:v>
                </c:pt>
                <c:pt idx="1050">
                  <c:v>31.795729592096812</c:v>
                </c:pt>
                <c:pt idx="1051">
                  <c:v>45.681078479739625</c:v>
                </c:pt>
                <c:pt idx="1052">
                  <c:v>37.894534938876298</c:v>
                </c:pt>
                <c:pt idx="1053">
                  <c:v>25.569743400549676</c:v>
                </c:pt>
                <c:pt idx="1054">
                  <c:v>19.411581232876593</c:v>
                </c:pt>
                <c:pt idx="1055">
                  <c:v>31.717796764664456</c:v>
                </c:pt>
                <c:pt idx="1056">
                  <c:v>49.252510136883565</c:v>
                </c:pt>
                <c:pt idx="1057">
                  <c:v>54.991459356993694</c:v>
                </c:pt>
                <c:pt idx="1058">
                  <c:v>22.471265509885459</c:v>
                </c:pt>
                <c:pt idx="1059">
                  <c:v>33.857579917868129</c:v>
                </c:pt>
                <c:pt idx="1060">
                  <c:v>53.47505242321845</c:v>
                </c:pt>
                <c:pt idx="1061">
                  <c:v>51.393330090452189</c:v>
                </c:pt>
                <c:pt idx="1062">
                  <c:v>53.575794858679792</c:v>
                </c:pt>
                <c:pt idx="1063">
                  <c:v>52.936780233746639</c:v>
                </c:pt>
                <c:pt idx="1064">
                  <c:v>47.378493477229696</c:v>
                </c:pt>
                <c:pt idx="1065">
                  <c:v>53.958460593378128</c:v>
                </c:pt>
                <c:pt idx="1066">
                  <c:v>42.269141278737727</c:v>
                </c:pt>
                <c:pt idx="1067">
                  <c:v>53.547282848643562</c:v>
                </c:pt>
                <c:pt idx="1068">
                  <c:v>42.282706083512537</c:v>
                </c:pt>
                <c:pt idx="1069">
                  <c:v>50.670853036140265</c:v>
                </c:pt>
                <c:pt idx="1070">
                  <c:v>31.872539219133802</c:v>
                </c:pt>
                <c:pt idx="1071">
                  <c:v>47.513104724612859</c:v>
                </c:pt>
                <c:pt idx="1072">
                  <c:v>48.140282545379449</c:v>
                </c:pt>
                <c:pt idx="1073">
                  <c:v>51.079957180144923</c:v>
                </c:pt>
                <c:pt idx="1074">
                  <c:v>57.933380392549893</c:v>
                </c:pt>
                <c:pt idx="1075">
                  <c:v>58.443831772228776</c:v>
                </c:pt>
                <c:pt idx="1076">
                  <c:v>53.893055770355623</c:v>
                </c:pt>
                <c:pt idx="1077">
                  <c:v>48.052586514510452</c:v>
                </c:pt>
                <c:pt idx="1078">
                  <c:v>46.41055393651498</c:v>
                </c:pt>
                <c:pt idx="1079">
                  <c:v>41.78296830760484</c:v>
                </c:pt>
                <c:pt idx="1080">
                  <c:v>49.221838126087015</c:v>
                </c:pt>
                <c:pt idx="1081">
                  <c:v>47.473447110653382</c:v>
                </c:pt>
                <c:pt idx="1082">
                  <c:v>54.588748815239576</c:v>
                </c:pt>
                <c:pt idx="1083">
                  <c:v>52.453199263526137</c:v>
                </c:pt>
                <c:pt idx="1084">
                  <c:v>39.498637903520539</c:v>
                </c:pt>
                <c:pt idx="1085">
                  <c:v>48.067533719771866</c:v>
                </c:pt>
                <c:pt idx="1086">
                  <c:v>42.675912621921242</c:v>
                </c:pt>
                <c:pt idx="1087">
                  <c:v>35.124204363719933</c:v>
                </c:pt>
                <c:pt idx="1088">
                  <c:v>58.252110104742755</c:v>
                </c:pt>
                <c:pt idx="1089">
                  <c:v>46.383769927087016</c:v>
                </c:pt>
                <c:pt idx="1090">
                  <c:v>42.463886947288202</c:v>
                </c:pt>
                <c:pt idx="1091">
                  <c:v>49.093447680893583</c:v>
                </c:pt>
                <c:pt idx="1092">
                  <c:v>46.152131445550268</c:v>
                </c:pt>
                <c:pt idx="1093">
                  <c:v>36.032355083388985</c:v>
                </c:pt>
                <c:pt idx="1094">
                  <c:v>50.732456257824602</c:v>
                </c:pt>
                <c:pt idx="1095">
                  <c:v>46.469478757256518</c:v>
                </c:pt>
                <c:pt idx="1096">
                  <c:v>50.358603326228369</c:v>
                </c:pt>
                <c:pt idx="1097">
                  <c:v>26.984025498376973</c:v>
                </c:pt>
                <c:pt idx="1098">
                  <c:v>52.904034622220188</c:v>
                </c:pt>
                <c:pt idx="1099">
                  <c:v>65.650458308961319</c:v>
                </c:pt>
                <c:pt idx="1100">
                  <c:v>65.247747767207215</c:v>
                </c:pt>
                <c:pt idx="1101">
                  <c:v>36.564492870701486</c:v>
                </c:pt>
                <c:pt idx="1102">
                  <c:v>32.048968081236765</c:v>
                </c:pt>
                <c:pt idx="1103">
                  <c:v>41.032497643439171</c:v>
                </c:pt>
                <c:pt idx="1104">
                  <c:v>35.056985140058771</c:v>
                </c:pt>
                <c:pt idx="1105">
                  <c:v>40.360391806857912</c:v>
                </c:pt>
                <c:pt idx="1106">
                  <c:v>44.566086087262306</c:v>
                </c:pt>
                <c:pt idx="1107">
                  <c:v>45.967148980436441</c:v>
                </c:pt>
                <c:pt idx="1108">
                  <c:v>49.79311512717652</c:v>
                </c:pt>
                <c:pt idx="1109">
                  <c:v>49.206977320856012</c:v>
                </c:pt>
                <c:pt idx="1110">
                  <c:v>46.934224520847032</c:v>
                </c:pt>
                <c:pt idx="1111">
                  <c:v>49.831044740527751</c:v>
                </c:pt>
                <c:pt idx="1112">
                  <c:v>37.954150959861131</c:v>
                </c:pt>
                <c:pt idx="1113">
                  <c:v>27.090902335997622</c:v>
                </c:pt>
                <c:pt idx="1114">
                  <c:v>46.904330110324196</c:v>
                </c:pt>
                <c:pt idx="1115">
                  <c:v>46.919018115494374</c:v>
                </c:pt>
                <c:pt idx="1116">
                  <c:v>54.446015964997621</c:v>
                </c:pt>
                <c:pt idx="1117">
                  <c:v>53.238489139948179</c:v>
                </c:pt>
                <c:pt idx="1118">
                  <c:v>13.001476576519753</c:v>
                </c:pt>
                <c:pt idx="1119">
                  <c:v>26.80439983514874</c:v>
                </c:pt>
                <c:pt idx="1120">
                  <c:v>56.800071193625058</c:v>
                </c:pt>
                <c:pt idx="1121">
                  <c:v>45.52002882305014</c:v>
                </c:pt>
                <c:pt idx="1122">
                  <c:v>46.763152460629662</c:v>
                </c:pt>
                <c:pt idx="1123">
                  <c:v>48.580317900271901</c:v>
                </c:pt>
                <c:pt idx="1124">
                  <c:v>50.012744004485889</c:v>
                </c:pt>
                <c:pt idx="1125">
                  <c:v>64.697725173599267</c:v>
                </c:pt>
                <c:pt idx="1126">
                  <c:v>60.914872642035171</c:v>
                </c:pt>
                <c:pt idx="1127">
                  <c:v>62.049391441385779</c:v>
                </c:pt>
                <c:pt idx="1128">
                  <c:v>67.014369189057959</c:v>
                </c:pt>
                <c:pt idx="1129">
                  <c:v>48.255280985858903</c:v>
                </c:pt>
                <c:pt idx="1130">
                  <c:v>48.596129105837448</c:v>
                </c:pt>
                <c:pt idx="1131">
                  <c:v>41.185425697269842</c:v>
                </c:pt>
                <c:pt idx="1132">
                  <c:v>51.226664431785871</c:v>
                </c:pt>
                <c:pt idx="1133">
                  <c:v>61.102792708183024</c:v>
                </c:pt>
                <c:pt idx="1134">
                  <c:v>57.31259617403385</c:v>
                </c:pt>
                <c:pt idx="1135">
                  <c:v>50.823781089970943</c:v>
                </c:pt>
                <c:pt idx="1136">
                  <c:v>37.078745851718537</c:v>
                </c:pt>
                <c:pt idx="1137">
                  <c:v>48.339607415541806</c:v>
                </c:pt>
                <c:pt idx="1138">
                  <c:v>28.941590987440023</c:v>
                </c:pt>
                <c:pt idx="1139">
                  <c:v>61.154114326248241</c:v>
                </c:pt>
                <c:pt idx="1140">
                  <c:v>45.22393591882544</c:v>
                </c:pt>
                <c:pt idx="1141">
                  <c:v>65.535805468603513</c:v>
                </c:pt>
                <c:pt idx="1142">
                  <c:v>35.912172641084766</c:v>
                </c:pt>
                <c:pt idx="1143">
                  <c:v>53.857199757734307</c:v>
                </c:pt>
                <c:pt idx="1144">
                  <c:v>48.239728980384605</c:v>
                </c:pt>
                <c:pt idx="1145">
                  <c:v>42.568517384118117</c:v>
                </c:pt>
                <c:pt idx="1146">
                  <c:v>33.821378305125165</c:v>
                </c:pt>
                <c:pt idx="1147">
                  <c:v>27.829881796118393</c:v>
                </c:pt>
                <c:pt idx="1148">
                  <c:v>36.790515350261401</c:v>
                </c:pt>
                <c:pt idx="1149">
                  <c:v>42.533352571740103</c:v>
                </c:pt>
                <c:pt idx="1150">
                  <c:v>42.187838850119277</c:v>
                </c:pt>
                <c:pt idx="1151">
                  <c:v>30.887406072366936</c:v>
                </c:pt>
                <c:pt idx="1152">
                  <c:v>32.27481776073585</c:v>
                </c:pt>
                <c:pt idx="1153">
                  <c:v>28.549248449335451</c:v>
                </c:pt>
                <c:pt idx="1154">
                  <c:v>29.083978237560338</c:v>
                </c:pt>
                <c:pt idx="1155">
                  <c:v>36.870348978362841</c:v>
                </c:pt>
                <c:pt idx="1156">
                  <c:v>32.704917112130822</c:v>
                </c:pt>
                <c:pt idx="1157">
                  <c:v>33.710872666227182</c:v>
                </c:pt>
                <c:pt idx="1158">
                  <c:v>30.590017167686039</c:v>
                </c:pt>
                <c:pt idx="1159">
                  <c:v>36.153401525997339</c:v>
                </c:pt>
                <c:pt idx="1160">
                  <c:v>36.020518279222429</c:v>
                </c:pt>
                <c:pt idx="1161">
                  <c:v>34.115743208741605</c:v>
                </c:pt>
                <c:pt idx="1162">
                  <c:v>40.326522994936091</c:v>
                </c:pt>
                <c:pt idx="1163">
                  <c:v>32.810238749204039</c:v>
                </c:pt>
                <c:pt idx="1164">
                  <c:v>38.48361034623084</c:v>
                </c:pt>
                <c:pt idx="1165">
                  <c:v>47.481568713512182</c:v>
                </c:pt>
                <c:pt idx="1166">
                  <c:v>36.425907221919338</c:v>
                </c:pt>
                <c:pt idx="1167">
                  <c:v>20.444579996492159</c:v>
                </c:pt>
                <c:pt idx="1168">
                  <c:v>29.504746385670728</c:v>
                </c:pt>
                <c:pt idx="1169">
                  <c:v>29.421543156383187</c:v>
                </c:pt>
                <c:pt idx="1170">
                  <c:v>25.118821641825214</c:v>
                </c:pt>
                <c:pt idx="1171">
                  <c:v>48.148144948147014</c:v>
                </c:pt>
                <c:pt idx="1172">
                  <c:v>50.970747541703126</c:v>
                </c:pt>
                <c:pt idx="1173">
                  <c:v>54.645513635220794</c:v>
                </c:pt>
                <c:pt idx="1174">
                  <c:v>42.852427884054613</c:v>
                </c:pt>
                <c:pt idx="1175">
                  <c:v>50.376056132371758</c:v>
                </c:pt>
                <c:pt idx="1176">
                  <c:v>38.682330416180307</c:v>
                </c:pt>
                <c:pt idx="1177">
                  <c:v>40.861684783313038</c:v>
                </c:pt>
                <c:pt idx="1178">
                  <c:v>42.867720689437682</c:v>
                </c:pt>
                <c:pt idx="1179">
                  <c:v>42.80905506878738</c:v>
                </c:pt>
                <c:pt idx="1180">
                  <c:v>18.074886362359997</c:v>
                </c:pt>
                <c:pt idx="1181">
                  <c:v>29.224551087041981</c:v>
                </c:pt>
                <c:pt idx="1182">
                  <c:v>28.290221158157845</c:v>
                </c:pt>
                <c:pt idx="1183">
                  <c:v>52.117189545250717</c:v>
                </c:pt>
                <c:pt idx="1184">
                  <c:v>47.589309551436962</c:v>
                </c:pt>
                <c:pt idx="1185">
                  <c:v>33.113330055892177</c:v>
                </c:pt>
                <c:pt idx="1186">
                  <c:v>29.581988012859782</c:v>
                </c:pt>
                <c:pt idx="1187">
                  <c:v>37.542109214822439</c:v>
                </c:pt>
                <c:pt idx="1188">
                  <c:v>35.948201453766913</c:v>
                </c:pt>
                <c:pt idx="1189">
                  <c:v>43.223775214768871</c:v>
                </c:pt>
                <c:pt idx="1190">
                  <c:v>36.828099363490971</c:v>
                </c:pt>
                <c:pt idx="1191">
                  <c:v>33.160418072467159</c:v>
                </c:pt>
                <c:pt idx="1192">
                  <c:v>21.425133941647147</c:v>
                </c:pt>
                <c:pt idx="1193">
                  <c:v>31.638395136715086</c:v>
                </c:pt>
                <c:pt idx="1194">
                  <c:v>29.757380074597783</c:v>
                </c:pt>
                <c:pt idx="1195">
                  <c:v>32.0836144934323</c:v>
                </c:pt>
                <c:pt idx="1196">
                  <c:v>26.814767838798279</c:v>
                </c:pt>
                <c:pt idx="1197">
                  <c:v>26.632377374596835</c:v>
                </c:pt>
                <c:pt idx="1198">
                  <c:v>22.017406150126963</c:v>
                </c:pt>
                <c:pt idx="1199">
                  <c:v>43.77232900785981</c:v>
                </c:pt>
                <c:pt idx="1200">
                  <c:v>42.828149475508617</c:v>
                </c:pt>
                <c:pt idx="1201">
                  <c:v>46.780950866894706</c:v>
                </c:pt>
                <c:pt idx="1202">
                  <c:v>21.823783681971854</c:v>
                </c:pt>
                <c:pt idx="1203">
                  <c:v>31.911937633002044</c:v>
                </c:pt>
                <c:pt idx="1204">
                  <c:v>42.213326859091048</c:v>
                </c:pt>
                <c:pt idx="1205">
                  <c:v>36.595164881498036</c:v>
                </c:pt>
                <c:pt idx="1206">
                  <c:v>16.608418646163361</c:v>
                </c:pt>
                <c:pt idx="1207">
                  <c:v>39.049703345495573</c:v>
                </c:pt>
                <c:pt idx="1208">
                  <c:v>40.000449280158143</c:v>
                </c:pt>
                <c:pt idx="1209">
                  <c:v>36.860067374743714</c:v>
                </c:pt>
                <c:pt idx="1210">
                  <c:v>22.001594944561418</c:v>
                </c:pt>
                <c:pt idx="1211">
                  <c:v>18.321126449036509</c:v>
                </c:pt>
                <c:pt idx="1212">
                  <c:v>22.482929513991188</c:v>
                </c:pt>
                <c:pt idx="1213">
                  <c:v>15.117326921299075</c:v>
                </c:pt>
                <c:pt idx="1214">
                  <c:v>24.519032630699488</c:v>
                </c:pt>
                <c:pt idx="1215">
                  <c:v>15.905986398907212</c:v>
                </c:pt>
                <c:pt idx="1216">
                  <c:v>25.97720594397649</c:v>
                </c:pt>
                <c:pt idx="1217">
                  <c:v>32.02892327418099</c:v>
                </c:pt>
                <c:pt idx="1218">
                  <c:v>29.38490954348816</c:v>
                </c:pt>
                <c:pt idx="1219">
                  <c:v>23.384513831348865</c:v>
                </c:pt>
                <c:pt idx="1220">
                  <c:v>37.257421114612235</c:v>
                </c:pt>
                <c:pt idx="1221">
                  <c:v>39.728721184509851</c:v>
                </c:pt>
                <c:pt idx="1222">
                  <c:v>38.959156113622946</c:v>
                </c:pt>
                <c:pt idx="1223">
                  <c:v>14.922667652779014</c:v>
                </c:pt>
                <c:pt idx="1224">
                  <c:v>34.620492186413244</c:v>
                </c:pt>
                <c:pt idx="1225">
                  <c:v>41.186116897513145</c:v>
                </c:pt>
                <c:pt idx="1226">
                  <c:v>39.507882706774708</c:v>
                </c:pt>
                <c:pt idx="1227">
                  <c:v>16.556492227885265</c:v>
                </c:pt>
                <c:pt idx="1228">
                  <c:v>30.570490760812746</c:v>
                </c:pt>
                <c:pt idx="1229">
                  <c:v>44.029109898246681</c:v>
                </c:pt>
                <c:pt idx="1230">
                  <c:v>49.51395662891273</c:v>
                </c:pt>
                <c:pt idx="1231">
                  <c:v>32.657569895464597</c:v>
                </c:pt>
                <c:pt idx="1232">
                  <c:v>34.611938583402377</c:v>
                </c:pt>
                <c:pt idx="1233">
                  <c:v>17.630531005946914</c:v>
                </c:pt>
                <c:pt idx="1234">
                  <c:v>21.852900492220972</c:v>
                </c:pt>
                <c:pt idx="1235">
                  <c:v>41.382417766611056</c:v>
                </c:pt>
                <c:pt idx="1236">
                  <c:v>40.843108776774287</c:v>
                </c:pt>
                <c:pt idx="1237">
                  <c:v>39.914135649775744</c:v>
                </c:pt>
                <c:pt idx="1238">
                  <c:v>30.122938603274385</c:v>
                </c:pt>
                <c:pt idx="1239">
                  <c:v>31.131486158283124</c:v>
                </c:pt>
                <c:pt idx="1240">
                  <c:v>6.0120597162450204</c:v>
                </c:pt>
                <c:pt idx="1241">
                  <c:v>24.07260367355649</c:v>
                </c:pt>
                <c:pt idx="1242">
                  <c:v>13.010202979591448</c:v>
                </c:pt>
                <c:pt idx="1243">
                  <c:v>15.707439129018573</c:v>
                </c:pt>
                <c:pt idx="1244">
                  <c:v>26.483423722165149</c:v>
                </c:pt>
                <c:pt idx="1245">
                  <c:v>25.809676285006052</c:v>
                </c:pt>
                <c:pt idx="1246">
                  <c:v>30.088896991291737</c:v>
                </c:pt>
                <c:pt idx="1247">
                  <c:v>14.896315643503106</c:v>
                </c:pt>
                <c:pt idx="1248">
                  <c:v>28.589856463629474</c:v>
                </c:pt>
                <c:pt idx="1249">
                  <c:v>21.536330780788433</c:v>
                </c:pt>
                <c:pt idx="1250">
                  <c:v>47.900695261044724</c:v>
                </c:pt>
                <c:pt idx="1251">
                  <c:v>20.46211920266596</c:v>
                </c:pt>
                <c:pt idx="1252">
                  <c:v>20.580141644209856</c:v>
                </c:pt>
                <c:pt idx="1253">
                  <c:v>47.975517687382229</c:v>
                </c:pt>
                <c:pt idx="1254">
                  <c:v>30.693697204181412</c:v>
                </c:pt>
                <c:pt idx="1255">
                  <c:v>37.528803610138866</c:v>
                </c:pt>
                <c:pt idx="1256">
                  <c:v>34.029775178480861</c:v>
                </c:pt>
                <c:pt idx="1257">
                  <c:v>24.689067890551893</c:v>
                </c:pt>
                <c:pt idx="1258">
                  <c:v>22.521982327737778</c:v>
                </c:pt>
                <c:pt idx="1259">
                  <c:v>28.621306074699735</c:v>
                </c:pt>
                <c:pt idx="1260">
                  <c:v>36.863868976081882</c:v>
                </c:pt>
                <c:pt idx="1261">
                  <c:v>22.420289491941901</c:v>
                </c:pt>
                <c:pt idx="1262">
                  <c:v>37.56733802370298</c:v>
                </c:pt>
                <c:pt idx="1263">
                  <c:v>18.563132934222793</c:v>
                </c:pt>
                <c:pt idx="1264">
                  <c:v>44.779580562412356</c:v>
                </c:pt>
                <c:pt idx="1265">
                  <c:v>36.338556791171989</c:v>
                </c:pt>
                <c:pt idx="1266">
                  <c:v>36.075641498625799</c:v>
                </c:pt>
                <c:pt idx="1267">
                  <c:v>17.741900645149027</c:v>
                </c:pt>
                <c:pt idx="1268">
                  <c:v>39.495354702364857</c:v>
                </c:pt>
                <c:pt idx="1269">
                  <c:v>43.526261721244126</c:v>
                </c:pt>
                <c:pt idx="1270">
                  <c:v>9.4636545312063944</c:v>
                </c:pt>
                <c:pt idx="1271">
                  <c:v>27.169785563764513</c:v>
                </c:pt>
                <c:pt idx="1272">
                  <c:v>37.498304399403146</c:v>
                </c:pt>
                <c:pt idx="1273">
                  <c:v>30.741303620938876</c:v>
                </c:pt>
                <c:pt idx="1274">
                  <c:v>17.49064935670857</c:v>
                </c:pt>
                <c:pt idx="1275">
                  <c:v>32.867349169306905</c:v>
                </c:pt>
                <c:pt idx="1276">
                  <c:v>33.850581515404691</c:v>
                </c:pt>
                <c:pt idx="1277">
                  <c:v>20.950452174559164</c:v>
                </c:pt>
                <c:pt idx="1278">
                  <c:v>25.926748326215407</c:v>
                </c:pt>
                <c:pt idx="1279">
                  <c:v>40.873435187449182</c:v>
                </c:pt>
                <c:pt idx="1280">
                  <c:v>20.333642357442109</c:v>
                </c:pt>
                <c:pt idx="1281">
                  <c:v>28.257129946509739</c:v>
                </c:pt>
                <c:pt idx="1282">
                  <c:v>27.905395422699186</c:v>
                </c:pt>
                <c:pt idx="1283">
                  <c:v>13.44211673162509</c:v>
                </c:pt>
                <c:pt idx="1284">
                  <c:v>32.189540930718408</c:v>
                </c:pt>
                <c:pt idx="1285">
                  <c:v>32.769630734910017</c:v>
                </c:pt>
                <c:pt idx="1286">
                  <c:v>32.191096131265837</c:v>
                </c:pt>
                <c:pt idx="1287">
                  <c:v>45.058739060676146</c:v>
                </c:pt>
                <c:pt idx="1288">
                  <c:v>27.999485055818738</c:v>
                </c:pt>
                <c:pt idx="1289">
                  <c:v>43.892597850194441</c:v>
                </c:pt>
                <c:pt idx="1290">
                  <c:v>27.305260811451806</c:v>
                </c:pt>
                <c:pt idx="1291">
                  <c:v>48.084813725854431</c:v>
                </c:pt>
                <c:pt idx="1292">
                  <c:v>41.697259477435338</c:v>
                </c:pt>
                <c:pt idx="1293">
                  <c:v>29.117242249269271</c:v>
                </c:pt>
                <c:pt idx="1294">
                  <c:v>26.200463622563191</c:v>
                </c:pt>
                <c:pt idx="1295">
                  <c:v>21.077978619448473</c:v>
                </c:pt>
                <c:pt idx="1296">
                  <c:v>41.140238481363944</c:v>
                </c:pt>
                <c:pt idx="1297">
                  <c:v>40.192084547613753</c:v>
                </c:pt>
                <c:pt idx="1298">
                  <c:v>24.903080765884429</c:v>
                </c:pt>
                <c:pt idx="1299">
                  <c:v>25.426664950186062</c:v>
                </c:pt>
                <c:pt idx="1300">
                  <c:v>35.880982230105744</c:v>
                </c:pt>
                <c:pt idx="1301">
                  <c:v>8.1498556687491952</c:v>
                </c:pt>
                <c:pt idx="1302">
                  <c:v>25.177746462566752</c:v>
                </c:pt>
                <c:pt idx="1303">
                  <c:v>12.392356362109439</c:v>
                </c:pt>
                <c:pt idx="1304">
                  <c:v>44.695513332820688</c:v>
                </c:pt>
                <c:pt idx="1305">
                  <c:v>7.286200964742739</c:v>
                </c:pt>
                <c:pt idx="1306">
                  <c:v>30.989876508436527</c:v>
                </c:pt>
                <c:pt idx="1307">
                  <c:v>28.704250103896037</c:v>
                </c:pt>
                <c:pt idx="1308">
                  <c:v>23.264244989014234</c:v>
                </c:pt>
                <c:pt idx="1309">
                  <c:v>36.970918613763352</c:v>
                </c:pt>
                <c:pt idx="1310">
                  <c:v>37.382873958771633</c:v>
                </c:pt>
                <c:pt idx="1311">
                  <c:v>36.747315335054992</c:v>
                </c:pt>
                <c:pt idx="1312">
                  <c:v>36.625750492264167</c:v>
                </c:pt>
                <c:pt idx="1313">
                  <c:v>60.657918951587462</c:v>
                </c:pt>
                <c:pt idx="1314">
                  <c:v>47.681671183948254</c:v>
                </c:pt>
                <c:pt idx="1315">
                  <c:v>56.172893372858461</c:v>
                </c:pt>
                <c:pt idx="1316">
                  <c:v>57.49109863686671</c:v>
                </c:pt>
                <c:pt idx="1317">
                  <c:v>53.193647524163929</c:v>
                </c:pt>
                <c:pt idx="1318">
                  <c:v>24.842168744443395</c:v>
                </c:pt>
                <c:pt idx="1319">
                  <c:v>24.352539772093998</c:v>
                </c:pt>
                <c:pt idx="1320">
                  <c:v>32.324152178101563</c:v>
                </c:pt>
                <c:pt idx="1321">
                  <c:v>30.271114655432356</c:v>
                </c:pt>
                <c:pt idx="1322">
                  <c:v>41.719809885373074</c:v>
                </c:pt>
                <c:pt idx="1323">
                  <c:v>28.290480358249081</c:v>
                </c:pt>
                <c:pt idx="1324">
                  <c:v>48.837789990902067</c:v>
                </c:pt>
                <c:pt idx="1325">
                  <c:v>43.116811977117813</c:v>
                </c:pt>
                <c:pt idx="1326">
                  <c:v>16.569365832416771</c:v>
                </c:pt>
                <c:pt idx="1327">
                  <c:v>20.572452041503116</c:v>
                </c:pt>
                <c:pt idx="1328">
                  <c:v>16.783119507658064</c:v>
                </c:pt>
                <c:pt idx="1329">
                  <c:v>30.680564399558666</c:v>
                </c:pt>
                <c:pt idx="1330">
                  <c:v>29.348016730501886</c:v>
                </c:pt>
                <c:pt idx="1331">
                  <c:v>22.161694200916354</c:v>
                </c:pt>
                <c:pt idx="1332">
                  <c:v>18.007062338485941</c:v>
                </c:pt>
                <c:pt idx="1333">
                  <c:v>23.503400273196892</c:v>
                </c:pt>
                <c:pt idx="1334">
                  <c:v>31.302039818318011</c:v>
                </c:pt>
                <c:pt idx="1335">
                  <c:v>19.614621304346695</c:v>
                </c:pt>
                <c:pt idx="1336">
                  <c:v>16.291503334609171</c:v>
                </c:pt>
                <c:pt idx="1337">
                  <c:v>21.886423704021141</c:v>
                </c:pt>
                <c:pt idx="1338">
                  <c:v>29.165539866270034</c:v>
                </c:pt>
                <c:pt idx="1339">
                  <c:v>34.616085784862193</c:v>
                </c:pt>
                <c:pt idx="1340">
                  <c:v>32.666728298688355</c:v>
                </c:pt>
                <c:pt idx="1341">
                  <c:v>18.263152028629513</c:v>
                </c:pt>
                <c:pt idx="1342">
                  <c:v>24.10457168480923</c:v>
                </c:pt>
                <c:pt idx="1343">
                  <c:v>26.479622120826981</c:v>
                </c:pt>
                <c:pt idx="1344">
                  <c:v>18.567452935743432</c:v>
                </c:pt>
                <c:pt idx="1345">
                  <c:v>21.742913253505463</c:v>
                </c:pt>
                <c:pt idx="1346">
                  <c:v>36.071839897287639</c:v>
                </c:pt>
                <c:pt idx="1347">
                  <c:v>36.979990616956698</c:v>
                </c:pt>
                <c:pt idx="1348">
                  <c:v>29.400634349023292</c:v>
                </c:pt>
                <c:pt idx="1349">
                  <c:v>35.46168288251237</c:v>
                </c:pt>
                <c:pt idx="1350">
                  <c:v>14.803003610657269</c:v>
                </c:pt>
                <c:pt idx="1351">
                  <c:v>44.525823673089931</c:v>
                </c:pt>
                <c:pt idx="1352">
                  <c:v>46.482352361788031</c:v>
                </c:pt>
                <c:pt idx="1353">
                  <c:v>11.910244192405955</c:v>
                </c:pt>
                <c:pt idx="1354">
                  <c:v>13.161230232753041</c:v>
                </c:pt>
                <c:pt idx="1355">
                  <c:v>14.292206630856734</c:v>
                </c:pt>
                <c:pt idx="1356">
                  <c:v>23.413285041476335</c:v>
                </c:pt>
                <c:pt idx="1357">
                  <c:v>39.136621776090863</c:v>
                </c:pt>
                <c:pt idx="1358">
                  <c:v>26.413698897622009</c:v>
                </c:pt>
                <c:pt idx="1359">
                  <c:v>15.634603903380572</c:v>
                </c:pt>
                <c:pt idx="1360">
                  <c:v>20.707322488977514</c:v>
                </c:pt>
                <c:pt idx="1361">
                  <c:v>13.176955038288172</c:v>
                </c:pt>
                <c:pt idx="1362">
                  <c:v>18.053199954726384</c:v>
                </c:pt>
                <c:pt idx="1363">
                  <c:v>32.878667573290983</c:v>
                </c:pt>
                <c:pt idx="1364">
                  <c:v>39.925194853668586</c:v>
                </c:pt>
                <c:pt idx="1365">
                  <c:v>30.260573851721993</c:v>
                </c:pt>
                <c:pt idx="1366">
                  <c:v>34.356972093654171</c:v>
                </c:pt>
                <c:pt idx="1367">
                  <c:v>36.182777536337689</c:v>
                </c:pt>
                <c:pt idx="1368">
                  <c:v>31.125956556336707</c:v>
                </c:pt>
                <c:pt idx="1369">
                  <c:v>46.483216362092158</c:v>
                </c:pt>
                <c:pt idx="1370">
                  <c:v>31.097703746391719</c:v>
                </c:pt>
                <c:pt idx="1371">
                  <c:v>35.55508131538862</c:v>
                </c:pt>
                <c:pt idx="1372">
                  <c:v>38.910253696409299</c:v>
                </c:pt>
                <c:pt idx="1373">
                  <c:v>35.867503825361339</c:v>
                </c:pt>
                <c:pt idx="1374">
                  <c:v>39.822465217507755</c:v>
                </c:pt>
                <c:pt idx="1375">
                  <c:v>46.135542639711005</c:v>
                </c:pt>
                <c:pt idx="1376">
                  <c:v>46.58283559715813</c:v>
                </c:pt>
                <c:pt idx="1377">
                  <c:v>47.500490320172588</c:v>
                </c:pt>
                <c:pt idx="1378">
                  <c:v>29.262826300514856</c:v>
                </c:pt>
                <c:pt idx="1379">
                  <c:v>29.972775350416921</c:v>
                </c:pt>
                <c:pt idx="1380">
                  <c:v>38.65459600641779</c:v>
                </c:pt>
                <c:pt idx="1381">
                  <c:v>35.117983561530217</c:v>
                </c:pt>
                <c:pt idx="1382">
                  <c:v>39.342599448595003</c:v>
                </c:pt>
                <c:pt idx="1383">
                  <c:v>35.40595486289611</c:v>
                </c:pt>
                <c:pt idx="1384">
                  <c:v>39.007626530684533</c:v>
                </c:pt>
                <c:pt idx="1385">
                  <c:v>42.298690089138908</c:v>
                </c:pt>
                <c:pt idx="1386">
                  <c:v>42.463973347318614</c:v>
                </c:pt>
                <c:pt idx="1387">
                  <c:v>49.571844649289318</c:v>
                </c:pt>
                <c:pt idx="1388">
                  <c:v>47.284749444231807</c:v>
                </c:pt>
                <c:pt idx="1389">
                  <c:v>27.557980900409277</c:v>
                </c:pt>
                <c:pt idx="1390">
                  <c:v>47.219085421118066</c:v>
                </c:pt>
                <c:pt idx="1391">
                  <c:v>41.301892938266313</c:v>
                </c:pt>
                <c:pt idx="1392">
                  <c:v>37.902742941765517</c:v>
                </c:pt>
                <c:pt idx="1393">
                  <c:v>41.239598516338674</c:v>
                </c:pt>
                <c:pt idx="1394">
                  <c:v>40.073975706039448</c:v>
                </c:pt>
                <c:pt idx="1395">
                  <c:v>39.933489256588217</c:v>
                </c:pt>
                <c:pt idx="1396">
                  <c:v>41.466484996202716</c:v>
                </c:pt>
                <c:pt idx="1397">
                  <c:v>33.808591100624064</c:v>
                </c:pt>
                <c:pt idx="1398">
                  <c:v>40.046932496520235</c:v>
                </c:pt>
                <c:pt idx="1399">
                  <c:v>40.211870154578293</c:v>
                </c:pt>
                <c:pt idx="1400">
                  <c:v>43.956620272730333</c:v>
                </c:pt>
                <c:pt idx="1401">
                  <c:v>49.467559812581058</c:v>
                </c:pt>
                <c:pt idx="1402">
                  <c:v>45.606515253493363</c:v>
                </c:pt>
                <c:pt idx="1403">
                  <c:v>40.34699980214392</c:v>
                </c:pt>
                <c:pt idx="1404">
                  <c:v>33.286994117021926</c:v>
                </c:pt>
                <c:pt idx="1405">
                  <c:v>44.487116459464993</c:v>
                </c:pt>
                <c:pt idx="1406">
                  <c:v>46.90018290886438</c:v>
                </c:pt>
                <c:pt idx="1407">
                  <c:v>43.027733545762203</c:v>
                </c:pt>
                <c:pt idx="1408">
                  <c:v>37.920627748060959</c:v>
                </c:pt>
                <c:pt idx="1409">
                  <c:v>41.65423226228976</c:v>
                </c:pt>
                <c:pt idx="1410">
                  <c:v>36.425648021828103</c:v>
                </c:pt>
                <c:pt idx="1411">
                  <c:v>43.424655285478657</c:v>
                </c:pt>
                <c:pt idx="1412">
                  <c:v>36.287667173258839</c:v>
                </c:pt>
                <c:pt idx="1413">
                  <c:v>47.097520578327241</c:v>
                </c:pt>
                <c:pt idx="1414">
                  <c:v>38.609063190390245</c:v>
                </c:pt>
                <c:pt idx="1415">
                  <c:v>40.503470257221537</c:v>
                </c:pt>
                <c:pt idx="1416">
                  <c:v>46.608496406190739</c:v>
                </c:pt>
                <c:pt idx="1417">
                  <c:v>43.984441082523261</c:v>
                </c:pt>
                <c:pt idx="1418">
                  <c:v>44.044575503690574</c:v>
                </c:pt>
                <c:pt idx="1419">
                  <c:v>37.815306110987748</c:v>
                </c:pt>
                <c:pt idx="1420">
                  <c:v>36.019135878735817</c:v>
                </c:pt>
                <c:pt idx="1421">
                  <c:v>45.87236814707358</c:v>
                </c:pt>
                <c:pt idx="1422">
                  <c:v>32.782331539380699</c:v>
                </c:pt>
                <c:pt idx="1423">
                  <c:v>35.366383648967037</c:v>
                </c:pt>
                <c:pt idx="1424">
                  <c:v>40.722148734196352</c:v>
                </c:pt>
                <c:pt idx="1425">
                  <c:v>38.935136905168179</c:v>
                </c:pt>
                <c:pt idx="1426">
                  <c:v>48.497546671136419</c:v>
                </c:pt>
                <c:pt idx="1427">
                  <c:v>42.575429386551143</c:v>
                </c:pt>
                <c:pt idx="1428">
                  <c:v>51.189253218617125</c:v>
                </c:pt>
                <c:pt idx="1429">
                  <c:v>42.1704724440063</c:v>
                </c:pt>
                <c:pt idx="1430">
                  <c:v>34.26633846175114</c:v>
                </c:pt>
                <c:pt idx="1431">
                  <c:v>50.40897454395904</c:v>
                </c:pt>
                <c:pt idx="1432">
                  <c:v>44.899590204655752</c:v>
                </c:pt>
                <c:pt idx="1433">
                  <c:v>35.320591632848249</c:v>
                </c:pt>
                <c:pt idx="1434">
                  <c:v>38.356602301524006</c:v>
                </c:pt>
                <c:pt idx="1435">
                  <c:v>43.679880975318099</c:v>
                </c:pt>
                <c:pt idx="1436">
                  <c:v>53.512809236508843</c:v>
                </c:pt>
                <c:pt idx="1437">
                  <c:v>41.651553861346954</c:v>
                </c:pt>
                <c:pt idx="1438">
                  <c:v>42.545966976180381</c:v>
                </c:pt>
                <c:pt idx="1439">
                  <c:v>42.611803799354938</c:v>
                </c:pt>
                <c:pt idx="1440">
                  <c:v>33.451845375049565</c:v>
                </c:pt>
                <c:pt idx="1441">
                  <c:v>44.009065091190905</c:v>
                </c:pt>
                <c:pt idx="1442">
                  <c:v>35.854543820799421</c:v>
                </c:pt>
                <c:pt idx="1443">
                  <c:v>43.355362461087587</c:v>
                </c:pt>
                <c:pt idx="1444">
                  <c:v>43.151803989435003</c:v>
                </c:pt>
                <c:pt idx="1445">
                  <c:v>53.5401116461193</c:v>
                </c:pt>
                <c:pt idx="1446">
                  <c:v>41.927861158607129</c:v>
                </c:pt>
                <c:pt idx="1447">
                  <c:v>32.290196966149331</c:v>
                </c:pt>
                <c:pt idx="1448">
                  <c:v>40.763188748642435</c:v>
                </c:pt>
                <c:pt idx="1449">
                  <c:v>49.38997258527035</c:v>
                </c:pt>
                <c:pt idx="1450">
                  <c:v>42.677899822620738</c:v>
                </c:pt>
                <c:pt idx="1451">
                  <c:v>44.814399774668715</c:v>
                </c:pt>
                <c:pt idx="1452">
                  <c:v>54.281769507182858</c:v>
                </c:pt>
                <c:pt idx="1453">
                  <c:v>41.199422502196718</c:v>
                </c:pt>
                <c:pt idx="1454">
                  <c:v>32.422475412711343</c:v>
                </c:pt>
                <c:pt idx="1455">
                  <c:v>38.299232681329904</c:v>
                </c:pt>
                <c:pt idx="1456">
                  <c:v>36.330867188465248</c:v>
                </c:pt>
                <c:pt idx="1457">
                  <c:v>52.950604238612691</c:v>
                </c:pt>
                <c:pt idx="1458">
                  <c:v>46.961181330335826</c:v>
                </c:pt>
                <c:pt idx="1459">
                  <c:v>42.043982799481945</c:v>
                </c:pt>
                <c:pt idx="1460">
                  <c:v>40.667198314853806</c:v>
                </c:pt>
                <c:pt idx="1461">
                  <c:v>34.295628072061078</c:v>
                </c:pt>
                <c:pt idx="1462">
                  <c:v>44.888358200702086</c:v>
                </c:pt>
                <c:pt idx="1463">
                  <c:v>38.413712721626872</c:v>
                </c:pt>
                <c:pt idx="1464">
                  <c:v>56.754019977415027</c:v>
                </c:pt>
                <c:pt idx="1465">
                  <c:v>42.740885444791672</c:v>
                </c:pt>
                <c:pt idx="1466">
                  <c:v>50.749131463694276</c:v>
                </c:pt>
                <c:pt idx="1467">
                  <c:v>45.560118437161691</c:v>
                </c:pt>
                <c:pt idx="1468">
                  <c:v>40.749019143654735</c:v>
                </c:pt>
                <c:pt idx="1469">
                  <c:v>39.755937194089896</c:v>
                </c:pt>
                <c:pt idx="1470">
                  <c:v>36.621776090865183</c:v>
                </c:pt>
                <c:pt idx="1471">
                  <c:v>27.862022607431953</c:v>
                </c:pt>
                <c:pt idx="1472">
                  <c:v>50.304171307068302</c:v>
                </c:pt>
                <c:pt idx="1473">
                  <c:v>44.655769318830799</c:v>
                </c:pt>
                <c:pt idx="1474">
                  <c:v>39.952842863400676</c:v>
                </c:pt>
                <c:pt idx="1475">
                  <c:v>40.314599790739116</c:v>
                </c:pt>
                <c:pt idx="1476">
                  <c:v>51.465992516029367</c:v>
                </c:pt>
                <c:pt idx="1477">
                  <c:v>46.038515405557419</c:v>
                </c:pt>
                <c:pt idx="1478">
                  <c:v>30.410564304518633</c:v>
                </c:pt>
                <c:pt idx="1479">
                  <c:v>35.669561355685595</c:v>
                </c:pt>
                <c:pt idx="1480">
                  <c:v>30.410823504609869</c:v>
                </c:pt>
                <c:pt idx="1481">
                  <c:v>51.984651898597463</c:v>
                </c:pt>
                <c:pt idx="1482">
                  <c:v>61.271445567548831</c:v>
                </c:pt>
                <c:pt idx="1483">
                  <c:v>52.297506408722249</c:v>
                </c:pt>
                <c:pt idx="1484">
                  <c:v>36.09637750592487</c:v>
                </c:pt>
                <c:pt idx="1485">
                  <c:v>40.11268291966438</c:v>
                </c:pt>
                <c:pt idx="1486">
                  <c:v>43.526088921183295</c:v>
                </c:pt>
                <c:pt idx="1487">
                  <c:v>62.348594746705345</c:v>
                </c:pt>
                <c:pt idx="1488">
                  <c:v>37.500378000133054</c:v>
                </c:pt>
                <c:pt idx="1489">
                  <c:v>58.701822263041429</c:v>
                </c:pt>
                <c:pt idx="1490">
                  <c:v>50.533736187875135</c:v>
                </c:pt>
                <c:pt idx="1491">
                  <c:v>46.042144206834756</c:v>
                </c:pt>
                <c:pt idx="1492">
                  <c:v>44.762732556481858</c:v>
                </c:pt>
                <c:pt idx="1493">
                  <c:v>29.726621663770825</c:v>
                </c:pt>
                <c:pt idx="1494">
                  <c:v>53.920012579844418</c:v>
                </c:pt>
                <c:pt idx="1495">
                  <c:v>46.84782449043422</c:v>
                </c:pt>
                <c:pt idx="1496">
                  <c:v>37.154259478299338</c:v>
                </c:pt>
                <c:pt idx="1497">
                  <c:v>35.64899814844734</c:v>
                </c:pt>
                <c:pt idx="1498">
                  <c:v>38.255341465880193</c:v>
                </c:pt>
                <c:pt idx="1499">
                  <c:v>52.910341824440323</c:v>
                </c:pt>
                <c:pt idx="1500">
                  <c:v>55.608269174110745</c:v>
                </c:pt>
                <c:pt idx="1501">
                  <c:v>53.858841358312155</c:v>
                </c:pt>
                <c:pt idx="1502">
                  <c:v>51.303301258762041</c:v>
                </c:pt>
                <c:pt idx="1503">
                  <c:v>44.161993145021583</c:v>
                </c:pt>
                <c:pt idx="1504">
                  <c:v>30.78519483638858</c:v>
                </c:pt>
                <c:pt idx="1505">
                  <c:v>39.985588474927141</c:v>
                </c:pt>
                <c:pt idx="1506">
                  <c:v>52.466677668270542</c:v>
                </c:pt>
                <c:pt idx="1507">
                  <c:v>31.508449490974218</c:v>
                </c:pt>
                <c:pt idx="1508">
                  <c:v>40.987656027654921</c:v>
                </c:pt>
                <c:pt idx="1509">
                  <c:v>39.544084319517673</c:v>
                </c:pt>
                <c:pt idx="1510">
                  <c:v>39.228465008419683</c:v>
                </c:pt>
                <c:pt idx="1511">
                  <c:v>39.030349738683107</c:v>
                </c:pt>
                <c:pt idx="1512">
                  <c:v>31.284587012174622</c:v>
                </c:pt>
                <c:pt idx="1513">
                  <c:v>41.906952351247227</c:v>
                </c:pt>
                <c:pt idx="1514">
                  <c:v>50.62203701895703</c:v>
                </c:pt>
                <c:pt idx="1515">
                  <c:v>49.586705454520313</c:v>
                </c:pt>
                <c:pt idx="1516">
                  <c:v>53.273221952174119</c:v>
                </c:pt>
                <c:pt idx="1517">
                  <c:v>51.314792462806949</c:v>
                </c:pt>
                <c:pt idx="1518">
                  <c:v>37.818675712173849</c:v>
                </c:pt>
                <c:pt idx="1519">
                  <c:v>38.267091870016337</c:v>
                </c:pt>
                <c:pt idx="1520">
                  <c:v>44.646783715667866</c:v>
                </c:pt>
                <c:pt idx="1521">
                  <c:v>27.305779211634281</c:v>
                </c:pt>
                <c:pt idx="1522">
                  <c:v>36.656768103182365</c:v>
                </c:pt>
                <c:pt idx="1523">
                  <c:v>47.201978215096325</c:v>
                </c:pt>
                <c:pt idx="1524">
                  <c:v>36.269868766993802</c:v>
                </c:pt>
                <c:pt idx="1525">
                  <c:v>42.225941263531325</c:v>
                </c:pt>
                <c:pt idx="1526">
                  <c:v>38.121767018861995</c:v>
                </c:pt>
                <c:pt idx="1527">
                  <c:v>29.162429465175173</c:v>
                </c:pt>
                <c:pt idx="1528">
                  <c:v>34.51758975019159</c:v>
                </c:pt>
                <c:pt idx="1529">
                  <c:v>20.463588003182974</c:v>
                </c:pt>
                <c:pt idx="1530">
                  <c:v>12.915422146228595</c:v>
                </c:pt>
                <c:pt idx="1531">
                  <c:v>29.28745030918251</c:v>
                </c:pt>
                <c:pt idx="1532">
                  <c:v>23.287227397104044</c:v>
                </c:pt>
                <c:pt idx="1533">
                  <c:v>49.418225395215337</c:v>
                </c:pt>
                <c:pt idx="1534">
                  <c:v>33.769279086786234</c:v>
                </c:pt>
                <c:pt idx="1535">
                  <c:v>38.747389639081142</c:v>
                </c:pt>
                <c:pt idx="1536">
                  <c:v>16.685055473139528</c:v>
                </c:pt>
                <c:pt idx="1537">
                  <c:v>42.611371799202871</c:v>
                </c:pt>
                <c:pt idx="1538">
                  <c:v>22.351515067733299</c:v>
                </c:pt>
                <c:pt idx="1539">
                  <c:v>24.771666319626544</c:v>
                </c:pt>
                <c:pt idx="1540">
                  <c:v>25.104652036837514</c:v>
                </c:pt>
                <c:pt idx="1541">
                  <c:v>19.685987729467676</c:v>
                </c:pt>
                <c:pt idx="1542">
                  <c:v>41.017377638116933</c:v>
                </c:pt>
                <c:pt idx="1543">
                  <c:v>22.724331198964578</c:v>
                </c:pt>
                <c:pt idx="1544">
                  <c:v>32.826481954921647</c:v>
                </c:pt>
                <c:pt idx="1545">
                  <c:v>35.445353276764351</c:v>
                </c:pt>
                <c:pt idx="1546">
                  <c:v>43.229564016806528</c:v>
                </c:pt>
                <c:pt idx="1547">
                  <c:v>38.875175284061697</c:v>
                </c:pt>
                <c:pt idx="1548">
                  <c:v>36.872854579244809</c:v>
                </c:pt>
                <c:pt idx="1549">
                  <c:v>49.89739996388478</c:v>
                </c:pt>
                <c:pt idx="1550">
                  <c:v>33.504635793631806</c:v>
                </c:pt>
                <c:pt idx="1551">
                  <c:v>27.97529304730315</c:v>
                </c:pt>
                <c:pt idx="1552">
                  <c:v>18.37987846971722</c:v>
                </c:pt>
                <c:pt idx="1553">
                  <c:v>22.430139095408961</c:v>
                </c:pt>
                <c:pt idx="1554">
                  <c:v>48.464801059609968</c:v>
                </c:pt>
                <c:pt idx="1555">
                  <c:v>38.497088750975237</c:v>
                </c:pt>
                <c:pt idx="1556">
                  <c:v>27.350620827418528</c:v>
                </c:pt>
                <c:pt idx="1557">
                  <c:v>17.45738534499964</c:v>
                </c:pt>
                <c:pt idx="1558">
                  <c:v>31.534628700189298</c:v>
                </c:pt>
                <c:pt idx="1559">
                  <c:v>40.120372522371127</c:v>
                </c:pt>
                <c:pt idx="1560">
                  <c:v>34.338914487297899</c:v>
                </c:pt>
                <c:pt idx="1561">
                  <c:v>36.674912109569064</c:v>
                </c:pt>
                <c:pt idx="1562">
                  <c:v>14.731205185384225</c:v>
                </c:pt>
                <c:pt idx="1563">
                  <c:v>23.043752111400739</c:v>
                </c:pt>
                <c:pt idx="1564">
                  <c:v>29.890349721403098</c:v>
                </c:pt>
                <c:pt idx="1565">
                  <c:v>36.835184165984835</c:v>
                </c:pt>
                <c:pt idx="1566">
                  <c:v>37.722858078446052</c:v>
                </c:pt>
                <c:pt idx="1567">
                  <c:v>26.630390173897339</c:v>
                </c:pt>
                <c:pt idx="1568">
                  <c:v>32.930161991417023</c:v>
                </c:pt>
                <c:pt idx="1569">
                  <c:v>35.09949395502187</c:v>
                </c:pt>
                <c:pt idx="1570">
                  <c:v>44.989964636467548</c:v>
                </c:pt>
                <c:pt idx="1571">
                  <c:v>25.886745112134278</c:v>
                </c:pt>
                <c:pt idx="1572">
                  <c:v>27.584073709593945</c:v>
                </c:pt>
                <c:pt idx="1573">
                  <c:v>12.194241092372863</c:v>
                </c:pt>
                <c:pt idx="1574">
                  <c:v>29.781140082961308</c:v>
                </c:pt>
                <c:pt idx="1575">
                  <c:v>24.695288692741617</c:v>
                </c:pt>
                <c:pt idx="1576">
                  <c:v>39.042532142971311</c:v>
                </c:pt>
                <c:pt idx="1577">
                  <c:v>15.21642775618257</c:v>
                </c:pt>
                <c:pt idx="1578">
                  <c:v>25.848815498783054</c:v>
                </c:pt>
                <c:pt idx="1579">
                  <c:v>15.293064583158731</c:v>
                </c:pt>
                <c:pt idx="1580">
                  <c:v>31.284414212113802</c:v>
                </c:pt>
                <c:pt idx="1581">
                  <c:v>44.418601235347637</c:v>
                </c:pt>
                <c:pt idx="1582">
                  <c:v>20.080922268484638</c:v>
                </c:pt>
                <c:pt idx="1583">
                  <c:v>23.911381216806188</c:v>
                </c:pt>
                <c:pt idx="1584">
                  <c:v>21.853418892403447</c:v>
                </c:pt>
                <c:pt idx="1585">
                  <c:v>27.113193543844126</c:v>
                </c:pt>
                <c:pt idx="1586">
                  <c:v>44.160697144565397</c:v>
                </c:pt>
                <c:pt idx="1587">
                  <c:v>39.011514532053106</c:v>
                </c:pt>
                <c:pt idx="1588">
                  <c:v>32.134072111193383</c:v>
                </c:pt>
                <c:pt idx="1589">
                  <c:v>28.899427772598571</c:v>
                </c:pt>
                <c:pt idx="1590">
                  <c:v>34.005842370056513</c:v>
                </c:pt>
                <c:pt idx="1591">
                  <c:v>16.281740131172526</c:v>
                </c:pt>
                <c:pt idx="1592">
                  <c:v>18.985110682758961</c:v>
                </c:pt>
                <c:pt idx="1593">
                  <c:v>28.632192478531753</c:v>
                </c:pt>
                <c:pt idx="1594">
                  <c:v>25.895125915084318</c:v>
                </c:pt>
                <c:pt idx="1595">
                  <c:v>19.700070934424968</c:v>
                </c:pt>
                <c:pt idx="1596">
                  <c:v>17.007673186700963</c:v>
                </c:pt>
                <c:pt idx="1597">
                  <c:v>30.35820588608847</c:v>
                </c:pt>
                <c:pt idx="1598">
                  <c:v>32.534017851974284</c:v>
                </c:pt>
                <c:pt idx="1599">
                  <c:v>38.245319062352308</c:v>
                </c:pt>
                <c:pt idx="1600">
                  <c:v>29.854752908873021</c:v>
                </c:pt>
                <c:pt idx="1601">
                  <c:v>36.129123117451336</c:v>
                </c:pt>
                <c:pt idx="1602">
                  <c:v>38.337507894802776</c:v>
                </c:pt>
                <c:pt idx="1603">
                  <c:v>36.350998395551429</c:v>
                </c:pt>
                <c:pt idx="1604">
                  <c:v>29.682125648108226</c:v>
                </c:pt>
                <c:pt idx="1605">
                  <c:v>13.159588632175199</c:v>
                </c:pt>
                <c:pt idx="1606">
                  <c:v>29.97795935224169</c:v>
                </c:pt>
                <c:pt idx="1607">
                  <c:v>22.329051059825971</c:v>
                </c:pt>
                <c:pt idx="1608">
                  <c:v>11.033975083959229</c:v>
                </c:pt>
                <c:pt idx="1609">
                  <c:v>26.874729459904771</c:v>
                </c:pt>
                <c:pt idx="1610">
                  <c:v>31.806443195868003</c:v>
                </c:pt>
                <c:pt idx="1611">
                  <c:v>33.605896629275612</c:v>
                </c:pt>
                <c:pt idx="1612">
                  <c:v>37.912678945262982</c:v>
                </c:pt>
                <c:pt idx="1613">
                  <c:v>27.275971201141864</c:v>
                </c:pt>
                <c:pt idx="1614">
                  <c:v>24.547458240705296</c:v>
                </c:pt>
                <c:pt idx="1615">
                  <c:v>28.163904313694317</c:v>
                </c:pt>
                <c:pt idx="1616">
                  <c:v>11.236410355216444</c:v>
                </c:pt>
                <c:pt idx="1617">
                  <c:v>30.239837844422919</c:v>
                </c:pt>
                <c:pt idx="1618">
                  <c:v>34.366044096847517</c:v>
                </c:pt>
                <c:pt idx="1619">
                  <c:v>10.970298261544988</c:v>
                </c:pt>
                <c:pt idx="1620">
                  <c:v>47.796410424336464</c:v>
                </c:pt>
                <c:pt idx="1621">
                  <c:v>30.921274884288756</c:v>
                </c:pt>
                <c:pt idx="1622">
                  <c:v>33.295115719880734</c:v>
                </c:pt>
                <c:pt idx="1623">
                  <c:v>35.79345899929757</c:v>
                </c:pt>
                <c:pt idx="1624">
                  <c:v>27.551414498097902</c:v>
                </c:pt>
                <c:pt idx="1625">
                  <c:v>13.491278348929978</c:v>
                </c:pt>
                <c:pt idx="1626">
                  <c:v>22.66004957633745</c:v>
                </c:pt>
                <c:pt idx="1627">
                  <c:v>13.426391926089957</c:v>
                </c:pt>
                <c:pt idx="1628">
                  <c:v>13.789704053975827</c:v>
                </c:pt>
                <c:pt idx="1629">
                  <c:v>25.904889118520966</c:v>
                </c:pt>
                <c:pt idx="1630">
                  <c:v>39.465892291994088</c:v>
                </c:pt>
                <c:pt idx="1631">
                  <c:v>49.015774053552462</c:v>
                </c:pt>
                <c:pt idx="1632">
                  <c:v>14.587262734716482</c:v>
                </c:pt>
                <c:pt idx="1633">
                  <c:v>36.352899196220513</c:v>
                </c:pt>
                <c:pt idx="1634">
                  <c:v>26.913436673529706</c:v>
                </c:pt>
                <c:pt idx="1635">
                  <c:v>36.169817531775777</c:v>
                </c:pt>
                <c:pt idx="1636">
                  <c:v>44.34974041110862</c:v>
                </c:pt>
                <c:pt idx="1637">
                  <c:v>5.3983603002228264</c:v>
                </c:pt>
                <c:pt idx="1638">
                  <c:v>27.010463907683292</c:v>
                </c:pt>
                <c:pt idx="1639">
                  <c:v>35.389884457239326</c:v>
                </c:pt>
                <c:pt idx="1640">
                  <c:v>41.103172868316847</c:v>
                </c:pt>
                <c:pt idx="1641">
                  <c:v>19.495562062437841</c:v>
                </c:pt>
                <c:pt idx="1642">
                  <c:v>30.407626703484599</c:v>
                </c:pt>
                <c:pt idx="1643">
                  <c:v>10.173085180925982</c:v>
                </c:pt>
                <c:pt idx="1644">
                  <c:v>35.77203179175519</c:v>
                </c:pt>
                <c:pt idx="1645">
                  <c:v>13.562903974142198</c:v>
                </c:pt>
                <c:pt idx="1646">
                  <c:v>23.969096437121944</c:v>
                </c:pt>
                <c:pt idx="1647">
                  <c:v>24.056792467990949</c:v>
                </c:pt>
                <c:pt idx="1648">
                  <c:v>25.752825064994422</c:v>
                </c:pt>
                <c:pt idx="1649">
                  <c:v>25.477036167916729</c:v>
                </c:pt>
                <c:pt idx="1650">
                  <c:v>25.732175457725763</c:v>
                </c:pt>
                <c:pt idx="1651">
                  <c:v>19.181411551856865</c:v>
                </c:pt>
                <c:pt idx="1652">
                  <c:v>18.022787144021077</c:v>
                </c:pt>
                <c:pt idx="1653">
                  <c:v>28.003286657156902</c:v>
                </c:pt>
                <c:pt idx="1654">
                  <c:v>30.587165966682416</c:v>
                </c:pt>
                <c:pt idx="1655">
                  <c:v>19.344102809124188</c:v>
                </c:pt>
                <c:pt idx="1656">
                  <c:v>13.367207905257182</c:v>
                </c:pt>
                <c:pt idx="1657">
                  <c:v>15.310603789332532</c:v>
                </c:pt>
                <c:pt idx="1658">
                  <c:v>26.344924473413414</c:v>
                </c:pt>
                <c:pt idx="1659">
                  <c:v>17.081977212855975</c:v>
                </c:pt>
                <c:pt idx="1660">
                  <c:v>30.096672994028893</c:v>
                </c:pt>
                <c:pt idx="1661">
                  <c:v>25.182325664178631</c:v>
                </c:pt>
                <c:pt idx="1662">
                  <c:v>21.76097085986174</c:v>
                </c:pt>
                <c:pt idx="1663">
                  <c:v>12.237873107731334</c:v>
                </c:pt>
                <c:pt idx="1664">
                  <c:v>35.490367692609425</c:v>
                </c:pt>
                <c:pt idx="1665">
                  <c:v>40.7143727314592</c:v>
                </c:pt>
                <c:pt idx="1666">
                  <c:v>31.713908763295883</c:v>
                </c:pt>
                <c:pt idx="1667">
                  <c:v>38.616320792944911</c:v>
                </c:pt>
                <c:pt idx="1668">
                  <c:v>40.843195176804699</c:v>
                </c:pt>
                <c:pt idx="1669">
                  <c:v>40.794033559499809</c:v>
                </c:pt>
                <c:pt idx="1670">
                  <c:v>46.377030724714807</c:v>
                </c:pt>
                <c:pt idx="1671">
                  <c:v>36.174223933326822</c:v>
                </c:pt>
                <c:pt idx="1672">
                  <c:v>31.992635261407614</c:v>
                </c:pt>
                <c:pt idx="1673">
                  <c:v>28.879987765755693</c:v>
                </c:pt>
                <c:pt idx="1674">
                  <c:v>12.446874781299924</c:v>
                </c:pt>
                <c:pt idx="1675">
                  <c:v>40.137652528453692</c:v>
                </c:pt>
                <c:pt idx="1676">
                  <c:v>42.618456601696721</c:v>
                </c:pt>
                <c:pt idx="1677">
                  <c:v>35.283094019649099</c:v>
                </c:pt>
                <c:pt idx="1678">
                  <c:v>22.880974454103008</c:v>
                </c:pt>
                <c:pt idx="1679">
                  <c:v>20.614701656374983</c:v>
                </c:pt>
                <c:pt idx="1680">
                  <c:v>15.96465201955751</c:v>
                </c:pt>
                <c:pt idx="1681">
                  <c:v>43.767058606004625</c:v>
                </c:pt>
                <c:pt idx="1682">
                  <c:v>31.922737636803646</c:v>
                </c:pt>
                <c:pt idx="1683">
                  <c:v>18.020540743230342</c:v>
                </c:pt>
                <c:pt idx="1684">
                  <c:v>20.198426309846063</c:v>
                </c:pt>
                <c:pt idx="1685">
                  <c:v>31.676065549975071</c:v>
                </c:pt>
                <c:pt idx="1686">
                  <c:v>29.404867950513516</c:v>
                </c:pt>
                <c:pt idx="1687">
                  <c:v>26.37525088408831</c:v>
                </c:pt>
                <c:pt idx="1688">
                  <c:v>18.766605005844962</c:v>
                </c:pt>
                <c:pt idx="1689">
                  <c:v>32.725739519460305</c:v>
                </c:pt>
                <c:pt idx="1690">
                  <c:v>24.665394282218784</c:v>
                </c:pt>
                <c:pt idx="1691">
                  <c:v>23.625051516018132</c:v>
                </c:pt>
                <c:pt idx="1692">
                  <c:v>15.472258246234901</c:v>
                </c:pt>
                <c:pt idx="1693">
                  <c:v>42.265253277369148</c:v>
                </c:pt>
                <c:pt idx="1694">
                  <c:v>17.627420604852048</c:v>
                </c:pt>
                <c:pt idx="1695">
                  <c:v>40.837233574706218</c:v>
                </c:pt>
                <c:pt idx="1696">
                  <c:v>13.956801712794203</c:v>
                </c:pt>
                <c:pt idx="1697">
                  <c:v>22.492260717275769</c:v>
                </c:pt>
                <c:pt idx="1698">
                  <c:v>24.220261325531986</c:v>
                </c:pt>
                <c:pt idx="1699">
                  <c:v>37.712835674918153</c:v>
                </c:pt>
                <c:pt idx="1700">
                  <c:v>25.359445726524893</c:v>
                </c:pt>
                <c:pt idx="1701">
                  <c:v>29.942016939589958</c:v>
                </c:pt>
                <c:pt idx="1702">
                  <c:v>30.590362767807694</c:v>
                </c:pt>
                <c:pt idx="1703">
                  <c:v>16.432076184090818</c:v>
                </c:pt>
                <c:pt idx="1704">
                  <c:v>22.379076677434988</c:v>
                </c:pt>
                <c:pt idx="1705">
                  <c:v>25.51090497983855</c:v>
                </c:pt>
                <c:pt idx="1706">
                  <c:v>11.954221807886077</c:v>
                </c:pt>
                <c:pt idx="1707">
                  <c:v>11.179040735022339</c:v>
                </c:pt>
                <c:pt idx="1708">
                  <c:v>21.136817040159599</c:v>
                </c:pt>
                <c:pt idx="1709">
                  <c:v>32.025812873086124</c:v>
                </c:pt>
                <c:pt idx="1710">
                  <c:v>25.364888928440902</c:v>
                </c:pt>
                <c:pt idx="1711">
                  <c:v>26.492754925449734</c:v>
                </c:pt>
                <c:pt idx="1712">
                  <c:v>31.717623964603632</c:v>
                </c:pt>
                <c:pt idx="1713">
                  <c:v>37.764675693165842</c:v>
                </c:pt>
                <c:pt idx="1714">
                  <c:v>24.926235974035059</c:v>
                </c:pt>
                <c:pt idx="1715">
                  <c:v>10.024736328707187</c:v>
                </c:pt>
                <c:pt idx="1716">
                  <c:v>15.883954391151946</c:v>
                </c:pt>
                <c:pt idx="1717">
                  <c:v>24.08850127915245</c:v>
                </c:pt>
                <c:pt idx="1718">
                  <c:v>22.71171679452431</c:v>
                </c:pt>
                <c:pt idx="1719">
                  <c:v>17.680643023586342</c:v>
                </c:pt>
                <c:pt idx="1720">
                  <c:v>23.541416286578535</c:v>
                </c:pt>
                <c:pt idx="1721">
                  <c:v>23.643368322465648</c:v>
                </c:pt>
                <c:pt idx="1722">
                  <c:v>34.286815268958975</c:v>
                </c:pt>
                <c:pt idx="1723">
                  <c:v>22.979556888804023</c:v>
                </c:pt>
                <c:pt idx="1724">
                  <c:v>34.741711429082422</c:v>
                </c:pt>
                <c:pt idx="1725">
                  <c:v>30.697585205549991</c:v>
                </c:pt>
                <c:pt idx="1726">
                  <c:v>40.05367169889243</c:v>
                </c:pt>
                <c:pt idx="1727">
                  <c:v>34.521564151590582</c:v>
                </c:pt>
                <c:pt idx="1728">
                  <c:v>39.183623392635432</c:v>
                </c:pt>
                <c:pt idx="1729">
                  <c:v>33.123438859450474</c:v>
                </c:pt>
                <c:pt idx="1730">
                  <c:v>30.305674667597479</c:v>
                </c:pt>
                <c:pt idx="1731">
                  <c:v>27.056342323832496</c:v>
                </c:pt>
                <c:pt idx="1732">
                  <c:v>39.928305254763444</c:v>
                </c:pt>
                <c:pt idx="1733">
                  <c:v>12.559972421110292</c:v>
                </c:pt>
                <c:pt idx="1734">
                  <c:v>21.245249078327674</c:v>
                </c:pt>
                <c:pt idx="1735">
                  <c:v>31.406929455239165</c:v>
                </c:pt>
                <c:pt idx="1736">
                  <c:v>30.353367484385352</c:v>
                </c:pt>
                <c:pt idx="1737">
                  <c:v>37.827056515123893</c:v>
                </c:pt>
                <c:pt idx="1738">
                  <c:v>21.431873144019349</c:v>
                </c:pt>
                <c:pt idx="1739">
                  <c:v>7.3834009989571516</c:v>
                </c:pt>
                <c:pt idx="1740">
                  <c:v>12.020404231182289</c:v>
                </c:pt>
                <c:pt idx="1741">
                  <c:v>17.850332683317102</c:v>
                </c:pt>
                <c:pt idx="1742">
                  <c:v>24.123493291469636</c:v>
                </c:pt>
                <c:pt idx="1743">
                  <c:v>38.255600665971436</c:v>
                </c:pt>
                <c:pt idx="1744">
                  <c:v>43.208223209294566</c:v>
                </c:pt>
                <c:pt idx="1745">
                  <c:v>38.586512782452502</c:v>
                </c:pt>
                <c:pt idx="1746">
                  <c:v>20.977754584169613</c:v>
                </c:pt>
                <c:pt idx="1747">
                  <c:v>33.973874358803769</c:v>
                </c:pt>
                <c:pt idx="1748">
                  <c:v>33.560882213430538</c:v>
                </c:pt>
                <c:pt idx="1749">
                  <c:v>40.02991169052892</c:v>
                </c:pt>
                <c:pt idx="1750">
                  <c:v>32.368475393703335</c:v>
                </c:pt>
                <c:pt idx="1751">
                  <c:v>21.967553332578774</c:v>
                </c:pt>
                <c:pt idx="1752">
                  <c:v>20.558196036485004</c:v>
                </c:pt>
                <c:pt idx="1753">
                  <c:v>17.230585265166013</c:v>
                </c:pt>
                <c:pt idx="1754">
                  <c:v>15.956530416698705</c:v>
                </c:pt>
                <c:pt idx="1755">
                  <c:v>25.106812037597837</c:v>
                </c:pt>
                <c:pt idx="1756">
                  <c:v>35.12394516362869</c:v>
                </c:pt>
                <c:pt idx="1757">
                  <c:v>16.543273023232103</c:v>
                </c:pt>
                <c:pt idx="1758">
                  <c:v>24.491125420876145</c:v>
                </c:pt>
                <c:pt idx="1759">
                  <c:v>9.8426914646273964</c:v>
                </c:pt>
                <c:pt idx="1760">
                  <c:v>24.114507688306706</c:v>
                </c:pt>
                <c:pt idx="1761">
                  <c:v>33.900434332952884</c:v>
                </c:pt>
                <c:pt idx="1762">
                  <c:v>24.382866182768893</c:v>
                </c:pt>
                <c:pt idx="1763">
                  <c:v>24.799141529297817</c:v>
                </c:pt>
                <c:pt idx="1764">
                  <c:v>38.931248903799606</c:v>
                </c:pt>
                <c:pt idx="1765">
                  <c:v>29.56298000616896</c:v>
                </c:pt>
                <c:pt idx="1766">
                  <c:v>20.247501527120537</c:v>
                </c:pt>
                <c:pt idx="1767">
                  <c:v>14.866075632858623</c:v>
                </c:pt>
                <c:pt idx="1768">
                  <c:v>25.537429789175285</c:v>
                </c:pt>
                <c:pt idx="1769">
                  <c:v>39.303373834787585</c:v>
                </c:pt>
                <c:pt idx="1770">
                  <c:v>40.625035100012354</c:v>
                </c:pt>
                <c:pt idx="1771">
                  <c:v>32.799697945493669</c:v>
                </c:pt>
                <c:pt idx="1772">
                  <c:v>36.263302364682431</c:v>
                </c:pt>
                <c:pt idx="1773">
                  <c:v>33.328120531498428</c:v>
                </c:pt>
                <c:pt idx="1774">
                  <c:v>40.804401563149348</c:v>
                </c:pt>
                <c:pt idx="1775">
                  <c:v>45.08958387153352</c:v>
                </c:pt>
                <c:pt idx="1776">
                  <c:v>42.081566812711515</c:v>
                </c:pt>
                <c:pt idx="1777">
                  <c:v>35.377788452981534</c:v>
                </c:pt>
                <c:pt idx="1778">
                  <c:v>38.20056384659847</c:v>
                </c:pt>
                <c:pt idx="1779">
                  <c:v>37.244720310141545</c:v>
                </c:pt>
                <c:pt idx="1780">
                  <c:v>37.546429216343078</c:v>
                </c:pt>
                <c:pt idx="1781">
                  <c:v>36.200403142541902</c:v>
                </c:pt>
                <c:pt idx="1782">
                  <c:v>42.041563598630383</c:v>
                </c:pt>
                <c:pt idx="1783">
                  <c:v>24.621157466647425</c:v>
                </c:pt>
                <c:pt idx="1784">
                  <c:v>19.048614705112374</c:v>
                </c:pt>
                <c:pt idx="1785">
                  <c:v>29.912900129340844</c:v>
                </c:pt>
                <c:pt idx="1786">
                  <c:v>33.796322296305448</c:v>
                </c:pt>
                <c:pt idx="1787">
                  <c:v>37.520768407310477</c:v>
                </c:pt>
                <c:pt idx="1788">
                  <c:v>16.876777140625553</c:v>
                </c:pt>
                <c:pt idx="1789">
                  <c:v>15.478479048424624</c:v>
                </c:pt>
                <c:pt idx="1790">
                  <c:v>34.355848893258809</c:v>
                </c:pt>
                <c:pt idx="1791">
                  <c:v>43.934329064883833</c:v>
                </c:pt>
                <c:pt idx="1792">
                  <c:v>49.590161455736833</c:v>
                </c:pt>
                <c:pt idx="1793">
                  <c:v>30.012346564345989</c:v>
                </c:pt>
                <c:pt idx="1794">
                  <c:v>40.757572746665602</c:v>
                </c:pt>
                <c:pt idx="1795">
                  <c:v>35.139151568981347</c:v>
                </c:pt>
                <c:pt idx="1796">
                  <c:v>43.693532180123327</c:v>
                </c:pt>
                <c:pt idx="1797">
                  <c:v>39.255508217938889</c:v>
                </c:pt>
                <c:pt idx="1798">
                  <c:v>30.315956271216606</c:v>
                </c:pt>
                <c:pt idx="1799">
                  <c:v>38.665568810280213</c:v>
                </c:pt>
                <c:pt idx="1800">
                  <c:v>29.658365639744702</c:v>
                </c:pt>
                <c:pt idx="1801">
                  <c:v>41.246596918802112</c:v>
                </c:pt>
                <c:pt idx="1802">
                  <c:v>25.176450462110562</c:v>
                </c:pt>
                <c:pt idx="1803">
                  <c:v>48.165511354259991</c:v>
                </c:pt>
                <c:pt idx="1804">
                  <c:v>49.287847749322403</c:v>
                </c:pt>
                <c:pt idx="1805">
                  <c:v>46.584045197583912</c:v>
                </c:pt>
                <c:pt idx="1806">
                  <c:v>38.014026180937208</c:v>
                </c:pt>
                <c:pt idx="1807">
                  <c:v>40.906612799127707</c:v>
                </c:pt>
                <c:pt idx="1808">
                  <c:v>36.879852981708247</c:v>
                </c:pt>
                <c:pt idx="1809">
                  <c:v>44.880582197964934</c:v>
                </c:pt>
                <c:pt idx="1810">
                  <c:v>39.92044285199588</c:v>
                </c:pt>
                <c:pt idx="1811">
                  <c:v>43.413596081585816</c:v>
                </c:pt>
                <c:pt idx="1812">
                  <c:v>39.364977056471922</c:v>
                </c:pt>
                <c:pt idx="1813">
                  <c:v>32.565640263105365</c:v>
                </c:pt>
                <c:pt idx="1814">
                  <c:v>27.316233615314232</c:v>
                </c:pt>
                <c:pt idx="1815">
                  <c:v>24.128590893263993</c:v>
                </c:pt>
                <c:pt idx="1816">
                  <c:v>37.196509093171194</c:v>
                </c:pt>
                <c:pt idx="1817">
                  <c:v>36.808572956617674</c:v>
                </c:pt>
                <c:pt idx="1818">
                  <c:v>34.063643990402682</c:v>
                </c:pt>
                <c:pt idx="1819">
                  <c:v>46.951245326838354</c:v>
                </c:pt>
                <c:pt idx="1820">
                  <c:v>48.330017012165982</c:v>
                </c:pt>
                <c:pt idx="1821">
                  <c:v>34.671727404448042</c:v>
                </c:pt>
                <c:pt idx="1822">
                  <c:v>47.987613691640021</c:v>
                </c:pt>
                <c:pt idx="1823">
                  <c:v>46.571689993234877</c:v>
                </c:pt>
                <c:pt idx="1824">
                  <c:v>34.827506659282342</c:v>
                </c:pt>
                <c:pt idx="1825">
                  <c:v>44.668902123453542</c:v>
                </c:pt>
                <c:pt idx="1826">
                  <c:v>41.399870572754438</c:v>
                </c:pt>
                <c:pt idx="1827">
                  <c:v>44.70804133723054</c:v>
                </c:pt>
                <c:pt idx="1828">
                  <c:v>37.749642087874008</c:v>
                </c:pt>
                <c:pt idx="1829">
                  <c:v>28.027219465581251</c:v>
                </c:pt>
                <c:pt idx="1830">
                  <c:v>37.610192438787735</c:v>
                </c:pt>
                <c:pt idx="1831">
                  <c:v>31.090618943897869</c:v>
                </c:pt>
                <c:pt idx="1832">
                  <c:v>46.343593912945053</c:v>
                </c:pt>
                <c:pt idx="1833">
                  <c:v>43.004405537550745</c:v>
                </c:pt>
                <c:pt idx="1834">
                  <c:v>38.282039075277751</c:v>
                </c:pt>
                <c:pt idx="1835">
                  <c:v>50.529329786324084</c:v>
                </c:pt>
                <c:pt idx="1836">
                  <c:v>48.717866748689097</c:v>
                </c:pt>
                <c:pt idx="1837">
                  <c:v>46.415133138126862</c:v>
                </c:pt>
                <c:pt idx="1838">
                  <c:v>50.265636893504187</c:v>
                </c:pt>
                <c:pt idx="1839">
                  <c:v>52.656239334996243</c:v>
                </c:pt>
                <c:pt idx="1840">
                  <c:v>43.707356184989372</c:v>
                </c:pt>
                <c:pt idx="1841">
                  <c:v>42.198984454042524</c:v>
                </c:pt>
                <c:pt idx="1842">
                  <c:v>45.720736093699095</c:v>
                </c:pt>
                <c:pt idx="1843">
                  <c:v>38.645178403102797</c:v>
                </c:pt>
                <c:pt idx="1844">
                  <c:v>46.278448290013792</c:v>
                </c:pt>
                <c:pt idx="1845">
                  <c:v>34.573490569868682</c:v>
                </c:pt>
                <c:pt idx="1846">
                  <c:v>34.346949690126287</c:v>
                </c:pt>
                <c:pt idx="1847">
                  <c:v>39.70625717660252</c:v>
                </c:pt>
                <c:pt idx="1848">
                  <c:v>52.898850620395415</c:v>
                </c:pt>
                <c:pt idx="1849">
                  <c:v>44.867449393342184</c:v>
                </c:pt>
                <c:pt idx="1850">
                  <c:v>40.044167695547024</c:v>
                </c:pt>
                <c:pt idx="1851">
                  <c:v>40.48541265086525</c:v>
                </c:pt>
                <c:pt idx="1852">
                  <c:v>49.022686055985496</c:v>
                </c:pt>
                <c:pt idx="1853">
                  <c:v>49.289489349900251</c:v>
                </c:pt>
                <c:pt idx="1854">
                  <c:v>52.273832800389137</c:v>
                </c:pt>
                <c:pt idx="1855">
                  <c:v>45.709417689715025</c:v>
                </c:pt>
                <c:pt idx="1856">
                  <c:v>43.476754503817581</c:v>
                </c:pt>
                <c:pt idx="1857">
                  <c:v>28.667184490848939</c:v>
                </c:pt>
                <c:pt idx="1858">
                  <c:v>36.661779304946315</c:v>
                </c:pt>
                <c:pt idx="1859">
                  <c:v>49.971703990039799</c:v>
                </c:pt>
                <c:pt idx="1860">
                  <c:v>28.4645764195309</c:v>
                </c:pt>
                <c:pt idx="1861">
                  <c:v>40.589179087391038</c:v>
                </c:pt>
                <c:pt idx="1862">
                  <c:v>35.630076541786941</c:v>
                </c:pt>
                <c:pt idx="1863">
                  <c:v>36.576588874959278</c:v>
                </c:pt>
                <c:pt idx="1864">
                  <c:v>26.092549984577595</c:v>
                </c:pt>
                <c:pt idx="1865">
                  <c:v>22.190811011165476</c:v>
                </c:pt>
                <c:pt idx="1866">
                  <c:v>35.21259159483224</c:v>
                </c:pt>
                <c:pt idx="1867">
                  <c:v>29.495501582416555</c:v>
                </c:pt>
                <c:pt idx="1868">
                  <c:v>28.906166974970773</c:v>
                </c:pt>
                <c:pt idx="1869">
                  <c:v>25.323416913842756</c:v>
                </c:pt>
                <c:pt idx="1870">
                  <c:v>19.321293201095205</c:v>
                </c:pt>
                <c:pt idx="1871">
                  <c:v>28.47226602223764</c:v>
                </c:pt>
                <c:pt idx="1872">
                  <c:v>40.36073740697956</c:v>
                </c:pt>
                <c:pt idx="1873">
                  <c:v>39.013588132783021</c:v>
                </c:pt>
                <c:pt idx="1874">
                  <c:v>48.056301715818201</c:v>
                </c:pt>
                <c:pt idx="1875">
                  <c:v>38.417859923086688</c:v>
                </c:pt>
                <c:pt idx="1876">
                  <c:v>40.116657321063371</c:v>
                </c:pt>
                <c:pt idx="1877">
                  <c:v>52.429093655040958</c:v>
                </c:pt>
                <c:pt idx="1878">
                  <c:v>39.645085955070257</c:v>
                </c:pt>
                <c:pt idx="1879">
                  <c:v>40.278743778117807</c:v>
                </c:pt>
                <c:pt idx="1880">
                  <c:v>28.874458163809273</c:v>
                </c:pt>
                <c:pt idx="1881">
                  <c:v>26.973311894605782</c:v>
                </c:pt>
                <c:pt idx="1882">
                  <c:v>53.506847634410363</c:v>
                </c:pt>
                <c:pt idx="1883">
                  <c:v>39.254212217482703</c:v>
                </c:pt>
                <c:pt idx="1884">
                  <c:v>25.042098414818639</c:v>
                </c:pt>
                <c:pt idx="1885">
                  <c:v>31.893188826402465</c:v>
                </c:pt>
                <c:pt idx="1886">
                  <c:v>40.621147098643775</c:v>
                </c:pt>
                <c:pt idx="1887">
                  <c:v>47.776884017463168</c:v>
                </c:pt>
                <c:pt idx="1888">
                  <c:v>34.810226653199784</c:v>
                </c:pt>
                <c:pt idx="1889">
                  <c:v>34.443372124066983</c:v>
                </c:pt>
                <c:pt idx="1890">
                  <c:v>35.870009426243314</c:v>
                </c:pt>
                <c:pt idx="1891">
                  <c:v>32.498593839505034</c:v>
                </c:pt>
                <c:pt idx="1892">
                  <c:v>25.410508144498866</c:v>
                </c:pt>
                <c:pt idx="1893">
                  <c:v>35.653663750089642</c:v>
                </c:pt>
                <c:pt idx="1894">
                  <c:v>24.962178386686791</c:v>
                </c:pt>
                <c:pt idx="1895">
                  <c:v>27.927513830484866</c:v>
                </c:pt>
                <c:pt idx="1896">
                  <c:v>24.097918882467447</c:v>
                </c:pt>
                <c:pt idx="1897">
                  <c:v>32.817409951728301</c:v>
                </c:pt>
                <c:pt idx="1898">
                  <c:v>34.497544943135814</c:v>
                </c:pt>
                <c:pt idx="1899">
                  <c:v>51.363522079959772</c:v>
                </c:pt>
                <c:pt idx="1900">
                  <c:v>29.679015247013364</c:v>
                </c:pt>
                <c:pt idx="1901">
                  <c:v>39.817799615865461</c:v>
                </c:pt>
                <c:pt idx="1902">
                  <c:v>17.672435020697126</c:v>
                </c:pt>
                <c:pt idx="1903">
                  <c:v>45.416262386524352</c:v>
                </c:pt>
                <c:pt idx="1904">
                  <c:v>12.908078143643506</c:v>
                </c:pt>
                <c:pt idx="1905">
                  <c:v>24.246613334807893</c:v>
                </c:pt>
                <c:pt idx="1906">
                  <c:v>12.147412275889121</c:v>
                </c:pt>
                <c:pt idx="1907">
                  <c:v>36.787664149257779</c:v>
                </c:pt>
                <c:pt idx="1908">
                  <c:v>42.648696612341205</c:v>
                </c:pt>
                <c:pt idx="1909">
                  <c:v>21.46548275584993</c:v>
                </c:pt>
                <c:pt idx="1910">
                  <c:v>39.967703668631685</c:v>
                </c:pt>
                <c:pt idx="1911">
                  <c:v>41.146286483492844</c:v>
                </c:pt>
                <c:pt idx="1912">
                  <c:v>40.022913288065475</c:v>
                </c:pt>
                <c:pt idx="1913">
                  <c:v>34.259944859500585</c:v>
                </c:pt>
                <c:pt idx="1914">
                  <c:v>12.930801351642076</c:v>
                </c:pt>
                <c:pt idx="1915">
                  <c:v>18.631648158340152</c:v>
                </c:pt>
                <c:pt idx="1916">
                  <c:v>32.847045162159894</c:v>
                </c:pt>
                <c:pt idx="1917">
                  <c:v>35.591974128374893</c:v>
                </c:pt>
                <c:pt idx="1918">
                  <c:v>42.973301526602135</c:v>
                </c:pt>
                <c:pt idx="1919">
                  <c:v>28.100573091401728</c:v>
                </c:pt>
                <c:pt idx="1920">
                  <c:v>15.505608657974246</c:v>
                </c:pt>
                <c:pt idx="1921">
                  <c:v>45.682374480195811</c:v>
                </c:pt>
                <c:pt idx="1922">
                  <c:v>45.421964788531604</c:v>
                </c:pt>
                <c:pt idx="1923">
                  <c:v>23.224760175115581</c:v>
                </c:pt>
                <c:pt idx="1924">
                  <c:v>25.542440990939227</c:v>
                </c:pt>
                <c:pt idx="1925">
                  <c:v>32.97474440711003</c:v>
                </c:pt>
                <c:pt idx="1926">
                  <c:v>27.468124868779952</c:v>
                </c:pt>
                <c:pt idx="1927">
                  <c:v>25.167032858795565</c:v>
                </c:pt>
                <c:pt idx="1928">
                  <c:v>12.294292327590897</c:v>
                </c:pt>
                <c:pt idx="1929">
                  <c:v>29.010970211861512</c:v>
                </c:pt>
                <c:pt idx="1930">
                  <c:v>41.786597108882184</c:v>
                </c:pt>
                <c:pt idx="1931">
                  <c:v>38.938938506506354</c:v>
                </c:pt>
                <c:pt idx="1932">
                  <c:v>36.370179202303078</c:v>
                </c:pt>
                <c:pt idx="1933">
                  <c:v>15.298162184953089</c:v>
                </c:pt>
                <c:pt idx="1934">
                  <c:v>36.462022434631898</c:v>
                </c:pt>
                <c:pt idx="1935">
                  <c:v>23.553425890805912</c:v>
                </c:pt>
                <c:pt idx="1936">
                  <c:v>17.325106898437625</c:v>
                </c:pt>
                <c:pt idx="1937">
                  <c:v>15.002328480819624</c:v>
                </c:pt>
                <c:pt idx="1938">
                  <c:v>25.696146645043616</c:v>
                </c:pt>
                <c:pt idx="1939">
                  <c:v>20.539274429824598</c:v>
                </c:pt>
                <c:pt idx="1940">
                  <c:v>34.435941721451485</c:v>
                </c:pt>
                <c:pt idx="1941">
                  <c:v>17.369257313978572</c:v>
                </c:pt>
                <c:pt idx="1942">
                  <c:v>29.507943186795998</c:v>
                </c:pt>
                <c:pt idx="1943">
                  <c:v>45.324937554378018</c:v>
                </c:pt>
                <c:pt idx="1944">
                  <c:v>12.165642682306224</c:v>
                </c:pt>
                <c:pt idx="1945">
                  <c:v>14.397701067990774</c:v>
                </c:pt>
                <c:pt idx="1946">
                  <c:v>18.91780505906738</c:v>
                </c:pt>
                <c:pt idx="1947">
                  <c:v>27.293769607406897</c:v>
                </c:pt>
                <c:pt idx="1948">
                  <c:v>17.806787067989049</c:v>
                </c:pt>
                <c:pt idx="1949">
                  <c:v>27.111897543387936</c:v>
                </c:pt>
                <c:pt idx="1950">
                  <c:v>21.060093813153021</c:v>
                </c:pt>
                <c:pt idx="1951">
                  <c:v>23.945682028880071</c:v>
                </c:pt>
                <c:pt idx="1952">
                  <c:v>7.3503961873394577</c:v>
                </c:pt>
                <c:pt idx="1953">
                  <c:v>36.399814412734671</c:v>
                </c:pt>
                <c:pt idx="1954">
                  <c:v>27.222489582316332</c:v>
                </c:pt>
                <c:pt idx="1955">
                  <c:v>21.562164389881865</c:v>
                </c:pt>
                <c:pt idx="1956">
                  <c:v>18.671305772299633</c:v>
                </c:pt>
                <c:pt idx="1957">
                  <c:v>35.705244568246087</c:v>
                </c:pt>
                <c:pt idx="1958">
                  <c:v>26.350194875268592</c:v>
                </c:pt>
                <c:pt idx="1959">
                  <c:v>20.211472714438393</c:v>
                </c:pt>
                <c:pt idx="1960">
                  <c:v>31.710884762231434</c:v>
                </c:pt>
                <c:pt idx="1961">
                  <c:v>12.730007680962702</c:v>
                </c:pt>
                <c:pt idx="1962">
                  <c:v>21.83778048689873</c:v>
                </c:pt>
                <c:pt idx="1963">
                  <c:v>35.2426588054159</c:v>
                </c:pt>
                <c:pt idx="1964">
                  <c:v>28.990579804684089</c:v>
                </c:pt>
                <c:pt idx="1965">
                  <c:v>40.749191943715566</c:v>
                </c:pt>
                <c:pt idx="1966">
                  <c:v>32.04482087977695</c:v>
                </c:pt>
                <c:pt idx="1967">
                  <c:v>27.244089589919533</c:v>
                </c:pt>
                <c:pt idx="1968">
                  <c:v>27.450412862545328</c:v>
                </c:pt>
                <c:pt idx="1969">
                  <c:v>20.556554435907159</c:v>
                </c:pt>
                <c:pt idx="1970">
                  <c:v>16.356303357418781</c:v>
                </c:pt>
                <c:pt idx="1971">
                  <c:v>28.964141395377769</c:v>
                </c:pt>
                <c:pt idx="1972">
                  <c:v>15.663893513690514</c:v>
                </c:pt>
                <c:pt idx="1973">
                  <c:v>29.055898227676174</c:v>
                </c:pt>
                <c:pt idx="1974">
                  <c:v>26.875334260117658</c:v>
                </c:pt>
                <c:pt idx="1975">
                  <c:v>33.631211838186566</c:v>
                </c:pt>
                <c:pt idx="1976">
                  <c:v>43.477704904152127</c:v>
                </c:pt>
                <c:pt idx="1977">
                  <c:v>28.65163248537463</c:v>
                </c:pt>
                <c:pt idx="1978">
                  <c:v>42.887506296402215</c:v>
                </c:pt>
                <c:pt idx="1979">
                  <c:v>41.844657929319588</c:v>
                </c:pt>
                <c:pt idx="1980">
                  <c:v>37.395574763242315</c:v>
                </c:pt>
                <c:pt idx="1981">
                  <c:v>32.127678508942836</c:v>
                </c:pt>
                <c:pt idx="1982">
                  <c:v>23.714993947677868</c:v>
                </c:pt>
                <c:pt idx="1983">
                  <c:v>32.220385741575775</c:v>
                </c:pt>
                <c:pt idx="1984">
                  <c:v>21.677508430482966</c:v>
                </c:pt>
                <c:pt idx="1985">
                  <c:v>15.452040639118303</c:v>
                </c:pt>
                <c:pt idx="1986">
                  <c:v>35.228575600458612</c:v>
                </c:pt>
                <c:pt idx="1987">
                  <c:v>29.541466398596171</c:v>
                </c:pt>
                <c:pt idx="1988">
                  <c:v>9.5023617448313331</c:v>
                </c:pt>
                <c:pt idx="1989">
                  <c:v>19.472752454408862</c:v>
                </c:pt>
                <c:pt idx="1990">
                  <c:v>27.111551943266281</c:v>
                </c:pt>
                <c:pt idx="1991">
                  <c:v>14.89251404216494</c:v>
                </c:pt>
                <c:pt idx="1992">
                  <c:v>25.703749847719944</c:v>
                </c:pt>
                <c:pt idx="1993">
                  <c:v>31.08241094100865</c:v>
                </c:pt>
                <c:pt idx="1994">
                  <c:v>10.609578134571503</c:v>
                </c:pt>
                <c:pt idx="1995">
                  <c:v>24.900229564880807</c:v>
                </c:pt>
                <c:pt idx="1996">
                  <c:v>30.766964429971477</c:v>
                </c:pt>
                <c:pt idx="1997">
                  <c:v>15.397003819745343</c:v>
                </c:pt>
                <c:pt idx="1998">
                  <c:v>10.699606966261651</c:v>
                </c:pt>
                <c:pt idx="1999">
                  <c:v>18.938281866275215</c:v>
                </c:pt>
                <c:pt idx="2000">
                  <c:v>43.905644254786772</c:v>
                </c:pt>
                <c:pt idx="2001">
                  <c:v>20.233072722041598</c:v>
                </c:pt>
                <c:pt idx="2002">
                  <c:v>27.655958534897401</c:v>
                </c:pt>
                <c:pt idx="2003">
                  <c:v>30.183505024593767</c:v>
                </c:pt>
                <c:pt idx="2004">
                  <c:v>21.25129708045657</c:v>
                </c:pt>
                <c:pt idx="2005">
                  <c:v>51.193227620016117</c:v>
                </c:pt>
                <c:pt idx="2006">
                  <c:v>34.863017071782011</c:v>
                </c:pt>
                <c:pt idx="2007">
                  <c:v>22.266324637746269</c:v>
                </c:pt>
                <c:pt idx="2008">
                  <c:v>29.414199153798101</c:v>
                </c:pt>
                <c:pt idx="2009">
                  <c:v>29.100221443277945</c:v>
                </c:pt>
                <c:pt idx="2010">
                  <c:v>32.110744102981919</c:v>
                </c:pt>
                <c:pt idx="2011">
                  <c:v>29.128387853192525</c:v>
                </c:pt>
                <c:pt idx="2012">
                  <c:v>30.830036452172831</c:v>
                </c:pt>
                <c:pt idx="2013">
                  <c:v>43.990229884560918</c:v>
                </c:pt>
                <c:pt idx="2014">
                  <c:v>43.510191315587335</c:v>
                </c:pt>
                <c:pt idx="2015">
                  <c:v>38.064656598759122</c:v>
                </c:pt>
                <c:pt idx="2016">
                  <c:v>19.340128407725199</c:v>
                </c:pt>
                <c:pt idx="2017">
                  <c:v>12.500961200338343</c:v>
                </c:pt>
                <c:pt idx="2018">
                  <c:v>34.521477751560163</c:v>
                </c:pt>
                <c:pt idx="2019">
                  <c:v>31.932846440361946</c:v>
                </c:pt>
                <c:pt idx="2020">
                  <c:v>33.905272734656002</c:v>
                </c:pt>
                <c:pt idx="2021">
                  <c:v>26.010210755594183</c:v>
                </c:pt>
                <c:pt idx="2022">
                  <c:v>26.931494279885985</c:v>
                </c:pt>
                <c:pt idx="2023">
                  <c:v>31.439243066613557</c:v>
                </c:pt>
                <c:pt idx="2024">
                  <c:v>30.565825159170455</c:v>
                </c:pt>
                <c:pt idx="2025">
                  <c:v>19.642442114139623</c:v>
                </c:pt>
                <c:pt idx="2026">
                  <c:v>30.104016996613979</c:v>
                </c:pt>
                <c:pt idx="2027">
                  <c:v>34.777308241612495</c:v>
                </c:pt>
                <c:pt idx="2028">
                  <c:v>32.420056211859787</c:v>
                </c:pt>
                <c:pt idx="2029">
                  <c:v>30.65153398933996</c:v>
                </c:pt>
                <c:pt idx="2030">
                  <c:v>33.227032495915438</c:v>
                </c:pt>
                <c:pt idx="2031">
                  <c:v>27.742444965340628</c:v>
                </c:pt>
                <c:pt idx="2032">
                  <c:v>17.526332569269062</c:v>
                </c:pt>
                <c:pt idx="2033">
                  <c:v>33.744050277905693</c:v>
                </c:pt>
                <c:pt idx="2034">
                  <c:v>15.638059904597085</c:v>
                </c:pt>
                <c:pt idx="2035">
                  <c:v>16.773269904191004</c:v>
                </c:pt>
                <c:pt idx="2036">
                  <c:v>31.984427258518394</c:v>
                </c:pt>
                <c:pt idx="2037">
                  <c:v>19.836323782385968</c:v>
                </c:pt>
                <c:pt idx="2038">
                  <c:v>22.271940639723102</c:v>
                </c:pt>
                <c:pt idx="2039">
                  <c:v>14.926210054025939</c:v>
                </c:pt>
                <c:pt idx="2040">
                  <c:v>6.8605080148988202</c:v>
                </c:pt>
                <c:pt idx="2041">
                  <c:v>43.60065214742955</c:v>
                </c:pt>
                <c:pt idx="2042">
                  <c:v>27.132892750778247</c:v>
                </c:pt>
                <c:pt idx="2043">
                  <c:v>30.932161288120774</c:v>
                </c:pt>
                <c:pt idx="2044">
                  <c:v>31.372887843256521</c:v>
                </c:pt>
                <c:pt idx="2045">
                  <c:v>35.753455785216431</c:v>
                </c:pt>
                <c:pt idx="2046">
                  <c:v>25.087458430785365</c:v>
                </c:pt>
                <c:pt idx="2047">
                  <c:v>48.589217103404415</c:v>
                </c:pt>
                <c:pt idx="2048">
                  <c:v>13.787544053215505</c:v>
                </c:pt>
                <c:pt idx="2049">
                  <c:v>43.763948204909767</c:v>
                </c:pt>
                <c:pt idx="2050">
                  <c:v>38.733565634215104</c:v>
                </c:pt>
                <c:pt idx="2051">
                  <c:v>30.803166042714441</c:v>
                </c:pt>
                <c:pt idx="2052">
                  <c:v>26.252130840750052</c:v>
                </c:pt>
                <c:pt idx="2053">
                  <c:v>22.540644734306944</c:v>
                </c:pt>
                <c:pt idx="2054">
                  <c:v>22.516884725943424</c:v>
                </c:pt>
                <c:pt idx="2055">
                  <c:v>47.186858209774087</c:v>
                </c:pt>
                <c:pt idx="2056">
                  <c:v>38.260957467857025</c:v>
                </c:pt>
                <c:pt idx="2057">
                  <c:v>20.94725537343389</c:v>
                </c:pt>
                <c:pt idx="2058">
                  <c:v>8.8032990987612827</c:v>
                </c:pt>
                <c:pt idx="2059">
                  <c:v>34.307205676136398</c:v>
                </c:pt>
                <c:pt idx="2060">
                  <c:v>30.422487508715601</c:v>
                </c:pt>
                <c:pt idx="2061">
                  <c:v>43.405215278635772</c:v>
                </c:pt>
                <c:pt idx="2062">
                  <c:v>28.113014695781171</c:v>
                </c:pt>
                <c:pt idx="2063">
                  <c:v>25.683445840572933</c:v>
                </c:pt>
                <c:pt idx="2064">
                  <c:v>30.238714644027553</c:v>
                </c:pt>
                <c:pt idx="2065">
                  <c:v>44.421193236260017</c:v>
                </c:pt>
                <c:pt idx="2066">
                  <c:v>47.550170337659956</c:v>
                </c:pt>
                <c:pt idx="2067">
                  <c:v>30.09598179378559</c:v>
                </c:pt>
                <c:pt idx="2068">
                  <c:v>29.091063040054188</c:v>
                </c:pt>
                <c:pt idx="2069">
                  <c:v>32.866139568881124</c:v>
                </c:pt>
                <c:pt idx="2070">
                  <c:v>46.336163510329555</c:v>
                </c:pt>
                <c:pt idx="2071">
                  <c:v>32.491249836919941</c:v>
                </c:pt>
                <c:pt idx="2072">
                  <c:v>27.890448217437768</c:v>
                </c:pt>
                <c:pt idx="2073">
                  <c:v>31.009575715370648</c:v>
                </c:pt>
                <c:pt idx="2074">
                  <c:v>21.87657410055408</c:v>
                </c:pt>
                <c:pt idx="2075">
                  <c:v>22.371473474758659</c:v>
                </c:pt>
                <c:pt idx="2076">
                  <c:v>41.906779551186396</c:v>
                </c:pt>
                <c:pt idx="2077">
                  <c:v>44.236297171176602</c:v>
                </c:pt>
                <c:pt idx="2078">
                  <c:v>52.109499942543977</c:v>
                </c:pt>
                <c:pt idx="2079">
                  <c:v>43.449884094359199</c:v>
                </c:pt>
                <c:pt idx="2080">
                  <c:v>49.202052519122482</c:v>
                </c:pt>
                <c:pt idx="2081">
                  <c:v>43.527816921791555</c:v>
                </c:pt>
                <c:pt idx="2082">
                  <c:v>20.642090466015844</c:v>
                </c:pt>
                <c:pt idx="2083">
                  <c:v>17.751318248464024</c:v>
                </c:pt>
                <c:pt idx="2084">
                  <c:v>21.507905170782617</c:v>
                </c:pt>
                <c:pt idx="2085">
                  <c:v>21.568817192223651</c:v>
                </c:pt>
                <c:pt idx="2086">
                  <c:v>4.5958768177486391</c:v>
                </c:pt>
                <c:pt idx="2087">
                  <c:v>27.257308794572694</c:v>
                </c:pt>
                <c:pt idx="2088">
                  <c:v>19.098294722599739</c:v>
                </c:pt>
                <c:pt idx="2089">
                  <c:v>32.516046645648416</c:v>
                </c:pt>
                <c:pt idx="2090">
                  <c:v>24.211966922612355</c:v>
                </c:pt>
                <c:pt idx="2091">
                  <c:v>24.444901404605293</c:v>
                </c:pt>
                <c:pt idx="2092">
                  <c:v>23.842606792597589</c:v>
                </c:pt>
                <c:pt idx="2093">
                  <c:v>31.79374239139732</c:v>
                </c:pt>
                <c:pt idx="2094">
                  <c:v>40.492151853237452</c:v>
                </c:pt>
                <c:pt idx="2095">
                  <c:v>25.713772251247832</c:v>
                </c:pt>
                <c:pt idx="2096">
                  <c:v>20.484928810694939</c:v>
                </c:pt>
                <c:pt idx="2097">
                  <c:v>12.542433214936491</c:v>
                </c:pt>
                <c:pt idx="2098">
                  <c:v>36.692451315742858</c:v>
                </c:pt>
                <c:pt idx="2099">
                  <c:v>23.62988991772125</c:v>
                </c:pt>
                <c:pt idx="2100">
                  <c:v>25.8679963055347</c:v>
                </c:pt>
                <c:pt idx="2101">
                  <c:v>27.583555309411469</c:v>
                </c:pt>
                <c:pt idx="2102">
                  <c:v>10.387011656228102</c:v>
                </c:pt>
                <c:pt idx="2103">
                  <c:v>21.709735641826946</c:v>
                </c:pt>
                <c:pt idx="2104">
                  <c:v>26.533362939743753</c:v>
                </c:pt>
                <c:pt idx="2105">
                  <c:v>46.987014939429258</c:v>
                </c:pt>
                <c:pt idx="2106">
                  <c:v>26.88095026209449</c:v>
                </c:pt>
                <c:pt idx="2107">
                  <c:v>32.340827383971238</c:v>
                </c:pt>
                <c:pt idx="2108">
                  <c:v>38.19779904562526</c:v>
                </c:pt>
                <c:pt idx="2109">
                  <c:v>33.610821431009143</c:v>
                </c:pt>
                <c:pt idx="2110">
                  <c:v>28.570675656877828</c:v>
                </c:pt>
                <c:pt idx="2111">
                  <c:v>32.428005014657764</c:v>
                </c:pt>
                <c:pt idx="2112">
                  <c:v>46.856810093597147</c:v>
                </c:pt>
                <c:pt idx="2113">
                  <c:v>44.264031580939118</c:v>
                </c:pt>
                <c:pt idx="2114">
                  <c:v>39.518769110606719</c:v>
                </c:pt>
                <c:pt idx="2115">
                  <c:v>45.848780938770894</c:v>
                </c:pt>
                <c:pt idx="2116">
                  <c:v>33.814379902661727</c:v>
                </c:pt>
                <c:pt idx="2117">
                  <c:v>27.277267201598054</c:v>
                </c:pt>
                <c:pt idx="2118">
                  <c:v>27.938745834438532</c:v>
                </c:pt>
                <c:pt idx="2119">
                  <c:v>46.687466033988045</c:v>
                </c:pt>
                <c:pt idx="2120">
                  <c:v>24.651311077261497</c:v>
                </c:pt>
                <c:pt idx="2121">
                  <c:v>40.90557599876275</c:v>
                </c:pt>
                <c:pt idx="2122">
                  <c:v>30.360279486818378</c:v>
                </c:pt>
                <c:pt idx="2123">
                  <c:v>41.466484996202716</c:v>
                </c:pt>
                <c:pt idx="2124">
                  <c:v>34.557420164211898</c:v>
                </c:pt>
                <c:pt idx="2125">
                  <c:v>42.332731701121553</c:v>
                </c:pt>
                <c:pt idx="2126">
                  <c:v>16.892761146251921</c:v>
                </c:pt>
                <c:pt idx="2127">
                  <c:v>44.671494124365921</c:v>
                </c:pt>
                <c:pt idx="2128">
                  <c:v>31.911592032880392</c:v>
                </c:pt>
                <c:pt idx="2129">
                  <c:v>25.696405845134855</c:v>
                </c:pt>
                <c:pt idx="2130">
                  <c:v>34.37658490055788</c:v>
                </c:pt>
                <c:pt idx="2131">
                  <c:v>34.672591404752175</c:v>
                </c:pt>
                <c:pt idx="2132">
                  <c:v>31.970430453591518</c:v>
                </c:pt>
                <c:pt idx="2133">
                  <c:v>45.444428796438935</c:v>
                </c:pt>
                <c:pt idx="2134">
                  <c:v>40.732862337967539</c:v>
                </c:pt>
                <c:pt idx="2135">
                  <c:v>44.209685961809456</c:v>
                </c:pt>
                <c:pt idx="2136">
                  <c:v>39.781684403152909</c:v>
                </c:pt>
                <c:pt idx="2137">
                  <c:v>45.811024125480493</c:v>
                </c:pt>
                <c:pt idx="2138">
                  <c:v>43.589333743445472</c:v>
                </c:pt>
                <c:pt idx="2139">
                  <c:v>38.036230988753303</c:v>
                </c:pt>
                <c:pt idx="2140">
                  <c:v>44.468972453078301</c:v>
                </c:pt>
                <c:pt idx="2141">
                  <c:v>24.866792753111049</c:v>
                </c:pt>
                <c:pt idx="2142">
                  <c:v>23.572606697557557</c:v>
                </c:pt>
                <c:pt idx="2143">
                  <c:v>30.752449224862122</c:v>
                </c:pt>
                <c:pt idx="2144">
                  <c:v>37.665488458251936</c:v>
                </c:pt>
                <c:pt idx="2145">
                  <c:v>30.167434618936987</c:v>
                </c:pt>
                <c:pt idx="2146">
                  <c:v>38.724320830960927</c:v>
                </c:pt>
                <c:pt idx="2147">
                  <c:v>31.2635054047539</c:v>
                </c:pt>
                <c:pt idx="2148">
                  <c:v>35.398092460128545</c:v>
                </c:pt>
                <c:pt idx="2149">
                  <c:v>36.973165014554084</c:v>
                </c:pt>
                <c:pt idx="2150">
                  <c:v>49.242055733203621</c:v>
                </c:pt>
                <c:pt idx="2151">
                  <c:v>42.493954157871862</c:v>
                </c:pt>
                <c:pt idx="2152">
                  <c:v>47.472669510379667</c:v>
                </c:pt>
                <c:pt idx="2153">
                  <c:v>49.238599731987101</c:v>
                </c:pt>
                <c:pt idx="2154">
                  <c:v>36.885555383715491</c:v>
                </c:pt>
                <c:pt idx="2155">
                  <c:v>22.144759794955448</c:v>
                </c:pt>
                <c:pt idx="2156">
                  <c:v>36.930828999651808</c:v>
                </c:pt>
                <c:pt idx="2157">
                  <c:v>45.135721487773964</c:v>
                </c:pt>
                <c:pt idx="2158">
                  <c:v>42.919733507746187</c:v>
                </c:pt>
                <c:pt idx="2159">
                  <c:v>41.892696346229116</c:v>
                </c:pt>
                <c:pt idx="2160">
                  <c:v>45.609971254709883</c:v>
                </c:pt>
                <c:pt idx="2161">
                  <c:v>38.195120644682461</c:v>
                </c:pt>
                <c:pt idx="2162">
                  <c:v>49.014478053096276</c:v>
                </c:pt>
                <c:pt idx="2163">
                  <c:v>44.022284295844067</c:v>
                </c:pt>
                <c:pt idx="2164">
                  <c:v>46.530995578910442</c:v>
                </c:pt>
                <c:pt idx="2165">
                  <c:v>46.489005164129814</c:v>
                </c:pt>
                <c:pt idx="2166">
                  <c:v>39.761985196218788</c:v>
                </c:pt>
                <c:pt idx="2167">
                  <c:v>38.716372028162951</c:v>
                </c:pt>
                <c:pt idx="2168">
                  <c:v>32.659211496042445</c:v>
                </c:pt>
                <c:pt idx="2169">
                  <c:v>26.001225152431253</c:v>
                </c:pt>
                <c:pt idx="2170">
                  <c:v>51.46063571414377</c:v>
                </c:pt>
                <c:pt idx="2171">
                  <c:v>28.629600477619366</c:v>
                </c:pt>
                <c:pt idx="2172">
                  <c:v>42.899515900629595</c:v>
                </c:pt>
                <c:pt idx="2173">
                  <c:v>30.291677862670607</c:v>
                </c:pt>
                <c:pt idx="2174">
                  <c:v>46.107635429887672</c:v>
                </c:pt>
                <c:pt idx="2175">
                  <c:v>52.207909577184168</c:v>
                </c:pt>
                <c:pt idx="2176">
                  <c:v>54.369206337960627</c:v>
                </c:pt>
                <c:pt idx="2177">
                  <c:v>50.085147229971817</c:v>
                </c:pt>
                <c:pt idx="2178">
                  <c:v>34.74438983002522</c:v>
                </c:pt>
                <c:pt idx="2179">
                  <c:v>41.214974507671023</c:v>
                </c:pt>
                <c:pt idx="2180">
                  <c:v>40.685947121453381</c:v>
                </c:pt>
                <c:pt idx="2181">
                  <c:v>42.302664490537893</c:v>
                </c:pt>
                <c:pt idx="2182">
                  <c:v>41.847249930231975</c:v>
                </c:pt>
                <c:pt idx="2183">
                  <c:v>25.711785050548333</c:v>
                </c:pt>
                <c:pt idx="2184">
                  <c:v>47.320346256761873</c:v>
                </c:pt>
                <c:pt idx="2185">
                  <c:v>51.604146164659447</c:v>
                </c:pt>
                <c:pt idx="2186">
                  <c:v>42.902107901541982</c:v>
                </c:pt>
                <c:pt idx="2187">
                  <c:v>37.381664358345851</c:v>
                </c:pt>
                <c:pt idx="2188">
                  <c:v>35.647615747960742</c:v>
                </c:pt>
                <c:pt idx="2189">
                  <c:v>42.13703563223654</c:v>
                </c:pt>
                <c:pt idx="2190">
                  <c:v>49.389540585118283</c:v>
                </c:pt>
                <c:pt idx="2191">
                  <c:v>53.626943676684171</c:v>
                </c:pt>
                <c:pt idx="2192">
                  <c:v>44.835826982211096</c:v>
                </c:pt>
                <c:pt idx="2193">
                  <c:v>45.255990330108595</c:v>
                </c:pt>
                <c:pt idx="2194">
                  <c:v>42.145762035308231</c:v>
                </c:pt>
                <c:pt idx="2195">
                  <c:v>42.234667666603016</c:v>
                </c:pt>
                <c:pt idx="2196">
                  <c:v>46.897677307982413</c:v>
                </c:pt>
                <c:pt idx="2197">
                  <c:v>44.078617115673218</c:v>
                </c:pt>
                <c:pt idx="2198">
                  <c:v>22.63188316642287</c:v>
                </c:pt>
                <c:pt idx="2199">
                  <c:v>21.217687468625986</c:v>
                </c:pt>
                <c:pt idx="2200">
                  <c:v>41.949893166362394</c:v>
                </c:pt>
                <c:pt idx="2201">
                  <c:v>47.667760779051797</c:v>
                </c:pt>
                <c:pt idx="2202">
                  <c:v>49.767713518235155</c:v>
                </c:pt>
                <c:pt idx="2203">
                  <c:v>26.30094685793329</c:v>
                </c:pt>
                <c:pt idx="2204">
                  <c:v>44.818374176067707</c:v>
                </c:pt>
                <c:pt idx="2205">
                  <c:v>37.994845374185566</c:v>
                </c:pt>
                <c:pt idx="2206">
                  <c:v>41.908334751733832</c:v>
                </c:pt>
                <c:pt idx="2207">
                  <c:v>38.660557608516271</c:v>
                </c:pt>
                <c:pt idx="2208">
                  <c:v>42.751339848471623</c:v>
                </c:pt>
                <c:pt idx="2209">
                  <c:v>19.585072493945518</c:v>
                </c:pt>
                <c:pt idx="2210">
                  <c:v>32.0377360772831</c:v>
                </c:pt>
                <c:pt idx="2211">
                  <c:v>45.920233763922283</c:v>
                </c:pt>
                <c:pt idx="2212">
                  <c:v>33.87235432306872</c:v>
                </c:pt>
                <c:pt idx="2213">
                  <c:v>45.327011155107925</c:v>
                </c:pt>
                <c:pt idx="2214">
                  <c:v>48.294679399727144</c:v>
                </c:pt>
                <c:pt idx="2215">
                  <c:v>40.477636648128097</c:v>
                </c:pt>
                <c:pt idx="2216">
                  <c:v>43.414028081737882</c:v>
                </c:pt>
                <c:pt idx="2217">
                  <c:v>30.442359515710546</c:v>
                </c:pt>
                <c:pt idx="2218">
                  <c:v>51.190462819042907</c:v>
                </c:pt>
                <c:pt idx="2219">
                  <c:v>47.281120642954463</c:v>
                </c:pt>
                <c:pt idx="2220">
                  <c:v>47.808247228503021</c:v>
                </c:pt>
                <c:pt idx="2221">
                  <c:v>29.508202386887238</c:v>
                </c:pt>
                <c:pt idx="2222">
                  <c:v>43.240018420486486</c:v>
                </c:pt>
                <c:pt idx="2223">
                  <c:v>34.17337202902695</c:v>
                </c:pt>
                <c:pt idx="2224">
                  <c:v>30.542842751080645</c:v>
                </c:pt>
                <c:pt idx="2225">
                  <c:v>43.052098354338618</c:v>
                </c:pt>
                <c:pt idx="2226">
                  <c:v>28.704077303835209</c:v>
                </c:pt>
                <c:pt idx="2227">
                  <c:v>31.202420583252046</c:v>
                </c:pt>
                <c:pt idx="2228">
                  <c:v>29.928797734936804</c:v>
                </c:pt>
                <c:pt idx="2229">
                  <c:v>24.036747660935173</c:v>
                </c:pt>
                <c:pt idx="2230">
                  <c:v>27.629952125743145</c:v>
                </c:pt>
                <c:pt idx="2231">
                  <c:v>18.991677085070332</c:v>
                </c:pt>
                <c:pt idx="2232">
                  <c:v>37.951645358979164</c:v>
                </c:pt>
                <c:pt idx="2233">
                  <c:v>44.040773902352413</c:v>
                </c:pt>
                <c:pt idx="2234">
                  <c:v>31.498254287385507</c:v>
                </c:pt>
                <c:pt idx="2235">
                  <c:v>24.135675695757843</c:v>
                </c:pt>
                <c:pt idx="2236">
                  <c:v>40.93452000895104</c:v>
                </c:pt>
                <c:pt idx="2237">
                  <c:v>27.228105584293164</c:v>
                </c:pt>
                <c:pt idx="2238">
                  <c:v>17.185657249351351</c:v>
                </c:pt>
                <c:pt idx="2239">
                  <c:v>17.139951633262974</c:v>
                </c:pt>
                <c:pt idx="2240">
                  <c:v>28.406861199215143</c:v>
                </c:pt>
                <c:pt idx="2241">
                  <c:v>35.671807756476326</c:v>
                </c:pt>
                <c:pt idx="2242">
                  <c:v>38.731232833393953</c:v>
                </c:pt>
                <c:pt idx="2243">
                  <c:v>39.576570730952895</c:v>
                </c:pt>
                <c:pt idx="2244">
                  <c:v>34.650991397148971</c:v>
                </c:pt>
                <c:pt idx="2245">
                  <c:v>22.530795130839888</c:v>
                </c:pt>
                <c:pt idx="2246">
                  <c:v>33.773599088306881</c:v>
                </c:pt>
                <c:pt idx="2247">
                  <c:v>46.364070720152888</c:v>
                </c:pt>
                <c:pt idx="2248">
                  <c:v>42.730085440990074</c:v>
                </c:pt>
                <c:pt idx="2249">
                  <c:v>41.437368185953595</c:v>
                </c:pt>
                <c:pt idx="2250">
                  <c:v>35.770130991086106</c:v>
                </c:pt>
                <c:pt idx="2251">
                  <c:v>44.401494029325889</c:v>
                </c:pt>
                <c:pt idx="2252">
                  <c:v>37.066045047247854</c:v>
                </c:pt>
                <c:pt idx="2253">
                  <c:v>31.704836760102538</c:v>
                </c:pt>
                <c:pt idx="2254">
                  <c:v>21.765377261412794</c:v>
                </c:pt>
                <c:pt idx="2255">
                  <c:v>35.619362938015755</c:v>
                </c:pt>
                <c:pt idx="2256">
                  <c:v>36.593609680950607</c:v>
                </c:pt>
                <c:pt idx="2257">
                  <c:v>25.614671416364338</c:v>
                </c:pt>
                <c:pt idx="2258">
                  <c:v>17.182633248286901</c:v>
                </c:pt>
                <c:pt idx="2259">
                  <c:v>19.648490116268519</c:v>
                </c:pt>
                <c:pt idx="2260">
                  <c:v>33.288030917386884</c:v>
                </c:pt>
                <c:pt idx="2261">
                  <c:v>20.773504912273726</c:v>
                </c:pt>
                <c:pt idx="2262">
                  <c:v>24.548754241161493</c:v>
                </c:pt>
                <c:pt idx="2263">
                  <c:v>24.288603749588518</c:v>
                </c:pt>
                <c:pt idx="2264">
                  <c:v>24.078997275807041</c:v>
                </c:pt>
                <c:pt idx="2265">
                  <c:v>32.894133178734876</c:v>
                </c:pt>
                <c:pt idx="2266">
                  <c:v>35.404313262318269</c:v>
                </c:pt>
                <c:pt idx="2267">
                  <c:v>42.737083843453512</c:v>
                </c:pt>
                <c:pt idx="2268">
                  <c:v>38.725616831417128</c:v>
                </c:pt>
                <c:pt idx="2269">
                  <c:v>42.375326916115071</c:v>
                </c:pt>
                <c:pt idx="2270">
                  <c:v>25.477554568099208</c:v>
                </c:pt>
                <c:pt idx="2271">
                  <c:v>32.649102692484142</c:v>
                </c:pt>
                <c:pt idx="2272">
                  <c:v>34.687020209831111</c:v>
                </c:pt>
                <c:pt idx="2273">
                  <c:v>37.645184451104925</c:v>
                </c:pt>
                <c:pt idx="2274">
                  <c:v>33.675103053636271</c:v>
                </c:pt>
                <c:pt idx="2275">
                  <c:v>23.113304135883052</c:v>
                </c:pt>
                <c:pt idx="2276">
                  <c:v>15.691109523270553</c:v>
                </c:pt>
                <c:pt idx="2277">
                  <c:v>18.827949027438056</c:v>
                </c:pt>
                <c:pt idx="2278">
                  <c:v>19.388598824786786</c:v>
                </c:pt>
                <c:pt idx="2279">
                  <c:v>25.818402688077747</c:v>
                </c:pt>
                <c:pt idx="2280">
                  <c:v>26.172556412739855</c:v>
                </c:pt>
                <c:pt idx="2281">
                  <c:v>23.124104139684654</c:v>
                </c:pt>
                <c:pt idx="2282">
                  <c:v>31.647035139756369</c:v>
                </c:pt>
                <c:pt idx="2283">
                  <c:v>44.490313260590263</c:v>
                </c:pt>
                <c:pt idx="2284">
                  <c:v>43.008984739162621</c:v>
                </c:pt>
                <c:pt idx="2285">
                  <c:v>21.498401167437212</c:v>
                </c:pt>
                <c:pt idx="2286">
                  <c:v>18.262115228264559</c:v>
                </c:pt>
                <c:pt idx="2287">
                  <c:v>28.539485245898803</c:v>
                </c:pt>
                <c:pt idx="2288">
                  <c:v>40.578638283680675</c:v>
                </c:pt>
                <c:pt idx="2289">
                  <c:v>21.257604282676706</c:v>
                </c:pt>
                <c:pt idx="2290">
                  <c:v>27.496204878664116</c:v>
                </c:pt>
                <c:pt idx="2291">
                  <c:v>28.271385951527851</c:v>
                </c:pt>
                <c:pt idx="2292">
                  <c:v>20.451059998773118</c:v>
                </c:pt>
                <c:pt idx="2293">
                  <c:v>35.776006193154181</c:v>
                </c:pt>
                <c:pt idx="2294">
                  <c:v>33.841423112180934</c:v>
                </c:pt>
                <c:pt idx="2295">
                  <c:v>32.401307405260205</c:v>
                </c:pt>
                <c:pt idx="2296">
                  <c:v>34.203180039519374</c:v>
                </c:pt>
                <c:pt idx="2297">
                  <c:v>31.36459344033689</c:v>
                </c:pt>
                <c:pt idx="2298">
                  <c:v>25.892274714080695</c:v>
                </c:pt>
                <c:pt idx="2299">
                  <c:v>40.589697487573517</c:v>
                </c:pt>
                <c:pt idx="2300">
                  <c:v>24.105694885204596</c:v>
                </c:pt>
                <c:pt idx="2301">
                  <c:v>21.041517806614266</c:v>
                </c:pt>
                <c:pt idx="2302">
                  <c:v>23.309000204768068</c:v>
                </c:pt>
                <c:pt idx="2303">
                  <c:v>23.490872268787037</c:v>
                </c:pt>
                <c:pt idx="2304">
                  <c:v>16.111272871168051</c:v>
                </c:pt>
                <c:pt idx="2305">
                  <c:v>20.654618470425699</c:v>
                </c:pt>
                <c:pt idx="2306">
                  <c:v>26.019455558848357</c:v>
                </c:pt>
                <c:pt idx="2307">
                  <c:v>37.108121862058894</c:v>
                </c:pt>
                <c:pt idx="2308">
                  <c:v>22.497099118978888</c:v>
                </c:pt>
                <c:pt idx="2309">
                  <c:v>21.132410638608544</c:v>
                </c:pt>
                <c:pt idx="2310">
                  <c:v>29.532394395402825</c:v>
                </c:pt>
                <c:pt idx="2311">
                  <c:v>30.40244270165983</c:v>
                </c:pt>
                <c:pt idx="2312">
                  <c:v>17.628889405369069</c:v>
                </c:pt>
                <c:pt idx="2313">
                  <c:v>17.400188524866358</c:v>
                </c:pt>
                <c:pt idx="2314">
                  <c:v>26.945318284752037</c:v>
                </c:pt>
                <c:pt idx="2315">
                  <c:v>33.558376612548564</c:v>
                </c:pt>
                <c:pt idx="2316">
                  <c:v>21.495895566555237</c:v>
                </c:pt>
                <c:pt idx="2317">
                  <c:v>32.133553711010904</c:v>
                </c:pt>
                <c:pt idx="2318">
                  <c:v>36.648905700414808</c:v>
                </c:pt>
                <c:pt idx="2319">
                  <c:v>26.764310221037196</c:v>
                </c:pt>
                <c:pt idx="2320">
                  <c:v>29.957741745125094</c:v>
                </c:pt>
                <c:pt idx="2321">
                  <c:v>31.868478417704402</c:v>
                </c:pt>
                <c:pt idx="2322">
                  <c:v>18.72850259243291</c:v>
                </c:pt>
                <c:pt idx="2323">
                  <c:v>10.155200374630532</c:v>
                </c:pt>
                <c:pt idx="2324">
                  <c:v>31.028238121939815</c:v>
                </c:pt>
                <c:pt idx="2325">
                  <c:v>33.10477645288131</c:v>
                </c:pt>
                <c:pt idx="2326">
                  <c:v>28.682650096292836</c:v>
                </c:pt>
                <c:pt idx="2327">
                  <c:v>21.683902032733513</c:v>
                </c:pt>
                <c:pt idx="2328">
                  <c:v>44.916351810555838</c:v>
                </c:pt>
                <c:pt idx="2329">
                  <c:v>30.178666622890653</c:v>
                </c:pt>
                <c:pt idx="2330">
                  <c:v>20.981296985416538</c:v>
                </c:pt>
                <c:pt idx="2331">
                  <c:v>19.772646959971727</c:v>
                </c:pt>
                <c:pt idx="2332">
                  <c:v>36.536844860969389</c:v>
                </c:pt>
                <c:pt idx="2333">
                  <c:v>34.951404302894311</c:v>
                </c:pt>
                <c:pt idx="2334">
                  <c:v>33.700331862516812</c:v>
                </c:pt>
                <c:pt idx="2335">
                  <c:v>37.043753839401347</c:v>
                </c:pt>
                <c:pt idx="2336">
                  <c:v>24.77365352032604</c:v>
                </c:pt>
                <c:pt idx="2337">
                  <c:v>11.797837752838889</c:v>
                </c:pt>
                <c:pt idx="2338">
                  <c:v>12.71765247661367</c:v>
                </c:pt>
                <c:pt idx="2339">
                  <c:v>31.871934418920912</c:v>
                </c:pt>
                <c:pt idx="2340">
                  <c:v>33.430590967568016</c:v>
                </c:pt>
                <c:pt idx="2341">
                  <c:v>28.03560026853129</c:v>
                </c:pt>
                <c:pt idx="2342">
                  <c:v>29.787965685363918</c:v>
                </c:pt>
                <c:pt idx="2343">
                  <c:v>14.812853214124329</c:v>
                </c:pt>
                <c:pt idx="2344">
                  <c:v>24.943083979965557</c:v>
                </c:pt>
                <c:pt idx="2345">
                  <c:v>30.501975536695387</c:v>
                </c:pt>
                <c:pt idx="2346">
                  <c:v>38.116323816945979</c:v>
                </c:pt>
                <c:pt idx="2347">
                  <c:v>31.217972588726351</c:v>
                </c:pt>
                <c:pt idx="2348">
                  <c:v>35.268319614448501</c:v>
                </c:pt>
                <c:pt idx="2349">
                  <c:v>30.495754734505663</c:v>
                </c:pt>
                <c:pt idx="2350">
                  <c:v>15.393375018468005</c:v>
                </c:pt>
                <c:pt idx="2351">
                  <c:v>18.724268990942683</c:v>
                </c:pt>
                <c:pt idx="2352">
                  <c:v>16.450738590659981</c:v>
                </c:pt>
                <c:pt idx="2353">
                  <c:v>15.567298279688993</c:v>
                </c:pt>
                <c:pt idx="2354">
                  <c:v>30.738625219996077</c:v>
                </c:pt>
                <c:pt idx="2355">
                  <c:v>29.284771908239712</c:v>
                </c:pt>
                <c:pt idx="2356">
                  <c:v>23.049281713347163</c:v>
                </c:pt>
                <c:pt idx="2357">
                  <c:v>16.553727426912054</c:v>
                </c:pt>
                <c:pt idx="2358">
                  <c:v>26.994047901904857</c:v>
                </c:pt>
                <c:pt idx="2359">
                  <c:v>19.130089933791655</c:v>
                </c:pt>
                <c:pt idx="2360">
                  <c:v>19.267033981995958</c:v>
                </c:pt>
                <c:pt idx="2361">
                  <c:v>27.929587431214774</c:v>
                </c:pt>
                <c:pt idx="2362">
                  <c:v>40.209623753787561</c:v>
                </c:pt>
                <c:pt idx="2363">
                  <c:v>24.085477278088</c:v>
                </c:pt>
                <c:pt idx="2364">
                  <c:v>22.508676723054204</c:v>
                </c:pt>
                <c:pt idx="2365">
                  <c:v>35.703689367698658</c:v>
                </c:pt>
                <c:pt idx="2366">
                  <c:v>33.603563828454469</c:v>
                </c:pt>
                <c:pt idx="2367">
                  <c:v>33.471371781922862</c:v>
                </c:pt>
                <c:pt idx="2368">
                  <c:v>16.804114715048378</c:v>
                </c:pt>
                <c:pt idx="2369">
                  <c:v>24.897464763907596</c:v>
                </c:pt>
                <c:pt idx="2370">
                  <c:v>33.0419636307712</c:v>
                </c:pt>
                <c:pt idx="2371">
                  <c:v>31.694468756453002</c:v>
                </c:pt>
                <c:pt idx="2372">
                  <c:v>30.160263416412722</c:v>
                </c:pt>
                <c:pt idx="2373">
                  <c:v>25.180770463631202</c:v>
                </c:pt>
                <c:pt idx="2374">
                  <c:v>28.557197252133435</c:v>
                </c:pt>
                <c:pt idx="2375">
                  <c:v>18.98968988437084</c:v>
                </c:pt>
                <c:pt idx="2376">
                  <c:v>42.340766903949948</c:v>
                </c:pt>
                <c:pt idx="2377">
                  <c:v>29.832202500935278</c:v>
                </c:pt>
                <c:pt idx="2378">
                  <c:v>23.959765233837363</c:v>
                </c:pt>
                <c:pt idx="2379">
                  <c:v>18.278012833860515</c:v>
                </c:pt>
                <c:pt idx="2380">
                  <c:v>19.206899560828642</c:v>
                </c:pt>
                <c:pt idx="2381">
                  <c:v>19.135273935616425</c:v>
                </c:pt>
                <c:pt idx="2382">
                  <c:v>33.637519040406701</c:v>
                </c:pt>
                <c:pt idx="2383">
                  <c:v>44.046389904329246</c:v>
                </c:pt>
                <c:pt idx="2384">
                  <c:v>31.719092765120653</c:v>
                </c:pt>
                <c:pt idx="2385">
                  <c:v>26.026713161403034</c:v>
                </c:pt>
                <c:pt idx="2386">
                  <c:v>36.491571245033079</c:v>
                </c:pt>
                <c:pt idx="2387">
                  <c:v>16.499641007873631</c:v>
                </c:pt>
                <c:pt idx="2388">
                  <c:v>24.554111043047083</c:v>
                </c:pt>
                <c:pt idx="2389">
                  <c:v>29.245373494371467</c:v>
                </c:pt>
                <c:pt idx="2390">
                  <c:v>14.265249821367936</c:v>
                </c:pt>
                <c:pt idx="2391">
                  <c:v>45.006899042428458</c:v>
                </c:pt>
                <c:pt idx="2392">
                  <c:v>31.351633435774968</c:v>
                </c:pt>
                <c:pt idx="2393">
                  <c:v>27.89744661990121</c:v>
                </c:pt>
                <c:pt idx="2394">
                  <c:v>30.034896972283729</c:v>
                </c:pt>
                <c:pt idx="2395">
                  <c:v>29.957136944912204</c:v>
                </c:pt>
                <c:pt idx="2396">
                  <c:v>32.953489999628481</c:v>
                </c:pt>
                <c:pt idx="2397">
                  <c:v>26.45266531133819</c:v>
                </c:pt>
                <c:pt idx="2398">
                  <c:v>33.271701311638857</c:v>
                </c:pt>
                <c:pt idx="2399">
                  <c:v>13.747195239012722</c:v>
                </c:pt>
                <c:pt idx="2400">
                  <c:v>35.398783660371848</c:v>
                </c:pt>
                <c:pt idx="2401">
                  <c:v>24.512639028448937</c:v>
                </c:pt>
                <c:pt idx="2402">
                  <c:v>15.669855115789</c:v>
                </c:pt>
                <c:pt idx="2403">
                  <c:v>17.157836439558427</c:v>
                </c:pt>
                <c:pt idx="2404">
                  <c:v>24.788773525648278</c:v>
                </c:pt>
                <c:pt idx="2405">
                  <c:v>27.167625563004197</c:v>
                </c:pt>
                <c:pt idx="2406">
                  <c:v>20.446912797313303</c:v>
                </c:pt>
                <c:pt idx="2407">
                  <c:v>31.28925261381692</c:v>
                </c:pt>
                <c:pt idx="2408">
                  <c:v>30.582932365192189</c:v>
                </c:pt>
                <c:pt idx="2409">
                  <c:v>36.499606447861467</c:v>
                </c:pt>
                <c:pt idx="2410">
                  <c:v>27.145593555248929</c:v>
                </c:pt>
                <c:pt idx="2411">
                  <c:v>17.135804431803159</c:v>
                </c:pt>
                <c:pt idx="2412">
                  <c:v>18.09277116865545</c:v>
                </c:pt>
                <c:pt idx="2413">
                  <c:v>20.810916125442475</c:v>
                </c:pt>
                <c:pt idx="2414">
                  <c:v>24.983346394137929</c:v>
                </c:pt>
                <c:pt idx="2415">
                  <c:v>16.920236355923198</c:v>
                </c:pt>
                <c:pt idx="2416">
                  <c:v>36.335100789955476</c:v>
                </c:pt>
                <c:pt idx="2417">
                  <c:v>17.185743649381763</c:v>
                </c:pt>
                <c:pt idx="2418">
                  <c:v>21.215786667956905</c:v>
                </c:pt>
                <c:pt idx="2419">
                  <c:v>22.983876890324662</c:v>
                </c:pt>
                <c:pt idx="2420">
                  <c:v>24.474191014915238</c:v>
                </c:pt>
                <c:pt idx="2421">
                  <c:v>14.712542778815056</c:v>
                </c:pt>
                <c:pt idx="2422">
                  <c:v>23.743592357744507</c:v>
                </c:pt>
                <c:pt idx="2423">
                  <c:v>21.608302006122305</c:v>
                </c:pt>
                <c:pt idx="2424">
                  <c:v>23.743333157653272</c:v>
                </c:pt>
                <c:pt idx="2425">
                  <c:v>29.369789538165914</c:v>
                </c:pt>
                <c:pt idx="2426">
                  <c:v>20.237738323683889</c:v>
                </c:pt>
                <c:pt idx="2427">
                  <c:v>19.618941305867338</c:v>
                </c:pt>
                <c:pt idx="2428">
                  <c:v>31.557524708248696</c:v>
                </c:pt>
                <c:pt idx="2429">
                  <c:v>34.208277641313728</c:v>
                </c:pt>
                <c:pt idx="2430">
                  <c:v>35.575990122748522</c:v>
                </c:pt>
                <c:pt idx="2431">
                  <c:v>18.525635321023632</c:v>
                </c:pt>
                <c:pt idx="2432">
                  <c:v>22.49476631815774</c:v>
                </c:pt>
                <c:pt idx="2433">
                  <c:v>32.978286808356955</c:v>
                </c:pt>
                <c:pt idx="2434">
                  <c:v>37.446291581094634</c:v>
                </c:pt>
                <c:pt idx="2435">
                  <c:v>33.968258356826944</c:v>
                </c:pt>
                <c:pt idx="2436">
                  <c:v>13.221883054102834</c:v>
                </c:pt>
                <c:pt idx="2437">
                  <c:v>10.729242176693246</c:v>
                </c:pt>
                <c:pt idx="2438">
                  <c:v>25.855641101185665</c:v>
                </c:pt>
                <c:pt idx="2439">
                  <c:v>28.487645227651118</c:v>
                </c:pt>
                <c:pt idx="2440">
                  <c:v>38.547287168645084</c:v>
                </c:pt>
                <c:pt idx="2441">
                  <c:v>33.88047592592752</c:v>
                </c:pt>
                <c:pt idx="2442">
                  <c:v>38.299578281451552</c:v>
                </c:pt>
                <c:pt idx="2443">
                  <c:v>14.519957111024903</c:v>
                </c:pt>
                <c:pt idx="2444">
                  <c:v>6.6841655528262738</c:v>
                </c:pt>
                <c:pt idx="2445">
                  <c:v>25.228376880388662</c:v>
                </c:pt>
                <c:pt idx="2446">
                  <c:v>21.285943492652109</c:v>
                </c:pt>
                <c:pt idx="2447">
                  <c:v>39.035015340325394</c:v>
                </c:pt>
                <c:pt idx="2448">
                  <c:v>30.087514590805135</c:v>
                </c:pt>
                <c:pt idx="2449">
                  <c:v>27.835670598156049</c:v>
                </c:pt>
                <c:pt idx="2450">
                  <c:v>28.115520296663142</c:v>
                </c:pt>
                <c:pt idx="2451">
                  <c:v>37.254915513730253</c:v>
                </c:pt>
                <c:pt idx="2452">
                  <c:v>18.76971540693982</c:v>
                </c:pt>
                <c:pt idx="2453">
                  <c:v>19.877536596892881</c:v>
                </c:pt>
                <c:pt idx="2454">
                  <c:v>25.007365602592692</c:v>
                </c:pt>
                <c:pt idx="2455">
                  <c:v>28.690944499212463</c:v>
                </c:pt>
                <c:pt idx="2456">
                  <c:v>17.115846024777799</c:v>
                </c:pt>
                <c:pt idx="2457">
                  <c:v>22.628340765175945</c:v>
                </c:pt>
                <c:pt idx="2458">
                  <c:v>19.524851672747786</c:v>
                </c:pt>
                <c:pt idx="2459">
                  <c:v>11.436944825804579</c:v>
                </c:pt>
                <c:pt idx="2460">
                  <c:v>15.589416687474673</c:v>
                </c:pt>
                <c:pt idx="2461">
                  <c:v>20.544458431649364</c:v>
                </c:pt>
                <c:pt idx="2462">
                  <c:v>21.780151666613385</c:v>
                </c:pt>
                <c:pt idx="2463">
                  <c:v>15.8438647770404</c:v>
                </c:pt>
                <c:pt idx="2464">
                  <c:v>6.6736247491159109</c:v>
                </c:pt>
                <c:pt idx="2465">
                  <c:v>18.910547456512706</c:v>
                </c:pt>
                <c:pt idx="2466">
                  <c:v>13.04994699358134</c:v>
                </c:pt>
                <c:pt idx="2467">
                  <c:v>9.6029313802318441</c:v>
                </c:pt>
                <c:pt idx="2468">
                  <c:v>38.899367292577281</c:v>
                </c:pt>
                <c:pt idx="2469">
                  <c:v>25.49673537485085</c:v>
                </c:pt>
                <c:pt idx="2470">
                  <c:v>24.70643429666487</c:v>
                </c:pt>
                <c:pt idx="2471">
                  <c:v>37.390045161295895</c:v>
                </c:pt>
                <c:pt idx="2472">
                  <c:v>29.697418453491295</c:v>
                </c:pt>
                <c:pt idx="2473">
                  <c:v>41.699678678286894</c:v>
                </c:pt>
                <c:pt idx="2474">
                  <c:v>34.246466454756188</c:v>
                </c:pt>
                <c:pt idx="2475">
                  <c:v>34.722789822422016</c:v>
                </c:pt>
                <c:pt idx="2476">
                  <c:v>26.945404684782446</c:v>
                </c:pt>
                <c:pt idx="2477">
                  <c:v>44.472082854173159</c:v>
                </c:pt>
                <c:pt idx="2478">
                  <c:v>30.371943490924107</c:v>
                </c:pt>
                <c:pt idx="2479">
                  <c:v>37.238931508103889</c:v>
                </c:pt>
                <c:pt idx="2480">
                  <c:v>42.752808648988641</c:v>
                </c:pt>
                <c:pt idx="2481">
                  <c:v>29.822612097559453</c:v>
                </c:pt>
                <c:pt idx="2482">
                  <c:v>21.359729118624649</c:v>
                </c:pt>
                <c:pt idx="2483">
                  <c:v>18.232739217924202</c:v>
                </c:pt>
                <c:pt idx="2484">
                  <c:v>29.254791097686464</c:v>
                </c:pt>
                <c:pt idx="2485">
                  <c:v>10.778403793998136</c:v>
                </c:pt>
                <c:pt idx="2486">
                  <c:v>26.332482869033967</c:v>
                </c:pt>
                <c:pt idx="2487">
                  <c:v>31.470519877622998</c:v>
                </c:pt>
                <c:pt idx="2488">
                  <c:v>21.236695475316804</c:v>
                </c:pt>
                <c:pt idx="2489">
                  <c:v>40.37620301242346</c:v>
                </c:pt>
                <c:pt idx="2490">
                  <c:v>38.308909484736134</c:v>
                </c:pt>
                <c:pt idx="2491">
                  <c:v>46.863722096030173</c:v>
                </c:pt>
                <c:pt idx="2492">
                  <c:v>35.380294053863508</c:v>
                </c:pt>
                <c:pt idx="2493">
                  <c:v>46.59251240056436</c:v>
                </c:pt>
                <c:pt idx="2494">
                  <c:v>38.297504680721644</c:v>
                </c:pt>
                <c:pt idx="2495">
                  <c:v>32.749931527975896</c:v>
                </c:pt>
                <c:pt idx="2496">
                  <c:v>36.536672060908565</c:v>
                </c:pt>
                <c:pt idx="2497">
                  <c:v>45.109715078619701</c:v>
                </c:pt>
                <c:pt idx="2498">
                  <c:v>32.437077017851109</c:v>
                </c:pt>
                <c:pt idx="2499">
                  <c:v>42.145070835064935</c:v>
                </c:pt>
                <c:pt idx="2500">
                  <c:v>32.997554015139009</c:v>
                </c:pt>
                <c:pt idx="2501">
                  <c:v>42.516763765900841</c:v>
                </c:pt>
                <c:pt idx="2502">
                  <c:v>28.641005281633856</c:v>
                </c:pt>
                <c:pt idx="2503">
                  <c:v>30.950391694537874</c:v>
                </c:pt>
                <c:pt idx="2504">
                  <c:v>38.064310998637474</c:v>
                </c:pt>
                <c:pt idx="2505">
                  <c:v>44.494028461898012</c:v>
                </c:pt>
                <c:pt idx="2506">
                  <c:v>44.503186865121769</c:v>
                </c:pt>
                <c:pt idx="2507">
                  <c:v>30.034810572253321</c:v>
                </c:pt>
                <c:pt idx="2508">
                  <c:v>42.092712416634768</c:v>
                </c:pt>
                <c:pt idx="2509">
                  <c:v>39.250497016174947</c:v>
                </c:pt>
                <c:pt idx="2510">
                  <c:v>39.260519419702831</c:v>
                </c:pt>
                <c:pt idx="2511">
                  <c:v>46.331411508656849</c:v>
                </c:pt>
                <c:pt idx="2512">
                  <c:v>40.289370981858582</c:v>
                </c:pt>
                <c:pt idx="2513">
                  <c:v>34.498236143379124</c:v>
                </c:pt>
                <c:pt idx="2514">
                  <c:v>40.956033616523833</c:v>
                </c:pt>
                <c:pt idx="2515">
                  <c:v>36.685366513249008</c:v>
                </c:pt>
                <c:pt idx="2516">
                  <c:v>25.140853649580485</c:v>
                </c:pt>
                <c:pt idx="2517">
                  <c:v>44.260402779661774</c:v>
                </c:pt>
                <c:pt idx="2518">
                  <c:v>34.644597794898424</c:v>
                </c:pt>
                <c:pt idx="2519">
                  <c:v>41.473483398666154</c:v>
                </c:pt>
                <c:pt idx="2520">
                  <c:v>38.738231235857391</c:v>
                </c:pt>
                <c:pt idx="2521">
                  <c:v>49.70023509448275</c:v>
                </c:pt>
                <c:pt idx="2522">
                  <c:v>43.209432809720347</c:v>
                </c:pt>
                <c:pt idx="2523">
                  <c:v>45.096409473936127</c:v>
                </c:pt>
                <c:pt idx="2524">
                  <c:v>36.034515084149305</c:v>
                </c:pt>
                <c:pt idx="2525">
                  <c:v>34.661273000768098</c:v>
                </c:pt>
                <c:pt idx="2526">
                  <c:v>44.20942676171822</c:v>
                </c:pt>
                <c:pt idx="2527">
                  <c:v>41.096692866035887</c:v>
                </c:pt>
                <c:pt idx="2528">
                  <c:v>44.646178915454982</c:v>
                </c:pt>
                <c:pt idx="2529">
                  <c:v>37.64829485219979</c:v>
                </c:pt>
                <c:pt idx="2530">
                  <c:v>32.232827345955222</c:v>
                </c:pt>
                <c:pt idx="2531">
                  <c:v>39.812183613888628</c:v>
                </c:pt>
                <c:pt idx="2532">
                  <c:v>44.286927588998509</c:v>
                </c:pt>
                <c:pt idx="2533">
                  <c:v>51.54193814276222</c:v>
                </c:pt>
                <c:pt idx="2534">
                  <c:v>40.095834913733889</c:v>
                </c:pt>
                <c:pt idx="2535">
                  <c:v>38.437818330112052</c:v>
                </c:pt>
                <c:pt idx="2536">
                  <c:v>41.565067430903731</c:v>
                </c:pt>
                <c:pt idx="2537">
                  <c:v>22.991393692970576</c:v>
                </c:pt>
                <c:pt idx="2538">
                  <c:v>29.170119067881913</c:v>
                </c:pt>
                <c:pt idx="2539">
                  <c:v>41.792990711132724</c:v>
                </c:pt>
                <c:pt idx="2540">
                  <c:v>39.779697202453413</c:v>
                </c:pt>
                <c:pt idx="2541">
                  <c:v>46.100291427302579</c:v>
                </c:pt>
                <c:pt idx="2542">
                  <c:v>44.208649161444498</c:v>
                </c:pt>
                <c:pt idx="2543">
                  <c:v>29.099184642912991</c:v>
                </c:pt>
                <c:pt idx="2544">
                  <c:v>44.917475010951208</c:v>
                </c:pt>
                <c:pt idx="2545">
                  <c:v>43.581212140586672</c:v>
                </c:pt>
                <c:pt idx="2546">
                  <c:v>36.281014370917056</c:v>
                </c:pt>
                <c:pt idx="2547">
                  <c:v>40.418798227416971</c:v>
                </c:pt>
                <c:pt idx="2548">
                  <c:v>36.724332926965189</c:v>
                </c:pt>
                <c:pt idx="2549">
                  <c:v>51.099742787109456</c:v>
                </c:pt>
                <c:pt idx="2550">
                  <c:v>44.222559566340962</c:v>
                </c:pt>
                <c:pt idx="2551">
                  <c:v>46.138998640927518</c:v>
                </c:pt>
                <c:pt idx="2552">
                  <c:v>32.954872400115086</c:v>
                </c:pt>
                <c:pt idx="2553">
                  <c:v>34.999356319773419</c:v>
                </c:pt>
                <c:pt idx="2554">
                  <c:v>53.495529230426278</c:v>
                </c:pt>
                <c:pt idx="2555">
                  <c:v>43.445564092838559</c:v>
                </c:pt>
                <c:pt idx="2556">
                  <c:v>38.334570293768742</c:v>
                </c:pt>
                <c:pt idx="2557">
                  <c:v>18.986493083245563</c:v>
                </c:pt>
                <c:pt idx="2558">
                  <c:v>9.1991840381127812</c:v>
                </c:pt>
                <c:pt idx="2559">
                  <c:v>29.294880711798008</c:v>
                </c:pt>
                <c:pt idx="2560">
                  <c:v>39.114330568244355</c:v>
                </c:pt>
                <c:pt idx="2561">
                  <c:v>50.995457950401196</c:v>
                </c:pt>
                <c:pt idx="2562">
                  <c:v>40.509950259502489</c:v>
                </c:pt>
                <c:pt idx="2563">
                  <c:v>37.578483627626234</c:v>
                </c:pt>
                <c:pt idx="2564">
                  <c:v>31.819230400369101</c:v>
                </c:pt>
                <c:pt idx="2565">
                  <c:v>31.216244588118091</c:v>
                </c:pt>
                <c:pt idx="2566">
                  <c:v>43.806802619994521</c:v>
                </c:pt>
                <c:pt idx="2567">
                  <c:v>44.090453919839774</c:v>
                </c:pt>
                <c:pt idx="2568">
                  <c:v>51.045569968040624</c:v>
                </c:pt>
                <c:pt idx="2569">
                  <c:v>39.822378817477336</c:v>
                </c:pt>
                <c:pt idx="2570">
                  <c:v>48.628356317181421</c:v>
                </c:pt>
                <c:pt idx="2571">
                  <c:v>37.969530165274612</c:v>
                </c:pt>
                <c:pt idx="2572">
                  <c:v>19.339610007542721</c:v>
                </c:pt>
                <c:pt idx="2573">
                  <c:v>42.806981468057479</c:v>
                </c:pt>
                <c:pt idx="2574">
                  <c:v>32.832011556868068</c:v>
                </c:pt>
                <c:pt idx="2575">
                  <c:v>34.914338689847213</c:v>
                </c:pt>
                <c:pt idx="2576">
                  <c:v>42.941679115471047</c:v>
                </c:pt>
                <c:pt idx="2577">
                  <c:v>28.108781094290947</c:v>
                </c:pt>
                <c:pt idx="2578">
                  <c:v>52.378636037279882</c:v>
                </c:pt>
                <c:pt idx="2579">
                  <c:v>40.941691211475309</c:v>
                </c:pt>
                <c:pt idx="2580">
                  <c:v>30.93950529070586</c:v>
                </c:pt>
                <c:pt idx="2581">
                  <c:v>50.514123380971427</c:v>
                </c:pt>
                <c:pt idx="2582">
                  <c:v>44.159573944170027</c:v>
                </c:pt>
                <c:pt idx="2583">
                  <c:v>16.720393085578365</c:v>
                </c:pt>
                <c:pt idx="2584">
                  <c:v>28.19656352519036</c:v>
                </c:pt>
                <c:pt idx="2585">
                  <c:v>30.454196319877102</c:v>
                </c:pt>
                <c:pt idx="2586">
                  <c:v>36.241443156987991</c:v>
                </c:pt>
                <c:pt idx="2587">
                  <c:v>39.998548479489067</c:v>
                </c:pt>
                <c:pt idx="2588">
                  <c:v>29.489021580135592</c:v>
                </c:pt>
                <c:pt idx="2589">
                  <c:v>32.053979283000707</c:v>
                </c:pt>
                <c:pt idx="2590">
                  <c:v>36.537881661334339</c:v>
                </c:pt>
                <c:pt idx="2591">
                  <c:v>18.767382606118677</c:v>
                </c:pt>
                <c:pt idx="2592">
                  <c:v>26.84984625114588</c:v>
                </c:pt>
                <c:pt idx="2593">
                  <c:v>45.760048107536932</c:v>
                </c:pt>
                <c:pt idx="2594">
                  <c:v>44.706831736804773</c:v>
                </c:pt>
                <c:pt idx="2595">
                  <c:v>29.082250236952085</c:v>
                </c:pt>
                <c:pt idx="2596">
                  <c:v>20.844957737425123</c:v>
                </c:pt>
                <c:pt idx="2597">
                  <c:v>42.851218283628832</c:v>
                </c:pt>
                <c:pt idx="2598">
                  <c:v>38.49777995121854</c:v>
                </c:pt>
                <c:pt idx="2599">
                  <c:v>26.904623870427603</c:v>
                </c:pt>
                <c:pt idx="2600">
                  <c:v>24.40818139167985</c:v>
                </c:pt>
                <c:pt idx="2601">
                  <c:v>27.432873656371523</c:v>
                </c:pt>
                <c:pt idx="2602">
                  <c:v>29.004317409519725</c:v>
                </c:pt>
                <c:pt idx="2603">
                  <c:v>49.98388639432801</c:v>
                </c:pt>
                <c:pt idx="2604">
                  <c:v>28.737168515483315</c:v>
                </c:pt>
                <c:pt idx="2605">
                  <c:v>28.896317371503709</c:v>
                </c:pt>
                <c:pt idx="2606">
                  <c:v>39.902039645517952</c:v>
                </c:pt>
                <c:pt idx="2607">
                  <c:v>36.327324787218323</c:v>
                </c:pt>
                <c:pt idx="2608">
                  <c:v>50.486302571178499</c:v>
                </c:pt>
                <c:pt idx="2609">
                  <c:v>54.847171306204295</c:v>
                </c:pt>
                <c:pt idx="2610">
                  <c:v>27.264307197036135</c:v>
                </c:pt>
                <c:pt idx="2611">
                  <c:v>40.932705608312368</c:v>
                </c:pt>
                <c:pt idx="2612">
                  <c:v>27.834201797639029</c:v>
                </c:pt>
                <c:pt idx="2613">
                  <c:v>35.782054195283074</c:v>
                </c:pt>
                <c:pt idx="2614">
                  <c:v>19.631210110185958</c:v>
                </c:pt>
                <c:pt idx="2615">
                  <c:v>20.551197634021566</c:v>
                </c:pt>
                <c:pt idx="2616">
                  <c:v>13.756440042266894</c:v>
                </c:pt>
                <c:pt idx="2617">
                  <c:v>15.529023066216119</c:v>
                </c:pt>
                <c:pt idx="2618">
                  <c:v>30.054768979278677</c:v>
                </c:pt>
                <c:pt idx="2619">
                  <c:v>13.541390366569409</c:v>
                </c:pt>
                <c:pt idx="2620">
                  <c:v>32.400961805138557</c:v>
                </c:pt>
                <c:pt idx="2621">
                  <c:v>42.604286996709021</c:v>
                </c:pt>
                <c:pt idx="2622">
                  <c:v>6.2926870150258285</c:v>
                </c:pt>
                <c:pt idx="2623">
                  <c:v>36.722259326235282</c:v>
                </c:pt>
                <c:pt idx="2624">
                  <c:v>28.285987556667621</c:v>
                </c:pt>
                <c:pt idx="2625">
                  <c:v>47.770058415060561</c:v>
                </c:pt>
                <c:pt idx="2626">
                  <c:v>39.221034605804178</c:v>
                </c:pt>
                <c:pt idx="2627">
                  <c:v>20.047399056684466</c:v>
                </c:pt>
                <c:pt idx="2628">
                  <c:v>44.61645730499297</c:v>
                </c:pt>
                <c:pt idx="2629">
                  <c:v>42.921288708293623</c:v>
                </c:pt>
                <c:pt idx="2630">
                  <c:v>41.486702603319316</c:v>
                </c:pt>
                <c:pt idx="2631">
                  <c:v>24.473586214702348</c:v>
                </c:pt>
                <c:pt idx="2632">
                  <c:v>33.001787616629237</c:v>
                </c:pt>
                <c:pt idx="2633">
                  <c:v>15.994546430080344</c:v>
                </c:pt>
                <c:pt idx="2634">
                  <c:v>14.947032461355425</c:v>
                </c:pt>
                <c:pt idx="2635">
                  <c:v>18.493235309618829</c:v>
                </c:pt>
                <c:pt idx="2636">
                  <c:v>24.762680716463613</c:v>
                </c:pt>
                <c:pt idx="2637">
                  <c:v>17.449868542353727</c:v>
                </c:pt>
                <c:pt idx="2638">
                  <c:v>36.449667230282863</c:v>
                </c:pt>
                <c:pt idx="2639">
                  <c:v>23.171451356350875</c:v>
                </c:pt>
                <c:pt idx="2640">
                  <c:v>32.425758613867032</c:v>
                </c:pt>
                <c:pt idx="2641">
                  <c:v>23.089544127519531</c:v>
                </c:pt>
                <c:pt idx="2642">
                  <c:v>36.014815877215192</c:v>
                </c:pt>
                <c:pt idx="2643">
                  <c:v>33.82751270728447</c:v>
                </c:pt>
                <c:pt idx="2644">
                  <c:v>18.491334508949748</c:v>
                </c:pt>
                <c:pt idx="2645">
                  <c:v>20.099584675053801</c:v>
                </c:pt>
                <c:pt idx="2646">
                  <c:v>22.186750209736072</c:v>
                </c:pt>
                <c:pt idx="2647">
                  <c:v>20.816013727236829</c:v>
                </c:pt>
                <c:pt idx="2648">
                  <c:v>19.276278785250131</c:v>
                </c:pt>
                <c:pt idx="2649">
                  <c:v>23.707822745153607</c:v>
                </c:pt>
                <c:pt idx="2650">
                  <c:v>29.180659871592272</c:v>
                </c:pt>
                <c:pt idx="2651">
                  <c:v>35.711810970557458</c:v>
                </c:pt>
                <c:pt idx="2652">
                  <c:v>29.607648821892383</c:v>
                </c:pt>
                <c:pt idx="2653">
                  <c:v>29.04561662405705</c:v>
                </c:pt>
                <c:pt idx="2654">
                  <c:v>33.89810153213174</c:v>
                </c:pt>
                <c:pt idx="2655">
                  <c:v>26.656828583203662</c:v>
                </c:pt>
                <c:pt idx="2656">
                  <c:v>38.131098222146569</c:v>
                </c:pt>
                <c:pt idx="2657">
                  <c:v>29.383872743123206</c:v>
                </c:pt>
                <c:pt idx="2658">
                  <c:v>34.166546426624343</c:v>
                </c:pt>
                <c:pt idx="2659">
                  <c:v>24.784539924158054</c:v>
                </c:pt>
                <c:pt idx="2660">
                  <c:v>34.999097119682183</c:v>
                </c:pt>
                <c:pt idx="2661">
                  <c:v>30.122161003000674</c:v>
                </c:pt>
                <c:pt idx="2662">
                  <c:v>19.411235632754941</c:v>
                </c:pt>
                <c:pt idx="2663">
                  <c:v>34.847724266398941</c:v>
                </c:pt>
                <c:pt idx="2664">
                  <c:v>33.402856557805507</c:v>
                </c:pt>
                <c:pt idx="2665">
                  <c:v>21.175265053693298</c:v>
                </c:pt>
                <c:pt idx="2666">
                  <c:v>18.339270455423197</c:v>
                </c:pt>
                <c:pt idx="2667">
                  <c:v>31.598564722694778</c:v>
                </c:pt>
                <c:pt idx="2668">
                  <c:v>32.323201777767025</c:v>
                </c:pt>
                <c:pt idx="2669">
                  <c:v>10.26000361152127</c:v>
                </c:pt>
                <c:pt idx="2670">
                  <c:v>25.362642527650166</c:v>
                </c:pt>
                <c:pt idx="2671">
                  <c:v>41.290660934312648</c:v>
                </c:pt>
                <c:pt idx="2672">
                  <c:v>15.508287058917043</c:v>
                </c:pt>
                <c:pt idx="2673">
                  <c:v>17.596230193873026</c:v>
                </c:pt>
                <c:pt idx="2674">
                  <c:v>19.790445366236767</c:v>
                </c:pt>
                <c:pt idx="2675">
                  <c:v>20.030810250845207</c:v>
                </c:pt>
                <c:pt idx="2676">
                  <c:v>12.67091006016034</c:v>
                </c:pt>
                <c:pt idx="2677">
                  <c:v>21.691159635288191</c:v>
                </c:pt>
                <c:pt idx="2678">
                  <c:v>32.078603291668351</c:v>
                </c:pt>
                <c:pt idx="2679">
                  <c:v>18.544470527653623</c:v>
                </c:pt>
                <c:pt idx="2680">
                  <c:v>28.982976602007763</c:v>
                </c:pt>
                <c:pt idx="2681">
                  <c:v>26.363068479800102</c:v>
                </c:pt>
                <c:pt idx="2682">
                  <c:v>17.527196569573192</c:v>
                </c:pt>
                <c:pt idx="2683">
                  <c:v>18.715801787962228</c:v>
                </c:pt>
                <c:pt idx="2684">
                  <c:v>23.886930008199361</c:v>
                </c:pt>
                <c:pt idx="2685">
                  <c:v>15.617237497267597</c:v>
                </c:pt>
                <c:pt idx="2686">
                  <c:v>17.61938540202366</c:v>
                </c:pt>
                <c:pt idx="2687">
                  <c:v>16.993157981591608</c:v>
                </c:pt>
                <c:pt idx="2688">
                  <c:v>11.456212032586635</c:v>
                </c:pt>
                <c:pt idx="2689">
                  <c:v>25.88855951277295</c:v>
                </c:pt>
                <c:pt idx="2690">
                  <c:v>20.23618312313646</c:v>
                </c:pt>
                <c:pt idx="2691">
                  <c:v>21.838212487050793</c:v>
                </c:pt>
                <c:pt idx="2692">
                  <c:v>30.86632446494621</c:v>
                </c:pt>
                <c:pt idx="2693">
                  <c:v>34.541695358676762</c:v>
                </c:pt>
                <c:pt idx="2694">
                  <c:v>31.883252822904993</c:v>
                </c:pt>
                <c:pt idx="2695">
                  <c:v>23.098270530591225</c:v>
                </c:pt>
                <c:pt idx="2696">
                  <c:v>18.078687963698162</c:v>
                </c:pt>
                <c:pt idx="2697">
                  <c:v>26.826863843056071</c:v>
                </c:pt>
                <c:pt idx="2698">
                  <c:v>18.807213020138981</c:v>
                </c:pt>
                <c:pt idx="2699">
                  <c:v>17.949260718139772</c:v>
                </c:pt>
                <c:pt idx="2700">
                  <c:v>13.359086302398378</c:v>
                </c:pt>
                <c:pt idx="2701">
                  <c:v>16.644447458845505</c:v>
                </c:pt>
                <c:pt idx="2702">
                  <c:v>28.266029149642261</c:v>
                </c:pt>
                <c:pt idx="2703">
                  <c:v>21.307975500407377</c:v>
                </c:pt>
                <c:pt idx="2704">
                  <c:v>23.210936170249528</c:v>
                </c:pt>
                <c:pt idx="2705">
                  <c:v>14.695608372854146</c:v>
                </c:pt>
                <c:pt idx="2706">
                  <c:v>13.309665485002249</c:v>
                </c:pt>
                <c:pt idx="2707">
                  <c:v>30.990222108558179</c:v>
                </c:pt>
                <c:pt idx="2708">
                  <c:v>23.854443596764145</c:v>
                </c:pt>
                <c:pt idx="2709">
                  <c:v>41.67911547104864</c:v>
                </c:pt>
                <c:pt idx="2710">
                  <c:v>18.818272224031823</c:v>
                </c:pt>
                <c:pt idx="2711">
                  <c:v>21.277735489762893</c:v>
                </c:pt>
                <c:pt idx="2712">
                  <c:v>19.27463718467229</c:v>
                </c:pt>
                <c:pt idx="2713">
                  <c:v>27.211516778453902</c:v>
                </c:pt>
                <c:pt idx="2714">
                  <c:v>15.670114315880237</c:v>
                </c:pt>
                <c:pt idx="2715">
                  <c:v>12.33153074069882</c:v>
                </c:pt>
                <c:pt idx="2716">
                  <c:v>20.544026431497301</c:v>
                </c:pt>
                <c:pt idx="2717">
                  <c:v>29.285031108330948</c:v>
                </c:pt>
                <c:pt idx="2718">
                  <c:v>30.080256988250458</c:v>
                </c:pt>
                <c:pt idx="2719">
                  <c:v>17.554758179274877</c:v>
                </c:pt>
                <c:pt idx="2720">
                  <c:v>15.114821320417104</c:v>
                </c:pt>
                <c:pt idx="2721">
                  <c:v>26.731564609510738</c:v>
                </c:pt>
                <c:pt idx="2722">
                  <c:v>22.285332644437091</c:v>
                </c:pt>
                <c:pt idx="2723">
                  <c:v>18.881430646263585</c:v>
                </c:pt>
                <c:pt idx="2724">
                  <c:v>12.392183562048613</c:v>
                </c:pt>
                <c:pt idx="2725">
                  <c:v>37.806752507976881</c:v>
                </c:pt>
                <c:pt idx="2726">
                  <c:v>31.839016007333633</c:v>
                </c:pt>
                <c:pt idx="2727">
                  <c:v>35.851174219613327</c:v>
                </c:pt>
                <c:pt idx="2728">
                  <c:v>29.071104633028828</c:v>
                </c:pt>
                <c:pt idx="2729">
                  <c:v>24.804152731061759</c:v>
                </c:pt>
                <c:pt idx="2730">
                  <c:v>7.910354784444884</c:v>
                </c:pt>
                <c:pt idx="2731">
                  <c:v>19.027187497569997</c:v>
                </c:pt>
                <c:pt idx="2732">
                  <c:v>32.50697464245507</c:v>
                </c:pt>
                <c:pt idx="2733">
                  <c:v>30.84360125694764</c:v>
                </c:pt>
                <c:pt idx="2734">
                  <c:v>8.3458109377254495</c:v>
                </c:pt>
                <c:pt idx="2735">
                  <c:v>22.058705364664288</c:v>
                </c:pt>
                <c:pt idx="2736">
                  <c:v>19.438451642334975</c:v>
                </c:pt>
                <c:pt idx="2737">
                  <c:v>25.603007412258609</c:v>
                </c:pt>
                <c:pt idx="2738">
                  <c:v>27.097727938400229</c:v>
                </c:pt>
                <c:pt idx="2739">
                  <c:v>31.539207901801177</c:v>
                </c:pt>
                <c:pt idx="2740">
                  <c:v>23.212577770827373</c:v>
                </c:pt>
                <c:pt idx="2741">
                  <c:v>16.736549891265561</c:v>
                </c:pt>
                <c:pt idx="2742">
                  <c:v>24.665567082279612</c:v>
                </c:pt>
                <c:pt idx="2743">
                  <c:v>28.360550782913876</c:v>
                </c:pt>
                <c:pt idx="2744">
                  <c:v>16.500937008329828</c:v>
                </c:pt>
                <c:pt idx="2746">
                  <c:v>20.610554454915167</c:v>
                </c:pt>
                <c:pt idx="2747">
                  <c:v>17.727039839918024</c:v>
                </c:pt>
                <c:pt idx="2748">
                  <c:v>39.791706806680793</c:v>
                </c:pt>
                <c:pt idx="2749">
                  <c:v>46.119645034115052</c:v>
                </c:pt>
                <c:pt idx="2750">
                  <c:v>21.947854125644653</c:v>
                </c:pt>
                <c:pt idx="2751">
                  <c:v>20.18399750476712</c:v>
                </c:pt>
                <c:pt idx="2752">
                  <c:v>42.21358605918229</c:v>
                </c:pt>
                <c:pt idx="2753">
                  <c:v>37.153136277903968</c:v>
                </c:pt>
                <c:pt idx="2754">
                  <c:v>27.158467159780439</c:v>
                </c:pt>
                <c:pt idx="2755">
                  <c:v>40.249540567838274</c:v>
                </c:pt>
                <c:pt idx="2756">
                  <c:v>28.459997217919021</c:v>
                </c:pt>
                <c:pt idx="2757">
                  <c:v>33.997202367015227</c:v>
                </c:pt>
                <c:pt idx="2758">
                  <c:v>16.312498541999485</c:v>
                </c:pt>
                <c:pt idx="2759">
                  <c:v>20.819556128483757</c:v>
                </c:pt>
                <c:pt idx="2760">
                  <c:v>42.871781490867086</c:v>
                </c:pt>
                <c:pt idx="2762">
                  <c:v>29.059354228892683</c:v>
                </c:pt>
                <c:pt idx="2763">
                  <c:v>33.036520428855191</c:v>
                </c:pt>
                <c:pt idx="2764">
                  <c:v>26.947651085573181</c:v>
                </c:pt>
                <c:pt idx="2765">
                  <c:v>46.884026103177185</c:v>
                </c:pt>
                <c:pt idx="2766">
                  <c:v>35.151333973269558</c:v>
                </c:pt>
                <c:pt idx="2767">
                  <c:v>25.310197709189591</c:v>
                </c:pt>
                <c:pt idx="2768">
                  <c:v>21.68839483431498</c:v>
                </c:pt>
                <c:pt idx="2769">
                  <c:v>32.57479866632913</c:v>
                </c:pt>
                <c:pt idx="2770">
                  <c:v>35.481209289385667</c:v>
                </c:pt>
                <c:pt idx="2771">
                  <c:v>16.392936970313812</c:v>
                </c:pt>
                <c:pt idx="2772">
                  <c:v>39.829463619971193</c:v>
                </c:pt>
                <c:pt idx="2773">
                  <c:v>43.805765819629571</c:v>
                </c:pt>
                <c:pt idx="2774">
                  <c:v>35.049900337564921</c:v>
                </c:pt>
                <c:pt idx="2775">
                  <c:v>21.555338787479251</c:v>
                </c:pt>
                <c:pt idx="2776">
                  <c:v>19.925920613924056</c:v>
                </c:pt>
                <c:pt idx="2777">
                  <c:v>14.65180355743485</c:v>
                </c:pt>
                <c:pt idx="2778">
                  <c:v>20.430669591595695</c:v>
                </c:pt>
                <c:pt idx="2779">
                  <c:v>40.700721526653972</c:v>
                </c:pt>
                <c:pt idx="2780">
                  <c:v>41.57863223567854</c:v>
                </c:pt>
                <c:pt idx="2781">
                  <c:v>29.073091833728327</c:v>
                </c:pt>
                <c:pt idx="2782">
                  <c:v>31.855691213203304</c:v>
                </c:pt>
                <c:pt idx="2783">
                  <c:v>22.529153530262043</c:v>
                </c:pt>
                <c:pt idx="2784">
                  <c:v>39.270369023169891</c:v>
                </c:pt>
                <c:pt idx="2785">
                  <c:v>31.28130381101894</c:v>
                </c:pt>
                <c:pt idx="2786">
                  <c:v>22.028378953989389</c:v>
                </c:pt>
                <c:pt idx="2787">
                  <c:v>26.40073889306009</c:v>
                </c:pt>
                <c:pt idx="2788">
                  <c:v>16.175381693734355</c:v>
                </c:pt>
                <c:pt idx="2789">
                  <c:v>20.208535113404359</c:v>
                </c:pt>
                <c:pt idx="2790">
                  <c:v>24.046942864523889</c:v>
                </c:pt>
                <c:pt idx="2791">
                  <c:v>16.535237820403712</c:v>
                </c:pt>
                <c:pt idx="2792">
                  <c:v>26.087452382783237</c:v>
                </c:pt>
                <c:pt idx="2793">
                  <c:v>22.555159939416299</c:v>
                </c:pt>
                <c:pt idx="2794">
                  <c:v>28.236307539180252</c:v>
                </c:pt>
                <c:pt idx="2795">
                  <c:v>30.394321098801026</c:v>
                </c:pt>
                <c:pt idx="2796">
                  <c:v>32.50274104096485</c:v>
                </c:pt>
                <c:pt idx="2797">
                  <c:v>35.044111535527257</c:v>
                </c:pt>
                <c:pt idx="2798">
                  <c:v>38.779271250303481</c:v>
                </c:pt>
                <c:pt idx="2799">
                  <c:v>39.399277868545809</c:v>
                </c:pt>
                <c:pt idx="2800">
                  <c:v>45.18782070611288</c:v>
                </c:pt>
                <c:pt idx="2801">
                  <c:v>43.837042630639004</c:v>
                </c:pt>
                <c:pt idx="2802">
                  <c:v>37.257421114612235</c:v>
                </c:pt>
                <c:pt idx="2803">
                  <c:v>42.915240706164724</c:v>
                </c:pt>
                <c:pt idx="2804">
                  <c:v>6.4215958604017427</c:v>
                </c:pt>
                <c:pt idx="2805">
                  <c:v>21.120573834441988</c:v>
                </c:pt>
                <c:pt idx="2806">
                  <c:v>33.32492373037315</c:v>
                </c:pt>
                <c:pt idx="2807">
                  <c:v>21.757342058584403</c:v>
                </c:pt>
                <c:pt idx="2808">
                  <c:v>16.943564364134655</c:v>
                </c:pt>
                <c:pt idx="2809">
                  <c:v>13.324699090294079</c:v>
                </c:pt>
                <c:pt idx="2810">
                  <c:v>34.051115985992823</c:v>
                </c:pt>
                <c:pt idx="2811">
                  <c:v>36.215004747681668</c:v>
                </c:pt>
                <c:pt idx="2812">
                  <c:v>36.614518488310502</c:v>
                </c:pt>
                <c:pt idx="2813">
                  <c:v>35.973516662677866</c:v>
                </c:pt>
                <c:pt idx="2814">
                  <c:v>8.2617437081337854</c:v>
                </c:pt>
                <c:pt idx="2815">
                  <c:v>32.963858003278013</c:v>
                </c:pt>
                <c:pt idx="2816">
                  <c:v>20.369152769941774</c:v>
                </c:pt>
                <c:pt idx="2817">
                  <c:v>27.859776206641225</c:v>
                </c:pt>
                <c:pt idx="2818">
                  <c:v>16.405292174662844</c:v>
                </c:pt>
                <c:pt idx="2819">
                  <c:v>19.800640569825479</c:v>
                </c:pt>
                <c:pt idx="2820">
                  <c:v>29.876266516445813</c:v>
                </c:pt>
                <c:pt idx="2821">
                  <c:v>21.552746786566868</c:v>
                </c:pt>
                <c:pt idx="2822">
                  <c:v>24.26933654280646</c:v>
                </c:pt>
                <c:pt idx="2823">
                  <c:v>35.171810780477394</c:v>
                </c:pt>
                <c:pt idx="2824">
                  <c:v>24.718098300770599</c:v>
                </c:pt>
                <c:pt idx="2825">
                  <c:v>23.141297745736804</c:v>
                </c:pt>
                <c:pt idx="2826">
                  <c:v>22.903956862192814</c:v>
                </c:pt>
                <c:pt idx="2827">
                  <c:v>25.027583209709288</c:v>
                </c:pt>
                <c:pt idx="2828">
                  <c:v>25.644479426856755</c:v>
                </c:pt>
                <c:pt idx="2829">
                  <c:v>22.689943986860282</c:v>
                </c:pt>
                <c:pt idx="2830">
                  <c:v>16.574809034332777</c:v>
                </c:pt>
                <c:pt idx="2831">
                  <c:v>21.523111576135275</c:v>
                </c:pt>
                <c:pt idx="2832">
                  <c:v>38.116842217128458</c:v>
                </c:pt>
                <c:pt idx="2833">
                  <c:v>33.910197536389532</c:v>
                </c:pt>
                <c:pt idx="2834">
                  <c:v>44.149724340702967</c:v>
                </c:pt>
                <c:pt idx="2835">
                  <c:v>39.567412327729137</c:v>
                </c:pt>
                <c:pt idx="2836">
                  <c:v>28.73060211317194</c:v>
                </c:pt>
                <c:pt idx="2837">
                  <c:v>45.940364971008464</c:v>
                </c:pt>
                <c:pt idx="2838">
                  <c:v>43.924911461568833</c:v>
                </c:pt>
                <c:pt idx="2839">
                  <c:v>39.412583473229375</c:v>
                </c:pt>
                <c:pt idx="2840">
                  <c:v>46.930941319691343</c:v>
                </c:pt>
                <c:pt idx="2841">
                  <c:v>47.005763746028833</c:v>
                </c:pt>
                <c:pt idx="2842">
                  <c:v>45.603664052489748</c:v>
                </c:pt>
                <c:pt idx="2843">
                  <c:v>34.997455519104342</c:v>
                </c:pt>
                <c:pt idx="2844">
                  <c:v>29.376442340507701</c:v>
                </c:pt>
                <c:pt idx="2845">
                  <c:v>31.751751976616696</c:v>
                </c:pt>
                <c:pt idx="2846">
                  <c:v>18.347478458312416</c:v>
                </c:pt>
                <c:pt idx="2847">
                  <c:v>30.579908364127743</c:v>
                </c:pt>
                <c:pt idx="2848">
                  <c:v>37.706960472850085</c:v>
                </c:pt>
                <c:pt idx="2849">
                  <c:v>44.945555020835364</c:v>
                </c:pt>
                <c:pt idx="2850">
                  <c:v>24.739007108130501</c:v>
                </c:pt>
                <c:pt idx="2851">
                  <c:v>33.601231027633318</c:v>
                </c:pt>
                <c:pt idx="2852">
                  <c:v>40.982731225921391</c:v>
                </c:pt>
                <c:pt idx="2853">
                  <c:v>44.098834722789825</c:v>
                </c:pt>
                <c:pt idx="2854">
                  <c:v>39.483431498167882</c:v>
                </c:pt>
                <c:pt idx="2855">
                  <c:v>38.578736779715342</c:v>
                </c:pt>
                <c:pt idx="2856">
                  <c:v>42.805167067418807</c:v>
                </c:pt>
                <c:pt idx="2857">
                  <c:v>40.570862280943523</c:v>
                </c:pt>
                <c:pt idx="2858">
                  <c:v>40.822718369596863</c:v>
                </c:pt>
                <c:pt idx="2859">
                  <c:v>36.632316894575546</c:v>
                </c:pt>
                <c:pt idx="2860">
                  <c:v>24.080206876232822</c:v>
                </c:pt>
                <c:pt idx="2861">
                  <c:v>42.426302934058633</c:v>
                </c:pt>
                <c:pt idx="2862">
                  <c:v>40.750055944019692</c:v>
                </c:pt>
                <c:pt idx="2863">
                  <c:v>27.348115226536557</c:v>
                </c:pt>
                <c:pt idx="2864">
                  <c:v>26.341900472348964</c:v>
                </c:pt>
                <c:pt idx="2865">
                  <c:v>33.305915723682332</c:v>
                </c:pt>
                <c:pt idx="2866">
                  <c:v>46.183149056468466</c:v>
                </c:pt>
                <c:pt idx="2867">
                  <c:v>38.167040634798298</c:v>
                </c:pt>
                <c:pt idx="2868">
                  <c:v>38.157018231270413</c:v>
                </c:pt>
                <c:pt idx="2869">
                  <c:v>37.562067621847795</c:v>
                </c:pt>
                <c:pt idx="2870">
                  <c:v>39.441613883448085</c:v>
                </c:pt>
                <c:pt idx="2871">
                  <c:v>27.406608047126031</c:v>
                </c:pt>
                <c:pt idx="2872">
                  <c:v>22.297947048877358</c:v>
                </c:pt>
                <c:pt idx="2873">
                  <c:v>36.936358601598229</c:v>
                </c:pt>
                <c:pt idx="2874">
                  <c:v>36.923052996914656</c:v>
                </c:pt>
                <c:pt idx="2875">
                  <c:v>31.026510121331562</c:v>
                </c:pt>
                <c:pt idx="2876">
                  <c:v>32.150833717093462</c:v>
                </c:pt>
                <c:pt idx="2877">
                  <c:v>36.600089683231566</c:v>
                </c:pt>
                <c:pt idx="2878">
                  <c:v>25.524642584674186</c:v>
                </c:pt>
                <c:pt idx="2879">
                  <c:v>46.669926827814237</c:v>
                </c:pt>
                <c:pt idx="2880">
                  <c:v>35.60052773138576</c:v>
                </c:pt>
                <c:pt idx="2881">
                  <c:v>31.922651236773234</c:v>
                </c:pt>
                <c:pt idx="2882">
                  <c:v>48.685293937223463</c:v>
                </c:pt>
                <c:pt idx="2883">
                  <c:v>45.191967907572696</c:v>
                </c:pt>
                <c:pt idx="2884">
                  <c:v>43.235439218874603</c:v>
                </c:pt>
                <c:pt idx="2885">
                  <c:v>32.001966464692188</c:v>
                </c:pt>
                <c:pt idx="2886">
                  <c:v>26.991801501114125</c:v>
                </c:pt>
                <c:pt idx="2887">
                  <c:v>37.796989304540233</c:v>
                </c:pt>
                <c:pt idx="2888">
                  <c:v>49.228663728489629</c:v>
                </c:pt>
                <c:pt idx="2889">
                  <c:v>41.568869032241892</c:v>
                </c:pt>
                <c:pt idx="2890">
                  <c:v>35.448722877950452</c:v>
                </c:pt>
                <c:pt idx="2891">
                  <c:v>48.68961393874411</c:v>
                </c:pt>
                <c:pt idx="2892">
                  <c:v>40.870670386475972</c:v>
                </c:pt>
                <c:pt idx="2893">
                  <c:v>40.153463734019226</c:v>
                </c:pt>
                <c:pt idx="2894">
                  <c:v>47.298573449097852</c:v>
                </c:pt>
                <c:pt idx="2895">
                  <c:v>48.87580600428371</c:v>
                </c:pt>
                <c:pt idx="2896">
                  <c:v>46.566160391288456</c:v>
                </c:pt>
                <c:pt idx="2897">
                  <c:v>36.589721679582027</c:v>
                </c:pt>
                <c:pt idx="2898">
                  <c:v>45.16207349704986</c:v>
                </c:pt>
                <c:pt idx="2899">
                  <c:v>28.45878761749324</c:v>
                </c:pt>
                <c:pt idx="2900">
                  <c:v>28.148438708250421</c:v>
                </c:pt>
                <c:pt idx="2901">
                  <c:v>32.642190690051123</c:v>
                </c:pt>
                <c:pt idx="2902">
                  <c:v>38.548323969010035</c:v>
                </c:pt>
                <c:pt idx="2903">
                  <c:v>40.233642962242321</c:v>
                </c:pt>
                <c:pt idx="2904">
                  <c:v>47.52675592941808</c:v>
                </c:pt>
                <c:pt idx="2905">
                  <c:v>35.303916426978581</c:v>
                </c:pt>
                <c:pt idx="2906">
                  <c:v>38.825581666604748</c:v>
                </c:pt>
                <c:pt idx="2907">
                  <c:v>33.01293322055249</c:v>
                </c:pt>
                <c:pt idx="2908">
                  <c:v>46.595277201537577</c:v>
                </c:pt>
                <c:pt idx="2909">
                  <c:v>43.437183289888516</c:v>
                </c:pt>
                <c:pt idx="2910">
                  <c:v>42.150427636950525</c:v>
                </c:pt>
                <c:pt idx="2911">
                  <c:v>44.27163478361544</c:v>
                </c:pt>
                <c:pt idx="2912">
                  <c:v>44.777074961530388</c:v>
                </c:pt>
                <c:pt idx="2913">
                  <c:v>32.794427543638491</c:v>
                </c:pt>
                <c:pt idx="2914">
                  <c:v>47.600282355299385</c:v>
                </c:pt>
                <c:pt idx="2915">
                  <c:v>39.944980460633118</c:v>
                </c:pt>
                <c:pt idx="2916">
                  <c:v>36.942752203848769</c:v>
                </c:pt>
                <c:pt idx="2917">
                  <c:v>41.716699484278216</c:v>
                </c:pt>
                <c:pt idx="2918">
                  <c:v>47.267815038270889</c:v>
                </c:pt>
                <c:pt idx="2919">
                  <c:v>30.723850814795487</c:v>
                </c:pt>
                <c:pt idx="2920">
                  <c:v>35.421852468492069</c:v>
                </c:pt>
                <c:pt idx="2921">
                  <c:v>32.142366514113007</c:v>
                </c:pt>
                <c:pt idx="2922">
                  <c:v>39.614413944273707</c:v>
                </c:pt>
                <c:pt idx="2923">
                  <c:v>34.371746498854769</c:v>
                </c:pt>
                <c:pt idx="2924">
                  <c:v>25.249026487657321</c:v>
                </c:pt>
                <c:pt idx="2925">
                  <c:v>32.222286542244859</c:v>
                </c:pt>
                <c:pt idx="2926">
                  <c:v>28.856832557605056</c:v>
                </c:pt>
                <c:pt idx="2927">
                  <c:v>31.342734232642446</c:v>
                </c:pt>
                <c:pt idx="2928">
                  <c:v>24.245835734534175</c:v>
                </c:pt>
                <c:pt idx="2929">
                  <c:v>37.148470676261674</c:v>
                </c:pt>
                <c:pt idx="2930">
                  <c:v>46.752093256736821</c:v>
                </c:pt>
                <c:pt idx="2931">
                  <c:v>45.419545587680041</c:v>
                </c:pt>
                <c:pt idx="2932">
                  <c:v>34.644943395020071</c:v>
                </c:pt>
                <c:pt idx="2933">
                  <c:v>37.144669074923513</c:v>
                </c:pt>
                <c:pt idx="2934">
                  <c:v>38.428746326918706</c:v>
                </c:pt>
                <c:pt idx="2935">
                  <c:v>38.052042194318851</c:v>
                </c:pt>
                <c:pt idx="2936">
                  <c:v>44.581119692554132</c:v>
                </c:pt>
                <c:pt idx="2937">
                  <c:v>49.85152154773558</c:v>
                </c:pt>
                <c:pt idx="2938">
                  <c:v>49.099150082900827</c:v>
                </c:pt>
                <c:pt idx="2939">
                  <c:v>43.749951399982891</c:v>
                </c:pt>
                <c:pt idx="2940">
                  <c:v>42.150254836889701</c:v>
                </c:pt>
                <c:pt idx="2941">
                  <c:v>40.505543857951437</c:v>
                </c:pt>
                <c:pt idx="2942">
                  <c:v>40.191220547309626</c:v>
                </c:pt>
                <c:pt idx="2943">
                  <c:v>46.107117029705194</c:v>
                </c:pt>
                <c:pt idx="2944">
                  <c:v>30.13399780716723</c:v>
                </c:pt>
                <c:pt idx="2945">
                  <c:v>39.300868233905611</c:v>
                </c:pt>
                <c:pt idx="2946">
                  <c:v>35.143817170623642</c:v>
                </c:pt>
                <c:pt idx="2947">
                  <c:v>46.084221021645796</c:v>
                </c:pt>
                <c:pt idx="2948">
                  <c:v>27.863664208009798</c:v>
                </c:pt>
                <c:pt idx="2949">
                  <c:v>37.735386082855896</c:v>
                </c:pt>
                <c:pt idx="2950">
                  <c:v>39.602317940015915</c:v>
                </c:pt>
                <c:pt idx="2951">
                  <c:v>17.958591921424357</c:v>
                </c:pt>
                <c:pt idx="2952">
                  <c:v>36.662643305250441</c:v>
                </c:pt>
                <c:pt idx="2953">
                  <c:v>45.282169539323682</c:v>
                </c:pt>
                <c:pt idx="2954">
                  <c:v>33.148149268148536</c:v>
                </c:pt>
                <c:pt idx="2955">
                  <c:v>54.656659239144048</c:v>
                </c:pt>
                <c:pt idx="2956">
                  <c:v>46.312576302026855</c:v>
                </c:pt>
                <c:pt idx="2957">
                  <c:v>38.668592811344666</c:v>
                </c:pt>
                <c:pt idx="2958">
                  <c:v>39.079165755866342</c:v>
                </c:pt>
                <c:pt idx="2959">
                  <c:v>41.292734535042555</c:v>
                </c:pt>
                <c:pt idx="2960">
                  <c:v>34.094834401381704</c:v>
                </c:pt>
                <c:pt idx="2961">
                  <c:v>49.730993505309712</c:v>
                </c:pt>
                <c:pt idx="2962">
                  <c:v>51.381493286285632</c:v>
                </c:pt>
                <c:pt idx="2963">
                  <c:v>55.169443419644075</c:v>
                </c:pt>
                <c:pt idx="2964">
                  <c:v>34.262277660321729</c:v>
                </c:pt>
                <c:pt idx="2965">
                  <c:v>30.121469802757368</c:v>
                </c:pt>
                <c:pt idx="2966">
                  <c:v>41.822798721625148</c:v>
                </c:pt>
                <c:pt idx="2967">
                  <c:v>46.943469324101201</c:v>
                </c:pt>
                <c:pt idx="2968">
                  <c:v>43.425605685813196</c:v>
                </c:pt>
                <c:pt idx="2969">
                  <c:v>55.094448193245761</c:v>
                </c:pt>
                <c:pt idx="2970">
                  <c:v>56.354679036847024</c:v>
                </c:pt>
                <c:pt idx="2971">
                  <c:v>40.708151929269476</c:v>
                </c:pt>
                <c:pt idx="2972">
                  <c:v>52.266834397925706</c:v>
                </c:pt>
                <c:pt idx="2973">
                  <c:v>52.386757640138683</c:v>
                </c:pt>
                <c:pt idx="2974">
                  <c:v>54.747379271077499</c:v>
                </c:pt>
                <c:pt idx="2975">
                  <c:v>45.094422273236638</c:v>
                </c:pt>
                <c:pt idx="2976">
                  <c:v>52.109586342574389</c:v>
                </c:pt>
                <c:pt idx="2977">
                  <c:v>54.518073590361901</c:v>
                </c:pt>
                <c:pt idx="2978">
                  <c:v>56.780544786751761</c:v>
                </c:pt>
                <c:pt idx="2979">
                  <c:v>56.792467990948737</c:v>
                </c:pt>
                <c:pt idx="2980">
                  <c:v>46.137529840410501</c:v>
                </c:pt>
                <c:pt idx="2981">
                  <c:v>42.837480678793192</c:v>
                </c:pt>
                <c:pt idx="2982">
                  <c:v>27.990153852534153</c:v>
                </c:pt>
                <c:pt idx="2983">
                  <c:v>35.721055773811628</c:v>
                </c:pt>
                <c:pt idx="2984">
                  <c:v>46.908563711814423</c:v>
                </c:pt>
                <c:pt idx="2985">
                  <c:v>42.115954024815814</c:v>
                </c:pt>
                <c:pt idx="2986">
                  <c:v>37.25647071427769</c:v>
                </c:pt>
                <c:pt idx="2987">
                  <c:v>43.758764203084993</c:v>
                </c:pt>
                <c:pt idx="2988">
                  <c:v>30.42793071063161</c:v>
                </c:pt>
                <c:pt idx="2989">
                  <c:v>39.934698857013991</c:v>
                </c:pt>
                <c:pt idx="2990">
                  <c:v>31.964036851340971</c:v>
                </c:pt>
                <c:pt idx="2991">
                  <c:v>40.382769414734831</c:v>
                </c:pt>
                <c:pt idx="2992">
                  <c:v>28.807066140087283</c:v>
                </c:pt>
                <c:pt idx="2993">
                  <c:v>35.158677975854644</c:v>
                </c:pt>
                <c:pt idx="2994">
                  <c:v>22.153745398118378</c:v>
                </c:pt>
                <c:pt idx="2995">
                  <c:v>30.784935636297345</c:v>
                </c:pt>
                <c:pt idx="2996">
                  <c:v>28.184121920810913</c:v>
                </c:pt>
                <c:pt idx="2997">
                  <c:v>17.10720602173652</c:v>
                </c:pt>
                <c:pt idx="2998">
                  <c:v>31.918158435191767</c:v>
                </c:pt>
                <c:pt idx="2999">
                  <c:v>33.490552588674511</c:v>
                </c:pt>
                <c:pt idx="3000">
                  <c:v>43.250991224348908</c:v>
                </c:pt>
                <c:pt idx="3001">
                  <c:v>37.890214937355651</c:v>
                </c:pt>
                <c:pt idx="3002">
                  <c:v>31.775166384858561</c:v>
                </c:pt>
                <c:pt idx="3003">
                  <c:v>37.279021122215433</c:v>
                </c:pt>
                <c:pt idx="3004">
                  <c:v>30.593213968811316</c:v>
                </c:pt>
                <c:pt idx="3005">
                  <c:v>25.600761011467874</c:v>
                </c:pt>
                <c:pt idx="3006">
                  <c:v>31.196026981001495</c:v>
                </c:pt>
                <c:pt idx="3007">
                  <c:v>36.689168114587169</c:v>
                </c:pt>
                <c:pt idx="3008">
                  <c:v>36.123593515504915</c:v>
                </c:pt>
                <c:pt idx="3009">
                  <c:v>34.968684308976876</c:v>
                </c:pt>
                <c:pt idx="3010">
                  <c:v>34.27938486634347</c:v>
                </c:pt>
                <c:pt idx="3011">
                  <c:v>26.056693971956275</c:v>
                </c:pt>
                <c:pt idx="3012">
                  <c:v>44.73983654842246</c:v>
                </c:pt>
                <c:pt idx="3013">
                  <c:v>41.139720081181466</c:v>
                </c:pt>
                <c:pt idx="3014">
                  <c:v>20.886516152053684</c:v>
                </c:pt>
                <c:pt idx="3015">
                  <c:v>41.159678488206822</c:v>
                </c:pt>
                <c:pt idx="3016">
                  <c:v>46.310416301266535</c:v>
                </c:pt>
                <c:pt idx="3017">
                  <c:v>28.786070932696969</c:v>
                </c:pt>
                <c:pt idx="3018">
                  <c:v>51.1540020062087</c:v>
                </c:pt>
                <c:pt idx="3019">
                  <c:v>33.490552588674511</c:v>
                </c:pt>
                <c:pt idx="3020">
                  <c:v>36.801488154123824</c:v>
                </c:pt>
                <c:pt idx="3021">
                  <c:v>31.758318378928067</c:v>
                </c:pt>
                <c:pt idx="3022">
                  <c:v>42.501125360396124</c:v>
                </c:pt>
                <c:pt idx="3023">
                  <c:v>31.117921353508315</c:v>
                </c:pt>
                <c:pt idx="3024">
                  <c:v>43.413855281677058</c:v>
                </c:pt>
                <c:pt idx="3025">
                  <c:v>33.04619723226142</c:v>
                </c:pt>
                <c:pt idx="3026">
                  <c:v>9.2839424679477478</c:v>
                </c:pt>
                <c:pt idx="3027">
                  <c:v>25.728805856539658</c:v>
                </c:pt>
                <c:pt idx="3028">
                  <c:v>11.83784096692002</c:v>
                </c:pt>
                <c:pt idx="3029">
                  <c:v>29.604970420949584</c:v>
                </c:pt>
                <c:pt idx="3030">
                  <c:v>20.52329042419823</c:v>
                </c:pt>
                <c:pt idx="3031">
                  <c:v>41.035262444412375</c:v>
                </c:pt>
                <c:pt idx="3032">
                  <c:v>30.972855702445209</c:v>
                </c:pt>
                <c:pt idx="3033">
                  <c:v>36.658668903851456</c:v>
                </c:pt>
                <c:pt idx="3034">
                  <c:v>17.980191929027558</c:v>
                </c:pt>
                <c:pt idx="3035">
                  <c:v>22.950526478585317</c:v>
                </c:pt>
                <c:pt idx="3040">
                  <c:v>39.452586687310514</c:v>
                </c:pt>
                <c:pt idx="3041">
                  <c:v>26.42691810227517</c:v>
                </c:pt>
                <c:pt idx="3042">
                  <c:v>26.157090807295965</c:v>
                </c:pt>
                <c:pt idx="3043">
                  <c:v>24.946107981030007</c:v>
                </c:pt>
                <c:pt idx="3049">
                  <c:v>19.29805159291416</c:v>
                </c:pt>
                <c:pt idx="3050">
                  <c:v>20.202400711245051</c:v>
                </c:pt>
                <c:pt idx="3051">
                  <c:v>28.77051892722266</c:v>
                </c:pt>
                <c:pt idx="3052">
                  <c:v>21.002551392898091</c:v>
                </c:pt>
                <c:pt idx="3053">
                  <c:v>19.562003685825296</c:v>
                </c:pt>
                <c:pt idx="3054">
                  <c:v>27.572755305609867</c:v>
                </c:pt>
                <c:pt idx="3055">
                  <c:v>26.246774038864459</c:v>
                </c:pt>
                <c:pt idx="3056">
                  <c:v>27.894509018867172</c:v>
                </c:pt>
                <c:pt idx="3057">
                  <c:v>13.087963006962978</c:v>
                </c:pt>
                <c:pt idx="3058">
                  <c:v>25.513583380781348</c:v>
                </c:pt>
                <c:pt idx="3059">
                  <c:v>15.0682517040246</c:v>
                </c:pt>
                <c:pt idx="3060">
                  <c:v>32.956341200632103</c:v>
                </c:pt>
                <c:pt idx="3061">
                  <c:v>19.456422848660843</c:v>
                </c:pt>
                <c:pt idx="3062">
                  <c:v>36.657632103486499</c:v>
                </c:pt>
                <c:pt idx="3063">
                  <c:v>37.029325034322412</c:v>
                </c:pt>
                <c:pt idx="3064">
                  <c:v>38.976004119553444</c:v>
                </c:pt>
                <c:pt idx="3065">
                  <c:v>11.271488767564044</c:v>
                </c:pt>
                <c:pt idx="3066">
                  <c:v>30.658964391955465</c:v>
                </c:pt>
                <c:pt idx="3067">
                  <c:v>39.618388345672692</c:v>
                </c:pt>
                <c:pt idx="3068">
                  <c:v>27.255407993903614</c:v>
                </c:pt>
                <c:pt idx="3069">
                  <c:v>25.098258434586967</c:v>
                </c:pt>
                <c:pt idx="3070">
                  <c:v>20.208967113556422</c:v>
                </c:pt>
                <c:pt idx="3071">
                  <c:v>34.40881211190186</c:v>
                </c:pt>
                <c:pt idx="3072">
                  <c:v>23.689073938554024</c:v>
                </c:pt>
                <c:pt idx="3073">
                  <c:v>24.614677464366466</c:v>
                </c:pt>
                <c:pt idx="3074">
                  <c:v>11.9085161917977</c:v>
                </c:pt>
                <c:pt idx="3075">
                  <c:v>26.186294017575491</c:v>
                </c:pt>
                <c:pt idx="3076">
                  <c:v>29.56107920549988</c:v>
                </c:pt>
                <c:pt idx="3077">
                  <c:v>31.533505499793936</c:v>
                </c:pt>
                <c:pt idx="3078">
                  <c:v>46.318019503942857</c:v>
                </c:pt>
                <c:pt idx="3079">
                  <c:v>39.32601064275574</c:v>
                </c:pt>
                <c:pt idx="3080">
                  <c:v>32.797624344763769</c:v>
                </c:pt>
                <c:pt idx="3081">
                  <c:v>6.8598168146555185</c:v>
                </c:pt>
                <c:pt idx="3082">
                  <c:v>16.93639316161039</c:v>
                </c:pt>
                <c:pt idx="3083">
                  <c:v>21.013610596790929</c:v>
                </c:pt>
                <c:pt idx="3084">
                  <c:v>25.130831246052594</c:v>
                </c:pt>
                <c:pt idx="3085">
                  <c:v>18.761248203959369</c:v>
                </c:pt>
                <c:pt idx="3086">
                  <c:v>31.016228517712435</c:v>
                </c:pt>
                <c:pt idx="3087">
                  <c:v>31.090532543867454</c:v>
                </c:pt>
                <c:pt idx="3088">
                  <c:v>33.085336446038426</c:v>
                </c:pt>
                <c:pt idx="3089">
                  <c:v>24.129541293598532</c:v>
                </c:pt>
                <c:pt idx="3090">
                  <c:v>27.36271683167632</c:v>
                </c:pt>
                <c:pt idx="3091">
                  <c:v>21.474122758891209</c:v>
                </c:pt>
                <c:pt idx="3092">
                  <c:v>29.622077626971326</c:v>
                </c:pt>
                <c:pt idx="3093">
                  <c:v>19.082224316942959</c:v>
                </c:pt>
                <c:pt idx="3094">
                  <c:v>26.653286181956737</c:v>
                </c:pt>
                <c:pt idx="3095">
                  <c:v>24.245749334503767</c:v>
                </c:pt>
                <c:pt idx="3096">
                  <c:v>8.0217244236469956</c:v>
                </c:pt>
                <c:pt idx="3097">
                  <c:v>27.602908916223939</c:v>
                </c:pt>
                <c:pt idx="3098">
                  <c:v>40.411454224831886</c:v>
                </c:pt>
                <c:pt idx="3099">
                  <c:v>42.606533397499753</c:v>
                </c:pt>
                <c:pt idx="3100">
                  <c:v>36.494595246097525</c:v>
                </c:pt>
                <c:pt idx="3101">
                  <c:v>32.833998757567564</c:v>
                </c:pt>
                <c:pt idx="3102">
                  <c:v>39.315297038984554</c:v>
                </c:pt>
                <c:pt idx="3103">
                  <c:v>39.198829797988083</c:v>
                </c:pt>
                <c:pt idx="3104">
                  <c:v>41.398660972328663</c:v>
                </c:pt>
                <c:pt idx="3105">
                  <c:v>24.937986378171203</c:v>
                </c:pt>
                <c:pt idx="3106">
                  <c:v>33.873650323524913</c:v>
                </c:pt>
                <c:pt idx="3107">
                  <c:v>11.108279110114248</c:v>
                </c:pt>
                <c:pt idx="3108">
                  <c:v>26.933999880767956</c:v>
                </c:pt>
                <c:pt idx="3109">
                  <c:v>29.890522521463925</c:v>
                </c:pt>
                <c:pt idx="3110">
                  <c:v>35.573570921896959</c:v>
                </c:pt>
                <c:pt idx="3111">
                  <c:v>25.489909772448236</c:v>
                </c:pt>
                <c:pt idx="3112">
                  <c:v>21.116685833073412</c:v>
                </c:pt>
                <c:pt idx="3113">
                  <c:v>22.24973583190701</c:v>
                </c:pt>
                <c:pt idx="3114">
                  <c:v>18.602099347938967</c:v>
                </c:pt>
                <c:pt idx="3115">
                  <c:v>36.313759982443514</c:v>
                </c:pt>
                <c:pt idx="3116">
                  <c:v>29.420247155926997</c:v>
                </c:pt>
                <c:pt idx="3117">
                  <c:v>22.37268307518444</c:v>
                </c:pt>
                <c:pt idx="3118">
                  <c:v>43.480642505186161</c:v>
                </c:pt>
                <c:pt idx="3119">
                  <c:v>27.393302442442458</c:v>
                </c:pt>
                <c:pt idx="3120">
                  <c:v>10.710406970063252</c:v>
                </c:pt>
                <c:pt idx="3121">
                  <c:v>27.240633588703023</c:v>
                </c:pt>
                <c:pt idx="3122">
                  <c:v>26.430287703461271</c:v>
                </c:pt>
                <c:pt idx="3123">
                  <c:v>25.695628244861144</c:v>
                </c:pt>
                <c:pt idx="3124">
                  <c:v>24.596187857858123</c:v>
                </c:pt>
                <c:pt idx="3125">
                  <c:v>22.079009371811299</c:v>
                </c:pt>
                <c:pt idx="3126">
                  <c:v>22.892638458208737</c:v>
                </c:pt>
                <c:pt idx="3127">
                  <c:v>22.499172719708795</c:v>
                </c:pt>
                <c:pt idx="3128">
                  <c:v>23.488712268026717</c:v>
                </c:pt>
                <c:pt idx="3129">
                  <c:v>29.232499889839961</c:v>
                </c:pt>
                <c:pt idx="3130">
                  <c:v>37.56353642236482</c:v>
                </c:pt>
                <c:pt idx="3131">
                  <c:v>33.803147898708062</c:v>
                </c:pt>
                <c:pt idx="3132">
                  <c:v>34.182271232159472</c:v>
                </c:pt>
                <c:pt idx="3133">
                  <c:v>47.96730968449301</c:v>
                </c:pt>
                <c:pt idx="3134">
                  <c:v>44.59027809577789</c:v>
                </c:pt>
                <c:pt idx="3135">
                  <c:v>37.038137837424514</c:v>
                </c:pt>
                <c:pt idx="3136">
                  <c:v>41.628312253165916</c:v>
                </c:pt>
                <c:pt idx="3137">
                  <c:v>35.15081557308708</c:v>
                </c:pt>
                <c:pt idx="3138">
                  <c:v>22.473598310706603</c:v>
                </c:pt>
                <c:pt idx="3139">
                  <c:v>34.343234488818538</c:v>
                </c:pt>
                <c:pt idx="3140">
                  <c:v>46.906058110932456</c:v>
                </c:pt>
                <c:pt idx="3141">
                  <c:v>22.322311857453773</c:v>
                </c:pt>
                <c:pt idx="3142">
                  <c:v>34.941813899518486</c:v>
                </c:pt>
                <c:pt idx="3143">
                  <c:v>26.456294112615524</c:v>
                </c:pt>
                <c:pt idx="3144">
                  <c:v>27.75946577133195</c:v>
                </c:pt>
                <c:pt idx="3145">
                  <c:v>26.500790128278123</c:v>
                </c:pt>
                <c:pt idx="3146">
                  <c:v>38.539511165907932</c:v>
                </c:pt>
                <c:pt idx="3147">
                  <c:v>30.558135556463714</c:v>
                </c:pt>
                <c:pt idx="3148">
                  <c:v>34.843490664908714</c:v>
                </c:pt>
                <c:pt idx="3149">
                  <c:v>24.078565275654977</c:v>
                </c:pt>
                <c:pt idx="3150">
                  <c:v>38.582624781083922</c:v>
                </c:pt>
                <c:pt idx="3151">
                  <c:v>25.330501716336606</c:v>
                </c:pt>
                <c:pt idx="3152">
                  <c:v>29.899767324718098</c:v>
                </c:pt>
                <c:pt idx="3153">
                  <c:v>38.364810304413226</c:v>
                </c:pt>
                <c:pt idx="3154">
                  <c:v>18.061321557585188</c:v>
                </c:pt>
                <c:pt idx="3155">
                  <c:v>25.762069868248595</c:v>
                </c:pt>
                <c:pt idx="3156">
                  <c:v>25.702540247294166</c:v>
                </c:pt>
                <c:pt idx="3157">
                  <c:v>34.405010510563699</c:v>
                </c:pt>
                <c:pt idx="3158">
                  <c:v>41.213160107032358</c:v>
                </c:pt>
                <c:pt idx="3159">
                  <c:v>32.145304115147049</c:v>
                </c:pt>
                <c:pt idx="3160">
                  <c:v>19.873907795615541</c:v>
                </c:pt>
                <c:pt idx="3161">
                  <c:v>19.986487035243435</c:v>
                </c:pt>
                <c:pt idx="3162">
                  <c:v>33.022523623928315</c:v>
                </c:pt>
                <c:pt idx="3163">
                  <c:v>26.934604680980847</c:v>
                </c:pt>
                <c:pt idx="3164">
                  <c:v>36.357305597771571</c:v>
                </c:pt>
                <c:pt idx="3165">
                  <c:v>30.233271442111548</c:v>
                </c:pt>
                <c:pt idx="3166">
                  <c:v>21.682346832186084</c:v>
                </c:pt>
                <c:pt idx="3167">
                  <c:v>23.27029299114313</c:v>
                </c:pt>
                <c:pt idx="3168">
                  <c:v>8.7457566785063499</c:v>
                </c:pt>
                <c:pt idx="3169">
                  <c:v>19.851702987799449</c:v>
                </c:pt>
                <c:pt idx="3170">
                  <c:v>34.272645663971268</c:v>
                </c:pt>
                <c:pt idx="3171">
                  <c:v>43.374284067747986</c:v>
                </c:pt>
                <c:pt idx="3172">
                  <c:v>35.020092327072497</c:v>
                </c:pt>
                <c:pt idx="3173">
                  <c:v>29.620090426271826</c:v>
                </c:pt>
                <c:pt idx="3174">
                  <c:v>29.451955967088502</c:v>
                </c:pt>
                <c:pt idx="3175">
                  <c:v>13.184903841086152</c:v>
                </c:pt>
                <c:pt idx="3176">
                  <c:v>22.263559836773062</c:v>
                </c:pt>
                <c:pt idx="3177">
                  <c:v>13.138679824815299</c:v>
                </c:pt>
                <c:pt idx="3178">
                  <c:v>7.2811033629483841</c:v>
                </c:pt>
                <c:pt idx="3179">
                  <c:v>30.437261913916192</c:v>
                </c:pt>
                <c:pt idx="3180">
                  <c:v>38.694772020559746</c:v>
                </c:pt>
                <c:pt idx="3181">
                  <c:v>13.515297557384738</c:v>
                </c:pt>
                <c:pt idx="3182">
                  <c:v>26.91507827410755</c:v>
                </c:pt>
                <c:pt idx="3183">
                  <c:v>28.669258091578847</c:v>
                </c:pt>
                <c:pt idx="3184">
                  <c:v>9.8320642608866198</c:v>
                </c:pt>
                <c:pt idx="3185">
                  <c:v>26.335593270128829</c:v>
                </c:pt>
                <c:pt idx="3186">
                  <c:v>25.337413718769628</c:v>
                </c:pt>
                <c:pt idx="3187">
                  <c:v>31.5319502992465</c:v>
                </c:pt>
                <c:pt idx="3188">
                  <c:v>20.004803841690951</c:v>
                </c:pt>
                <c:pt idx="3189">
                  <c:v>26.769753422953201</c:v>
                </c:pt>
                <c:pt idx="3190">
                  <c:v>23.357470621829659</c:v>
                </c:pt>
                <c:pt idx="3191">
                  <c:v>16.998946783629268</c:v>
                </c:pt>
                <c:pt idx="3192">
                  <c:v>38.740564036678542</c:v>
                </c:pt>
                <c:pt idx="3193">
                  <c:v>40.893652794565782</c:v>
                </c:pt>
                <c:pt idx="3194">
                  <c:v>39.273997824447235</c:v>
                </c:pt>
                <c:pt idx="3195">
                  <c:v>6.7069751608552561</c:v>
                </c:pt>
                <c:pt idx="3196">
                  <c:v>34.509381747302371</c:v>
                </c:pt>
                <c:pt idx="3197">
                  <c:v>43.313372046306959</c:v>
                </c:pt>
                <c:pt idx="3198">
                  <c:v>36.026220681229681</c:v>
                </c:pt>
                <c:pt idx="3199">
                  <c:v>36.284211172042333</c:v>
                </c:pt>
                <c:pt idx="3200">
                  <c:v>36.682342512184562</c:v>
                </c:pt>
                <c:pt idx="3201">
                  <c:v>39.362212255498711</c:v>
                </c:pt>
                <c:pt idx="3202">
                  <c:v>36.892640186209341</c:v>
                </c:pt>
                <c:pt idx="3203">
                  <c:v>41.112936071753495</c:v>
                </c:pt>
                <c:pt idx="3204">
                  <c:v>40.094452513247283</c:v>
                </c:pt>
                <c:pt idx="3205">
                  <c:v>34.170693628084159</c:v>
                </c:pt>
                <c:pt idx="3206">
                  <c:v>32.605643477186504</c:v>
                </c:pt>
                <c:pt idx="3207">
                  <c:v>32.6501394928491</c:v>
                </c:pt>
                <c:pt idx="3208">
                  <c:v>33.856283917411936</c:v>
                </c:pt>
                <c:pt idx="3209">
                  <c:v>41.607921845988486</c:v>
                </c:pt>
                <c:pt idx="3210">
                  <c:v>40.977806424187854</c:v>
                </c:pt>
                <c:pt idx="3211">
                  <c:v>40.937112009863426</c:v>
                </c:pt>
                <c:pt idx="3212">
                  <c:v>25.657007431266617</c:v>
                </c:pt>
                <c:pt idx="3213">
                  <c:v>40.822286369444804</c:v>
                </c:pt>
                <c:pt idx="3214">
                  <c:v>24.680427887510618</c:v>
                </c:pt>
                <c:pt idx="3215">
                  <c:v>34.741711429082422</c:v>
                </c:pt>
                <c:pt idx="3216">
                  <c:v>33.047061232565547</c:v>
                </c:pt>
                <c:pt idx="3217">
                  <c:v>14.0572849481643</c:v>
                </c:pt>
                <c:pt idx="3218">
                  <c:v>30.685662001353023</c:v>
                </c:pt>
                <c:pt idx="3219">
                  <c:v>38.286791076950458</c:v>
                </c:pt>
                <c:pt idx="3220">
                  <c:v>34.031935179241181</c:v>
                </c:pt>
                <c:pt idx="3221">
                  <c:v>35.522767704014228</c:v>
                </c:pt>
                <c:pt idx="3222">
                  <c:v>23.743937957866162</c:v>
                </c:pt>
                <c:pt idx="3223">
                  <c:v>18.994182685952303</c:v>
                </c:pt>
                <c:pt idx="3224">
                  <c:v>30.927754886569716</c:v>
                </c:pt>
                <c:pt idx="3225">
                  <c:v>20.261411932016998</c:v>
                </c:pt>
                <c:pt idx="3226">
                  <c:v>32.713470715141689</c:v>
                </c:pt>
                <c:pt idx="3227">
                  <c:v>33.08723724670751</c:v>
                </c:pt>
              </c:numCache>
            </c:numRef>
          </c:yVal>
          <c:smooth val="0"/>
          <c:extLst>
            <c:ext xmlns:c16="http://schemas.microsoft.com/office/drawing/2014/chart" uri="{C3380CC4-5D6E-409C-BE32-E72D297353CC}">
              <c16:uniqueId val="{00000000-2F46-4115-B340-64ABC2808B0A}"/>
            </c:ext>
          </c:extLst>
        </c:ser>
        <c:dLbls>
          <c:showLegendKey val="0"/>
          <c:showVal val="0"/>
          <c:showCatName val="0"/>
          <c:showSerName val="0"/>
          <c:showPercent val="0"/>
          <c:showBubbleSize val="0"/>
        </c:dLbls>
        <c:axId val="660644336"/>
        <c:axId val="660644728"/>
      </c:scatterChart>
      <c:valAx>
        <c:axId val="660644336"/>
        <c:scaling>
          <c:orientation val="minMax"/>
          <c:max val="45292"/>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90"/>
      </c:valAx>
      <c:valAx>
        <c:axId val="660644728"/>
        <c:scaling>
          <c:orientation val="minMax"/>
          <c:max val="70"/>
          <c:min val="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ET Index</a:t>
            </a:r>
          </a:p>
        </c:rich>
      </c:tx>
      <c:layout>
        <c:manualLayout>
          <c:xMode val="edge"/>
          <c:yMode val="edge"/>
          <c:x val="0.44815862333539214"/>
          <c:y val="1.8264840182648401E-2"/>
        </c:manualLayout>
      </c:layout>
      <c:overlay val="0"/>
    </c:title>
    <c:autoTitleDeleted val="0"/>
    <c:plotArea>
      <c:layout>
        <c:manualLayout>
          <c:layoutTarget val="inner"/>
          <c:xMode val="edge"/>
          <c:yMode val="edge"/>
          <c:x val="2.9013087358936544E-2"/>
          <c:y val="9.9045410419587962E-2"/>
          <c:w val="0.95178596942420346"/>
          <c:h val="0.69445043684607921"/>
        </c:manualLayout>
      </c:layout>
      <c:scatterChart>
        <c:scatterStyle val="lineMarker"/>
        <c:varyColors val="0"/>
        <c:ser>
          <c:idx val="0"/>
          <c:order val="0"/>
          <c:tx>
            <c:v>"ET Index"</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Daily_Prev!$J$19:$J$9999</c:f>
              <c:numCache>
                <c:formatCode>0.00</c:formatCode>
                <c:ptCount val="9981"/>
                <c:pt idx="0">
                  <c:v>3.6230000000000002</c:v>
                </c:pt>
                <c:pt idx="1">
                  <c:v>4.8120000000000003</c:v>
                </c:pt>
                <c:pt idx="2">
                  <c:v>5.8710000000000004</c:v>
                </c:pt>
                <c:pt idx="3">
                  <c:v>4.851</c:v>
                </c:pt>
                <c:pt idx="4">
                  <c:v>5.524</c:v>
                </c:pt>
                <c:pt idx="5">
                  <c:v>5.641</c:v>
                </c:pt>
                <c:pt idx="6">
                  <c:v>4.9089999999999998</c:v>
                </c:pt>
                <c:pt idx="7">
                  <c:v>5.149</c:v>
                </c:pt>
                <c:pt idx="8">
                  <c:v>5.0410000000000004</c:v>
                </c:pt>
                <c:pt idx="9">
                  <c:v>5.524</c:v>
                </c:pt>
                <c:pt idx="10">
                  <c:v>5.2910000000000004</c:v>
                </c:pt>
                <c:pt idx="11">
                  <c:v>4.1550000000000002</c:v>
                </c:pt>
                <c:pt idx="12">
                  <c:v>5.32</c:v>
                </c:pt>
                <c:pt idx="13">
                  <c:v>5.0759999999999996</c:v>
                </c:pt>
                <c:pt idx="14">
                  <c:v>4.7560000000000002</c:v>
                </c:pt>
                <c:pt idx="15">
                  <c:v>5.5129999999999999</c:v>
                </c:pt>
                <c:pt idx="16">
                  <c:v>4.423</c:v>
                </c:pt>
                <c:pt idx="17">
                  <c:v>4.5149999999999997</c:v>
                </c:pt>
                <c:pt idx="18">
                  <c:v>4.5549999999999997</c:v>
                </c:pt>
                <c:pt idx="19">
                  <c:v>5.093</c:v>
                </c:pt>
                <c:pt idx="20">
                  <c:v>5.7729999999999997</c:v>
                </c:pt>
                <c:pt idx="21">
                  <c:v>5.266</c:v>
                </c:pt>
                <c:pt idx="22">
                  <c:v>5.1829999999999998</c:v>
                </c:pt>
                <c:pt idx="23">
                  <c:v>4.6029999999999998</c:v>
                </c:pt>
                <c:pt idx="24">
                  <c:v>5.6580000000000004</c:v>
                </c:pt>
                <c:pt idx="25">
                  <c:v>5.2889999999999997</c:v>
                </c:pt>
                <c:pt idx="26">
                  <c:v>4.1440000000000001</c:v>
                </c:pt>
                <c:pt idx="27">
                  <c:v>3.82</c:v>
                </c:pt>
                <c:pt idx="28">
                  <c:v>2.891</c:v>
                </c:pt>
                <c:pt idx="29">
                  <c:v>5.2960000000000003</c:v>
                </c:pt>
                <c:pt idx="30">
                  <c:v>3.9249999999999998</c:v>
                </c:pt>
                <c:pt idx="31">
                  <c:v>5.9619999999999997</c:v>
                </c:pt>
                <c:pt idx="32">
                  <c:v>3.286</c:v>
                </c:pt>
                <c:pt idx="33">
                  <c:v>4.625</c:v>
                </c:pt>
                <c:pt idx="34">
                  <c:v>4.758</c:v>
                </c:pt>
                <c:pt idx="35">
                  <c:v>7.5369999999999999</c:v>
                </c:pt>
                <c:pt idx="36">
                  <c:v>5.7350000000000003</c:v>
                </c:pt>
                <c:pt idx="37">
                  <c:v>4.7469999999999999</c:v>
                </c:pt>
                <c:pt idx="38">
                  <c:v>5.0270000000000001</c:v>
                </c:pt>
                <c:pt idx="39">
                  <c:v>4.2229999999999999</c:v>
                </c:pt>
                <c:pt idx="40">
                  <c:v>4.0019999999999998</c:v>
                </c:pt>
                <c:pt idx="41">
                  <c:v>3.9620000000000002</c:v>
                </c:pt>
                <c:pt idx="42">
                  <c:v>3.762</c:v>
                </c:pt>
                <c:pt idx="43">
                  <c:v>4.0679999999999996</c:v>
                </c:pt>
                <c:pt idx="44">
                  <c:v>4.415</c:v>
                </c:pt>
                <c:pt idx="45">
                  <c:v>3.5259999999999998</c:v>
                </c:pt>
                <c:pt idx="46">
                  <c:v>4.9340000000000002</c:v>
                </c:pt>
                <c:pt idx="47">
                  <c:v>3.9670000000000001</c:v>
                </c:pt>
                <c:pt idx="48">
                  <c:v>5.4850000000000003</c:v>
                </c:pt>
                <c:pt idx="49">
                  <c:v>4.8520000000000003</c:v>
                </c:pt>
                <c:pt idx="50">
                  <c:v>3.9129999999999998</c:v>
                </c:pt>
                <c:pt idx="51">
                  <c:v>3.4689999999999999</c:v>
                </c:pt>
                <c:pt idx="52">
                  <c:v>4.1520000000000001</c:v>
                </c:pt>
                <c:pt idx="53">
                  <c:v>4.7430000000000003</c:v>
                </c:pt>
                <c:pt idx="54">
                  <c:v>4.9260000000000002</c:v>
                </c:pt>
                <c:pt idx="55">
                  <c:v>3.1459999999999999</c:v>
                </c:pt>
                <c:pt idx="56">
                  <c:v>3.8180000000000001</c:v>
                </c:pt>
                <c:pt idx="57">
                  <c:v>4.2789999999999999</c:v>
                </c:pt>
                <c:pt idx="58">
                  <c:v>5.407</c:v>
                </c:pt>
                <c:pt idx="59">
                  <c:v>3.7240000000000002</c:v>
                </c:pt>
                <c:pt idx="60">
                  <c:v>1.9870000000000001</c:v>
                </c:pt>
                <c:pt idx="61">
                  <c:v>1.3160000000000001</c:v>
                </c:pt>
                <c:pt idx="62">
                  <c:v>1.49</c:v>
                </c:pt>
                <c:pt idx="63">
                  <c:v>2.7029999999999998</c:v>
                </c:pt>
                <c:pt idx="64">
                  <c:v>3.206</c:v>
                </c:pt>
                <c:pt idx="65">
                  <c:v>4.085</c:v>
                </c:pt>
                <c:pt idx="66">
                  <c:v>4.7939999999999996</c:v>
                </c:pt>
                <c:pt idx="67">
                  <c:v>3.95</c:v>
                </c:pt>
                <c:pt idx="68">
                  <c:v>4.5439999999999996</c:v>
                </c:pt>
                <c:pt idx="69">
                  <c:v>3.2610000000000001</c:v>
                </c:pt>
                <c:pt idx="70">
                  <c:v>3.9279999999999999</c:v>
                </c:pt>
                <c:pt idx="71">
                  <c:v>3.3149999999999999</c:v>
                </c:pt>
                <c:pt idx="72">
                  <c:v>5.2309999999999999</c:v>
                </c:pt>
                <c:pt idx="73">
                  <c:v>4.5190000000000001</c:v>
                </c:pt>
                <c:pt idx="74">
                  <c:v>4.9470000000000001</c:v>
                </c:pt>
                <c:pt idx="75">
                  <c:v>3.2709999999999999</c:v>
                </c:pt>
                <c:pt idx="76">
                  <c:v>0.81</c:v>
                </c:pt>
                <c:pt idx="77">
                  <c:v>1.4379999999999999</c:v>
                </c:pt>
                <c:pt idx="78">
                  <c:v>1.7210000000000001</c:v>
                </c:pt>
                <c:pt idx="79">
                  <c:v>2.9710000000000001</c:v>
                </c:pt>
                <c:pt idx="80">
                  <c:v>3.2789999999999999</c:v>
                </c:pt>
                <c:pt idx="81">
                  <c:v>2.4</c:v>
                </c:pt>
                <c:pt idx="82">
                  <c:v>2.903</c:v>
                </c:pt>
                <c:pt idx="83">
                  <c:v>4.2969999999999997</c:v>
                </c:pt>
                <c:pt idx="84">
                  <c:v>3.3039999999999998</c:v>
                </c:pt>
                <c:pt idx="85">
                  <c:v>2.1789999999999998</c:v>
                </c:pt>
                <c:pt idx="86">
                  <c:v>2.74</c:v>
                </c:pt>
                <c:pt idx="87">
                  <c:v>4.8609999999999998</c:v>
                </c:pt>
                <c:pt idx="88">
                  <c:v>3.56</c:v>
                </c:pt>
                <c:pt idx="89">
                  <c:v>3.5009999999999999</c:v>
                </c:pt>
                <c:pt idx="90">
                  <c:v>2.7829999999999999</c:v>
                </c:pt>
                <c:pt idx="91">
                  <c:v>4.9109999999999996</c:v>
                </c:pt>
                <c:pt idx="92">
                  <c:v>3.819</c:v>
                </c:pt>
                <c:pt idx="93">
                  <c:v>3.8479999999999999</c:v>
                </c:pt>
                <c:pt idx="94">
                  <c:v>2.968</c:v>
                </c:pt>
                <c:pt idx="95">
                  <c:v>2.1749999999999998</c:v>
                </c:pt>
                <c:pt idx="96">
                  <c:v>1.661</c:v>
                </c:pt>
                <c:pt idx="97">
                  <c:v>4.8959999999999999</c:v>
                </c:pt>
                <c:pt idx="98">
                  <c:v>2.077</c:v>
                </c:pt>
                <c:pt idx="99">
                  <c:v>2.286</c:v>
                </c:pt>
                <c:pt idx="100">
                  <c:v>2.395</c:v>
                </c:pt>
                <c:pt idx="101">
                  <c:v>2.593</c:v>
                </c:pt>
                <c:pt idx="102">
                  <c:v>3.657</c:v>
                </c:pt>
                <c:pt idx="103">
                  <c:v>3.49</c:v>
                </c:pt>
                <c:pt idx="104">
                  <c:v>3.976</c:v>
                </c:pt>
                <c:pt idx="105">
                  <c:v>4.0629999999999997</c:v>
                </c:pt>
                <c:pt idx="106">
                  <c:v>5.2110000000000003</c:v>
                </c:pt>
                <c:pt idx="107">
                  <c:v>4.2160000000000002</c:v>
                </c:pt>
                <c:pt idx="108">
                  <c:v>4.8239999999999998</c:v>
                </c:pt>
                <c:pt idx="109">
                  <c:v>4.4000000000000004</c:v>
                </c:pt>
                <c:pt idx="110">
                  <c:v>4.96</c:v>
                </c:pt>
                <c:pt idx="111">
                  <c:v>3.6749999999999998</c:v>
                </c:pt>
                <c:pt idx="112">
                  <c:v>3.4489999999999998</c:v>
                </c:pt>
                <c:pt idx="113">
                  <c:v>4.2969999999999997</c:v>
                </c:pt>
                <c:pt idx="114">
                  <c:v>4.7919999999999998</c:v>
                </c:pt>
                <c:pt idx="115">
                  <c:v>3.9969999999999999</c:v>
                </c:pt>
                <c:pt idx="116">
                  <c:v>5.0140000000000002</c:v>
                </c:pt>
                <c:pt idx="117">
                  <c:v>3.63</c:v>
                </c:pt>
                <c:pt idx="118">
                  <c:v>5.3330000000000002</c:v>
                </c:pt>
                <c:pt idx="119">
                  <c:v>3.895</c:v>
                </c:pt>
                <c:pt idx="120">
                  <c:v>3.1949999999999998</c:v>
                </c:pt>
                <c:pt idx="121">
                  <c:v>3.7810000000000001</c:v>
                </c:pt>
                <c:pt idx="122">
                  <c:v>4.968</c:v>
                </c:pt>
                <c:pt idx="123">
                  <c:v>5.782</c:v>
                </c:pt>
                <c:pt idx="124">
                  <c:v>4.6449999999999996</c:v>
                </c:pt>
                <c:pt idx="125">
                  <c:v>4.649</c:v>
                </c:pt>
                <c:pt idx="126">
                  <c:v>3.9220000000000002</c:v>
                </c:pt>
                <c:pt idx="127">
                  <c:v>3.7240000000000002</c:v>
                </c:pt>
                <c:pt idx="128">
                  <c:v>1.619</c:v>
                </c:pt>
                <c:pt idx="129">
                  <c:v>1.61</c:v>
                </c:pt>
                <c:pt idx="130">
                  <c:v>2.3889999999999998</c:v>
                </c:pt>
                <c:pt idx="131">
                  <c:v>2.5289999999999999</c:v>
                </c:pt>
                <c:pt idx="132">
                  <c:v>2.8650000000000002</c:v>
                </c:pt>
                <c:pt idx="133">
                  <c:v>0.93899999999999995</c:v>
                </c:pt>
                <c:pt idx="134">
                  <c:v>1.6020000000000001</c:v>
                </c:pt>
                <c:pt idx="135">
                  <c:v>3.093</c:v>
                </c:pt>
                <c:pt idx="136">
                  <c:v>2.8849999999999998</c:v>
                </c:pt>
                <c:pt idx="137">
                  <c:v>2.7349999999999999</c:v>
                </c:pt>
                <c:pt idx="138">
                  <c:v>2.08</c:v>
                </c:pt>
                <c:pt idx="139">
                  <c:v>0.98</c:v>
                </c:pt>
                <c:pt idx="140">
                  <c:v>3.02</c:v>
                </c:pt>
                <c:pt idx="141">
                  <c:v>2.331</c:v>
                </c:pt>
                <c:pt idx="142">
                  <c:v>1.1539999999999999</c:v>
                </c:pt>
                <c:pt idx="143">
                  <c:v>1.1579999999999999</c:v>
                </c:pt>
                <c:pt idx="144">
                  <c:v>1.554</c:v>
                </c:pt>
                <c:pt idx="145">
                  <c:v>3.3180000000000001</c:v>
                </c:pt>
                <c:pt idx="146">
                  <c:v>4.3289999999999997</c:v>
                </c:pt>
                <c:pt idx="147">
                  <c:v>4.6589999999999998</c:v>
                </c:pt>
                <c:pt idx="148">
                  <c:v>4.1189999999999998</c:v>
                </c:pt>
                <c:pt idx="149">
                  <c:v>4.99</c:v>
                </c:pt>
                <c:pt idx="150">
                  <c:v>2.4489999999999998</c:v>
                </c:pt>
                <c:pt idx="151">
                  <c:v>3.431</c:v>
                </c:pt>
                <c:pt idx="152">
                  <c:v>4.9779999999999998</c:v>
                </c:pt>
                <c:pt idx="153">
                  <c:v>2.024</c:v>
                </c:pt>
                <c:pt idx="154">
                  <c:v>4.4359999999999999</c:v>
                </c:pt>
                <c:pt idx="155">
                  <c:v>3.883</c:v>
                </c:pt>
                <c:pt idx="156">
                  <c:v>4.5179999999999998</c:v>
                </c:pt>
                <c:pt idx="157">
                  <c:v>4.1950000000000003</c:v>
                </c:pt>
                <c:pt idx="158">
                  <c:v>4.6790000000000003</c:v>
                </c:pt>
                <c:pt idx="159">
                  <c:v>3.3180000000000001</c:v>
                </c:pt>
                <c:pt idx="160">
                  <c:v>3.9910000000000001</c:v>
                </c:pt>
                <c:pt idx="161">
                  <c:v>2.7029999999999998</c:v>
                </c:pt>
                <c:pt idx="162">
                  <c:v>2.5779999999999998</c:v>
                </c:pt>
                <c:pt idx="163">
                  <c:v>2.5870000000000002</c:v>
                </c:pt>
                <c:pt idx="164">
                  <c:v>4.6740000000000004</c:v>
                </c:pt>
                <c:pt idx="165">
                  <c:v>3.9279999999999999</c:v>
                </c:pt>
                <c:pt idx="166">
                  <c:v>0.752</c:v>
                </c:pt>
                <c:pt idx="167">
                  <c:v>2.0739999999999998</c:v>
                </c:pt>
                <c:pt idx="168">
                  <c:v>1.69</c:v>
                </c:pt>
                <c:pt idx="169">
                  <c:v>1.3360000000000001</c:v>
                </c:pt>
                <c:pt idx="170">
                  <c:v>3.5659999999999998</c:v>
                </c:pt>
                <c:pt idx="171">
                  <c:v>4.5359999999999996</c:v>
                </c:pt>
                <c:pt idx="172">
                  <c:v>3.8450000000000002</c:v>
                </c:pt>
                <c:pt idx="173">
                  <c:v>2.5190000000000001</c:v>
                </c:pt>
                <c:pt idx="174">
                  <c:v>2.3220000000000001</c:v>
                </c:pt>
                <c:pt idx="175">
                  <c:v>2.1749999999999998</c:v>
                </c:pt>
                <c:pt idx="176">
                  <c:v>2.4900000000000002</c:v>
                </c:pt>
                <c:pt idx="177">
                  <c:v>0.92400000000000004</c:v>
                </c:pt>
                <c:pt idx="178">
                  <c:v>0.94599999999999995</c:v>
                </c:pt>
                <c:pt idx="179">
                  <c:v>3.367</c:v>
                </c:pt>
                <c:pt idx="180">
                  <c:v>3.101</c:v>
                </c:pt>
                <c:pt idx="181">
                  <c:v>4.4489999999999998</c:v>
                </c:pt>
                <c:pt idx="182">
                  <c:v>2.1509999999999998</c:v>
                </c:pt>
                <c:pt idx="183">
                  <c:v>2.9540000000000002</c:v>
                </c:pt>
                <c:pt idx="184">
                  <c:v>2.2410000000000001</c:v>
                </c:pt>
                <c:pt idx="185">
                  <c:v>2.1629999999999998</c:v>
                </c:pt>
                <c:pt idx="186">
                  <c:v>1.9630000000000001</c:v>
                </c:pt>
                <c:pt idx="187">
                  <c:v>1.9730000000000001</c:v>
                </c:pt>
                <c:pt idx="188">
                  <c:v>1.94</c:v>
                </c:pt>
                <c:pt idx="189">
                  <c:v>1.504</c:v>
                </c:pt>
                <c:pt idx="190">
                  <c:v>1.522</c:v>
                </c:pt>
                <c:pt idx="191">
                  <c:v>3.0750000000000002</c:v>
                </c:pt>
                <c:pt idx="192">
                  <c:v>3.58</c:v>
                </c:pt>
                <c:pt idx="193">
                  <c:v>1.0660000000000001</c:v>
                </c:pt>
                <c:pt idx="194">
                  <c:v>1.54</c:v>
                </c:pt>
                <c:pt idx="195">
                  <c:v>3.2669999999999999</c:v>
                </c:pt>
                <c:pt idx="196">
                  <c:v>2.7069999999999999</c:v>
                </c:pt>
                <c:pt idx="197">
                  <c:v>3.4860000000000002</c:v>
                </c:pt>
                <c:pt idx="198">
                  <c:v>3.5449999999999999</c:v>
                </c:pt>
                <c:pt idx="199">
                  <c:v>1.534</c:v>
                </c:pt>
                <c:pt idx="200">
                  <c:v>2.637</c:v>
                </c:pt>
                <c:pt idx="201">
                  <c:v>3.0670000000000002</c:v>
                </c:pt>
                <c:pt idx="202">
                  <c:v>4.5830000000000002</c:v>
                </c:pt>
                <c:pt idx="203">
                  <c:v>4.5620000000000003</c:v>
                </c:pt>
                <c:pt idx="204">
                  <c:v>2.2109999999999999</c:v>
                </c:pt>
                <c:pt idx="205">
                  <c:v>2.6219999999999999</c:v>
                </c:pt>
                <c:pt idx="206">
                  <c:v>1.8859999999999999</c:v>
                </c:pt>
                <c:pt idx="207">
                  <c:v>2.4319999999999999</c:v>
                </c:pt>
                <c:pt idx="208">
                  <c:v>4.5019999999999998</c:v>
                </c:pt>
                <c:pt idx="209">
                  <c:v>2.9990000000000001</c:v>
                </c:pt>
                <c:pt idx="210">
                  <c:v>2.6989999999999998</c:v>
                </c:pt>
                <c:pt idx="211">
                  <c:v>3.895</c:v>
                </c:pt>
                <c:pt idx="212">
                  <c:v>2.83</c:v>
                </c:pt>
                <c:pt idx="213">
                  <c:v>4.024</c:v>
                </c:pt>
                <c:pt idx="214">
                  <c:v>2.1989999999999998</c:v>
                </c:pt>
                <c:pt idx="215">
                  <c:v>4.0119999999999996</c:v>
                </c:pt>
                <c:pt idx="216">
                  <c:v>4.5</c:v>
                </c:pt>
                <c:pt idx="217">
                  <c:v>3.0179999999999998</c:v>
                </c:pt>
                <c:pt idx="218">
                  <c:v>3.3460000000000001</c:v>
                </c:pt>
                <c:pt idx="219">
                  <c:v>2.8050000000000002</c:v>
                </c:pt>
                <c:pt idx="220">
                  <c:v>2.105</c:v>
                </c:pt>
                <c:pt idx="221">
                  <c:v>2.0859999999999999</c:v>
                </c:pt>
                <c:pt idx="222">
                  <c:v>2.1230000000000002</c:v>
                </c:pt>
                <c:pt idx="223">
                  <c:v>0.92300000000000004</c:v>
                </c:pt>
                <c:pt idx="224">
                  <c:v>2.3580000000000001</c:v>
                </c:pt>
                <c:pt idx="225">
                  <c:v>2.8919999999999999</c:v>
                </c:pt>
                <c:pt idx="226">
                  <c:v>2.472</c:v>
                </c:pt>
                <c:pt idx="227">
                  <c:v>2.2130000000000001</c:v>
                </c:pt>
                <c:pt idx="228">
                  <c:v>2.855</c:v>
                </c:pt>
                <c:pt idx="229">
                  <c:v>2.6459999999999999</c:v>
                </c:pt>
                <c:pt idx="230">
                  <c:v>4.0190000000000001</c:v>
                </c:pt>
                <c:pt idx="231">
                  <c:v>3.3460000000000001</c:v>
                </c:pt>
                <c:pt idx="232">
                  <c:v>3.427</c:v>
                </c:pt>
                <c:pt idx="233">
                  <c:v>3.1219999999999999</c:v>
                </c:pt>
                <c:pt idx="234">
                  <c:v>1.073</c:v>
                </c:pt>
                <c:pt idx="235">
                  <c:v>2.794</c:v>
                </c:pt>
                <c:pt idx="236">
                  <c:v>3.0870000000000002</c:v>
                </c:pt>
                <c:pt idx="237">
                  <c:v>1.714</c:v>
                </c:pt>
                <c:pt idx="238">
                  <c:v>3.8519999999999999</c:v>
                </c:pt>
                <c:pt idx="239">
                  <c:v>3.29</c:v>
                </c:pt>
                <c:pt idx="240">
                  <c:v>3.782</c:v>
                </c:pt>
                <c:pt idx="241">
                  <c:v>2.351</c:v>
                </c:pt>
                <c:pt idx="242">
                  <c:v>4</c:v>
                </c:pt>
                <c:pt idx="243">
                  <c:v>1.625</c:v>
                </c:pt>
                <c:pt idx="244">
                  <c:v>2.0430000000000001</c:v>
                </c:pt>
                <c:pt idx="245">
                  <c:v>1.9330000000000001</c:v>
                </c:pt>
                <c:pt idx="246">
                  <c:v>3.113</c:v>
                </c:pt>
                <c:pt idx="247">
                  <c:v>3.03</c:v>
                </c:pt>
                <c:pt idx="248">
                  <c:v>2.339</c:v>
                </c:pt>
                <c:pt idx="249">
                  <c:v>3.137</c:v>
                </c:pt>
                <c:pt idx="250">
                  <c:v>1.9910000000000001</c:v>
                </c:pt>
                <c:pt idx="251">
                  <c:v>2.7730000000000001</c:v>
                </c:pt>
                <c:pt idx="252">
                  <c:v>3.294</c:v>
                </c:pt>
                <c:pt idx="253">
                  <c:v>1.639</c:v>
                </c:pt>
                <c:pt idx="254">
                  <c:v>2.1280000000000001</c:v>
                </c:pt>
                <c:pt idx="255">
                  <c:v>2.7719999999999998</c:v>
                </c:pt>
                <c:pt idx="256">
                  <c:v>3.36</c:v>
                </c:pt>
                <c:pt idx="257">
                  <c:v>2.5310000000000001</c:v>
                </c:pt>
                <c:pt idx="258">
                  <c:v>0.59199999999999997</c:v>
                </c:pt>
                <c:pt idx="259">
                  <c:v>1.2669999999999999</c:v>
                </c:pt>
                <c:pt idx="260">
                  <c:v>0.56999999999999995</c:v>
                </c:pt>
                <c:pt idx="261">
                  <c:v>2.431</c:v>
                </c:pt>
                <c:pt idx="262">
                  <c:v>2.5139999999999998</c:v>
                </c:pt>
                <c:pt idx="263">
                  <c:v>2.1589999999999998</c:v>
                </c:pt>
                <c:pt idx="264">
                  <c:v>3.3079999999999998</c:v>
                </c:pt>
                <c:pt idx="265">
                  <c:v>3.452</c:v>
                </c:pt>
                <c:pt idx="266">
                  <c:v>3.0339999999999998</c:v>
                </c:pt>
                <c:pt idx="267">
                  <c:v>3.97</c:v>
                </c:pt>
                <c:pt idx="268">
                  <c:v>0.34399999999999997</c:v>
                </c:pt>
                <c:pt idx="269">
                  <c:v>3.794</c:v>
                </c:pt>
                <c:pt idx="270">
                  <c:v>3.8039999999999998</c:v>
                </c:pt>
                <c:pt idx="271">
                  <c:v>3.9449999999999998</c:v>
                </c:pt>
                <c:pt idx="272">
                  <c:v>4.3490000000000002</c:v>
                </c:pt>
                <c:pt idx="273">
                  <c:v>3.5339999999999998</c:v>
                </c:pt>
                <c:pt idx="274">
                  <c:v>3.87</c:v>
                </c:pt>
                <c:pt idx="275">
                  <c:v>3.0640000000000001</c:v>
                </c:pt>
                <c:pt idx="276">
                  <c:v>1.1870000000000001</c:v>
                </c:pt>
                <c:pt idx="277">
                  <c:v>0.52600000000000002</c:v>
                </c:pt>
                <c:pt idx="278">
                  <c:v>2.157</c:v>
                </c:pt>
                <c:pt idx="279">
                  <c:v>2.0449999999999999</c:v>
                </c:pt>
                <c:pt idx="280">
                  <c:v>4.2279999999999998</c:v>
                </c:pt>
                <c:pt idx="281">
                  <c:v>4.2510000000000003</c:v>
                </c:pt>
                <c:pt idx="282">
                  <c:v>2.4039999999999999</c:v>
                </c:pt>
                <c:pt idx="283">
                  <c:v>3.214</c:v>
                </c:pt>
                <c:pt idx="284">
                  <c:v>2.7160000000000002</c:v>
                </c:pt>
                <c:pt idx="285">
                  <c:v>3.722</c:v>
                </c:pt>
                <c:pt idx="286">
                  <c:v>3.0680000000000001</c:v>
                </c:pt>
                <c:pt idx="287">
                  <c:v>3.4929999999999999</c:v>
                </c:pt>
                <c:pt idx="288">
                  <c:v>3.1139999999999999</c:v>
                </c:pt>
                <c:pt idx="289">
                  <c:v>2.9289999999999998</c:v>
                </c:pt>
                <c:pt idx="290">
                  <c:v>3.4510000000000001</c:v>
                </c:pt>
                <c:pt idx="291">
                  <c:v>2.5830000000000002</c:v>
                </c:pt>
                <c:pt idx="292">
                  <c:v>2.7170000000000001</c:v>
                </c:pt>
                <c:pt idx="293">
                  <c:v>2.1309999999999998</c:v>
                </c:pt>
                <c:pt idx="294">
                  <c:v>4.0279999999999996</c:v>
                </c:pt>
                <c:pt idx="295">
                  <c:v>3.8370000000000002</c:v>
                </c:pt>
                <c:pt idx="296">
                  <c:v>3.7909999999999999</c:v>
                </c:pt>
                <c:pt idx="297">
                  <c:v>2.6709999999999998</c:v>
                </c:pt>
                <c:pt idx="298">
                  <c:v>3.9769999999999999</c:v>
                </c:pt>
                <c:pt idx="299">
                  <c:v>4.1959999999999997</c:v>
                </c:pt>
                <c:pt idx="300">
                  <c:v>3.7959999999999998</c:v>
                </c:pt>
                <c:pt idx="301">
                  <c:v>4.1630000000000003</c:v>
                </c:pt>
                <c:pt idx="302">
                  <c:v>4.3220000000000001</c:v>
                </c:pt>
                <c:pt idx="303">
                  <c:v>3.452</c:v>
                </c:pt>
                <c:pt idx="304">
                  <c:v>4.5599999999999996</c:v>
                </c:pt>
                <c:pt idx="305">
                  <c:v>4.2640000000000002</c:v>
                </c:pt>
                <c:pt idx="306">
                  <c:v>4.5250000000000004</c:v>
                </c:pt>
                <c:pt idx="307">
                  <c:v>3.899</c:v>
                </c:pt>
                <c:pt idx="308">
                  <c:v>3.6509999999999998</c:v>
                </c:pt>
                <c:pt idx="309">
                  <c:v>3.931</c:v>
                </c:pt>
                <c:pt idx="310">
                  <c:v>3.3919999999999999</c:v>
                </c:pt>
                <c:pt idx="311">
                  <c:v>3.2930000000000001</c:v>
                </c:pt>
                <c:pt idx="312">
                  <c:v>3.34</c:v>
                </c:pt>
                <c:pt idx="313">
                  <c:v>3.5209999999999999</c:v>
                </c:pt>
                <c:pt idx="314">
                  <c:v>3.9249999999999998</c:v>
                </c:pt>
                <c:pt idx="315">
                  <c:v>4.282</c:v>
                </c:pt>
                <c:pt idx="316">
                  <c:v>4.9859999999999998</c:v>
                </c:pt>
                <c:pt idx="317">
                  <c:v>3.1880000000000002</c:v>
                </c:pt>
                <c:pt idx="318">
                  <c:v>3.802</c:v>
                </c:pt>
                <c:pt idx="319">
                  <c:v>4.5069999999999997</c:v>
                </c:pt>
                <c:pt idx="320">
                  <c:v>3.121</c:v>
                </c:pt>
                <c:pt idx="321">
                  <c:v>3.976</c:v>
                </c:pt>
                <c:pt idx="322">
                  <c:v>4.8250000000000002</c:v>
                </c:pt>
                <c:pt idx="323">
                  <c:v>5.82</c:v>
                </c:pt>
                <c:pt idx="324">
                  <c:v>5.242</c:v>
                </c:pt>
                <c:pt idx="325">
                  <c:v>3.9820000000000002</c:v>
                </c:pt>
                <c:pt idx="326">
                  <c:v>5.5890000000000004</c:v>
                </c:pt>
                <c:pt idx="327">
                  <c:v>4.8250000000000002</c:v>
                </c:pt>
                <c:pt idx="328">
                  <c:v>4.3440000000000003</c:v>
                </c:pt>
                <c:pt idx="329">
                  <c:v>3.7349999999999999</c:v>
                </c:pt>
                <c:pt idx="330">
                  <c:v>5.1740000000000004</c:v>
                </c:pt>
                <c:pt idx="331">
                  <c:v>4.3739999999999997</c:v>
                </c:pt>
                <c:pt idx="332">
                  <c:v>4.0519999999999996</c:v>
                </c:pt>
                <c:pt idx="333">
                  <c:v>3.633</c:v>
                </c:pt>
                <c:pt idx="334">
                  <c:v>4.4059999999999997</c:v>
                </c:pt>
                <c:pt idx="335">
                  <c:v>4.625</c:v>
                </c:pt>
                <c:pt idx="336">
                  <c:v>4.8529999999999998</c:v>
                </c:pt>
                <c:pt idx="337">
                  <c:v>4.7569999999999997</c:v>
                </c:pt>
                <c:pt idx="338">
                  <c:v>3.5960000000000001</c:v>
                </c:pt>
                <c:pt idx="339">
                  <c:v>4.3970000000000002</c:v>
                </c:pt>
                <c:pt idx="340">
                  <c:v>5.1660000000000004</c:v>
                </c:pt>
                <c:pt idx="341">
                  <c:v>5.2119999999999997</c:v>
                </c:pt>
                <c:pt idx="342">
                  <c:v>4.8259999999999996</c:v>
                </c:pt>
                <c:pt idx="343">
                  <c:v>5.742</c:v>
                </c:pt>
                <c:pt idx="344">
                  <c:v>1.238</c:v>
                </c:pt>
                <c:pt idx="345">
                  <c:v>3.863</c:v>
                </c:pt>
                <c:pt idx="346">
                  <c:v>4.2110000000000003</c:v>
                </c:pt>
                <c:pt idx="347">
                  <c:v>3.7480000000000002</c:v>
                </c:pt>
                <c:pt idx="348">
                  <c:v>3.4980000000000002</c:v>
                </c:pt>
                <c:pt idx="349">
                  <c:v>5.6589999999999998</c:v>
                </c:pt>
                <c:pt idx="350">
                  <c:v>3.9460000000000002</c:v>
                </c:pt>
                <c:pt idx="351">
                  <c:v>3.831</c:v>
                </c:pt>
                <c:pt idx="352">
                  <c:v>3.1909999999999998</c:v>
                </c:pt>
                <c:pt idx="353">
                  <c:v>4.43</c:v>
                </c:pt>
                <c:pt idx="354">
                  <c:v>3.98</c:v>
                </c:pt>
                <c:pt idx="355">
                  <c:v>6</c:v>
                </c:pt>
                <c:pt idx="356">
                  <c:v>5.9610000000000003</c:v>
                </c:pt>
                <c:pt idx="357">
                  <c:v>4.41</c:v>
                </c:pt>
                <c:pt idx="358">
                  <c:v>3.7650000000000001</c:v>
                </c:pt>
                <c:pt idx="359">
                  <c:v>3.5840000000000001</c:v>
                </c:pt>
                <c:pt idx="360">
                  <c:v>3.5059999999999998</c:v>
                </c:pt>
                <c:pt idx="361">
                  <c:v>5.1079999999999997</c:v>
                </c:pt>
                <c:pt idx="362">
                  <c:v>6.6440000000000001</c:v>
                </c:pt>
                <c:pt idx="363">
                  <c:v>5.024</c:v>
                </c:pt>
                <c:pt idx="364">
                  <c:v>4.6609999999999996</c:v>
                </c:pt>
                <c:pt idx="365">
                  <c:v>3.0990000000000002</c:v>
                </c:pt>
                <c:pt idx="366">
                  <c:v>2.5579999999999998</c:v>
                </c:pt>
                <c:pt idx="367">
                  <c:v>4.2930000000000001</c:v>
                </c:pt>
                <c:pt idx="368">
                  <c:v>4.4560000000000004</c:v>
                </c:pt>
                <c:pt idx="369">
                  <c:v>2.6539999999999999</c:v>
                </c:pt>
                <c:pt idx="370">
                  <c:v>4.2290000000000001</c:v>
                </c:pt>
                <c:pt idx="371">
                  <c:v>5.2869999999999999</c:v>
                </c:pt>
                <c:pt idx="372">
                  <c:v>4.1239999999999997</c:v>
                </c:pt>
                <c:pt idx="373">
                  <c:v>4.3920000000000003</c:v>
                </c:pt>
                <c:pt idx="374">
                  <c:v>4.3650000000000002</c:v>
                </c:pt>
                <c:pt idx="375">
                  <c:v>4.3259999999999996</c:v>
                </c:pt>
                <c:pt idx="376">
                  <c:v>5.3760000000000003</c:v>
                </c:pt>
                <c:pt idx="377">
                  <c:v>4.7649999999999997</c:v>
                </c:pt>
                <c:pt idx="378">
                  <c:v>5.7969999999999997</c:v>
                </c:pt>
                <c:pt idx="379">
                  <c:v>7.1840000000000002</c:v>
                </c:pt>
                <c:pt idx="380">
                  <c:v>6.399</c:v>
                </c:pt>
                <c:pt idx="381">
                  <c:v>4.101</c:v>
                </c:pt>
                <c:pt idx="382">
                  <c:v>2.9809999999999999</c:v>
                </c:pt>
                <c:pt idx="383">
                  <c:v>2.7639999999999998</c:v>
                </c:pt>
                <c:pt idx="384">
                  <c:v>2.891</c:v>
                </c:pt>
                <c:pt idx="385">
                  <c:v>2.0720000000000001</c:v>
                </c:pt>
                <c:pt idx="386">
                  <c:v>3.53</c:v>
                </c:pt>
                <c:pt idx="387">
                  <c:v>3.4129999999999998</c:v>
                </c:pt>
                <c:pt idx="388">
                  <c:v>3.84</c:v>
                </c:pt>
                <c:pt idx="389">
                  <c:v>6.1669999999999998</c:v>
                </c:pt>
                <c:pt idx="390">
                  <c:v>4.5839999999999996</c:v>
                </c:pt>
                <c:pt idx="391">
                  <c:v>5.5880000000000001</c:v>
                </c:pt>
                <c:pt idx="392">
                  <c:v>5.03</c:v>
                </c:pt>
                <c:pt idx="393">
                  <c:v>5.6260000000000003</c:v>
                </c:pt>
                <c:pt idx="394">
                  <c:v>5.5309999999999997</c:v>
                </c:pt>
                <c:pt idx="395">
                  <c:v>6.2880000000000003</c:v>
                </c:pt>
                <c:pt idx="396">
                  <c:v>6.1989999999999998</c:v>
                </c:pt>
                <c:pt idx="397">
                  <c:v>6.3559999999999999</c:v>
                </c:pt>
                <c:pt idx="398">
                  <c:v>5.867</c:v>
                </c:pt>
                <c:pt idx="399">
                  <c:v>4.7839999999999998</c:v>
                </c:pt>
                <c:pt idx="400">
                  <c:v>5.8319999999999999</c:v>
                </c:pt>
                <c:pt idx="401">
                  <c:v>6.0750000000000002</c:v>
                </c:pt>
                <c:pt idx="402">
                  <c:v>5.4260000000000002</c:v>
                </c:pt>
                <c:pt idx="403">
                  <c:v>5.3129999999999997</c:v>
                </c:pt>
                <c:pt idx="404">
                  <c:v>1.9770000000000001</c:v>
                </c:pt>
                <c:pt idx="405">
                  <c:v>4.63</c:v>
                </c:pt>
                <c:pt idx="406">
                  <c:v>6.0510000000000002</c:v>
                </c:pt>
                <c:pt idx="407">
                  <c:v>4.8310000000000004</c:v>
                </c:pt>
                <c:pt idx="408">
                  <c:v>7.1070000000000002</c:v>
                </c:pt>
                <c:pt idx="409">
                  <c:v>6.0590000000000002</c:v>
                </c:pt>
                <c:pt idx="410">
                  <c:v>6.92</c:v>
                </c:pt>
                <c:pt idx="411">
                  <c:v>4.226</c:v>
                </c:pt>
                <c:pt idx="412">
                  <c:v>4.7560000000000002</c:v>
                </c:pt>
                <c:pt idx="413">
                  <c:v>5.0880000000000001</c:v>
                </c:pt>
                <c:pt idx="414">
                  <c:v>4.25</c:v>
                </c:pt>
                <c:pt idx="415">
                  <c:v>3.1579999999999999</c:v>
                </c:pt>
                <c:pt idx="416">
                  <c:v>2.661</c:v>
                </c:pt>
                <c:pt idx="417">
                  <c:v>3.3439999999999999</c:v>
                </c:pt>
                <c:pt idx="418">
                  <c:v>2.7069999999999999</c:v>
                </c:pt>
                <c:pt idx="419">
                  <c:v>1.8919999999999999</c:v>
                </c:pt>
                <c:pt idx="420">
                  <c:v>1.8839999999999999</c:v>
                </c:pt>
                <c:pt idx="421">
                  <c:v>4.4320000000000004</c:v>
                </c:pt>
                <c:pt idx="422">
                  <c:v>2.0630000000000002</c:v>
                </c:pt>
                <c:pt idx="423">
                  <c:v>2.7010000000000001</c:v>
                </c:pt>
                <c:pt idx="424">
                  <c:v>2.8250000000000002</c:v>
                </c:pt>
                <c:pt idx="425">
                  <c:v>4.4740000000000002</c:v>
                </c:pt>
                <c:pt idx="426">
                  <c:v>4.95</c:v>
                </c:pt>
                <c:pt idx="427">
                  <c:v>2.8210000000000002</c:v>
                </c:pt>
                <c:pt idx="428">
                  <c:v>4.1390000000000002</c:v>
                </c:pt>
                <c:pt idx="429">
                  <c:v>4.4400000000000004</c:v>
                </c:pt>
                <c:pt idx="430">
                  <c:v>3.6360000000000001</c:v>
                </c:pt>
                <c:pt idx="431">
                  <c:v>4.835</c:v>
                </c:pt>
                <c:pt idx="432">
                  <c:v>4.0170000000000003</c:v>
                </c:pt>
                <c:pt idx="433">
                  <c:v>1.7869999999999999</c:v>
                </c:pt>
                <c:pt idx="434">
                  <c:v>2.0449999999999999</c:v>
                </c:pt>
                <c:pt idx="435">
                  <c:v>5.8029999999999999</c:v>
                </c:pt>
                <c:pt idx="436">
                  <c:v>2.125</c:v>
                </c:pt>
                <c:pt idx="437">
                  <c:v>3.984</c:v>
                </c:pt>
                <c:pt idx="438">
                  <c:v>4.3490000000000002</c:v>
                </c:pt>
                <c:pt idx="439">
                  <c:v>4.1050000000000004</c:v>
                </c:pt>
                <c:pt idx="440">
                  <c:v>3.4830000000000001</c:v>
                </c:pt>
                <c:pt idx="441">
                  <c:v>2.1579999999999999</c:v>
                </c:pt>
                <c:pt idx="442">
                  <c:v>2.0329999999999999</c:v>
                </c:pt>
                <c:pt idx="443">
                  <c:v>1.9730000000000001</c:v>
                </c:pt>
                <c:pt idx="444">
                  <c:v>1.4550000000000001</c:v>
                </c:pt>
                <c:pt idx="445">
                  <c:v>2.7530000000000001</c:v>
                </c:pt>
                <c:pt idx="446">
                  <c:v>3.44</c:v>
                </c:pt>
                <c:pt idx="447">
                  <c:v>2.089</c:v>
                </c:pt>
                <c:pt idx="448">
                  <c:v>3.8690000000000002</c:v>
                </c:pt>
                <c:pt idx="449">
                  <c:v>2.7240000000000002</c:v>
                </c:pt>
                <c:pt idx="450">
                  <c:v>2.8540000000000001</c:v>
                </c:pt>
                <c:pt idx="451">
                  <c:v>1.1060000000000001</c:v>
                </c:pt>
                <c:pt idx="452">
                  <c:v>3.36</c:v>
                </c:pt>
                <c:pt idx="453">
                  <c:v>2.4510000000000001</c:v>
                </c:pt>
                <c:pt idx="454">
                  <c:v>3.2719999999999998</c:v>
                </c:pt>
                <c:pt idx="455">
                  <c:v>2.3540000000000001</c:v>
                </c:pt>
                <c:pt idx="456">
                  <c:v>3.484</c:v>
                </c:pt>
                <c:pt idx="457">
                  <c:v>3.44</c:v>
                </c:pt>
                <c:pt idx="458">
                  <c:v>2.1320000000000001</c:v>
                </c:pt>
                <c:pt idx="459">
                  <c:v>2.66</c:v>
                </c:pt>
                <c:pt idx="460">
                  <c:v>1.9870000000000001</c:v>
                </c:pt>
                <c:pt idx="461">
                  <c:v>5.1459999999999999</c:v>
                </c:pt>
                <c:pt idx="462">
                  <c:v>5.1820000000000004</c:v>
                </c:pt>
                <c:pt idx="463">
                  <c:v>2.8679999999999999</c:v>
                </c:pt>
                <c:pt idx="464">
                  <c:v>4.3849999999999998</c:v>
                </c:pt>
                <c:pt idx="465">
                  <c:v>3.073</c:v>
                </c:pt>
                <c:pt idx="466">
                  <c:v>3.2490000000000001</c:v>
                </c:pt>
                <c:pt idx="467">
                  <c:v>1.6439999999999999</c:v>
                </c:pt>
                <c:pt idx="468">
                  <c:v>3.8610000000000002</c:v>
                </c:pt>
                <c:pt idx="469">
                  <c:v>2.9340000000000002</c:v>
                </c:pt>
                <c:pt idx="470">
                  <c:v>2.4990000000000001</c:v>
                </c:pt>
                <c:pt idx="471">
                  <c:v>1.9690000000000001</c:v>
                </c:pt>
                <c:pt idx="472">
                  <c:v>4.0659999999999998</c:v>
                </c:pt>
                <c:pt idx="473">
                  <c:v>2.403</c:v>
                </c:pt>
                <c:pt idx="474">
                  <c:v>1.786</c:v>
                </c:pt>
                <c:pt idx="475">
                  <c:v>2.4830000000000001</c:v>
                </c:pt>
                <c:pt idx="476">
                  <c:v>1.873</c:v>
                </c:pt>
                <c:pt idx="477">
                  <c:v>1.776</c:v>
                </c:pt>
                <c:pt idx="478">
                  <c:v>2.4409999999999998</c:v>
                </c:pt>
                <c:pt idx="479">
                  <c:v>2.9889999999999999</c:v>
                </c:pt>
                <c:pt idx="480">
                  <c:v>3.169</c:v>
                </c:pt>
                <c:pt idx="481">
                  <c:v>2.9359999999999999</c:v>
                </c:pt>
                <c:pt idx="482">
                  <c:v>3.3359999999999999</c:v>
                </c:pt>
                <c:pt idx="483">
                  <c:v>2.6509999999999998</c:v>
                </c:pt>
                <c:pt idx="484">
                  <c:v>2.3149999999999999</c:v>
                </c:pt>
                <c:pt idx="485">
                  <c:v>2.4750000000000001</c:v>
                </c:pt>
                <c:pt idx="486">
                  <c:v>3.4780000000000002</c:v>
                </c:pt>
                <c:pt idx="487">
                  <c:v>3.419</c:v>
                </c:pt>
                <c:pt idx="488">
                  <c:v>2.1539999999999999</c:v>
                </c:pt>
                <c:pt idx="489">
                  <c:v>1.508</c:v>
                </c:pt>
                <c:pt idx="490">
                  <c:v>1.3260000000000001</c:v>
                </c:pt>
                <c:pt idx="491">
                  <c:v>1.5269999999999999</c:v>
                </c:pt>
                <c:pt idx="492">
                  <c:v>2.0019999999999998</c:v>
                </c:pt>
                <c:pt idx="493">
                  <c:v>2.8109999999999999</c:v>
                </c:pt>
                <c:pt idx="494">
                  <c:v>1.7549999999999999</c:v>
                </c:pt>
                <c:pt idx="495">
                  <c:v>2.5310000000000001</c:v>
                </c:pt>
                <c:pt idx="496">
                  <c:v>1.8280000000000001</c:v>
                </c:pt>
                <c:pt idx="497">
                  <c:v>3.4950000000000001</c:v>
                </c:pt>
                <c:pt idx="498">
                  <c:v>1.615</c:v>
                </c:pt>
                <c:pt idx="499">
                  <c:v>2.1259999999999999</c:v>
                </c:pt>
                <c:pt idx="500">
                  <c:v>2.3130000000000002</c:v>
                </c:pt>
                <c:pt idx="501">
                  <c:v>2.6640000000000001</c:v>
                </c:pt>
                <c:pt idx="502">
                  <c:v>2.3530000000000002</c:v>
                </c:pt>
                <c:pt idx="503">
                  <c:v>2.04</c:v>
                </c:pt>
                <c:pt idx="504">
                  <c:v>1.127</c:v>
                </c:pt>
                <c:pt idx="505">
                  <c:v>2.1259999999999999</c:v>
                </c:pt>
                <c:pt idx="506">
                  <c:v>3.3109999999999999</c:v>
                </c:pt>
                <c:pt idx="507">
                  <c:v>4.0039999999999996</c:v>
                </c:pt>
                <c:pt idx="508">
                  <c:v>2.504</c:v>
                </c:pt>
                <c:pt idx="509">
                  <c:v>2.367</c:v>
                </c:pt>
                <c:pt idx="510">
                  <c:v>2.2749999999999999</c:v>
                </c:pt>
                <c:pt idx="511">
                  <c:v>2.4180000000000001</c:v>
                </c:pt>
                <c:pt idx="512">
                  <c:v>1.734</c:v>
                </c:pt>
                <c:pt idx="513">
                  <c:v>3.8010000000000002</c:v>
                </c:pt>
                <c:pt idx="514">
                  <c:v>2.4849999999999999</c:v>
                </c:pt>
                <c:pt idx="515">
                  <c:v>2.9369999999999998</c:v>
                </c:pt>
                <c:pt idx="516">
                  <c:v>1.9</c:v>
                </c:pt>
                <c:pt idx="517">
                  <c:v>1.0680000000000001</c:v>
                </c:pt>
                <c:pt idx="518">
                  <c:v>2.0710000000000002</c:v>
                </c:pt>
                <c:pt idx="519">
                  <c:v>2.4260000000000002</c:v>
                </c:pt>
                <c:pt idx="520">
                  <c:v>3.2810000000000001</c:v>
                </c:pt>
                <c:pt idx="521">
                  <c:v>1.7010000000000001</c:v>
                </c:pt>
                <c:pt idx="522">
                  <c:v>4.1470000000000002</c:v>
                </c:pt>
                <c:pt idx="523">
                  <c:v>4.7869999999999999</c:v>
                </c:pt>
                <c:pt idx="524">
                  <c:v>2.9750000000000001</c:v>
                </c:pt>
                <c:pt idx="525">
                  <c:v>2.1349999999999998</c:v>
                </c:pt>
                <c:pt idx="526">
                  <c:v>3.202</c:v>
                </c:pt>
                <c:pt idx="527">
                  <c:v>3.468</c:v>
                </c:pt>
                <c:pt idx="528">
                  <c:v>2.2210000000000001</c:v>
                </c:pt>
                <c:pt idx="529">
                  <c:v>2.0529999999999999</c:v>
                </c:pt>
                <c:pt idx="530">
                  <c:v>2.2909999999999999</c:v>
                </c:pt>
                <c:pt idx="531">
                  <c:v>3.2069999999999999</c:v>
                </c:pt>
                <c:pt idx="532">
                  <c:v>1.9219999999999999</c:v>
                </c:pt>
                <c:pt idx="533">
                  <c:v>2.202</c:v>
                </c:pt>
                <c:pt idx="534">
                  <c:v>1.633</c:v>
                </c:pt>
                <c:pt idx="535">
                  <c:v>2.6070000000000002</c:v>
                </c:pt>
                <c:pt idx="536">
                  <c:v>2.5110000000000001</c:v>
                </c:pt>
                <c:pt idx="537">
                  <c:v>2.1970000000000001</c:v>
                </c:pt>
                <c:pt idx="538">
                  <c:v>0.67100000000000004</c:v>
                </c:pt>
                <c:pt idx="539">
                  <c:v>2.1960000000000002</c:v>
                </c:pt>
                <c:pt idx="540">
                  <c:v>2.4060000000000001</c:v>
                </c:pt>
                <c:pt idx="541">
                  <c:v>2.081</c:v>
                </c:pt>
                <c:pt idx="542">
                  <c:v>3.2890000000000001</c:v>
                </c:pt>
                <c:pt idx="543">
                  <c:v>1.7330000000000001</c:v>
                </c:pt>
                <c:pt idx="544">
                  <c:v>1.3560000000000001</c:v>
                </c:pt>
                <c:pt idx="545">
                  <c:v>3.2879999999999998</c:v>
                </c:pt>
                <c:pt idx="546">
                  <c:v>3.98</c:v>
                </c:pt>
                <c:pt idx="547">
                  <c:v>3.726</c:v>
                </c:pt>
                <c:pt idx="548">
                  <c:v>3.6669999999999998</c:v>
                </c:pt>
                <c:pt idx="549">
                  <c:v>2.464</c:v>
                </c:pt>
                <c:pt idx="550">
                  <c:v>2.5630000000000002</c:v>
                </c:pt>
                <c:pt idx="551">
                  <c:v>3.371</c:v>
                </c:pt>
                <c:pt idx="552">
                  <c:v>3.8290000000000002</c:v>
                </c:pt>
                <c:pt idx="553">
                  <c:v>2.2280000000000002</c:v>
                </c:pt>
                <c:pt idx="554">
                  <c:v>2.9940000000000002</c:v>
                </c:pt>
                <c:pt idx="555">
                  <c:v>3.883</c:v>
                </c:pt>
                <c:pt idx="556">
                  <c:v>2.306</c:v>
                </c:pt>
                <c:pt idx="557">
                  <c:v>2.8090000000000002</c:v>
                </c:pt>
                <c:pt idx="558">
                  <c:v>2.5920000000000001</c:v>
                </c:pt>
                <c:pt idx="559">
                  <c:v>2.774</c:v>
                </c:pt>
                <c:pt idx="560">
                  <c:v>1.8169999999999999</c:v>
                </c:pt>
                <c:pt idx="561">
                  <c:v>1.6479999999999999</c:v>
                </c:pt>
                <c:pt idx="562">
                  <c:v>3.4340000000000002</c:v>
                </c:pt>
                <c:pt idx="563">
                  <c:v>4.4359999999999999</c:v>
                </c:pt>
                <c:pt idx="564">
                  <c:v>1.008</c:v>
                </c:pt>
                <c:pt idx="565">
                  <c:v>4.585</c:v>
                </c:pt>
                <c:pt idx="566">
                  <c:v>3.1379999999999999</c:v>
                </c:pt>
                <c:pt idx="567">
                  <c:v>2.7770000000000001</c:v>
                </c:pt>
                <c:pt idx="568">
                  <c:v>1.1319999999999999</c:v>
                </c:pt>
                <c:pt idx="569">
                  <c:v>2.403</c:v>
                </c:pt>
                <c:pt idx="570">
                  <c:v>0.92900000000000005</c:v>
                </c:pt>
                <c:pt idx="571">
                  <c:v>3.254</c:v>
                </c:pt>
                <c:pt idx="572">
                  <c:v>2.282</c:v>
                </c:pt>
                <c:pt idx="573">
                  <c:v>2.7879999999999998</c:v>
                </c:pt>
                <c:pt idx="574">
                  <c:v>2.4670000000000001</c:v>
                </c:pt>
                <c:pt idx="575">
                  <c:v>1.8129999999999999</c:v>
                </c:pt>
                <c:pt idx="576">
                  <c:v>1.68</c:v>
                </c:pt>
                <c:pt idx="577">
                  <c:v>1.653</c:v>
                </c:pt>
                <c:pt idx="578">
                  <c:v>1.8779999999999999</c:v>
                </c:pt>
                <c:pt idx="579">
                  <c:v>1.62</c:v>
                </c:pt>
                <c:pt idx="580">
                  <c:v>1.35</c:v>
                </c:pt>
                <c:pt idx="581">
                  <c:v>4.125</c:v>
                </c:pt>
                <c:pt idx="582">
                  <c:v>3.8849999999999998</c:v>
                </c:pt>
                <c:pt idx="583">
                  <c:v>3.8090000000000002</c:v>
                </c:pt>
                <c:pt idx="584">
                  <c:v>3.7189999999999999</c:v>
                </c:pt>
                <c:pt idx="585">
                  <c:v>2.7029999999999998</c:v>
                </c:pt>
                <c:pt idx="586">
                  <c:v>2.3260000000000001</c:v>
                </c:pt>
                <c:pt idx="587">
                  <c:v>1.3540000000000001</c:v>
                </c:pt>
                <c:pt idx="588">
                  <c:v>3.1160000000000001</c:v>
                </c:pt>
                <c:pt idx="589">
                  <c:v>2.6070000000000002</c:v>
                </c:pt>
                <c:pt idx="590">
                  <c:v>1.8839999999999999</c:v>
                </c:pt>
                <c:pt idx="591">
                  <c:v>1.923</c:v>
                </c:pt>
                <c:pt idx="592">
                  <c:v>2.8679999999999999</c:v>
                </c:pt>
                <c:pt idx="593">
                  <c:v>3.0310000000000001</c:v>
                </c:pt>
                <c:pt idx="594">
                  <c:v>2.266</c:v>
                </c:pt>
                <c:pt idx="595">
                  <c:v>1.101</c:v>
                </c:pt>
                <c:pt idx="596">
                  <c:v>2.6280000000000001</c:v>
                </c:pt>
                <c:pt idx="597">
                  <c:v>2.774</c:v>
                </c:pt>
                <c:pt idx="598">
                  <c:v>2.7029999999999998</c:v>
                </c:pt>
                <c:pt idx="599">
                  <c:v>3.1640000000000001</c:v>
                </c:pt>
                <c:pt idx="600">
                  <c:v>2.36</c:v>
                </c:pt>
                <c:pt idx="601">
                  <c:v>1.744</c:v>
                </c:pt>
                <c:pt idx="602">
                  <c:v>1.5469999999999999</c:v>
                </c:pt>
                <c:pt idx="603">
                  <c:v>2.8410000000000002</c:v>
                </c:pt>
                <c:pt idx="604">
                  <c:v>2.4990000000000001</c:v>
                </c:pt>
                <c:pt idx="605">
                  <c:v>1.5840000000000001</c:v>
                </c:pt>
                <c:pt idx="606">
                  <c:v>3.052</c:v>
                </c:pt>
                <c:pt idx="607">
                  <c:v>2.7890000000000001</c:v>
                </c:pt>
                <c:pt idx="608">
                  <c:v>1.657</c:v>
                </c:pt>
                <c:pt idx="609">
                  <c:v>2.452</c:v>
                </c:pt>
                <c:pt idx="610">
                  <c:v>2.097</c:v>
                </c:pt>
                <c:pt idx="611">
                  <c:v>1.466</c:v>
                </c:pt>
                <c:pt idx="612">
                  <c:v>3.5369999999999999</c:v>
                </c:pt>
                <c:pt idx="613">
                  <c:v>2.7029999999999998</c:v>
                </c:pt>
                <c:pt idx="614">
                  <c:v>2.613</c:v>
                </c:pt>
                <c:pt idx="615">
                  <c:v>2.6949999999999998</c:v>
                </c:pt>
                <c:pt idx="616">
                  <c:v>2.802</c:v>
                </c:pt>
                <c:pt idx="617">
                  <c:v>0.39200000000000002</c:v>
                </c:pt>
                <c:pt idx="618">
                  <c:v>3.8769999999999998</c:v>
                </c:pt>
                <c:pt idx="619">
                  <c:v>4.0069999999999997</c:v>
                </c:pt>
                <c:pt idx="620">
                  <c:v>1.9179999999999999</c:v>
                </c:pt>
                <c:pt idx="621">
                  <c:v>0.90500000000000003</c:v>
                </c:pt>
                <c:pt idx="622">
                  <c:v>0.88</c:v>
                </c:pt>
                <c:pt idx="623">
                  <c:v>2.423</c:v>
                </c:pt>
                <c:pt idx="624">
                  <c:v>1.1599999999999999</c:v>
                </c:pt>
                <c:pt idx="625">
                  <c:v>1</c:v>
                </c:pt>
                <c:pt idx="626">
                  <c:v>1.7649999999999999</c:v>
                </c:pt>
                <c:pt idx="627">
                  <c:v>3</c:v>
                </c:pt>
                <c:pt idx="628">
                  <c:v>2.823</c:v>
                </c:pt>
                <c:pt idx="629">
                  <c:v>1.869</c:v>
                </c:pt>
                <c:pt idx="630">
                  <c:v>1.998</c:v>
                </c:pt>
                <c:pt idx="631">
                  <c:v>0.42799999999999999</c:v>
                </c:pt>
                <c:pt idx="632">
                  <c:v>0.32600000000000001</c:v>
                </c:pt>
                <c:pt idx="633">
                  <c:v>1.619</c:v>
                </c:pt>
                <c:pt idx="634">
                  <c:v>3.0190000000000001</c:v>
                </c:pt>
                <c:pt idx="635">
                  <c:v>1.669</c:v>
                </c:pt>
                <c:pt idx="636">
                  <c:v>1.782</c:v>
                </c:pt>
                <c:pt idx="637">
                  <c:v>2.411</c:v>
                </c:pt>
                <c:pt idx="638">
                  <c:v>1.575</c:v>
                </c:pt>
                <c:pt idx="639">
                  <c:v>2.403</c:v>
                </c:pt>
                <c:pt idx="640">
                  <c:v>1.5169999999999999</c:v>
                </c:pt>
                <c:pt idx="641">
                  <c:v>1.5229999999999999</c:v>
                </c:pt>
                <c:pt idx="642">
                  <c:v>3.08</c:v>
                </c:pt>
                <c:pt idx="643">
                  <c:v>3.3340000000000001</c:v>
                </c:pt>
                <c:pt idx="644">
                  <c:v>3.11</c:v>
                </c:pt>
                <c:pt idx="645">
                  <c:v>2.6909999999999998</c:v>
                </c:pt>
                <c:pt idx="646">
                  <c:v>2.5590000000000002</c:v>
                </c:pt>
                <c:pt idx="647">
                  <c:v>1.5029999999999999</c:v>
                </c:pt>
                <c:pt idx="648">
                  <c:v>1.905</c:v>
                </c:pt>
                <c:pt idx="649">
                  <c:v>2.036</c:v>
                </c:pt>
                <c:pt idx="650">
                  <c:v>1.4550000000000001</c:v>
                </c:pt>
                <c:pt idx="651">
                  <c:v>2.9409999999999998</c:v>
                </c:pt>
                <c:pt idx="652">
                  <c:v>2.3559999999999999</c:v>
                </c:pt>
                <c:pt idx="653">
                  <c:v>2.1190000000000002</c:v>
                </c:pt>
                <c:pt idx="654">
                  <c:v>2.3010000000000002</c:v>
                </c:pt>
                <c:pt idx="655">
                  <c:v>2.48</c:v>
                </c:pt>
                <c:pt idx="656">
                  <c:v>3.1539999999999999</c:v>
                </c:pt>
                <c:pt idx="657">
                  <c:v>4.2720000000000002</c:v>
                </c:pt>
                <c:pt idx="658">
                  <c:v>4.5129999999999999</c:v>
                </c:pt>
                <c:pt idx="659">
                  <c:v>4.3330000000000002</c:v>
                </c:pt>
                <c:pt idx="660">
                  <c:v>4.2850000000000001</c:v>
                </c:pt>
                <c:pt idx="661">
                  <c:v>4.5810000000000004</c:v>
                </c:pt>
                <c:pt idx="662">
                  <c:v>2.1930000000000001</c:v>
                </c:pt>
                <c:pt idx="663">
                  <c:v>2.6549999999999998</c:v>
                </c:pt>
                <c:pt idx="664">
                  <c:v>2.1339999999999999</c:v>
                </c:pt>
                <c:pt idx="665">
                  <c:v>1.78</c:v>
                </c:pt>
                <c:pt idx="666">
                  <c:v>3.0049999999999999</c:v>
                </c:pt>
                <c:pt idx="667">
                  <c:v>4.0199999999999996</c:v>
                </c:pt>
                <c:pt idx="668">
                  <c:v>3.9660000000000002</c:v>
                </c:pt>
                <c:pt idx="669">
                  <c:v>4.1449999999999996</c:v>
                </c:pt>
                <c:pt idx="670">
                  <c:v>3.9689999999999999</c:v>
                </c:pt>
                <c:pt idx="671">
                  <c:v>7.4999999999999997E-2</c:v>
                </c:pt>
                <c:pt idx="672">
                  <c:v>5.2380000000000004</c:v>
                </c:pt>
                <c:pt idx="673">
                  <c:v>2.7970000000000002</c:v>
                </c:pt>
                <c:pt idx="674">
                  <c:v>2.9820000000000002</c:v>
                </c:pt>
                <c:pt idx="675">
                  <c:v>3.7480000000000002</c:v>
                </c:pt>
                <c:pt idx="676">
                  <c:v>4.3659999999999997</c:v>
                </c:pt>
                <c:pt idx="677">
                  <c:v>3.9769999999999999</c:v>
                </c:pt>
                <c:pt idx="678">
                  <c:v>3.556</c:v>
                </c:pt>
                <c:pt idx="679">
                  <c:v>4.1429999999999998</c:v>
                </c:pt>
                <c:pt idx="680">
                  <c:v>4.5030000000000001</c:v>
                </c:pt>
                <c:pt idx="681">
                  <c:v>4.5039999999999996</c:v>
                </c:pt>
                <c:pt idx="682">
                  <c:v>5.0780000000000003</c:v>
                </c:pt>
                <c:pt idx="683">
                  <c:v>5.0010000000000003</c:v>
                </c:pt>
                <c:pt idx="684">
                  <c:v>4.2329999999999997</c:v>
                </c:pt>
                <c:pt idx="685">
                  <c:v>5.74</c:v>
                </c:pt>
                <c:pt idx="686">
                  <c:v>4.9080000000000004</c:v>
                </c:pt>
                <c:pt idx="687">
                  <c:v>4.6879999999999997</c:v>
                </c:pt>
                <c:pt idx="688">
                  <c:v>5.1840000000000002</c:v>
                </c:pt>
                <c:pt idx="689">
                  <c:v>4.7039999999999997</c:v>
                </c:pt>
                <c:pt idx="690">
                  <c:v>3.4729999999999999</c:v>
                </c:pt>
                <c:pt idx="691">
                  <c:v>4.1900000000000004</c:v>
                </c:pt>
                <c:pt idx="692">
                  <c:v>4.7140000000000004</c:v>
                </c:pt>
                <c:pt idx="693">
                  <c:v>4.6379999999999999</c:v>
                </c:pt>
                <c:pt idx="694">
                  <c:v>3.31</c:v>
                </c:pt>
                <c:pt idx="695">
                  <c:v>4.3259999999999996</c:v>
                </c:pt>
                <c:pt idx="696">
                  <c:v>4.2889999999999997</c:v>
                </c:pt>
                <c:pt idx="697">
                  <c:v>2.59</c:v>
                </c:pt>
                <c:pt idx="698">
                  <c:v>3.13</c:v>
                </c:pt>
                <c:pt idx="699">
                  <c:v>3.9329999999999998</c:v>
                </c:pt>
                <c:pt idx="700">
                  <c:v>3.4849999999999999</c:v>
                </c:pt>
                <c:pt idx="701">
                  <c:v>4.7770000000000001</c:v>
                </c:pt>
                <c:pt idx="702">
                  <c:v>2.71</c:v>
                </c:pt>
                <c:pt idx="703">
                  <c:v>3.95</c:v>
                </c:pt>
                <c:pt idx="704">
                  <c:v>4.8470000000000004</c:v>
                </c:pt>
                <c:pt idx="705">
                  <c:v>4.3659999999999997</c:v>
                </c:pt>
                <c:pt idx="706">
                  <c:v>3.1080000000000001</c:v>
                </c:pt>
                <c:pt idx="707">
                  <c:v>3.48</c:v>
                </c:pt>
                <c:pt idx="708">
                  <c:v>3.6579999999999999</c:v>
                </c:pt>
                <c:pt idx="709">
                  <c:v>3.5649999999999999</c:v>
                </c:pt>
                <c:pt idx="710">
                  <c:v>3.95</c:v>
                </c:pt>
                <c:pt idx="711">
                  <c:v>4.0119999999999996</c:v>
                </c:pt>
                <c:pt idx="712">
                  <c:v>5.7329999999999997</c:v>
                </c:pt>
                <c:pt idx="713">
                  <c:v>4.8899999999999997</c:v>
                </c:pt>
                <c:pt idx="714">
                  <c:v>5.36</c:v>
                </c:pt>
                <c:pt idx="715">
                  <c:v>3.9380000000000002</c:v>
                </c:pt>
                <c:pt idx="716">
                  <c:v>3.2370000000000001</c:v>
                </c:pt>
                <c:pt idx="717">
                  <c:v>5.0010000000000003</c:v>
                </c:pt>
                <c:pt idx="718">
                  <c:v>4.2750000000000004</c:v>
                </c:pt>
                <c:pt idx="719">
                  <c:v>4.4470000000000001</c:v>
                </c:pt>
                <c:pt idx="720">
                  <c:v>4.0289999999999999</c:v>
                </c:pt>
                <c:pt idx="721">
                  <c:v>4.68</c:v>
                </c:pt>
                <c:pt idx="722">
                  <c:v>5.1950000000000003</c:v>
                </c:pt>
                <c:pt idx="723">
                  <c:v>4.7709999999999999</c:v>
                </c:pt>
                <c:pt idx="724">
                  <c:v>4.8540000000000001</c:v>
                </c:pt>
                <c:pt idx="725">
                  <c:v>4.4429999999999996</c:v>
                </c:pt>
                <c:pt idx="726">
                  <c:v>4.548</c:v>
                </c:pt>
                <c:pt idx="727">
                  <c:v>5.282</c:v>
                </c:pt>
                <c:pt idx="728">
                  <c:v>5.8840000000000003</c:v>
                </c:pt>
                <c:pt idx="729">
                  <c:v>5.7359999999999998</c:v>
                </c:pt>
                <c:pt idx="730">
                  <c:v>5.5609999999999999</c:v>
                </c:pt>
                <c:pt idx="731">
                  <c:v>3.6040000000000001</c:v>
                </c:pt>
                <c:pt idx="732">
                  <c:v>4.6459999999999999</c:v>
                </c:pt>
                <c:pt idx="733">
                  <c:v>4.056</c:v>
                </c:pt>
                <c:pt idx="734">
                  <c:v>4.7679999999999998</c:v>
                </c:pt>
                <c:pt idx="735">
                  <c:v>3.895</c:v>
                </c:pt>
                <c:pt idx="736">
                  <c:v>4.9050000000000002</c:v>
                </c:pt>
                <c:pt idx="737">
                  <c:v>5.2220000000000004</c:v>
                </c:pt>
                <c:pt idx="738">
                  <c:v>4.8810000000000002</c:v>
                </c:pt>
                <c:pt idx="739">
                  <c:v>4.6529999999999996</c:v>
                </c:pt>
                <c:pt idx="740">
                  <c:v>3.76</c:v>
                </c:pt>
                <c:pt idx="741">
                  <c:v>3.7639999999999998</c:v>
                </c:pt>
                <c:pt idx="742">
                  <c:v>2.9460000000000002</c:v>
                </c:pt>
                <c:pt idx="743">
                  <c:v>4.0170000000000003</c:v>
                </c:pt>
                <c:pt idx="744">
                  <c:v>3.6890000000000001</c:v>
                </c:pt>
                <c:pt idx="745">
                  <c:v>4.3979999999999997</c:v>
                </c:pt>
                <c:pt idx="746">
                  <c:v>5.4009999999999998</c:v>
                </c:pt>
                <c:pt idx="747">
                  <c:v>5.5819999999999999</c:v>
                </c:pt>
                <c:pt idx="748">
                  <c:v>6.5890000000000004</c:v>
                </c:pt>
                <c:pt idx="749">
                  <c:v>6.1539999999999999</c:v>
                </c:pt>
                <c:pt idx="750">
                  <c:v>4.18</c:v>
                </c:pt>
                <c:pt idx="751">
                  <c:v>5.9829999999999997</c:v>
                </c:pt>
                <c:pt idx="752">
                  <c:v>5.4850000000000003</c:v>
                </c:pt>
                <c:pt idx="753">
                  <c:v>4.5199999999999996</c:v>
                </c:pt>
                <c:pt idx="754">
                  <c:v>5.4340000000000002</c:v>
                </c:pt>
                <c:pt idx="755">
                  <c:v>1.6719999999999999</c:v>
                </c:pt>
                <c:pt idx="756">
                  <c:v>3.786</c:v>
                </c:pt>
                <c:pt idx="757">
                  <c:v>3.9609999999999999</c:v>
                </c:pt>
                <c:pt idx="758">
                  <c:v>6.13</c:v>
                </c:pt>
                <c:pt idx="759">
                  <c:v>6.2279999999999998</c:v>
                </c:pt>
                <c:pt idx="760">
                  <c:v>6.0640000000000001</c:v>
                </c:pt>
                <c:pt idx="761">
                  <c:v>5.319</c:v>
                </c:pt>
                <c:pt idx="762">
                  <c:v>2.5289999999999999</c:v>
                </c:pt>
                <c:pt idx="763">
                  <c:v>2.7970000000000002</c:v>
                </c:pt>
                <c:pt idx="764">
                  <c:v>3.9809999999999999</c:v>
                </c:pt>
                <c:pt idx="765">
                  <c:v>4.9029999999999996</c:v>
                </c:pt>
                <c:pt idx="766">
                  <c:v>4.1050000000000004</c:v>
                </c:pt>
                <c:pt idx="767">
                  <c:v>5.024</c:v>
                </c:pt>
                <c:pt idx="768">
                  <c:v>4.88</c:v>
                </c:pt>
                <c:pt idx="769">
                  <c:v>5.6589999999999998</c:v>
                </c:pt>
                <c:pt idx="770">
                  <c:v>5.4349999999999996</c:v>
                </c:pt>
                <c:pt idx="771">
                  <c:v>4.9279999999999999</c:v>
                </c:pt>
                <c:pt idx="772">
                  <c:v>5.2670000000000003</c:v>
                </c:pt>
                <c:pt idx="773">
                  <c:v>6.1710000000000003</c:v>
                </c:pt>
                <c:pt idx="774">
                  <c:v>5.7839999999999998</c:v>
                </c:pt>
                <c:pt idx="775">
                  <c:v>6.6509999999999998</c:v>
                </c:pt>
                <c:pt idx="776">
                  <c:v>2.82</c:v>
                </c:pt>
                <c:pt idx="777">
                  <c:v>4.6180000000000003</c:v>
                </c:pt>
                <c:pt idx="778">
                  <c:v>1.1919999999999999</c:v>
                </c:pt>
                <c:pt idx="779">
                  <c:v>3.1179999999999999</c:v>
                </c:pt>
                <c:pt idx="780">
                  <c:v>2.859</c:v>
                </c:pt>
                <c:pt idx="781">
                  <c:v>3.5259999999999998</c:v>
                </c:pt>
                <c:pt idx="782">
                  <c:v>4.8869999999999996</c:v>
                </c:pt>
                <c:pt idx="783">
                  <c:v>4.806</c:v>
                </c:pt>
                <c:pt idx="784">
                  <c:v>5.3319999999999999</c:v>
                </c:pt>
                <c:pt idx="785">
                  <c:v>5.6740000000000004</c:v>
                </c:pt>
                <c:pt idx="786">
                  <c:v>3.597</c:v>
                </c:pt>
                <c:pt idx="787">
                  <c:v>3.6779999999999999</c:v>
                </c:pt>
                <c:pt idx="788">
                  <c:v>3.72</c:v>
                </c:pt>
                <c:pt idx="789">
                  <c:v>4.3220000000000001</c:v>
                </c:pt>
                <c:pt idx="790">
                  <c:v>2.5089999999999999</c:v>
                </c:pt>
                <c:pt idx="791">
                  <c:v>1.895</c:v>
                </c:pt>
                <c:pt idx="792">
                  <c:v>3.0209999999999999</c:v>
                </c:pt>
                <c:pt idx="793">
                  <c:v>2.5670000000000002</c:v>
                </c:pt>
                <c:pt idx="794">
                  <c:v>1.454</c:v>
                </c:pt>
                <c:pt idx="795">
                  <c:v>3.0649999999999999</c:v>
                </c:pt>
                <c:pt idx="796">
                  <c:v>2.3220000000000001</c:v>
                </c:pt>
                <c:pt idx="797">
                  <c:v>2.2730000000000001</c:v>
                </c:pt>
                <c:pt idx="798">
                  <c:v>2.4279999999999999</c:v>
                </c:pt>
                <c:pt idx="799">
                  <c:v>3.0659999999999998</c:v>
                </c:pt>
                <c:pt idx="800">
                  <c:v>2.2410000000000001</c:v>
                </c:pt>
                <c:pt idx="801">
                  <c:v>2.883</c:v>
                </c:pt>
                <c:pt idx="802">
                  <c:v>1.915</c:v>
                </c:pt>
                <c:pt idx="803">
                  <c:v>3.4460000000000002</c:v>
                </c:pt>
                <c:pt idx="804">
                  <c:v>4.2850000000000001</c:v>
                </c:pt>
                <c:pt idx="805">
                  <c:v>3.5150000000000001</c:v>
                </c:pt>
                <c:pt idx="806">
                  <c:v>4.2279999999999998</c:v>
                </c:pt>
                <c:pt idx="807">
                  <c:v>4.5330000000000004</c:v>
                </c:pt>
                <c:pt idx="808">
                  <c:v>4.0529999999999999</c:v>
                </c:pt>
                <c:pt idx="809">
                  <c:v>4.3970000000000002</c:v>
                </c:pt>
                <c:pt idx="810">
                  <c:v>2.9830000000000001</c:v>
                </c:pt>
                <c:pt idx="811">
                  <c:v>1.1379999999999999</c:v>
                </c:pt>
                <c:pt idx="812">
                  <c:v>2.468</c:v>
                </c:pt>
                <c:pt idx="813">
                  <c:v>2.9049999999999998</c:v>
                </c:pt>
                <c:pt idx="814">
                  <c:v>2.6869999999999998</c:v>
                </c:pt>
                <c:pt idx="815">
                  <c:v>4.6769999999999996</c:v>
                </c:pt>
                <c:pt idx="816">
                  <c:v>2.4300000000000002</c:v>
                </c:pt>
                <c:pt idx="817">
                  <c:v>1.3149999999999999</c:v>
                </c:pt>
                <c:pt idx="818">
                  <c:v>2.3919999999999999</c:v>
                </c:pt>
                <c:pt idx="819">
                  <c:v>2.657</c:v>
                </c:pt>
                <c:pt idx="820">
                  <c:v>2.863</c:v>
                </c:pt>
                <c:pt idx="821">
                  <c:v>2.0449999999999999</c:v>
                </c:pt>
                <c:pt idx="822">
                  <c:v>3.0230000000000001</c:v>
                </c:pt>
                <c:pt idx="823">
                  <c:v>1.7350000000000001</c:v>
                </c:pt>
                <c:pt idx="824">
                  <c:v>2.8460000000000001</c:v>
                </c:pt>
                <c:pt idx="825">
                  <c:v>4.3970000000000002</c:v>
                </c:pt>
                <c:pt idx="826">
                  <c:v>3.9980000000000002</c:v>
                </c:pt>
                <c:pt idx="827">
                  <c:v>2.254</c:v>
                </c:pt>
                <c:pt idx="828">
                  <c:v>4.7480000000000002</c:v>
                </c:pt>
                <c:pt idx="829">
                  <c:v>1.214</c:v>
                </c:pt>
                <c:pt idx="830">
                  <c:v>1.321</c:v>
                </c:pt>
                <c:pt idx="831">
                  <c:v>2.5030000000000001</c:v>
                </c:pt>
                <c:pt idx="832">
                  <c:v>3.3220000000000001</c:v>
                </c:pt>
                <c:pt idx="833">
                  <c:v>0.77</c:v>
                </c:pt>
                <c:pt idx="834">
                  <c:v>1.736</c:v>
                </c:pt>
                <c:pt idx="835">
                  <c:v>3.0750000000000002</c:v>
                </c:pt>
                <c:pt idx="836">
                  <c:v>4.1710000000000003</c:v>
                </c:pt>
                <c:pt idx="837">
                  <c:v>3.8210000000000002</c:v>
                </c:pt>
                <c:pt idx="838">
                  <c:v>3.2519999999999998</c:v>
                </c:pt>
                <c:pt idx="839">
                  <c:v>3.016</c:v>
                </c:pt>
                <c:pt idx="840">
                  <c:v>5.2869999999999999</c:v>
                </c:pt>
                <c:pt idx="841">
                  <c:v>1.7390000000000001</c:v>
                </c:pt>
                <c:pt idx="842">
                  <c:v>3.5</c:v>
                </c:pt>
                <c:pt idx="843">
                  <c:v>1.0269999999999999</c:v>
                </c:pt>
                <c:pt idx="844">
                  <c:v>3.9369999999999998</c:v>
                </c:pt>
                <c:pt idx="845">
                  <c:v>2.0630000000000002</c:v>
                </c:pt>
                <c:pt idx="846">
                  <c:v>1.5860000000000001</c:v>
                </c:pt>
                <c:pt idx="847">
                  <c:v>2.8010000000000002</c:v>
                </c:pt>
                <c:pt idx="848">
                  <c:v>1.599</c:v>
                </c:pt>
                <c:pt idx="849">
                  <c:v>2.7770000000000001</c:v>
                </c:pt>
                <c:pt idx="850">
                  <c:v>1.9239999999999999</c:v>
                </c:pt>
                <c:pt idx="851">
                  <c:v>1.581</c:v>
                </c:pt>
                <c:pt idx="852">
                  <c:v>2.7210000000000001</c:v>
                </c:pt>
                <c:pt idx="853">
                  <c:v>2.7029999999999998</c:v>
                </c:pt>
                <c:pt idx="854">
                  <c:v>1.9850000000000001</c:v>
                </c:pt>
                <c:pt idx="855">
                  <c:v>2.278</c:v>
                </c:pt>
                <c:pt idx="856">
                  <c:v>2.6760000000000002</c:v>
                </c:pt>
                <c:pt idx="857">
                  <c:v>4.1269999999999998</c:v>
                </c:pt>
                <c:pt idx="858">
                  <c:v>1.5449999999999999</c:v>
                </c:pt>
                <c:pt idx="859">
                  <c:v>0.68700000000000006</c:v>
                </c:pt>
                <c:pt idx="860">
                  <c:v>0.77</c:v>
                </c:pt>
                <c:pt idx="861">
                  <c:v>0.745</c:v>
                </c:pt>
                <c:pt idx="862">
                  <c:v>1.0529999999999999</c:v>
                </c:pt>
                <c:pt idx="863">
                  <c:v>1.268</c:v>
                </c:pt>
                <c:pt idx="864">
                  <c:v>2.7679999999999998</c:v>
                </c:pt>
                <c:pt idx="865">
                  <c:v>1.6679999999999999</c:v>
                </c:pt>
                <c:pt idx="866">
                  <c:v>2.3439999999999999</c:v>
                </c:pt>
                <c:pt idx="867">
                  <c:v>2.073</c:v>
                </c:pt>
                <c:pt idx="868">
                  <c:v>2.2839999999999998</c:v>
                </c:pt>
                <c:pt idx="869">
                  <c:v>4.7229999999999999</c:v>
                </c:pt>
                <c:pt idx="870">
                  <c:v>1.8919999999999999</c:v>
                </c:pt>
                <c:pt idx="871">
                  <c:v>2.35</c:v>
                </c:pt>
                <c:pt idx="872">
                  <c:v>3.3029999999999999</c:v>
                </c:pt>
                <c:pt idx="873">
                  <c:v>1.948</c:v>
                </c:pt>
                <c:pt idx="874">
                  <c:v>2.5670000000000002</c:v>
                </c:pt>
                <c:pt idx="875">
                  <c:v>1.7509999999999999</c:v>
                </c:pt>
                <c:pt idx="876">
                  <c:v>2.35</c:v>
                </c:pt>
                <c:pt idx="877">
                  <c:v>2.5470000000000002</c:v>
                </c:pt>
                <c:pt idx="878">
                  <c:v>2.3380000000000001</c:v>
                </c:pt>
                <c:pt idx="879">
                  <c:v>2.722</c:v>
                </c:pt>
                <c:pt idx="880">
                  <c:v>1.8129999999999999</c:v>
                </c:pt>
                <c:pt idx="881">
                  <c:v>2.0579999999999998</c:v>
                </c:pt>
                <c:pt idx="882">
                  <c:v>1.669</c:v>
                </c:pt>
                <c:pt idx="883">
                  <c:v>2.5569999999999999</c:v>
                </c:pt>
                <c:pt idx="884">
                  <c:v>3.2930000000000001</c:v>
                </c:pt>
                <c:pt idx="885">
                  <c:v>3.1080000000000001</c:v>
                </c:pt>
                <c:pt idx="886">
                  <c:v>3.5979999999999999</c:v>
                </c:pt>
                <c:pt idx="887">
                  <c:v>2.867</c:v>
                </c:pt>
                <c:pt idx="888">
                  <c:v>3.2679999999999998</c:v>
                </c:pt>
                <c:pt idx="889">
                  <c:v>4.1260000000000003</c:v>
                </c:pt>
                <c:pt idx="890">
                  <c:v>4.0030000000000001</c:v>
                </c:pt>
                <c:pt idx="891">
                  <c:v>3.5840000000000001</c:v>
                </c:pt>
                <c:pt idx="892">
                  <c:v>2.5339999999999998</c:v>
                </c:pt>
                <c:pt idx="893">
                  <c:v>2.4580000000000002</c:v>
                </c:pt>
                <c:pt idx="894">
                  <c:v>0.97299999999999998</c:v>
                </c:pt>
                <c:pt idx="895">
                  <c:v>1.3120000000000001</c:v>
                </c:pt>
                <c:pt idx="896">
                  <c:v>2.5289999999999999</c:v>
                </c:pt>
                <c:pt idx="897">
                  <c:v>3.8220000000000001</c:v>
                </c:pt>
                <c:pt idx="898">
                  <c:v>2.2069999999999999</c:v>
                </c:pt>
                <c:pt idx="899">
                  <c:v>1.794</c:v>
                </c:pt>
                <c:pt idx="900">
                  <c:v>2.4319999999999999</c:v>
                </c:pt>
                <c:pt idx="901">
                  <c:v>2.2730000000000001</c:v>
                </c:pt>
                <c:pt idx="902">
                  <c:v>2.1949999999999998</c:v>
                </c:pt>
                <c:pt idx="903">
                  <c:v>0.77600000000000002</c:v>
                </c:pt>
                <c:pt idx="904">
                  <c:v>4.3170000000000002</c:v>
                </c:pt>
                <c:pt idx="905">
                  <c:v>4.3819999999999997</c:v>
                </c:pt>
                <c:pt idx="906">
                  <c:v>1.3540000000000001</c:v>
                </c:pt>
                <c:pt idx="907">
                  <c:v>4.1449999999999996</c:v>
                </c:pt>
                <c:pt idx="908">
                  <c:v>2.8820000000000001</c:v>
                </c:pt>
                <c:pt idx="909">
                  <c:v>3.879</c:v>
                </c:pt>
                <c:pt idx="910">
                  <c:v>3.403</c:v>
                </c:pt>
                <c:pt idx="911">
                  <c:v>3.339</c:v>
                </c:pt>
                <c:pt idx="912">
                  <c:v>2.633</c:v>
                </c:pt>
                <c:pt idx="913">
                  <c:v>3.1269999999999998</c:v>
                </c:pt>
                <c:pt idx="914">
                  <c:v>3.8769999999999998</c:v>
                </c:pt>
                <c:pt idx="915">
                  <c:v>3.6850000000000001</c:v>
                </c:pt>
                <c:pt idx="916">
                  <c:v>3.2250000000000001</c:v>
                </c:pt>
                <c:pt idx="917">
                  <c:v>3.306</c:v>
                </c:pt>
                <c:pt idx="918">
                  <c:v>2.5550000000000002</c:v>
                </c:pt>
                <c:pt idx="919">
                  <c:v>3.589</c:v>
                </c:pt>
                <c:pt idx="920">
                  <c:v>1.6479999999999999</c:v>
                </c:pt>
                <c:pt idx="921">
                  <c:v>1.2030000000000001</c:v>
                </c:pt>
                <c:pt idx="922">
                  <c:v>4.2629999999999999</c:v>
                </c:pt>
                <c:pt idx="923">
                  <c:v>3.7589999999999999</c:v>
                </c:pt>
                <c:pt idx="924">
                  <c:v>1.871</c:v>
                </c:pt>
                <c:pt idx="925">
                  <c:v>4.7089999999999996</c:v>
                </c:pt>
                <c:pt idx="926">
                  <c:v>3.911</c:v>
                </c:pt>
                <c:pt idx="927">
                  <c:v>1.4710000000000001</c:v>
                </c:pt>
                <c:pt idx="928">
                  <c:v>2.3050000000000002</c:v>
                </c:pt>
                <c:pt idx="929">
                  <c:v>1.734</c:v>
                </c:pt>
                <c:pt idx="930">
                  <c:v>3.5249999999999999</c:v>
                </c:pt>
                <c:pt idx="931">
                  <c:v>3.2120000000000002</c:v>
                </c:pt>
                <c:pt idx="932">
                  <c:v>2.4049999999999998</c:v>
                </c:pt>
                <c:pt idx="933">
                  <c:v>2.657</c:v>
                </c:pt>
                <c:pt idx="934">
                  <c:v>2.3359999999999999</c:v>
                </c:pt>
                <c:pt idx="935">
                  <c:v>3.3420000000000001</c:v>
                </c:pt>
                <c:pt idx="936">
                  <c:v>3.9009999999999998</c:v>
                </c:pt>
                <c:pt idx="937">
                  <c:v>3.5670000000000002</c:v>
                </c:pt>
                <c:pt idx="938">
                  <c:v>4.5369999999999999</c:v>
                </c:pt>
                <c:pt idx="939">
                  <c:v>2.3220000000000001</c:v>
                </c:pt>
                <c:pt idx="940">
                  <c:v>4.0069999999999997</c:v>
                </c:pt>
                <c:pt idx="941">
                  <c:v>4.1139999999999999</c:v>
                </c:pt>
                <c:pt idx="942">
                  <c:v>2.9940000000000002</c:v>
                </c:pt>
                <c:pt idx="943">
                  <c:v>2.3039999999999998</c:v>
                </c:pt>
                <c:pt idx="944">
                  <c:v>3.085</c:v>
                </c:pt>
                <c:pt idx="945">
                  <c:v>3.1150000000000002</c:v>
                </c:pt>
                <c:pt idx="946">
                  <c:v>2.6669999999999998</c:v>
                </c:pt>
                <c:pt idx="947">
                  <c:v>2.1819999999999999</c:v>
                </c:pt>
                <c:pt idx="948">
                  <c:v>3.5710000000000002</c:v>
                </c:pt>
                <c:pt idx="949">
                  <c:v>3.1080000000000001</c:v>
                </c:pt>
                <c:pt idx="950">
                  <c:v>2.6680000000000001</c:v>
                </c:pt>
                <c:pt idx="951">
                  <c:v>4.3810000000000002</c:v>
                </c:pt>
                <c:pt idx="952">
                  <c:v>3.89</c:v>
                </c:pt>
                <c:pt idx="953">
                  <c:v>2.9169999999999998</c:v>
                </c:pt>
                <c:pt idx="954">
                  <c:v>3.298</c:v>
                </c:pt>
                <c:pt idx="955">
                  <c:v>2.6720000000000002</c:v>
                </c:pt>
                <c:pt idx="956">
                  <c:v>3.0470000000000002</c:v>
                </c:pt>
                <c:pt idx="957">
                  <c:v>1.609</c:v>
                </c:pt>
                <c:pt idx="958">
                  <c:v>1.546</c:v>
                </c:pt>
                <c:pt idx="959">
                  <c:v>4.78</c:v>
                </c:pt>
                <c:pt idx="960">
                  <c:v>2.5630000000000002</c:v>
                </c:pt>
                <c:pt idx="961">
                  <c:v>2.444</c:v>
                </c:pt>
                <c:pt idx="962">
                  <c:v>1.758</c:v>
                </c:pt>
                <c:pt idx="963">
                  <c:v>2.7559999999999998</c:v>
                </c:pt>
                <c:pt idx="964">
                  <c:v>2.6659999999999999</c:v>
                </c:pt>
                <c:pt idx="965">
                  <c:v>2.85</c:v>
                </c:pt>
                <c:pt idx="966">
                  <c:v>1.855</c:v>
                </c:pt>
                <c:pt idx="967">
                  <c:v>2.3809999999999998</c:v>
                </c:pt>
                <c:pt idx="968">
                  <c:v>2.649</c:v>
                </c:pt>
                <c:pt idx="969">
                  <c:v>2.9359999999999999</c:v>
                </c:pt>
                <c:pt idx="970">
                  <c:v>4.3369999999999997</c:v>
                </c:pt>
                <c:pt idx="971">
                  <c:v>2.4980000000000002</c:v>
                </c:pt>
                <c:pt idx="972">
                  <c:v>1.0980000000000001</c:v>
                </c:pt>
                <c:pt idx="973">
                  <c:v>2.4140000000000001</c:v>
                </c:pt>
                <c:pt idx="974">
                  <c:v>2.7519999999999998</c:v>
                </c:pt>
                <c:pt idx="975">
                  <c:v>2.907</c:v>
                </c:pt>
                <c:pt idx="976">
                  <c:v>2.4940000000000002</c:v>
                </c:pt>
                <c:pt idx="977">
                  <c:v>2.4870000000000001</c:v>
                </c:pt>
                <c:pt idx="978">
                  <c:v>3.0179999999999998</c:v>
                </c:pt>
                <c:pt idx="979">
                  <c:v>1.804</c:v>
                </c:pt>
                <c:pt idx="980">
                  <c:v>1.8560000000000001</c:v>
                </c:pt>
                <c:pt idx="981">
                  <c:v>3.7589999999999999</c:v>
                </c:pt>
                <c:pt idx="982">
                  <c:v>1.9370000000000001</c:v>
                </c:pt>
                <c:pt idx="983">
                  <c:v>2.83</c:v>
                </c:pt>
                <c:pt idx="984">
                  <c:v>1.2849999999999999</c:v>
                </c:pt>
                <c:pt idx="985">
                  <c:v>2.117</c:v>
                </c:pt>
                <c:pt idx="986">
                  <c:v>2.464</c:v>
                </c:pt>
                <c:pt idx="987">
                  <c:v>3.645</c:v>
                </c:pt>
                <c:pt idx="988">
                  <c:v>1.3460000000000001</c:v>
                </c:pt>
                <c:pt idx="989">
                  <c:v>2.2599999999999998</c:v>
                </c:pt>
                <c:pt idx="990">
                  <c:v>2.5030000000000001</c:v>
                </c:pt>
                <c:pt idx="991">
                  <c:v>1.67</c:v>
                </c:pt>
                <c:pt idx="992">
                  <c:v>1.5720000000000001</c:v>
                </c:pt>
                <c:pt idx="993">
                  <c:v>2.5750000000000002</c:v>
                </c:pt>
                <c:pt idx="994">
                  <c:v>3</c:v>
                </c:pt>
                <c:pt idx="995">
                  <c:v>3.87</c:v>
                </c:pt>
                <c:pt idx="996">
                  <c:v>3.254</c:v>
                </c:pt>
                <c:pt idx="997">
                  <c:v>1.84</c:v>
                </c:pt>
                <c:pt idx="998">
                  <c:v>2.173</c:v>
                </c:pt>
                <c:pt idx="999">
                  <c:v>2.4860000000000002</c:v>
                </c:pt>
                <c:pt idx="1000">
                  <c:v>2.0329999999999999</c:v>
                </c:pt>
                <c:pt idx="1001">
                  <c:v>1.7829999999999999</c:v>
                </c:pt>
                <c:pt idx="1002">
                  <c:v>1.72</c:v>
                </c:pt>
                <c:pt idx="1003">
                  <c:v>2.2290000000000001</c:v>
                </c:pt>
                <c:pt idx="1004">
                  <c:v>1.258</c:v>
                </c:pt>
                <c:pt idx="1005">
                  <c:v>1.798</c:v>
                </c:pt>
                <c:pt idx="1006">
                  <c:v>1.298</c:v>
                </c:pt>
                <c:pt idx="1007">
                  <c:v>1.536</c:v>
                </c:pt>
                <c:pt idx="1008">
                  <c:v>2.8660000000000001</c:v>
                </c:pt>
                <c:pt idx="1009">
                  <c:v>1.4159999999999999</c:v>
                </c:pt>
                <c:pt idx="1010">
                  <c:v>2.3919999999999999</c:v>
                </c:pt>
                <c:pt idx="1011">
                  <c:v>2.5649999999999999</c:v>
                </c:pt>
                <c:pt idx="1012">
                  <c:v>2.7090000000000001</c:v>
                </c:pt>
                <c:pt idx="1013">
                  <c:v>2.0609999999999999</c:v>
                </c:pt>
                <c:pt idx="1014">
                  <c:v>1.857</c:v>
                </c:pt>
                <c:pt idx="1015">
                  <c:v>1.7470000000000001</c:v>
                </c:pt>
                <c:pt idx="1016">
                  <c:v>1.59</c:v>
                </c:pt>
                <c:pt idx="1017">
                  <c:v>1.014</c:v>
                </c:pt>
                <c:pt idx="1018">
                  <c:v>0.91500000000000004</c:v>
                </c:pt>
                <c:pt idx="1019">
                  <c:v>2.661</c:v>
                </c:pt>
                <c:pt idx="1020">
                  <c:v>3</c:v>
                </c:pt>
                <c:pt idx="1021">
                  <c:v>3.915</c:v>
                </c:pt>
                <c:pt idx="1022">
                  <c:v>4.53</c:v>
                </c:pt>
                <c:pt idx="1023">
                  <c:v>4.2450000000000001</c:v>
                </c:pt>
                <c:pt idx="1024">
                  <c:v>3.3540000000000001</c:v>
                </c:pt>
                <c:pt idx="1025">
                  <c:v>4.6180000000000003</c:v>
                </c:pt>
                <c:pt idx="1026">
                  <c:v>4.1920000000000002</c:v>
                </c:pt>
                <c:pt idx="1027">
                  <c:v>4.4630000000000001</c:v>
                </c:pt>
                <c:pt idx="1028">
                  <c:v>4.3259999999999996</c:v>
                </c:pt>
                <c:pt idx="1029">
                  <c:v>3.823</c:v>
                </c:pt>
                <c:pt idx="1030">
                  <c:v>3.9390000000000001</c:v>
                </c:pt>
                <c:pt idx="1031">
                  <c:v>4.1369999999999996</c:v>
                </c:pt>
                <c:pt idx="1032">
                  <c:v>4.2590000000000003</c:v>
                </c:pt>
                <c:pt idx="1033">
                  <c:v>3.7069999999999999</c:v>
                </c:pt>
                <c:pt idx="1034">
                  <c:v>1.3180000000000001</c:v>
                </c:pt>
                <c:pt idx="1035">
                  <c:v>1.232</c:v>
                </c:pt>
                <c:pt idx="1036">
                  <c:v>2.4849999999999999</c:v>
                </c:pt>
                <c:pt idx="1037">
                  <c:v>1.8660000000000001</c:v>
                </c:pt>
                <c:pt idx="1038">
                  <c:v>1.554</c:v>
                </c:pt>
                <c:pt idx="1039">
                  <c:v>1.448</c:v>
                </c:pt>
                <c:pt idx="1040">
                  <c:v>0.98299999999999998</c:v>
                </c:pt>
                <c:pt idx="1041">
                  <c:v>0.71</c:v>
                </c:pt>
                <c:pt idx="1042">
                  <c:v>1.74</c:v>
                </c:pt>
                <c:pt idx="1043">
                  <c:v>2.4039999999999999</c:v>
                </c:pt>
                <c:pt idx="1044">
                  <c:v>3.0819999999999999</c:v>
                </c:pt>
                <c:pt idx="1045">
                  <c:v>2.2509999999999999</c:v>
                </c:pt>
                <c:pt idx="1046">
                  <c:v>1.788</c:v>
                </c:pt>
                <c:pt idx="1047">
                  <c:v>2.6160000000000001</c:v>
                </c:pt>
                <c:pt idx="1048">
                  <c:v>2.8</c:v>
                </c:pt>
                <c:pt idx="1049">
                  <c:v>1.4330000000000001</c:v>
                </c:pt>
                <c:pt idx="1050">
                  <c:v>2.0979999999999999</c:v>
                </c:pt>
                <c:pt idx="1051">
                  <c:v>3.8780000000000001</c:v>
                </c:pt>
                <c:pt idx="1052">
                  <c:v>3.2829999999999999</c:v>
                </c:pt>
                <c:pt idx="1053">
                  <c:v>2.1760000000000002</c:v>
                </c:pt>
                <c:pt idx="1054">
                  <c:v>1.5409999999999999</c:v>
                </c:pt>
                <c:pt idx="1055">
                  <c:v>2.4780000000000002</c:v>
                </c:pt>
                <c:pt idx="1056">
                  <c:v>4.1870000000000003</c:v>
                </c:pt>
                <c:pt idx="1057">
                  <c:v>4.6479999999999997</c:v>
                </c:pt>
                <c:pt idx="1058">
                  <c:v>2.024</c:v>
                </c:pt>
                <c:pt idx="1059">
                  <c:v>2.7749999999999999</c:v>
                </c:pt>
                <c:pt idx="1060">
                  <c:v>4.5330000000000004</c:v>
                </c:pt>
                <c:pt idx="1061">
                  <c:v>4.5620000000000003</c:v>
                </c:pt>
                <c:pt idx="1062">
                  <c:v>4.7320000000000002</c:v>
                </c:pt>
                <c:pt idx="1063">
                  <c:v>4.609</c:v>
                </c:pt>
                <c:pt idx="1064">
                  <c:v>3.9929999999999999</c:v>
                </c:pt>
                <c:pt idx="1065">
                  <c:v>4.3929999999999998</c:v>
                </c:pt>
                <c:pt idx="1066">
                  <c:v>3.7839999999999998</c:v>
                </c:pt>
                <c:pt idx="1067">
                  <c:v>4.782</c:v>
                </c:pt>
                <c:pt idx="1068">
                  <c:v>4.2699999999999996</c:v>
                </c:pt>
                <c:pt idx="1069">
                  <c:v>4.6879999999999997</c:v>
                </c:pt>
                <c:pt idx="1070">
                  <c:v>3.363</c:v>
                </c:pt>
                <c:pt idx="1071">
                  <c:v>4.3230000000000004</c:v>
                </c:pt>
                <c:pt idx="1072">
                  <c:v>4.4930000000000003</c:v>
                </c:pt>
                <c:pt idx="1073">
                  <c:v>4.6369999999999996</c:v>
                </c:pt>
                <c:pt idx="1074">
                  <c:v>5.1829999999999998</c:v>
                </c:pt>
                <c:pt idx="1075">
                  <c:v>5.2140000000000004</c:v>
                </c:pt>
                <c:pt idx="1076">
                  <c:v>4.976</c:v>
                </c:pt>
                <c:pt idx="1077">
                  <c:v>4.3010000000000002</c:v>
                </c:pt>
                <c:pt idx="1078">
                  <c:v>4.1509999999999998</c:v>
                </c:pt>
                <c:pt idx="1079">
                  <c:v>3.8010000000000002</c:v>
                </c:pt>
                <c:pt idx="1080">
                  <c:v>4.8979999999999997</c:v>
                </c:pt>
                <c:pt idx="1081">
                  <c:v>4.6139999999999999</c:v>
                </c:pt>
                <c:pt idx="1082">
                  <c:v>4.9660000000000002</c:v>
                </c:pt>
                <c:pt idx="1083">
                  <c:v>4.6050000000000004</c:v>
                </c:pt>
                <c:pt idx="1084">
                  <c:v>3.49</c:v>
                </c:pt>
                <c:pt idx="1085">
                  <c:v>4.5789999999999997</c:v>
                </c:pt>
                <c:pt idx="1086">
                  <c:v>4.1520000000000001</c:v>
                </c:pt>
                <c:pt idx="1087">
                  <c:v>3.653</c:v>
                </c:pt>
                <c:pt idx="1088">
                  <c:v>5.5060000000000002</c:v>
                </c:pt>
                <c:pt idx="1089">
                  <c:v>4.6749999999999998</c:v>
                </c:pt>
                <c:pt idx="1090">
                  <c:v>4.1319999999999997</c:v>
                </c:pt>
                <c:pt idx="1091">
                  <c:v>4.9249999999999998</c:v>
                </c:pt>
                <c:pt idx="1092">
                  <c:v>4.5049999999999999</c:v>
                </c:pt>
                <c:pt idx="1093">
                  <c:v>3.59</c:v>
                </c:pt>
                <c:pt idx="1094">
                  <c:v>5.125</c:v>
                </c:pt>
                <c:pt idx="1095">
                  <c:v>4.5869999999999997</c:v>
                </c:pt>
                <c:pt idx="1096">
                  <c:v>4.7969999999999997</c:v>
                </c:pt>
                <c:pt idx="1097">
                  <c:v>2.6579999999999999</c:v>
                </c:pt>
                <c:pt idx="1098">
                  <c:v>4.9409999999999998</c:v>
                </c:pt>
                <c:pt idx="1099">
                  <c:v>5.8860000000000001</c:v>
                </c:pt>
                <c:pt idx="1100">
                  <c:v>5.6520000000000001</c:v>
                </c:pt>
                <c:pt idx="1101">
                  <c:v>3.8570000000000002</c:v>
                </c:pt>
                <c:pt idx="1102">
                  <c:v>2.74</c:v>
                </c:pt>
                <c:pt idx="1103">
                  <c:v>3.7290000000000001</c:v>
                </c:pt>
                <c:pt idx="1104">
                  <c:v>3.165</c:v>
                </c:pt>
                <c:pt idx="1105">
                  <c:v>3.7629999999999999</c:v>
                </c:pt>
                <c:pt idx="1106">
                  <c:v>3.6789999999999998</c:v>
                </c:pt>
                <c:pt idx="1107">
                  <c:v>3.952</c:v>
                </c:pt>
                <c:pt idx="1108">
                  <c:v>4.3360000000000003</c:v>
                </c:pt>
                <c:pt idx="1109">
                  <c:v>3.8519999999999999</c:v>
                </c:pt>
                <c:pt idx="1110">
                  <c:v>4.6929999999999996</c:v>
                </c:pt>
                <c:pt idx="1111">
                  <c:v>4.5339999999999998</c:v>
                </c:pt>
                <c:pt idx="1112">
                  <c:v>3.4969999999999999</c:v>
                </c:pt>
                <c:pt idx="1113">
                  <c:v>2.6869999999999998</c:v>
                </c:pt>
                <c:pt idx="1114">
                  <c:v>4.4930000000000003</c:v>
                </c:pt>
                <c:pt idx="1115">
                  <c:v>4.5069999999999997</c:v>
                </c:pt>
                <c:pt idx="1116">
                  <c:v>5.1529999999999996</c:v>
                </c:pt>
                <c:pt idx="1117">
                  <c:v>4.9379999999999997</c:v>
                </c:pt>
                <c:pt idx="1118">
                  <c:v>0.91</c:v>
                </c:pt>
                <c:pt idx="1119">
                  <c:v>2.6920000000000002</c:v>
                </c:pt>
                <c:pt idx="1120">
                  <c:v>5.4930000000000003</c:v>
                </c:pt>
                <c:pt idx="1121">
                  <c:v>4.0670000000000002</c:v>
                </c:pt>
                <c:pt idx="1122">
                  <c:v>4.2549999999999999</c:v>
                </c:pt>
                <c:pt idx="1123">
                  <c:v>4.6970000000000001</c:v>
                </c:pt>
                <c:pt idx="1124">
                  <c:v>4.5</c:v>
                </c:pt>
                <c:pt idx="1125">
                  <c:v>6.1580000000000004</c:v>
                </c:pt>
                <c:pt idx="1126">
                  <c:v>5.4550000000000001</c:v>
                </c:pt>
                <c:pt idx="1127">
                  <c:v>5.9109999999999996</c:v>
                </c:pt>
                <c:pt idx="1128">
                  <c:v>6.1849999999999996</c:v>
                </c:pt>
                <c:pt idx="1129">
                  <c:v>4.3</c:v>
                </c:pt>
                <c:pt idx="1130">
                  <c:v>4.6269999999999998</c:v>
                </c:pt>
                <c:pt idx="1131">
                  <c:v>3.96</c:v>
                </c:pt>
                <c:pt idx="1132">
                  <c:v>4.8159999999999998</c:v>
                </c:pt>
                <c:pt idx="1133">
                  <c:v>5.5819999999999999</c:v>
                </c:pt>
                <c:pt idx="1134">
                  <c:v>5.4320000000000004</c:v>
                </c:pt>
                <c:pt idx="1135">
                  <c:v>4.593</c:v>
                </c:pt>
                <c:pt idx="1136">
                  <c:v>3.194</c:v>
                </c:pt>
                <c:pt idx="1137">
                  <c:v>4.016</c:v>
                </c:pt>
                <c:pt idx="1138">
                  <c:v>2.2810000000000001</c:v>
                </c:pt>
                <c:pt idx="1139">
                  <c:v>5.9690000000000003</c:v>
                </c:pt>
                <c:pt idx="1140">
                  <c:v>4.1769999999999996</c:v>
                </c:pt>
                <c:pt idx="1141">
                  <c:v>5.9</c:v>
                </c:pt>
                <c:pt idx="1142">
                  <c:v>3.2269999999999999</c:v>
                </c:pt>
                <c:pt idx="1143">
                  <c:v>5.0149999999999997</c:v>
                </c:pt>
                <c:pt idx="1144">
                  <c:v>4.5389999999999997</c:v>
                </c:pt>
                <c:pt idx="1145">
                  <c:v>3.6589999999999998</c:v>
                </c:pt>
                <c:pt idx="1146">
                  <c:v>3.0630000000000002</c:v>
                </c:pt>
                <c:pt idx="1147">
                  <c:v>2.5950000000000002</c:v>
                </c:pt>
                <c:pt idx="1148">
                  <c:v>2.968</c:v>
                </c:pt>
                <c:pt idx="1149">
                  <c:v>3.55</c:v>
                </c:pt>
                <c:pt idx="1150">
                  <c:v>3.8159999999999998</c:v>
                </c:pt>
                <c:pt idx="1151">
                  <c:v>2.4550000000000001</c:v>
                </c:pt>
                <c:pt idx="1152">
                  <c:v>2.6659999999999999</c:v>
                </c:pt>
                <c:pt idx="1153">
                  <c:v>2.5190000000000001</c:v>
                </c:pt>
                <c:pt idx="1154">
                  <c:v>2.2370000000000001</c:v>
                </c:pt>
                <c:pt idx="1155">
                  <c:v>3.028</c:v>
                </c:pt>
                <c:pt idx="1156">
                  <c:v>2.802</c:v>
                </c:pt>
                <c:pt idx="1157">
                  <c:v>2.919</c:v>
                </c:pt>
                <c:pt idx="1158">
                  <c:v>2.4700000000000002</c:v>
                </c:pt>
                <c:pt idx="1159">
                  <c:v>3.157</c:v>
                </c:pt>
                <c:pt idx="1160">
                  <c:v>2.8839999999999999</c:v>
                </c:pt>
                <c:pt idx="1161">
                  <c:v>2.74</c:v>
                </c:pt>
                <c:pt idx="1162">
                  <c:v>3.2730000000000001</c:v>
                </c:pt>
                <c:pt idx="1163">
                  <c:v>2.5369999999999999</c:v>
                </c:pt>
                <c:pt idx="1164">
                  <c:v>3.0529999999999999</c:v>
                </c:pt>
                <c:pt idx="1165">
                  <c:v>3.996</c:v>
                </c:pt>
                <c:pt idx="1166">
                  <c:v>2.8969999999999998</c:v>
                </c:pt>
                <c:pt idx="1167">
                  <c:v>1.4370000000000001</c:v>
                </c:pt>
                <c:pt idx="1168">
                  <c:v>2.5310000000000001</c:v>
                </c:pt>
                <c:pt idx="1169">
                  <c:v>2.4</c:v>
                </c:pt>
                <c:pt idx="1170">
                  <c:v>1.9970000000000001</c:v>
                </c:pt>
                <c:pt idx="1171">
                  <c:v>4.1859999999999999</c:v>
                </c:pt>
                <c:pt idx="1172">
                  <c:v>4.6749999999999998</c:v>
                </c:pt>
                <c:pt idx="1173">
                  <c:v>4.7880000000000003</c:v>
                </c:pt>
                <c:pt idx="1174">
                  <c:v>3.427</c:v>
                </c:pt>
                <c:pt idx="1175">
                  <c:v>4.18</c:v>
                </c:pt>
                <c:pt idx="1176">
                  <c:v>3.3130000000000002</c:v>
                </c:pt>
                <c:pt idx="1177">
                  <c:v>3.4510000000000001</c:v>
                </c:pt>
                <c:pt idx="1178">
                  <c:v>3.4969999999999999</c:v>
                </c:pt>
                <c:pt idx="1179">
                  <c:v>3.472</c:v>
                </c:pt>
                <c:pt idx="1180">
                  <c:v>1.468</c:v>
                </c:pt>
                <c:pt idx="1181">
                  <c:v>2.41</c:v>
                </c:pt>
                <c:pt idx="1182">
                  <c:v>2.1589999999999998</c:v>
                </c:pt>
                <c:pt idx="1183">
                  <c:v>4.125</c:v>
                </c:pt>
                <c:pt idx="1184">
                  <c:v>3.819</c:v>
                </c:pt>
                <c:pt idx="1185">
                  <c:v>2.7440000000000002</c:v>
                </c:pt>
                <c:pt idx="1186">
                  <c:v>2.3140000000000001</c:v>
                </c:pt>
                <c:pt idx="1187">
                  <c:v>2.9390000000000001</c:v>
                </c:pt>
                <c:pt idx="1188">
                  <c:v>2.6589999999999998</c:v>
                </c:pt>
                <c:pt idx="1189">
                  <c:v>2.7970000000000002</c:v>
                </c:pt>
                <c:pt idx="1190">
                  <c:v>2.4369999999999998</c:v>
                </c:pt>
                <c:pt idx="1191">
                  <c:v>2.3479999999999999</c:v>
                </c:pt>
                <c:pt idx="1192">
                  <c:v>1.3520000000000001</c:v>
                </c:pt>
                <c:pt idx="1193">
                  <c:v>2.09</c:v>
                </c:pt>
                <c:pt idx="1194">
                  <c:v>1.8979999999999999</c:v>
                </c:pt>
                <c:pt idx="1195">
                  <c:v>2.1930000000000001</c:v>
                </c:pt>
                <c:pt idx="1196">
                  <c:v>1.8939999999999999</c:v>
                </c:pt>
                <c:pt idx="1197">
                  <c:v>1.6879999999999999</c:v>
                </c:pt>
                <c:pt idx="1198">
                  <c:v>1.482</c:v>
                </c:pt>
                <c:pt idx="1199">
                  <c:v>3.0339999999999998</c:v>
                </c:pt>
                <c:pt idx="1200">
                  <c:v>3.0379999999999998</c:v>
                </c:pt>
                <c:pt idx="1201">
                  <c:v>3.169</c:v>
                </c:pt>
                <c:pt idx="1202">
                  <c:v>1.383</c:v>
                </c:pt>
                <c:pt idx="1203">
                  <c:v>2.3119999999999998</c:v>
                </c:pt>
                <c:pt idx="1204">
                  <c:v>2.7959999999999998</c:v>
                </c:pt>
                <c:pt idx="1205">
                  <c:v>2.3010000000000002</c:v>
                </c:pt>
                <c:pt idx="1206">
                  <c:v>1.056</c:v>
                </c:pt>
                <c:pt idx="1207">
                  <c:v>0.30599999999999999</c:v>
                </c:pt>
                <c:pt idx="1209">
                  <c:v>2.4769999999999999</c:v>
                </c:pt>
                <c:pt idx="1210">
                  <c:v>2.1160000000000001</c:v>
                </c:pt>
                <c:pt idx="1211">
                  <c:v>1.75</c:v>
                </c:pt>
                <c:pt idx="1212">
                  <c:v>2.0219999999999998</c:v>
                </c:pt>
                <c:pt idx="1213">
                  <c:v>1.282</c:v>
                </c:pt>
                <c:pt idx="1214">
                  <c:v>1.8080000000000001</c:v>
                </c:pt>
                <c:pt idx="1215">
                  <c:v>1.2709999999999999</c:v>
                </c:pt>
                <c:pt idx="1216">
                  <c:v>2.1920000000000002</c:v>
                </c:pt>
                <c:pt idx="1217">
                  <c:v>2.8530000000000002</c:v>
                </c:pt>
                <c:pt idx="1218">
                  <c:v>2.78</c:v>
                </c:pt>
                <c:pt idx="1219">
                  <c:v>2.0680000000000001</c:v>
                </c:pt>
                <c:pt idx="1220">
                  <c:v>3.3439999999999999</c:v>
                </c:pt>
                <c:pt idx="1221">
                  <c:v>3.577</c:v>
                </c:pt>
                <c:pt idx="1222">
                  <c:v>3.6139999999999999</c:v>
                </c:pt>
                <c:pt idx="1223">
                  <c:v>1.304</c:v>
                </c:pt>
                <c:pt idx="1224">
                  <c:v>3.1680000000000001</c:v>
                </c:pt>
                <c:pt idx="1225">
                  <c:v>4.0599999999999996</c:v>
                </c:pt>
                <c:pt idx="1226">
                  <c:v>3.9369999999999998</c:v>
                </c:pt>
                <c:pt idx="1227">
                  <c:v>1.55</c:v>
                </c:pt>
                <c:pt idx="1228">
                  <c:v>2.645</c:v>
                </c:pt>
                <c:pt idx="1229">
                  <c:v>4.0289999999999999</c:v>
                </c:pt>
                <c:pt idx="1230">
                  <c:v>4.78</c:v>
                </c:pt>
                <c:pt idx="1231">
                  <c:v>3.1619999999999999</c:v>
                </c:pt>
                <c:pt idx="1232">
                  <c:v>3.2320000000000002</c:v>
                </c:pt>
                <c:pt idx="1233">
                  <c:v>1.613</c:v>
                </c:pt>
                <c:pt idx="1234">
                  <c:v>1.8640000000000001</c:v>
                </c:pt>
                <c:pt idx="1235">
                  <c:v>3.92</c:v>
                </c:pt>
                <c:pt idx="1236">
                  <c:v>4.1079999999999997</c:v>
                </c:pt>
                <c:pt idx="1237">
                  <c:v>3.74</c:v>
                </c:pt>
                <c:pt idx="1238">
                  <c:v>2.7069999999999999</c:v>
                </c:pt>
                <c:pt idx="1239">
                  <c:v>2.952</c:v>
                </c:pt>
                <c:pt idx="1240">
                  <c:v>0.441</c:v>
                </c:pt>
                <c:pt idx="1241">
                  <c:v>2.0760000000000001</c:v>
                </c:pt>
                <c:pt idx="1242">
                  <c:v>1.149</c:v>
                </c:pt>
                <c:pt idx="1243">
                  <c:v>1.3680000000000001</c:v>
                </c:pt>
                <c:pt idx="1244">
                  <c:v>2.3380000000000001</c:v>
                </c:pt>
                <c:pt idx="1245">
                  <c:v>2.335</c:v>
                </c:pt>
                <c:pt idx="1246">
                  <c:v>2.6419999999999999</c:v>
                </c:pt>
                <c:pt idx="1247">
                  <c:v>1.1359999999999999</c:v>
                </c:pt>
                <c:pt idx="1248">
                  <c:v>2.5960000000000001</c:v>
                </c:pt>
                <c:pt idx="1249">
                  <c:v>1.772</c:v>
                </c:pt>
                <c:pt idx="1250">
                  <c:v>4.532</c:v>
                </c:pt>
                <c:pt idx="1251">
                  <c:v>1.946</c:v>
                </c:pt>
                <c:pt idx="1252">
                  <c:v>1.736</c:v>
                </c:pt>
                <c:pt idx="1253">
                  <c:v>4.6779999999999999</c:v>
                </c:pt>
                <c:pt idx="1254">
                  <c:v>2.7120000000000002</c:v>
                </c:pt>
                <c:pt idx="1255">
                  <c:v>3.3719999999999999</c:v>
                </c:pt>
                <c:pt idx="1256">
                  <c:v>3.0760000000000001</c:v>
                </c:pt>
                <c:pt idx="1257">
                  <c:v>2.375</c:v>
                </c:pt>
                <c:pt idx="1258">
                  <c:v>2.0070000000000001</c:v>
                </c:pt>
                <c:pt idx="1259">
                  <c:v>2.7050000000000001</c:v>
                </c:pt>
                <c:pt idx="1260">
                  <c:v>3.2850000000000001</c:v>
                </c:pt>
                <c:pt idx="1261">
                  <c:v>2.0510000000000002</c:v>
                </c:pt>
                <c:pt idx="1262">
                  <c:v>3.5</c:v>
                </c:pt>
                <c:pt idx="1263">
                  <c:v>1.6459999999999999</c:v>
                </c:pt>
                <c:pt idx="1264">
                  <c:v>3.9649999999999999</c:v>
                </c:pt>
                <c:pt idx="1265">
                  <c:v>3.5880000000000001</c:v>
                </c:pt>
                <c:pt idx="1266">
                  <c:v>3.6019999999999999</c:v>
                </c:pt>
                <c:pt idx="1267">
                  <c:v>1.478</c:v>
                </c:pt>
                <c:pt idx="1268">
                  <c:v>3.4889999999999999</c:v>
                </c:pt>
                <c:pt idx="1269">
                  <c:v>3.9750000000000001</c:v>
                </c:pt>
                <c:pt idx="1270">
                  <c:v>0.82699999999999996</c:v>
                </c:pt>
                <c:pt idx="1271">
                  <c:v>2.3069999999999999</c:v>
                </c:pt>
                <c:pt idx="1272">
                  <c:v>3.3969999999999998</c:v>
                </c:pt>
                <c:pt idx="1273">
                  <c:v>2.6269999999999998</c:v>
                </c:pt>
                <c:pt idx="1274">
                  <c:v>1.5569999999999999</c:v>
                </c:pt>
                <c:pt idx="1275">
                  <c:v>2.6859999999999999</c:v>
                </c:pt>
                <c:pt idx="1276">
                  <c:v>2.9359999999999999</c:v>
                </c:pt>
                <c:pt idx="1277">
                  <c:v>1.946</c:v>
                </c:pt>
                <c:pt idx="1278">
                  <c:v>2.2639999999999998</c:v>
                </c:pt>
                <c:pt idx="1279">
                  <c:v>3.669</c:v>
                </c:pt>
                <c:pt idx="1280">
                  <c:v>1.681</c:v>
                </c:pt>
                <c:pt idx="1281">
                  <c:v>2.5270000000000001</c:v>
                </c:pt>
                <c:pt idx="1282">
                  <c:v>2.5030000000000001</c:v>
                </c:pt>
                <c:pt idx="1283">
                  <c:v>1.113</c:v>
                </c:pt>
                <c:pt idx="1284">
                  <c:v>2.7719999999999998</c:v>
                </c:pt>
                <c:pt idx="1285">
                  <c:v>2.9049999999999998</c:v>
                </c:pt>
                <c:pt idx="1286">
                  <c:v>2.988</c:v>
                </c:pt>
                <c:pt idx="1287">
                  <c:v>3.968</c:v>
                </c:pt>
                <c:pt idx="1288">
                  <c:v>2.6549999999999998</c:v>
                </c:pt>
                <c:pt idx="1289">
                  <c:v>4.1639999999999997</c:v>
                </c:pt>
                <c:pt idx="1290">
                  <c:v>2.4900000000000002</c:v>
                </c:pt>
                <c:pt idx="1291">
                  <c:v>4.25</c:v>
                </c:pt>
                <c:pt idx="1292">
                  <c:v>3.46</c:v>
                </c:pt>
                <c:pt idx="1293">
                  <c:v>2.5019999999999998</c:v>
                </c:pt>
                <c:pt idx="1294">
                  <c:v>2.0750000000000002</c:v>
                </c:pt>
                <c:pt idx="1295">
                  <c:v>1.8140000000000001</c:v>
                </c:pt>
                <c:pt idx="1296">
                  <c:v>3.7309999999999999</c:v>
                </c:pt>
                <c:pt idx="1297">
                  <c:v>3.5150000000000001</c:v>
                </c:pt>
                <c:pt idx="1298">
                  <c:v>2.198</c:v>
                </c:pt>
                <c:pt idx="1299">
                  <c:v>2.242</c:v>
                </c:pt>
                <c:pt idx="1300">
                  <c:v>3.2269999999999999</c:v>
                </c:pt>
                <c:pt idx="1301">
                  <c:v>0.58699999999999997</c:v>
                </c:pt>
                <c:pt idx="1302">
                  <c:v>2.2440000000000002</c:v>
                </c:pt>
                <c:pt idx="1303">
                  <c:v>1.0349999999999999</c:v>
                </c:pt>
                <c:pt idx="1304">
                  <c:v>3.6789999999999998</c:v>
                </c:pt>
                <c:pt idx="1305">
                  <c:v>0.56499999999999995</c:v>
                </c:pt>
                <c:pt idx="1306">
                  <c:v>2.5630000000000002</c:v>
                </c:pt>
                <c:pt idx="1307">
                  <c:v>2.637</c:v>
                </c:pt>
                <c:pt idx="1308">
                  <c:v>1.9490000000000001</c:v>
                </c:pt>
                <c:pt idx="1309">
                  <c:v>2.948</c:v>
                </c:pt>
                <c:pt idx="1310">
                  <c:v>3.327</c:v>
                </c:pt>
                <c:pt idx="1311">
                  <c:v>3.15</c:v>
                </c:pt>
                <c:pt idx="1312">
                  <c:v>3.1269999999999998</c:v>
                </c:pt>
                <c:pt idx="1313">
                  <c:v>5.96</c:v>
                </c:pt>
                <c:pt idx="1314">
                  <c:v>4.4480000000000004</c:v>
                </c:pt>
                <c:pt idx="1315">
                  <c:v>5.194</c:v>
                </c:pt>
                <c:pt idx="1316">
                  <c:v>5.1680000000000001</c:v>
                </c:pt>
                <c:pt idx="1317">
                  <c:v>4.8579999999999997</c:v>
                </c:pt>
                <c:pt idx="1318">
                  <c:v>2.2530000000000001</c:v>
                </c:pt>
                <c:pt idx="1319">
                  <c:v>2.2290000000000001</c:v>
                </c:pt>
                <c:pt idx="1320">
                  <c:v>2.73</c:v>
                </c:pt>
                <c:pt idx="1321">
                  <c:v>2.62</c:v>
                </c:pt>
                <c:pt idx="1322">
                  <c:v>3.3860000000000001</c:v>
                </c:pt>
                <c:pt idx="1323">
                  <c:v>2.339</c:v>
                </c:pt>
                <c:pt idx="1324">
                  <c:v>3.9620000000000002</c:v>
                </c:pt>
                <c:pt idx="1325">
                  <c:v>3.7240000000000002</c:v>
                </c:pt>
                <c:pt idx="1326">
                  <c:v>1.42</c:v>
                </c:pt>
                <c:pt idx="1327">
                  <c:v>1.6679999999999999</c:v>
                </c:pt>
                <c:pt idx="1328">
                  <c:v>1.381</c:v>
                </c:pt>
                <c:pt idx="1329">
                  <c:v>2.38</c:v>
                </c:pt>
                <c:pt idx="1330">
                  <c:v>2.524</c:v>
                </c:pt>
                <c:pt idx="1331">
                  <c:v>1.802</c:v>
                </c:pt>
                <c:pt idx="1332">
                  <c:v>1.3680000000000001</c:v>
                </c:pt>
                <c:pt idx="1333">
                  <c:v>1.823</c:v>
                </c:pt>
                <c:pt idx="1334">
                  <c:v>2.4790000000000001</c:v>
                </c:pt>
                <c:pt idx="1335">
                  <c:v>1.5960000000000001</c:v>
                </c:pt>
                <c:pt idx="1336">
                  <c:v>1.2669999999999999</c:v>
                </c:pt>
                <c:pt idx="1337">
                  <c:v>1.7689999999999999</c:v>
                </c:pt>
                <c:pt idx="1338">
                  <c:v>2.5990000000000002</c:v>
                </c:pt>
                <c:pt idx="1339">
                  <c:v>3.266</c:v>
                </c:pt>
                <c:pt idx="1340">
                  <c:v>2.7719999999999998</c:v>
                </c:pt>
                <c:pt idx="1341">
                  <c:v>1.419</c:v>
                </c:pt>
                <c:pt idx="1342">
                  <c:v>1.8839999999999999</c:v>
                </c:pt>
                <c:pt idx="1343">
                  <c:v>2.2010000000000001</c:v>
                </c:pt>
                <c:pt idx="1344">
                  <c:v>1.5509999999999999</c:v>
                </c:pt>
                <c:pt idx="1345">
                  <c:v>1.8149999999999999</c:v>
                </c:pt>
                <c:pt idx="1346">
                  <c:v>2.8650000000000002</c:v>
                </c:pt>
                <c:pt idx="1347">
                  <c:v>2.681</c:v>
                </c:pt>
                <c:pt idx="1348">
                  <c:v>2.5659999999999998</c:v>
                </c:pt>
                <c:pt idx="1349">
                  <c:v>2.7109999999999999</c:v>
                </c:pt>
                <c:pt idx="1350">
                  <c:v>1.286</c:v>
                </c:pt>
                <c:pt idx="1351">
                  <c:v>3.69</c:v>
                </c:pt>
                <c:pt idx="1352">
                  <c:v>3.5409999999999999</c:v>
                </c:pt>
                <c:pt idx="1353">
                  <c:v>0.97599999999999998</c:v>
                </c:pt>
                <c:pt idx="1354">
                  <c:v>1.077</c:v>
                </c:pt>
                <c:pt idx="1355">
                  <c:v>1.097</c:v>
                </c:pt>
                <c:pt idx="1356">
                  <c:v>1.879</c:v>
                </c:pt>
                <c:pt idx="1357">
                  <c:v>3.3170000000000002</c:v>
                </c:pt>
                <c:pt idx="1358">
                  <c:v>2.2210000000000001</c:v>
                </c:pt>
                <c:pt idx="1359">
                  <c:v>1.27</c:v>
                </c:pt>
                <c:pt idx="1360">
                  <c:v>1.7050000000000001</c:v>
                </c:pt>
                <c:pt idx="1361">
                  <c:v>1.069</c:v>
                </c:pt>
                <c:pt idx="1362">
                  <c:v>1.5089999999999999</c:v>
                </c:pt>
                <c:pt idx="1363">
                  <c:v>3.339</c:v>
                </c:pt>
                <c:pt idx="1364">
                  <c:v>3.5310000000000001</c:v>
                </c:pt>
                <c:pt idx="1365">
                  <c:v>2.641</c:v>
                </c:pt>
                <c:pt idx="1366">
                  <c:v>2.8</c:v>
                </c:pt>
                <c:pt idx="1367">
                  <c:v>2.89</c:v>
                </c:pt>
                <c:pt idx="1368">
                  <c:v>2.7469999999999999</c:v>
                </c:pt>
                <c:pt idx="1369">
                  <c:v>4.032</c:v>
                </c:pt>
                <c:pt idx="1370">
                  <c:v>2.883</c:v>
                </c:pt>
                <c:pt idx="1371">
                  <c:v>3.23</c:v>
                </c:pt>
                <c:pt idx="1372">
                  <c:v>3.2229999999999999</c:v>
                </c:pt>
                <c:pt idx="1373">
                  <c:v>3.2919999999999998</c:v>
                </c:pt>
                <c:pt idx="1374">
                  <c:v>3.6539999999999999</c:v>
                </c:pt>
                <c:pt idx="1375">
                  <c:v>4.2270000000000003</c:v>
                </c:pt>
                <c:pt idx="1376">
                  <c:v>4.2789999999999999</c:v>
                </c:pt>
                <c:pt idx="1377">
                  <c:v>4.4219999999999997</c:v>
                </c:pt>
                <c:pt idx="1378">
                  <c:v>2.82</c:v>
                </c:pt>
                <c:pt idx="1379">
                  <c:v>2.778</c:v>
                </c:pt>
                <c:pt idx="1380">
                  <c:v>3.7280000000000002</c:v>
                </c:pt>
                <c:pt idx="1381">
                  <c:v>3.5670000000000002</c:v>
                </c:pt>
                <c:pt idx="1382">
                  <c:v>3.742</c:v>
                </c:pt>
                <c:pt idx="1383">
                  <c:v>3.242</c:v>
                </c:pt>
                <c:pt idx="1384">
                  <c:v>3.4889999999999999</c:v>
                </c:pt>
                <c:pt idx="1385">
                  <c:v>3.83</c:v>
                </c:pt>
                <c:pt idx="1386">
                  <c:v>3.8769999999999998</c:v>
                </c:pt>
                <c:pt idx="1387">
                  <c:v>4.4889999999999999</c:v>
                </c:pt>
                <c:pt idx="1388">
                  <c:v>4.6139999999999999</c:v>
                </c:pt>
                <c:pt idx="1389">
                  <c:v>2.5470000000000002</c:v>
                </c:pt>
                <c:pt idx="1390">
                  <c:v>4.0250000000000004</c:v>
                </c:pt>
                <c:pt idx="1391">
                  <c:v>3.5649999999999999</c:v>
                </c:pt>
                <c:pt idx="1392">
                  <c:v>3.5979999999999999</c:v>
                </c:pt>
                <c:pt idx="1393">
                  <c:v>3.9729999999999999</c:v>
                </c:pt>
                <c:pt idx="1394">
                  <c:v>3.7519999999999998</c:v>
                </c:pt>
                <c:pt idx="1395">
                  <c:v>3.8849999999999998</c:v>
                </c:pt>
                <c:pt idx="1396">
                  <c:v>4.0469999999999997</c:v>
                </c:pt>
                <c:pt idx="1397">
                  <c:v>3.2290000000000001</c:v>
                </c:pt>
                <c:pt idx="1398">
                  <c:v>3.6960000000000002</c:v>
                </c:pt>
                <c:pt idx="1399">
                  <c:v>3.5430000000000001</c:v>
                </c:pt>
                <c:pt idx="1400">
                  <c:v>4.0110000000000001</c:v>
                </c:pt>
                <c:pt idx="1401">
                  <c:v>4.5430000000000001</c:v>
                </c:pt>
                <c:pt idx="1402">
                  <c:v>4.0190000000000001</c:v>
                </c:pt>
                <c:pt idx="1403">
                  <c:v>3.6970000000000001</c:v>
                </c:pt>
                <c:pt idx="1404">
                  <c:v>3.161</c:v>
                </c:pt>
                <c:pt idx="1405">
                  <c:v>4.0250000000000004</c:v>
                </c:pt>
                <c:pt idx="1406">
                  <c:v>4.2510000000000003</c:v>
                </c:pt>
                <c:pt idx="1407">
                  <c:v>4.0419999999999998</c:v>
                </c:pt>
                <c:pt idx="1408">
                  <c:v>3.242</c:v>
                </c:pt>
                <c:pt idx="1409">
                  <c:v>3.8130000000000002</c:v>
                </c:pt>
                <c:pt idx="1410">
                  <c:v>3.2189999999999999</c:v>
                </c:pt>
                <c:pt idx="1411">
                  <c:v>3.5169999999999999</c:v>
                </c:pt>
                <c:pt idx="1412">
                  <c:v>3.5920000000000001</c:v>
                </c:pt>
                <c:pt idx="1413">
                  <c:v>4.6790000000000003</c:v>
                </c:pt>
                <c:pt idx="1414">
                  <c:v>3.74</c:v>
                </c:pt>
                <c:pt idx="1415">
                  <c:v>4.0830000000000002</c:v>
                </c:pt>
                <c:pt idx="1416">
                  <c:v>4.3949999999999996</c:v>
                </c:pt>
                <c:pt idx="1417">
                  <c:v>4.3179999999999996</c:v>
                </c:pt>
                <c:pt idx="1418">
                  <c:v>4.1379999999999999</c:v>
                </c:pt>
                <c:pt idx="1419">
                  <c:v>3.8079999999999998</c:v>
                </c:pt>
                <c:pt idx="1420">
                  <c:v>3.5259999999999998</c:v>
                </c:pt>
                <c:pt idx="1421">
                  <c:v>4.0590000000000002</c:v>
                </c:pt>
                <c:pt idx="1422">
                  <c:v>3.3730000000000002</c:v>
                </c:pt>
                <c:pt idx="1423">
                  <c:v>3.2690000000000001</c:v>
                </c:pt>
                <c:pt idx="1424">
                  <c:v>3.8690000000000002</c:v>
                </c:pt>
                <c:pt idx="1425">
                  <c:v>3.3159999999999998</c:v>
                </c:pt>
                <c:pt idx="1426">
                  <c:v>4.7069999999999999</c:v>
                </c:pt>
                <c:pt idx="1427">
                  <c:v>3.9750000000000001</c:v>
                </c:pt>
                <c:pt idx="1428">
                  <c:v>4.78</c:v>
                </c:pt>
                <c:pt idx="1429">
                  <c:v>3.6859999999999999</c:v>
                </c:pt>
                <c:pt idx="1430">
                  <c:v>3.0030000000000001</c:v>
                </c:pt>
                <c:pt idx="1431">
                  <c:v>5.3090000000000002</c:v>
                </c:pt>
                <c:pt idx="1432">
                  <c:v>4.43</c:v>
                </c:pt>
                <c:pt idx="1433">
                  <c:v>3.5139999999999998</c:v>
                </c:pt>
                <c:pt idx="1434">
                  <c:v>3.7519999999999998</c:v>
                </c:pt>
                <c:pt idx="1435">
                  <c:v>3.9769999999999999</c:v>
                </c:pt>
                <c:pt idx="1436">
                  <c:v>5.0609999999999999</c:v>
                </c:pt>
                <c:pt idx="1437">
                  <c:v>3.827</c:v>
                </c:pt>
                <c:pt idx="1438">
                  <c:v>3.6920000000000002</c:v>
                </c:pt>
                <c:pt idx="1439">
                  <c:v>3.8969999999999998</c:v>
                </c:pt>
                <c:pt idx="1440">
                  <c:v>3.0150000000000001</c:v>
                </c:pt>
                <c:pt idx="1441">
                  <c:v>4.3209999999999997</c:v>
                </c:pt>
                <c:pt idx="1442">
                  <c:v>4.0350000000000001</c:v>
                </c:pt>
                <c:pt idx="1443">
                  <c:v>3.9660000000000002</c:v>
                </c:pt>
                <c:pt idx="1444">
                  <c:v>3.915</c:v>
                </c:pt>
                <c:pt idx="1445">
                  <c:v>4.8609999999999998</c:v>
                </c:pt>
                <c:pt idx="1446">
                  <c:v>3.7930000000000001</c:v>
                </c:pt>
                <c:pt idx="1447">
                  <c:v>3.2349999999999999</c:v>
                </c:pt>
                <c:pt idx="1448">
                  <c:v>3.8740000000000001</c:v>
                </c:pt>
                <c:pt idx="1449">
                  <c:v>4.8840000000000003</c:v>
                </c:pt>
                <c:pt idx="1450">
                  <c:v>3.9169999999999998</c:v>
                </c:pt>
                <c:pt idx="1451">
                  <c:v>4.6550000000000002</c:v>
                </c:pt>
                <c:pt idx="1452">
                  <c:v>5.117</c:v>
                </c:pt>
                <c:pt idx="1453">
                  <c:v>4.2450000000000001</c:v>
                </c:pt>
                <c:pt idx="1454">
                  <c:v>3.5350000000000001</c:v>
                </c:pt>
                <c:pt idx="1455">
                  <c:v>3.7519999999999998</c:v>
                </c:pt>
                <c:pt idx="1456">
                  <c:v>3.5049999999999999</c:v>
                </c:pt>
                <c:pt idx="1457">
                  <c:v>5.49</c:v>
                </c:pt>
                <c:pt idx="1458">
                  <c:v>5.1420000000000003</c:v>
                </c:pt>
                <c:pt idx="1459">
                  <c:v>4.34</c:v>
                </c:pt>
                <c:pt idx="1460">
                  <c:v>4.3570000000000002</c:v>
                </c:pt>
                <c:pt idx="1461">
                  <c:v>3.069</c:v>
                </c:pt>
                <c:pt idx="1462">
                  <c:v>4.4530000000000003</c:v>
                </c:pt>
                <c:pt idx="1463">
                  <c:v>3.81</c:v>
                </c:pt>
                <c:pt idx="1464">
                  <c:v>5.4359999999999999</c:v>
                </c:pt>
                <c:pt idx="1465">
                  <c:v>4.4539999999999997</c:v>
                </c:pt>
                <c:pt idx="1466">
                  <c:v>5.0519999999999996</c:v>
                </c:pt>
                <c:pt idx="1467">
                  <c:v>5.0430000000000001</c:v>
                </c:pt>
                <c:pt idx="1468">
                  <c:v>4.2389999999999999</c:v>
                </c:pt>
                <c:pt idx="1469">
                  <c:v>4.1109999999999998</c:v>
                </c:pt>
                <c:pt idx="1470">
                  <c:v>3.411</c:v>
                </c:pt>
                <c:pt idx="1471">
                  <c:v>2.8029999999999999</c:v>
                </c:pt>
                <c:pt idx="1472">
                  <c:v>5.6159999999999997</c:v>
                </c:pt>
                <c:pt idx="1473">
                  <c:v>4.5010000000000003</c:v>
                </c:pt>
                <c:pt idx="1474">
                  <c:v>3.472</c:v>
                </c:pt>
                <c:pt idx="1475">
                  <c:v>4.5119999999999996</c:v>
                </c:pt>
                <c:pt idx="1476">
                  <c:v>6.3810000000000002</c:v>
                </c:pt>
                <c:pt idx="1477">
                  <c:v>5.4859999999999998</c:v>
                </c:pt>
                <c:pt idx="1478">
                  <c:v>3.1429999999999998</c:v>
                </c:pt>
                <c:pt idx="1479">
                  <c:v>3.8479999999999999</c:v>
                </c:pt>
                <c:pt idx="1480">
                  <c:v>3.26</c:v>
                </c:pt>
                <c:pt idx="1481">
                  <c:v>6.0339999999999998</c:v>
                </c:pt>
                <c:pt idx="1482">
                  <c:v>6.9729999999999999</c:v>
                </c:pt>
                <c:pt idx="1483">
                  <c:v>6.1429999999999998</c:v>
                </c:pt>
                <c:pt idx="1484">
                  <c:v>3.6030000000000002</c:v>
                </c:pt>
                <c:pt idx="1485">
                  <c:v>4.9189999999999996</c:v>
                </c:pt>
                <c:pt idx="1486">
                  <c:v>4.827</c:v>
                </c:pt>
                <c:pt idx="1487">
                  <c:v>6.5960000000000001</c:v>
                </c:pt>
                <c:pt idx="1488">
                  <c:v>4.2350000000000003</c:v>
                </c:pt>
                <c:pt idx="1489">
                  <c:v>6.76</c:v>
                </c:pt>
                <c:pt idx="1490">
                  <c:v>5.65</c:v>
                </c:pt>
                <c:pt idx="1491">
                  <c:v>4.9589999999999996</c:v>
                </c:pt>
                <c:pt idx="1492">
                  <c:v>4.9169999999999998</c:v>
                </c:pt>
                <c:pt idx="1493">
                  <c:v>3.262</c:v>
                </c:pt>
                <c:pt idx="1494">
                  <c:v>6.157</c:v>
                </c:pt>
                <c:pt idx="1495">
                  <c:v>5.46</c:v>
                </c:pt>
                <c:pt idx="1496">
                  <c:v>4.6520000000000001</c:v>
                </c:pt>
                <c:pt idx="1497">
                  <c:v>3.5089999999999999</c:v>
                </c:pt>
                <c:pt idx="1498">
                  <c:v>4.2649999999999997</c:v>
                </c:pt>
                <c:pt idx="1499">
                  <c:v>5.6749999999999998</c:v>
                </c:pt>
                <c:pt idx="1500">
                  <c:v>6.3029999999999999</c:v>
                </c:pt>
                <c:pt idx="1501">
                  <c:v>5.976</c:v>
                </c:pt>
                <c:pt idx="1502">
                  <c:v>5.7190000000000003</c:v>
                </c:pt>
                <c:pt idx="1503">
                  <c:v>5.0129999999999999</c:v>
                </c:pt>
                <c:pt idx="1504">
                  <c:v>3.302</c:v>
                </c:pt>
                <c:pt idx="1505">
                  <c:v>4.415</c:v>
                </c:pt>
                <c:pt idx="1506">
                  <c:v>5.9589999999999996</c:v>
                </c:pt>
                <c:pt idx="1507">
                  <c:v>4.093</c:v>
                </c:pt>
                <c:pt idx="1508">
                  <c:v>4.76</c:v>
                </c:pt>
                <c:pt idx="1509">
                  <c:v>4.8479999999999999</c:v>
                </c:pt>
                <c:pt idx="1510">
                  <c:v>4.1660000000000004</c:v>
                </c:pt>
                <c:pt idx="1511">
                  <c:v>4.1989999999999998</c:v>
                </c:pt>
                <c:pt idx="1512">
                  <c:v>2.8780000000000001</c:v>
                </c:pt>
                <c:pt idx="1513">
                  <c:v>4.7060000000000004</c:v>
                </c:pt>
                <c:pt idx="1514">
                  <c:v>5.5620000000000003</c:v>
                </c:pt>
                <c:pt idx="1515">
                  <c:v>5.7750000000000004</c:v>
                </c:pt>
                <c:pt idx="1516">
                  <c:v>5.8360000000000003</c:v>
                </c:pt>
                <c:pt idx="1517">
                  <c:v>5.41</c:v>
                </c:pt>
                <c:pt idx="1518">
                  <c:v>3.87</c:v>
                </c:pt>
                <c:pt idx="1519">
                  <c:v>4.0819999999999999</c:v>
                </c:pt>
                <c:pt idx="1520">
                  <c:v>5.22</c:v>
                </c:pt>
                <c:pt idx="1521">
                  <c:v>2.8620000000000001</c:v>
                </c:pt>
                <c:pt idx="1522">
                  <c:v>4.2050000000000001</c:v>
                </c:pt>
                <c:pt idx="1523">
                  <c:v>5.3630000000000004</c:v>
                </c:pt>
                <c:pt idx="1524">
                  <c:v>3.9620000000000002</c:v>
                </c:pt>
                <c:pt idx="1525">
                  <c:v>4.7480000000000002</c:v>
                </c:pt>
                <c:pt idx="1526">
                  <c:v>4.0430000000000001</c:v>
                </c:pt>
                <c:pt idx="1527">
                  <c:v>3.1419999999999999</c:v>
                </c:pt>
                <c:pt idx="1528">
                  <c:v>3.6030000000000002</c:v>
                </c:pt>
                <c:pt idx="1529">
                  <c:v>2.1749999999999998</c:v>
                </c:pt>
                <c:pt idx="1530">
                  <c:v>1.157</c:v>
                </c:pt>
                <c:pt idx="1531">
                  <c:v>2.7280000000000002</c:v>
                </c:pt>
                <c:pt idx="1532">
                  <c:v>2.2389999999999999</c:v>
                </c:pt>
                <c:pt idx="1533">
                  <c:v>5.0750000000000002</c:v>
                </c:pt>
                <c:pt idx="1534">
                  <c:v>3.4929999999999999</c:v>
                </c:pt>
                <c:pt idx="1535">
                  <c:v>3.972</c:v>
                </c:pt>
                <c:pt idx="1536">
                  <c:v>1.5840000000000001</c:v>
                </c:pt>
                <c:pt idx="1537">
                  <c:v>4.2240000000000002</c:v>
                </c:pt>
                <c:pt idx="1538">
                  <c:v>2.1240000000000001</c:v>
                </c:pt>
                <c:pt idx="1539">
                  <c:v>2.2280000000000002</c:v>
                </c:pt>
                <c:pt idx="1540">
                  <c:v>2.3330000000000002</c:v>
                </c:pt>
                <c:pt idx="1541">
                  <c:v>1.784</c:v>
                </c:pt>
                <c:pt idx="1542">
                  <c:v>3.9980000000000002</c:v>
                </c:pt>
                <c:pt idx="1543">
                  <c:v>2.1459999999999999</c:v>
                </c:pt>
                <c:pt idx="1544">
                  <c:v>3.359</c:v>
                </c:pt>
                <c:pt idx="1545">
                  <c:v>3.5920000000000001</c:v>
                </c:pt>
                <c:pt idx="1546">
                  <c:v>4.6230000000000002</c:v>
                </c:pt>
                <c:pt idx="1547">
                  <c:v>4.0019999999999998</c:v>
                </c:pt>
                <c:pt idx="1548">
                  <c:v>3.8180000000000001</c:v>
                </c:pt>
                <c:pt idx="1549">
                  <c:v>5.2560000000000002</c:v>
                </c:pt>
                <c:pt idx="1550">
                  <c:v>3.43</c:v>
                </c:pt>
                <c:pt idx="1551">
                  <c:v>2.6640000000000001</c:v>
                </c:pt>
                <c:pt idx="1552">
                  <c:v>1.7529999999999999</c:v>
                </c:pt>
                <c:pt idx="1553">
                  <c:v>2.101</c:v>
                </c:pt>
                <c:pt idx="1554">
                  <c:v>5.0640000000000001</c:v>
                </c:pt>
                <c:pt idx="1555">
                  <c:v>3.831</c:v>
                </c:pt>
                <c:pt idx="1556">
                  <c:v>2.694</c:v>
                </c:pt>
                <c:pt idx="1557">
                  <c:v>1.575</c:v>
                </c:pt>
                <c:pt idx="1558">
                  <c:v>2.9870000000000001</c:v>
                </c:pt>
                <c:pt idx="1559">
                  <c:v>3.8929999999999998</c:v>
                </c:pt>
                <c:pt idx="1560">
                  <c:v>3.4729999999999999</c:v>
                </c:pt>
                <c:pt idx="1561">
                  <c:v>3.6139999999999999</c:v>
                </c:pt>
                <c:pt idx="1562">
                  <c:v>1.3260000000000001</c:v>
                </c:pt>
                <c:pt idx="1563">
                  <c:v>2.137</c:v>
                </c:pt>
                <c:pt idx="1564">
                  <c:v>3.0350000000000001</c:v>
                </c:pt>
                <c:pt idx="1565">
                  <c:v>3.6619999999999999</c:v>
                </c:pt>
                <c:pt idx="1566">
                  <c:v>3.8559999999999999</c:v>
                </c:pt>
                <c:pt idx="1567">
                  <c:v>2.6949999999999998</c:v>
                </c:pt>
                <c:pt idx="1568">
                  <c:v>3.383</c:v>
                </c:pt>
                <c:pt idx="1569">
                  <c:v>3.8439999999999999</c:v>
                </c:pt>
                <c:pt idx="1570">
                  <c:v>4.9260000000000002</c:v>
                </c:pt>
                <c:pt idx="1571">
                  <c:v>2.7240000000000002</c:v>
                </c:pt>
                <c:pt idx="1572">
                  <c:v>2.8860000000000001</c:v>
                </c:pt>
                <c:pt idx="1573">
                  <c:v>1.103</c:v>
                </c:pt>
                <c:pt idx="1574">
                  <c:v>2.9350000000000001</c:v>
                </c:pt>
                <c:pt idx="1575">
                  <c:v>2.4430000000000001</c:v>
                </c:pt>
                <c:pt idx="1576">
                  <c:v>4.0049999999999999</c:v>
                </c:pt>
                <c:pt idx="1577">
                  <c:v>1.54</c:v>
                </c:pt>
                <c:pt idx="1578">
                  <c:v>2.5539999999999998</c:v>
                </c:pt>
                <c:pt idx="1579">
                  <c:v>1.534</c:v>
                </c:pt>
                <c:pt idx="1580">
                  <c:v>3.1989999999999998</c:v>
                </c:pt>
                <c:pt idx="1581">
                  <c:v>4.3650000000000002</c:v>
                </c:pt>
                <c:pt idx="1582">
                  <c:v>1.7649999999999999</c:v>
                </c:pt>
                <c:pt idx="1583">
                  <c:v>2.3260000000000001</c:v>
                </c:pt>
                <c:pt idx="1584">
                  <c:v>2.1549999999999998</c:v>
                </c:pt>
                <c:pt idx="1585">
                  <c:v>2.6659999999999999</c:v>
                </c:pt>
                <c:pt idx="1586">
                  <c:v>4.6059999999999999</c:v>
                </c:pt>
                <c:pt idx="1587">
                  <c:v>3.992</c:v>
                </c:pt>
                <c:pt idx="1588">
                  <c:v>3.0129999999999999</c:v>
                </c:pt>
                <c:pt idx="1589">
                  <c:v>2.9009999999999998</c:v>
                </c:pt>
                <c:pt idx="1590">
                  <c:v>3.4790000000000001</c:v>
                </c:pt>
                <c:pt idx="1591">
                  <c:v>1.603</c:v>
                </c:pt>
                <c:pt idx="1592">
                  <c:v>1.681</c:v>
                </c:pt>
                <c:pt idx="1593">
                  <c:v>2.6760000000000002</c:v>
                </c:pt>
                <c:pt idx="1594">
                  <c:v>2.4089999999999998</c:v>
                </c:pt>
                <c:pt idx="1595">
                  <c:v>1.8759999999999999</c:v>
                </c:pt>
                <c:pt idx="1596">
                  <c:v>1.633</c:v>
                </c:pt>
                <c:pt idx="1597">
                  <c:v>2.9809999999999999</c:v>
                </c:pt>
                <c:pt idx="1598">
                  <c:v>3.1080000000000001</c:v>
                </c:pt>
                <c:pt idx="1599">
                  <c:v>3.766</c:v>
                </c:pt>
                <c:pt idx="1600">
                  <c:v>2.9449999999999998</c:v>
                </c:pt>
                <c:pt idx="1601">
                  <c:v>3.6960000000000002</c:v>
                </c:pt>
                <c:pt idx="1602">
                  <c:v>3.9780000000000002</c:v>
                </c:pt>
                <c:pt idx="1603">
                  <c:v>3.69</c:v>
                </c:pt>
                <c:pt idx="1604">
                  <c:v>2.9409999999999998</c:v>
                </c:pt>
                <c:pt idx="1605">
                  <c:v>1.2</c:v>
                </c:pt>
                <c:pt idx="1606">
                  <c:v>2.7989999999999999</c:v>
                </c:pt>
                <c:pt idx="1607">
                  <c:v>2.008</c:v>
                </c:pt>
                <c:pt idx="1608">
                  <c:v>0.88</c:v>
                </c:pt>
                <c:pt idx="1609">
                  <c:v>2.4049999999999998</c:v>
                </c:pt>
                <c:pt idx="1610">
                  <c:v>3.3039999999999998</c:v>
                </c:pt>
                <c:pt idx="1611">
                  <c:v>3.6320000000000001</c:v>
                </c:pt>
                <c:pt idx="1612">
                  <c:v>3.879</c:v>
                </c:pt>
                <c:pt idx="1613">
                  <c:v>2.7229999999999999</c:v>
                </c:pt>
                <c:pt idx="1614">
                  <c:v>2.1659999999999999</c:v>
                </c:pt>
                <c:pt idx="1615">
                  <c:v>2.8220000000000001</c:v>
                </c:pt>
                <c:pt idx="1616">
                  <c:v>0.97299999999999998</c:v>
                </c:pt>
                <c:pt idx="1617">
                  <c:v>2.8809999999999998</c:v>
                </c:pt>
                <c:pt idx="1618">
                  <c:v>3.3330000000000002</c:v>
                </c:pt>
                <c:pt idx="1619">
                  <c:v>0.99399999999999999</c:v>
                </c:pt>
                <c:pt idx="1620">
                  <c:v>4.9379999999999997</c:v>
                </c:pt>
                <c:pt idx="1621">
                  <c:v>3.2890000000000001</c:v>
                </c:pt>
                <c:pt idx="1622">
                  <c:v>3.43</c:v>
                </c:pt>
                <c:pt idx="1623">
                  <c:v>3.879</c:v>
                </c:pt>
                <c:pt idx="1624">
                  <c:v>3.0289999999999999</c:v>
                </c:pt>
                <c:pt idx="1625">
                  <c:v>1.3340000000000001</c:v>
                </c:pt>
                <c:pt idx="1626">
                  <c:v>2.234</c:v>
                </c:pt>
                <c:pt idx="1627">
                  <c:v>1.1679999999999999</c:v>
                </c:pt>
                <c:pt idx="1628">
                  <c:v>1.1479999999999999</c:v>
                </c:pt>
                <c:pt idx="1629">
                  <c:v>2.4910000000000001</c:v>
                </c:pt>
                <c:pt idx="1630">
                  <c:v>4.17</c:v>
                </c:pt>
                <c:pt idx="1631">
                  <c:v>5.1449999999999996</c:v>
                </c:pt>
                <c:pt idx="1632">
                  <c:v>1.42</c:v>
                </c:pt>
                <c:pt idx="1633">
                  <c:v>3.7919999999999998</c:v>
                </c:pt>
                <c:pt idx="1634">
                  <c:v>2.875</c:v>
                </c:pt>
                <c:pt idx="1635">
                  <c:v>3.7349999999999999</c:v>
                </c:pt>
                <c:pt idx="1636">
                  <c:v>4.6840000000000002</c:v>
                </c:pt>
                <c:pt idx="1637">
                  <c:v>0.38200000000000001</c:v>
                </c:pt>
                <c:pt idx="1638">
                  <c:v>2.613</c:v>
                </c:pt>
                <c:pt idx="1639">
                  <c:v>3.4380000000000002</c:v>
                </c:pt>
                <c:pt idx="1640">
                  <c:v>4.2389999999999999</c:v>
                </c:pt>
                <c:pt idx="1641">
                  <c:v>2.133</c:v>
                </c:pt>
                <c:pt idx="1642">
                  <c:v>3.02</c:v>
                </c:pt>
                <c:pt idx="1643">
                  <c:v>0.80800000000000005</c:v>
                </c:pt>
                <c:pt idx="1644">
                  <c:v>3.47</c:v>
                </c:pt>
                <c:pt idx="1645">
                  <c:v>1.238</c:v>
                </c:pt>
                <c:pt idx="1646">
                  <c:v>2.4289999999999998</c:v>
                </c:pt>
                <c:pt idx="1647">
                  <c:v>2.2799999999999998</c:v>
                </c:pt>
                <c:pt idx="1648">
                  <c:v>2.68</c:v>
                </c:pt>
                <c:pt idx="1649">
                  <c:v>2.5030000000000001</c:v>
                </c:pt>
                <c:pt idx="1650">
                  <c:v>2.5059999999999998</c:v>
                </c:pt>
                <c:pt idx="1651">
                  <c:v>1.86</c:v>
                </c:pt>
                <c:pt idx="1652">
                  <c:v>1.738</c:v>
                </c:pt>
                <c:pt idx="1653">
                  <c:v>2.7130000000000001</c:v>
                </c:pt>
                <c:pt idx="1654">
                  <c:v>3.0339999999999998</c:v>
                </c:pt>
                <c:pt idx="1655">
                  <c:v>1.873</c:v>
                </c:pt>
                <c:pt idx="1656">
                  <c:v>1.2829999999999999</c:v>
                </c:pt>
                <c:pt idx="1657">
                  <c:v>1.37</c:v>
                </c:pt>
                <c:pt idx="1658">
                  <c:v>2.524</c:v>
                </c:pt>
                <c:pt idx="1659">
                  <c:v>1.6459999999999999</c:v>
                </c:pt>
                <c:pt idx="1660">
                  <c:v>3.0259999999999998</c:v>
                </c:pt>
                <c:pt idx="1661">
                  <c:v>2.4049999999999998</c:v>
                </c:pt>
                <c:pt idx="1662">
                  <c:v>1.9630000000000001</c:v>
                </c:pt>
                <c:pt idx="1663">
                  <c:v>1.1950000000000001</c:v>
                </c:pt>
                <c:pt idx="1664">
                  <c:v>3.7290000000000001</c:v>
                </c:pt>
                <c:pt idx="1665">
                  <c:v>4.1619999999999999</c:v>
                </c:pt>
                <c:pt idx="1666">
                  <c:v>3.3109999999999999</c:v>
                </c:pt>
                <c:pt idx="1667">
                  <c:v>4.2190000000000003</c:v>
                </c:pt>
                <c:pt idx="1668">
                  <c:v>4.2709999999999999</c:v>
                </c:pt>
                <c:pt idx="1669">
                  <c:v>4.319</c:v>
                </c:pt>
                <c:pt idx="1670">
                  <c:v>4.7409999999999997</c:v>
                </c:pt>
                <c:pt idx="1671">
                  <c:v>3.6749999999999998</c:v>
                </c:pt>
                <c:pt idx="1672">
                  <c:v>3.3490000000000002</c:v>
                </c:pt>
                <c:pt idx="1673">
                  <c:v>2.867</c:v>
                </c:pt>
                <c:pt idx="1674">
                  <c:v>1.0449999999999999</c:v>
                </c:pt>
                <c:pt idx="1675">
                  <c:v>3.8490000000000002</c:v>
                </c:pt>
                <c:pt idx="1676">
                  <c:v>4.4349999999999996</c:v>
                </c:pt>
                <c:pt idx="1677">
                  <c:v>3.6389999999999998</c:v>
                </c:pt>
                <c:pt idx="1678">
                  <c:v>2.423</c:v>
                </c:pt>
                <c:pt idx="1679">
                  <c:v>2.1970000000000001</c:v>
                </c:pt>
                <c:pt idx="1680">
                  <c:v>1.607</c:v>
                </c:pt>
                <c:pt idx="1681">
                  <c:v>4.2770000000000001</c:v>
                </c:pt>
                <c:pt idx="1682">
                  <c:v>3.21</c:v>
                </c:pt>
                <c:pt idx="1683">
                  <c:v>1.8260000000000001</c:v>
                </c:pt>
                <c:pt idx="1684">
                  <c:v>2.012</c:v>
                </c:pt>
                <c:pt idx="1685">
                  <c:v>3.1680000000000001</c:v>
                </c:pt>
                <c:pt idx="1686">
                  <c:v>2.944</c:v>
                </c:pt>
                <c:pt idx="1687">
                  <c:v>2.5430000000000001</c:v>
                </c:pt>
                <c:pt idx="1688">
                  <c:v>1.843</c:v>
                </c:pt>
                <c:pt idx="1689">
                  <c:v>3.258</c:v>
                </c:pt>
                <c:pt idx="1690">
                  <c:v>2.403</c:v>
                </c:pt>
                <c:pt idx="1691">
                  <c:v>2.206</c:v>
                </c:pt>
                <c:pt idx="1692">
                  <c:v>1.522</c:v>
                </c:pt>
                <c:pt idx="1693">
                  <c:v>4.1680000000000001</c:v>
                </c:pt>
                <c:pt idx="1694">
                  <c:v>1.6080000000000001</c:v>
                </c:pt>
                <c:pt idx="1695">
                  <c:v>3.89</c:v>
                </c:pt>
                <c:pt idx="1696">
                  <c:v>1.464</c:v>
                </c:pt>
                <c:pt idx="1697">
                  <c:v>2.2269999999999999</c:v>
                </c:pt>
                <c:pt idx="1698">
                  <c:v>2.3490000000000002</c:v>
                </c:pt>
                <c:pt idx="1699">
                  <c:v>3.6819999999999999</c:v>
                </c:pt>
                <c:pt idx="1700">
                  <c:v>2.6970000000000001</c:v>
                </c:pt>
                <c:pt idx="1701">
                  <c:v>2.8620000000000001</c:v>
                </c:pt>
                <c:pt idx="1702">
                  <c:v>2.927</c:v>
                </c:pt>
                <c:pt idx="1703">
                  <c:v>1.5780000000000001</c:v>
                </c:pt>
                <c:pt idx="1704">
                  <c:v>2.14</c:v>
                </c:pt>
                <c:pt idx="1705">
                  <c:v>2.4590000000000001</c:v>
                </c:pt>
                <c:pt idx="1706">
                  <c:v>0.97399999999999998</c:v>
                </c:pt>
                <c:pt idx="1707">
                  <c:v>1.0660000000000001</c:v>
                </c:pt>
                <c:pt idx="1708">
                  <c:v>1.8959999999999999</c:v>
                </c:pt>
                <c:pt idx="1709">
                  <c:v>3.1850000000000001</c:v>
                </c:pt>
                <c:pt idx="1710">
                  <c:v>2.3319999999999999</c:v>
                </c:pt>
                <c:pt idx="1711">
                  <c:v>2.6469999999999998</c:v>
                </c:pt>
                <c:pt idx="1712">
                  <c:v>3.1150000000000002</c:v>
                </c:pt>
                <c:pt idx="1713">
                  <c:v>3.8250000000000002</c:v>
                </c:pt>
                <c:pt idx="1714">
                  <c:v>2.71</c:v>
                </c:pt>
                <c:pt idx="1715">
                  <c:v>0.95599999999999996</c:v>
                </c:pt>
                <c:pt idx="1716">
                  <c:v>1.595</c:v>
                </c:pt>
                <c:pt idx="1717">
                  <c:v>2.3250000000000002</c:v>
                </c:pt>
                <c:pt idx="1718">
                  <c:v>2.0779999999999998</c:v>
                </c:pt>
                <c:pt idx="1719">
                  <c:v>1.5920000000000001</c:v>
                </c:pt>
                <c:pt idx="1720">
                  <c:v>2.13</c:v>
                </c:pt>
                <c:pt idx="1721">
                  <c:v>2.1459999999999999</c:v>
                </c:pt>
                <c:pt idx="1722">
                  <c:v>3.3039999999999998</c:v>
                </c:pt>
                <c:pt idx="1723">
                  <c:v>2.1840000000000002</c:v>
                </c:pt>
                <c:pt idx="1724">
                  <c:v>3.3119999999999998</c:v>
                </c:pt>
                <c:pt idx="1725">
                  <c:v>2.9769999999999999</c:v>
                </c:pt>
                <c:pt idx="1726">
                  <c:v>4.2270000000000003</c:v>
                </c:pt>
                <c:pt idx="1727">
                  <c:v>3.1040000000000001</c:v>
                </c:pt>
                <c:pt idx="1728">
                  <c:v>3.6970000000000001</c:v>
                </c:pt>
                <c:pt idx="1729">
                  <c:v>3.165</c:v>
                </c:pt>
                <c:pt idx="1730">
                  <c:v>3.2040000000000002</c:v>
                </c:pt>
                <c:pt idx="1731">
                  <c:v>2.758</c:v>
                </c:pt>
                <c:pt idx="1732">
                  <c:v>3.9609999999999999</c:v>
                </c:pt>
                <c:pt idx="1733">
                  <c:v>1.321</c:v>
                </c:pt>
                <c:pt idx="1734">
                  <c:v>2.0169999999999999</c:v>
                </c:pt>
                <c:pt idx="1735">
                  <c:v>3.5590000000000002</c:v>
                </c:pt>
                <c:pt idx="1736">
                  <c:v>3.1739999999999999</c:v>
                </c:pt>
                <c:pt idx="1737">
                  <c:v>3.677</c:v>
                </c:pt>
                <c:pt idx="1738">
                  <c:v>1.9990000000000001</c:v>
                </c:pt>
                <c:pt idx="1739">
                  <c:v>0.67200000000000004</c:v>
                </c:pt>
                <c:pt idx="1740">
                  <c:v>1.139</c:v>
                </c:pt>
                <c:pt idx="1741">
                  <c:v>1.7170000000000001</c:v>
                </c:pt>
                <c:pt idx="1742">
                  <c:v>2.492</c:v>
                </c:pt>
                <c:pt idx="1743">
                  <c:v>3.843</c:v>
                </c:pt>
                <c:pt idx="1744">
                  <c:v>4.2409999999999997</c:v>
                </c:pt>
                <c:pt idx="1745">
                  <c:v>3.9710000000000001</c:v>
                </c:pt>
                <c:pt idx="1746">
                  <c:v>2.1539999999999999</c:v>
                </c:pt>
                <c:pt idx="1747">
                  <c:v>3.3759999999999999</c:v>
                </c:pt>
                <c:pt idx="1748">
                  <c:v>3.4430000000000001</c:v>
                </c:pt>
                <c:pt idx="1749">
                  <c:v>3.5990000000000002</c:v>
                </c:pt>
                <c:pt idx="1750">
                  <c:v>3.3050000000000002</c:v>
                </c:pt>
                <c:pt idx="1751">
                  <c:v>2.1669999999999998</c:v>
                </c:pt>
                <c:pt idx="1752">
                  <c:v>1.889</c:v>
                </c:pt>
                <c:pt idx="1753">
                  <c:v>1.718</c:v>
                </c:pt>
                <c:pt idx="1754">
                  <c:v>1.597</c:v>
                </c:pt>
                <c:pt idx="1755">
                  <c:v>2.1930000000000001</c:v>
                </c:pt>
                <c:pt idx="1756">
                  <c:v>3.6539999999999999</c:v>
                </c:pt>
                <c:pt idx="1757">
                  <c:v>1.7829999999999999</c:v>
                </c:pt>
                <c:pt idx="1758">
                  <c:v>2.13</c:v>
                </c:pt>
                <c:pt idx="1759">
                  <c:v>0.82899999999999996</c:v>
                </c:pt>
                <c:pt idx="1760">
                  <c:v>2.536</c:v>
                </c:pt>
                <c:pt idx="1761">
                  <c:v>3.7160000000000002</c:v>
                </c:pt>
                <c:pt idx="1762">
                  <c:v>2.698</c:v>
                </c:pt>
                <c:pt idx="1763">
                  <c:v>2.6829999999999998</c:v>
                </c:pt>
                <c:pt idx="1764">
                  <c:v>4.1790000000000003</c:v>
                </c:pt>
                <c:pt idx="1765">
                  <c:v>2.8570000000000002</c:v>
                </c:pt>
                <c:pt idx="1766">
                  <c:v>2.0350000000000001</c:v>
                </c:pt>
                <c:pt idx="1767">
                  <c:v>1.3420000000000001</c:v>
                </c:pt>
                <c:pt idx="1768">
                  <c:v>2.6669999999999998</c:v>
                </c:pt>
                <c:pt idx="1769">
                  <c:v>4.0739999999999998</c:v>
                </c:pt>
                <c:pt idx="1770">
                  <c:v>4.1399999999999997</c:v>
                </c:pt>
                <c:pt idx="1771">
                  <c:v>3.8940000000000001</c:v>
                </c:pt>
                <c:pt idx="1772">
                  <c:v>4.1139999999999999</c:v>
                </c:pt>
                <c:pt idx="1773">
                  <c:v>3.6739999999999999</c:v>
                </c:pt>
                <c:pt idx="1774">
                  <c:v>4.5339999999999998</c:v>
                </c:pt>
                <c:pt idx="1775">
                  <c:v>4.8330000000000002</c:v>
                </c:pt>
                <c:pt idx="1776">
                  <c:v>4.5830000000000002</c:v>
                </c:pt>
                <c:pt idx="1777">
                  <c:v>3.7770000000000001</c:v>
                </c:pt>
                <c:pt idx="1778">
                  <c:v>4.0519999999999996</c:v>
                </c:pt>
                <c:pt idx="1779">
                  <c:v>4.1779999999999999</c:v>
                </c:pt>
                <c:pt idx="1780">
                  <c:v>3.92</c:v>
                </c:pt>
                <c:pt idx="1781">
                  <c:v>3.9</c:v>
                </c:pt>
                <c:pt idx="1782">
                  <c:v>4.3540000000000001</c:v>
                </c:pt>
                <c:pt idx="1783">
                  <c:v>2.7330000000000001</c:v>
                </c:pt>
                <c:pt idx="1784">
                  <c:v>1.9410000000000001</c:v>
                </c:pt>
                <c:pt idx="1785">
                  <c:v>3.302</c:v>
                </c:pt>
                <c:pt idx="1786">
                  <c:v>3.5350000000000001</c:v>
                </c:pt>
                <c:pt idx="1787">
                  <c:v>3.6539999999999999</c:v>
                </c:pt>
                <c:pt idx="1788">
                  <c:v>1.4630000000000001</c:v>
                </c:pt>
                <c:pt idx="1789">
                  <c:v>1.4830000000000001</c:v>
                </c:pt>
                <c:pt idx="1790">
                  <c:v>3.653</c:v>
                </c:pt>
                <c:pt idx="1791">
                  <c:v>4.3600000000000003</c:v>
                </c:pt>
                <c:pt idx="1792">
                  <c:v>4.7859999999999996</c:v>
                </c:pt>
                <c:pt idx="1793">
                  <c:v>2.819</c:v>
                </c:pt>
                <c:pt idx="1794">
                  <c:v>3.9990000000000001</c:v>
                </c:pt>
                <c:pt idx="1795">
                  <c:v>3.649</c:v>
                </c:pt>
                <c:pt idx="1796">
                  <c:v>4.5209999999999999</c:v>
                </c:pt>
                <c:pt idx="1797">
                  <c:v>4.1920000000000002</c:v>
                </c:pt>
                <c:pt idx="1798">
                  <c:v>2.831</c:v>
                </c:pt>
                <c:pt idx="1799">
                  <c:v>4.2859999999999996</c:v>
                </c:pt>
                <c:pt idx="1800">
                  <c:v>3.1970000000000001</c:v>
                </c:pt>
                <c:pt idx="1801">
                  <c:v>3.964</c:v>
                </c:pt>
                <c:pt idx="1802">
                  <c:v>2.7629999999999999</c:v>
                </c:pt>
                <c:pt idx="1803">
                  <c:v>4.5730000000000004</c:v>
                </c:pt>
                <c:pt idx="1804">
                  <c:v>4.7670000000000003</c:v>
                </c:pt>
                <c:pt idx="1805">
                  <c:v>4.6479999999999997</c:v>
                </c:pt>
                <c:pt idx="1806">
                  <c:v>4.1159999999999997</c:v>
                </c:pt>
                <c:pt idx="1807">
                  <c:v>4.327</c:v>
                </c:pt>
                <c:pt idx="1808">
                  <c:v>3.9079999999999999</c:v>
                </c:pt>
                <c:pt idx="1809">
                  <c:v>4.6890000000000001</c:v>
                </c:pt>
                <c:pt idx="1810">
                  <c:v>4.3289999999999997</c:v>
                </c:pt>
                <c:pt idx="1811">
                  <c:v>4.5819999999999999</c:v>
                </c:pt>
                <c:pt idx="1812">
                  <c:v>4.0060000000000002</c:v>
                </c:pt>
                <c:pt idx="1813">
                  <c:v>3.6160000000000001</c:v>
                </c:pt>
                <c:pt idx="1814">
                  <c:v>2.9689999999999999</c:v>
                </c:pt>
                <c:pt idx="1815">
                  <c:v>2.5350000000000001</c:v>
                </c:pt>
                <c:pt idx="1816">
                  <c:v>3.9340000000000002</c:v>
                </c:pt>
                <c:pt idx="1817">
                  <c:v>3.9809999999999999</c:v>
                </c:pt>
                <c:pt idx="1818">
                  <c:v>3.726</c:v>
                </c:pt>
                <c:pt idx="1819">
                  <c:v>4.8179999999999996</c:v>
                </c:pt>
                <c:pt idx="1820">
                  <c:v>5.4320000000000004</c:v>
                </c:pt>
                <c:pt idx="1821">
                  <c:v>4.17</c:v>
                </c:pt>
                <c:pt idx="1822">
                  <c:v>5.3330000000000002</c:v>
                </c:pt>
                <c:pt idx="1823">
                  <c:v>4.7160000000000002</c:v>
                </c:pt>
                <c:pt idx="1824">
                  <c:v>4.1230000000000002</c:v>
                </c:pt>
                <c:pt idx="1825">
                  <c:v>4.57</c:v>
                </c:pt>
                <c:pt idx="1826">
                  <c:v>5.2130000000000001</c:v>
                </c:pt>
                <c:pt idx="1827">
                  <c:v>5.13</c:v>
                </c:pt>
                <c:pt idx="1828">
                  <c:v>4.6360000000000001</c:v>
                </c:pt>
                <c:pt idx="1829">
                  <c:v>3.3039999999999998</c:v>
                </c:pt>
                <c:pt idx="1830">
                  <c:v>4.4459999999999997</c:v>
                </c:pt>
                <c:pt idx="1831">
                  <c:v>3.5859999999999999</c:v>
                </c:pt>
                <c:pt idx="1832">
                  <c:v>5.3310000000000004</c:v>
                </c:pt>
                <c:pt idx="1833">
                  <c:v>4.8849999999999998</c:v>
                </c:pt>
                <c:pt idx="1834">
                  <c:v>4.9969999999999999</c:v>
                </c:pt>
                <c:pt idx="1835">
                  <c:v>6.55</c:v>
                </c:pt>
                <c:pt idx="1836">
                  <c:v>5.5780000000000003</c:v>
                </c:pt>
                <c:pt idx="1837">
                  <c:v>5.234</c:v>
                </c:pt>
                <c:pt idx="1838">
                  <c:v>5.69</c:v>
                </c:pt>
                <c:pt idx="1839">
                  <c:v>5.9169999999999998</c:v>
                </c:pt>
                <c:pt idx="1840">
                  <c:v>5.2880000000000003</c:v>
                </c:pt>
                <c:pt idx="1841">
                  <c:v>5.1749999999999998</c:v>
                </c:pt>
                <c:pt idx="1842">
                  <c:v>5.5090000000000003</c:v>
                </c:pt>
                <c:pt idx="1843">
                  <c:v>4.6029999999999998</c:v>
                </c:pt>
                <c:pt idx="1844">
                  <c:v>5.9909999999999997</c:v>
                </c:pt>
                <c:pt idx="1845">
                  <c:v>4.5830000000000002</c:v>
                </c:pt>
                <c:pt idx="1846">
                  <c:v>4.4569999999999999</c:v>
                </c:pt>
                <c:pt idx="1847">
                  <c:v>4.7370000000000001</c:v>
                </c:pt>
                <c:pt idx="1848">
                  <c:v>6.7489999999999997</c:v>
                </c:pt>
                <c:pt idx="1849">
                  <c:v>5.8280000000000003</c:v>
                </c:pt>
                <c:pt idx="1850">
                  <c:v>4.8440000000000003</c:v>
                </c:pt>
                <c:pt idx="1851">
                  <c:v>4.9169999999999998</c:v>
                </c:pt>
                <c:pt idx="1852">
                  <c:v>5.9969999999999999</c:v>
                </c:pt>
                <c:pt idx="1853">
                  <c:v>5.9980000000000002</c:v>
                </c:pt>
                <c:pt idx="1854">
                  <c:v>6.8369999999999997</c:v>
                </c:pt>
                <c:pt idx="1855">
                  <c:v>5.641</c:v>
                </c:pt>
                <c:pt idx="1856">
                  <c:v>5.0430000000000001</c:v>
                </c:pt>
                <c:pt idx="1857">
                  <c:v>3.262</c:v>
                </c:pt>
                <c:pt idx="1858">
                  <c:v>4.1769999999999996</c:v>
                </c:pt>
                <c:pt idx="1859">
                  <c:v>6.0140000000000002</c:v>
                </c:pt>
                <c:pt idx="1860">
                  <c:v>2.7269999999999999</c:v>
                </c:pt>
                <c:pt idx="1861">
                  <c:v>5.1559999999999997</c:v>
                </c:pt>
                <c:pt idx="1862">
                  <c:v>4.5739999999999998</c:v>
                </c:pt>
                <c:pt idx="1863">
                  <c:v>4.4429999999999996</c:v>
                </c:pt>
                <c:pt idx="1864">
                  <c:v>2.8730000000000002</c:v>
                </c:pt>
                <c:pt idx="1865">
                  <c:v>2.4220000000000002</c:v>
                </c:pt>
                <c:pt idx="1866">
                  <c:v>4.016</c:v>
                </c:pt>
                <c:pt idx="1867">
                  <c:v>3.48</c:v>
                </c:pt>
                <c:pt idx="1868">
                  <c:v>2.9660000000000002</c:v>
                </c:pt>
                <c:pt idx="1869">
                  <c:v>2.714</c:v>
                </c:pt>
                <c:pt idx="1870">
                  <c:v>1.8089999999999999</c:v>
                </c:pt>
                <c:pt idx="1871">
                  <c:v>2.766</c:v>
                </c:pt>
                <c:pt idx="1872">
                  <c:v>4.3280000000000003</c:v>
                </c:pt>
                <c:pt idx="1873">
                  <c:v>4.407</c:v>
                </c:pt>
                <c:pt idx="1874">
                  <c:v>5.8209999999999997</c:v>
                </c:pt>
                <c:pt idx="1875">
                  <c:v>4.2089999999999996</c:v>
                </c:pt>
                <c:pt idx="1876">
                  <c:v>4.58</c:v>
                </c:pt>
                <c:pt idx="1877">
                  <c:v>6.1749999999999998</c:v>
                </c:pt>
                <c:pt idx="1878">
                  <c:v>4.3609999999999998</c:v>
                </c:pt>
                <c:pt idx="1879">
                  <c:v>4.3890000000000002</c:v>
                </c:pt>
                <c:pt idx="1880">
                  <c:v>3.2</c:v>
                </c:pt>
                <c:pt idx="1881">
                  <c:v>2.6320000000000001</c:v>
                </c:pt>
                <c:pt idx="1882">
                  <c:v>6.0720000000000001</c:v>
                </c:pt>
                <c:pt idx="1883">
                  <c:v>4.4119999999999999</c:v>
                </c:pt>
                <c:pt idx="1884">
                  <c:v>2.681</c:v>
                </c:pt>
                <c:pt idx="1885">
                  <c:v>3.7320000000000002</c:v>
                </c:pt>
                <c:pt idx="1886">
                  <c:v>4.407</c:v>
                </c:pt>
                <c:pt idx="1887">
                  <c:v>5.42</c:v>
                </c:pt>
                <c:pt idx="1888">
                  <c:v>3.9630000000000001</c:v>
                </c:pt>
                <c:pt idx="1889">
                  <c:v>4.1820000000000004</c:v>
                </c:pt>
                <c:pt idx="1890">
                  <c:v>4.1520000000000001</c:v>
                </c:pt>
                <c:pt idx="1891">
                  <c:v>3.536</c:v>
                </c:pt>
                <c:pt idx="1892">
                  <c:v>2.488</c:v>
                </c:pt>
                <c:pt idx="1893">
                  <c:v>3.6230000000000002</c:v>
                </c:pt>
                <c:pt idx="1894">
                  <c:v>2.585</c:v>
                </c:pt>
                <c:pt idx="1895">
                  <c:v>3.0819999999999999</c:v>
                </c:pt>
                <c:pt idx="1896">
                  <c:v>2.46</c:v>
                </c:pt>
                <c:pt idx="1897">
                  <c:v>3.3380000000000001</c:v>
                </c:pt>
                <c:pt idx="1898">
                  <c:v>3.7570000000000001</c:v>
                </c:pt>
                <c:pt idx="1899">
                  <c:v>6.1210000000000004</c:v>
                </c:pt>
                <c:pt idx="1900">
                  <c:v>3.3149999999999999</c:v>
                </c:pt>
                <c:pt idx="1901">
                  <c:v>4.008</c:v>
                </c:pt>
                <c:pt idx="1902">
                  <c:v>1.671</c:v>
                </c:pt>
                <c:pt idx="1903">
                  <c:v>4.9909999999999997</c:v>
                </c:pt>
                <c:pt idx="1904">
                  <c:v>1.242</c:v>
                </c:pt>
                <c:pt idx="1905">
                  <c:v>2.3330000000000002</c:v>
                </c:pt>
                <c:pt idx="1906">
                  <c:v>1.0920000000000001</c:v>
                </c:pt>
                <c:pt idx="1907">
                  <c:v>3.8239999999999998</c:v>
                </c:pt>
                <c:pt idx="1908">
                  <c:v>4.6269999999999998</c:v>
                </c:pt>
                <c:pt idx="1909">
                  <c:v>2.3969999999999998</c:v>
                </c:pt>
                <c:pt idx="1910">
                  <c:v>4.3659999999999997</c:v>
                </c:pt>
                <c:pt idx="1911">
                  <c:v>4.3319999999999999</c:v>
                </c:pt>
                <c:pt idx="1912">
                  <c:v>4.2080000000000002</c:v>
                </c:pt>
                <c:pt idx="1913">
                  <c:v>4.2530000000000001</c:v>
                </c:pt>
                <c:pt idx="1914">
                  <c:v>2.6560000000000001</c:v>
                </c:pt>
                <c:pt idx="1915">
                  <c:v>3.4009999999999998</c:v>
                </c:pt>
                <c:pt idx="1916">
                  <c:v>4.8159999999999998</c:v>
                </c:pt>
                <c:pt idx="1917">
                  <c:v>4.6360000000000001</c:v>
                </c:pt>
                <c:pt idx="1918">
                  <c:v>5.3380000000000001</c:v>
                </c:pt>
                <c:pt idx="1919">
                  <c:v>3.4790000000000001</c:v>
                </c:pt>
                <c:pt idx="1920">
                  <c:v>2.851</c:v>
                </c:pt>
                <c:pt idx="1921">
                  <c:v>4.9450000000000003</c:v>
                </c:pt>
                <c:pt idx="1922">
                  <c:v>4.702</c:v>
                </c:pt>
                <c:pt idx="1923">
                  <c:v>2.3159999999999998</c:v>
                </c:pt>
                <c:pt idx="1924">
                  <c:v>2.5870000000000002</c:v>
                </c:pt>
                <c:pt idx="1925">
                  <c:v>3.45</c:v>
                </c:pt>
                <c:pt idx="1926">
                  <c:v>2.7949999999999999</c:v>
                </c:pt>
                <c:pt idx="1927">
                  <c:v>2.5289999999999999</c:v>
                </c:pt>
                <c:pt idx="1928">
                  <c:v>1.069</c:v>
                </c:pt>
                <c:pt idx="1929">
                  <c:v>2.879</c:v>
                </c:pt>
                <c:pt idx="1930">
                  <c:v>4.29</c:v>
                </c:pt>
                <c:pt idx="1931">
                  <c:v>3.984</c:v>
                </c:pt>
                <c:pt idx="1932">
                  <c:v>3.76</c:v>
                </c:pt>
                <c:pt idx="1933">
                  <c:v>1.375</c:v>
                </c:pt>
                <c:pt idx="1934">
                  <c:v>3.6040000000000001</c:v>
                </c:pt>
                <c:pt idx="1935">
                  <c:v>2.3639999999999999</c:v>
                </c:pt>
                <c:pt idx="1936">
                  <c:v>1.573</c:v>
                </c:pt>
                <c:pt idx="1937">
                  <c:v>1.33</c:v>
                </c:pt>
                <c:pt idx="1938">
                  <c:v>2.46</c:v>
                </c:pt>
                <c:pt idx="1939">
                  <c:v>1.9</c:v>
                </c:pt>
                <c:pt idx="1940">
                  <c:v>3.431</c:v>
                </c:pt>
                <c:pt idx="1941">
                  <c:v>1.702</c:v>
                </c:pt>
                <c:pt idx="1942">
                  <c:v>2.806</c:v>
                </c:pt>
                <c:pt idx="1943">
                  <c:v>4.8559999999999999</c:v>
                </c:pt>
                <c:pt idx="1944">
                  <c:v>1.1240000000000001</c:v>
                </c:pt>
                <c:pt idx="1945">
                  <c:v>1.228</c:v>
                </c:pt>
                <c:pt idx="1946">
                  <c:v>1.708</c:v>
                </c:pt>
                <c:pt idx="1947">
                  <c:v>2.6709999999999998</c:v>
                </c:pt>
                <c:pt idx="1948">
                  <c:v>1.76</c:v>
                </c:pt>
                <c:pt idx="1949">
                  <c:v>2.548</c:v>
                </c:pt>
                <c:pt idx="1950">
                  <c:v>1.9430000000000001</c:v>
                </c:pt>
                <c:pt idx="1951">
                  <c:v>2.2839999999999998</c:v>
                </c:pt>
                <c:pt idx="1952">
                  <c:v>0.55800000000000005</c:v>
                </c:pt>
                <c:pt idx="1953">
                  <c:v>3.7360000000000002</c:v>
                </c:pt>
                <c:pt idx="1954">
                  <c:v>2.7890000000000001</c:v>
                </c:pt>
                <c:pt idx="1955">
                  <c:v>2.1749999999999998</c:v>
                </c:pt>
                <c:pt idx="1956">
                  <c:v>1.7490000000000001</c:v>
                </c:pt>
                <c:pt idx="1957">
                  <c:v>3.7080000000000002</c:v>
                </c:pt>
                <c:pt idx="1958">
                  <c:v>2.59</c:v>
                </c:pt>
                <c:pt idx="1959">
                  <c:v>1.8340000000000001</c:v>
                </c:pt>
                <c:pt idx="1960">
                  <c:v>3.1909999999999998</c:v>
                </c:pt>
                <c:pt idx="1961">
                  <c:v>1.1850000000000001</c:v>
                </c:pt>
                <c:pt idx="1962">
                  <c:v>2.1080000000000001</c:v>
                </c:pt>
                <c:pt idx="1963">
                  <c:v>3.7290000000000001</c:v>
                </c:pt>
                <c:pt idx="1964">
                  <c:v>3.1859999999999999</c:v>
                </c:pt>
                <c:pt idx="1965">
                  <c:v>4.4119999999999999</c:v>
                </c:pt>
                <c:pt idx="1966">
                  <c:v>3.2309999999999999</c:v>
                </c:pt>
                <c:pt idx="1967">
                  <c:v>2.82</c:v>
                </c:pt>
                <c:pt idx="1968">
                  <c:v>2.7930000000000001</c:v>
                </c:pt>
                <c:pt idx="1969">
                  <c:v>2</c:v>
                </c:pt>
                <c:pt idx="1970">
                  <c:v>1.552</c:v>
                </c:pt>
                <c:pt idx="1971">
                  <c:v>2.903</c:v>
                </c:pt>
                <c:pt idx="1972">
                  <c:v>1.425</c:v>
                </c:pt>
                <c:pt idx="1973">
                  <c:v>2.8450000000000002</c:v>
                </c:pt>
                <c:pt idx="1974">
                  <c:v>2.7839999999999998</c:v>
                </c:pt>
                <c:pt idx="1975">
                  <c:v>3.4569999999999999</c:v>
                </c:pt>
                <c:pt idx="1976">
                  <c:v>4.5940000000000003</c:v>
                </c:pt>
                <c:pt idx="1977">
                  <c:v>3.0129999999999999</c:v>
                </c:pt>
                <c:pt idx="1978">
                  <c:v>4.5659999999999998</c:v>
                </c:pt>
                <c:pt idx="1979">
                  <c:v>4.3579999999999997</c:v>
                </c:pt>
                <c:pt idx="1980">
                  <c:v>3.8530000000000002</c:v>
                </c:pt>
                <c:pt idx="1981">
                  <c:v>3.2570000000000001</c:v>
                </c:pt>
                <c:pt idx="1982">
                  <c:v>2.3879999999999999</c:v>
                </c:pt>
                <c:pt idx="1983">
                  <c:v>3.3439999999999999</c:v>
                </c:pt>
                <c:pt idx="1984">
                  <c:v>2.1779999999999999</c:v>
                </c:pt>
                <c:pt idx="1985">
                  <c:v>1.4390000000000001</c:v>
                </c:pt>
                <c:pt idx="1986">
                  <c:v>3.5939999999999999</c:v>
                </c:pt>
                <c:pt idx="1987">
                  <c:v>3.0950000000000002</c:v>
                </c:pt>
                <c:pt idx="1988">
                  <c:v>0.873</c:v>
                </c:pt>
                <c:pt idx="1989">
                  <c:v>1.9359999999999999</c:v>
                </c:pt>
                <c:pt idx="1990">
                  <c:v>2.698</c:v>
                </c:pt>
                <c:pt idx="1991">
                  <c:v>1.47</c:v>
                </c:pt>
                <c:pt idx="1992">
                  <c:v>2.7269999999999999</c:v>
                </c:pt>
                <c:pt idx="1993">
                  <c:v>3.238</c:v>
                </c:pt>
                <c:pt idx="1994">
                  <c:v>0.95599999999999996</c:v>
                </c:pt>
                <c:pt idx="1995">
                  <c:v>2.5379999999999998</c:v>
                </c:pt>
                <c:pt idx="1996">
                  <c:v>3.282</c:v>
                </c:pt>
                <c:pt idx="1997">
                  <c:v>1.571</c:v>
                </c:pt>
                <c:pt idx="1998">
                  <c:v>0.98399999999999999</c:v>
                </c:pt>
                <c:pt idx="1999">
                  <c:v>1.841</c:v>
                </c:pt>
                <c:pt idx="2000">
                  <c:v>4.6760000000000002</c:v>
                </c:pt>
                <c:pt idx="2001">
                  <c:v>2.081</c:v>
                </c:pt>
                <c:pt idx="2002">
                  <c:v>2.7989999999999999</c:v>
                </c:pt>
                <c:pt idx="2003">
                  <c:v>3.161</c:v>
                </c:pt>
                <c:pt idx="2004">
                  <c:v>2.1589999999999998</c:v>
                </c:pt>
                <c:pt idx="2005">
                  <c:v>5.2889999999999997</c:v>
                </c:pt>
                <c:pt idx="2006">
                  <c:v>3.7490000000000001</c:v>
                </c:pt>
                <c:pt idx="2007">
                  <c:v>2.2229999999999999</c:v>
                </c:pt>
                <c:pt idx="2008">
                  <c:v>3.0720000000000001</c:v>
                </c:pt>
                <c:pt idx="2009">
                  <c:v>2.9710000000000001</c:v>
                </c:pt>
                <c:pt idx="2010">
                  <c:v>3.323</c:v>
                </c:pt>
                <c:pt idx="2011">
                  <c:v>3.125</c:v>
                </c:pt>
                <c:pt idx="2012">
                  <c:v>3.3410000000000002</c:v>
                </c:pt>
                <c:pt idx="2013">
                  <c:v>4.9269999999999996</c:v>
                </c:pt>
                <c:pt idx="2014">
                  <c:v>4.7880000000000003</c:v>
                </c:pt>
                <c:pt idx="2015">
                  <c:v>4.3369999999999997</c:v>
                </c:pt>
                <c:pt idx="2016">
                  <c:v>2.0150000000000001</c:v>
                </c:pt>
                <c:pt idx="2017">
                  <c:v>1.0980000000000001</c:v>
                </c:pt>
                <c:pt idx="2018">
                  <c:v>3.6360000000000001</c:v>
                </c:pt>
                <c:pt idx="2019">
                  <c:v>3.3690000000000002</c:v>
                </c:pt>
                <c:pt idx="2020">
                  <c:v>3.8460000000000001</c:v>
                </c:pt>
                <c:pt idx="2021">
                  <c:v>2.9279999999999999</c:v>
                </c:pt>
                <c:pt idx="2022">
                  <c:v>2.9409999999999998</c:v>
                </c:pt>
                <c:pt idx="2023">
                  <c:v>3.4380000000000002</c:v>
                </c:pt>
                <c:pt idx="2024">
                  <c:v>3.4460000000000002</c:v>
                </c:pt>
                <c:pt idx="2025">
                  <c:v>2.0790000000000002</c:v>
                </c:pt>
                <c:pt idx="2026">
                  <c:v>3.4830000000000001</c:v>
                </c:pt>
                <c:pt idx="2027">
                  <c:v>3.9039999999999999</c:v>
                </c:pt>
                <c:pt idx="2028">
                  <c:v>3.6070000000000002</c:v>
                </c:pt>
                <c:pt idx="2029">
                  <c:v>3.4649999999999999</c:v>
                </c:pt>
                <c:pt idx="2030">
                  <c:v>3.59</c:v>
                </c:pt>
                <c:pt idx="2031">
                  <c:v>3.1030000000000002</c:v>
                </c:pt>
                <c:pt idx="2032">
                  <c:v>1.7849999999999999</c:v>
                </c:pt>
                <c:pt idx="2033">
                  <c:v>3.7959999999999998</c:v>
                </c:pt>
                <c:pt idx="2034">
                  <c:v>1.5189999999999999</c:v>
                </c:pt>
                <c:pt idx="2035">
                  <c:v>1.742</c:v>
                </c:pt>
                <c:pt idx="2036">
                  <c:v>3.5470000000000002</c:v>
                </c:pt>
                <c:pt idx="2037">
                  <c:v>1.9750000000000001</c:v>
                </c:pt>
                <c:pt idx="2038">
                  <c:v>2.4790000000000001</c:v>
                </c:pt>
                <c:pt idx="2039">
                  <c:v>0.84299999999999997</c:v>
                </c:pt>
                <c:pt idx="2040">
                  <c:v>0</c:v>
                </c:pt>
                <c:pt idx="2041">
                  <c:v>0</c:v>
                </c:pt>
                <c:pt idx="2042">
                  <c:v>0</c:v>
                </c:pt>
                <c:pt idx="2043">
                  <c:v>0</c:v>
                </c:pt>
                <c:pt idx="2044">
                  <c:v>0</c:v>
                </c:pt>
                <c:pt idx="2045">
                  <c:v>0</c:v>
                </c:pt>
                <c:pt idx="2046">
                  <c:v>0</c:v>
                </c:pt>
                <c:pt idx="2047">
                  <c:v>0</c:v>
                </c:pt>
                <c:pt idx="2048">
                  <c:v>0</c:v>
                </c:pt>
                <c:pt idx="2052">
                  <c:v>0</c:v>
                </c:pt>
                <c:pt idx="2053">
                  <c:v>2.1219999999999999</c:v>
                </c:pt>
                <c:pt idx="2054">
                  <c:v>2.2130000000000001</c:v>
                </c:pt>
                <c:pt idx="2055">
                  <c:v>4.6379999999999999</c:v>
                </c:pt>
                <c:pt idx="2056">
                  <c:v>3.7109999999999999</c:v>
                </c:pt>
                <c:pt idx="2057">
                  <c:v>2.024</c:v>
                </c:pt>
                <c:pt idx="2058">
                  <c:v>0.72299999999999998</c:v>
                </c:pt>
                <c:pt idx="2059">
                  <c:v>3.2490000000000001</c:v>
                </c:pt>
                <c:pt idx="2060">
                  <c:v>2.93</c:v>
                </c:pt>
                <c:pt idx="2061">
                  <c:v>4.2480000000000002</c:v>
                </c:pt>
                <c:pt idx="2062">
                  <c:v>2.7519999999999998</c:v>
                </c:pt>
                <c:pt idx="2063">
                  <c:v>2.4980000000000002</c:v>
                </c:pt>
                <c:pt idx="2064">
                  <c:v>2.9209999999999998</c:v>
                </c:pt>
                <c:pt idx="2065">
                  <c:v>4.3209999999999997</c:v>
                </c:pt>
                <c:pt idx="2066">
                  <c:v>4.6109999999999998</c:v>
                </c:pt>
                <c:pt idx="2067">
                  <c:v>3.0179999999999998</c:v>
                </c:pt>
                <c:pt idx="2068">
                  <c:v>2.835</c:v>
                </c:pt>
                <c:pt idx="2069">
                  <c:v>3.258</c:v>
                </c:pt>
                <c:pt idx="2070">
                  <c:v>4.6950000000000003</c:v>
                </c:pt>
                <c:pt idx="2071">
                  <c:v>3.1230000000000002</c:v>
                </c:pt>
                <c:pt idx="2072">
                  <c:v>2.7410000000000001</c:v>
                </c:pt>
                <c:pt idx="2073">
                  <c:v>2.7650000000000001</c:v>
                </c:pt>
                <c:pt idx="2074">
                  <c:v>1.863</c:v>
                </c:pt>
                <c:pt idx="2075">
                  <c:v>2.1070000000000002</c:v>
                </c:pt>
                <c:pt idx="2076">
                  <c:v>4.0670000000000002</c:v>
                </c:pt>
                <c:pt idx="2077">
                  <c:v>4.4189999999999996</c:v>
                </c:pt>
                <c:pt idx="2078">
                  <c:v>5.5659999999999998</c:v>
                </c:pt>
                <c:pt idx="2079">
                  <c:v>4.5650000000000004</c:v>
                </c:pt>
                <c:pt idx="2080">
                  <c:v>4.87</c:v>
                </c:pt>
                <c:pt idx="2081">
                  <c:v>4.4210000000000003</c:v>
                </c:pt>
                <c:pt idx="2082">
                  <c:v>1.9810000000000001</c:v>
                </c:pt>
                <c:pt idx="2083">
                  <c:v>1.6060000000000001</c:v>
                </c:pt>
                <c:pt idx="2084">
                  <c:v>2.0499999999999998</c:v>
                </c:pt>
                <c:pt idx="2085">
                  <c:v>1.83</c:v>
                </c:pt>
                <c:pt idx="2086">
                  <c:v>0.46600000000000003</c:v>
                </c:pt>
                <c:pt idx="2087">
                  <c:v>2.5289999999999999</c:v>
                </c:pt>
                <c:pt idx="2088">
                  <c:v>1.75</c:v>
                </c:pt>
                <c:pt idx="2089">
                  <c:v>3.0550000000000002</c:v>
                </c:pt>
                <c:pt idx="2090">
                  <c:v>2.1909999999999998</c:v>
                </c:pt>
                <c:pt idx="2091">
                  <c:v>2.3239999999999998</c:v>
                </c:pt>
                <c:pt idx="2092">
                  <c:v>2.0550000000000002</c:v>
                </c:pt>
                <c:pt idx="2093">
                  <c:v>3.056</c:v>
                </c:pt>
                <c:pt idx="2094">
                  <c:v>3.883</c:v>
                </c:pt>
                <c:pt idx="2095">
                  <c:v>2.4369999999999998</c:v>
                </c:pt>
                <c:pt idx="2096">
                  <c:v>1.9159999999999999</c:v>
                </c:pt>
                <c:pt idx="2097">
                  <c:v>1.08</c:v>
                </c:pt>
                <c:pt idx="2098">
                  <c:v>3.4929999999999999</c:v>
                </c:pt>
                <c:pt idx="2099">
                  <c:v>2.1320000000000001</c:v>
                </c:pt>
                <c:pt idx="2100">
                  <c:v>2.3580000000000001</c:v>
                </c:pt>
                <c:pt idx="2101">
                  <c:v>2.6219999999999999</c:v>
                </c:pt>
                <c:pt idx="2102">
                  <c:v>0.82499999999999996</c:v>
                </c:pt>
                <c:pt idx="2103">
                  <c:v>2.008</c:v>
                </c:pt>
                <c:pt idx="2104">
                  <c:v>2.444</c:v>
                </c:pt>
                <c:pt idx="2105">
                  <c:v>4.9279999999999999</c:v>
                </c:pt>
                <c:pt idx="2106">
                  <c:v>2.899</c:v>
                </c:pt>
                <c:pt idx="2107">
                  <c:v>3.1349999999999998</c:v>
                </c:pt>
                <c:pt idx="2108">
                  <c:v>3.5659999999999998</c:v>
                </c:pt>
                <c:pt idx="2109">
                  <c:v>3.129</c:v>
                </c:pt>
                <c:pt idx="2110">
                  <c:v>2.2810000000000001</c:v>
                </c:pt>
                <c:pt idx="2111">
                  <c:v>3.39</c:v>
                </c:pt>
                <c:pt idx="2112">
                  <c:v>5.1890000000000001</c:v>
                </c:pt>
                <c:pt idx="2113">
                  <c:v>4.931</c:v>
                </c:pt>
                <c:pt idx="2114">
                  <c:v>4.181</c:v>
                </c:pt>
                <c:pt idx="2115">
                  <c:v>4.625</c:v>
                </c:pt>
                <c:pt idx="2116">
                  <c:v>3.2589999999999999</c:v>
                </c:pt>
                <c:pt idx="2117">
                  <c:v>2.4350000000000001</c:v>
                </c:pt>
                <c:pt idx="2118">
                  <c:v>2.7330000000000001</c:v>
                </c:pt>
                <c:pt idx="2119">
                  <c:v>5.1749999999999998</c:v>
                </c:pt>
                <c:pt idx="2120">
                  <c:v>2.649</c:v>
                </c:pt>
                <c:pt idx="2121">
                  <c:v>4.4180000000000001</c:v>
                </c:pt>
                <c:pt idx="2122">
                  <c:v>3.3439999999999999</c:v>
                </c:pt>
                <c:pt idx="2123">
                  <c:v>4.359</c:v>
                </c:pt>
                <c:pt idx="2124">
                  <c:v>3.407</c:v>
                </c:pt>
                <c:pt idx="2125">
                  <c:v>4.6189999999999998</c:v>
                </c:pt>
                <c:pt idx="2126">
                  <c:v>1.3109999999999999</c:v>
                </c:pt>
                <c:pt idx="2127">
                  <c:v>4.3810000000000002</c:v>
                </c:pt>
                <c:pt idx="2128">
                  <c:v>2.8650000000000002</c:v>
                </c:pt>
                <c:pt idx="2129">
                  <c:v>2.2959999999999998</c:v>
                </c:pt>
                <c:pt idx="2130">
                  <c:v>3.161</c:v>
                </c:pt>
                <c:pt idx="2131">
                  <c:v>3.2080000000000002</c:v>
                </c:pt>
                <c:pt idx="2132">
                  <c:v>3.04</c:v>
                </c:pt>
                <c:pt idx="2133">
                  <c:v>4.843</c:v>
                </c:pt>
                <c:pt idx="2134">
                  <c:v>4.3879999999999999</c:v>
                </c:pt>
                <c:pt idx="2135">
                  <c:v>4.5439999999999996</c:v>
                </c:pt>
                <c:pt idx="2136">
                  <c:v>4.2830000000000004</c:v>
                </c:pt>
                <c:pt idx="2137">
                  <c:v>5.0609999999999999</c:v>
                </c:pt>
                <c:pt idx="2138">
                  <c:v>4.5549999999999997</c:v>
                </c:pt>
                <c:pt idx="2139">
                  <c:v>3.746</c:v>
                </c:pt>
                <c:pt idx="2140">
                  <c:v>4.5449999999999999</c:v>
                </c:pt>
                <c:pt idx="2141">
                  <c:v>2.008</c:v>
                </c:pt>
                <c:pt idx="2142">
                  <c:v>2.1459999999999999</c:v>
                </c:pt>
                <c:pt idx="2143">
                  <c:v>3.262</c:v>
                </c:pt>
                <c:pt idx="2144">
                  <c:v>3.9220000000000002</c:v>
                </c:pt>
                <c:pt idx="2145">
                  <c:v>3.1509999999999998</c:v>
                </c:pt>
                <c:pt idx="2146">
                  <c:v>3.802</c:v>
                </c:pt>
                <c:pt idx="2147">
                  <c:v>3.1360000000000001</c:v>
                </c:pt>
                <c:pt idx="2148">
                  <c:v>3.5939999999999999</c:v>
                </c:pt>
                <c:pt idx="2149">
                  <c:v>3.9119999999999999</c:v>
                </c:pt>
                <c:pt idx="2150">
                  <c:v>5.51</c:v>
                </c:pt>
                <c:pt idx="2151">
                  <c:v>4.8220000000000001</c:v>
                </c:pt>
                <c:pt idx="2152">
                  <c:v>5.335</c:v>
                </c:pt>
                <c:pt idx="2153">
                  <c:v>5.6360000000000001</c:v>
                </c:pt>
                <c:pt idx="2154">
                  <c:v>4.1239999999999997</c:v>
                </c:pt>
                <c:pt idx="2155">
                  <c:v>2.3290000000000002</c:v>
                </c:pt>
                <c:pt idx="2156">
                  <c:v>4.0629999999999997</c:v>
                </c:pt>
                <c:pt idx="2157">
                  <c:v>5.2069999999999999</c:v>
                </c:pt>
                <c:pt idx="2158">
                  <c:v>4.7450000000000001</c:v>
                </c:pt>
                <c:pt idx="2159">
                  <c:v>4.4489999999999998</c:v>
                </c:pt>
                <c:pt idx="2160">
                  <c:v>5.4409999999999998</c:v>
                </c:pt>
                <c:pt idx="2161">
                  <c:v>4.3230000000000004</c:v>
                </c:pt>
                <c:pt idx="2162">
                  <c:v>5.9169999999999998</c:v>
                </c:pt>
                <c:pt idx="2163">
                  <c:v>4.782</c:v>
                </c:pt>
                <c:pt idx="2164">
                  <c:v>5.1509999999999998</c:v>
                </c:pt>
                <c:pt idx="2165">
                  <c:v>4.8970000000000002</c:v>
                </c:pt>
                <c:pt idx="2166">
                  <c:v>4.9039999999999999</c:v>
                </c:pt>
                <c:pt idx="2167">
                  <c:v>4.2729999999999997</c:v>
                </c:pt>
                <c:pt idx="2168">
                  <c:v>3.4329999999999998</c:v>
                </c:pt>
                <c:pt idx="2169">
                  <c:v>2.556</c:v>
                </c:pt>
                <c:pt idx="2170">
                  <c:v>5.452</c:v>
                </c:pt>
                <c:pt idx="2171">
                  <c:v>2.9089999999999998</c:v>
                </c:pt>
                <c:pt idx="2172">
                  <c:v>5.0250000000000004</c:v>
                </c:pt>
                <c:pt idx="2173">
                  <c:v>2.738</c:v>
                </c:pt>
                <c:pt idx="2174">
                  <c:v>4.8179999999999996</c:v>
                </c:pt>
                <c:pt idx="2175">
                  <c:v>5.4790000000000001</c:v>
                </c:pt>
                <c:pt idx="2176">
                  <c:v>6.0629999999999997</c:v>
                </c:pt>
                <c:pt idx="2177">
                  <c:v>5.2</c:v>
                </c:pt>
                <c:pt idx="2178">
                  <c:v>3.395</c:v>
                </c:pt>
                <c:pt idx="2179">
                  <c:v>4.274</c:v>
                </c:pt>
                <c:pt idx="2180">
                  <c:v>4.6749999999999998</c:v>
                </c:pt>
                <c:pt idx="2181">
                  <c:v>4.601</c:v>
                </c:pt>
                <c:pt idx="2182">
                  <c:v>4.2549999999999999</c:v>
                </c:pt>
                <c:pt idx="2183">
                  <c:v>2.7869999999999999</c:v>
                </c:pt>
                <c:pt idx="2184">
                  <c:v>5.7720000000000002</c:v>
                </c:pt>
                <c:pt idx="2185">
                  <c:v>6.2619999999999996</c:v>
                </c:pt>
                <c:pt idx="2186">
                  <c:v>4.8410000000000002</c:v>
                </c:pt>
                <c:pt idx="2187">
                  <c:v>4.125</c:v>
                </c:pt>
                <c:pt idx="2188">
                  <c:v>4.1280000000000001</c:v>
                </c:pt>
                <c:pt idx="2189">
                  <c:v>4.8310000000000004</c:v>
                </c:pt>
                <c:pt idx="2190">
                  <c:v>5.5880000000000001</c:v>
                </c:pt>
                <c:pt idx="2191">
                  <c:v>6.234</c:v>
                </c:pt>
                <c:pt idx="2192">
                  <c:v>5.1059999999999999</c:v>
                </c:pt>
                <c:pt idx="2193">
                  <c:v>5.5659999999999998</c:v>
                </c:pt>
                <c:pt idx="2194">
                  <c:v>5.157</c:v>
                </c:pt>
                <c:pt idx="2195">
                  <c:v>5.4939999999999998</c:v>
                </c:pt>
                <c:pt idx="2196">
                  <c:v>5.9880000000000004</c:v>
                </c:pt>
                <c:pt idx="2197">
                  <c:v>5.2480000000000002</c:v>
                </c:pt>
                <c:pt idx="2198">
                  <c:v>2.0489999999999999</c:v>
                </c:pt>
                <c:pt idx="2199">
                  <c:v>2.1019999999999999</c:v>
                </c:pt>
                <c:pt idx="2200">
                  <c:v>5.1310000000000002</c:v>
                </c:pt>
                <c:pt idx="2201">
                  <c:v>5.5979999999999999</c:v>
                </c:pt>
                <c:pt idx="2202">
                  <c:v>6.0220000000000002</c:v>
                </c:pt>
                <c:pt idx="2203">
                  <c:v>3.26</c:v>
                </c:pt>
                <c:pt idx="2204">
                  <c:v>5.5670000000000002</c:v>
                </c:pt>
                <c:pt idx="2205">
                  <c:v>4.6689999999999996</c:v>
                </c:pt>
                <c:pt idx="2206">
                  <c:v>5.1790000000000003</c:v>
                </c:pt>
                <c:pt idx="2207">
                  <c:v>4.343</c:v>
                </c:pt>
                <c:pt idx="2208">
                  <c:v>4.3460000000000001</c:v>
                </c:pt>
                <c:pt idx="2209">
                  <c:v>1.95</c:v>
                </c:pt>
                <c:pt idx="2210">
                  <c:v>3.0950000000000002</c:v>
                </c:pt>
                <c:pt idx="2211">
                  <c:v>5.524</c:v>
                </c:pt>
                <c:pt idx="2212">
                  <c:v>3.7810000000000001</c:v>
                </c:pt>
                <c:pt idx="2213">
                  <c:v>5.36</c:v>
                </c:pt>
                <c:pt idx="2214">
                  <c:v>5.48</c:v>
                </c:pt>
                <c:pt idx="2215">
                  <c:v>4.7050000000000001</c:v>
                </c:pt>
                <c:pt idx="2216">
                  <c:v>5.2160000000000002</c:v>
                </c:pt>
                <c:pt idx="2217">
                  <c:v>3.8559999999999999</c:v>
                </c:pt>
                <c:pt idx="2218">
                  <c:v>6.1429999999999998</c:v>
                </c:pt>
                <c:pt idx="2219">
                  <c:v>5.6959999999999997</c:v>
                </c:pt>
                <c:pt idx="2220">
                  <c:v>5.69</c:v>
                </c:pt>
                <c:pt idx="2221">
                  <c:v>3.427</c:v>
                </c:pt>
                <c:pt idx="2222">
                  <c:v>5.1950000000000003</c:v>
                </c:pt>
                <c:pt idx="2223">
                  <c:v>4.0049999999999999</c:v>
                </c:pt>
                <c:pt idx="2224">
                  <c:v>3.4550000000000001</c:v>
                </c:pt>
                <c:pt idx="2225">
                  <c:v>4.3479999999999999</c:v>
                </c:pt>
                <c:pt idx="2226">
                  <c:v>2.859</c:v>
                </c:pt>
                <c:pt idx="2227">
                  <c:v>3.532</c:v>
                </c:pt>
                <c:pt idx="2228">
                  <c:v>2.8340000000000001</c:v>
                </c:pt>
                <c:pt idx="2229">
                  <c:v>2.355</c:v>
                </c:pt>
                <c:pt idx="2230">
                  <c:v>2.8540000000000001</c:v>
                </c:pt>
                <c:pt idx="2231">
                  <c:v>1.9710000000000001</c:v>
                </c:pt>
                <c:pt idx="2232">
                  <c:v>4.0970000000000004</c:v>
                </c:pt>
                <c:pt idx="2233">
                  <c:v>4.6310000000000002</c:v>
                </c:pt>
                <c:pt idx="2234">
                  <c:v>3.371</c:v>
                </c:pt>
                <c:pt idx="2235">
                  <c:v>2.5859999999999999</c:v>
                </c:pt>
                <c:pt idx="2236">
                  <c:v>4.6509999999999998</c:v>
                </c:pt>
                <c:pt idx="2237">
                  <c:v>3.1179999999999999</c:v>
                </c:pt>
                <c:pt idx="2238">
                  <c:v>1.64</c:v>
                </c:pt>
                <c:pt idx="2239">
                  <c:v>1.577</c:v>
                </c:pt>
                <c:pt idx="2240">
                  <c:v>2.9729999999999999</c:v>
                </c:pt>
                <c:pt idx="2241">
                  <c:v>3.641</c:v>
                </c:pt>
                <c:pt idx="2242">
                  <c:v>4.1040000000000001</c:v>
                </c:pt>
                <c:pt idx="2243">
                  <c:v>4.3860000000000001</c:v>
                </c:pt>
                <c:pt idx="2244">
                  <c:v>3.8279999999999998</c:v>
                </c:pt>
                <c:pt idx="2245">
                  <c:v>2.242</c:v>
                </c:pt>
                <c:pt idx="2246">
                  <c:v>3.585</c:v>
                </c:pt>
                <c:pt idx="2247">
                  <c:v>5.4489999999999998</c:v>
                </c:pt>
                <c:pt idx="2248">
                  <c:v>4.5659999999999998</c:v>
                </c:pt>
                <c:pt idx="2249">
                  <c:v>5.0119999999999996</c:v>
                </c:pt>
                <c:pt idx="2250">
                  <c:v>3.9940000000000002</c:v>
                </c:pt>
                <c:pt idx="2251">
                  <c:v>4.88</c:v>
                </c:pt>
                <c:pt idx="2252">
                  <c:v>3.827</c:v>
                </c:pt>
                <c:pt idx="2253">
                  <c:v>2.97</c:v>
                </c:pt>
                <c:pt idx="2254">
                  <c:v>2.2200000000000002</c:v>
                </c:pt>
                <c:pt idx="2255">
                  <c:v>3.6139999999999999</c:v>
                </c:pt>
                <c:pt idx="2256">
                  <c:v>3.7290000000000001</c:v>
                </c:pt>
                <c:pt idx="2257">
                  <c:v>2.641</c:v>
                </c:pt>
                <c:pt idx="2258">
                  <c:v>1.6060000000000001</c:v>
                </c:pt>
                <c:pt idx="2259">
                  <c:v>1.8360000000000001</c:v>
                </c:pt>
                <c:pt idx="2260">
                  <c:v>3.4609999999999999</c:v>
                </c:pt>
                <c:pt idx="2261">
                  <c:v>2.302</c:v>
                </c:pt>
                <c:pt idx="2262">
                  <c:v>2.4980000000000002</c:v>
                </c:pt>
                <c:pt idx="2263">
                  <c:v>2.3479999999999999</c:v>
                </c:pt>
                <c:pt idx="2264">
                  <c:v>2.4380000000000002</c:v>
                </c:pt>
                <c:pt idx="2265">
                  <c:v>3.2690000000000001</c:v>
                </c:pt>
                <c:pt idx="2266">
                  <c:v>3.9540000000000002</c:v>
                </c:pt>
                <c:pt idx="2267">
                  <c:v>4.8010000000000002</c:v>
                </c:pt>
                <c:pt idx="2268">
                  <c:v>4.0739999999999998</c:v>
                </c:pt>
                <c:pt idx="2269">
                  <c:v>4.6150000000000002</c:v>
                </c:pt>
                <c:pt idx="2270">
                  <c:v>2.403</c:v>
                </c:pt>
                <c:pt idx="2271">
                  <c:v>3.2010000000000001</c:v>
                </c:pt>
                <c:pt idx="2272">
                  <c:v>3.6219999999999999</c:v>
                </c:pt>
                <c:pt idx="2273">
                  <c:v>3.8530000000000002</c:v>
                </c:pt>
                <c:pt idx="2274">
                  <c:v>3.7069999999999999</c:v>
                </c:pt>
                <c:pt idx="2275">
                  <c:v>2.3159999999999998</c:v>
                </c:pt>
                <c:pt idx="2276">
                  <c:v>1.454</c:v>
                </c:pt>
                <c:pt idx="2277">
                  <c:v>1.825</c:v>
                </c:pt>
                <c:pt idx="2278">
                  <c:v>1.8160000000000001</c:v>
                </c:pt>
                <c:pt idx="2279">
                  <c:v>2.7210000000000001</c:v>
                </c:pt>
                <c:pt idx="2280">
                  <c:v>2.7069999999999999</c:v>
                </c:pt>
                <c:pt idx="2281">
                  <c:v>2.024</c:v>
                </c:pt>
                <c:pt idx="2282">
                  <c:v>3.234</c:v>
                </c:pt>
                <c:pt idx="2283">
                  <c:v>4.5880000000000001</c:v>
                </c:pt>
                <c:pt idx="2284">
                  <c:v>4.5709999999999997</c:v>
                </c:pt>
                <c:pt idx="2285">
                  <c:v>1.917</c:v>
                </c:pt>
                <c:pt idx="2286">
                  <c:v>1.617</c:v>
                </c:pt>
                <c:pt idx="2287">
                  <c:v>2.8250000000000002</c:v>
                </c:pt>
                <c:pt idx="2288">
                  <c:v>4.1310000000000002</c:v>
                </c:pt>
                <c:pt idx="2289">
                  <c:v>2.0009999999999999</c:v>
                </c:pt>
                <c:pt idx="2290">
                  <c:v>2.9020000000000001</c:v>
                </c:pt>
                <c:pt idx="2291">
                  <c:v>2.6920000000000002</c:v>
                </c:pt>
                <c:pt idx="2292">
                  <c:v>2.0499999999999998</c:v>
                </c:pt>
                <c:pt idx="2293">
                  <c:v>3.7320000000000002</c:v>
                </c:pt>
                <c:pt idx="2294">
                  <c:v>3.5059999999999998</c:v>
                </c:pt>
                <c:pt idx="2295">
                  <c:v>3.0190000000000001</c:v>
                </c:pt>
                <c:pt idx="2296">
                  <c:v>3.43</c:v>
                </c:pt>
                <c:pt idx="2297">
                  <c:v>2.9119999999999999</c:v>
                </c:pt>
                <c:pt idx="2298">
                  <c:v>2.613</c:v>
                </c:pt>
                <c:pt idx="2299">
                  <c:v>4.2690000000000001</c:v>
                </c:pt>
                <c:pt idx="2300">
                  <c:v>2.4409999999999998</c:v>
                </c:pt>
                <c:pt idx="2301">
                  <c:v>2.0059999999999998</c:v>
                </c:pt>
                <c:pt idx="2302">
                  <c:v>2.2669999999999999</c:v>
                </c:pt>
                <c:pt idx="2303">
                  <c:v>2.319</c:v>
                </c:pt>
                <c:pt idx="2304">
                  <c:v>1.44</c:v>
                </c:pt>
                <c:pt idx="2305">
                  <c:v>2.0920000000000001</c:v>
                </c:pt>
                <c:pt idx="2306">
                  <c:v>2.629</c:v>
                </c:pt>
                <c:pt idx="2307">
                  <c:v>4.0650000000000004</c:v>
                </c:pt>
                <c:pt idx="2308">
                  <c:v>2.2040000000000002</c:v>
                </c:pt>
                <c:pt idx="2309">
                  <c:v>1.986</c:v>
                </c:pt>
                <c:pt idx="2310">
                  <c:v>3.0289999999999999</c:v>
                </c:pt>
                <c:pt idx="2311">
                  <c:v>3.33</c:v>
                </c:pt>
                <c:pt idx="2312">
                  <c:v>1.8819999999999999</c:v>
                </c:pt>
                <c:pt idx="2313">
                  <c:v>1.756</c:v>
                </c:pt>
                <c:pt idx="2314">
                  <c:v>2.6970000000000001</c:v>
                </c:pt>
                <c:pt idx="2315">
                  <c:v>3.49</c:v>
                </c:pt>
                <c:pt idx="2316">
                  <c:v>2.1150000000000002</c:v>
                </c:pt>
                <c:pt idx="2317">
                  <c:v>3.1120000000000001</c:v>
                </c:pt>
                <c:pt idx="2318">
                  <c:v>3.9660000000000002</c:v>
                </c:pt>
                <c:pt idx="2319">
                  <c:v>2.7770000000000001</c:v>
                </c:pt>
                <c:pt idx="2320">
                  <c:v>3.2050000000000001</c:v>
                </c:pt>
                <c:pt idx="2321">
                  <c:v>3.4889999999999999</c:v>
                </c:pt>
                <c:pt idx="2322">
                  <c:v>1.9239999999999999</c:v>
                </c:pt>
                <c:pt idx="2323">
                  <c:v>0.878</c:v>
                </c:pt>
                <c:pt idx="2324">
                  <c:v>3.181</c:v>
                </c:pt>
                <c:pt idx="2325">
                  <c:v>3.504</c:v>
                </c:pt>
                <c:pt idx="2326">
                  <c:v>2.7970000000000002</c:v>
                </c:pt>
                <c:pt idx="2327">
                  <c:v>2.1949999999999998</c:v>
                </c:pt>
                <c:pt idx="2328">
                  <c:v>4.726</c:v>
                </c:pt>
                <c:pt idx="2329">
                  <c:v>2.944</c:v>
                </c:pt>
                <c:pt idx="2330">
                  <c:v>2.153</c:v>
                </c:pt>
                <c:pt idx="2331">
                  <c:v>1.9770000000000001</c:v>
                </c:pt>
                <c:pt idx="2332">
                  <c:v>3.8250000000000002</c:v>
                </c:pt>
                <c:pt idx="2333">
                  <c:v>3.4950000000000001</c:v>
                </c:pt>
                <c:pt idx="2334">
                  <c:v>3.8149999999999999</c:v>
                </c:pt>
                <c:pt idx="2335">
                  <c:v>4.2539999999999996</c:v>
                </c:pt>
                <c:pt idx="2336">
                  <c:v>2.605</c:v>
                </c:pt>
                <c:pt idx="2337">
                  <c:v>1.0149999999999999</c:v>
                </c:pt>
                <c:pt idx="2338">
                  <c:v>1.1439999999999999</c:v>
                </c:pt>
                <c:pt idx="2339">
                  <c:v>3.1850000000000001</c:v>
                </c:pt>
                <c:pt idx="2340">
                  <c:v>3.524</c:v>
                </c:pt>
                <c:pt idx="2341">
                  <c:v>2.7919999999999998</c:v>
                </c:pt>
                <c:pt idx="2342">
                  <c:v>3.13</c:v>
                </c:pt>
                <c:pt idx="2343">
                  <c:v>1.296</c:v>
                </c:pt>
                <c:pt idx="2344">
                  <c:v>2.4620000000000002</c:v>
                </c:pt>
                <c:pt idx="2345">
                  <c:v>3.1219999999999999</c:v>
                </c:pt>
                <c:pt idx="2346">
                  <c:v>3.948</c:v>
                </c:pt>
                <c:pt idx="2347">
                  <c:v>3.2989999999999999</c:v>
                </c:pt>
                <c:pt idx="2348">
                  <c:v>3.839</c:v>
                </c:pt>
                <c:pt idx="2349">
                  <c:v>2.964</c:v>
                </c:pt>
                <c:pt idx="2350">
                  <c:v>1.516</c:v>
                </c:pt>
                <c:pt idx="2351">
                  <c:v>1.821</c:v>
                </c:pt>
                <c:pt idx="2352">
                  <c:v>1.6220000000000001</c:v>
                </c:pt>
                <c:pt idx="2353">
                  <c:v>1.4419999999999999</c:v>
                </c:pt>
                <c:pt idx="2354">
                  <c:v>3.23</c:v>
                </c:pt>
                <c:pt idx="2355">
                  <c:v>2.9889999999999999</c:v>
                </c:pt>
                <c:pt idx="2356">
                  <c:v>2.351</c:v>
                </c:pt>
                <c:pt idx="2357">
                  <c:v>1.506</c:v>
                </c:pt>
                <c:pt idx="2358">
                  <c:v>2.9319999999999999</c:v>
                </c:pt>
                <c:pt idx="2359">
                  <c:v>1.9179999999999999</c:v>
                </c:pt>
                <c:pt idx="2360">
                  <c:v>1.881</c:v>
                </c:pt>
                <c:pt idx="2361">
                  <c:v>2.9079999999999999</c:v>
                </c:pt>
                <c:pt idx="2362">
                  <c:v>4.3129999999999997</c:v>
                </c:pt>
                <c:pt idx="2363">
                  <c:v>2.448</c:v>
                </c:pt>
                <c:pt idx="2364">
                  <c:v>2.194</c:v>
                </c:pt>
                <c:pt idx="2365">
                  <c:v>3.8330000000000002</c:v>
                </c:pt>
                <c:pt idx="2366">
                  <c:v>3.4860000000000002</c:v>
                </c:pt>
                <c:pt idx="2367">
                  <c:v>3.548</c:v>
                </c:pt>
                <c:pt idx="2368">
                  <c:v>1.6</c:v>
                </c:pt>
                <c:pt idx="2369">
                  <c:v>2.7130000000000001</c:v>
                </c:pt>
                <c:pt idx="2370">
                  <c:v>3.6120000000000001</c:v>
                </c:pt>
                <c:pt idx="2371">
                  <c:v>3.3679999999999999</c:v>
                </c:pt>
                <c:pt idx="2372">
                  <c:v>3.1019999999999999</c:v>
                </c:pt>
                <c:pt idx="2373">
                  <c:v>2.6280000000000001</c:v>
                </c:pt>
                <c:pt idx="2374">
                  <c:v>2.9750000000000001</c:v>
                </c:pt>
                <c:pt idx="2375">
                  <c:v>1.946</c:v>
                </c:pt>
                <c:pt idx="2376">
                  <c:v>4.5330000000000004</c:v>
                </c:pt>
                <c:pt idx="2377">
                  <c:v>3.3140000000000001</c:v>
                </c:pt>
                <c:pt idx="2378">
                  <c:v>2.5870000000000002</c:v>
                </c:pt>
                <c:pt idx="2379">
                  <c:v>1.784</c:v>
                </c:pt>
                <c:pt idx="2380">
                  <c:v>2.0179999999999998</c:v>
                </c:pt>
                <c:pt idx="2381">
                  <c:v>1.7569999999999999</c:v>
                </c:pt>
                <c:pt idx="2382">
                  <c:v>3.653</c:v>
                </c:pt>
                <c:pt idx="2383">
                  <c:v>4.819</c:v>
                </c:pt>
                <c:pt idx="2384">
                  <c:v>3.391</c:v>
                </c:pt>
                <c:pt idx="2385">
                  <c:v>2.5640000000000001</c:v>
                </c:pt>
                <c:pt idx="2386">
                  <c:v>3.7240000000000002</c:v>
                </c:pt>
                <c:pt idx="2387">
                  <c:v>1.7809999999999999</c:v>
                </c:pt>
                <c:pt idx="2388">
                  <c:v>2.6659999999999999</c:v>
                </c:pt>
                <c:pt idx="2389">
                  <c:v>3.2549999999999999</c:v>
                </c:pt>
                <c:pt idx="2390">
                  <c:v>1.518</c:v>
                </c:pt>
                <c:pt idx="2391">
                  <c:v>5.0289999999999999</c:v>
                </c:pt>
                <c:pt idx="2392">
                  <c:v>3.399</c:v>
                </c:pt>
                <c:pt idx="2393">
                  <c:v>3.0619999999999998</c:v>
                </c:pt>
                <c:pt idx="2394">
                  <c:v>2.9489999999999998</c:v>
                </c:pt>
                <c:pt idx="2395">
                  <c:v>3.1840000000000002</c:v>
                </c:pt>
                <c:pt idx="2396">
                  <c:v>3.6659999999999999</c:v>
                </c:pt>
                <c:pt idx="2397">
                  <c:v>2.5329999999999999</c:v>
                </c:pt>
                <c:pt idx="2398">
                  <c:v>3.5179999999999998</c:v>
                </c:pt>
                <c:pt idx="2399">
                  <c:v>1.3540000000000001</c:v>
                </c:pt>
                <c:pt idx="2400">
                  <c:v>3.6150000000000002</c:v>
                </c:pt>
                <c:pt idx="2401">
                  <c:v>2.7040000000000002</c:v>
                </c:pt>
                <c:pt idx="2402">
                  <c:v>1.522</c:v>
                </c:pt>
                <c:pt idx="2403">
                  <c:v>1.7809999999999999</c:v>
                </c:pt>
                <c:pt idx="2404">
                  <c:v>2.5880000000000001</c:v>
                </c:pt>
                <c:pt idx="2405">
                  <c:v>3.0259999999999998</c:v>
                </c:pt>
                <c:pt idx="2406">
                  <c:v>2.2440000000000002</c:v>
                </c:pt>
                <c:pt idx="2407">
                  <c:v>3.3809999999999998</c:v>
                </c:pt>
                <c:pt idx="2408">
                  <c:v>3.1240000000000001</c:v>
                </c:pt>
                <c:pt idx="2409">
                  <c:v>3.9990000000000001</c:v>
                </c:pt>
                <c:pt idx="2410">
                  <c:v>2.8580000000000001</c:v>
                </c:pt>
                <c:pt idx="2411">
                  <c:v>1.778</c:v>
                </c:pt>
                <c:pt idx="2412">
                  <c:v>2.0259999999999998</c:v>
                </c:pt>
                <c:pt idx="2413">
                  <c:v>2.2250000000000001</c:v>
                </c:pt>
                <c:pt idx="2414">
                  <c:v>2.5670000000000002</c:v>
                </c:pt>
                <c:pt idx="2415">
                  <c:v>1.8080000000000001</c:v>
                </c:pt>
                <c:pt idx="2416">
                  <c:v>3.9169999999999998</c:v>
                </c:pt>
                <c:pt idx="2417">
                  <c:v>1.859</c:v>
                </c:pt>
                <c:pt idx="2418">
                  <c:v>2.3420000000000001</c:v>
                </c:pt>
                <c:pt idx="2419">
                  <c:v>2.4980000000000002</c:v>
                </c:pt>
                <c:pt idx="2420">
                  <c:v>2.665</c:v>
                </c:pt>
                <c:pt idx="2421">
                  <c:v>1.4370000000000001</c:v>
                </c:pt>
                <c:pt idx="2422">
                  <c:v>2.4289999999999998</c:v>
                </c:pt>
                <c:pt idx="2423">
                  <c:v>2.3079999999999998</c:v>
                </c:pt>
                <c:pt idx="2424">
                  <c:v>2.5649999999999999</c:v>
                </c:pt>
                <c:pt idx="2425">
                  <c:v>3.3849999999999998</c:v>
                </c:pt>
                <c:pt idx="2426">
                  <c:v>1.9890000000000001</c:v>
                </c:pt>
                <c:pt idx="2427">
                  <c:v>1.984</c:v>
                </c:pt>
                <c:pt idx="2428">
                  <c:v>3.2970000000000002</c:v>
                </c:pt>
                <c:pt idx="2429">
                  <c:v>3.5569999999999999</c:v>
                </c:pt>
                <c:pt idx="2430">
                  <c:v>3.8090000000000002</c:v>
                </c:pt>
                <c:pt idx="2431">
                  <c:v>1.917</c:v>
                </c:pt>
                <c:pt idx="2432">
                  <c:v>2.359</c:v>
                </c:pt>
                <c:pt idx="2433">
                  <c:v>3.4209999999999998</c:v>
                </c:pt>
                <c:pt idx="2434">
                  <c:v>4.1260000000000003</c:v>
                </c:pt>
                <c:pt idx="2435">
                  <c:v>3.6160000000000001</c:v>
                </c:pt>
                <c:pt idx="2436">
                  <c:v>1.1879999999999999</c:v>
                </c:pt>
                <c:pt idx="2437">
                  <c:v>0.93899999999999995</c:v>
                </c:pt>
                <c:pt idx="2438">
                  <c:v>2.645</c:v>
                </c:pt>
                <c:pt idx="2439">
                  <c:v>2.8410000000000002</c:v>
                </c:pt>
                <c:pt idx="2440">
                  <c:v>4.1109999999999998</c:v>
                </c:pt>
                <c:pt idx="2441">
                  <c:v>3.617</c:v>
                </c:pt>
                <c:pt idx="2442">
                  <c:v>4.0110000000000001</c:v>
                </c:pt>
                <c:pt idx="2443">
                  <c:v>1.464</c:v>
                </c:pt>
                <c:pt idx="2444">
                  <c:v>0.59299999999999997</c:v>
                </c:pt>
                <c:pt idx="2445">
                  <c:v>2.5910000000000002</c:v>
                </c:pt>
                <c:pt idx="2446">
                  <c:v>2.04</c:v>
                </c:pt>
                <c:pt idx="2447">
                  <c:v>3.988</c:v>
                </c:pt>
                <c:pt idx="2448">
                  <c:v>3.141</c:v>
                </c:pt>
                <c:pt idx="2449">
                  <c:v>2.8370000000000002</c:v>
                </c:pt>
                <c:pt idx="2450">
                  <c:v>2.738</c:v>
                </c:pt>
                <c:pt idx="2451">
                  <c:v>3.9430000000000001</c:v>
                </c:pt>
                <c:pt idx="2452">
                  <c:v>1.83</c:v>
                </c:pt>
                <c:pt idx="2453">
                  <c:v>2.0049999999999999</c:v>
                </c:pt>
                <c:pt idx="2454">
                  <c:v>2.6360000000000001</c:v>
                </c:pt>
                <c:pt idx="2455">
                  <c:v>2.988</c:v>
                </c:pt>
                <c:pt idx="2456">
                  <c:v>1.8009999999999999</c:v>
                </c:pt>
                <c:pt idx="2457">
                  <c:v>2.36</c:v>
                </c:pt>
                <c:pt idx="2458">
                  <c:v>1.9370000000000001</c:v>
                </c:pt>
                <c:pt idx="2459">
                  <c:v>1.0740000000000001</c:v>
                </c:pt>
                <c:pt idx="2460">
                  <c:v>1.4490000000000001</c:v>
                </c:pt>
                <c:pt idx="2461">
                  <c:v>2.0059999999999998</c:v>
                </c:pt>
                <c:pt idx="2462">
                  <c:v>2.1669999999999998</c:v>
                </c:pt>
                <c:pt idx="2463">
                  <c:v>1.506</c:v>
                </c:pt>
                <c:pt idx="2464">
                  <c:v>0.60499999999999998</c:v>
                </c:pt>
                <c:pt idx="2465">
                  <c:v>1.845</c:v>
                </c:pt>
                <c:pt idx="2466">
                  <c:v>1.173</c:v>
                </c:pt>
                <c:pt idx="2467">
                  <c:v>0.85799999999999998</c:v>
                </c:pt>
                <c:pt idx="2468">
                  <c:v>4.3929999999999998</c:v>
                </c:pt>
                <c:pt idx="2469">
                  <c:v>2.4740000000000002</c:v>
                </c:pt>
                <c:pt idx="2470">
                  <c:v>2.91</c:v>
                </c:pt>
                <c:pt idx="2471">
                  <c:v>4.21</c:v>
                </c:pt>
                <c:pt idx="2472">
                  <c:v>3.331</c:v>
                </c:pt>
                <c:pt idx="2473">
                  <c:v>4.9009999999999998</c:v>
                </c:pt>
                <c:pt idx="2474">
                  <c:v>3.9140000000000001</c:v>
                </c:pt>
                <c:pt idx="2475">
                  <c:v>4.1079999999999997</c:v>
                </c:pt>
                <c:pt idx="2476">
                  <c:v>3.6669999999999998</c:v>
                </c:pt>
                <c:pt idx="2477">
                  <c:v>4.952</c:v>
                </c:pt>
                <c:pt idx="2478">
                  <c:v>3.387</c:v>
                </c:pt>
                <c:pt idx="2479">
                  <c:v>4.0270000000000001</c:v>
                </c:pt>
                <c:pt idx="2480">
                  <c:v>4.6269999999999998</c:v>
                </c:pt>
                <c:pt idx="2481">
                  <c:v>2.8820000000000001</c:v>
                </c:pt>
                <c:pt idx="2482">
                  <c:v>1.94</c:v>
                </c:pt>
                <c:pt idx="2483">
                  <c:v>1.607</c:v>
                </c:pt>
                <c:pt idx="2484">
                  <c:v>2.931</c:v>
                </c:pt>
                <c:pt idx="2485">
                  <c:v>0.97899999999999998</c:v>
                </c:pt>
                <c:pt idx="2486">
                  <c:v>2.617</c:v>
                </c:pt>
                <c:pt idx="2487">
                  <c:v>3.0870000000000002</c:v>
                </c:pt>
                <c:pt idx="2488">
                  <c:v>1.8169999999999999</c:v>
                </c:pt>
                <c:pt idx="2489">
                  <c:v>3.758</c:v>
                </c:pt>
                <c:pt idx="2490">
                  <c:v>4.0510000000000002</c:v>
                </c:pt>
                <c:pt idx="2491">
                  <c:v>5.0869999999999997</c:v>
                </c:pt>
                <c:pt idx="2492">
                  <c:v>3.867</c:v>
                </c:pt>
                <c:pt idx="2493">
                  <c:v>4.9370000000000003</c:v>
                </c:pt>
                <c:pt idx="2494">
                  <c:v>4.234</c:v>
                </c:pt>
                <c:pt idx="2495">
                  <c:v>3.4980000000000002</c:v>
                </c:pt>
                <c:pt idx="2496">
                  <c:v>3.85</c:v>
                </c:pt>
                <c:pt idx="2497">
                  <c:v>5.1029999999999998</c:v>
                </c:pt>
                <c:pt idx="2498">
                  <c:v>3.5339999999999998</c:v>
                </c:pt>
                <c:pt idx="2499">
                  <c:v>4.2409999999999997</c:v>
                </c:pt>
                <c:pt idx="2500">
                  <c:v>3.3460000000000001</c:v>
                </c:pt>
                <c:pt idx="2501">
                  <c:v>4.8460000000000001</c:v>
                </c:pt>
                <c:pt idx="2502">
                  <c:v>3.5059999999999998</c:v>
                </c:pt>
                <c:pt idx="2503">
                  <c:v>3.52</c:v>
                </c:pt>
                <c:pt idx="2504">
                  <c:v>4.2880000000000003</c:v>
                </c:pt>
                <c:pt idx="2505">
                  <c:v>5.0199999999999996</c:v>
                </c:pt>
                <c:pt idx="2506">
                  <c:v>5.2119999999999997</c:v>
                </c:pt>
                <c:pt idx="2507">
                  <c:v>3.5659999999999998</c:v>
                </c:pt>
                <c:pt idx="2508">
                  <c:v>5.0599999999999996</c:v>
                </c:pt>
                <c:pt idx="2509">
                  <c:v>4.3680000000000003</c:v>
                </c:pt>
                <c:pt idx="2510">
                  <c:v>4.1369999999999996</c:v>
                </c:pt>
                <c:pt idx="2511">
                  <c:v>4.96</c:v>
                </c:pt>
                <c:pt idx="2512">
                  <c:v>4.6660000000000004</c:v>
                </c:pt>
                <c:pt idx="2513">
                  <c:v>3.8530000000000002</c:v>
                </c:pt>
                <c:pt idx="2514">
                  <c:v>4.4390000000000001</c:v>
                </c:pt>
                <c:pt idx="2515">
                  <c:v>3.6549999999999998</c:v>
                </c:pt>
                <c:pt idx="2516">
                  <c:v>3.0950000000000002</c:v>
                </c:pt>
                <c:pt idx="2517">
                  <c:v>4.7690000000000001</c:v>
                </c:pt>
                <c:pt idx="2518">
                  <c:v>3.8359999999999999</c:v>
                </c:pt>
                <c:pt idx="2519">
                  <c:v>4.8019999999999996</c:v>
                </c:pt>
                <c:pt idx="2520">
                  <c:v>4.335</c:v>
                </c:pt>
                <c:pt idx="2521">
                  <c:v>5.58</c:v>
                </c:pt>
                <c:pt idx="2522">
                  <c:v>4.7450000000000001</c:v>
                </c:pt>
                <c:pt idx="2523">
                  <c:v>4.9249999999999998</c:v>
                </c:pt>
                <c:pt idx="2524">
                  <c:v>4.3289999999999997</c:v>
                </c:pt>
                <c:pt idx="2525">
                  <c:v>3.9689999999999999</c:v>
                </c:pt>
                <c:pt idx="2526">
                  <c:v>4.7380000000000004</c:v>
                </c:pt>
                <c:pt idx="2527">
                  <c:v>5.1059999999999999</c:v>
                </c:pt>
                <c:pt idx="2528">
                  <c:v>4.9039999999999999</c:v>
                </c:pt>
                <c:pt idx="2529">
                  <c:v>4.4390000000000001</c:v>
                </c:pt>
                <c:pt idx="2530">
                  <c:v>3.6549999999999998</c:v>
                </c:pt>
                <c:pt idx="2531">
                  <c:v>4.5220000000000002</c:v>
                </c:pt>
                <c:pt idx="2532">
                  <c:v>5.4770000000000003</c:v>
                </c:pt>
                <c:pt idx="2533">
                  <c:v>5.8940000000000001</c:v>
                </c:pt>
                <c:pt idx="2534">
                  <c:v>4.7489999999999997</c:v>
                </c:pt>
                <c:pt idx="2535">
                  <c:v>4.7089999999999996</c:v>
                </c:pt>
                <c:pt idx="2536">
                  <c:v>4.6970000000000001</c:v>
                </c:pt>
                <c:pt idx="2537">
                  <c:v>1.901</c:v>
                </c:pt>
                <c:pt idx="2538">
                  <c:v>2.9740000000000002</c:v>
                </c:pt>
                <c:pt idx="2539">
                  <c:v>4.8869999999999996</c:v>
                </c:pt>
                <c:pt idx="2540">
                  <c:v>4.6210000000000004</c:v>
                </c:pt>
                <c:pt idx="2541">
                  <c:v>5.0519999999999996</c:v>
                </c:pt>
                <c:pt idx="2542">
                  <c:v>5.1609999999999996</c:v>
                </c:pt>
                <c:pt idx="2543">
                  <c:v>3.7090000000000001</c:v>
                </c:pt>
                <c:pt idx="2544">
                  <c:v>5.5579999999999998</c:v>
                </c:pt>
                <c:pt idx="2545">
                  <c:v>5.0549999999999997</c:v>
                </c:pt>
                <c:pt idx="2546">
                  <c:v>4.3959999999999999</c:v>
                </c:pt>
                <c:pt idx="2547">
                  <c:v>5.2089999999999996</c:v>
                </c:pt>
                <c:pt idx="2548">
                  <c:v>4.5549999999999997</c:v>
                </c:pt>
                <c:pt idx="2549">
                  <c:v>6.7969999999999997</c:v>
                </c:pt>
                <c:pt idx="2550">
                  <c:v>5.5620000000000003</c:v>
                </c:pt>
                <c:pt idx="2551">
                  <c:v>5.7969999999999997</c:v>
                </c:pt>
                <c:pt idx="2552">
                  <c:v>4.0940000000000003</c:v>
                </c:pt>
                <c:pt idx="2553">
                  <c:v>4.43</c:v>
                </c:pt>
                <c:pt idx="2554">
                  <c:v>6.3529999999999998</c:v>
                </c:pt>
                <c:pt idx="2555">
                  <c:v>5.0220000000000002</c:v>
                </c:pt>
                <c:pt idx="2556">
                  <c:v>4.4249999999999998</c:v>
                </c:pt>
                <c:pt idx="2557">
                  <c:v>1.915</c:v>
                </c:pt>
                <c:pt idx="2558">
                  <c:v>0.88800000000000001</c:v>
                </c:pt>
                <c:pt idx="2559">
                  <c:v>3.1579999999999999</c:v>
                </c:pt>
                <c:pt idx="2560">
                  <c:v>4.6109999999999998</c:v>
                </c:pt>
                <c:pt idx="2561">
                  <c:v>5.5709999999999997</c:v>
                </c:pt>
                <c:pt idx="2562">
                  <c:v>4.1180000000000003</c:v>
                </c:pt>
                <c:pt idx="2563">
                  <c:v>3.8980000000000001</c:v>
                </c:pt>
                <c:pt idx="2564">
                  <c:v>3.7210000000000001</c:v>
                </c:pt>
                <c:pt idx="2565">
                  <c:v>3.165</c:v>
                </c:pt>
                <c:pt idx="2566">
                  <c:v>4.5780000000000003</c:v>
                </c:pt>
                <c:pt idx="2567">
                  <c:v>4.6749999999999998</c:v>
                </c:pt>
                <c:pt idx="2568">
                  <c:v>5.38</c:v>
                </c:pt>
                <c:pt idx="2569">
                  <c:v>4.532</c:v>
                </c:pt>
                <c:pt idx="2570">
                  <c:v>5.5350000000000001</c:v>
                </c:pt>
                <c:pt idx="2571">
                  <c:v>4.3730000000000002</c:v>
                </c:pt>
                <c:pt idx="2572">
                  <c:v>1.8320000000000001</c:v>
                </c:pt>
                <c:pt idx="2573">
                  <c:v>4.484</c:v>
                </c:pt>
                <c:pt idx="2574">
                  <c:v>3.73</c:v>
                </c:pt>
                <c:pt idx="2575">
                  <c:v>4.05</c:v>
                </c:pt>
                <c:pt idx="2576">
                  <c:v>5.0510000000000002</c:v>
                </c:pt>
                <c:pt idx="2577">
                  <c:v>3.0840000000000001</c:v>
                </c:pt>
                <c:pt idx="2578">
                  <c:v>6.2969999999999997</c:v>
                </c:pt>
                <c:pt idx="2579">
                  <c:v>4.9219999999999997</c:v>
                </c:pt>
                <c:pt idx="2580">
                  <c:v>3.7240000000000002</c:v>
                </c:pt>
                <c:pt idx="2581">
                  <c:v>5.7720000000000002</c:v>
                </c:pt>
                <c:pt idx="2582">
                  <c:v>5.0949999999999998</c:v>
                </c:pt>
                <c:pt idx="2583">
                  <c:v>1.363</c:v>
                </c:pt>
                <c:pt idx="2584">
                  <c:v>3.1219999999999999</c:v>
                </c:pt>
                <c:pt idx="2585">
                  <c:v>3.4830000000000001</c:v>
                </c:pt>
                <c:pt idx="2586">
                  <c:v>3.9420000000000002</c:v>
                </c:pt>
                <c:pt idx="2587">
                  <c:v>4.59</c:v>
                </c:pt>
                <c:pt idx="2588">
                  <c:v>3.335</c:v>
                </c:pt>
                <c:pt idx="2589">
                  <c:v>3.706</c:v>
                </c:pt>
                <c:pt idx="2590">
                  <c:v>3.8980000000000001</c:v>
                </c:pt>
                <c:pt idx="2591">
                  <c:v>1.72</c:v>
                </c:pt>
                <c:pt idx="2592">
                  <c:v>2.9870000000000001</c:v>
                </c:pt>
                <c:pt idx="2593">
                  <c:v>5.2510000000000003</c:v>
                </c:pt>
                <c:pt idx="2594">
                  <c:v>4.8070000000000004</c:v>
                </c:pt>
                <c:pt idx="2595">
                  <c:v>3.0979999999999999</c:v>
                </c:pt>
                <c:pt idx="2596">
                  <c:v>1.9790000000000001</c:v>
                </c:pt>
                <c:pt idx="2597">
                  <c:v>5.0839999999999996</c:v>
                </c:pt>
                <c:pt idx="2598">
                  <c:v>4.4870000000000001</c:v>
                </c:pt>
                <c:pt idx="2599">
                  <c:v>2.802</c:v>
                </c:pt>
                <c:pt idx="2600">
                  <c:v>2.5150000000000001</c:v>
                </c:pt>
                <c:pt idx="2601">
                  <c:v>2.9489999999999998</c:v>
                </c:pt>
                <c:pt idx="2602">
                  <c:v>3.093</c:v>
                </c:pt>
                <c:pt idx="2603">
                  <c:v>5.5830000000000002</c:v>
                </c:pt>
                <c:pt idx="2604">
                  <c:v>3.0489999999999999</c:v>
                </c:pt>
                <c:pt idx="2605">
                  <c:v>3.0550000000000002</c:v>
                </c:pt>
                <c:pt idx="2606">
                  <c:v>4.6120000000000001</c:v>
                </c:pt>
                <c:pt idx="2607">
                  <c:v>3.9870000000000001</c:v>
                </c:pt>
                <c:pt idx="2608">
                  <c:v>5.9379999999999997</c:v>
                </c:pt>
                <c:pt idx="2609">
                  <c:v>6.43</c:v>
                </c:pt>
                <c:pt idx="2610">
                  <c:v>2.9540000000000002</c:v>
                </c:pt>
                <c:pt idx="2611">
                  <c:v>4.468</c:v>
                </c:pt>
                <c:pt idx="2612">
                  <c:v>2.899</c:v>
                </c:pt>
                <c:pt idx="2613">
                  <c:v>4.0350000000000001</c:v>
                </c:pt>
                <c:pt idx="2614">
                  <c:v>2.0539999999999998</c:v>
                </c:pt>
                <c:pt idx="2615">
                  <c:v>2.2029999999999998</c:v>
                </c:pt>
                <c:pt idx="2616">
                  <c:v>1.353</c:v>
                </c:pt>
                <c:pt idx="2617">
                  <c:v>1.4530000000000001</c:v>
                </c:pt>
                <c:pt idx="2618">
                  <c:v>2.9369999999999998</c:v>
                </c:pt>
                <c:pt idx="2619">
                  <c:v>1.19</c:v>
                </c:pt>
                <c:pt idx="2620">
                  <c:v>3.3</c:v>
                </c:pt>
                <c:pt idx="2621">
                  <c:v>4.88</c:v>
                </c:pt>
                <c:pt idx="2622">
                  <c:v>0.54800000000000004</c:v>
                </c:pt>
                <c:pt idx="2623">
                  <c:v>3.8929999999999998</c:v>
                </c:pt>
                <c:pt idx="2624">
                  <c:v>3.0110000000000001</c:v>
                </c:pt>
                <c:pt idx="2625">
                  <c:v>5.3579999999999997</c:v>
                </c:pt>
                <c:pt idx="2626">
                  <c:v>4.226</c:v>
                </c:pt>
                <c:pt idx="2627">
                  <c:v>1.917</c:v>
                </c:pt>
                <c:pt idx="2628">
                  <c:v>4.8570000000000002</c:v>
                </c:pt>
                <c:pt idx="2629">
                  <c:v>4.9000000000000004</c:v>
                </c:pt>
                <c:pt idx="2630">
                  <c:v>4.4080000000000004</c:v>
                </c:pt>
                <c:pt idx="2631">
                  <c:v>2.524</c:v>
                </c:pt>
                <c:pt idx="2632">
                  <c:v>3.5329999999999999</c:v>
                </c:pt>
                <c:pt idx="2633">
                  <c:v>1.4930000000000001</c:v>
                </c:pt>
                <c:pt idx="2634">
                  <c:v>1.391</c:v>
                </c:pt>
                <c:pt idx="2635">
                  <c:v>1.722</c:v>
                </c:pt>
                <c:pt idx="2636">
                  <c:v>2.5409999999999999</c:v>
                </c:pt>
                <c:pt idx="2637">
                  <c:v>1.5760000000000001</c:v>
                </c:pt>
                <c:pt idx="2638">
                  <c:v>4.1050000000000004</c:v>
                </c:pt>
                <c:pt idx="2639">
                  <c:v>2.4260000000000002</c:v>
                </c:pt>
                <c:pt idx="2640">
                  <c:v>3.8069999999999999</c:v>
                </c:pt>
                <c:pt idx="2641">
                  <c:v>2.5369999999999999</c:v>
                </c:pt>
                <c:pt idx="2642">
                  <c:v>3.9849999999999999</c:v>
                </c:pt>
                <c:pt idx="2643">
                  <c:v>3.6819999999999999</c:v>
                </c:pt>
                <c:pt idx="2644">
                  <c:v>1.927</c:v>
                </c:pt>
                <c:pt idx="2645">
                  <c:v>1.9390000000000001</c:v>
                </c:pt>
                <c:pt idx="2646">
                  <c:v>2.3090000000000002</c:v>
                </c:pt>
                <c:pt idx="2647">
                  <c:v>2.1339999999999999</c:v>
                </c:pt>
                <c:pt idx="2648">
                  <c:v>1.9530000000000001</c:v>
                </c:pt>
                <c:pt idx="2649">
                  <c:v>2.4809999999999999</c:v>
                </c:pt>
                <c:pt idx="2650">
                  <c:v>3.0790000000000002</c:v>
                </c:pt>
                <c:pt idx="2651">
                  <c:v>3.7959999999999998</c:v>
                </c:pt>
                <c:pt idx="2652">
                  <c:v>3.2669999999999999</c:v>
                </c:pt>
                <c:pt idx="2653">
                  <c:v>3.218</c:v>
                </c:pt>
                <c:pt idx="2654">
                  <c:v>3.7469999999999999</c:v>
                </c:pt>
                <c:pt idx="2655">
                  <c:v>2.879</c:v>
                </c:pt>
                <c:pt idx="2656">
                  <c:v>4.1479999999999997</c:v>
                </c:pt>
                <c:pt idx="2657">
                  <c:v>3.14</c:v>
                </c:pt>
                <c:pt idx="2658">
                  <c:v>3.915</c:v>
                </c:pt>
                <c:pt idx="2659">
                  <c:v>2.69</c:v>
                </c:pt>
                <c:pt idx="2660">
                  <c:v>3.754</c:v>
                </c:pt>
                <c:pt idx="2661">
                  <c:v>3.391</c:v>
                </c:pt>
                <c:pt idx="2662">
                  <c:v>2.1179999999999999</c:v>
                </c:pt>
                <c:pt idx="2663">
                  <c:v>3.7719999999999998</c:v>
                </c:pt>
                <c:pt idx="2664">
                  <c:v>3.883</c:v>
                </c:pt>
                <c:pt idx="2665">
                  <c:v>2.1160000000000001</c:v>
                </c:pt>
                <c:pt idx="2666">
                  <c:v>1.99</c:v>
                </c:pt>
                <c:pt idx="2667">
                  <c:v>3.2909999999999999</c:v>
                </c:pt>
                <c:pt idx="2668">
                  <c:v>3.383</c:v>
                </c:pt>
                <c:pt idx="2669">
                  <c:v>0.96199999999999997</c:v>
                </c:pt>
                <c:pt idx="2670">
                  <c:v>2.8</c:v>
                </c:pt>
                <c:pt idx="2671">
                  <c:v>4.4619999999999997</c:v>
                </c:pt>
                <c:pt idx="2672">
                  <c:v>1.403</c:v>
                </c:pt>
                <c:pt idx="2673">
                  <c:v>1.8779999999999999</c:v>
                </c:pt>
                <c:pt idx="2674">
                  <c:v>2.1190000000000002</c:v>
                </c:pt>
                <c:pt idx="2675">
                  <c:v>2.105</c:v>
                </c:pt>
                <c:pt idx="2676">
                  <c:v>1.3129999999999999</c:v>
                </c:pt>
                <c:pt idx="2677">
                  <c:v>2.2650000000000001</c:v>
                </c:pt>
                <c:pt idx="2678">
                  <c:v>3.5390000000000001</c:v>
                </c:pt>
                <c:pt idx="2679">
                  <c:v>1.8220000000000001</c:v>
                </c:pt>
                <c:pt idx="2680">
                  <c:v>3.0609999999999999</c:v>
                </c:pt>
                <c:pt idx="2681">
                  <c:v>3.1219999999999999</c:v>
                </c:pt>
                <c:pt idx="2682">
                  <c:v>1.782</c:v>
                </c:pt>
                <c:pt idx="2683">
                  <c:v>1.994</c:v>
                </c:pt>
                <c:pt idx="2684">
                  <c:v>2.6389999999999998</c:v>
                </c:pt>
                <c:pt idx="2685">
                  <c:v>1.5469999999999999</c:v>
                </c:pt>
                <c:pt idx="2686">
                  <c:v>1.9370000000000001</c:v>
                </c:pt>
                <c:pt idx="2687">
                  <c:v>1.8580000000000001</c:v>
                </c:pt>
                <c:pt idx="2688">
                  <c:v>1.1599999999999999</c:v>
                </c:pt>
                <c:pt idx="2689">
                  <c:v>2.93</c:v>
                </c:pt>
                <c:pt idx="2690">
                  <c:v>2.2599999999999998</c:v>
                </c:pt>
                <c:pt idx="2691">
                  <c:v>2.444</c:v>
                </c:pt>
                <c:pt idx="2692">
                  <c:v>3.407</c:v>
                </c:pt>
                <c:pt idx="2693">
                  <c:v>4.2050000000000001</c:v>
                </c:pt>
                <c:pt idx="2694">
                  <c:v>3.7</c:v>
                </c:pt>
                <c:pt idx="2695">
                  <c:v>2.718</c:v>
                </c:pt>
                <c:pt idx="2696">
                  <c:v>1.99</c:v>
                </c:pt>
                <c:pt idx="2697">
                  <c:v>3.117</c:v>
                </c:pt>
                <c:pt idx="2698">
                  <c:v>2.1859999999999999</c:v>
                </c:pt>
                <c:pt idx="2699">
                  <c:v>1.9450000000000001</c:v>
                </c:pt>
                <c:pt idx="2700">
                  <c:v>1.42</c:v>
                </c:pt>
                <c:pt idx="2701">
                  <c:v>1.8280000000000001</c:v>
                </c:pt>
                <c:pt idx="2702">
                  <c:v>3.097</c:v>
                </c:pt>
                <c:pt idx="2703">
                  <c:v>2.448</c:v>
                </c:pt>
                <c:pt idx="2704">
                  <c:v>2.6560000000000001</c:v>
                </c:pt>
                <c:pt idx="2705">
                  <c:v>1.5609999999999999</c:v>
                </c:pt>
                <c:pt idx="2706">
                  <c:v>1.488</c:v>
                </c:pt>
                <c:pt idx="2707">
                  <c:v>3.5049999999999999</c:v>
                </c:pt>
                <c:pt idx="2708">
                  <c:v>2.7010000000000001</c:v>
                </c:pt>
                <c:pt idx="2709">
                  <c:v>5.4779999999999998</c:v>
                </c:pt>
                <c:pt idx="2710">
                  <c:v>2.1549999999999998</c:v>
                </c:pt>
                <c:pt idx="2711">
                  <c:v>2.5070000000000001</c:v>
                </c:pt>
                <c:pt idx="2712">
                  <c:v>2.1560000000000001</c:v>
                </c:pt>
                <c:pt idx="2713">
                  <c:v>3.1280000000000001</c:v>
                </c:pt>
                <c:pt idx="2714">
                  <c:v>1.629</c:v>
                </c:pt>
                <c:pt idx="2715">
                  <c:v>1.341</c:v>
                </c:pt>
                <c:pt idx="2716">
                  <c:v>2.27</c:v>
                </c:pt>
                <c:pt idx="2717">
                  <c:v>3.2679999999999998</c:v>
                </c:pt>
                <c:pt idx="2718">
                  <c:v>3.5649999999999999</c:v>
                </c:pt>
                <c:pt idx="2719">
                  <c:v>1.9330000000000001</c:v>
                </c:pt>
                <c:pt idx="2720">
                  <c:v>1.673</c:v>
                </c:pt>
                <c:pt idx="2721">
                  <c:v>2.9740000000000002</c:v>
                </c:pt>
                <c:pt idx="2722">
                  <c:v>2.456</c:v>
                </c:pt>
                <c:pt idx="2723">
                  <c:v>2.1280000000000001</c:v>
                </c:pt>
                <c:pt idx="2724">
                  <c:v>1.2989999999999999</c:v>
                </c:pt>
                <c:pt idx="2725">
                  <c:v>4.3620000000000001</c:v>
                </c:pt>
                <c:pt idx="2726">
                  <c:v>3.8759999999999999</c:v>
                </c:pt>
                <c:pt idx="2727">
                  <c:v>4.6180000000000003</c:v>
                </c:pt>
                <c:pt idx="2728">
                  <c:v>3.7509999999999999</c:v>
                </c:pt>
                <c:pt idx="2729">
                  <c:v>2.8650000000000002</c:v>
                </c:pt>
                <c:pt idx="2730">
                  <c:v>0.75900000000000001</c:v>
                </c:pt>
                <c:pt idx="2731">
                  <c:v>2.02</c:v>
                </c:pt>
                <c:pt idx="2732">
                  <c:v>3.9609999999999999</c:v>
                </c:pt>
                <c:pt idx="2733">
                  <c:v>3.5219999999999998</c:v>
                </c:pt>
                <c:pt idx="2734">
                  <c:v>0.75</c:v>
                </c:pt>
                <c:pt idx="2735">
                  <c:v>2.3839999999999999</c:v>
                </c:pt>
                <c:pt idx="2736">
                  <c:v>2.0339999999999998</c:v>
                </c:pt>
                <c:pt idx="2737">
                  <c:v>2.8719999999999999</c:v>
                </c:pt>
                <c:pt idx="2738">
                  <c:v>2.7170000000000001</c:v>
                </c:pt>
                <c:pt idx="2739">
                  <c:v>3.3620000000000001</c:v>
                </c:pt>
                <c:pt idx="2740">
                  <c:v>2.63</c:v>
                </c:pt>
                <c:pt idx="2741">
                  <c:v>1.6240000000000001</c:v>
                </c:pt>
                <c:pt idx="2742">
                  <c:v>2.7280000000000002</c:v>
                </c:pt>
                <c:pt idx="2743">
                  <c:v>3.12</c:v>
                </c:pt>
                <c:pt idx="2744">
                  <c:v>1.665</c:v>
                </c:pt>
                <c:pt idx="2745">
                  <c:v>1.3480000000000001</c:v>
                </c:pt>
                <c:pt idx="2746">
                  <c:v>1.82</c:v>
                </c:pt>
                <c:pt idx="2747">
                  <c:v>1.4430000000000001</c:v>
                </c:pt>
                <c:pt idx="2748">
                  <c:v>3.4369999999999998</c:v>
                </c:pt>
                <c:pt idx="2749">
                  <c:v>4.21</c:v>
                </c:pt>
                <c:pt idx="2750">
                  <c:v>1.9810000000000001</c:v>
                </c:pt>
                <c:pt idx="2751">
                  <c:v>1.7390000000000001</c:v>
                </c:pt>
                <c:pt idx="2752">
                  <c:v>3.9660000000000002</c:v>
                </c:pt>
                <c:pt idx="2753">
                  <c:v>3.4329999999999998</c:v>
                </c:pt>
                <c:pt idx="2754">
                  <c:v>2.327</c:v>
                </c:pt>
                <c:pt idx="2755">
                  <c:v>3.6549999999999998</c:v>
                </c:pt>
                <c:pt idx="2756">
                  <c:v>2.5030000000000001</c:v>
                </c:pt>
                <c:pt idx="2757">
                  <c:v>3.1840000000000002</c:v>
                </c:pt>
                <c:pt idx="2758">
                  <c:v>1.2889999999999999</c:v>
                </c:pt>
                <c:pt idx="2759">
                  <c:v>1.716</c:v>
                </c:pt>
                <c:pt idx="2760">
                  <c:v>3.8849999999999998</c:v>
                </c:pt>
                <c:pt idx="2761">
                  <c:v>2.0739999999999998</c:v>
                </c:pt>
                <c:pt idx="2762">
                  <c:v>2.9820000000000002</c:v>
                </c:pt>
                <c:pt idx="2763">
                  <c:v>3.32</c:v>
                </c:pt>
                <c:pt idx="2764">
                  <c:v>2.6360000000000001</c:v>
                </c:pt>
                <c:pt idx="2765">
                  <c:v>4.8129999999999997</c:v>
                </c:pt>
                <c:pt idx="2766">
                  <c:v>3.4889999999999999</c:v>
                </c:pt>
                <c:pt idx="2767">
                  <c:v>2.577</c:v>
                </c:pt>
                <c:pt idx="2768">
                  <c:v>2.19</c:v>
                </c:pt>
                <c:pt idx="2769">
                  <c:v>3.4670000000000001</c:v>
                </c:pt>
                <c:pt idx="2770">
                  <c:v>3.6059999999999999</c:v>
                </c:pt>
                <c:pt idx="2771">
                  <c:v>1.5289999999999999</c:v>
                </c:pt>
                <c:pt idx="2772">
                  <c:v>3.9780000000000002</c:v>
                </c:pt>
                <c:pt idx="2773">
                  <c:v>4.5389999999999997</c:v>
                </c:pt>
                <c:pt idx="2774">
                  <c:v>3.645</c:v>
                </c:pt>
                <c:pt idx="2775">
                  <c:v>2.0569999999999999</c:v>
                </c:pt>
                <c:pt idx="2776">
                  <c:v>1.905</c:v>
                </c:pt>
                <c:pt idx="2777">
                  <c:v>1.319</c:v>
                </c:pt>
                <c:pt idx="2778">
                  <c:v>1.901</c:v>
                </c:pt>
                <c:pt idx="2779">
                  <c:v>4.101</c:v>
                </c:pt>
                <c:pt idx="2780">
                  <c:v>4.343</c:v>
                </c:pt>
                <c:pt idx="2781">
                  <c:v>2.9289999999999998</c:v>
                </c:pt>
                <c:pt idx="2782">
                  <c:v>3.2280000000000002</c:v>
                </c:pt>
                <c:pt idx="2783">
                  <c:v>2.306</c:v>
                </c:pt>
                <c:pt idx="2784">
                  <c:v>4.0309999999999997</c:v>
                </c:pt>
                <c:pt idx="2785">
                  <c:v>3.0939999999999999</c:v>
                </c:pt>
                <c:pt idx="2786">
                  <c:v>2.2650000000000001</c:v>
                </c:pt>
                <c:pt idx="2787">
                  <c:v>2.5760000000000001</c:v>
                </c:pt>
                <c:pt idx="2788">
                  <c:v>1.417</c:v>
                </c:pt>
                <c:pt idx="2789">
                  <c:v>1.9419999999999999</c:v>
                </c:pt>
                <c:pt idx="2790">
                  <c:v>2.4529999999999998</c:v>
                </c:pt>
                <c:pt idx="2791">
                  <c:v>1.5089999999999999</c:v>
                </c:pt>
                <c:pt idx="2792">
                  <c:v>2.4860000000000002</c:v>
                </c:pt>
                <c:pt idx="2793">
                  <c:v>2.153</c:v>
                </c:pt>
                <c:pt idx="2794">
                  <c:v>2.6480000000000001</c:v>
                </c:pt>
                <c:pt idx="2795">
                  <c:v>2.8769999999999998</c:v>
                </c:pt>
                <c:pt idx="2796">
                  <c:v>3.2170000000000001</c:v>
                </c:pt>
                <c:pt idx="2797">
                  <c:v>3.5539999999999998</c:v>
                </c:pt>
                <c:pt idx="2798">
                  <c:v>4.0339999999999998</c:v>
                </c:pt>
                <c:pt idx="2799">
                  <c:v>4.1669999999999998</c:v>
                </c:pt>
                <c:pt idx="2800">
                  <c:v>4.8710000000000004</c:v>
                </c:pt>
                <c:pt idx="2801">
                  <c:v>4.6379999999999999</c:v>
                </c:pt>
                <c:pt idx="2802">
                  <c:v>3.9609999999999999</c:v>
                </c:pt>
                <c:pt idx="2803">
                  <c:v>4.5570000000000004</c:v>
                </c:pt>
                <c:pt idx="2804">
                  <c:v>0.504</c:v>
                </c:pt>
                <c:pt idx="2805">
                  <c:v>2.052</c:v>
                </c:pt>
                <c:pt idx="2806">
                  <c:v>3.3809999999999998</c:v>
                </c:pt>
                <c:pt idx="2807">
                  <c:v>2.1280000000000001</c:v>
                </c:pt>
                <c:pt idx="2808">
                  <c:v>1.5980000000000001</c:v>
                </c:pt>
                <c:pt idx="2809">
                  <c:v>1.196</c:v>
                </c:pt>
                <c:pt idx="2810">
                  <c:v>3.3980000000000001</c:v>
                </c:pt>
                <c:pt idx="2811">
                  <c:v>3.6589999999999998</c:v>
                </c:pt>
                <c:pt idx="2812">
                  <c:v>3.7749999999999999</c:v>
                </c:pt>
                <c:pt idx="2813">
                  <c:v>3.4649999999999999</c:v>
                </c:pt>
                <c:pt idx="2814">
                  <c:v>0.67300000000000004</c:v>
                </c:pt>
                <c:pt idx="2815">
                  <c:v>3.1869999999999998</c:v>
                </c:pt>
                <c:pt idx="2816">
                  <c:v>1.984</c:v>
                </c:pt>
                <c:pt idx="2817">
                  <c:v>2.835</c:v>
                </c:pt>
                <c:pt idx="2818">
                  <c:v>1.5049999999999999</c:v>
                </c:pt>
                <c:pt idx="2819">
                  <c:v>1.7609999999999999</c:v>
                </c:pt>
                <c:pt idx="2820">
                  <c:v>2.9</c:v>
                </c:pt>
                <c:pt idx="2821">
                  <c:v>1.9750000000000001</c:v>
                </c:pt>
                <c:pt idx="2822">
                  <c:v>2.33</c:v>
                </c:pt>
                <c:pt idx="2823">
                  <c:v>3.6579999999999999</c:v>
                </c:pt>
                <c:pt idx="2824">
                  <c:v>2.4129999999999998</c:v>
                </c:pt>
                <c:pt idx="2825">
                  <c:v>2.3130000000000002</c:v>
                </c:pt>
                <c:pt idx="2826">
                  <c:v>2.282</c:v>
                </c:pt>
                <c:pt idx="2827">
                  <c:v>2.5910000000000002</c:v>
                </c:pt>
                <c:pt idx="2828">
                  <c:v>2.65</c:v>
                </c:pt>
                <c:pt idx="2829">
                  <c:v>2.177</c:v>
                </c:pt>
                <c:pt idx="2830">
                  <c:v>1.6180000000000001</c:v>
                </c:pt>
                <c:pt idx="2831">
                  <c:v>2.0379999999999998</c:v>
                </c:pt>
                <c:pt idx="2832">
                  <c:v>4.3979999999999997</c:v>
                </c:pt>
                <c:pt idx="2833">
                  <c:v>3.456</c:v>
                </c:pt>
                <c:pt idx="2834">
                  <c:v>5.0359999999999996</c:v>
                </c:pt>
                <c:pt idx="2835">
                  <c:v>4.37</c:v>
                </c:pt>
                <c:pt idx="2836">
                  <c:v>2.907</c:v>
                </c:pt>
                <c:pt idx="2837">
                  <c:v>5.2409999999999997</c:v>
                </c:pt>
                <c:pt idx="2838">
                  <c:v>5.2009999999999996</c:v>
                </c:pt>
                <c:pt idx="2839">
                  <c:v>4.351</c:v>
                </c:pt>
                <c:pt idx="2840">
                  <c:v>5.5170000000000003</c:v>
                </c:pt>
                <c:pt idx="2841">
                  <c:v>5.5170000000000003</c:v>
                </c:pt>
                <c:pt idx="2842">
                  <c:v>5.3259999999999996</c:v>
                </c:pt>
                <c:pt idx="2843">
                  <c:v>3.6840000000000002</c:v>
                </c:pt>
                <c:pt idx="2844">
                  <c:v>3.0750000000000002</c:v>
                </c:pt>
                <c:pt idx="2845">
                  <c:v>3.2570000000000001</c:v>
                </c:pt>
                <c:pt idx="2846">
                  <c:v>1.8360000000000001</c:v>
                </c:pt>
                <c:pt idx="2847">
                  <c:v>3.0870000000000002</c:v>
                </c:pt>
                <c:pt idx="2848">
                  <c:v>4.1539999999999999</c:v>
                </c:pt>
                <c:pt idx="2849">
                  <c:v>5.1769999999999996</c:v>
                </c:pt>
                <c:pt idx="2850">
                  <c:v>2.742</c:v>
                </c:pt>
                <c:pt idx="2851">
                  <c:v>3.786</c:v>
                </c:pt>
                <c:pt idx="2852">
                  <c:v>4.601</c:v>
                </c:pt>
                <c:pt idx="2853">
                  <c:v>5.0369999999999999</c:v>
                </c:pt>
                <c:pt idx="2854">
                  <c:v>4.3760000000000003</c:v>
                </c:pt>
                <c:pt idx="2855">
                  <c:v>4.5149999999999997</c:v>
                </c:pt>
                <c:pt idx="2856">
                  <c:v>4.9589999999999996</c:v>
                </c:pt>
                <c:pt idx="2857">
                  <c:v>4.72</c:v>
                </c:pt>
                <c:pt idx="2858">
                  <c:v>4.5419999999999998</c:v>
                </c:pt>
                <c:pt idx="2859">
                  <c:v>3.7959999999999998</c:v>
                </c:pt>
                <c:pt idx="2860">
                  <c:v>2.3879999999999999</c:v>
                </c:pt>
                <c:pt idx="2861">
                  <c:v>4.84</c:v>
                </c:pt>
                <c:pt idx="2862">
                  <c:v>4.3330000000000002</c:v>
                </c:pt>
                <c:pt idx="2863">
                  <c:v>2.5870000000000002</c:v>
                </c:pt>
                <c:pt idx="2864">
                  <c:v>2.5739999999999998</c:v>
                </c:pt>
                <c:pt idx="2865">
                  <c:v>3.4660000000000002</c:v>
                </c:pt>
                <c:pt idx="2866">
                  <c:v>5.3920000000000003</c:v>
                </c:pt>
                <c:pt idx="2867">
                  <c:v>4.55</c:v>
                </c:pt>
                <c:pt idx="2868">
                  <c:v>4.2759999999999998</c:v>
                </c:pt>
                <c:pt idx="2869">
                  <c:v>3.83</c:v>
                </c:pt>
                <c:pt idx="2870">
                  <c:v>4.3010000000000002</c:v>
                </c:pt>
                <c:pt idx="2871">
                  <c:v>2.8980000000000001</c:v>
                </c:pt>
                <c:pt idx="2872">
                  <c:v>2.1680000000000001</c:v>
                </c:pt>
                <c:pt idx="2873">
                  <c:v>3.7050000000000001</c:v>
                </c:pt>
                <c:pt idx="2874">
                  <c:v>4.1829999999999998</c:v>
                </c:pt>
                <c:pt idx="2875">
                  <c:v>3.2410000000000001</c:v>
                </c:pt>
                <c:pt idx="2876">
                  <c:v>3.4359999999999999</c:v>
                </c:pt>
                <c:pt idx="2877">
                  <c:v>3.746</c:v>
                </c:pt>
                <c:pt idx="2878">
                  <c:v>2.9369999999999998</c:v>
                </c:pt>
                <c:pt idx="2879">
                  <c:v>5.4660000000000002</c:v>
                </c:pt>
                <c:pt idx="2880">
                  <c:v>3.9990000000000001</c:v>
                </c:pt>
                <c:pt idx="2881">
                  <c:v>3.512</c:v>
                </c:pt>
                <c:pt idx="2882">
                  <c:v>5.6959999999999997</c:v>
                </c:pt>
                <c:pt idx="2883">
                  <c:v>5.2830000000000004</c:v>
                </c:pt>
                <c:pt idx="2884">
                  <c:v>4.8659999999999997</c:v>
                </c:pt>
                <c:pt idx="2885">
                  <c:v>3.3359999999999999</c:v>
                </c:pt>
                <c:pt idx="2886">
                  <c:v>3.028</c:v>
                </c:pt>
                <c:pt idx="2887">
                  <c:v>4.2519999999999998</c:v>
                </c:pt>
                <c:pt idx="2888">
                  <c:v>5.6950000000000003</c:v>
                </c:pt>
                <c:pt idx="2889">
                  <c:v>5.0979999999999999</c:v>
                </c:pt>
                <c:pt idx="2890">
                  <c:v>4.4619999999999997</c:v>
                </c:pt>
                <c:pt idx="2891">
                  <c:v>5.8230000000000004</c:v>
                </c:pt>
                <c:pt idx="2892">
                  <c:v>4.9379999999999997</c:v>
                </c:pt>
                <c:pt idx="2893">
                  <c:v>4.8730000000000002</c:v>
                </c:pt>
                <c:pt idx="2894">
                  <c:v>5.6379999999999999</c:v>
                </c:pt>
                <c:pt idx="2895">
                  <c:v>5.78</c:v>
                </c:pt>
                <c:pt idx="2896">
                  <c:v>5.3789999999999996</c:v>
                </c:pt>
                <c:pt idx="2897">
                  <c:v>4.4379999999999997</c:v>
                </c:pt>
                <c:pt idx="2898">
                  <c:v>5.3460000000000001</c:v>
                </c:pt>
                <c:pt idx="2899">
                  <c:v>3.1150000000000002</c:v>
                </c:pt>
                <c:pt idx="2900">
                  <c:v>3.492</c:v>
                </c:pt>
                <c:pt idx="2901">
                  <c:v>3.919</c:v>
                </c:pt>
                <c:pt idx="2902">
                  <c:v>4.4720000000000004</c:v>
                </c:pt>
                <c:pt idx="2903">
                  <c:v>4.694</c:v>
                </c:pt>
                <c:pt idx="2904">
                  <c:v>5.3789999999999996</c:v>
                </c:pt>
                <c:pt idx="2905">
                  <c:v>4.4020000000000001</c:v>
                </c:pt>
                <c:pt idx="2906">
                  <c:v>4.8650000000000002</c:v>
                </c:pt>
                <c:pt idx="2907">
                  <c:v>4.09</c:v>
                </c:pt>
                <c:pt idx="2908">
                  <c:v>5.4660000000000002</c:v>
                </c:pt>
                <c:pt idx="2909">
                  <c:v>5.0549999999999997</c:v>
                </c:pt>
                <c:pt idx="2910">
                  <c:v>5.0339999999999998</c:v>
                </c:pt>
                <c:pt idx="2911">
                  <c:v>5.5250000000000004</c:v>
                </c:pt>
                <c:pt idx="2912">
                  <c:v>5.6269999999999998</c:v>
                </c:pt>
                <c:pt idx="2913">
                  <c:v>4.2359999999999998</c:v>
                </c:pt>
                <c:pt idx="2914">
                  <c:v>5.867</c:v>
                </c:pt>
                <c:pt idx="2915">
                  <c:v>5.0720000000000001</c:v>
                </c:pt>
                <c:pt idx="2916">
                  <c:v>4.3120000000000003</c:v>
                </c:pt>
                <c:pt idx="2917">
                  <c:v>5.0199999999999996</c:v>
                </c:pt>
                <c:pt idx="2918">
                  <c:v>5.9690000000000003</c:v>
                </c:pt>
                <c:pt idx="2919">
                  <c:v>3.7789999999999999</c:v>
                </c:pt>
                <c:pt idx="2920">
                  <c:v>4.41</c:v>
                </c:pt>
                <c:pt idx="2921">
                  <c:v>3.9140000000000001</c:v>
                </c:pt>
                <c:pt idx="2922">
                  <c:v>4.7229999999999999</c:v>
                </c:pt>
                <c:pt idx="2923">
                  <c:v>4.2530000000000001</c:v>
                </c:pt>
                <c:pt idx="2924">
                  <c:v>3.1139999999999999</c:v>
                </c:pt>
                <c:pt idx="2925">
                  <c:v>3.8860000000000001</c:v>
                </c:pt>
                <c:pt idx="2926">
                  <c:v>3.7290000000000001</c:v>
                </c:pt>
                <c:pt idx="2927">
                  <c:v>3.496</c:v>
                </c:pt>
                <c:pt idx="2928">
                  <c:v>2.9430000000000001</c:v>
                </c:pt>
                <c:pt idx="2929">
                  <c:v>4.6260000000000003</c:v>
                </c:pt>
                <c:pt idx="2930">
                  <c:v>5.5490000000000004</c:v>
                </c:pt>
                <c:pt idx="2931">
                  <c:v>5.2119999999999997</c:v>
                </c:pt>
                <c:pt idx="2932">
                  <c:v>3.9510000000000001</c:v>
                </c:pt>
                <c:pt idx="2933">
                  <c:v>3.8919999999999999</c:v>
                </c:pt>
                <c:pt idx="2934">
                  <c:v>4.2590000000000003</c:v>
                </c:pt>
                <c:pt idx="2935">
                  <c:v>4.4000000000000004</c:v>
                </c:pt>
                <c:pt idx="2936">
                  <c:v>5.0810000000000004</c:v>
                </c:pt>
                <c:pt idx="2937">
                  <c:v>5.5940000000000003</c:v>
                </c:pt>
                <c:pt idx="2938">
                  <c:v>5.9909999999999997</c:v>
                </c:pt>
                <c:pt idx="2939">
                  <c:v>4.931</c:v>
                </c:pt>
                <c:pt idx="2940">
                  <c:v>4.9829999999999997</c:v>
                </c:pt>
                <c:pt idx="2941">
                  <c:v>4.8099999999999996</c:v>
                </c:pt>
                <c:pt idx="2942">
                  <c:v>4.87</c:v>
                </c:pt>
                <c:pt idx="2943">
                  <c:v>6.069</c:v>
                </c:pt>
                <c:pt idx="2944">
                  <c:v>3.8330000000000002</c:v>
                </c:pt>
                <c:pt idx="2945">
                  <c:v>4.5149999999999997</c:v>
                </c:pt>
                <c:pt idx="2946">
                  <c:v>4.1280000000000001</c:v>
                </c:pt>
                <c:pt idx="2947">
                  <c:v>5.6609999999999996</c:v>
                </c:pt>
                <c:pt idx="2948">
                  <c:v>3.6989999999999998</c:v>
                </c:pt>
                <c:pt idx="2949">
                  <c:v>5.0019999999999998</c:v>
                </c:pt>
                <c:pt idx="2950">
                  <c:v>4.548</c:v>
                </c:pt>
                <c:pt idx="2951">
                  <c:v>2.0670000000000002</c:v>
                </c:pt>
                <c:pt idx="2952">
                  <c:v>4.758</c:v>
                </c:pt>
                <c:pt idx="2953">
                  <c:v>5.7380000000000004</c:v>
                </c:pt>
                <c:pt idx="2954">
                  <c:v>4.3739999999999997</c:v>
                </c:pt>
                <c:pt idx="2955">
                  <c:v>6.5090000000000003</c:v>
                </c:pt>
                <c:pt idx="2956">
                  <c:v>5.891</c:v>
                </c:pt>
                <c:pt idx="2957">
                  <c:v>4.9359999999999999</c:v>
                </c:pt>
                <c:pt idx="2958">
                  <c:v>4.9880000000000004</c:v>
                </c:pt>
                <c:pt idx="2959">
                  <c:v>5.0540000000000003</c:v>
                </c:pt>
                <c:pt idx="2960">
                  <c:v>4.3659999999999997</c:v>
                </c:pt>
                <c:pt idx="2961">
                  <c:v>5.8410000000000002</c:v>
                </c:pt>
                <c:pt idx="2962">
                  <c:v>6.3390000000000004</c:v>
                </c:pt>
                <c:pt idx="2963">
                  <c:v>6.3630000000000004</c:v>
                </c:pt>
                <c:pt idx="2964">
                  <c:v>4.319</c:v>
                </c:pt>
                <c:pt idx="2965">
                  <c:v>3.7810000000000001</c:v>
                </c:pt>
                <c:pt idx="2966">
                  <c:v>5.0830000000000002</c:v>
                </c:pt>
                <c:pt idx="2967">
                  <c:v>5.4080000000000004</c:v>
                </c:pt>
                <c:pt idx="2968">
                  <c:v>4.9139999999999997</c:v>
                </c:pt>
                <c:pt idx="2969">
                  <c:v>6.5490000000000004</c:v>
                </c:pt>
                <c:pt idx="2970">
                  <c:v>6.6719999999999997</c:v>
                </c:pt>
                <c:pt idx="2971">
                  <c:v>4.9720000000000004</c:v>
                </c:pt>
                <c:pt idx="2972">
                  <c:v>6.1639999999999997</c:v>
                </c:pt>
                <c:pt idx="2973">
                  <c:v>6.1959999999999997</c:v>
                </c:pt>
                <c:pt idx="2974">
                  <c:v>6.3979999999999997</c:v>
                </c:pt>
                <c:pt idx="2975">
                  <c:v>5.4829999999999997</c:v>
                </c:pt>
                <c:pt idx="2976">
                  <c:v>6.306</c:v>
                </c:pt>
                <c:pt idx="2977">
                  <c:v>6.6059999999999999</c:v>
                </c:pt>
                <c:pt idx="2978">
                  <c:v>6.7960000000000003</c:v>
                </c:pt>
                <c:pt idx="2979">
                  <c:v>6.73</c:v>
                </c:pt>
                <c:pt idx="2980">
                  <c:v>5.4550000000000001</c:v>
                </c:pt>
                <c:pt idx="2981">
                  <c:v>4.9409999999999998</c:v>
                </c:pt>
                <c:pt idx="2982">
                  <c:v>3.1349999999999998</c:v>
                </c:pt>
                <c:pt idx="2983">
                  <c:v>4.0049999999999999</c:v>
                </c:pt>
                <c:pt idx="2984">
                  <c:v>5.7279999999999998</c:v>
                </c:pt>
                <c:pt idx="2985">
                  <c:v>4.9340000000000002</c:v>
                </c:pt>
                <c:pt idx="2986">
                  <c:v>4.4969999999999999</c:v>
                </c:pt>
                <c:pt idx="2987">
                  <c:v>5.1859999999999999</c:v>
                </c:pt>
                <c:pt idx="2988">
                  <c:v>3.5720000000000001</c:v>
                </c:pt>
                <c:pt idx="2989">
                  <c:v>4.7060000000000004</c:v>
                </c:pt>
                <c:pt idx="2990">
                  <c:v>3.5070000000000001</c:v>
                </c:pt>
                <c:pt idx="2991">
                  <c:v>4.7309999999999999</c:v>
                </c:pt>
                <c:pt idx="2992">
                  <c:v>3.262</c:v>
                </c:pt>
                <c:pt idx="2993">
                  <c:v>3.8180000000000001</c:v>
                </c:pt>
                <c:pt idx="2994">
                  <c:v>2.5499999999999998</c:v>
                </c:pt>
                <c:pt idx="2995">
                  <c:v>3.8050000000000002</c:v>
                </c:pt>
                <c:pt idx="2996">
                  <c:v>3.0990000000000002</c:v>
                </c:pt>
                <c:pt idx="2997">
                  <c:v>1.88</c:v>
                </c:pt>
                <c:pt idx="2998">
                  <c:v>3.1520000000000001</c:v>
                </c:pt>
                <c:pt idx="2999">
                  <c:v>3.5270000000000001</c:v>
                </c:pt>
                <c:pt idx="3000">
                  <c:v>4.984</c:v>
                </c:pt>
                <c:pt idx="3001">
                  <c:v>4.298</c:v>
                </c:pt>
                <c:pt idx="3002">
                  <c:v>3.2120000000000002</c:v>
                </c:pt>
                <c:pt idx="3003">
                  <c:v>3.99</c:v>
                </c:pt>
                <c:pt idx="3004">
                  <c:v>3.2679999999999998</c:v>
                </c:pt>
                <c:pt idx="3005">
                  <c:v>2.7469999999999999</c:v>
                </c:pt>
                <c:pt idx="3006">
                  <c:v>3.4689999999999999</c:v>
                </c:pt>
                <c:pt idx="3007">
                  <c:v>4.0510000000000002</c:v>
                </c:pt>
                <c:pt idx="3008">
                  <c:v>3.8660000000000001</c:v>
                </c:pt>
                <c:pt idx="3009">
                  <c:v>3.8380000000000001</c:v>
                </c:pt>
                <c:pt idx="3010">
                  <c:v>3.5459999999999998</c:v>
                </c:pt>
                <c:pt idx="3011">
                  <c:v>2.7130000000000001</c:v>
                </c:pt>
                <c:pt idx="3012">
                  <c:v>4.8550000000000004</c:v>
                </c:pt>
                <c:pt idx="3013">
                  <c:v>4.5880000000000001</c:v>
                </c:pt>
                <c:pt idx="3014">
                  <c:v>2.1230000000000002</c:v>
                </c:pt>
                <c:pt idx="3015">
                  <c:v>4.2750000000000004</c:v>
                </c:pt>
                <c:pt idx="3016">
                  <c:v>5.0019999999999998</c:v>
                </c:pt>
                <c:pt idx="3017">
                  <c:v>3.1259999999999999</c:v>
                </c:pt>
                <c:pt idx="3018">
                  <c:v>5.4640000000000004</c:v>
                </c:pt>
                <c:pt idx="3019">
                  <c:v>3.819</c:v>
                </c:pt>
                <c:pt idx="3020">
                  <c:v>4.0259999999999998</c:v>
                </c:pt>
                <c:pt idx="3021">
                  <c:v>3.355</c:v>
                </c:pt>
                <c:pt idx="3022">
                  <c:v>4.2869999999999999</c:v>
                </c:pt>
                <c:pt idx="3023">
                  <c:v>3.1819999999999999</c:v>
                </c:pt>
                <c:pt idx="3024">
                  <c:v>4.6829999999999998</c:v>
                </c:pt>
                <c:pt idx="3025">
                  <c:v>3.4119999999999999</c:v>
                </c:pt>
                <c:pt idx="3026">
                  <c:v>0.95</c:v>
                </c:pt>
                <c:pt idx="3027">
                  <c:v>2.7029999999999998</c:v>
                </c:pt>
                <c:pt idx="3028">
                  <c:v>1.0880000000000001</c:v>
                </c:pt>
                <c:pt idx="3029">
                  <c:v>2.7829999999999999</c:v>
                </c:pt>
                <c:pt idx="3030">
                  <c:v>1.9530000000000001</c:v>
                </c:pt>
                <c:pt idx="3031">
                  <c:v>4.2450000000000001</c:v>
                </c:pt>
                <c:pt idx="3032">
                  <c:v>3.36</c:v>
                </c:pt>
                <c:pt idx="3033">
                  <c:v>3.927</c:v>
                </c:pt>
                <c:pt idx="3034">
                  <c:v>1.829</c:v>
                </c:pt>
                <c:pt idx="3035">
                  <c:v>2.3660000000000001</c:v>
                </c:pt>
                <c:pt idx="3040">
                  <c:v>4.1639999999999997</c:v>
                </c:pt>
                <c:pt idx="3041">
                  <c:v>2.74</c:v>
                </c:pt>
                <c:pt idx="3042">
                  <c:v>2.96</c:v>
                </c:pt>
                <c:pt idx="3043">
                  <c:v>2.6440000000000001</c:v>
                </c:pt>
                <c:pt idx="3049" formatCode="0.0">
                  <c:v>1.899</c:v>
                </c:pt>
                <c:pt idx="3050" formatCode="0.0">
                  <c:v>2.645</c:v>
                </c:pt>
                <c:pt idx="3051" formatCode="0.0">
                  <c:v>2.9529999999999998</c:v>
                </c:pt>
                <c:pt idx="3052" formatCode="0.0">
                  <c:v>2.169</c:v>
                </c:pt>
                <c:pt idx="3053" formatCode="0.0">
                  <c:v>1.9650000000000001</c:v>
                </c:pt>
                <c:pt idx="3054" formatCode="0.0">
                  <c:v>2.7610000000000001</c:v>
                </c:pt>
                <c:pt idx="3055" formatCode="0.0">
                  <c:v>2.7050000000000001</c:v>
                </c:pt>
                <c:pt idx="3056" formatCode="0.0">
                  <c:v>2.746</c:v>
                </c:pt>
                <c:pt idx="3057" formatCode="0.0">
                  <c:v>1.3029999999999999</c:v>
                </c:pt>
                <c:pt idx="3058" formatCode="0.0">
                  <c:v>2.6389999999999998</c:v>
                </c:pt>
                <c:pt idx="3059" formatCode="0.0">
                  <c:v>1.516</c:v>
                </c:pt>
                <c:pt idx="3060" formatCode="0.0">
                  <c:v>3.3290000000000002</c:v>
                </c:pt>
                <c:pt idx="3061" formatCode="0.0">
                  <c:v>1.893</c:v>
                </c:pt>
                <c:pt idx="3062" formatCode="0.0">
                  <c:v>4.0990000000000002</c:v>
                </c:pt>
                <c:pt idx="3063" formatCode="0.0">
                  <c:v>4.0339999999999998</c:v>
                </c:pt>
                <c:pt idx="3064" formatCode="0.0">
                  <c:v>4.3109999999999999</c:v>
                </c:pt>
                <c:pt idx="3065" formatCode="0.0">
                  <c:v>1.244</c:v>
                </c:pt>
                <c:pt idx="3066" formatCode="0.0">
                  <c:v>3.0819999999999999</c:v>
                </c:pt>
                <c:pt idx="3067" formatCode="0.0">
                  <c:v>4.4269999999999996</c:v>
                </c:pt>
                <c:pt idx="3068" formatCode="0.0">
                  <c:v>3.0169999999999999</c:v>
                </c:pt>
                <c:pt idx="3069" formatCode="0.0">
                  <c:v>2.6139999999999999</c:v>
                </c:pt>
                <c:pt idx="3070" formatCode="0.0">
                  <c:v>1.984</c:v>
                </c:pt>
                <c:pt idx="3071" formatCode="0.0">
                  <c:v>3.4319999999999999</c:v>
                </c:pt>
                <c:pt idx="3072" formatCode="0.0">
                  <c:v>2.4350000000000001</c:v>
                </c:pt>
                <c:pt idx="3073" formatCode="0.0">
                  <c:v>2.4569999999999999</c:v>
                </c:pt>
                <c:pt idx="3074" formatCode="0.0">
                  <c:v>1.034</c:v>
                </c:pt>
                <c:pt idx="3075" formatCode="0.0">
                  <c:v>2.762</c:v>
                </c:pt>
                <c:pt idx="3076" formatCode="0.0">
                  <c:v>3.12</c:v>
                </c:pt>
                <c:pt idx="3077" formatCode="0.0">
                  <c:v>3.2759999999999998</c:v>
                </c:pt>
                <c:pt idx="3078" formatCode="0.0">
                  <c:v>5.024</c:v>
                </c:pt>
                <c:pt idx="3079" formatCode="0.0">
                  <c:v>4.2359999999999998</c:v>
                </c:pt>
                <c:pt idx="3080" formatCode="0.0">
                  <c:v>3.5939999999999999</c:v>
                </c:pt>
                <c:pt idx="3081" formatCode="0.0">
                  <c:v>0.57199999999999995</c:v>
                </c:pt>
                <c:pt idx="3082" formatCode="0.0">
                  <c:v>1.657</c:v>
                </c:pt>
                <c:pt idx="3083" formatCode="0.0">
                  <c:v>1.998</c:v>
                </c:pt>
                <c:pt idx="3084" formatCode="0.0">
                  <c:v>2.5859999999999999</c:v>
                </c:pt>
                <c:pt idx="3085" formatCode="0.0">
                  <c:v>2.008</c:v>
                </c:pt>
                <c:pt idx="3086" formatCode="0.0">
                  <c:v>3.1269999999999998</c:v>
                </c:pt>
                <c:pt idx="3087" formatCode="0.0">
                  <c:v>3.23</c:v>
                </c:pt>
                <c:pt idx="3088" formatCode="0.0">
                  <c:v>3.4790000000000001</c:v>
                </c:pt>
                <c:pt idx="3089" formatCode="0.0">
                  <c:v>2.351</c:v>
                </c:pt>
                <c:pt idx="3090" formatCode="0.0">
                  <c:v>2.6</c:v>
                </c:pt>
                <c:pt idx="3091" formatCode="0.0">
                  <c:v>2.25</c:v>
                </c:pt>
                <c:pt idx="3092" formatCode="0.0">
                  <c:v>3.044</c:v>
                </c:pt>
                <c:pt idx="3093" formatCode="0.0">
                  <c:v>1.889</c:v>
                </c:pt>
                <c:pt idx="3094" formatCode="0.0">
                  <c:v>2.5579999999999998</c:v>
                </c:pt>
                <c:pt idx="3095" formatCode="0.0">
                  <c:v>2.2730000000000001</c:v>
                </c:pt>
                <c:pt idx="3096" formatCode="0.0">
                  <c:v>0.76900000000000002</c:v>
                </c:pt>
                <c:pt idx="3097" formatCode="0.0">
                  <c:v>2.7029999999999998</c:v>
                </c:pt>
                <c:pt idx="3098" formatCode="0.0">
                  <c:v>4.2949999999999999</c:v>
                </c:pt>
                <c:pt idx="3099" formatCode="0.0">
                  <c:v>4.6989999999999998</c:v>
                </c:pt>
                <c:pt idx="3100" formatCode="0.0">
                  <c:v>4.12</c:v>
                </c:pt>
                <c:pt idx="3101" formatCode="0.0">
                  <c:v>3.653</c:v>
                </c:pt>
                <c:pt idx="3102" formatCode="0.0">
                  <c:v>4.2850000000000001</c:v>
                </c:pt>
                <c:pt idx="3103" formatCode="0.0">
                  <c:v>4.327</c:v>
                </c:pt>
                <c:pt idx="3104" formatCode="0.0">
                  <c:v>4.5570000000000004</c:v>
                </c:pt>
                <c:pt idx="3105" formatCode="0.0">
                  <c:v>2.6840000000000002</c:v>
                </c:pt>
                <c:pt idx="3106" formatCode="0.0">
                  <c:v>3.63</c:v>
                </c:pt>
                <c:pt idx="3107" formatCode="0.0">
                  <c:v>1.022</c:v>
                </c:pt>
                <c:pt idx="3108" formatCode="0.0">
                  <c:v>2.6520000000000001</c:v>
                </c:pt>
                <c:pt idx="3109" formatCode="0.0">
                  <c:v>3.1349999999999998</c:v>
                </c:pt>
                <c:pt idx="3110" formatCode="0.0">
                  <c:v>3.7490000000000001</c:v>
                </c:pt>
                <c:pt idx="3111" formatCode="0.0">
                  <c:v>2.677</c:v>
                </c:pt>
                <c:pt idx="3112" formatCode="0.0">
                  <c:v>2.14</c:v>
                </c:pt>
                <c:pt idx="3113" formatCode="0.0">
                  <c:v>2.3050000000000002</c:v>
                </c:pt>
                <c:pt idx="3114" formatCode="0.0">
                  <c:v>1.8240000000000001</c:v>
                </c:pt>
                <c:pt idx="3115" formatCode="0.0">
                  <c:v>3.827</c:v>
                </c:pt>
                <c:pt idx="3116" formatCode="0.0">
                  <c:v>3.048</c:v>
                </c:pt>
                <c:pt idx="3117" formatCode="0.0">
                  <c:v>2.3780000000000001</c:v>
                </c:pt>
                <c:pt idx="3118" formatCode="0.0">
                  <c:v>4.7910000000000004</c:v>
                </c:pt>
                <c:pt idx="3119" formatCode="0.0">
                  <c:v>2.875</c:v>
                </c:pt>
                <c:pt idx="3120" formatCode="0.0">
                  <c:v>0.94499999999999995</c:v>
                </c:pt>
                <c:pt idx="3121" formatCode="0.0">
                  <c:v>2.827</c:v>
                </c:pt>
                <c:pt idx="3122" formatCode="0.0">
                  <c:v>2.778</c:v>
                </c:pt>
                <c:pt idx="3123" formatCode="0.0">
                  <c:v>2.597</c:v>
                </c:pt>
                <c:pt idx="3124" formatCode="0.0">
                  <c:v>2.3879999999999999</c:v>
                </c:pt>
                <c:pt idx="3125" formatCode="0.0">
                  <c:v>2.161</c:v>
                </c:pt>
                <c:pt idx="3126" formatCode="0.0">
                  <c:v>2.2879999999999998</c:v>
                </c:pt>
                <c:pt idx="3127" formatCode="0.0">
                  <c:v>2.31</c:v>
                </c:pt>
                <c:pt idx="3128" formatCode="0.0">
                  <c:v>2.625</c:v>
                </c:pt>
                <c:pt idx="3129" formatCode="0.0">
                  <c:v>3.407</c:v>
                </c:pt>
                <c:pt idx="3130" formatCode="0.0">
                  <c:v>4.1120000000000001</c:v>
                </c:pt>
                <c:pt idx="3131" formatCode="0.0">
                  <c:v>3.698</c:v>
                </c:pt>
                <c:pt idx="3132" formatCode="0.0">
                  <c:v>3.7320000000000002</c:v>
                </c:pt>
                <c:pt idx="3133" formatCode="0.0">
                  <c:v>5.1639999999999997</c:v>
                </c:pt>
                <c:pt idx="3134" formatCode="0.0">
                  <c:v>4.8129999999999997</c:v>
                </c:pt>
                <c:pt idx="3135" formatCode="0.0">
                  <c:v>3.98</c:v>
                </c:pt>
                <c:pt idx="3136" formatCode="0.0">
                  <c:v>4.3070000000000004</c:v>
                </c:pt>
                <c:pt idx="3137" formatCode="0.0">
                  <c:v>3.4830000000000001</c:v>
                </c:pt>
                <c:pt idx="3138" formatCode="0.0">
                  <c:v>2.3319999999999999</c:v>
                </c:pt>
                <c:pt idx="3139" formatCode="0.0">
                  <c:v>3.5590000000000002</c:v>
                </c:pt>
                <c:pt idx="3140" formatCode="0.0">
                  <c:v>4.8600000000000003</c:v>
                </c:pt>
                <c:pt idx="3141" formatCode="0.0">
                  <c:v>2.198</c:v>
                </c:pt>
                <c:pt idx="3142" formatCode="0.0">
                  <c:v>3.855</c:v>
                </c:pt>
                <c:pt idx="3143" formatCode="0.0">
                  <c:v>2.7789999999999999</c:v>
                </c:pt>
                <c:pt idx="3144" formatCode="0.0">
                  <c:v>3.0529999999999999</c:v>
                </c:pt>
                <c:pt idx="3145" formatCode="0.0">
                  <c:v>2.823</c:v>
                </c:pt>
                <c:pt idx="3146" formatCode="0.0">
                  <c:v>4.2080000000000002</c:v>
                </c:pt>
                <c:pt idx="3147" formatCode="0.0">
                  <c:v>3.4180000000000001</c:v>
                </c:pt>
                <c:pt idx="3148" formatCode="0.0">
                  <c:v>3.86</c:v>
                </c:pt>
                <c:pt idx="3149" formatCode="0.0">
                  <c:v>2.6429999999999998</c:v>
                </c:pt>
                <c:pt idx="3150" formatCode="0.0">
                  <c:v>4.1609999999999996</c:v>
                </c:pt>
                <c:pt idx="3151" formatCode="0.0">
                  <c:v>2.6139999999999999</c:v>
                </c:pt>
                <c:pt idx="3152" formatCode="0.0">
                  <c:v>3.5019999999999998</c:v>
                </c:pt>
                <c:pt idx="3153" formatCode="0.0">
                  <c:v>4.2830000000000004</c:v>
                </c:pt>
                <c:pt idx="3154" formatCode="0.0">
                  <c:v>1.8160000000000001</c:v>
                </c:pt>
                <c:pt idx="3155" formatCode="0.0">
                  <c:v>2.6459999999999999</c:v>
                </c:pt>
                <c:pt idx="3156" formatCode="0.0">
                  <c:v>2.6419999999999999</c:v>
                </c:pt>
                <c:pt idx="3157" formatCode="0.0">
                  <c:v>3.5209999999999999</c:v>
                </c:pt>
                <c:pt idx="3158" formatCode="0.0">
                  <c:v>4.4340000000000002</c:v>
                </c:pt>
                <c:pt idx="3159" formatCode="0.0">
                  <c:v>3.3679999999999999</c:v>
                </c:pt>
                <c:pt idx="3160" formatCode="0.0">
                  <c:v>2.226</c:v>
                </c:pt>
                <c:pt idx="3161" formatCode="0.0">
                  <c:v>2.202</c:v>
                </c:pt>
                <c:pt idx="3162" formatCode="0.0">
                  <c:v>3.45</c:v>
                </c:pt>
                <c:pt idx="3163" formatCode="0.0">
                  <c:v>2.8159999999999998</c:v>
                </c:pt>
                <c:pt idx="3164" formatCode="0.0">
                  <c:v>3.911</c:v>
                </c:pt>
                <c:pt idx="3165" formatCode="0.0">
                  <c:v>3.1230000000000002</c:v>
                </c:pt>
                <c:pt idx="3166" formatCode="0.0">
                  <c:v>2.0910000000000002</c:v>
                </c:pt>
                <c:pt idx="3167" formatCode="0.0">
                  <c:v>2.2810000000000001</c:v>
                </c:pt>
                <c:pt idx="3168" formatCode="0.0">
                  <c:v>0.82499999999999996</c:v>
                </c:pt>
                <c:pt idx="3169" formatCode="0.0">
                  <c:v>1.956</c:v>
                </c:pt>
                <c:pt idx="3170" formatCode="0.0">
                  <c:v>3.4750000000000001</c:v>
                </c:pt>
                <c:pt idx="3171" formatCode="0.0">
                  <c:v>4.7210000000000001</c:v>
                </c:pt>
                <c:pt idx="3172" formatCode="0.0">
                  <c:v>3.7330000000000001</c:v>
                </c:pt>
                <c:pt idx="3173" formatCode="0.0">
                  <c:v>3.41</c:v>
                </c:pt>
                <c:pt idx="3174" formatCode="0.0">
                  <c:v>3.5009999999999999</c:v>
                </c:pt>
                <c:pt idx="3175" formatCode="0.0">
                  <c:v>1.3759999999999999</c:v>
                </c:pt>
                <c:pt idx="3176" formatCode="0.0">
                  <c:v>2.218</c:v>
                </c:pt>
                <c:pt idx="3177" formatCode="0.0">
                  <c:v>1.262</c:v>
                </c:pt>
                <c:pt idx="3178" formatCode="0.0">
                  <c:v>0.60199999999999998</c:v>
                </c:pt>
                <c:pt idx="3179" formatCode="0.0">
                  <c:v>3.1749999999999998</c:v>
                </c:pt>
                <c:pt idx="3180" formatCode="0.0">
                  <c:v>4.04</c:v>
                </c:pt>
                <c:pt idx="3181" formatCode="0.0">
                  <c:v>1.3160000000000001</c:v>
                </c:pt>
                <c:pt idx="3182" formatCode="0.0">
                  <c:v>2.976</c:v>
                </c:pt>
                <c:pt idx="3183" formatCode="0.0">
                  <c:v>2.9510000000000001</c:v>
                </c:pt>
                <c:pt idx="3184" formatCode="0.0">
                  <c:v>0.86099999999999999</c:v>
                </c:pt>
                <c:pt idx="3185" formatCode="0.0">
                  <c:v>2.7509999999999999</c:v>
                </c:pt>
                <c:pt idx="3186" formatCode="0.0">
                  <c:v>2.6520000000000001</c:v>
                </c:pt>
                <c:pt idx="3187" formatCode="0.0">
                  <c:v>3.1110000000000002</c:v>
                </c:pt>
                <c:pt idx="3188" formatCode="0.0">
                  <c:v>1.774</c:v>
                </c:pt>
                <c:pt idx="3189" formatCode="0.0">
                  <c:v>2.9079999999999999</c:v>
                </c:pt>
                <c:pt idx="3190" formatCode="0.0">
                  <c:v>2.3530000000000002</c:v>
                </c:pt>
                <c:pt idx="3191" formatCode="0.0">
                  <c:v>1.766</c:v>
                </c:pt>
                <c:pt idx="3192" formatCode="0.0">
                  <c:v>4.1829999999999998</c:v>
                </c:pt>
                <c:pt idx="3193" formatCode="0.0">
                  <c:v>4.6950000000000003</c:v>
                </c:pt>
                <c:pt idx="3194" formatCode="0.0">
                  <c:v>4.742</c:v>
                </c:pt>
                <c:pt idx="3195" formatCode="0.0">
                  <c:v>0.72699999999999998</c:v>
                </c:pt>
                <c:pt idx="3196" formatCode="0.0">
                  <c:v>3.9750000000000001</c:v>
                </c:pt>
                <c:pt idx="3197" formatCode="0.0">
                  <c:v>5.3869999999999996</c:v>
                </c:pt>
                <c:pt idx="3198" formatCode="0.0">
                  <c:v>4.4119999999999999</c:v>
                </c:pt>
                <c:pt idx="3199" formatCode="0.0">
                  <c:v>4.3810000000000002</c:v>
                </c:pt>
                <c:pt idx="3200" formatCode="0.0">
                  <c:v>4.6239999999999997</c:v>
                </c:pt>
                <c:pt idx="3201" formatCode="0.0">
                  <c:v>4.9290000000000003</c:v>
                </c:pt>
                <c:pt idx="3202" formatCode="0.0">
                  <c:v>4.66</c:v>
                </c:pt>
                <c:pt idx="3203" formatCode="0.0">
                  <c:v>5.27</c:v>
                </c:pt>
                <c:pt idx="3204" formatCode="0.0">
                  <c:v>4.7770000000000001</c:v>
                </c:pt>
                <c:pt idx="3205" formatCode="0.0">
                  <c:v>4.0140000000000002</c:v>
                </c:pt>
                <c:pt idx="3206" formatCode="0.0">
                  <c:v>3.88</c:v>
                </c:pt>
                <c:pt idx="3207" formatCode="0.0">
                  <c:v>3.6760000000000002</c:v>
                </c:pt>
                <c:pt idx="3208" formatCode="0.0">
                  <c:v>4.0229999999999997</c:v>
                </c:pt>
                <c:pt idx="3209" formatCode="0.0">
                  <c:v>5.0449999999999999</c:v>
                </c:pt>
                <c:pt idx="3210" formatCode="0.0">
                  <c:v>5.0179999999999998</c:v>
                </c:pt>
                <c:pt idx="3211" formatCode="0.0">
                  <c:v>4.9249999999999998</c:v>
                </c:pt>
                <c:pt idx="3212" formatCode="0.0">
                  <c:v>2.6760000000000002</c:v>
                </c:pt>
                <c:pt idx="3213" formatCode="0.0">
                  <c:v>4.4640000000000004</c:v>
                </c:pt>
                <c:pt idx="3214" formatCode="0.0">
                  <c:v>2.4340000000000002</c:v>
                </c:pt>
                <c:pt idx="3215" formatCode="0.0">
                  <c:v>4.1929999999999996</c:v>
                </c:pt>
                <c:pt idx="3216" formatCode="0.0">
                  <c:v>4.0519999999999996</c:v>
                </c:pt>
                <c:pt idx="3217" formatCode="0.0">
                  <c:v>1.3779999999999999</c:v>
                </c:pt>
                <c:pt idx="3218" formatCode="0.0">
                  <c:v>3.419</c:v>
                </c:pt>
                <c:pt idx="3219" formatCode="0.0">
                  <c:v>4.4219999999999997</c:v>
                </c:pt>
                <c:pt idx="3220" formatCode="0.0">
                  <c:v>3.8159999999999998</c:v>
                </c:pt>
                <c:pt idx="3221" formatCode="0.0">
                  <c:v>3.7669999999999999</c:v>
                </c:pt>
                <c:pt idx="3222" formatCode="0.0">
                  <c:v>2.5720000000000001</c:v>
                </c:pt>
                <c:pt idx="3223" formatCode="0.0">
                  <c:v>2.2789999999999999</c:v>
                </c:pt>
                <c:pt idx="3224" formatCode="0.0">
                  <c:v>3.2080000000000002</c:v>
                </c:pt>
                <c:pt idx="3225" formatCode="0.0">
                  <c:v>2.0310000000000001</c:v>
                </c:pt>
                <c:pt idx="3226" formatCode="0.0">
                  <c:v>3.843</c:v>
                </c:pt>
                <c:pt idx="3227" formatCode="0.0">
                  <c:v>3.5960000000000001</c:v>
                </c:pt>
              </c:numCache>
            </c:numRef>
          </c:yVal>
          <c:smooth val="0"/>
          <c:extLst>
            <c:ext xmlns:c16="http://schemas.microsoft.com/office/drawing/2014/chart" uri="{C3380CC4-5D6E-409C-BE32-E72D297353CC}">
              <c16:uniqueId val="{00000000-DCC2-49F2-ADE4-1A42DCBAD26B}"/>
            </c:ext>
          </c:extLst>
        </c:ser>
        <c:dLbls>
          <c:showLegendKey val="0"/>
          <c:showVal val="0"/>
          <c:showCatName val="0"/>
          <c:showSerName val="0"/>
          <c:showPercent val="0"/>
          <c:showBubbleSize val="0"/>
        </c:dLbls>
        <c:axId val="431695624"/>
        <c:axId val="431696016"/>
      </c:scatterChart>
      <c:valAx>
        <c:axId val="431695624"/>
        <c:scaling>
          <c:orientation val="minMax"/>
          <c:max val="45292"/>
          <c:min val="4205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90"/>
      </c:valAx>
      <c:valAx>
        <c:axId val="431696016"/>
        <c:scaling>
          <c:orientation val="minMax"/>
          <c:max val="8"/>
          <c:min val="0"/>
        </c:scaling>
        <c:delete val="0"/>
        <c:axPos val="l"/>
        <c:title>
          <c:tx>
            <c:rich>
              <a:bodyPr/>
              <a:lstStyle/>
              <a:p>
                <a:pPr>
                  <a:defRPr sz="1400"/>
                </a:pPr>
                <a:r>
                  <a:rPr lang="en-US" sz="1400"/>
                  <a:t>ET Index</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Clear Sky</a:t>
            </a:r>
          </a:p>
        </c:rich>
      </c:tx>
      <c:layout>
        <c:manualLayout>
          <c:xMode val="edge"/>
          <c:yMode val="edge"/>
          <c:x val="0.42506961061928977"/>
          <c:y val="4.8309178743961352E-2"/>
        </c:manualLayout>
      </c:layout>
      <c:overlay val="0"/>
    </c:title>
    <c:autoTitleDeleted val="0"/>
    <c:plotArea>
      <c:layout>
        <c:manualLayout>
          <c:layoutTarget val="inner"/>
          <c:xMode val="edge"/>
          <c:yMode val="edge"/>
          <c:x val="3.6871352825431761E-2"/>
          <c:y val="8.3692403032954207E-2"/>
          <c:w val="0.94392770395770809"/>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Daily_Prev!$L$19:$L$9999</c:f>
              <c:numCache>
                <c:formatCode>0.0</c:formatCode>
                <c:ptCount val="9981"/>
                <c:pt idx="0">
                  <c:v>25.22</c:v>
                </c:pt>
                <c:pt idx="1">
                  <c:v>25.41</c:v>
                </c:pt>
                <c:pt idx="2">
                  <c:v>25.56</c:v>
                </c:pt>
                <c:pt idx="3">
                  <c:v>25.51</c:v>
                </c:pt>
                <c:pt idx="4">
                  <c:v>25.49</c:v>
                </c:pt>
                <c:pt idx="5">
                  <c:v>25.67</c:v>
                </c:pt>
                <c:pt idx="6">
                  <c:v>25.75</c:v>
                </c:pt>
                <c:pt idx="7">
                  <c:v>25.82</c:v>
                </c:pt>
                <c:pt idx="8">
                  <c:v>25.84</c:v>
                </c:pt>
                <c:pt idx="9">
                  <c:v>25.81</c:v>
                </c:pt>
                <c:pt idx="10">
                  <c:v>25.84</c:v>
                </c:pt>
                <c:pt idx="11">
                  <c:v>25.87</c:v>
                </c:pt>
                <c:pt idx="12">
                  <c:v>26.06</c:v>
                </c:pt>
                <c:pt idx="13">
                  <c:v>26</c:v>
                </c:pt>
                <c:pt idx="14">
                  <c:v>26.07</c:v>
                </c:pt>
                <c:pt idx="15">
                  <c:v>26.22</c:v>
                </c:pt>
                <c:pt idx="16">
                  <c:v>26.21</c:v>
                </c:pt>
                <c:pt idx="17">
                  <c:v>26.25</c:v>
                </c:pt>
                <c:pt idx="18">
                  <c:v>26.36</c:v>
                </c:pt>
                <c:pt idx="19">
                  <c:v>26.36</c:v>
                </c:pt>
                <c:pt idx="20">
                  <c:v>26.4</c:v>
                </c:pt>
                <c:pt idx="21">
                  <c:v>26.45</c:v>
                </c:pt>
                <c:pt idx="22">
                  <c:v>26.47</c:v>
                </c:pt>
                <c:pt idx="23">
                  <c:v>26.45</c:v>
                </c:pt>
                <c:pt idx="24">
                  <c:v>26.53</c:v>
                </c:pt>
                <c:pt idx="25">
                  <c:v>26.76</c:v>
                </c:pt>
                <c:pt idx="26">
                  <c:v>26.49</c:v>
                </c:pt>
                <c:pt idx="27">
                  <c:v>26.37</c:v>
                </c:pt>
                <c:pt idx="28">
                  <c:v>26.5</c:v>
                </c:pt>
                <c:pt idx="29">
                  <c:v>26.6</c:v>
                </c:pt>
                <c:pt idx="30">
                  <c:v>26.61</c:v>
                </c:pt>
                <c:pt idx="31">
                  <c:v>26.77</c:v>
                </c:pt>
                <c:pt idx="32">
                  <c:v>26.55</c:v>
                </c:pt>
                <c:pt idx="33">
                  <c:v>26.63</c:v>
                </c:pt>
                <c:pt idx="34">
                  <c:v>26.65</c:v>
                </c:pt>
                <c:pt idx="35">
                  <c:v>26.95</c:v>
                </c:pt>
                <c:pt idx="36">
                  <c:v>26.86</c:v>
                </c:pt>
                <c:pt idx="37">
                  <c:v>26.71</c:v>
                </c:pt>
                <c:pt idx="38">
                  <c:v>26.68</c:v>
                </c:pt>
                <c:pt idx="39">
                  <c:v>26.65</c:v>
                </c:pt>
                <c:pt idx="40">
                  <c:v>26.59</c:v>
                </c:pt>
                <c:pt idx="41">
                  <c:v>26.6</c:v>
                </c:pt>
                <c:pt idx="42">
                  <c:v>26.53</c:v>
                </c:pt>
                <c:pt idx="43">
                  <c:v>26.53</c:v>
                </c:pt>
                <c:pt idx="44">
                  <c:v>26.55</c:v>
                </c:pt>
                <c:pt idx="45">
                  <c:v>26.56</c:v>
                </c:pt>
                <c:pt idx="46">
                  <c:v>26.61</c:v>
                </c:pt>
                <c:pt idx="47">
                  <c:v>26.54</c:v>
                </c:pt>
                <c:pt idx="48">
                  <c:v>26.55</c:v>
                </c:pt>
                <c:pt idx="49">
                  <c:v>26.64</c:v>
                </c:pt>
                <c:pt idx="50">
                  <c:v>26.58</c:v>
                </c:pt>
                <c:pt idx="51">
                  <c:v>26.47</c:v>
                </c:pt>
                <c:pt idx="52">
                  <c:v>26.45</c:v>
                </c:pt>
                <c:pt idx="53">
                  <c:v>26.58</c:v>
                </c:pt>
                <c:pt idx="54">
                  <c:v>26.69</c:v>
                </c:pt>
                <c:pt idx="55">
                  <c:v>26.58</c:v>
                </c:pt>
                <c:pt idx="56">
                  <c:v>26.41</c:v>
                </c:pt>
                <c:pt idx="57">
                  <c:v>26.48</c:v>
                </c:pt>
                <c:pt idx="58">
                  <c:v>26.44</c:v>
                </c:pt>
                <c:pt idx="59">
                  <c:v>26.45</c:v>
                </c:pt>
                <c:pt idx="60">
                  <c:v>26.43</c:v>
                </c:pt>
                <c:pt idx="61">
                  <c:v>26.44</c:v>
                </c:pt>
                <c:pt idx="62">
                  <c:v>26.33</c:v>
                </c:pt>
                <c:pt idx="63">
                  <c:v>26.38</c:v>
                </c:pt>
                <c:pt idx="64">
                  <c:v>26.41</c:v>
                </c:pt>
                <c:pt idx="65">
                  <c:v>26.3</c:v>
                </c:pt>
                <c:pt idx="66">
                  <c:v>26.36</c:v>
                </c:pt>
                <c:pt idx="67">
                  <c:v>26.33</c:v>
                </c:pt>
                <c:pt idx="68">
                  <c:v>26.26</c:v>
                </c:pt>
                <c:pt idx="69">
                  <c:v>26.22</c:v>
                </c:pt>
                <c:pt idx="70">
                  <c:v>26.2</c:v>
                </c:pt>
                <c:pt idx="71">
                  <c:v>26.14</c:v>
                </c:pt>
                <c:pt idx="72">
                  <c:v>26.16</c:v>
                </c:pt>
                <c:pt idx="73">
                  <c:v>26.24</c:v>
                </c:pt>
                <c:pt idx="74">
                  <c:v>26.21</c:v>
                </c:pt>
                <c:pt idx="75">
                  <c:v>26.14</c:v>
                </c:pt>
                <c:pt idx="76">
                  <c:v>26.16</c:v>
                </c:pt>
                <c:pt idx="77">
                  <c:v>26.05</c:v>
                </c:pt>
                <c:pt idx="78">
                  <c:v>26.01</c:v>
                </c:pt>
                <c:pt idx="79">
                  <c:v>26</c:v>
                </c:pt>
                <c:pt idx="80">
                  <c:v>25.99</c:v>
                </c:pt>
                <c:pt idx="81">
                  <c:v>25.91</c:v>
                </c:pt>
                <c:pt idx="82">
                  <c:v>25.9</c:v>
                </c:pt>
                <c:pt idx="83">
                  <c:v>25.86</c:v>
                </c:pt>
                <c:pt idx="84">
                  <c:v>25.88</c:v>
                </c:pt>
                <c:pt idx="85">
                  <c:v>25.9</c:v>
                </c:pt>
                <c:pt idx="86">
                  <c:v>25.8</c:v>
                </c:pt>
                <c:pt idx="87">
                  <c:v>25.93</c:v>
                </c:pt>
                <c:pt idx="88">
                  <c:v>26.01</c:v>
                </c:pt>
                <c:pt idx="89">
                  <c:v>25.92</c:v>
                </c:pt>
                <c:pt idx="90">
                  <c:v>25.82</c:v>
                </c:pt>
                <c:pt idx="91">
                  <c:v>25.84</c:v>
                </c:pt>
                <c:pt idx="92">
                  <c:v>25.69</c:v>
                </c:pt>
                <c:pt idx="93">
                  <c:v>25.7</c:v>
                </c:pt>
                <c:pt idx="94">
                  <c:v>25.61</c:v>
                </c:pt>
                <c:pt idx="95">
                  <c:v>25.97</c:v>
                </c:pt>
                <c:pt idx="96">
                  <c:v>25.87</c:v>
                </c:pt>
                <c:pt idx="97">
                  <c:v>25.89</c:v>
                </c:pt>
                <c:pt idx="98">
                  <c:v>25.65</c:v>
                </c:pt>
                <c:pt idx="99">
                  <c:v>25.77</c:v>
                </c:pt>
                <c:pt idx="100">
                  <c:v>25.65</c:v>
                </c:pt>
                <c:pt idx="101">
                  <c:v>25.66</c:v>
                </c:pt>
                <c:pt idx="102">
                  <c:v>25.59</c:v>
                </c:pt>
                <c:pt idx="103">
                  <c:v>25.53</c:v>
                </c:pt>
                <c:pt idx="104">
                  <c:v>25.49</c:v>
                </c:pt>
                <c:pt idx="105">
                  <c:v>25.52</c:v>
                </c:pt>
                <c:pt idx="106">
                  <c:v>25.51</c:v>
                </c:pt>
                <c:pt idx="107">
                  <c:v>25.47</c:v>
                </c:pt>
                <c:pt idx="108">
                  <c:v>25.51</c:v>
                </c:pt>
                <c:pt idx="109">
                  <c:v>25.45</c:v>
                </c:pt>
                <c:pt idx="110">
                  <c:v>25.51</c:v>
                </c:pt>
                <c:pt idx="111">
                  <c:v>25.46</c:v>
                </c:pt>
                <c:pt idx="112">
                  <c:v>25.45</c:v>
                </c:pt>
                <c:pt idx="113">
                  <c:v>25.51</c:v>
                </c:pt>
                <c:pt idx="114">
                  <c:v>25.51</c:v>
                </c:pt>
                <c:pt idx="115">
                  <c:v>25.49</c:v>
                </c:pt>
                <c:pt idx="116">
                  <c:v>25.51</c:v>
                </c:pt>
                <c:pt idx="118">
                  <c:v>25.6</c:v>
                </c:pt>
                <c:pt idx="119">
                  <c:v>25.52</c:v>
                </c:pt>
                <c:pt idx="120">
                  <c:v>25.55</c:v>
                </c:pt>
                <c:pt idx="121">
                  <c:v>25.53</c:v>
                </c:pt>
                <c:pt idx="122">
                  <c:v>25.62</c:v>
                </c:pt>
                <c:pt idx="123">
                  <c:v>25.57</c:v>
                </c:pt>
                <c:pt idx="124">
                  <c:v>25.59</c:v>
                </c:pt>
                <c:pt idx="125">
                  <c:v>25.58</c:v>
                </c:pt>
                <c:pt idx="126">
                  <c:v>25.54</c:v>
                </c:pt>
                <c:pt idx="127">
                  <c:v>25.57</c:v>
                </c:pt>
                <c:pt idx="128">
                  <c:v>25.56</c:v>
                </c:pt>
                <c:pt idx="129">
                  <c:v>25.57</c:v>
                </c:pt>
                <c:pt idx="130">
                  <c:v>25.54</c:v>
                </c:pt>
                <c:pt idx="131">
                  <c:v>25.51</c:v>
                </c:pt>
                <c:pt idx="132">
                  <c:v>25.54</c:v>
                </c:pt>
                <c:pt idx="133">
                  <c:v>25.6</c:v>
                </c:pt>
                <c:pt idx="134">
                  <c:v>25.6</c:v>
                </c:pt>
                <c:pt idx="135">
                  <c:v>25.6</c:v>
                </c:pt>
                <c:pt idx="136">
                  <c:v>25.64</c:v>
                </c:pt>
                <c:pt idx="137">
                  <c:v>25.64</c:v>
                </c:pt>
                <c:pt idx="138">
                  <c:v>25.76</c:v>
                </c:pt>
                <c:pt idx="139">
                  <c:v>25.75</c:v>
                </c:pt>
                <c:pt idx="140">
                  <c:v>25.72</c:v>
                </c:pt>
                <c:pt idx="141">
                  <c:v>25.75</c:v>
                </c:pt>
                <c:pt idx="142">
                  <c:v>25.81</c:v>
                </c:pt>
                <c:pt idx="143">
                  <c:v>25.76</c:v>
                </c:pt>
                <c:pt idx="144">
                  <c:v>25.75</c:v>
                </c:pt>
                <c:pt idx="145">
                  <c:v>25.76</c:v>
                </c:pt>
                <c:pt idx="146">
                  <c:v>25.82</c:v>
                </c:pt>
                <c:pt idx="147">
                  <c:v>25.85</c:v>
                </c:pt>
                <c:pt idx="148">
                  <c:v>25.86</c:v>
                </c:pt>
                <c:pt idx="149">
                  <c:v>25.88</c:v>
                </c:pt>
                <c:pt idx="150">
                  <c:v>25.82</c:v>
                </c:pt>
                <c:pt idx="151">
                  <c:v>25.91</c:v>
                </c:pt>
                <c:pt idx="152">
                  <c:v>26.04</c:v>
                </c:pt>
                <c:pt idx="153">
                  <c:v>25.9</c:v>
                </c:pt>
                <c:pt idx="154">
                  <c:v>25.93</c:v>
                </c:pt>
                <c:pt idx="155">
                  <c:v>26</c:v>
                </c:pt>
                <c:pt idx="156">
                  <c:v>25.97</c:v>
                </c:pt>
                <c:pt idx="157">
                  <c:v>25.91</c:v>
                </c:pt>
                <c:pt idx="158">
                  <c:v>25.95</c:v>
                </c:pt>
                <c:pt idx="159">
                  <c:v>25.96</c:v>
                </c:pt>
                <c:pt idx="160">
                  <c:v>26.02</c:v>
                </c:pt>
                <c:pt idx="161">
                  <c:v>26.14</c:v>
                </c:pt>
                <c:pt idx="162">
                  <c:v>26.2</c:v>
                </c:pt>
                <c:pt idx="163">
                  <c:v>26.05</c:v>
                </c:pt>
                <c:pt idx="164">
                  <c:v>26.14</c:v>
                </c:pt>
                <c:pt idx="165">
                  <c:v>26.13</c:v>
                </c:pt>
                <c:pt idx="166">
                  <c:v>26.29</c:v>
                </c:pt>
                <c:pt idx="167">
                  <c:v>26.1</c:v>
                </c:pt>
                <c:pt idx="168">
                  <c:v>26.22</c:v>
                </c:pt>
                <c:pt idx="169">
                  <c:v>26.15</c:v>
                </c:pt>
                <c:pt idx="170">
                  <c:v>26.04</c:v>
                </c:pt>
                <c:pt idx="171">
                  <c:v>26.16</c:v>
                </c:pt>
                <c:pt idx="172">
                  <c:v>26.14</c:v>
                </c:pt>
                <c:pt idx="173">
                  <c:v>26.14</c:v>
                </c:pt>
                <c:pt idx="174">
                  <c:v>26.13</c:v>
                </c:pt>
                <c:pt idx="175">
                  <c:v>26.12</c:v>
                </c:pt>
                <c:pt idx="176">
                  <c:v>26.22</c:v>
                </c:pt>
                <c:pt idx="177">
                  <c:v>26.29</c:v>
                </c:pt>
                <c:pt idx="178">
                  <c:v>26.39</c:v>
                </c:pt>
                <c:pt idx="179">
                  <c:v>26.18</c:v>
                </c:pt>
                <c:pt idx="180">
                  <c:v>26.2</c:v>
                </c:pt>
                <c:pt idx="181">
                  <c:v>26.18</c:v>
                </c:pt>
                <c:pt idx="182">
                  <c:v>26.08</c:v>
                </c:pt>
                <c:pt idx="183">
                  <c:v>26.03</c:v>
                </c:pt>
                <c:pt idx="184">
                  <c:v>26.12</c:v>
                </c:pt>
                <c:pt idx="185">
                  <c:v>26.05</c:v>
                </c:pt>
                <c:pt idx="186">
                  <c:v>26.28</c:v>
                </c:pt>
                <c:pt idx="187">
                  <c:v>26.07</c:v>
                </c:pt>
                <c:pt idx="188">
                  <c:v>26.08</c:v>
                </c:pt>
                <c:pt idx="189">
                  <c:v>26.01</c:v>
                </c:pt>
                <c:pt idx="190">
                  <c:v>26.01</c:v>
                </c:pt>
                <c:pt idx="191">
                  <c:v>25.91</c:v>
                </c:pt>
                <c:pt idx="192">
                  <c:v>25.91</c:v>
                </c:pt>
                <c:pt idx="193">
                  <c:v>26.04</c:v>
                </c:pt>
                <c:pt idx="194">
                  <c:v>26.03</c:v>
                </c:pt>
                <c:pt idx="195">
                  <c:v>25.99</c:v>
                </c:pt>
                <c:pt idx="196">
                  <c:v>25.87</c:v>
                </c:pt>
                <c:pt idx="197">
                  <c:v>25.81</c:v>
                </c:pt>
                <c:pt idx="198">
                  <c:v>25.74</c:v>
                </c:pt>
                <c:pt idx="199">
                  <c:v>25.9</c:v>
                </c:pt>
                <c:pt idx="200">
                  <c:v>25.8</c:v>
                </c:pt>
                <c:pt idx="201">
                  <c:v>25.77</c:v>
                </c:pt>
                <c:pt idx="202">
                  <c:v>25.76</c:v>
                </c:pt>
                <c:pt idx="203">
                  <c:v>25.67</c:v>
                </c:pt>
                <c:pt idx="204">
                  <c:v>25.68</c:v>
                </c:pt>
                <c:pt idx="205">
                  <c:v>25.61</c:v>
                </c:pt>
                <c:pt idx="206">
                  <c:v>25.57</c:v>
                </c:pt>
                <c:pt idx="207">
                  <c:v>25.57</c:v>
                </c:pt>
                <c:pt idx="208">
                  <c:v>25.58</c:v>
                </c:pt>
                <c:pt idx="209">
                  <c:v>25.34</c:v>
                </c:pt>
                <c:pt idx="210">
                  <c:v>25.34</c:v>
                </c:pt>
                <c:pt idx="211">
                  <c:v>25.24</c:v>
                </c:pt>
                <c:pt idx="212">
                  <c:v>25.19</c:v>
                </c:pt>
                <c:pt idx="213">
                  <c:v>25.23</c:v>
                </c:pt>
                <c:pt idx="214">
                  <c:v>25.3</c:v>
                </c:pt>
                <c:pt idx="215">
                  <c:v>25.25</c:v>
                </c:pt>
                <c:pt idx="216">
                  <c:v>25.16</c:v>
                </c:pt>
                <c:pt idx="217">
                  <c:v>25.03</c:v>
                </c:pt>
                <c:pt idx="218">
                  <c:v>24.96</c:v>
                </c:pt>
                <c:pt idx="219">
                  <c:v>24.87</c:v>
                </c:pt>
                <c:pt idx="220">
                  <c:v>24.83</c:v>
                </c:pt>
                <c:pt idx="221">
                  <c:v>24.79</c:v>
                </c:pt>
                <c:pt idx="222">
                  <c:v>24.78</c:v>
                </c:pt>
                <c:pt idx="223">
                  <c:v>24.72</c:v>
                </c:pt>
                <c:pt idx="224">
                  <c:v>24.65</c:v>
                </c:pt>
                <c:pt idx="225">
                  <c:v>24.56</c:v>
                </c:pt>
                <c:pt idx="226">
                  <c:v>24.56</c:v>
                </c:pt>
                <c:pt idx="227">
                  <c:v>24.52</c:v>
                </c:pt>
                <c:pt idx="228">
                  <c:v>24.41</c:v>
                </c:pt>
                <c:pt idx="229">
                  <c:v>24.39</c:v>
                </c:pt>
                <c:pt idx="230">
                  <c:v>24.3</c:v>
                </c:pt>
                <c:pt idx="231">
                  <c:v>24.21</c:v>
                </c:pt>
                <c:pt idx="232">
                  <c:v>24.1</c:v>
                </c:pt>
                <c:pt idx="233">
                  <c:v>23.99</c:v>
                </c:pt>
                <c:pt idx="234">
                  <c:v>24.01</c:v>
                </c:pt>
                <c:pt idx="235">
                  <c:v>23.9</c:v>
                </c:pt>
                <c:pt idx="236">
                  <c:v>23.82</c:v>
                </c:pt>
                <c:pt idx="237">
                  <c:v>23.8</c:v>
                </c:pt>
                <c:pt idx="238">
                  <c:v>23.82</c:v>
                </c:pt>
                <c:pt idx="239">
                  <c:v>23.74</c:v>
                </c:pt>
                <c:pt idx="240">
                  <c:v>23.71</c:v>
                </c:pt>
                <c:pt idx="241">
                  <c:v>23.56</c:v>
                </c:pt>
                <c:pt idx="242">
                  <c:v>23.56</c:v>
                </c:pt>
                <c:pt idx="243">
                  <c:v>23.37</c:v>
                </c:pt>
                <c:pt idx="244">
                  <c:v>23.31</c:v>
                </c:pt>
                <c:pt idx="245">
                  <c:v>23.25</c:v>
                </c:pt>
                <c:pt idx="246">
                  <c:v>23.28</c:v>
                </c:pt>
                <c:pt idx="247">
                  <c:v>23.23</c:v>
                </c:pt>
                <c:pt idx="248">
                  <c:v>23.09</c:v>
                </c:pt>
                <c:pt idx="249">
                  <c:v>23.1</c:v>
                </c:pt>
                <c:pt idx="250">
                  <c:v>22.16</c:v>
                </c:pt>
                <c:pt idx="251">
                  <c:v>22.91</c:v>
                </c:pt>
                <c:pt idx="252">
                  <c:v>22.82</c:v>
                </c:pt>
                <c:pt idx="253">
                  <c:v>22.72</c:v>
                </c:pt>
                <c:pt idx="254">
                  <c:v>22.64</c:v>
                </c:pt>
                <c:pt idx="255">
                  <c:v>22.65</c:v>
                </c:pt>
                <c:pt idx="256">
                  <c:v>22.59</c:v>
                </c:pt>
                <c:pt idx="257">
                  <c:v>22.43</c:v>
                </c:pt>
                <c:pt idx="258">
                  <c:v>22.42</c:v>
                </c:pt>
                <c:pt idx="259">
                  <c:v>22.34</c:v>
                </c:pt>
                <c:pt idx="260">
                  <c:v>22.41</c:v>
                </c:pt>
                <c:pt idx="261">
                  <c:v>22.33</c:v>
                </c:pt>
                <c:pt idx="262">
                  <c:v>22.28</c:v>
                </c:pt>
                <c:pt idx="263">
                  <c:v>22.16</c:v>
                </c:pt>
                <c:pt idx="264">
                  <c:v>22.17</c:v>
                </c:pt>
                <c:pt idx="265">
                  <c:v>22.13</c:v>
                </c:pt>
                <c:pt idx="266">
                  <c:v>21.99</c:v>
                </c:pt>
                <c:pt idx="267">
                  <c:v>22</c:v>
                </c:pt>
                <c:pt idx="268">
                  <c:v>22.11</c:v>
                </c:pt>
                <c:pt idx="269">
                  <c:v>21.86</c:v>
                </c:pt>
                <c:pt idx="270">
                  <c:v>21.83</c:v>
                </c:pt>
                <c:pt idx="271">
                  <c:v>21.83</c:v>
                </c:pt>
                <c:pt idx="272">
                  <c:v>21.82</c:v>
                </c:pt>
                <c:pt idx="273">
                  <c:v>21.79</c:v>
                </c:pt>
                <c:pt idx="274">
                  <c:v>21.76</c:v>
                </c:pt>
                <c:pt idx="275">
                  <c:v>21.68</c:v>
                </c:pt>
                <c:pt idx="276">
                  <c:v>21.58</c:v>
                </c:pt>
                <c:pt idx="277">
                  <c:v>21.5</c:v>
                </c:pt>
                <c:pt idx="278">
                  <c:v>21.41</c:v>
                </c:pt>
                <c:pt idx="279">
                  <c:v>21.37</c:v>
                </c:pt>
                <c:pt idx="280">
                  <c:v>21.48</c:v>
                </c:pt>
                <c:pt idx="281">
                  <c:v>21.49</c:v>
                </c:pt>
                <c:pt idx="282">
                  <c:v>21.41</c:v>
                </c:pt>
                <c:pt idx="283">
                  <c:v>21.37</c:v>
                </c:pt>
                <c:pt idx="284">
                  <c:v>21.32</c:v>
                </c:pt>
                <c:pt idx="285">
                  <c:v>21.45</c:v>
                </c:pt>
                <c:pt idx="286">
                  <c:v>21.29</c:v>
                </c:pt>
                <c:pt idx="287">
                  <c:v>21.34</c:v>
                </c:pt>
                <c:pt idx="288">
                  <c:v>21.32</c:v>
                </c:pt>
                <c:pt idx="289">
                  <c:v>21.3</c:v>
                </c:pt>
                <c:pt idx="290">
                  <c:v>21.29</c:v>
                </c:pt>
                <c:pt idx="291">
                  <c:v>21.3</c:v>
                </c:pt>
                <c:pt idx="292">
                  <c:v>21.22</c:v>
                </c:pt>
                <c:pt idx="293">
                  <c:v>21.25</c:v>
                </c:pt>
                <c:pt idx="294">
                  <c:v>21.28</c:v>
                </c:pt>
                <c:pt idx="295">
                  <c:v>21.29</c:v>
                </c:pt>
                <c:pt idx="296">
                  <c:v>21.31</c:v>
                </c:pt>
                <c:pt idx="297">
                  <c:v>21.26</c:v>
                </c:pt>
                <c:pt idx="298">
                  <c:v>21.34</c:v>
                </c:pt>
                <c:pt idx="299">
                  <c:v>21.38</c:v>
                </c:pt>
                <c:pt idx="300">
                  <c:v>21.37</c:v>
                </c:pt>
                <c:pt idx="301">
                  <c:v>21.47</c:v>
                </c:pt>
                <c:pt idx="302">
                  <c:v>21.51</c:v>
                </c:pt>
                <c:pt idx="303">
                  <c:v>21.44</c:v>
                </c:pt>
                <c:pt idx="304">
                  <c:v>21.48</c:v>
                </c:pt>
                <c:pt idx="305">
                  <c:v>21.48</c:v>
                </c:pt>
                <c:pt idx="306">
                  <c:v>21.53</c:v>
                </c:pt>
                <c:pt idx="307">
                  <c:v>21.53</c:v>
                </c:pt>
                <c:pt idx="308">
                  <c:v>21.59</c:v>
                </c:pt>
                <c:pt idx="309">
                  <c:v>21.66</c:v>
                </c:pt>
                <c:pt idx="310">
                  <c:v>21.7</c:v>
                </c:pt>
                <c:pt idx="311">
                  <c:v>21.75</c:v>
                </c:pt>
                <c:pt idx="312">
                  <c:v>21.77</c:v>
                </c:pt>
                <c:pt idx="313">
                  <c:v>21.89</c:v>
                </c:pt>
                <c:pt idx="314">
                  <c:v>21.94</c:v>
                </c:pt>
                <c:pt idx="315">
                  <c:v>22.02</c:v>
                </c:pt>
                <c:pt idx="316">
                  <c:v>22.26</c:v>
                </c:pt>
                <c:pt idx="317">
                  <c:v>22.02</c:v>
                </c:pt>
                <c:pt idx="318">
                  <c:v>22.09</c:v>
                </c:pt>
                <c:pt idx="319">
                  <c:v>22.29</c:v>
                </c:pt>
                <c:pt idx="320">
                  <c:v>22.14</c:v>
                </c:pt>
                <c:pt idx="321">
                  <c:v>22.21</c:v>
                </c:pt>
                <c:pt idx="322">
                  <c:v>22.41</c:v>
                </c:pt>
                <c:pt idx="323">
                  <c:v>22.67</c:v>
                </c:pt>
                <c:pt idx="324">
                  <c:v>22.66</c:v>
                </c:pt>
                <c:pt idx="325">
                  <c:v>22.4</c:v>
                </c:pt>
                <c:pt idx="326">
                  <c:v>22.67</c:v>
                </c:pt>
                <c:pt idx="327">
                  <c:v>22.69</c:v>
                </c:pt>
                <c:pt idx="328">
                  <c:v>22.73</c:v>
                </c:pt>
                <c:pt idx="329">
                  <c:v>22.73</c:v>
                </c:pt>
                <c:pt idx="330">
                  <c:v>22.96</c:v>
                </c:pt>
                <c:pt idx="331">
                  <c:v>22.91</c:v>
                </c:pt>
                <c:pt idx="332">
                  <c:v>22.9</c:v>
                </c:pt>
                <c:pt idx="333">
                  <c:v>22.91</c:v>
                </c:pt>
                <c:pt idx="334">
                  <c:v>23.12</c:v>
                </c:pt>
                <c:pt idx="335">
                  <c:v>23.21</c:v>
                </c:pt>
                <c:pt idx="336">
                  <c:v>23.31</c:v>
                </c:pt>
                <c:pt idx="337">
                  <c:v>23.31</c:v>
                </c:pt>
                <c:pt idx="338">
                  <c:v>23.32</c:v>
                </c:pt>
                <c:pt idx="339">
                  <c:v>23.33</c:v>
                </c:pt>
                <c:pt idx="340">
                  <c:v>23.56</c:v>
                </c:pt>
                <c:pt idx="341">
                  <c:v>23.71</c:v>
                </c:pt>
                <c:pt idx="342">
                  <c:v>23.81</c:v>
                </c:pt>
                <c:pt idx="343">
                  <c:v>23.96</c:v>
                </c:pt>
                <c:pt idx="344">
                  <c:v>23.55</c:v>
                </c:pt>
                <c:pt idx="345">
                  <c:v>23.77</c:v>
                </c:pt>
                <c:pt idx="346">
                  <c:v>23.85</c:v>
                </c:pt>
                <c:pt idx="347">
                  <c:v>24.04</c:v>
                </c:pt>
                <c:pt idx="348">
                  <c:v>24.08</c:v>
                </c:pt>
                <c:pt idx="349">
                  <c:v>24.28</c:v>
                </c:pt>
                <c:pt idx="350">
                  <c:v>24.22</c:v>
                </c:pt>
                <c:pt idx="351">
                  <c:v>24.29</c:v>
                </c:pt>
                <c:pt idx="352">
                  <c:v>24.2</c:v>
                </c:pt>
                <c:pt idx="353">
                  <c:v>24.26</c:v>
                </c:pt>
                <c:pt idx="354">
                  <c:v>24.42</c:v>
                </c:pt>
                <c:pt idx="355">
                  <c:v>24.78</c:v>
                </c:pt>
                <c:pt idx="356">
                  <c:v>24.86</c:v>
                </c:pt>
                <c:pt idx="357">
                  <c:v>24.8</c:v>
                </c:pt>
                <c:pt idx="358">
                  <c:v>24.7</c:v>
                </c:pt>
                <c:pt idx="359">
                  <c:v>24.81</c:v>
                </c:pt>
                <c:pt idx="360">
                  <c:v>24.84</c:v>
                </c:pt>
                <c:pt idx="361">
                  <c:v>25.01</c:v>
                </c:pt>
                <c:pt idx="362">
                  <c:v>25.35</c:v>
                </c:pt>
                <c:pt idx="363">
                  <c:v>25.2</c:v>
                </c:pt>
                <c:pt idx="364">
                  <c:v>25.29</c:v>
                </c:pt>
                <c:pt idx="365">
                  <c:v>25.28</c:v>
                </c:pt>
                <c:pt idx="366">
                  <c:v>25.2</c:v>
                </c:pt>
                <c:pt idx="367">
                  <c:v>25.29</c:v>
                </c:pt>
                <c:pt idx="368">
                  <c:v>25.51</c:v>
                </c:pt>
                <c:pt idx="369">
                  <c:v>25.38</c:v>
                </c:pt>
                <c:pt idx="370">
                  <c:v>25.54</c:v>
                </c:pt>
                <c:pt idx="371">
                  <c:v>25.69</c:v>
                </c:pt>
                <c:pt idx="372">
                  <c:v>25.69</c:v>
                </c:pt>
                <c:pt idx="373">
                  <c:v>25.85</c:v>
                </c:pt>
                <c:pt idx="374">
                  <c:v>25.76</c:v>
                </c:pt>
                <c:pt idx="375">
                  <c:v>25.9</c:v>
                </c:pt>
                <c:pt idx="376">
                  <c:v>25.92</c:v>
                </c:pt>
                <c:pt idx="377">
                  <c:v>26.12</c:v>
                </c:pt>
                <c:pt idx="378">
                  <c:v>26.16</c:v>
                </c:pt>
                <c:pt idx="379">
                  <c:v>26.57</c:v>
                </c:pt>
                <c:pt idx="380">
                  <c:v>26.35</c:v>
                </c:pt>
                <c:pt idx="381">
                  <c:v>26.18</c:v>
                </c:pt>
                <c:pt idx="382">
                  <c:v>26.05</c:v>
                </c:pt>
                <c:pt idx="383">
                  <c:v>26.02</c:v>
                </c:pt>
                <c:pt idx="384">
                  <c:v>26.08</c:v>
                </c:pt>
                <c:pt idx="385">
                  <c:v>26.1</c:v>
                </c:pt>
                <c:pt idx="386">
                  <c:v>26.3</c:v>
                </c:pt>
                <c:pt idx="387">
                  <c:v>26.2</c:v>
                </c:pt>
                <c:pt idx="388">
                  <c:v>26.46</c:v>
                </c:pt>
                <c:pt idx="389">
                  <c:v>26.48</c:v>
                </c:pt>
                <c:pt idx="390">
                  <c:v>26.42</c:v>
                </c:pt>
                <c:pt idx="391">
                  <c:v>26.45</c:v>
                </c:pt>
                <c:pt idx="392">
                  <c:v>26.48</c:v>
                </c:pt>
                <c:pt idx="393">
                  <c:v>26.55</c:v>
                </c:pt>
                <c:pt idx="394">
                  <c:v>26.64</c:v>
                </c:pt>
                <c:pt idx="395">
                  <c:v>26.67</c:v>
                </c:pt>
                <c:pt idx="396">
                  <c:v>26.69</c:v>
                </c:pt>
                <c:pt idx="397">
                  <c:v>26.73</c:v>
                </c:pt>
                <c:pt idx="398">
                  <c:v>26.64</c:v>
                </c:pt>
                <c:pt idx="399">
                  <c:v>26.6</c:v>
                </c:pt>
                <c:pt idx="400">
                  <c:v>26.87</c:v>
                </c:pt>
                <c:pt idx="401">
                  <c:v>26.8</c:v>
                </c:pt>
                <c:pt idx="402">
                  <c:v>26.88</c:v>
                </c:pt>
                <c:pt idx="403">
                  <c:v>26.81</c:v>
                </c:pt>
                <c:pt idx="404">
                  <c:v>26.56</c:v>
                </c:pt>
                <c:pt idx="405">
                  <c:v>26.66</c:v>
                </c:pt>
                <c:pt idx="406">
                  <c:v>26.81</c:v>
                </c:pt>
                <c:pt idx="407">
                  <c:v>26.86</c:v>
                </c:pt>
                <c:pt idx="408">
                  <c:v>27.04</c:v>
                </c:pt>
                <c:pt idx="409">
                  <c:v>27.03</c:v>
                </c:pt>
                <c:pt idx="410">
                  <c:v>27.06</c:v>
                </c:pt>
                <c:pt idx="411">
                  <c:v>26.75</c:v>
                </c:pt>
                <c:pt idx="412">
                  <c:v>26.68</c:v>
                </c:pt>
                <c:pt idx="413">
                  <c:v>26.65</c:v>
                </c:pt>
                <c:pt idx="414">
                  <c:v>26.58</c:v>
                </c:pt>
                <c:pt idx="415">
                  <c:v>26.6</c:v>
                </c:pt>
                <c:pt idx="416">
                  <c:v>26.43</c:v>
                </c:pt>
                <c:pt idx="417">
                  <c:v>26.47</c:v>
                </c:pt>
                <c:pt idx="418">
                  <c:v>26.36</c:v>
                </c:pt>
                <c:pt idx="419">
                  <c:v>26.3</c:v>
                </c:pt>
                <c:pt idx="420">
                  <c:v>26.38</c:v>
                </c:pt>
                <c:pt idx="421">
                  <c:v>26.44</c:v>
                </c:pt>
                <c:pt idx="422">
                  <c:v>26.3</c:v>
                </c:pt>
                <c:pt idx="423">
                  <c:v>26.45</c:v>
                </c:pt>
                <c:pt idx="424">
                  <c:v>26.39</c:v>
                </c:pt>
                <c:pt idx="425">
                  <c:v>26.41</c:v>
                </c:pt>
                <c:pt idx="426">
                  <c:v>26.38</c:v>
                </c:pt>
                <c:pt idx="427">
                  <c:v>26.38</c:v>
                </c:pt>
                <c:pt idx="428">
                  <c:v>26.35</c:v>
                </c:pt>
                <c:pt idx="429">
                  <c:v>26.39</c:v>
                </c:pt>
                <c:pt idx="430">
                  <c:v>26.31</c:v>
                </c:pt>
                <c:pt idx="431">
                  <c:v>26.33</c:v>
                </c:pt>
                <c:pt idx="432">
                  <c:v>26.31</c:v>
                </c:pt>
                <c:pt idx="433">
                  <c:v>26.19</c:v>
                </c:pt>
                <c:pt idx="434">
                  <c:v>26.25</c:v>
                </c:pt>
                <c:pt idx="435">
                  <c:v>26.55</c:v>
                </c:pt>
                <c:pt idx="436">
                  <c:v>26.16</c:v>
                </c:pt>
                <c:pt idx="437">
                  <c:v>26.23</c:v>
                </c:pt>
                <c:pt idx="438">
                  <c:v>26.15</c:v>
                </c:pt>
                <c:pt idx="439">
                  <c:v>26.05</c:v>
                </c:pt>
                <c:pt idx="440">
                  <c:v>26.04</c:v>
                </c:pt>
                <c:pt idx="441">
                  <c:v>25.87</c:v>
                </c:pt>
                <c:pt idx="442">
                  <c:v>25.87</c:v>
                </c:pt>
                <c:pt idx="443">
                  <c:v>25.78</c:v>
                </c:pt>
                <c:pt idx="444">
                  <c:v>26</c:v>
                </c:pt>
                <c:pt idx="445">
                  <c:v>25.88</c:v>
                </c:pt>
                <c:pt idx="446">
                  <c:v>25.96</c:v>
                </c:pt>
                <c:pt idx="447">
                  <c:v>25.89</c:v>
                </c:pt>
                <c:pt idx="448">
                  <c:v>25.83</c:v>
                </c:pt>
                <c:pt idx="449">
                  <c:v>25.8</c:v>
                </c:pt>
                <c:pt idx="450">
                  <c:v>25.8</c:v>
                </c:pt>
                <c:pt idx="451">
                  <c:v>25.83</c:v>
                </c:pt>
                <c:pt idx="452">
                  <c:v>25.79</c:v>
                </c:pt>
                <c:pt idx="453">
                  <c:v>25.55</c:v>
                </c:pt>
                <c:pt idx="454">
                  <c:v>25.78</c:v>
                </c:pt>
                <c:pt idx="455">
                  <c:v>25.87</c:v>
                </c:pt>
                <c:pt idx="456">
                  <c:v>25.86</c:v>
                </c:pt>
                <c:pt idx="457">
                  <c:v>25.83</c:v>
                </c:pt>
                <c:pt idx="458">
                  <c:v>25.78</c:v>
                </c:pt>
                <c:pt idx="459">
                  <c:v>25.77</c:v>
                </c:pt>
                <c:pt idx="460">
                  <c:v>25.75</c:v>
                </c:pt>
                <c:pt idx="461">
                  <c:v>25.78</c:v>
                </c:pt>
                <c:pt idx="462">
                  <c:v>25.79</c:v>
                </c:pt>
                <c:pt idx="463">
                  <c:v>25.64</c:v>
                </c:pt>
                <c:pt idx="464">
                  <c:v>25.65</c:v>
                </c:pt>
                <c:pt idx="465">
                  <c:v>25.67</c:v>
                </c:pt>
                <c:pt idx="466">
                  <c:v>25.61</c:v>
                </c:pt>
                <c:pt idx="467">
                  <c:v>25.6</c:v>
                </c:pt>
                <c:pt idx="468">
                  <c:v>25.7</c:v>
                </c:pt>
                <c:pt idx="469">
                  <c:v>25.6</c:v>
                </c:pt>
                <c:pt idx="470">
                  <c:v>25.59</c:v>
                </c:pt>
                <c:pt idx="471">
                  <c:v>25.67</c:v>
                </c:pt>
                <c:pt idx="472">
                  <c:v>25.76</c:v>
                </c:pt>
                <c:pt idx="473">
                  <c:v>25.55</c:v>
                </c:pt>
                <c:pt idx="474">
                  <c:v>25.5</c:v>
                </c:pt>
                <c:pt idx="475">
                  <c:v>25.55</c:v>
                </c:pt>
                <c:pt idx="476">
                  <c:v>25.69</c:v>
                </c:pt>
                <c:pt idx="477">
                  <c:v>25.49</c:v>
                </c:pt>
                <c:pt idx="478">
                  <c:v>25.56</c:v>
                </c:pt>
                <c:pt idx="479">
                  <c:v>25.53</c:v>
                </c:pt>
                <c:pt idx="480">
                  <c:v>25.5</c:v>
                </c:pt>
                <c:pt idx="481">
                  <c:v>25.57</c:v>
                </c:pt>
                <c:pt idx="482">
                  <c:v>25.69</c:v>
                </c:pt>
                <c:pt idx="483">
                  <c:v>25.5</c:v>
                </c:pt>
                <c:pt idx="484">
                  <c:v>25.51</c:v>
                </c:pt>
                <c:pt idx="485">
                  <c:v>25.46</c:v>
                </c:pt>
                <c:pt idx="486">
                  <c:v>25.46</c:v>
                </c:pt>
                <c:pt idx="487">
                  <c:v>25.5</c:v>
                </c:pt>
                <c:pt idx="488">
                  <c:v>25.73</c:v>
                </c:pt>
                <c:pt idx="489">
                  <c:v>25.76</c:v>
                </c:pt>
                <c:pt idx="490">
                  <c:v>25.55</c:v>
                </c:pt>
                <c:pt idx="491">
                  <c:v>25.54</c:v>
                </c:pt>
                <c:pt idx="492">
                  <c:v>25.54</c:v>
                </c:pt>
                <c:pt idx="493">
                  <c:v>25.5</c:v>
                </c:pt>
                <c:pt idx="494">
                  <c:v>25.62</c:v>
                </c:pt>
                <c:pt idx="495">
                  <c:v>25.51</c:v>
                </c:pt>
                <c:pt idx="496">
                  <c:v>25.49</c:v>
                </c:pt>
                <c:pt idx="497">
                  <c:v>25.51</c:v>
                </c:pt>
                <c:pt idx="498">
                  <c:v>25.57</c:v>
                </c:pt>
                <c:pt idx="499">
                  <c:v>25.74</c:v>
                </c:pt>
                <c:pt idx="500">
                  <c:v>25.58</c:v>
                </c:pt>
                <c:pt idx="501">
                  <c:v>25.75</c:v>
                </c:pt>
                <c:pt idx="502">
                  <c:v>25.7</c:v>
                </c:pt>
                <c:pt idx="503">
                  <c:v>25.75</c:v>
                </c:pt>
                <c:pt idx="504">
                  <c:v>25.74</c:v>
                </c:pt>
                <c:pt idx="505">
                  <c:v>25.82</c:v>
                </c:pt>
                <c:pt idx="506">
                  <c:v>25.8</c:v>
                </c:pt>
                <c:pt idx="507">
                  <c:v>25.73</c:v>
                </c:pt>
                <c:pt idx="508">
                  <c:v>25.94</c:v>
                </c:pt>
                <c:pt idx="509">
                  <c:v>25.8</c:v>
                </c:pt>
                <c:pt idx="510">
                  <c:v>25.83</c:v>
                </c:pt>
                <c:pt idx="511">
                  <c:v>25.89</c:v>
                </c:pt>
                <c:pt idx="512">
                  <c:v>25.94</c:v>
                </c:pt>
                <c:pt idx="513">
                  <c:v>25.81</c:v>
                </c:pt>
                <c:pt idx="514">
                  <c:v>25.85</c:v>
                </c:pt>
                <c:pt idx="515">
                  <c:v>25.88</c:v>
                </c:pt>
                <c:pt idx="516">
                  <c:v>25.93</c:v>
                </c:pt>
                <c:pt idx="517">
                  <c:v>26.06</c:v>
                </c:pt>
                <c:pt idx="518">
                  <c:v>25.96</c:v>
                </c:pt>
                <c:pt idx="519">
                  <c:v>25.99</c:v>
                </c:pt>
                <c:pt idx="520">
                  <c:v>26.01</c:v>
                </c:pt>
                <c:pt idx="521">
                  <c:v>26.09</c:v>
                </c:pt>
                <c:pt idx="522">
                  <c:v>26.08</c:v>
                </c:pt>
                <c:pt idx="523">
                  <c:v>26.1</c:v>
                </c:pt>
                <c:pt idx="524">
                  <c:v>26.01</c:v>
                </c:pt>
                <c:pt idx="525">
                  <c:v>26.01</c:v>
                </c:pt>
                <c:pt idx="526">
                  <c:v>25.98</c:v>
                </c:pt>
                <c:pt idx="527">
                  <c:v>26.01</c:v>
                </c:pt>
                <c:pt idx="528">
                  <c:v>26.16</c:v>
                </c:pt>
                <c:pt idx="529">
                  <c:v>26.12</c:v>
                </c:pt>
                <c:pt idx="530">
                  <c:v>26.16</c:v>
                </c:pt>
                <c:pt idx="531">
                  <c:v>26.1</c:v>
                </c:pt>
                <c:pt idx="532">
                  <c:v>26.22</c:v>
                </c:pt>
                <c:pt idx="533">
                  <c:v>26.11</c:v>
                </c:pt>
                <c:pt idx="534">
                  <c:v>26.14</c:v>
                </c:pt>
                <c:pt idx="535">
                  <c:v>26.06</c:v>
                </c:pt>
                <c:pt idx="536">
                  <c:v>26.1</c:v>
                </c:pt>
                <c:pt idx="537">
                  <c:v>26.17</c:v>
                </c:pt>
                <c:pt idx="538">
                  <c:v>26.18</c:v>
                </c:pt>
                <c:pt idx="539">
                  <c:v>26.12</c:v>
                </c:pt>
                <c:pt idx="540">
                  <c:v>26.14</c:v>
                </c:pt>
                <c:pt idx="541">
                  <c:v>26.25</c:v>
                </c:pt>
                <c:pt idx="542">
                  <c:v>26.15</c:v>
                </c:pt>
                <c:pt idx="543">
                  <c:v>26.27</c:v>
                </c:pt>
                <c:pt idx="544">
                  <c:v>26.35</c:v>
                </c:pt>
                <c:pt idx="545">
                  <c:v>26.31</c:v>
                </c:pt>
                <c:pt idx="546">
                  <c:v>26.27</c:v>
                </c:pt>
                <c:pt idx="547">
                  <c:v>26.27</c:v>
                </c:pt>
                <c:pt idx="548">
                  <c:v>26.23</c:v>
                </c:pt>
                <c:pt idx="549">
                  <c:v>26.24</c:v>
                </c:pt>
                <c:pt idx="550">
                  <c:v>26.27</c:v>
                </c:pt>
                <c:pt idx="551">
                  <c:v>26.24</c:v>
                </c:pt>
                <c:pt idx="552">
                  <c:v>26.17</c:v>
                </c:pt>
                <c:pt idx="553">
                  <c:v>26.1</c:v>
                </c:pt>
                <c:pt idx="554">
                  <c:v>26.14</c:v>
                </c:pt>
                <c:pt idx="555">
                  <c:v>26.14</c:v>
                </c:pt>
                <c:pt idx="556">
                  <c:v>26.16</c:v>
                </c:pt>
                <c:pt idx="557">
                  <c:v>26.04</c:v>
                </c:pt>
                <c:pt idx="558">
                  <c:v>25.99</c:v>
                </c:pt>
                <c:pt idx="559">
                  <c:v>26.02</c:v>
                </c:pt>
                <c:pt idx="560">
                  <c:v>25.98</c:v>
                </c:pt>
                <c:pt idx="561">
                  <c:v>26.11</c:v>
                </c:pt>
                <c:pt idx="562">
                  <c:v>26.06</c:v>
                </c:pt>
                <c:pt idx="563">
                  <c:v>25.98</c:v>
                </c:pt>
                <c:pt idx="564">
                  <c:v>26.13</c:v>
                </c:pt>
                <c:pt idx="565">
                  <c:v>26.07</c:v>
                </c:pt>
                <c:pt idx="566">
                  <c:v>25.79</c:v>
                </c:pt>
                <c:pt idx="567">
                  <c:v>25.7</c:v>
                </c:pt>
                <c:pt idx="568">
                  <c:v>25.97</c:v>
                </c:pt>
                <c:pt idx="569">
                  <c:v>25.76</c:v>
                </c:pt>
                <c:pt idx="570">
                  <c:v>25.95</c:v>
                </c:pt>
                <c:pt idx="571">
                  <c:v>25.87</c:v>
                </c:pt>
                <c:pt idx="572">
                  <c:v>25.61</c:v>
                </c:pt>
                <c:pt idx="573">
                  <c:v>25.59</c:v>
                </c:pt>
                <c:pt idx="574">
                  <c:v>25.47</c:v>
                </c:pt>
                <c:pt idx="575">
                  <c:v>25.39</c:v>
                </c:pt>
                <c:pt idx="576">
                  <c:v>25.39</c:v>
                </c:pt>
                <c:pt idx="577">
                  <c:v>25.47</c:v>
                </c:pt>
                <c:pt idx="578">
                  <c:v>25.15</c:v>
                </c:pt>
                <c:pt idx="579">
                  <c:v>25.3</c:v>
                </c:pt>
                <c:pt idx="580">
                  <c:v>25.21</c:v>
                </c:pt>
                <c:pt idx="581">
                  <c:v>25.26</c:v>
                </c:pt>
                <c:pt idx="582">
                  <c:v>25.31</c:v>
                </c:pt>
                <c:pt idx="583">
                  <c:v>25.13</c:v>
                </c:pt>
                <c:pt idx="584">
                  <c:v>25</c:v>
                </c:pt>
                <c:pt idx="585">
                  <c:v>24.97</c:v>
                </c:pt>
                <c:pt idx="586">
                  <c:v>24.91</c:v>
                </c:pt>
                <c:pt idx="587">
                  <c:v>24.88</c:v>
                </c:pt>
                <c:pt idx="588">
                  <c:v>24.81</c:v>
                </c:pt>
                <c:pt idx="589">
                  <c:v>24.72</c:v>
                </c:pt>
                <c:pt idx="590">
                  <c:v>24.61</c:v>
                </c:pt>
                <c:pt idx="591">
                  <c:v>24.62</c:v>
                </c:pt>
                <c:pt idx="592">
                  <c:v>24.58</c:v>
                </c:pt>
                <c:pt idx="593">
                  <c:v>24.47</c:v>
                </c:pt>
                <c:pt idx="594">
                  <c:v>24.34</c:v>
                </c:pt>
                <c:pt idx="595">
                  <c:v>24.4</c:v>
                </c:pt>
                <c:pt idx="596">
                  <c:v>24.32</c:v>
                </c:pt>
                <c:pt idx="597">
                  <c:v>24.28</c:v>
                </c:pt>
                <c:pt idx="598">
                  <c:v>24.21</c:v>
                </c:pt>
                <c:pt idx="599">
                  <c:v>24.06</c:v>
                </c:pt>
                <c:pt idx="600">
                  <c:v>23.98</c:v>
                </c:pt>
                <c:pt idx="601">
                  <c:v>23.89</c:v>
                </c:pt>
                <c:pt idx="602">
                  <c:v>23.87</c:v>
                </c:pt>
                <c:pt idx="603">
                  <c:v>23.72</c:v>
                </c:pt>
                <c:pt idx="604">
                  <c:v>23.76</c:v>
                </c:pt>
                <c:pt idx="605">
                  <c:v>23.82</c:v>
                </c:pt>
                <c:pt idx="606">
                  <c:v>23.68</c:v>
                </c:pt>
                <c:pt idx="607">
                  <c:v>23.59</c:v>
                </c:pt>
                <c:pt idx="608">
                  <c:v>23.5</c:v>
                </c:pt>
                <c:pt idx="609">
                  <c:v>23.41</c:v>
                </c:pt>
                <c:pt idx="610">
                  <c:v>23.35</c:v>
                </c:pt>
                <c:pt idx="611">
                  <c:v>23.27</c:v>
                </c:pt>
                <c:pt idx="612">
                  <c:v>23.27</c:v>
                </c:pt>
                <c:pt idx="613">
                  <c:v>23.13</c:v>
                </c:pt>
                <c:pt idx="614">
                  <c:v>23.06</c:v>
                </c:pt>
                <c:pt idx="615">
                  <c:v>23.02</c:v>
                </c:pt>
                <c:pt idx="616">
                  <c:v>23.07</c:v>
                </c:pt>
                <c:pt idx="617">
                  <c:v>22.97</c:v>
                </c:pt>
                <c:pt idx="618">
                  <c:v>22.94</c:v>
                </c:pt>
                <c:pt idx="619">
                  <c:v>22.87</c:v>
                </c:pt>
                <c:pt idx="620">
                  <c:v>22.65</c:v>
                </c:pt>
                <c:pt idx="621">
                  <c:v>22.6</c:v>
                </c:pt>
                <c:pt idx="622">
                  <c:v>22.57</c:v>
                </c:pt>
                <c:pt idx="623">
                  <c:v>22.5</c:v>
                </c:pt>
                <c:pt idx="624">
                  <c:v>22.49</c:v>
                </c:pt>
                <c:pt idx="625">
                  <c:v>22.46</c:v>
                </c:pt>
                <c:pt idx="626">
                  <c:v>22.42</c:v>
                </c:pt>
                <c:pt idx="627">
                  <c:v>22.4</c:v>
                </c:pt>
                <c:pt idx="628">
                  <c:v>22.3</c:v>
                </c:pt>
                <c:pt idx="629">
                  <c:v>22.22</c:v>
                </c:pt>
                <c:pt idx="630">
                  <c:v>22.18</c:v>
                </c:pt>
                <c:pt idx="631">
                  <c:v>22.23</c:v>
                </c:pt>
                <c:pt idx="632">
                  <c:v>22.23</c:v>
                </c:pt>
                <c:pt idx="633">
                  <c:v>22.08</c:v>
                </c:pt>
                <c:pt idx="634">
                  <c:v>21.96</c:v>
                </c:pt>
                <c:pt idx="635">
                  <c:v>21.86</c:v>
                </c:pt>
                <c:pt idx="636">
                  <c:v>21.83</c:v>
                </c:pt>
                <c:pt idx="637">
                  <c:v>21.79</c:v>
                </c:pt>
                <c:pt idx="638">
                  <c:v>21.72</c:v>
                </c:pt>
                <c:pt idx="639">
                  <c:v>21.7</c:v>
                </c:pt>
                <c:pt idx="640">
                  <c:v>21.66</c:v>
                </c:pt>
                <c:pt idx="641">
                  <c:v>21.63</c:v>
                </c:pt>
                <c:pt idx="642">
                  <c:v>21.73</c:v>
                </c:pt>
                <c:pt idx="643">
                  <c:v>21.66</c:v>
                </c:pt>
                <c:pt idx="644">
                  <c:v>21.6</c:v>
                </c:pt>
                <c:pt idx="645">
                  <c:v>21.56</c:v>
                </c:pt>
                <c:pt idx="646">
                  <c:v>21.54</c:v>
                </c:pt>
                <c:pt idx="647">
                  <c:v>21.49</c:v>
                </c:pt>
                <c:pt idx="648">
                  <c:v>21.48</c:v>
                </c:pt>
                <c:pt idx="649">
                  <c:v>21.39</c:v>
                </c:pt>
                <c:pt idx="650">
                  <c:v>21.48</c:v>
                </c:pt>
                <c:pt idx="651">
                  <c:v>21.48</c:v>
                </c:pt>
                <c:pt idx="652">
                  <c:v>21.36</c:v>
                </c:pt>
                <c:pt idx="653">
                  <c:v>21.33</c:v>
                </c:pt>
                <c:pt idx="654">
                  <c:v>21.29</c:v>
                </c:pt>
                <c:pt idx="655">
                  <c:v>21.38</c:v>
                </c:pt>
                <c:pt idx="656">
                  <c:v>21.39</c:v>
                </c:pt>
                <c:pt idx="657">
                  <c:v>21.53</c:v>
                </c:pt>
                <c:pt idx="658">
                  <c:v>21.42</c:v>
                </c:pt>
                <c:pt idx="659">
                  <c:v>21.44</c:v>
                </c:pt>
                <c:pt idx="660">
                  <c:v>21.51</c:v>
                </c:pt>
                <c:pt idx="661">
                  <c:v>21.52</c:v>
                </c:pt>
                <c:pt idx="662">
                  <c:v>21.46</c:v>
                </c:pt>
                <c:pt idx="663">
                  <c:v>21.42</c:v>
                </c:pt>
                <c:pt idx="664">
                  <c:v>21.33</c:v>
                </c:pt>
                <c:pt idx="665">
                  <c:v>21.38</c:v>
                </c:pt>
                <c:pt idx="666">
                  <c:v>21.45</c:v>
                </c:pt>
                <c:pt idx="667">
                  <c:v>21.61</c:v>
                </c:pt>
                <c:pt idx="668">
                  <c:v>21.55</c:v>
                </c:pt>
                <c:pt idx="669">
                  <c:v>21.67</c:v>
                </c:pt>
                <c:pt idx="670">
                  <c:v>21.63</c:v>
                </c:pt>
                <c:pt idx="674">
                  <c:v>22.93</c:v>
                </c:pt>
                <c:pt idx="675">
                  <c:v>21.95</c:v>
                </c:pt>
                <c:pt idx="676">
                  <c:v>21.81</c:v>
                </c:pt>
                <c:pt idx="677">
                  <c:v>21.7</c:v>
                </c:pt>
                <c:pt idx="678">
                  <c:v>21.65</c:v>
                </c:pt>
                <c:pt idx="679">
                  <c:v>21.75</c:v>
                </c:pt>
                <c:pt idx="680">
                  <c:v>22.02</c:v>
                </c:pt>
                <c:pt idx="681">
                  <c:v>21.99</c:v>
                </c:pt>
                <c:pt idx="682">
                  <c:v>22.11</c:v>
                </c:pt>
                <c:pt idx="683">
                  <c:v>22.06</c:v>
                </c:pt>
                <c:pt idx="684">
                  <c:v>22.04</c:v>
                </c:pt>
                <c:pt idx="685">
                  <c:v>22.39</c:v>
                </c:pt>
                <c:pt idx="686">
                  <c:v>22.39</c:v>
                </c:pt>
                <c:pt idx="687">
                  <c:v>22.37</c:v>
                </c:pt>
                <c:pt idx="688">
                  <c:v>22.34</c:v>
                </c:pt>
                <c:pt idx="689">
                  <c:v>22.43</c:v>
                </c:pt>
                <c:pt idx="690">
                  <c:v>22.4</c:v>
                </c:pt>
                <c:pt idx="691">
                  <c:v>22.47</c:v>
                </c:pt>
                <c:pt idx="692">
                  <c:v>22.58</c:v>
                </c:pt>
                <c:pt idx="693">
                  <c:v>22.62</c:v>
                </c:pt>
                <c:pt idx="694">
                  <c:v>22.62</c:v>
                </c:pt>
                <c:pt idx="695">
                  <c:v>22.69</c:v>
                </c:pt>
                <c:pt idx="696">
                  <c:v>22.91</c:v>
                </c:pt>
                <c:pt idx="697">
                  <c:v>22.7</c:v>
                </c:pt>
                <c:pt idx="698">
                  <c:v>22.72</c:v>
                </c:pt>
                <c:pt idx="699">
                  <c:v>22.98</c:v>
                </c:pt>
                <c:pt idx="700">
                  <c:v>22.96</c:v>
                </c:pt>
                <c:pt idx="701">
                  <c:v>23.11</c:v>
                </c:pt>
                <c:pt idx="702">
                  <c:v>23.06</c:v>
                </c:pt>
                <c:pt idx="703">
                  <c:v>23.17</c:v>
                </c:pt>
                <c:pt idx="704">
                  <c:v>23.33</c:v>
                </c:pt>
                <c:pt idx="705">
                  <c:v>23.32</c:v>
                </c:pt>
                <c:pt idx="706">
                  <c:v>23.33</c:v>
                </c:pt>
                <c:pt idx="707">
                  <c:v>23.39</c:v>
                </c:pt>
                <c:pt idx="708">
                  <c:v>23.44</c:v>
                </c:pt>
                <c:pt idx="709">
                  <c:v>23.53</c:v>
                </c:pt>
                <c:pt idx="710">
                  <c:v>23.54</c:v>
                </c:pt>
                <c:pt idx="711">
                  <c:v>23.66</c:v>
                </c:pt>
                <c:pt idx="712">
                  <c:v>23.99</c:v>
                </c:pt>
                <c:pt idx="713">
                  <c:v>24.07</c:v>
                </c:pt>
                <c:pt idx="714">
                  <c:v>24.07</c:v>
                </c:pt>
                <c:pt idx="715">
                  <c:v>24.06</c:v>
                </c:pt>
                <c:pt idx="716">
                  <c:v>24.17</c:v>
                </c:pt>
                <c:pt idx="717">
                  <c:v>24.3</c:v>
                </c:pt>
                <c:pt idx="718">
                  <c:v>24.34</c:v>
                </c:pt>
                <c:pt idx="719">
                  <c:v>24.4</c:v>
                </c:pt>
                <c:pt idx="720">
                  <c:v>24.48</c:v>
                </c:pt>
                <c:pt idx="721">
                  <c:v>24.55</c:v>
                </c:pt>
                <c:pt idx="722">
                  <c:v>24.74</c:v>
                </c:pt>
                <c:pt idx="723">
                  <c:v>24.78</c:v>
                </c:pt>
                <c:pt idx="724">
                  <c:v>24.86</c:v>
                </c:pt>
                <c:pt idx="725">
                  <c:v>24.84</c:v>
                </c:pt>
                <c:pt idx="726">
                  <c:v>24.82</c:v>
                </c:pt>
                <c:pt idx="727">
                  <c:v>24.85</c:v>
                </c:pt>
                <c:pt idx="728">
                  <c:v>25.17</c:v>
                </c:pt>
                <c:pt idx="729">
                  <c:v>25.25</c:v>
                </c:pt>
                <c:pt idx="730">
                  <c:v>25.2</c:v>
                </c:pt>
                <c:pt idx="731">
                  <c:v>25.21</c:v>
                </c:pt>
                <c:pt idx="732">
                  <c:v>25.3</c:v>
                </c:pt>
                <c:pt idx="733">
                  <c:v>25.13</c:v>
                </c:pt>
                <c:pt idx="734">
                  <c:v>25.44</c:v>
                </c:pt>
                <c:pt idx="735">
                  <c:v>25.38</c:v>
                </c:pt>
                <c:pt idx="736">
                  <c:v>25.5</c:v>
                </c:pt>
                <c:pt idx="737">
                  <c:v>25.54</c:v>
                </c:pt>
                <c:pt idx="738">
                  <c:v>25.59</c:v>
                </c:pt>
                <c:pt idx="739">
                  <c:v>25.61</c:v>
                </c:pt>
                <c:pt idx="740">
                  <c:v>25.65</c:v>
                </c:pt>
                <c:pt idx="741">
                  <c:v>25.65</c:v>
                </c:pt>
                <c:pt idx="742">
                  <c:v>25.69</c:v>
                </c:pt>
                <c:pt idx="743">
                  <c:v>25.7</c:v>
                </c:pt>
                <c:pt idx="744">
                  <c:v>25.77</c:v>
                </c:pt>
                <c:pt idx="745">
                  <c:v>26</c:v>
                </c:pt>
                <c:pt idx="746">
                  <c:v>26.12</c:v>
                </c:pt>
                <c:pt idx="747">
                  <c:v>26.12</c:v>
                </c:pt>
                <c:pt idx="748">
                  <c:v>26.28</c:v>
                </c:pt>
                <c:pt idx="749">
                  <c:v>26.42</c:v>
                </c:pt>
                <c:pt idx="750">
                  <c:v>26.18</c:v>
                </c:pt>
                <c:pt idx="751">
                  <c:v>26.34</c:v>
                </c:pt>
                <c:pt idx="752">
                  <c:v>26.28</c:v>
                </c:pt>
                <c:pt idx="753">
                  <c:v>26.41</c:v>
                </c:pt>
                <c:pt idx="754">
                  <c:v>26.51</c:v>
                </c:pt>
                <c:pt idx="755">
                  <c:v>26.25</c:v>
                </c:pt>
                <c:pt idx="756">
                  <c:v>26.27</c:v>
                </c:pt>
                <c:pt idx="757">
                  <c:v>26.35</c:v>
                </c:pt>
                <c:pt idx="758">
                  <c:v>26.51</c:v>
                </c:pt>
                <c:pt idx="759">
                  <c:v>26.25</c:v>
                </c:pt>
                <c:pt idx="760">
                  <c:v>26.53</c:v>
                </c:pt>
                <c:pt idx="761">
                  <c:v>26.41</c:v>
                </c:pt>
                <c:pt idx="762">
                  <c:v>26.3</c:v>
                </c:pt>
                <c:pt idx="763">
                  <c:v>26.25</c:v>
                </c:pt>
                <c:pt idx="764">
                  <c:v>26.3</c:v>
                </c:pt>
                <c:pt idx="765">
                  <c:v>26.35</c:v>
                </c:pt>
                <c:pt idx="766">
                  <c:v>26.38</c:v>
                </c:pt>
                <c:pt idx="767">
                  <c:v>26.49</c:v>
                </c:pt>
                <c:pt idx="768">
                  <c:v>26.57</c:v>
                </c:pt>
                <c:pt idx="769">
                  <c:v>26.6</c:v>
                </c:pt>
                <c:pt idx="770">
                  <c:v>26.77</c:v>
                </c:pt>
                <c:pt idx="771">
                  <c:v>26.61</c:v>
                </c:pt>
                <c:pt idx="772">
                  <c:v>26.81</c:v>
                </c:pt>
                <c:pt idx="773">
                  <c:v>26.84</c:v>
                </c:pt>
                <c:pt idx="774">
                  <c:v>26.8</c:v>
                </c:pt>
                <c:pt idx="775">
                  <c:v>26.67</c:v>
                </c:pt>
                <c:pt idx="776">
                  <c:v>26.48</c:v>
                </c:pt>
                <c:pt idx="777">
                  <c:v>26.45</c:v>
                </c:pt>
                <c:pt idx="778">
                  <c:v>26.47</c:v>
                </c:pt>
                <c:pt idx="779">
                  <c:v>26.32</c:v>
                </c:pt>
                <c:pt idx="780">
                  <c:v>26.41</c:v>
                </c:pt>
                <c:pt idx="781">
                  <c:v>26.46</c:v>
                </c:pt>
                <c:pt idx="782">
                  <c:v>26.44</c:v>
                </c:pt>
                <c:pt idx="783">
                  <c:v>26.45</c:v>
                </c:pt>
                <c:pt idx="784">
                  <c:v>26.43</c:v>
                </c:pt>
                <c:pt idx="785">
                  <c:v>26.48</c:v>
                </c:pt>
                <c:pt idx="786">
                  <c:v>26.45</c:v>
                </c:pt>
                <c:pt idx="787">
                  <c:v>26.31</c:v>
                </c:pt>
                <c:pt idx="788">
                  <c:v>26.31</c:v>
                </c:pt>
                <c:pt idx="789">
                  <c:v>26.24</c:v>
                </c:pt>
                <c:pt idx="790">
                  <c:v>26.26</c:v>
                </c:pt>
                <c:pt idx="791">
                  <c:v>26.31</c:v>
                </c:pt>
                <c:pt idx="792">
                  <c:v>26.28</c:v>
                </c:pt>
                <c:pt idx="793">
                  <c:v>26.21</c:v>
                </c:pt>
                <c:pt idx="794">
                  <c:v>26.25</c:v>
                </c:pt>
                <c:pt idx="795">
                  <c:v>26.16</c:v>
                </c:pt>
                <c:pt idx="796">
                  <c:v>26.16</c:v>
                </c:pt>
                <c:pt idx="797">
                  <c:v>26.16</c:v>
                </c:pt>
                <c:pt idx="798">
                  <c:v>26.19</c:v>
                </c:pt>
                <c:pt idx="799">
                  <c:v>26.2</c:v>
                </c:pt>
                <c:pt idx="800">
                  <c:v>26.16</c:v>
                </c:pt>
                <c:pt idx="801">
                  <c:v>26.12</c:v>
                </c:pt>
                <c:pt idx="802">
                  <c:v>26.07</c:v>
                </c:pt>
                <c:pt idx="803">
                  <c:v>26.11</c:v>
                </c:pt>
                <c:pt idx="804">
                  <c:v>26.08</c:v>
                </c:pt>
                <c:pt idx="805">
                  <c:v>25.95</c:v>
                </c:pt>
                <c:pt idx="806">
                  <c:v>25.98</c:v>
                </c:pt>
                <c:pt idx="807">
                  <c:v>26.06</c:v>
                </c:pt>
                <c:pt idx="808">
                  <c:v>25.93</c:v>
                </c:pt>
                <c:pt idx="809">
                  <c:v>25.93</c:v>
                </c:pt>
                <c:pt idx="810">
                  <c:v>25.83</c:v>
                </c:pt>
                <c:pt idx="811">
                  <c:v>25.9</c:v>
                </c:pt>
                <c:pt idx="812">
                  <c:v>25.85</c:v>
                </c:pt>
                <c:pt idx="813">
                  <c:v>25.82</c:v>
                </c:pt>
                <c:pt idx="814">
                  <c:v>25.7</c:v>
                </c:pt>
                <c:pt idx="815">
                  <c:v>25.69</c:v>
                </c:pt>
                <c:pt idx="816">
                  <c:v>25.68</c:v>
                </c:pt>
                <c:pt idx="817">
                  <c:v>25.66</c:v>
                </c:pt>
                <c:pt idx="818">
                  <c:v>25.89</c:v>
                </c:pt>
                <c:pt idx="819">
                  <c:v>25.69</c:v>
                </c:pt>
                <c:pt idx="820">
                  <c:v>25.67</c:v>
                </c:pt>
                <c:pt idx="821">
                  <c:v>25.63</c:v>
                </c:pt>
                <c:pt idx="822">
                  <c:v>25.6</c:v>
                </c:pt>
                <c:pt idx="823">
                  <c:v>25.67</c:v>
                </c:pt>
                <c:pt idx="824">
                  <c:v>25.52</c:v>
                </c:pt>
                <c:pt idx="825">
                  <c:v>25.46</c:v>
                </c:pt>
                <c:pt idx="826">
                  <c:v>25.47</c:v>
                </c:pt>
                <c:pt idx="827">
                  <c:v>25.51</c:v>
                </c:pt>
                <c:pt idx="828">
                  <c:v>25.52</c:v>
                </c:pt>
                <c:pt idx="829">
                  <c:v>25.57</c:v>
                </c:pt>
                <c:pt idx="830">
                  <c:v>25.54</c:v>
                </c:pt>
                <c:pt idx="831">
                  <c:v>25.53</c:v>
                </c:pt>
                <c:pt idx="832">
                  <c:v>25.49</c:v>
                </c:pt>
                <c:pt idx="833">
                  <c:v>25.59</c:v>
                </c:pt>
                <c:pt idx="834">
                  <c:v>25.52</c:v>
                </c:pt>
                <c:pt idx="835">
                  <c:v>25.46</c:v>
                </c:pt>
                <c:pt idx="836">
                  <c:v>25.5</c:v>
                </c:pt>
                <c:pt idx="837">
                  <c:v>26.69</c:v>
                </c:pt>
                <c:pt idx="838">
                  <c:v>25.5</c:v>
                </c:pt>
                <c:pt idx="839">
                  <c:v>25.48</c:v>
                </c:pt>
                <c:pt idx="840">
                  <c:v>25.53</c:v>
                </c:pt>
                <c:pt idx="841">
                  <c:v>25.48</c:v>
                </c:pt>
                <c:pt idx="842">
                  <c:v>25.49</c:v>
                </c:pt>
                <c:pt idx="843">
                  <c:v>25.57</c:v>
                </c:pt>
                <c:pt idx="844">
                  <c:v>25.53</c:v>
                </c:pt>
                <c:pt idx="845">
                  <c:v>25.44</c:v>
                </c:pt>
                <c:pt idx="846">
                  <c:v>25.37</c:v>
                </c:pt>
                <c:pt idx="847">
                  <c:v>25.43</c:v>
                </c:pt>
                <c:pt idx="848">
                  <c:v>25.46</c:v>
                </c:pt>
                <c:pt idx="849">
                  <c:v>25.46</c:v>
                </c:pt>
                <c:pt idx="850">
                  <c:v>25.42</c:v>
                </c:pt>
                <c:pt idx="851">
                  <c:v>25.46</c:v>
                </c:pt>
                <c:pt idx="852">
                  <c:v>25.4</c:v>
                </c:pt>
                <c:pt idx="853">
                  <c:v>25.35</c:v>
                </c:pt>
                <c:pt idx="854">
                  <c:v>25.36</c:v>
                </c:pt>
                <c:pt idx="855">
                  <c:v>25.41</c:v>
                </c:pt>
                <c:pt idx="856">
                  <c:v>24.81</c:v>
                </c:pt>
                <c:pt idx="857">
                  <c:v>25.43</c:v>
                </c:pt>
                <c:pt idx="858">
                  <c:v>26.57</c:v>
                </c:pt>
                <c:pt idx="859">
                  <c:v>25.47</c:v>
                </c:pt>
                <c:pt idx="860">
                  <c:v>25.44</c:v>
                </c:pt>
                <c:pt idx="861">
                  <c:v>25.39</c:v>
                </c:pt>
                <c:pt idx="862">
                  <c:v>25.49</c:v>
                </c:pt>
                <c:pt idx="863">
                  <c:v>25.88</c:v>
                </c:pt>
                <c:pt idx="864">
                  <c:v>25.52</c:v>
                </c:pt>
                <c:pt idx="865">
                  <c:v>25.59</c:v>
                </c:pt>
                <c:pt idx="866">
                  <c:v>25.51</c:v>
                </c:pt>
                <c:pt idx="867">
                  <c:v>25.58</c:v>
                </c:pt>
                <c:pt idx="868">
                  <c:v>25.6</c:v>
                </c:pt>
                <c:pt idx="869">
                  <c:v>25.59</c:v>
                </c:pt>
                <c:pt idx="870">
                  <c:v>25.58</c:v>
                </c:pt>
                <c:pt idx="871">
                  <c:v>25.79</c:v>
                </c:pt>
                <c:pt idx="872">
                  <c:v>25.6</c:v>
                </c:pt>
                <c:pt idx="873">
                  <c:v>25.66</c:v>
                </c:pt>
                <c:pt idx="874">
                  <c:v>25.59</c:v>
                </c:pt>
                <c:pt idx="875">
                  <c:v>25.63</c:v>
                </c:pt>
                <c:pt idx="876">
                  <c:v>25.59</c:v>
                </c:pt>
                <c:pt idx="877">
                  <c:v>25.59</c:v>
                </c:pt>
                <c:pt idx="878">
                  <c:v>25.74</c:v>
                </c:pt>
                <c:pt idx="879">
                  <c:v>25.73</c:v>
                </c:pt>
                <c:pt idx="880">
                  <c:v>25.69</c:v>
                </c:pt>
                <c:pt idx="881">
                  <c:v>25.72</c:v>
                </c:pt>
                <c:pt idx="882">
                  <c:v>25.85</c:v>
                </c:pt>
                <c:pt idx="883">
                  <c:v>25.89</c:v>
                </c:pt>
                <c:pt idx="884">
                  <c:v>25.91</c:v>
                </c:pt>
                <c:pt idx="885">
                  <c:v>25.83</c:v>
                </c:pt>
                <c:pt idx="886">
                  <c:v>25.8</c:v>
                </c:pt>
                <c:pt idx="887">
                  <c:v>25.78</c:v>
                </c:pt>
                <c:pt idx="888">
                  <c:v>25.87</c:v>
                </c:pt>
                <c:pt idx="889">
                  <c:v>25.92</c:v>
                </c:pt>
                <c:pt idx="890">
                  <c:v>25.87</c:v>
                </c:pt>
                <c:pt idx="891">
                  <c:v>25.87</c:v>
                </c:pt>
                <c:pt idx="892">
                  <c:v>25.92</c:v>
                </c:pt>
                <c:pt idx="893">
                  <c:v>25.98</c:v>
                </c:pt>
                <c:pt idx="894">
                  <c:v>26.1</c:v>
                </c:pt>
                <c:pt idx="895">
                  <c:v>26.08</c:v>
                </c:pt>
                <c:pt idx="896">
                  <c:v>25.96</c:v>
                </c:pt>
                <c:pt idx="897">
                  <c:v>25.9</c:v>
                </c:pt>
                <c:pt idx="898">
                  <c:v>25.93</c:v>
                </c:pt>
                <c:pt idx="899">
                  <c:v>26.09</c:v>
                </c:pt>
                <c:pt idx="900">
                  <c:v>25.98</c:v>
                </c:pt>
                <c:pt idx="901">
                  <c:v>25.98</c:v>
                </c:pt>
                <c:pt idx="902">
                  <c:v>26.02</c:v>
                </c:pt>
                <c:pt idx="903">
                  <c:v>26.23</c:v>
                </c:pt>
                <c:pt idx="904">
                  <c:v>26.11</c:v>
                </c:pt>
                <c:pt idx="905">
                  <c:v>26.08</c:v>
                </c:pt>
                <c:pt idx="906">
                  <c:v>26.17</c:v>
                </c:pt>
                <c:pt idx="907">
                  <c:v>26.12</c:v>
                </c:pt>
                <c:pt idx="908">
                  <c:v>26.92</c:v>
                </c:pt>
                <c:pt idx="909">
                  <c:v>26.13</c:v>
                </c:pt>
                <c:pt idx="910">
                  <c:v>26.01</c:v>
                </c:pt>
                <c:pt idx="911">
                  <c:v>26.14</c:v>
                </c:pt>
                <c:pt idx="912">
                  <c:v>26.14</c:v>
                </c:pt>
                <c:pt idx="913">
                  <c:v>26.1</c:v>
                </c:pt>
                <c:pt idx="914">
                  <c:v>26.1</c:v>
                </c:pt>
                <c:pt idx="915">
                  <c:v>25.97</c:v>
                </c:pt>
                <c:pt idx="916">
                  <c:v>25.91</c:v>
                </c:pt>
                <c:pt idx="917">
                  <c:v>25.99</c:v>
                </c:pt>
                <c:pt idx="918">
                  <c:v>25.97</c:v>
                </c:pt>
                <c:pt idx="919">
                  <c:v>25.99</c:v>
                </c:pt>
                <c:pt idx="920">
                  <c:v>26.1</c:v>
                </c:pt>
                <c:pt idx="921">
                  <c:v>26.14</c:v>
                </c:pt>
                <c:pt idx="922">
                  <c:v>26.06</c:v>
                </c:pt>
                <c:pt idx="923">
                  <c:v>26.02</c:v>
                </c:pt>
                <c:pt idx="924">
                  <c:v>26.09</c:v>
                </c:pt>
                <c:pt idx="925">
                  <c:v>25.95</c:v>
                </c:pt>
                <c:pt idx="926">
                  <c:v>25.88</c:v>
                </c:pt>
                <c:pt idx="927">
                  <c:v>25.94</c:v>
                </c:pt>
                <c:pt idx="928">
                  <c:v>25.8</c:v>
                </c:pt>
                <c:pt idx="929">
                  <c:v>25.8</c:v>
                </c:pt>
                <c:pt idx="930">
                  <c:v>25.74</c:v>
                </c:pt>
                <c:pt idx="931">
                  <c:v>25.7</c:v>
                </c:pt>
                <c:pt idx="932">
                  <c:v>26.24</c:v>
                </c:pt>
                <c:pt idx="933">
                  <c:v>25.62</c:v>
                </c:pt>
                <c:pt idx="934">
                  <c:v>25.67</c:v>
                </c:pt>
                <c:pt idx="935">
                  <c:v>25.6</c:v>
                </c:pt>
                <c:pt idx="936">
                  <c:v>25.6</c:v>
                </c:pt>
                <c:pt idx="937">
                  <c:v>25.55</c:v>
                </c:pt>
                <c:pt idx="938">
                  <c:v>25.51</c:v>
                </c:pt>
                <c:pt idx="939">
                  <c:v>25.44</c:v>
                </c:pt>
                <c:pt idx="940">
                  <c:v>25.38</c:v>
                </c:pt>
                <c:pt idx="941">
                  <c:v>25.33</c:v>
                </c:pt>
                <c:pt idx="942">
                  <c:v>25.29</c:v>
                </c:pt>
                <c:pt idx="943">
                  <c:v>25.23</c:v>
                </c:pt>
                <c:pt idx="944">
                  <c:v>25.2</c:v>
                </c:pt>
                <c:pt idx="945">
                  <c:v>25.14</c:v>
                </c:pt>
                <c:pt idx="946">
                  <c:v>25.08</c:v>
                </c:pt>
                <c:pt idx="947">
                  <c:v>25.08</c:v>
                </c:pt>
                <c:pt idx="948">
                  <c:v>25.02</c:v>
                </c:pt>
                <c:pt idx="949">
                  <c:v>25.15</c:v>
                </c:pt>
                <c:pt idx="950">
                  <c:v>25.01</c:v>
                </c:pt>
                <c:pt idx="951">
                  <c:v>24.89</c:v>
                </c:pt>
                <c:pt idx="952">
                  <c:v>24.69</c:v>
                </c:pt>
                <c:pt idx="953">
                  <c:v>24.77</c:v>
                </c:pt>
                <c:pt idx="954">
                  <c:v>24.67</c:v>
                </c:pt>
                <c:pt idx="955">
                  <c:v>24.55</c:v>
                </c:pt>
                <c:pt idx="956">
                  <c:v>24.49</c:v>
                </c:pt>
                <c:pt idx="957">
                  <c:v>24.37</c:v>
                </c:pt>
                <c:pt idx="958">
                  <c:v>24.27</c:v>
                </c:pt>
                <c:pt idx="959">
                  <c:v>24.27</c:v>
                </c:pt>
                <c:pt idx="960">
                  <c:v>24.21</c:v>
                </c:pt>
                <c:pt idx="961">
                  <c:v>24.12</c:v>
                </c:pt>
                <c:pt idx="962">
                  <c:v>24.01</c:v>
                </c:pt>
                <c:pt idx="963">
                  <c:v>23.95</c:v>
                </c:pt>
                <c:pt idx="964">
                  <c:v>23.87</c:v>
                </c:pt>
                <c:pt idx="965">
                  <c:v>23.83</c:v>
                </c:pt>
                <c:pt idx="966">
                  <c:v>23.8</c:v>
                </c:pt>
                <c:pt idx="967">
                  <c:v>23.75</c:v>
                </c:pt>
                <c:pt idx="968">
                  <c:v>23.71</c:v>
                </c:pt>
                <c:pt idx="969">
                  <c:v>23.76</c:v>
                </c:pt>
                <c:pt idx="970">
                  <c:v>23.71</c:v>
                </c:pt>
                <c:pt idx="971">
                  <c:v>23.51</c:v>
                </c:pt>
                <c:pt idx="972">
                  <c:v>23.7</c:v>
                </c:pt>
                <c:pt idx="973">
                  <c:v>23.43</c:v>
                </c:pt>
                <c:pt idx="974">
                  <c:v>23.38</c:v>
                </c:pt>
                <c:pt idx="975">
                  <c:v>23.27</c:v>
                </c:pt>
                <c:pt idx="976">
                  <c:v>23.14</c:v>
                </c:pt>
                <c:pt idx="977">
                  <c:v>23.02</c:v>
                </c:pt>
                <c:pt idx="978">
                  <c:v>23.08</c:v>
                </c:pt>
                <c:pt idx="979">
                  <c:v>23.07</c:v>
                </c:pt>
                <c:pt idx="980">
                  <c:v>22.98</c:v>
                </c:pt>
                <c:pt idx="981">
                  <c:v>22.9</c:v>
                </c:pt>
                <c:pt idx="982">
                  <c:v>22.87</c:v>
                </c:pt>
                <c:pt idx="983">
                  <c:v>22.77</c:v>
                </c:pt>
                <c:pt idx="984">
                  <c:v>22.83</c:v>
                </c:pt>
                <c:pt idx="985">
                  <c:v>22.68</c:v>
                </c:pt>
                <c:pt idx="986">
                  <c:v>22.59</c:v>
                </c:pt>
                <c:pt idx="987">
                  <c:v>22.49</c:v>
                </c:pt>
                <c:pt idx="988">
                  <c:v>22.49</c:v>
                </c:pt>
                <c:pt idx="989">
                  <c:v>22.36</c:v>
                </c:pt>
                <c:pt idx="990">
                  <c:v>22.37</c:v>
                </c:pt>
                <c:pt idx="991">
                  <c:v>22.36</c:v>
                </c:pt>
                <c:pt idx="992">
                  <c:v>22.33</c:v>
                </c:pt>
                <c:pt idx="993">
                  <c:v>22.26</c:v>
                </c:pt>
                <c:pt idx="994">
                  <c:v>22.17</c:v>
                </c:pt>
                <c:pt idx="995">
                  <c:v>22.15</c:v>
                </c:pt>
                <c:pt idx="996">
                  <c:v>22.03</c:v>
                </c:pt>
                <c:pt idx="997">
                  <c:v>21.97</c:v>
                </c:pt>
                <c:pt idx="998">
                  <c:v>21.93</c:v>
                </c:pt>
                <c:pt idx="999">
                  <c:v>21.84</c:v>
                </c:pt>
                <c:pt idx="1000">
                  <c:v>21.77</c:v>
                </c:pt>
                <c:pt idx="1001">
                  <c:v>21.71</c:v>
                </c:pt>
                <c:pt idx="1002">
                  <c:v>21.81</c:v>
                </c:pt>
                <c:pt idx="1003">
                  <c:v>21.66</c:v>
                </c:pt>
                <c:pt idx="1004">
                  <c:v>21.61</c:v>
                </c:pt>
                <c:pt idx="1005">
                  <c:v>21.61</c:v>
                </c:pt>
                <c:pt idx="1006">
                  <c:v>21.66</c:v>
                </c:pt>
                <c:pt idx="1007">
                  <c:v>21.64</c:v>
                </c:pt>
                <c:pt idx="1008">
                  <c:v>21.54</c:v>
                </c:pt>
                <c:pt idx="1009">
                  <c:v>21.48</c:v>
                </c:pt>
                <c:pt idx="1010">
                  <c:v>21.41</c:v>
                </c:pt>
                <c:pt idx="1011">
                  <c:v>21.41</c:v>
                </c:pt>
                <c:pt idx="1012">
                  <c:v>21.32</c:v>
                </c:pt>
                <c:pt idx="1013">
                  <c:v>21.38</c:v>
                </c:pt>
                <c:pt idx="1014">
                  <c:v>21.34</c:v>
                </c:pt>
                <c:pt idx="1015">
                  <c:v>21.28</c:v>
                </c:pt>
                <c:pt idx="1016">
                  <c:v>21.4</c:v>
                </c:pt>
                <c:pt idx="1017">
                  <c:v>21.48</c:v>
                </c:pt>
                <c:pt idx="1018">
                  <c:v>21.39</c:v>
                </c:pt>
                <c:pt idx="1019">
                  <c:v>21.32</c:v>
                </c:pt>
                <c:pt idx="1020">
                  <c:v>21.28</c:v>
                </c:pt>
                <c:pt idx="1021">
                  <c:v>21.28</c:v>
                </c:pt>
                <c:pt idx="1022">
                  <c:v>21.28</c:v>
                </c:pt>
                <c:pt idx="1023">
                  <c:v>21.32</c:v>
                </c:pt>
                <c:pt idx="1024">
                  <c:v>21.24</c:v>
                </c:pt>
                <c:pt idx="1025">
                  <c:v>21.28</c:v>
                </c:pt>
                <c:pt idx="1026">
                  <c:v>21.33</c:v>
                </c:pt>
                <c:pt idx="1027">
                  <c:v>21.33</c:v>
                </c:pt>
                <c:pt idx="1028">
                  <c:v>21.31</c:v>
                </c:pt>
                <c:pt idx="1029">
                  <c:v>21.34</c:v>
                </c:pt>
                <c:pt idx="1030">
                  <c:v>21.36</c:v>
                </c:pt>
                <c:pt idx="1031">
                  <c:v>21.45</c:v>
                </c:pt>
                <c:pt idx="1032">
                  <c:v>21.43</c:v>
                </c:pt>
                <c:pt idx="1033">
                  <c:v>21.39</c:v>
                </c:pt>
                <c:pt idx="1034">
                  <c:v>21.41</c:v>
                </c:pt>
                <c:pt idx="1035">
                  <c:v>21.35</c:v>
                </c:pt>
                <c:pt idx="1036">
                  <c:v>21.39</c:v>
                </c:pt>
                <c:pt idx="1037">
                  <c:v>21.4</c:v>
                </c:pt>
                <c:pt idx="1038">
                  <c:v>21.42</c:v>
                </c:pt>
                <c:pt idx="1039">
                  <c:v>21.49</c:v>
                </c:pt>
                <c:pt idx="1040">
                  <c:v>21.72</c:v>
                </c:pt>
                <c:pt idx="1041">
                  <c:v>21.69</c:v>
                </c:pt>
                <c:pt idx="1042">
                  <c:v>21.58</c:v>
                </c:pt>
                <c:pt idx="1043">
                  <c:v>21.67</c:v>
                </c:pt>
                <c:pt idx="1044">
                  <c:v>21.72</c:v>
                </c:pt>
                <c:pt idx="1045">
                  <c:v>21.77</c:v>
                </c:pt>
                <c:pt idx="1046">
                  <c:v>21.83</c:v>
                </c:pt>
                <c:pt idx="1047">
                  <c:v>21.86</c:v>
                </c:pt>
                <c:pt idx="1048">
                  <c:v>21.91</c:v>
                </c:pt>
                <c:pt idx="1049">
                  <c:v>21.99</c:v>
                </c:pt>
                <c:pt idx="1050">
                  <c:v>21.97</c:v>
                </c:pt>
                <c:pt idx="1051">
                  <c:v>22.08</c:v>
                </c:pt>
                <c:pt idx="1052">
                  <c:v>22.06</c:v>
                </c:pt>
                <c:pt idx="1053">
                  <c:v>22.06</c:v>
                </c:pt>
                <c:pt idx="1054">
                  <c:v>22.19</c:v>
                </c:pt>
                <c:pt idx="1055">
                  <c:v>22.2</c:v>
                </c:pt>
                <c:pt idx="1056">
                  <c:v>22.21</c:v>
                </c:pt>
                <c:pt idx="1057">
                  <c:v>22.3</c:v>
                </c:pt>
                <c:pt idx="1058">
                  <c:v>22.34</c:v>
                </c:pt>
                <c:pt idx="1059">
                  <c:v>22.34</c:v>
                </c:pt>
                <c:pt idx="1060">
                  <c:v>22.5</c:v>
                </c:pt>
                <c:pt idx="1061">
                  <c:v>22.65</c:v>
                </c:pt>
                <c:pt idx="1062">
                  <c:v>22.73</c:v>
                </c:pt>
                <c:pt idx="1063">
                  <c:v>22.79</c:v>
                </c:pt>
                <c:pt idx="1064">
                  <c:v>22.77</c:v>
                </c:pt>
                <c:pt idx="1065">
                  <c:v>22.83</c:v>
                </c:pt>
                <c:pt idx="1066">
                  <c:v>22.96</c:v>
                </c:pt>
                <c:pt idx="1067">
                  <c:v>23.03</c:v>
                </c:pt>
                <c:pt idx="1068">
                  <c:v>23.11</c:v>
                </c:pt>
                <c:pt idx="1069">
                  <c:v>23.3</c:v>
                </c:pt>
                <c:pt idx="1070">
                  <c:v>23.36</c:v>
                </c:pt>
                <c:pt idx="1071">
                  <c:v>23.48</c:v>
                </c:pt>
                <c:pt idx="1072">
                  <c:v>23.56</c:v>
                </c:pt>
                <c:pt idx="1073">
                  <c:v>23.6</c:v>
                </c:pt>
                <c:pt idx="1074">
                  <c:v>23.61</c:v>
                </c:pt>
                <c:pt idx="1075">
                  <c:v>23.66</c:v>
                </c:pt>
                <c:pt idx="1076">
                  <c:v>23.74</c:v>
                </c:pt>
                <c:pt idx="1077">
                  <c:v>23.76</c:v>
                </c:pt>
                <c:pt idx="1078">
                  <c:v>23.81</c:v>
                </c:pt>
                <c:pt idx="1079">
                  <c:v>23.89</c:v>
                </c:pt>
                <c:pt idx="1080">
                  <c:v>24.16</c:v>
                </c:pt>
                <c:pt idx="1081">
                  <c:v>24.22</c:v>
                </c:pt>
                <c:pt idx="1082">
                  <c:v>24.21</c:v>
                </c:pt>
                <c:pt idx="1083">
                  <c:v>24.23</c:v>
                </c:pt>
                <c:pt idx="1084">
                  <c:v>24.31</c:v>
                </c:pt>
                <c:pt idx="1085">
                  <c:v>24.44</c:v>
                </c:pt>
                <c:pt idx="1086">
                  <c:v>24.56</c:v>
                </c:pt>
                <c:pt idx="1087">
                  <c:v>24.57</c:v>
                </c:pt>
                <c:pt idx="1088">
                  <c:v>24.64</c:v>
                </c:pt>
                <c:pt idx="1089">
                  <c:v>24.75</c:v>
                </c:pt>
                <c:pt idx="1090">
                  <c:v>24.83</c:v>
                </c:pt>
                <c:pt idx="1091">
                  <c:v>24.92</c:v>
                </c:pt>
                <c:pt idx="1092">
                  <c:v>24.92</c:v>
                </c:pt>
                <c:pt idx="1093">
                  <c:v>24.99</c:v>
                </c:pt>
                <c:pt idx="1094">
                  <c:v>25.22</c:v>
                </c:pt>
                <c:pt idx="1095">
                  <c:v>25.26</c:v>
                </c:pt>
                <c:pt idx="1096">
                  <c:v>25.36</c:v>
                </c:pt>
                <c:pt idx="1097">
                  <c:v>25.18</c:v>
                </c:pt>
                <c:pt idx="1098">
                  <c:v>25.46</c:v>
                </c:pt>
                <c:pt idx="1099">
                  <c:v>25.65</c:v>
                </c:pt>
                <c:pt idx="1100">
                  <c:v>25.6</c:v>
                </c:pt>
                <c:pt idx="1101">
                  <c:v>25.62</c:v>
                </c:pt>
                <c:pt idx="1102">
                  <c:v>25.54</c:v>
                </c:pt>
                <c:pt idx="1103">
                  <c:v>25.44</c:v>
                </c:pt>
                <c:pt idx="1104">
                  <c:v>25.44</c:v>
                </c:pt>
                <c:pt idx="1105">
                  <c:v>25.58</c:v>
                </c:pt>
                <c:pt idx="1106">
                  <c:v>25.61</c:v>
                </c:pt>
                <c:pt idx="1107">
                  <c:v>25.67</c:v>
                </c:pt>
                <c:pt idx="1108">
                  <c:v>25.75</c:v>
                </c:pt>
                <c:pt idx="1109">
                  <c:v>25.77</c:v>
                </c:pt>
                <c:pt idx="1110">
                  <c:v>25.98</c:v>
                </c:pt>
                <c:pt idx="1111">
                  <c:v>25.98</c:v>
                </c:pt>
                <c:pt idx="1112">
                  <c:v>25.91</c:v>
                </c:pt>
                <c:pt idx="1113">
                  <c:v>25.91</c:v>
                </c:pt>
                <c:pt idx="1114">
                  <c:v>26.1</c:v>
                </c:pt>
                <c:pt idx="1115">
                  <c:v>26.21</c:v>
                </c:pt>
                <c:pt idx="1116">
                  <c:v>26.23</c:v>
                </c:pt>
                <c:pt idx="1117">
                  <c:v>26.34</c:v>
                </c:pt>
                <c:pt idx="1118">
                  <c:v>26.18</c:v>
                </c:pt>
                <c:pt idx="1119">
                  <c:v>26.22</c:v>
                </c:pt>
                <c:pt idx="1120">
                  <c:v>26.39</c:v>
                </c:pt>
                <c:pt idx="1121">
                  <c:v>26.31</c:v>
                </c:pt>
                <c:pt idx="1122">
                  <c:v>26.33</c:v>
                </c:pt>
                <c:pt idx="1123">
                  <c:v>26.42</c:v>
                </c:pt>
                <c:pt idx="1124">
                  <c:v>26.38</c:v>
                </c:pt>
                <c:pt idx="1125">
                  <c:v>26.46</c:v>
                </c:pt>
                <c:pt idx="1126">
                  <c:v>26.56</c:v>
                </c:pt>
                <c:pt idx="1127">
                  <c:v>26.83</c:v>
                </c:pt>
                <c:pt idx="1128">
                  <c:v>26.72</c:v>
                </c:pt>
                <c:pt idx="1129">
                  <c:v>26.62</c:v>
                </c:pt>
                <c:pt idx="1130">
                  <c:v>26.52</c:v>
                </c:pt>
                <c:pt idx="1131">
                  <c:v>26.57</c:v>
                </c:pt>
                <c:pt idx="1132">
                  <c:v>26.57</c:v>
                </c:pt>
                <c:pt idx="1133">
                  <c:v>26.58</c:v>
                </c:pt>
                <c:pt idx="1134">
                  <c:v>26.57</c:v>
                </c:pt>
                <c:pt idx="1135">
                  <c:v>26.55</c:v>
                </c:pt>
                <c:pt idx="1136">
                  <c:v>26.51</c:v>
                </c:pt>
                <c:pt idx="1137">
                  <c:v>26.48</c:v>
                </c:pt>
                <c:pt idx="1138">
                  <c:v>26.48</c:v>
                </c:pt>
                <c:pt idx="1139">
                  <c:v>26.6</c:v>
                </c:pt>
                <c:pt idx="1140">
                  <c:v>26.55</c:v>
                </c:pt>
                <c:pt idx="1141">
                  <c:v>26.6</c:v>
                </c:pt>
                <c:pt idx="1142">
                  <c:v>26.47</c:v>
                </c:pt>
                <c:pt idx="1143">
                  <c:v>26.57</c:v>
                </c:pt>
                <c:pt idx="1144">
                  <c:v>26.49</c:v>
                </c:pt>
                <c:pt idx="1145">
                  <c:v>26.35</c:v>
                </c:pt>
                <c:pt idx="1146">
                  <c:v>26.34</c:v>
                </c:pt>
                <c:pt idx="1147">
                  <c:v>26.34</c:v>
                </c:pt>
                <c:pt idx="1148">
                  <c:v>26.32</c:v>
                </c:pt>
                <c:pt idx="1149">
                  <c:v>26.27</c:v>
                </c:pt>
                <c:pt idx="1150">
                  <c:v>26.32</c:v>
                </c:pt>
                <c:pt idx="1151">
                  <c:v>26.3</c:v>
                </c:pt>
                <c:pt idx="1152">
                  <c:v>26.3</c:v>
                </c:pt>
                <c:pt idx="1153">
                  <c:v>26.34</c:v>
                </c:pt>
                <c:pt idx="1154">
                  <c:v>26.37</c:v>
                </c:pt>
                <c:pt idx="1155">
                  <c:v>26.32</c:v>
                </c:pt>
                <c:pt idx="1156">
                  <c:v>26.29</c:v>
                </c:pt>
                <c:pt idx="1157">
                  <c:v>26.34</c:v>
                </c:pt>
                <c:pt idx="1158">
                  <c:v>26.29</c:v>
                </c:pt>
                <c:pt idx="1159">
                  <c:v>26.25</c:v>
                </c:pt>
                <c:pt idx="1160">
                  <c:v>26.22</c:v>
                </c:pt>
                <c:pt idx="1161">
                  <c:v>26.25</c:v>
                </c:pt>
                <c:pt idx="1162">
                  <c:v>26.2</c:v>
                </c:pt>
                <c:pt idx="1163">
                  <c:v>26.25</c:v>
                </c:pt>
                <c:pt idx="1164">
                  <c:v>26.15</c:v>
                </c:pt>
                <c:pt idx="1165">
                  <c:v>26.17</c:v>
                </c:pt>
                <c:pt idx="1166">
                  <c:v>26.22</c:v>
                </c:pt>
                <c:pt idx="1167">
                  <c:v>26.17</c:v>
                </c:pt>
                <c:pt idx="1168">
                  <c:v>26.03</c:v>
                </c:pt>
                <c:pt idx="1169">
                  <c:v>26.08</c:v>
                </c:pt>
                <c:pt idx="1170">
                  <c:v>26.07</c:v>
                </c:pt>
                <c:pt idx="1171">
                  <c:v>26.01</c:v>
                </c:pt>
                <c:pt idx="1172">
                  <c:v>26.02</c:v>
                </c:pt>
                <c:pt idx="1173">
                  <c:v>25.97</c:v>
                </c:pt>
                <c:pt idx="1174">
                  <c:v>25.94</c:v>
                </c:pt>
                <c:pt idx="1175">
                  <c:v>25.95</c:v>
                </c:pt>
                <c:pt idx="1176">
                  <c:v>25.88</c:v>
                </c:pt>
                <c:pt idx="1177">
                  <c:v>25.88</c:v>
                </c:pt>
                <c:pt idx="1178">
                  <c:v>25.85</c:v>
                </c:pt>
                <c:pt idx="1179">
                  <c:v>25.74</c:v>
                </c:pt>
                <c:pt idx="1180">
                  <c:v>25.82</c:v>
                </c:pt>
                <c:pt idx="1181">
                  <c:v>25.73</c:v>
                </c:pt>
                <c:pt idx="1182">
                  <c:v>25.72</c:v>
                </c:pt>
                <c:pt idx="1183">
                  <c:v>25.73</c:v>
                </c:pt>
                <c:pt idx="1184">
                  <c:v>25.65</c:v>
                </c:pt>
                <c:pt idx="1185">
                  <c:v>25.65</c:v>
                </c:pt>
                <c:pt idx="1186">
                  <c:v>25.58</c:v>
                </c:pt>
                <c:pt idx="1187">
                  <c:v>25.55</c:v>
                </c:pt>
                <c:pt idx="1188">
                  <c:v>25.6</c:v>
                </c:pt>
                <c:pt idx="1189">
                  <c:v>25.61</c:v>
                </c:pt>
                <c:pt idx="1190">
                  <c:v>25.56</c:v>
                </c:pt>
                <c:pt idx="1191">
                  <c:v>25.51</c:v>
                </c:pt>
                <c:pt idx="1192">
                  <c:v>25.7</c:v>
                </c:pt>
                <c:pt idx="1193">
                  <c:v>25.54</c:v>
                </c:pt>
                <c:pt idx="1194">
                  <c:v>25.47</c:v>
                </c:pt>
                <c:pt idx="1195">
                  <c:v>25.41</c:v>
                </c:pt>
                <c:pt idx="1196">
                  <c:v>25.37</c:v>
                </c:pt>
                <c:pt idx="1197">
                  <c:v>25.5</c:v>
                </c:pt>
                <c:pt idx="1198">
                  <c:v>25.49</c:v>
                </c:pt>
                <c:pt idx="1199">
                  <c:v>25.47</c:v>
                </c:pt>
                <c:pt idx="1200">
                  <c:v>25.4</c:v>
                </c:pt>
                <c:pt idx="1201">
                  <c:v>25.41</c:v>
                </c:pt>
                <c:pt idx="1202">
                  <c:v>25.49</c:v>
                </c:pt>
                <c:pt idx="1203">
                  <c:v>25.43</c:v>
                </c:pt>
                <c:pt idx="1204">
                  <c:v>25.38</c:v>
                </c:pt>
                <c:pt idx="1205">
                  <c:v>25.39</c:v>
                </c:pt>
                <c:pt idx="1206">
                  <c:v>25.53</c:v>
                </c:pt>
                <c:pt idx="1209">
                  <c:v>25.54</c:v>
                </c:pt>
                <c:pt idx="1210">
                  <c:v>25.43</c:v>
                </c:pt>
                <c:pt idx="1211">
                  <c:v>25.4</c:v>
                </c:pt>
                <c:pt idx="1212">
                  <c:v>25.5</c:v>
                </c:pt>
                <c:pt idx="1213">
                  <c:v>25.5</c:v>
                </c:pt>
                <c:pt idx="1214">
                  <c:v>25.45</c:v>
                </c:pt>
                <c:pt idx="1215">
                  <c:v>25.52</c:v>
                </c:pt>
                <c:pt idx="1216">
                  <c:v>25.47</c:v>
                </c:pt>
                <c:pt idx="1217">
                  <c:v>25.43</c:v>
                </c:pt>
                <c:pt idx="1218">
                  <c:v>25.49</c:v>
                </c:pt>
                <c:pt idx="1219">
                  <c:v>25.52</c:v>
                </c:pt>
                <c:pt idx="1220">
                  <c:v>25.54</c:v>
                </c:pt>
                <c:pt idx="1221">
                  <c:v>25.46</c:v>
                </c:pt>
                <c:pt idx="1222">
                  <c:v>25.41</c:v>
                </c:pt>
                <c:pt idx="1223">
                  <c:v>25.48</c:v>
                </c:pt>
                <c:pt idx="1224">
                  <c:v>25.39</c:v>
                </c:pt>
                <c:pt idx="1225">
                  <c:v>25.42</c:v>
                </c:pt>
                <c:pt idx="1226">
                  <c:v>25.41</c:v>
                </c:pt>
                <c:pt idx="1227">
                  <c:v>25.44</c:v>
                </c:pt>
                <c:pt idx="1228">
                  <c:v>25.51</c:v>
                </c:pt>
                <c:pt idx="1229">
                  <c:v>25.48</c:v>
                </c:pt>
                <c:pt idx="1230">
                  <c:v>25.44</c:v>
                </c:pt>
                <c:pt idx="1231">
                  <c:v>25.42</c:v>
                </c:pt>
                <c:pt idx="1232">
                  <c:v>25.44</c:v>
                </c:pt>
                <c:pt idx="1233">
                  <c:v>25.5</c:v>
                </c:pt>
                <c:pt idx="1234">
                  <c:v>25.49</c:v>
                </c:pt>
                <c:pt idx="1235">
                  <c:v>25.46</c:v>
                </c:pt>
                <c:pt idx="1236">
                  <c:v>25.55</c:v>
                </c:pt>
                <c:pt idx="1237">
                  <c:v>25.56</c:v>
                </c:pt>
                <c:pt idx="1238">
                  <c:v>25.6</c:v>
                </c:pt>
                <c:pt idx="1239">
                  <c:v>25.55</c:v>
                </c:pt>
                <c:pt idx="1240">
                  <c:v>25.76</c:v>
                </c:pt>
                <c:pt idx="1241">
                  <c:v>25.62</c:v>
                </c:pt>
                <c:pt idx="1242">
                  <c:v>25.64</c:v>
                </c:pt>
                <c:pt idx="1243">
                  <c:v>25.71</c:v>
                </c:pt>
                <c:pt idx="1244">
                  <c:v>25.79</c:v>
                </c:pt>
                <c:pt idx="1245">
                  <c:v>25.73</c:v>
                </c:pt>
                <c:pt idx="1246">
                  <c:v>25.72</c:v>
                </c:pt>
                <c:pt idx="1247">
                  <c:v>25.92</c:v>
                </c:pt>
                <c:pt idx="1248">
                  <c:v>25.76</c:v>
                </c:pt>
                <c:pt idx="1249">
                  <c:v>25.86</c:v>
                </c:pt>
                <c:pt idx="1250">
                  <c:v>25.89</c:v>
                </c:pt>
                <c:pt idx="1251">
                  <c:v>25.89</c:v>
                </c:pt>
                <c:pt idx="1252">
                  <c:v>25.92</c:v>
                </c:pt>
                <c:pt idx="1253">
                  <c:v>25.89</c:v>
                </c:pt>
                <c:pt idx="1254">
                  <c:v>25.84</c:v>
                </c:pt>
                <c:pt idx="1255">
                  <c:v>25.79</c:v>
                </c:pt>
                <c:pt idx="1256">
                  <c:v>25.76</c:v>
                </c:pt>
                <c:pt idx="1257">
                  <c:v>25.86</c:v>
                </c:pt>
                <c:pt idx="1258">
                  <c:v>25.89</c:v>
                </c:pt>
                <c:pt idx="1259">
                  <c:v>25.89</c:v>
                </c:pt>
                <c:pt idx="1260">
                  <c:v>25.89</c:v>
                </c:pt>
                <c:pt idx="1261">
                  <c:v>25.93</c:v>
                </c:pt>
                <c:pt idx="1262">
                  <c:v>26</c:v>
                </c:pt>
                <c:pt idx="1263">
                  <c:v>26.18</c:v>
                </c:pt>
                <c:pt idx="1264">
                  <c:v>26.03</c:v>
                </c:pt>
                <c:pt idx="1265">
                  <c:v>25.97</c:v>
                </c:pt>
                <c:pt idx="1266">
                  <c:v>25.99</c:v>
                </c:pt>
                <c:pt idx="1267">
                  <c:v>26.15</c:v>
                </c:pt>
                <c:pt idx="1268">
                  <c:v>26</c:v>
                </c:pt>
                <c:pt idx="1269">
                  <c:v>25.96</c:v>
                </c:pt>
                <c:pt idx="1270">
                  <c:v>26.22</c:v>
                </c:pt>
                <c:pt idx="1271">
                  <c:v>26.09</c:v>
                </c:pt>
                <c:pt idx="1272">
                  <c:v>26.12</c:v>
                </c:pt>
                <c:pt idx="1273">
                  <c:v>26.03</c:v>
                </c:pt>
                <c:pt idx="1274">
                  <c:v>26.12</c:v>
                </c:pt>
                <c:pt idx="1275">
                  <c:v>26.06</c:v>
                </c:pt>
                <c:pt idx="1276">
                  <c:v>25.99</c:v>
                </c:pt>
                <c:pt idx="1277">
                  <c:v>26.01</c:v>
                </c:pt>
                <c:pt idx="1278">
                  <c:v>26.14</c:v>
                </c:pt>
                <c:pt idx="1279">
                  <c:v>26.04</c:v>
                </c:pt>
                <c:pt idx="1280">
                  <c:v>26.08</c:v>
                </c:pt>
                <c:pt idx="1281">
                  <c:v>25.96</c:v>
                </c:pt>
                <c:pt idx="1282">
                  <c:v>26.01</c:v>
                </c:pt>
                <c:pt idx="1283">
                  <c:v>26.08</c:v>
                </c:pt>
                <c:pt idx="1284">
                  <c:v>26.04</c:v>
                </c:pt>
                <c:pt idx="1285">
                  <c:v>26.06</c:v>
                </c:pt>
                <c:pt idx="1286">
                  <c:v>26.02</c:v>
                </c:pt>
                <c:pt idx="1287">
                  <c:v>25.94</c:v>
                </c:pt>
                <c:pt idx="1288">
                  <c:v>25.92</c:v>
                </c:pt>
                <c:pt idx="1289">
                  <c:v>25.88</c:v>
                </c:pt>
                <c:pt idx="1290">
                  <c:v>25.82</c:v>
                </c:pt>
                <c:pt idx="1291">
                  <c:v>25.81</c:v>
                </c:pt>
                <c:pt idx="1292">
                  <c:v>25.87</c:v>
                </c:pt>
                <c:pt idx="1293">
                  <c:v>25.86</c:v>
                </c:pt>
                <c:pt idx="1294">
                  <c:v>25.82</c:v>
                </c:pt>
                <c:pt idx="1295">
                  <c:v>25.79</c:v>
                </c:pt>
                <c:pt idx="1296">
                  <c:v>25.69</c:v>
                </c:pt>
                <c:pt idx="1297">
                  <c:v>25.6</c:v>
                </c:pt>
                <c:pt idx="1298">
                  <c:v>25.63</c:v>
                </c:pt>
                <c:pt idx="1299">
                  <c:v>25.55</c:v>
                </c:pt>
                <c:pt idx="1300">
                  <c:v>25.46</c:v>
                </c:pt>
                <c:pt idx="1301">
                  <c:v>25.65</c:v>
                </c:pt>
                <c:pt idx="1302">
                  <c:v>25.48</c:v>
                </c:pt>
                <c:pt idx="1303">
                  <c:v>25.5</c:v>
                </c:pt>
                <c:pt idx="1304">
                  <c:v>25.4</c:v>
                </c:pt>
                <c:pt idx="1305">
                  <c:v>25.54</c:v>
                </c:pt>
                <c:pt idx="1306">
                  <c:v>25.36</c:v>
                </c:pt>
                <c:pt idx="1307">
                  <c:v>25.35</c:v>
                </c:pt>
                <c:pt idx="1308">
                  <c:v>25.26</c:v>
                </c:pt>
                <c:pt idx="1309">
                  <c:v>25.16</c:v>
                </c:pt>
                <c:pt idx="1310">
                  <c:v>25.05</c:v>
                </c:pt>
                <c:pt idx="1311">
                  <c:v>25.02</c:v>
                </c:pt>
                <c:pt idx="1312">
                  <c:v>24.97</c:v>
                </c:pt>
                <c:pt idx="1313">
                  <c:v>25.19</c:v>
                </c:pt>
                <c:pt idx="1314">
                  <c:v>25.13</c:v>
                </c:pt>
                <c:pt idx="1315">
                  <c:v>25.1</c:v>
                </c:pt>
                <c:pt idx="1316">
                  <c:v>24.98</c:v>
                </c:pt>
                <c:pt idx="1317">
                  <c:v>24.82</c:v>
                </c:pt>
                <c:pt idx="1318">
                  <c:v>24.75</c:v>
                </c:pt>
                <c:pt idx="1319">
                  <c:v>24.71</c:v>
                </c:pt>
                <c:pt idx="1320">
                  <c:v>24.62</c:v>
                </c:pt>
                <c:pt idx="1321">
                  <c:v>24.6</c:v>
                </c:pt>
                <c:pt idx="1322">
                  <c:v>24.55</c:v>
                </c:pt>
                <c:pt idx="1323">
                  <c:v>24.44</c:v>
                </c:pt>
                <c:pt idx="1324">
                  <c:v>24.32</c:v>
                </c:pt>
                <c:pt idx="1325">
                  <c:v>24.26</c:v>
                </c:pt>
                <c:pt idx="1326">
                  <c:v>24.17</c:v>
                </c:pt>
                <c:pt idx="1327">
                  <c:v>24.14</c:v>
                </c:pt>
                <c:pt idx="1328">
                  <c:v>24.1</c:v>
                </c:pt>
                <c:pt idx="1329">
                  <c:v>23.95</c:v>
                </c:pt>
                <c:pt idx="1330">
                  <c:v>23.94</c:v>
                </c:pt>
                <c:pt idx="1331">
                  <c:v>23.92</c:v>
                </c:pt>
                <c:pt idx="1332">
                  <c:v>23.9</c:v>
                </c:pt>
                <c:pt idx="1333">
                  <c:v>23.8</c:v>
                </c:pt>
                <c:pt idx="1334">
                  <c:v>23.61</c:v>
                </c:pt>
                <c:pt idx="1335">
                  <c:v>23.63</c:v>
                </c:pt>
                <c:pt idx="1336">
                  <c:v>23.56</c:v>
                </c:pt>
                <c:pt idx="1337">
                  <c:v>23.46</c:v>
                </c:pt>
                <c:pt idx="1338">
                  <c:v>23.31</c:v>
                </c:pt>
                <c:pt idx="1339">
                  <c:v>23.35</c:v>
                </c:pt>
                <c:pt idx="1340">
                  <c:v>23.25</c:v>
                </c:pt>
                <c:pt idx="1341">
                  <c:v>23.24</c:v>
                </c:pt>
                <c:pt idx="1342">
                  <c:v>23.13</c:v>
                </c:pt>
                <c:pt idx="1343">
                  <c:v>23.05</c:v>
                </c:pt>
                <c:pt idx="1344">
                  <c:v>23.02</c:v>
                </c:pt>
                <c:pt idx="1345">
                  <c:v>22.93</c:v>
                </c:pt>
                <c:pt idx="1346">
                  <c:v>22.88</c:v>
                </c:pt>
                <c:pt idx="1347">
                  <c:v>22.78</c:v>
                </c:pt>
                <c:pt idx="1348">
                  <c:v>22.71</c:v>
                </c:pt>
                <c:pt idx="1349">
                  <c:v>22.63</c:v>
                </c:pt>
                <c:pt idx="1350">
                  <c:v>22.57</c:v>
                </c:pt>
                <c:pt idx="1351">
                  <c:v>22.48</c:v>
                </c:pt>
                <c:pt idx="1352">
                  <c:v>22.4</c:v>
                </c:pt>
                <c:pt idx="1353">
                  <c:v>22.44</c:v>
                </c:pt>
                <c:pt idx="1354">
                  <c:v>22.46</c:v>
                </c:pt>
                <c:pt idx="1355">
                  <c:v>22.38</c:v>
                </c:pt>
                <c:pt idx="1356">
                  <c:v>22.17</c:v>
                </c:pt>
                <c:pt idx="1357">
                  <c:v>22.08</c:v>
                </c:pt>
                <c:pt idx="1358">
                  <c:v>22.03</c:v>
                </c:pt>
                <c:pt idx="1359">
                  <c:v>22.03</c:v>
                </c:pt>
                <c:pt idx="1360">
                  <c:v>22</c:v>
                </c:pt>
                <c:pt idx="1361">
                  <c:v>21.94</c:v>
                </c:pt>
                <c:pt idx="1362">
                  <c:v>21.88</c:v>
                </c:pt>
                <c:pt idx="1363">
                  <c:v>21.77</c:v>
                </c:pt>
                <c:pt idx="1364">
                  <c:v>21.85</c:v>
                </c:pt>
                <c:pt idx="1365">
                  <c:v>21.79</c:v>
                </c:pt>
                <c:pt idx="1366">
                  <c:v>21.72</c:v>
                </c:pt>
                <c:pt idx="1367">
                  <c:v>21.74</c:v>
                </c:pt>
                <c:pt idx="1368">
                  <c:v>21.69</c:v>
                </c:pt>
                <c:pt idx="1369">
                  <c:v>21.68</c:v>
                </c:pt>
                <c:pt idx="1370">
                  <c:v>21.57</c:v>
                </c:pt>
                <c:pt idx="1371">
                  <c:v>21.61</c:v>
                </c:pt>
                <c:pt idx="1372">
                  <c:v>21.49</c:v>
                </c:pt>
                <c:pt idx="1373">
                  <c:v>21.51</c:v>
                </c:pt>
                <c:pt idx="1374">
                  <c:v>21.52</c:v>
                </c:pt>
                <c:pt idx="1375">
                  <c:v>21.56</c:v>
                </c:pt>
                <c:pt idx="1376">
                  <c:v>21.48</c:v>
                </c:pt>
                <c:pt idx="1377">
                  <c:v>21.42</c:v>
                </c:pt>
                <c:pt idx="1378">
                  <c:v>21.4</c:v>
                </c:pt>
                <c:pt idx="1379">
                  <c:v>21.36</c:v>
                </c:pt>
                <c:pt idx="1380">
                  <c:v>21.34</c:v>
                </c:pt>
                <c:pt idx="1381">
                  <c:v>21.39</c:v>
                </c:pt>
                <c:pt idx="1382">
                  <c:v>21.36</c:v>
                </c:pt>
                <c:pt idx="1383">
                  <c:v>21.25</c:v>
                </c:pt>
                <c:pt idx="1384">
                  <c:v>21.16</c:v>
                </c:pt>
                <c:pt idx="1385">
                  <c:v>21.21</c:v>
                </c:pt>
                <c:pt idx="1386">
                  <c:v>21.27</c:v>
                </c:pt>
                <c:pt idx="1387">
                  <c:v>21.38</c:v>
                </c:pt>
                <c:pt idx="1388">
                  <c:v>21.42</c:v>
                </c:pt>
                <c:pt idx="1389">
                  <c:v>21.23</c:v>
                </c:pt>
                <c:pt idx="1390">
                  <c:v>21.28</c:v>
                </c:pt>
                <c:pt idx="1391">
                  <c:v>21.27</c:v>
                </c:pt>
                <c:pt idx="1392">
                  <c:v>21.3</c:v>
                </c:pt>
                <c:pt idx="1393">
                  <c:v>21.35</c:v>
                </c:pt>
                <c:pt idx="1394">
                  <c:v>21.31</c:v>
                </c:pt>
                <c:pt idx="1395">
                  <c:v>21.37</c:v>
                </c:pt>
                <c:pt idx="1396">
                  <c:v>21.41</c:v>
                </c:pt>
                <c:pt idx="1397">
                  <c:v>21.35</c:v>
                </c:pt>
                <c:pt idx="1398">
                  <c:v>21.3</c:v>
                </c:pt>
                <c:pt idx="1399">
                  <c:v>21.36</c:v>
                </c:pt>
                <c:pt idx="1400">
                  <c:v>21.44</c:v>
                </c:pt>
                <c:pt idx="1401">
                  <c:v>21.49</c:v>
                </c:pt>
                <c:pt idx="1402">
                  <c:v>21.43</c:v>
                </c:pt>
                <c:pt idx="1403">
                  <c:v>21.48</c:v>
                </c:pt>
                <c:pt idx="1404">
                  <c:v>21.5</c:v>
                </c:pt>
                <c:pt idx="1405">
                  <c:v>21.59</c:v>
                </c:pt>
                <c:pt idx="1406">
                  <c:v>21.62</c:v>
                </c:pt>
                <c:pt idx="1407">
                  <c:v>21.69</c:v>
                </c:pt>
                <c:pt idx="1408">
                  <c:v>21.71</c:v>
                </c:pt>
                <c:pt idx="1409">
                  <c:v>21.77</c:v>
                </c:pt>
                <c:pt idx="1410">
                  <c:v>21.78</c:v>
                </c:pt>
                <c:pt idx="1411">
                  <c:v>21.89</c:v>
                </c:pt>
                <c:pt idx="1412">
                  <c:v>21.97</c:v>
                </c:pt>
                <c:pt idx="1413">
                  <c:v>22.11</c:v>
                </c:pt>
                <c:pt idx="1414">
                  <c:v>21.99</c:v>
                </c:pt>
                <c:pt idx="1415">
                  <c:v>22.09</c:v>
                </c:pt>
                <c:pt idx="1416">
                  <c:v>22.14</c:v>
                </c:pt>
                <c:pt idx="1417">
                  <c:v>22.23</c:v>
                </c:pt>
                <c:pt idx="1418">
                  <c:v>22.31</c:v>
                </c:pt>
                <c:pt idx="1419">
                  <c:v>22.27</c:v>
                </c:pt>
                <c:pt idx="1420">
                  <c:v>22.23</c:v>
                </c:pt>
                <c:pt idx="1421">
                  <c:v>22.28</c:v>
                </c:pt>
                <c:pt idx="1422">
                  <c:v>22.46</c:v>
                </c:pt>
                <c:pt idx="1423">
                  <c:v>22.45</c:v>
                </c:pt>
                <c:pt idx="1424">
                  <c:v>22.49</c:v>
                </c:pt>
                <c:pt idx="1425">
                  <c:v>22.49</c:v>
                </c:pt>
                <c:pt idx="1426">
                  <c:v>22.63</c:v>
                </c:pt>
                <c:pt idx="1427">
                  <c:v>22.66</c:v>
                </c:pt>
                <c:pt idx="1428">
                  <c:v>22.84</c:v>
                </c:pt>
                <c:pt idx="1429">
                  <c:v>22.85</c:v>
                </c:pt>
                <c:pt idx="1430">
                  <c:v>22.86</c:v>
                </c:pt>
                <c:pt idx="1431">
                  <c:v>23.17</c:v>
                </c:pt>
                <c:pt idx="1432">
                  <c:v>23.2</c:v>
                </c:pt>
                <c:pt idx="1433">
                  <c:v>23.11</c:v>
                </c:pt>
                <c:pt idx="1434">
                  <c:v>23.18</c:v>
                </c:pt>
                <c:pt idx="1435">
                  <c:v>23.29</c:v>
                </c:pt>
                <c:pt idx="1436">
                  <c:v>23.47</c:v>
                </c:pt>
                <c:pt idx="1437">
                  <c:v>23.39</c:v>
                </c:pt>
                <c:pt idx="1438">
                  <c:v>23.51</c:v>
                </c:pt>
                <c:pt idx="1439">
                  <c:v>23.56</c:v>
                </c:pt>
                <c:pt idx="1440">
                  <c:v>23.57</c:v>
                </c:pt>
                <c:pt idx="1441">
                  <c:v>23.78</c:v>
                </c:pt>
                <c:pt idx="1442">
                  <c:v>23.93</c:v>
                </c:pt>
                <c:pt idx="1443">
                  <c:v>23.85</c:v>
                </c:pt>
                <c:pt idx="1444">
                  <c:v>23.85</c:v>
                </c:pt>
                <c:pt idx="1445">
                  <c:v>24</c:v>
                </c:pt>
                <c:pt idx="1446">
                  <c:v>23.97</c:v>
                </c:pt>
                <c:pt idx="1447">
                  <c:v>24.05</c:v>
                </c:pt>
                <c:pt idx="1448">
                  <c:v>24.06</c:v>
                </c:pt>
                <c:pt idx="1449">
                  <c:v>24.2</c:v>
                </c:pt>
                <c:pt idx="1450">
                  <c:v>24.24</c:v>
                </c:pt>
                <c:pt idx="1451">
                  <c:v>24.48</c:v>
                </c:pt>
                <c:pt idx="1452">
                  <c:v>24.5</c:v>
                </c:pt>
                <c:pt idx="1453">
                  <c:v>24.47</c:v>
                </c:pt>
                <c:pt idx="1454">
                  <c:v>24.59</c:v>
                </c:pt>
                <c:pt idx="1455">
                  <c:v>24.59</c:v>
                </c:pt>
                <c:pt idx="1456">
                  <c:v>24.68</c:v>
                </c:pt>
                <c:pt idx="1457">
                  <c:v>24.84</c:v>
                </c:pt>
                <c:pt idx="1458">
                  <c:v>25.02</c:v>
                </c:pt>
                <c:pt idx="1459">
                  <c:v>24.98</c:v>
                </c:pt>
                <c:pt idx="1460">
                  <c:v>25.06</c:v>
                </c:pt>
                <c:pt idx="1461">
                  <c:v>25.02</c:v>
                </c:pt>
                <c:pt idx="1462">
                  <c:v>25.08</c:v>
                </c:pt>
                <c:pt idx="1463">
                  <c:v>25.15</c:v>
                </c:pt>
                <c:pt idx="1464">
                  <c:v>25.29</c:v>
                </c:pt>
                <c:pt idx="1465">
                  <c:v>25.32</c:v>
                </c:pt>
                <c:pt idx="1466">
                  <c:v>25.48</c:v>
                </c:pt>
                <c:pt idx="1467">
                  <c:v>25.6</c:v>
                </c:pt>
                <c:pt idx="1468">
                  <c:v>25.61</c:v>
                </c:pt>
                <c:pt idx="1469">
                  <c:v>25.56</c:v>
                </c:pt>
                <c:pt idx="1470">
                  <c:v>25.49</c:v>
                </c:pt>
                <c:pt idx="1471">
                  <c:v>25.59</c:v>
                </c:pt>
                <c:pt idx="1472">
                  <c:v>25.82</c:v>
                </c:pt>
                <c:pt idx="1473">
                  <c:v>26.114000000000001</c:v>
                </c:pt>
                <c:pt idx="1474">
                  <c:v>25.78</c:v>
                </c:pt>
                <c:pt idx="1475">
                  <c:v>25.83</c:v>
                </c:pt>
                <c:pt idx="1476">
                  <c:v>26.02</c:v>
                </c:pt>
                <c:pt idx="1477">
                  <c:v>26.12</c:v>
                </c:pt>
                <c:pt idx="1478">
                  <c:v>26.06</c:v>
                </c:pt>
                <c:pt idx="1479">
                  <c:v>26</c:v>
                </c:pt>
                <c:pt idx="1480">
                  <c:v>26.03</c:v>
                </c:pt>
                <c:pt idx="1481">
                  <c:v>26.32</c:v>
                </c:pt>
                <c:pt idx="1482">
                  <c:v>26.46</c:v>
                </c:pt>
                <c:pt idx="1483">
                  <c:v>26.5</c:v>
                </c:pt>
                <c:pt idx="1484">
                  <c:v>26.24</c:v>
                </c:pt>
                <c:pt idx="1485">
                  <c:v>26.33</c:v>
                </c:pt>
                <c:pt idx="1486">
                  <c:v>26.37</c:v>
                </c:pt>
                <c:pt idx="1487">
                  <c:v>26.43</c:v>
                </c:pt>
                <c:pt idx="1488">
                  <c:v>26.44</c:v>
                </c:pt>
                <c:pt idx="1489">
                  <c:v>26.61</c:v>
                </c:pt>
                <c:pt idx="1490">
                  <c:v>26.58</c:v>
                </c:pt>
                <c:pt idx="1491">
                  <c:v>26.37</c:v>
                </c:pt>
                <c:pt idx="1492">
                  <c:v>26.34</c:v>
                </c:pt>
                <c:pt idx="1493">
                  <c:v>26.35</c:v>
                </c:pt>
                <c:pt idx="1494">
                  <c:v>26.53</c:v>
                </c:pt>
                <c:pt idx="1495">
                  <c:v>26.6</c:v>
                </c:pt>
                <c:pt idx="1496">
                  <c:v>26.56</c:v>
                </c:pt>
                <c:pt idx="1497">
                  <c:v>26.41</c:v>
                </c:pt>
                <c:pt idx="1498">
                  <c:v>26.44</c:v>
                </c:pt>
                <c:pt idx="1499">
                  <c:v>26.5</c:v>
                </c:pt>
                <c:pt idx="1500">
                  <c:v>26.58</c:v>
                </c:pt>
                <c:pt idx="1501">
                  <c:v>26.55</c:v>
                </c:pt>
                <c:pt idx="1502">
                  <c:v>26.56</c:v>
                </c:pt>
                <c:pt idx="1503">
                  <c:v>26.44</c:v>
                </c:pt>
                <c:pt idx="1504">
                  <c:v>26.42</c:v>
                </c:pt>
                <c:pt idx="1505">
                  <c:v>26.42</c:v>
                </c:pt>
                <c:pt idx="1506">
                  <c:v>26.5</c:v>
                </c:pt>
                <c:pt idx="1507">
                  <c:v>26.51</c:v>
                </c:pt>
                <c:pt idx="1508">
                  <c:v>26.52</c:v>
                </c:pt>
                <c:pt idx="1509">
                  <c:v>26.54</c:v>
                </c:pt>
                <c:pt idx="1510">
                  <c:v>26.38</c:v>
                </c:pt>
                <c:pt idx="1511">
                  <c:v>26.43</c:v>
                </c:pt>
                <c:pt idx="1512">
                  <c:v>26.3</c:v>
                </c:pt>
                <c:pt idx="1513">
                  <c:v>26.42</c:v>
                </c:pt>
                <c:pt idx="1514">
                  <c:v>26.46</c:v>
                </c:pt>
                <c:pt idx="1515">
                  <c:v>26.56</c:v>
                </c:pt>
                <c:pt idx="1516">
                  <c:v>26.46</c:v>
                </c:pt>
                <c:pt idx="1517">
                  <c:v>26.3</c:v>
                </c:pt>
                <c:pt idx="1518">
                  <c:v>26.28</c:v>
                </c:pt>
                <c:pt idx="1519">
                  <c:v>26.22</c:v>
                </c:pt>
                <c:pt idx="1520">
                  <c:v>26.26</c:v>
                </c:pt>
                <c:pt idx="1521">
                  <c:v>26.2</c:v>
                </c:pt>
                <c:pt idx="1522">
                  <c:v>26.207000000000001</c:v>
                </c:pt>
                <c:pt idx="1523">
                  <c:v>26.23</c:v>
                </c:pt>
                <c:pt idx="1524">
                  <c:v>26.164000000000001</c:v>
                </c:pt>
                <c:pt idx="1525">
                  <c:v>26.187999999999999</c:v>
                </c:pt>
                <c:pt idx="1526">
                  <c:v>26.074999999999999</c:v>
                </c:pt>
                <c:pt idx="1527">
                  <c:v>26.079000000000001</c:v>
                </c:pt>
                <c:pt idx="1528">
                  <c:v>25.991</c:v>
                </c:pt>
                <c:pt idx="1529">
                  <c:v>26.094999999999999</c:v>
                </c:pt>
                <c:pt idx="1530">
                  <c:v>26.047000000000001</c:v>
                </c:pt>
                <c:pt idx="1531">
                  <c:v>26.024000000000001</c:v>
                </c:pt>
                <c:pt idx="1532">
                  <c:v>26.04</c:v>
                </c:pt>
                <c:pt idx="1533">
                  <c:v>25.981999999999999</c:v>
                </c:pt>
                <c:pt idx="1534">
                  <c:v>25.94</c:v>
                </c:pt>
                <c:pt idx="1535">
                  <c:v>25.9</c:v>
                </c:pt>
                <c:pt idx="1536">
                  <c:v>25.954000000000001</c:v>
                </c:pt>
                <c:pt idx="1537">
                  <c:v>25.878</c:v>
                </c:pt>
                <c:pt idx="1538">
                  <c:v>25.896000000000001</c:v>
                </c:pt>
                <c:pt idx="1539">
                  <c:v>25.872</c:v>
                </c:pt>
                <c:pt idx="1540">
                  <c:v>25.9</c:v>
                </c:pt>
                <c:pt idx="1541">
                  <c:v>25.859000000000002</c:v>
                </c:pt>
                <c:pt idx="1542">
                  <c:v>25.806999999999999</c:v>
                </c:pt>
                <c:pt idx="1543">
                  <c:v>25.777000000000001</c:v>
                </c:pt>
                <c:pt idx="1544">
                  <c:v>25.741</c:v>
                </c:pt>
                <c:pt idx="1545">
                  <c:v>25.710999999999999</c:v>
                </c:pt>
                <c:pt idx="1546">
                  <c:v>25.731999999999999</c:v>
                </c:pt>
                <c:pt idx="1547">
                  <c:v>25.686</c:v>
                </c:pt>
                <c:pt idx="1548">
                  <c:v>25.637</c:v>
                </c:pt>
                <c:pt idx="1549">
                  <c:v>25.771999999999998</c:v>
                </c:pt>
                <c:pt idx="1550">
                  <c:v>25.702000000000002</c:v>
                </c:pt>
                <c:pt idx="1551">
                  <c:v>25.597000000000001</c:v>
                </c:pt>
                <c:pt idx="1552">
                  <c:v>25.565000000000001</c:v>
                </c:pt>
                <c:pt idx="1553">
                  <c:v>25.629000000000001</c:v>
                </c:pt>
                <c:pt idx="1554">
                  <c:v>25.606000000000002</c:v>
                </c:pt>
                <c:pt idx="1555">
                  <c:v>25.474</c:v>
                </c:pt>
                <c:pt idx="1556">
                  <c:v>25.457000000000001</c:v>
                </c:pt>
                <c:pt idx="1557">
                  <c:v>25.443999999999999</c:v>
                </c:pt>
                <c:pt idx="1558">
                  <c:v>25.541</c:v>
                </c:pt>
                <c:pt idx="1559">
                  <c:v>25.481000000000002</c:v>
                </c:pt>
                <c:pt idx="1560">
                  <c:v>25.472000000000001</c:v>
                </c:pt>
                <c:pt idx="1561">
                  <c:v>25.367000000000001</c:v>
                </c:pt>
                <c:pt idx="1562">
                  <c:v>25.428999999999998</c:v>
                </c:pt>
                <c:pt idx="1563">
                  <c:v>25.378</c:v>
                </c:pt>
                <c:pt idx="1564">
                  <c:v>25.334</c:v>
                </c:pt>
                <c:pt idx="1565">
                  <c:v>25.375</c:v>
                </c:pt>
                <c:pt idx="1566">
                  <c:v>25.356000000000002</c:v>
                </c:pt>
                <c:pt idx="1567">
                  <c:v>25.286999999999999</c:v>
                </c:pt>
                <c:pt idx="1568">
                  <c:v>25.283000000000001</c:v>
                </c:pt>
                <c:pt idx="1569">
                  <c:v>25.233000000000001</c:v>
                </c:pt>
                <c:pt idx="1570">
                  <c:v>25.231999999999999</c:v>
                </c:pt>
                <c:pt idx="1571">
                  <c:v>25.221</c:v>
                </c:pt>
                <c:pt idx="1572">
                  <c:v>25.195</c:v>
                </c:pt>
                <c:pt idx="1573">
                  <c:v>25.224</c:v>
                </c:pt>
                <c:pt idx="1574">
                  <c:v>25.19</c:v>
                </c:pt>
                <c:pt idx="1575">
                  <c:v>25.248999999999999</c:v>
                </c:pt>
                <c:pt idx="1576">
                  <c:v>25.32</c:v>
                </c:pt>
                <c:pt idx="1577">
                  <c:v>25.539000000000001</c:v>
                </c:pt>
                <c:pt idx="1578">
                  <c:v>25.315999999999999</c:v>
                </c:pt>
                <c:pt idx="1579">
                  <c:v>25.414000000000001</c:v>
                </c:pt>
                <c:pt idx="1580">
                  <c:v>25.338000000000001</c:v>
                </c:pt>
                <c:pt idx="1581">
                  <c:v>25.306999999999999</c:v>
                </c:pt>
                <c:pt idx="1582">
                  <c:v>25.39</c:v>
                </c:pt>
                <c:pt idx="1583">
                  <c:v>25.364999999999998</c:v>
                </c:pt>
                <c:pt idx="1584">
                  <c:v>25.337</c:v>
                </c:pt>
                <c:pt idx="1585">
                  <c:v>25.346</c:v>
                </c:pt>
                <c:pt idx="1586">
                  <c:v>25.399000000000001</c:v>
                </c:pt>
                <c:pt idx="1587">
                  <c:v>25.460999999999999</c:v>
                </c:pt>
                <c:pt idx="1588">
                  <c:v>25.372</c:v>
                </c:pt>
                <c:pt idx="1589">
                  <c:v>25.323</c:v>
                </c:pt>
                <c:pt idx="1590">
                  <c:v>25.434000000000001</c:v>
                </c:pt>
                <c:pt idx="1591">
                  <c:v>25.495999999999999</c:v>
                </c:pt>
                <c:pt idx="1592">
                  <c:v>25.495999999999999</c:v>
                </c:pt>
                <c:pt idx="1593">
                  <c:v>25.428000000000001</c:v>
                </c:pt>
                <c:pt idx="1594">
                  <c:v>25.422999999999998</c:v>
                </c:pt>
                <c:pt idx="1595">
                  <c:v>25.439</c:v>
                </c:pt>
                <c:pt idx="1596">
                  <c:v>25.54</c:v>
                </c:pt>
                <c:pt idx="1597">
                  <c:v>25.539000000000001</c:v>
                </c:pt>
                <c:pt idx="1598">
                  <c:v>25.548999999999999</c:v>
                </c:pt>
                <c:pt idx="1599">
                  <c:v>25.446999999999999</c:v>
                </c:pt>
                <c:pt idx="1600">
                  <c:v>25.462</c:v>
                </c:pt>
                <c:pt idx="1601">
                  <c:v>25.454000000000001</c:v>
                </c:pt>
                <c:pt idx="1602">
                  <c:v>25.452000000000002</c:v>
                </c:pt>
                <c:pt idx="1603">
                  <c:v>25.489000000000001</c:v>
                </c:pt>
                <c:pt idx="1604">
                  <c:v>25.545000000000002</c:v>
                </c:pt>
                <c:pt idx="1605">
                  <c:v>25.724</c:v>
                </c:pt>
                <c:pt idx="1606">
                  <c:v>25.670999999999999</c:v>
                </c:pt>
                <c:pt idx="1607">
                  <c:v>25.782</c:v>
                </c:pt>
                <c:pt idx="1608">
                  <c:v>25.905999999999999</c:v>
                </c:pt>
                <c:pt idx="1609">
                  <c:v>25.756</c:v>
                </c:pt>
                <c:pt idx="1610">
                  <c:v>25.579000000000001</c:v>
                </c:pt>
                <c:pt idx="1611">
                  <c:v>25.733000000000001</c:v>
                </c:pt>
                <c:pt idx="1612">
                  <c:v>25.774000000000001</c:v>
                </c:pt>
                <c:pt idx="1613">
                  <c:v>25.702999999999999</c:v>
                </c:pt>
                <c:pt idx="1614">
                  <c:v>25.716000000000001</c:v>
                </c:pt>
                <c:pt idx="1615">
                  <c:v>25.696000000000002</c:v>
                </c:pt>
                <c:pt idx="1616">
                  <c:v>25.867000000000001</c:v>
                </c:pt>
                <c:pt idx="1617">
                  <c:v>25.818999999999999</c:v>
                </c:pt>
                <c:pt idx="1618">
                  <c:v>25.742000000000001</c:v>
                </c:pt>
                <c:pt idx="1619">
                  <c:v>25.850999999999999</c:v>
                </c:pt>
                <c:pt idx="1620">
                  <c:v>25.936</c:v>
                </c:pt>
                <c:pt idx="1621">
                  <c:v>25.913</c:v>
                </c:pt>
                <c:pt idx="1622">
                  <c:v>25.814</c:v>
                </c:pt>
                <c:pt idx="1623">
                  <c:v>25.777000000000001</c:v>
                </c:pt>
                <c:pt idx="1624">
                  <c:v>25.867999999999999</c:v>
                </c:pt>
                <c:pt idx="1625">
                  <c:v>26.04</c:v>
                </c:pt>
                <c:pt idx="1626">
                  <c:v>25.875</c:v>
                </c:pt>
                <c:pt idx="1627">
                  <c:v>26.073</c:v>
                </c:pt>
                <c:pt idx="1628">
                  <c:v>26.091999999999999</c:v>
                </c:pt>
                <c:pt idx="1629">
                  <c:v>26.042999999999999</c:v>
                </c:pt>
                <c:pt idx="1630">
                  <c:v>26.074999999999999</c:v>
                </c:pt>
                <c:pt idx="1631">
                  <c:v>25.992000000000001</c:v>
                </c:pt>
                <c:pt idx="1632">
                  <c:v>26</c:v>
                </c:pt>
                <c:pt idx="1633">
                  <c:v>25.942</c:v>
                </c:pt>
                <c:pt idx="1634">
                  <c:v>25.975999999999999</c:v>
                </c:pt>
                <c:pt idx="1635">
                  <c:v>25.937000000000001</c:v>
                </c:pt>
                <c:pt idx="1636">
                  <c:v>25.922999999999998</c:v>
                </c:pt>
                <c:pt idx="1637">
                  <c:v>26.184999999999999</c:v>
                </c:pt>
                <c:pt idx="1638">
                  <c:v>26.094999999999999</c:v>
                </c:pt>
                <c:pt idx="1639">
                  <c:v>25.966000000000001</c:v>
                </c:pt>
                <c:pt idx="1640">
                  <c:v>25.853999999999999</c:v>
                </c:pt>
                <c:pt idx="1641">
                  <c:v>26.125</c:v>
                </c:pt>
                <c:pt idx="1642">
                  <c:v>26.074000000000002</c:v>
                </c:pt>
                <c:pt idx="1643">
                  <c:v>26.120999999999999</c:v>
                </c:pt>
                <c:pt idx="1644">
                  <c:v>25.91</c:v>
                </c:pt>
                <c:pt idx="1645">
                  <c:v>25.971</c:v>
                </c:pt>
                <c:pt idx="1646">
                  <c:v>25.946000000000002</c:v>
                </c:pt>
                <c:pt idx="1647">
                  <c:v>26.004999999999999</c:v>
                </c:pt>
                <c:pt idx="1648">
                  <c:v>25.963999999999999</c:v>
                </c:pt>
                <c:pt idx="1649">
                  <c:v>25.949000000000002</c:v>
                </c:pt>
                <c:pt idx="1650">
                  <c:v>25.899000000000001</c:v>
                </c:pt>
                <c:pt idx="1651">
                  <c:v>25.917000000000002</c:v>
                </c:pt>
                <c:pt idx="1652">
                  <c:v>25.936</c:v>
                </c:pt>
                <c:pt idx="1653">
                  <c:v>25.811</c:v>
                </c:pt>
                <c:pt idx="1654">
                  <c:v>25.754000000000001</c:v>
                </c:pt>
                <c:pt idx="1655">
                  <c:v>25.760999999999999</c:v>
                </c:pt>
                <c:pt idx="1656">
                  <c:v>25.806000000000001</c:v>
                </c:pt>
                <c:pt idx="1657">
                  <c:v>25.901</c:v>
                </c:pt>
                <c:pt idx="1658">
                  <c:v>25.734000000000002</c:v>
                </c:pt>
                <c:pt idx="1659">
                  <c:v>25.751000000000001</c:v>
                </c:pt>
                <c:pt idx="1660">
                  <c:v>25.745000000000001</c:v>
                </c:pt>
                <c:pt idx="1661">
                  <c:v>25.683</c:v>
                </c:pt>
                <c:pt idx="1662">
                  <c:v>25.646000000000001</c:v>
                </c:pt>
                <c:pt idx="1663">
                  <c:v>25.779</c:v>
                </c:pt>
                <c:pt idx="1664">
                  <c:v>25.63</c:v>
                </c:pt>
                <c:pt idx="1665">
                  <c:v>25.597999999999999</c:v>
                </c:pt>
                <c:pt idx="1666">
                  <c:v>25.494</c:v>
                </c:pt>
                <c:pt idx="1667">
                  <c:v>25.446000000000002</c:v>
                </c:pt>
                <c:pt idx="1668">
                  <c:v>25.454000000000001</c:v>
                </c:pt>
                <c:pt idx="1669">
                  <c:v>25.373999999999999</c:v>
                </c:pt>
                <c:pt idx="1670">
                  <c:v>25.34</c:v>
                </c:pt>
                <c:pt idx="1671">
                  <c:v>25.236999999999998</c:v>
                </c:pt>
                <c:pt idx="1672">
                  <c:v>25.184000000000001</c:v>
                </c:pt>
                <c:pt idx="1673">
                  <c:v>25.06</c:v>
                </c:pt>
                <c:pt idx="1674">
                  <c:v>25.356999999999999</c:v>
                </c:pt>
                <c:pt idx="1675">
                  <c:v>25.126000000000001</c:v>
                </c:pt>
                <c:pt idx="1676">
                  <c:v>25.064</c:v>
                </c:pt>
                <c:pt idx="1677">
                  <c:v>24.957000000000001</c:v>
                </c:pt>
                <c:pt idx="1678">
                  <c:v>24.966000000000001</c:v>
                </c:pt>
                <c:pt idx="1679">
                  <c:v>24.834</c:v>
                </c:pt>
                <c:pt idx="1680">
                  <c:v>24.838000000000001</c:v>
                </c:pt>
                <c:pt idx="1681">
                  <c:v>24.768000000000001</c:v>
                </c:pt>
                <c:pt idx="1682">
                  <c:v>24.704999999999998</c:v>
                </c:pt>
                <c:pt idx="1683">
                  <c:v>24.622</c:v>
                </c:pt>
                <c:pt idx="1684">
                  <c:v>24.579000000000001</c:v>
                </c:pt>
                <c:pt idx="1685">
                  <c:v>24.54</c:v>
                </c:pt>
                <c:pt idx="1686">
                  <c:v>24.472999999999999</c:v>
                </c:pt>
                <c:pt idx="1687">
                  <c:v>24.388000000000002</c:v>
                </c:pt>
                <c:pt idx="1688">
                  <c:v>24.417000000000002</c:v>
                </c:pt>
                <c:pt idx="1689">
                  <c:v>24.355</c:v>
                </c:pt>
                <c:pt idx="1690">
                  <c:v>24.263000000000002</c:v>
                </c:pt>
                <c:pt idx="1691">
                  <c:v>24.248000000000001</c:v>
                </c:pt>
                <c:pt idx="1692">
                  <c:v>24.166</c:v>
                </c:pt>
                <c:pt idx="1693">
                  <c:v>24.030999999999999</c:v>
                </c:pt>
                <c:pt idx="1694">
                  <c:v>24.023</c:v>
                </c:pt>
                <c:pt idx="1695">
                  <c:v>23.972999999999999</c:v>
                </c:pt>
                <c:pt idx="1696">
                  <c:v>23.917999999999999</c:v>
                </c:pt>
                <c:pt idx="1697">
                  <c:v>23.809000000000001</c:v>
                </c:pt>
                <c:pt idx="1698">
                  <c:v>23.738</c:v>
                </c:pt>
                <c:pt idx="1699">
                  <c:v>23.631</c:v>
                </c:pt>
                <c:pt idx="1700">
                  <c:v>23.552</c:v>
                </c:pt>
                <c:pt idx="1701">
                  <c:v>23.446000000000002</c:v>
                </c:pt>
                <c:pt idx="1702">
                  <c:v>23.346</c:v>
                </c:pt>
                <c:pt idx="1703">
                  <c:v>23.302</c:v>
                </c:pt>
                <c:pt idx="1704">
                  <c:v>23.312999999999999</c:v>
                </c:pt>
                <c:pt idx="1705">
                  <c:v>23.145</c:v>
                </c:pt>
                <c:pt idx="1706">
                  <c:v>23.3</c:v>
                </c:pt>
                <c:pt idx="1707">
                  <c:v>23.117000000000001</c:v>
                </c:pt>
                <c:pt idx="1708">
                  <c:v>23.042000000000002</c:v>
                </c:pt>
                <c:pt idx="1709">
                  <c:v>22.896999999999998</c:v>
                </c:pt>
                <c:pt idx="1710">
                  <c:v>22.931999999999999</c:v>
                </c:pt>
                <c:pt idx="1711">
                  <c:v>22.783000000000001</c:v>
                </c:pt>
                <c:pt idx="1712">
                  <c:v>22.651</c:v>
                </c:pt>
                <c:pt idx="1713">
                  <c:v>22.565000000000001</c:v>
                </c:pt>
                <c:pt idx="1714">
                  <c:v>22.515999999999998</c:v>
                </c:pt>
                <c:pt idx="1715">
                  <c:v>22.585999999999999</c:v>
                </c:pt>
                <c:pt idx="1716">
                  <c:v>22.515000000000001</c:v>
                </c:pt>
                <c:pt idx="1717">
                  <c:v>22.417999999999999</c:v>
                </c:pt>
                <c:pt idx="1718">
                  <c:v>22.475999999999999</c:v>
                </c:pt>
                <c:pt idx="1719">
                  <c:v>22.388000000000002</c:v>
                </c:pt>
                <c:pt idx="1720">
                  <c:v>22.265999999999998</c:v>
                </c:pt>
                <c:pt idx="1721">
                  <c:v>22.204000000000001</c:v>
                </c:pt>
                <c:pt idx="1722">
                  <c:v>22.187000000000001</c:v>
                </c:pt>
                <c:pt idx="1723">
                  <c:v>22.166</c:v>
                </c:pt>
                <c:pt idx="1724">
                  <c:v>22.062000000000001</c:v>
                </c:pt>
                <c:pt idx="1725">
                  <c:v>22.027999999999999</c:v>
                </c:pt>
                <c:pt idx="1726">
                  <c:v>22.064</c:v>
                </c:pt>
                <c:pt idx="1727">
                  <c:v>21.937999999999999</c:v>
                </c:pt>
                <c:pt idx="1728">
                  <c:v>21.885999999999999</c:v>
                </c:pt>
                <c:pt idx="1729">
                  <c:v>21.782</c:v>
                </c:pt>
                <c:pt idx="1730">
                  <c:v>21.763000000000002</c:v>
                </c:pt>
                <c:pt idx="1731">
                  <c:v>21.619</c:v>
                </c:pt>
                <c:pt idx="1732">
                  <c:v>21.524999999999999</c:v>
                </c:pt>
                <c:pt idx="1733">
                  <c:v>21.515999999999998</c:v>
                </c:pt>
                <c:pt idx="1734">
                  <c:v>21.594000000000001</c:v>
                </c:pt>
                <c:pt idx="1735">
                  <c:v>21.646999999999998</c:v>
                </c:pt>
                <c:pt idx="1736">
                  <c:v>21.55</c:v>
                </c:pt>
                <c:pt idx="1737">
                  <c:v>21.492999999999999</c:v>
                </c:pt>
                <c:pt idx="1738">
                  <c:v>21.47</c:v>
                </c:pt>
                <c:pt idx="1739">
                  <c:v>21.509</c:v>
                </c:pt>
                <c:pt idx="1740">
                  <c:v>21.396000000000001</c:v>
                </c:pt>
                <c:pt idx="1741">
                  <c:v>21.263000000000002</c:v>
                </c:pt>
                <c:pt idx="1742">
                  <c:v>21.268000000000001</c:v>
                </c:pt>
                <c:pt idx="1743">
                  <c:v>21.364999999999998</c:v>
                </c:pt>
                <c:pt idx="1744">
                  <c:v>21.282</c:v>
                </c:pt>
                <c:pt idx="1745">
                  <c:v>21.263000000000002</c:v>
                </c:pt>
                <c:pt idx="1746">
                  <c:v>21.247</c:v>
                </c:pt>
                <c:pt idx="1747">
                  <c:v>21.274999999999999</c:v>
                </c:pt>
                <c:pt idx="1748">
                  <c:v>21.254999999999999</c:v>
                </c:pt>
                <c:pt idx="1749">
                  <c:v>21.268999999999998</c:v>
                </c:pt>
                <c:pt idx="1750">
                  <c:v>21.251999999999999</c:v>
                </c:pt>
                <c:pt idx="1751">
                  <c:v>21.132000000000001</c:v>
                </c:pt>
                <c:pt idx="1752">
                  <c:v>21.109000000000002</c:v>
                </c:pt>
                <c:pt idx="1753">
                  <c:v>21.100999999999999</c:v>
                </c:pt>
                <c:pt idx="1754">
                  <c:v>21.134</c:v>
                </c:pt>
                <c:pt idx="1755">
                  <c:v>21.103000000000002</c:v>
                </c:pt>
                <c:pt idx="1756">
                  <c:v>21.068000000000001</c:v>
                </c:pt>
                <c:pt idx="1757">
                  <c:v>21.079000000000001</c:v>
                </c:pt>
                <c:pt idx="1758">
                  <c:v>21.167999999999999</c:v>
                </c:pt>
                <c:pt idx="1759">
                  <c:v>21.199000000000002</c:v>
                </c:pt>
                <c:pt idx="1760">
                  <c:v>21.132999999999999</c:v>
                </c:pt>
                <c:pt idx="1761">
                  <c:v>21.187000000000001</c:v>
                </c:pt>
                <c:pt idx="1762">
                  <c:v>21.155000000000001</c:v>
                </c:pt>
                <c:pt idx="1763">
                  <c:v>21.155999999999999</c:v>
                </c:pt>
                <c:pt idx="1764">
                  <c:v>21.199000000000002</c:v>
                </c:pt>
                <c:pt idx="1765">
                  <c:v>21.219000000000001</c:v>
                </c:pt>
                <c:pt idx="1766">
                  <c:v>21.297999999999998</c:v>
                </c:pt>
                <c:pt idx="1767">
                  <c:v>21.375</c:v>
                </c:pt>
                <c:pt idx="1768">
                  <c:v>21.39</c:v>
                </c:pt>
                <c:pt idx="1769">
                  <c:v>21.414999999999999</c:v>
                </c:pt>
                <c:pt idx="1770">
                  <c:v>21.463000000000001</c:v>
                </c:pt>
                <c:pt idx="1771">
                  <c:v>21.634</c:v>
                </c:pt>
                <c:pt idx="1772">
                  <c:v>21.666</c:v>
                </c:pt>
                <c:pt idx="1773">
                  <c:v>21.649000000000001</c:v>
                </c:pt>
                <c:pt idx="1774">
                  <c:v>21.66</c:v>
                </c:pt>
                <c:pt idx="1775">
                  <c:v>21.7</c:v>
                </c:pt>
                <c:pt idx="1776">
                  <c:v>21.73</c:v>
                </c:pt>
                <c:pt idx="1777">
                  <c:v>21.713000000000001</c:v>
                </c:pt>
                <c:pt idx="1778">
                  <c:v>21.762</c:v>
                </c:pt>
                <c:pt idx="1779">
                  <c:v>21.824999999999999</c:v>
                </c:pt>
                <c:pt idx="1780">
                  <c:v>21.931000000000001</c:v>
                </c:pt>
                <c:pt idx="1781">
                  <c:v>22.018999999999998</c:v>
                </c:pt>
                <c:pt idx="1782">
                  <c:v>21.978000000000002</c:v>
                </c:pt>
                <c:pt idx="1783">
                  <c:v>21.998999999999999</c:v>
                </c:pt>
                <c:pt idx="1784">
                  <c:v>22.041</c:v>
                </c:pt>
                <c:pt idx="1785">
                  <c:v>22.125</c:v>
                </c:pt>
                <c:pt idx="1786">
                  <c:v>22.213999999999999</c:v>
                </c:pt>
                <c:pt idx="1787">
                  <c:v>22.289000000000001</c:v>
                </c:pt>
                <c:pt idx="1788">
                  <c:v>22.375</c:v>
                </c:pt>
                <c:pt idx="1789">
                  <c:v>22.419</c:v>
                </c:pt>
                <c:pt idx="1790">
                  <c:v>22.532</c:v>
                </c:pt>
                <c:pt idx="1791">
                  <c:v>22.661000000000001</c:v>
                </c:pt>
                <c:pt idx="1792">
                  <c:v>22.827000000000002</c:v>
                </c:pt>
                <c:pt idx="1793">
                  <c:v>22.681000000000001</c:v>
                </c:pt>
                <c:pt idx="1794">
                  <c:v>22.734999999999999</c:v>
                </c:pt>
                <c:pt idx="1795">
                  <c:v>22.78</c:v>
                </c:pt>
                <c:pt idx="1796">
                  <c:v>22.887</c:v>
                </c:pt>
                <c:pt idx="1797">
                  <c:v>22.992999999999999</c:v>
                </c:pt>
                <c:pt idx="1798">
                  <c:v>22.873999999999999</c:v>
                </c:pt>
                <c:pt idx="1799">
                  <c:v>23.021000000000001</c:v>
                </c:pt>
                <c:pt idx="1800">
                  <c:v>23.175999999999998</c:v>
                </c:pt>
                <c:pt idx="1801">
                  <c:v>23.135000000000002</c:v>
                </c:pt>
                <c:pt idx="1802">
                  <c:v>23.236999999999998</c:v>
                </c:pt>
                <c:pt idx="1803">
                  <c:v>23.428999999999998</c:v>
                </c:pt>
                <c:pt idx="1804">
                  <c:v>23.533000000000001</c:v>
                </c:pt>
                <c:pt idx="1805">
                  <c:v>23.498999999999999</c:v>
                </c:pt>
                <c:pt idx="1806">
                  <c:v>23.666</c:v>
                </c:pt>
                <c:pt idx="1807">
                  <c:v>23.69</c:v>
                </c:pt>
                <c:pt idx="1808">
                  <c:v>23.654</c:v>
                </c:pt>
                <c:pt idx="1809">
                  <c:v>23.8</c:v>
                </c:pt>
                <c:pt idx="1810">
                  <c:v>23.838000000000001</c:v>
                </c:pt>
                <c:pt idx="1811">
                  <c:v>23.96</c:v>
                </c:pt>
                <c:pt idx="1812">
                  <c:v>24.021000000000001</c:v>
                </c:pt>
                <c:pt idx="1813">
                  <c:v>24.126000000000001</c:v>
                </c:pt>
                <c:pt idx="1814">
                  <c:v>24.15</c:v>
                </c:pt>
                <c:pt idx="1815">
                  <c:v>24.181999999999999</c:v>
                </c:pt>
                <c:pt idx="1816">
                  <c:v>24.196000000000002</c:v>
                </c:pt>
                <c:pt idx="1817">
                  <c:v>24.356000000000002</c:v>
                </c:pt>
                <c:pt idx="1818">
                  <c:v>24.443999999999999</c:v>
                </c:pt>
                <c:pt idx="1819">
                  <c:v>24.596</c:v>
                </c:pt>
                <c:pt idx="1820">
                  <c:v>24.811</c:v>
                </c:pt>
                <c:pt idx="1821">
                  <c:v>24.802</c:v>
                </c:pt>
                <c:pt idx="1822">
                  <c:v>24.92</c:v>
                </c:pt>
                <c:pt idx="1823">
                  <c:v>24.716000000000001</c:v>
                </c:pt>
                <c:pt idx="1824">
                  <c:v>24.885999999999999</c:v>
                </c:pt>
                <c:pt idx="1825">
                  <c:v>24.923999999999999</c:v>
                </c:pt>
                <c:pt idx="1826">
                  <c:v>25.196999999999999</c:v>
                </c:pt>
                <c:pt idx="1827">
                  <c:v>25.213999999999999</c:v>
                </c:pt>
                <c:pt idx="1828">
                  <c:v>25.198</c:v>
                </c:pt>
                <c:pt idx="1829">
                  <c:v>25.184999999999999</c:v>
                </c:pt>
                <c:pt idx="1830">
                  <c:v>25.253</c:v>
                </c:pt>
                <c:pt idx="1831">
                  <c:v>25.288</c:v>
                </c:pt>
                <c:pt idx="1832">
                  <c:v>25.399000000000001</c:v>
                </c:pt>
                <c:pt idx="1833">
                  <c:v>25.463000000000001</c:v>
                </c:pt>
                <c:pt idx="1834">
                  <c:v>25.649000000000001</c:v>
                </c:pt>
                <c:pt idx="1835">
                  <c:v>25.713000000000001</c:v>
                </c:pt>
                <c:pt idx="1836">
                  <c:v>25.657</c:v>
                </c:pt>
                <c:pt idx="1837">
                  <c:v>25.696000000000002</c:v>
                </c:pt>
                <c:pt idx="1838">
                  <c:v>25.841000000000001</c:v>
                </c:pt>
                <c:pt idx="1839">
                  <c:v>25.876999999999999</c:v>
                </c:pt>
                <c:pt idx="1840">
                  <c:v>25.923999999999999</c:v>
                </c:pt>
                <c:pt idx="1841">
                  <c:v>25.986999999999998</c:v>
                </c:pt>
                <c:pt idx="1842">
                  <c:v>26.073</c:v>
                </c:pt>
                <c:pt idx="1843">
                  <c:v>26.056000000000001</c:v>
                </c:pt>
                <c:pt idx="1844">
                  <c:v>26.146000000000001</c:v>
                </c:pt>
                <c:pt idx="1845">
                  <c:v>26.113</c:v>
                </c:pt>
                <c:pt idx="1846">
                  <c:v>26.11</c:v>
                </c:pt>
                <c:pt idx="1847">
                  <c:v>26.199000000000002</c:v>
                </c:pt>
                <c:pt idx="1848">
                  <c:v>26.314</c:v>
                </c:pt>
                <c:pt idx="1849">
                  <c:v>26.295999999999999</c:v>
                </c:pt>
                <c:pt idx="1850">
                  <c:v>26.187000000000001</c:v>
                </c:pt>
                <c:pt idx="1851">
                  <c:v>26.195</c:v>
                </c:pt>
                <c:pt idx="1852">
                  <c:v>26.361000000000001</c:v>
                </c:pt>
                <c:pt idx="1853">
                  <c:v>26.347999999999999</c:v>
                </c:pt>
                <c:pt idx="1854">
                  <c:v>26.54</c:v>
                </c:pt>
                <c:pt idx="1855">
                  <c:v>26.422000000000001</c:v>
                </c:pt>
                <c:pt idx="1856">
                  <c:v>26.346</c:v>
                </c:pt>
                <c:pt idx="1857">
                  <c:v>26.303999999999998</c:v>
                </c:pt>
                <c:pt idx="1858">
                  <c:v>26.405999999999999</c:v>
                </c:pt>
                <c:pt idx="1859">
                  <c:v>26.536999999999999</c:v>
                </c:pt>
                <c:pt idx="1860">
                  <c:v>26.343</c:v>
                </c:pt>
                <c:pt idx="1861">
                  <c:v>26.404</c:v>
                </c:pt>
                <c:pt idx="1862">
                  <c:v>26.498999999999999</c:v>
                </c:pt>
                <c:pt idx="1863">
                  <c:v>26.294</c:v>
                </c:pt>
                <c:pt idx="1864">
                  <c:v>26.224</c:v>
                </c:pt>
                <c:pt idx="1865">
                  <c:v>26.32</c:v>
                </c:pt>
                <c:pt idx="1866">
                  <c:v>26.341000000000001</c:v>
                </c:pt>
                <c:pt idx="1867">
                  <c:v>26.276</c:v>
                </c:pt>
                <c:pt idx="1868">
                  <c:v>26.256</c:v>
                </c:pt>
                <c:pt idx="1869">
                  <c:v>26.215</c:v>
                </c:pt>
                <c:pt idx="1870">
                  <c:v>26.260999999999999</c:v>
                </c:pt>
                <c:pt idx="1871">
                  <c:v>26.309000000000001</c:v>
                </c:pt>
                <c:pt idx="1872">
                  <c:v>26.36</c:v>
                </c:pt>
                <c:pt idx="1873">
                  <c:v>26.399000000000001</c:v>
                </c:pt>
                <c:pt idx="1874">
                  <c:v>26.457999999999998</c:v>
                </c:pt>
                <c:pt idx="1875">
                  <c:v>26.408000000000001</c:v>
                </c:pt>
                <c:pt idx="1876">
                  <c:v>26.382000000000001</c:v>
                </c:pt>
                <c:pt idx="1877">
                  <c:v>26.478999999999999</c:v>
                </c:pt>
                <c:pt idx="1878">
                  <c:v>26.361999999999998</c:v>
                </c:pt>
                <c:pt idx="1879">
                  <c:v>26.291</c:v>
                </c:pt>
                <c:pt idx="1880">
                  <c:v>26.312999999999999</c:v>
                </c:pt>
                <c:pt idx="1881">
                  <c:v>26.19</c:v>
                </c:pt>
                <c:pt idx="1882">
                  <c:v>26.315999999999999</c:v>
                </c:pt>
                <c:pt idx="1883">
                  <c:v>26.297999999999998</c:v>
                </c:pt>
                <c:pt idx="1884">
                  <c:v>26.225999999999999</c:v>
                </c:pt>
                <c:pt idx="1885">
                  <c:v>26.239000000000001</c:v>
                </c:pt>
                <c:pt idx="1886">
                  <c:v>26.231999999999999</c:v>
                </c:pt>
                <c:pt idx="1887">
                  <c:v>26.283999999999999</c:v>
                </c:pt>
                <c:pt idx="1888">
                  <c:v>26.167000000000002</c:v>
                </c:pt>
                <c:pt idx="1889">
                  <c:v>26.195</c:v>
                </c:pt>
                <c:pt idx="1890">
                  <c:v>26.190999999999999</c:v>
                </c:pt>
                <c:pt idx="1891">
                  <c:v>26.053999999999998</c:v>
                </c:pt>
                <c:pt idx="1892">
                  <c:v>26.004999999999999</c:v>
                </c:pt>
                <c:pt idx="1893">
                  <c:v>25.97</c:v>
                </c:pt>
                <c:pt idx="1894">
                  <c:v>25.943000000000001</c:v>
                </c:pt>
                <c:pt idx="1895">
                  <c:v>25.881</c:v>
                </c:pt>
                <c:pt idx="1896">
                  <c:v>25.879000000000001</c:v>
                </c:pt>
                <c:pt idx="1897">
                  <c:v>25.89</c:v>
                </c:pt>
                <c:pt idx="1898">
                  <c:v>25.829000000000001</c:v>
                </c:pt>
                <c:pt idx="1899">
                  <c:v>26.099</c:v>
                </c:pt>
                <c:pt idx="1900">
                  <c:v>25.96</c:v>
                </c:pt>
                <c:pt idx="1901">
                  <c:v>25.843</c:v>
                </c:pt>
                <c:pt idx="1902">
                  <c:v>25.902000000000001</c:v>
                </c:pt>
                <c:pt idx="1903">
                  <c:v>25.791</c:v>
                </c:pt>
                <c:pt idx="1904">
                  <c:v>25.84</c:v>
                </c:pt>
                <c:pt idx="1905">
                  <c:v>25.715</c:v>
                </c:pt>
                <c:pt idx="1906">
                  <c:v>25.861999999999998</c:v>
                </c:pt>
                <c:pt idx="1907">
                  <c:v>25.792999999999999</c:v>
                </c:pt>
                <c:pt idx="1908">
                  <c:v>25.638000000000002</c:v>
                </c:pt>
                <c:pt idx="1909">
                  <c:v>25.677</c:v>
                </c:pt>
                <c:pt idx="1910">
                  <c:v>25.63</c:v>
                </c:pt>
                <c:pt idx="1911">
                  <c:v>25.558</c:v>
                </c:pt>
                <c:pt idx="1912">
                  <c:v>25.51</c:v>
                </c:pt>
                <c:pt idx="1913">
                  <c:v>25.917999999999999</c:v>
                </c:pt>
                <c:pt idx="1914">
                  <c:v>26.486999999999998</c:v>
                </c:pt>
                <c:pt idx="1915">
                  <c:v>26.678999999999998</c:v>
                </c:pt>
                <c:pt idx="1916">
                  <c:v>26.559000000000001</c:v>
                </c:pt>
                <c:pt idx="1917">
                  <c:v>26.16</c:v>
                </c:pt>
                <c:pt idx="1918">
                  <c:v>26.108000000000001</c:v>
                </c:pt>
                <c:pt idx="1919">
                  <c:v>26.113</c:v>
                </c:pt>
                <c:pt idx="1920">
                  <c:v>26.338000000000001</c:v>
                </c:pt>
                <c:pt idx="1921">
                  <c:v>25.622</c:v>
                </c:pt>
                <c:pt idx="1922">
                  <c:v>25.498000000000001</c:v>
                </c:pt>
                <c:pt idx="1923">
                  <c:v>25.419</c:v>
                </c:pt>
                <c:pt idx="1924">
                  <c:v>25.346</c:v>
                </c:pt>
                <c:pt idx="1925">
                  <c:v>25.318000000000001</c:v>
                </c:pt>
                <c:pt idx="1926">
                  <c:v>25.276</c:v>
                </c:pt>
                <c:pt idx="1927">
                  <c:v>25.34</c:v>
                </c:pt>
                <c:pt idx="1928">
                  <c:v>25.481000000000002</c:v>
                </c:pt>
                <c:pt idx="1929">
                  <c:v>25.478999999999999</c:v>
                </c:pt>
                <c:pt idx="1930">
                  <c:v>25.466999999999999</c:v>
                </c:pt>
                <c:pt idx="1931">
                  <c:v>25.399000000000001</c:v>
                </c:pt>
                <c:pt idx="1932">
                  <c:v>25.344000000000001</c:v>
                </c:pt>
                <c:pt idx="1933">
                  <c:v>25.431999999999999</c:v>
                </c:pt>
                <c:pt idx="1934">
                  <c:v>25.329000000000001</c:v>
                </c:pt>
                <c:pt idx="1935">
                  <c:v>25.268999999999998</c:v>
                </c:pt>
                <c:pt idx="1936">
                  <c:v>25.439</c:v>
                </c:pt>
                <c:pt idx="1937">
                  <c:v>25.324999999999999</c:v>
                </c:pt>
                <c:pt idx="1938">
                  <c:v>25.341999999999999</c:v>
                </c:pt>
                <c:pt idx="1939">
                  <c:v>25.265000000000001</c:v>
                </c:pt>
                <c:pt idx="1940">
                  <c:v>25.183</c:v>
                </c:pt>
                <c:pt idx="1941">
                  <c:v>25.346</c:v>
                </c:pt>
                <c:pt idx="1942">
                  <c:v>25.228999999999999</c:v>
                </c:pt>
                <c:pt idx="1943">
                  <c:v>25.271999999999998</c:v>
                </c:pt>
                <c:pt idx="1944">
                  <c:v>25.388000000000002</c:v>
                </c:pt>
                <c:pt idx="1945">
                  <c:v>25.437999999999999</c:v>
                </c:pt>
                <c:pt idx="1946">
                  <c:v>25.419</c:v>
                </c:pt>
                <c:pt idx="1947">
                  <c:v>25.385000000000002</c:v>
                </c:pt>
                <c:pt idx="1948">
                  <c:v>25.321999999999999</c:v>
                </c:pt>
                <c:pt idx="1949">
                  <c:v>25.411000000000001</c:v>
                </c:pt>
                <c:pt idx="1950">
                  <c:v>25.385000000000002</c:v>
                </c:pt>
                <c:pt idx="1951">
                  <c:v>25.382000000000001</c:v>
                </c:pt>
                <c:pt idx="1952">
                  <c:v>25.629000000000001</c:v>
                </c:pt>
                <c:pt idx="1953">
                  <c:v>25.414000000000001</c:v>
                </c:pt>
                <c:pt idx="1954">
                  <c:v>25.373999999999999</c:v>
                </c:pt>
                <c:pt idx="1955">
                  <c:v>25.353000000000002</c:v>
                </c:pt>
                <c:pt idx="1956">
                  <c:v>25.568999999999999</c:v>
                </c:pt>
                <c:pt idx="1957">
                  <c:v>25.457999999999998</c:v>
                </c:pt>
                <c:pt idx="1958">
                  <c:v>25.4</c:v>
                </c:pt>
                <c:pt idx="1959">
                  <c:v>25.53</c:v>
                </c:pt>
                <c:pt idx="1960">
                  <c:v>25.405000000000001</c:v>
                </c:pt>
                <c:pt idx="1961">
                  <c:v>25.51</c:v>
                </c:pt>
                <c:pt idx="1962">
                  <c:v>25.501000000000001</c:v>
                </c:pt>
                <c:pt idx="1963">
                  <c:v>25.443999999999999</c:v>
                </c:pt>
                <c:pt idx="1964">
                  <c:v>25.431000000000001</c:v>
                </c:pt>
                <c:pt idx="1965">
                  <c:v>25.449000000000002</c:v>
                </c:pt>
                <c:pt idx="1966">
                  <c:v>25.407</c:v>
                </c:pt>
                <c:pt idx="1967">
                  <c:v>25.42</c:v>
                </c:pt>
                <c:pt idx="1968">
                  <c:v>25.550999999999998</c:v>
                </c:pt>
                <c:pt idx="1969">
                  <c:v>25.577000000000002</c:v>
                </c:pt>
                <c:pt idx="1970">
                  <c:v>25.664000000000001</c:v>
                </c:pt>
                <c:pt idx="1971">
                  <c:v>25.599</c:v>
                </c:pt>
                <c:pt idx="1972">
                  <c:v>25.736000000000001</c:v>
                </c:pt>
                <c:pt idx="1973">
                  <c:v>25.702999999999999</c:v>
                </c:pt>
                <c:pt idx="1974">
                  <c:v>25.718</c:v>
                </c:pt>
                <c:pt idx="1975">
                  <c:v>25.63</c:v>
                </c:pt>
                <c:pt idx="1976">
                  <c:v>25.66</c:v>
                </c:pt>
                <c:pt idx="1977">
                  <c:v>25.608000000000001</c:v>
                </c:pt>
                <c:pt idx="1978">
                  <c:v>25.602</c:v>
                </c:pt>
                <c:pt idx="1979">
                  <c:v>25.773</c:v>
                </c:pt>
                <c:pt idx="1980">
                  <c:v>25.773</c:v>
                </c:pt>
                <c:pt idx="1981">
                  <c:v>25.728999999999999</c:v>
                </c:pt>
                <c:pt idx="1982">
                  <c:v>25.678000000000001</c:v>
                </c:pt>
                <c:pt idx="1983">
                  <c:v>25.739000000000001</c:v>
                </c:pt>
                <c:pt idx="1984">
                  <c:v>25.838999999999999</c:v>
                </c:pt>
                <c:pt idx="1985">
                  <c:v>25.933</c:v>
                </c:pt>
                <c:pt idx="1986">
                  <c:v>25.882999999999999</c:v>
                </c:pt>
                <c:pt idx="1987">
                  <c:v>25.713000000000001</c:v>
                </c:pt>
                <c:pt idx="1988">
                  <c:v>25.936</c:v>
                </c:pt>
                <c:pt idx="1989">
                  <c:v>25.861000000000001</c:v>
                </c:pt>
                <c:pt idx="1990">
                  <c:v>25.867000000000001</c:v>
                </c:pt>
                <c:pt idx="1991">
                  <c:v>25.853999999999999</c:v>
                </c:pt>
                <c:pt idx="1992">
                  <c:v>25.805</c:v>
                </c:pt>
                <c:pt idx="1993">
                  <c:v>25.931999999999999</c:v>
                </c:pt>
                <c:pt idx="1994">
                  <c:v>26.141999999999999</c:v>
                </c:pt>
                <c:pt idx="1995">
                  <c:v>25.98</c:v>
                </c:pt>
                <c:pt idx="1996">
                  <c:v>25.925999999999998</c:v>
                </c:pt>
                <c:pt idx="1997">
                  <c:v>26.018999999999998</c:v>
                </c:pt>
                <c:pt idx="1998">
                  <c:v>26.084</c:v>
                </c:pt>
                <c:pt idx="1999">
                  <c:v>26.04</c:v>
                </c:pt>
                <c:pt idx="2000">
                  <c:v>26.001999999999999</c:v>
                </c:pt>
                <c:pt idx="2001">
                  <c:v>26.047000000000001</c:v>
                </c:pt>
                <c:pt idx="2002">
                  <c:v>26.04</c:v>
                </c:pt>
                <c:pt idx="2003">
                  <c:v>26.061</c:v>
                </c:pt>
                <c:pt idx="2004">
                  <c:v>26.088000000000001</c:v>
                </c:pt>
                <c:pt idx="2005">
                  <c:v>26.303000000000001</c:v>
                </c:pt>
                <c:pt idx="2006">
                  <c:v>26.155000000000001</c:v>
                </c:pt>
                <c:pt idx="2007">
                  <c:v>26.088999999999999</c:v>
                </c:pt>
                <c:pt idx="2008">
                  <c:v>26.108000000000001</c:v>
                </c:pt>
                <c:pt idx="2009">
                  <c:v>26.073</c:v>
                </c:pt>
                <c:pt idx="2010">
                  <c:v>26.007999999999999</c:v>
                </c:pt>
                <c:pt idx="2011">
                  <c:v>25.974</c:v>
                </c:pt>
                <c:pt idx="2012">
                  <c:v>25.954000000000001</c:v>
                </c:pt>
                <c:pt idx="2013">
                  <c:v>25.954000000000001</c:v>
                </c:pt>
                <c:pt idx="2014">
                  <c:v>25.934999999999999</c:v>
                </c:pt>
                <c:pt idx="2015">
                  <c:v>25.92</c:v>
                </c:pt>
                <c:pt idx="2016">
                  <c:v>25.82</c:v>
                </c:pt>
                <c:pt idx="2017">
                  <c:v>26.065000000000001</c:v>
                </c:pt>
                <c:pt idx="2018">
                  <c:v>25.905000000000001</c:v>
                </c:pt>
                <c:pt idx="2019">
                  <c:v>25.84</c:v>
                </c:pt>
                <c:pt idx="2020">
                  <c:v>25.795000000000002</c:v>
                </c:pt>
                <c:pt idx="2021">
                  <c:v>25.7</c:v>
                </c:pt>
                <c:pt idx="2022">
                  <c:v>25.707999999999998</c:v>
                </c:pt>
                <c:pt idx="2023">
                  <c:v>25.701000000000001</c:v>
                </c:pt>
                <c:pt idx="2024">
                  <c:v>25.638999999999999</c:v>
                </c:pt>
                <c:pt idx="2025">
                  <c:v>25.672999999999998</c:v>
                </c:pt>
                <c:pt idx="2026">
                  <c:v>25.626000000000001</c:v>
                </c:pt>
                <c:pt idx="2027">
                  <c:v>25.635999999999999</c:v>
                </c:pt>
                <c:pt idx="2028">
                  <c:v>25.608000000000001</c:v>
                </c:pt>
                <c:pt idx="2029">
                  <c:v>25.581</c:v>
                </c:pt>
                <c:pt idx="2030">
                  <c:v>25.516999999999999</c:v>
                </c:pt>
                <c:pt idx="2031">
                  <c:v>25.484000000000002</c:v>
                </c:pt>
                <c:pt idx="2032">
                  <c:v>25.463000000000001</c:v>
                </c:pt>
                <c:pt idx="2033">
                  <c:v>25.356000000000002</c:v>
                </c:pt>
                <c:pt idx="2034">
                  <c:v>25.446999999999999</c:v>
                </c:pt>
                <c:pt idx="2035">
                  <c:v>25.37</c:v>
                </c:pt>
                <c:pt idx="2036">
                  <c:v>25.266999999999999</c:v>
                </c:pt>
                <c:pt idx="2037">
                  <c:v>25.332000000000001</c:v>
                </c:pt>
                <c:pt idx="2038">
                  <c:v>25.222000000000001</c:v>
                </c:pt>
                <c:pt idx="2039">
                  <c:v>25.2</c:v>
                </c:pt>
                <c:pt idx="2040">
                  <c:v>25.341999999999999</c:v>
                </c:pt>
                <c:pt idx="2041">
                  <c:v>25.187000000000001</c:v>
                </c:pt>
                <c:pt idx="2042">
                  <c:v>25.074000000000002</c:v>
                </c:pt>
                <c:pt idx="2043">
                  <c:v>25.056000000000001</c:v>
                </c:pt>
                <c:pt idx="2044">
                  <c:v>24.966000000000001</c:v>
                </c:pt>
                <c:pt idx="2045">
                  <c:v>24.975999999999999</c:v>
                </c:pt>
                <c:pt idx="2046">
                  <c:v>24.908000000000001</c:v>
                </c:pt>
                <c:pt idx="2047">
                  <c:v>24.837</c:v>
                </c:pt>
                <c:pt idx="2053">
                  <c:v>24.454000000000001</c:v>
                </c:pt>
                <c:pt idx="2054">
                  <c:v>24.446999999999999</c:v>
                </c:pt>
                <c:pt idx="2055">
                  <c:v>24.379000000000001</c:v>
                </c:pt>
                <c:pt idx="2056">
                  <c:v>24.198</c:v>
                </c:pt>
                <c:pt idx="2057">
                  <c:v>24.036000000000001</c:v>
                </c:pt>
                <c:pt idx="2058">
                  <c:v>24.175000000000001</c:v>
                </c:pt>
                <c:pt idx="2059">
                  <c:v>24.126999999999999</c:v>
                </c:pt>
                <c:pt idx="2060">
                  <c:v>24.010999999999999</c:v>
                </c:pt>
                <c:pt idx="2061">
                  <c:v>23.928000000000001</c:v>
                </c:pt>
                <c:pt idx="2062">
                  <c:v>23.811</c:v>
                </c:pt>
                <c:pt idx="2063">
                  <c:v>23.719000000000001</c:v>
                </c:pt>
                <c:pt idx="2064">
                  <c:v>23.701000000000001</c:v>
                </c:pt>
                <c:pt idx="2065">
                  <c:v>23.7</c:v>
                </c:pt>
                <c:pt idx="2066">
                  <c:v>23.632000000000001</c:v>
                </c:pt>
                <c:pt idx="2067">
                  <c:v>23.509</c:v>
                </c:pt>
                <c:pt idx="2068">
                  <c:v>23.366</c:v>
                </c:pt>
                <c:pt idx="2069">
                  <c:v>23.367999999999999</c:v>
                </c:pt>
                <c:pt idx="2070">
                  <c:v>23.381</c:v>
                </c:pt>
                <c:pt idx="2071">
                  <c:v>23.28</c:v>
                </c:pt>
                <c:pt idx="2072">
                  <c:v>23.236000000000001</c:v>
                </c:pt>
                <c:pt idx="2073">
                  <c:v>23.164000000000001</c:v>
                </c:pt>
                <c:pt idx="2074">
                  <c:v>23.122</c:v>
                </c:pt>
                <c:pt idx="2075">
                  <c:v>23.074999999999999</c:v>
                </c:pt>
                <c:pt idx="2076">
                  <c:v>23.047999999999998</c:v>
                </c:pt>
                <c:pt idx="2077">
                  <c:v>23.035</c:v>
                </c:pt>
                <c:pt idx="2078">
                  <c:v>23.109000000000002</c:v>
                </c:pt>
                <c:pt idx="2079">
                  <c:v>23.007000000000001</c:v>
                </c:pt>
                <c:pt idx="2080">
                  <c:v>22.760999999999999</c:v>
                </c:pt>
                <c:pt idx="2081">
                  <c:v>22.661000000000001</c:v>
                </c:pt>
                <c:pt idx="2082">
                  <c:v>22.56</c:v>
                </c:pt>
                <c:pt idx="2083">
                  <c:v>22.498000000000001</c:v>
                </c:pt>
                <c:pt idx="2084">
                  <c:v>22.404</c:v>
                </c:pt>
                <c:pt idx="2085">
                  <c:v>22.452999999999999</c:v>
                </c:pt>
                <c:pt idx="2086">
                  <c:v>22.469000000000001</c:v>
                </c:pt>
                <c:pt idx="2087">
                  <c:v>22.286999999999999</c:v>
                </c:pt>
                <c:pt idx="2088">
                  <c:v>22.242000000000001</c:v>
                </c:pt>
                <c:pt idx="2089">
                  <c:v>22.189</c:v>
                </c:pt>
                <c:pt idx="2090">
                  <c:v>22.140999999999998</c:v>
                </c:pt>
                <c:pt idx="2091">
                  <c:v>22.056000000000001</c:v>
                </c:pt>
                <c:pt idx="2092">
                  <c:v>22.065999999999999</c:v>
                </c:pt>
                <c:pt idx="2093">
                  <c:v>21.989000000000001</c:v>
                </c:pt>
                <c:pt idx="2094">
                  <c:v>21.893999999999998</c:v>
                </c:pt>
                <c:pt idx="2095">
                  <c:v>21.759</c:v>
                </c:pt>
                <c:pt idx="2096">
                  <c:v>21.745000000000001</c:v>
                </c:pt>
                <c:pt idx="2097">
                  <c:v>21.788</c:v>
                </c:pt>
                <c:pt idx="2098">
                  <c:v>21.683</c:v>
                </c:pt>
                <c:pt idx="2099">
                  <c:v>21.704999999999998</c:v>
                </c:pt>
                <c:pt idx="2100">
                  <c:v>21.614000000000001</c:v>
                </c:pt>
                <c:pt idx="2101">
                  <c:v>21.571000000000002</c:v>
                </c:pt>
                <c:pt idx="2102">
                  <c:v>21.663</c:v>
                </c:pt>
                <c:pt idx="2103">
                  <c:v>21.555</c:v>
                </c:pt>
                <c:pt idx="2104">
                  <c:v>21.504999999999999</c:v>
                </c:pt>
                <c:pt idx="2105">
                  <c:v>21.597000000000001</c:v>
                </c:pt>
                <c:pt idx="2106">
                  <c:v>21.518999999999998</c:v>
                </c:pt>
                <c:pt idx="2107">
                  <c:v>21.466999999999999</c:v>
                </c:pt>
                <c:pt idx="2108">
                  <c:v>21.390999999999998</c:v>
                </c:pt>
                <c:pt idx="2109">
                  <c:v>21.350999999999999</c:v>
                </c:pt>
                <c:pt idx="2110">
                  <c:v>21.359000000000002</c:v>
                </c:pt>
                <c:pt idx="2111">
                  <c:v>21.361000000000001</c:v>
                </c:pt>
                <c:pt idx="2112">
                  <c:v>21.594000000000001</c:v>
                </c:pt>
                <c:pt idx="2113">
                  <c:v>21.539000000000001</c:v>
                </c:pt>
                <c:pt idx="2114">
                  <c:v>21.381</c:v>
                </c:pt>
                <c:pt idx="2115">
                  <c:v>21.385000000000002</c:v>
                </c:pt>
                <c:pt idx="2116">
                  <c:v>21.312000000000001</c:v>
                </c:pt>
                <c:pt idx="2117">
                  <c:v>21.218</c:v>
                </c:pt>
                <c:pt idx="2118">
                  <c:v>21.274999999999999</c:v>
                </c:pt>
                <c:pt idx="2119">
                  <c:v>21.408999999999999</c:v>
                </c:pt>
                <c:pt idx="2120">
                  <c:v>21.291</c:v>
                </c:pt>
                <c:pt idx="2121">
                  <c:v>21.390999999999998</c:v>
                </c:pt>
                <c:pt idx="2122">
                  <c:v>21.359000000000002</c:v>
                </c:pt>
                <c:pt idx="2123">
                  <c:v>21.318000000000001</c:v>
                </c:pt>
                <c:pt idx="2124">
                  <c:v>21.276</c:v>
                </c:pt>
                <c:pt idx="2125">
                  <c:v>21.442</c:v>
                </c:pt>
                <c:pt idx="2126">
                  <c:v>21.414999999999999</c:v>
                </c:pt>
                <c:pt idx="2127">
                  <c:v>21.445</c:v>
                </c:pt>
                <c:pt idx="2128">
                  <c:v>21.446000000000002</c:v>
                </c:pt>
                <c:pt idx="2129">
                  <c:v>21.43</c:v>
                </c:pt>
                <c:pt idx="2130">
                  <c:v>21.411000000000001</c:v>
                </c:pt>
                <c:pt idx="2131">
                  <c:v>21.411999999999999</c:v>
                </c:pt>
                <c:pt idx="2132">
                  <c:v>21.434999999999999</c:v>
                </c:pt>
                <c:pt idx="2133">
                  <c:v>21.523</c:v>
                </c:pt>
                <c:pt idx="2134">
                  <c:v>21.501999999999999</c:v>
                </c:pt>
                <c:pt idx="2135">
                  <c:v>21.495999999999999</c:v>
                </c:pt>
                <c:pt idx="2136">
                  <c:v>21.655999999999999</c:v>
                </c:pt>
                <c:pt idx="2137">
                  <c:v>21.861000000000001</c:v>
                </c:pt>
                <c:pt idx="2138">
                  <c:v>21.800999999999998</c:v>
                </c:pt>
                <c:pt idx="2139">
                  <c:v>21.756</c:v>
                </c:pt>
                <c:pt idx="2140">
                  <c:v>21.864000000000001</c:v>
                </c:pt>
                <c:pt idx="2141">
                  <c:v>21.759</c:v>
                </c:pt>
                <c:pt idx="2142">
                  <c:v>21.789000000000001</c:v>
                </c:pt>
                <c:pt idx="2143">
                  <c:v>21.81</c:v>
                </c:pt>
                <c:pt idx="2144">
                  <c:v>21.870999999999999</c:v>
                </c:pt>
                <c:pt idx="2145">
                  <c:v>21.937000000000001</c:v>
                </c:pt>
                <c:pt idx="2146">
                  <c:v>22.003</c:v>
                </c:pt>
                <c:pt idx="2147">
                  <c:v>22.074999999999999</c:v>
                </c:pt>
                <c:pt idx="2148">
                  <c:v>22.132999999999999</c:v>
                </c:pt>
                <c:pt idx="2149">
                  <c:v>22.213000000000001</c:v>
                </c:pt>
                <c:pt idx="2150">
                  <c:v>22.343</c:v>
                </c:pt>
                <c:pt idx="2151">
                  <c:v>22.379000000000001</c:v>
                </c:pt>
                <c:pt idx="2152">
                  <c:v>22.396999999999998</c:v>
                </c:pt>
                <c:pt idx="2153">
                  <c:v>22.536000000000001</c:v>
                </c:pt>
                <c:pt idx="2154">
                  <c:v>22.585000000000001</c:v>
                </c:pt>
                <c:pt idx="2155">
                  <c:v>22.536000000000001</c:v>
                </c:pt>
                <c:pt idx="2156">
                  <c:v>22.622</c:v>
                </c:pt>
                <c:pt idx="2157">
                  <c:v>22.783999999999999</c:v>
                </c:pt>
                <c:pt idx="2158">
                  <c:v>22.818000000000001</c:v>
                </c:pt>
                <c:pt idx="2159">
                  <c:v>22.837</c:v>
                </c:pt>
                <c:pt idx="2160">
                  <c:v>23.045999999999999</c:v>
                </c:pt>
                <c:pt idx="2161">
                  <c:v>23.123999999999999</c:v>
                </c:pt>
                <c:pt idx="2162">
                  <c:v>23.268000000000001</c:v>
                </c:pt>
                <c:pt idx="2163">
                  <c:v>23.143000000000001</c:v>
                </c:pt>
                <c:pt idx="2164">
                  <c:v>23.177</c:v>
                </c:pt>
                <c:pt idx="2165">
                  <c:v>23.155000000000001</c:v>
                </c:pt>
                <c:pt idx="2166">
                  <c:v>23.4</c:v>
                </c:pt>
                <c:pt idx="2167">
                  <c:v>23.384</c:v>
                </c:pt>
                <c:pt idx="2168">
                  <c:v>23.347999999999999</c:v>
                </c:pt>
                <c:pt idx="2169">
                  <c:v>23.341999999999999</c:v>
                </c:pt>
                <c:pt idx="2170">
                  <c:v>23.603999999999999</c:v>
                </c:pt>
                <c:pt idx="2171">
                  <c:v>23.553999999999998</c:v>
                </c:pt>
                <c:pt idx="2172">
                  <c:v>23.847999999999999</c:v>
                </c:pt>
                <c:pt idx="2173">
                  <c:v>23.751999999999999</c:v>
                </c:pt>
                <c:pt idx="2174">
                  <c:v>23.885999999999999</c:v>
                </c:pt>
                <c:pt idx="2175">
                  <c:v>23.998000000000001</c:v>
                </c:pt>
                <c:pt idx="2176">
                  <c:v>24.228000000000002</c:v>
                </c:pt>
                <c:pt idx="2177">
                  <c:v>24.097000000000001</c:v>
                </c:pt>
                <c:pt idx="2178">
                  <c:v>24.055</c:v>
                </c:pt>
                <c:pt idx="2179">
                  <c:v>24.111000000000001</c:v>
                </c:pt>
                <c:pt idx="2180">
                  <c:v>24.388999999999999</c:v>
                </c:pt>
                <c:pt idx="2181">
                  <c:v>24.414999999999999</c:v>
                </c:pt>
                <c:pt idx="2182">
                  <c:v>24.408999999999999</c:v>
                </c:pt>
                <c:pt idx="2183">
                  <c:v>24.576000000000001</c:v>
                </c:pt>
                <c:pt idx="2184">
                  <c:v>24.768000000000001</c:v>
                </c:pt>
                <c:pt idx="2185">
                  <c:v>24.916</c:v>
                </c:pt>
                <c:pt idx="2186">
                  <c:v>24.827999999999999</c:v>
                </c:pt>
                <c:pt idx="2187">
                  <c:v>24.788</c:v>
                </c:pt>
                <c:pt idx="2188">
                  <c:v>24.884</c:v>
                </c:pt>
                <c:pt idx="2189">
                  <c:v>24.933</c:v>
                </c:pt>
                <c:pt idx="2190">
                  <c:v>25.08</c:v>
                </c:pt>
                <c:pt idx="2191">
                  <c:v>25.238</c:v>
                </c:pt>
                <c:pt idx="2192">
                  <c:v>25.195</c:v>
                </c:pt>
                <c:pt idx="2193">
                  <c:v>25.414999999999999</c:v>
                </c:pt>
                <c:pt idx="2194">
                  <c:v>25.497</c:v>
                </c:pt>
                <c:pt idx="2195">
                  <c:v>25.620999999999999</c:v>
                </c:pt>
                <c:pt idx="2196">
                  <c:v>25.713000000000001</c:v>
                </c:pt>
                <c:pt idx="2197">
                  <c:v>25.69</c:v>
                </c:pt>
                <c:pt idx="2198">
                  <c:v>25.445</c:v>
                </c:pt>
                <c:pt idx="2199">
                  <c:v>25.495999999999999</c:v>
                </c:pt>
                <c:pt idx="2200">
                  <c:v>25.731000000000002</c:v>
                </c:pt>
                <c:pt idx="2201">
                  <c:v>25.815000000000001</c:v>
                </c:pt>
                <c:pt idx="2202">
                  <c:v>26.003</c:v>
                </c:pt>
                <c:pt idx="2203">
                  <c:v>25.829000000000001</c:v>
                </c:pt>
                <c:pt idx="2204">
                  <c:v>26.061</c:v>
                </c:pt>
                <c:pt idx="2205">
                  <c:v>26.074999999999999</c:v>
                </c:pt>
                <c:pt idx="2206">
                  <c:v>26.077999999999999</c:v>
                </c:pt>
                <c:pt idx="2207">
                  <c:v>26.044</c:v>
                </c:pt>
                <c:pt idx="2208">
                  <c:v>25.933</c:v>
                </c:pt>
                <c:pt idx="2209">
                  <c:v>25.905999999999999</c:v>
                </c:pt>
                <c:pt idx="2210">
                  <c:v>26.04</c:v>
                </c:pt>
                <c:pt idx="2211">
                  <c:v>26.257000000000001</c:v>
                </c:pt>
                <c:pt idx="2212">
                  <c:v>26.238</c:v>
                </c:pt>
                <c:pt idx="2213">
                  <c:v>26.407</c:v>
                </c:pt>
                <c:pt idx="2214">
                  <c:v>26.398</c:v>
                </c:pt>
                <c:pt idx="2215">
                  <c:v>26.312999999999999</c:v>
                </c:pt>
                <c:pt idx="2216">
                  <c:v>26.343</c:v>
                </c:pt>
                <c:pt idx="2217">
                  <c:v>26.382000000000001</c:v>
                </c:pt>
                <c:pt idx="2218">
                  <c:v>26.562000000000001</c:v>
                </c:pt>
                <c:pt idx="2219">
                  <c:v>26.574999999999999</c:v>
                </c:pt>
                <c:pt idx="2220">
                  <c:v>26.459</c:v>
                </c:pt>
                <c:pt idx="2221">
                  <c:v>26.324999999999999</c:v>
                </c:pt>
                <c:pt idx="2222">
                  <c:v>26.407</c:v>
                </c:pt>
                <c:pt idx="2223">
                  <c:v>26.446000000000002</c:v>
                </c:pt>
                <c:pt idx="2224">
                  <c:v>26.481000000000002</c:v>
                </c:pt>
                <c:pt idx="2225">
                  <c:v>26.536999999999999</c:v>
                </c:pt>
                <c:pt idx="2226">
                  <c:v>26.422000000000001</c:v>
                </c:pt>
                <c:pt idx="2227">
                  <c:v>26.599</c:v>
                </c:pt>
                <c:pt idx="2228">
                  <c:v>26.445</c:v>
                </c:pt>
                <c:pt idx="2229">
                  <c:v>26.367000000000001</c:v>
                </c:pt>
                <c:pt idx="2230">
                  <c:v>26.417999999999999</c:v>
                </c:pt>
                <c:pt idx="2231">
                  <c:v>26.506</c:v>
                </c:pt>
                <c:pt idx="2232">
                  <c:v>26.509</c:v>
                </c:pt>
                <c:pt idx="2233">
                  <c:v>26.472000000000001</c:v>
                </c:pt>
                <c:pt idx="2234">
                  <c:v>26.440999999999999</c:v>
                </c:pt>
                <c:pt idx="2235">
                  <c:v>26.44</c:v>
                </c:pt>
                <c:pt idx="2236">
                  <c:v>26.475999999999999</c:v>
                </c:pt>
                <c:pt idx="2237">
                  <c:v>26.428999999999998</c:v>
                </c:pt>
                <c:pt idx="2238">
                  <c:v>26.407</c:v>
                </c:pt>
                <c:pt idx="2239">
                  <c:v>26.434000000000001</c:v>
                </c:pt>
                <c:pt idx="2240">
                  <c:v>26.463000000000001</c:v>
                </c:pt>
                <c:pt idx="2241">
                  <c:v>26.468</c:v>
                </c:pt>
                <c:pt idx="2242">
                  <c:v>26.388000000000002</c:v>
                </c:pt>
                <c:pt idx="2243">
                  <c:v>26.439</c:v>
                </c:pt>
                <c:pt idx="2244">
                  <c:v>26.539000000000001</c:v>
                </c:pt>
                <c:pt idx="2245">
                  <c:v>26.443000000000001</c:v>
                </c:pt>
                <c:pt idx="2246">
                  <c:v>26.4</c:v>
                </c:pt>
                <c:pt idx="2247">
                  <c:v>26.518000000000001</c:v>
                </c:pt>
                <c:pt idx="2248">
                  <c:v>26.506</c:v>
                </c:pt>
                <c:pt idx="2249">
                  <c:v>26.634</c:v>
                </c:pt>
                <c:pt idx="2250">
                  <c:v>26.582000000000001</c:v>
                </c:pt>
                <c:pt idx="2251">
                  <c:v>26.603999999999999</c:v>
                </c:pt>
                <c:pt idx="2252">
                  <c:v>26.469000000000001</c:v>
                </c:pt>
                <c:pt idx="2253">
                  <c:v>26.390999999999998</c:v>
                </c:pt>
                <c:pt idx="2254">
                  <c:v>26.370999999999999</c:v>
                </c:pt>
                <c:pt idx="2255">
                  <c:v>26.388999999999999</c:v>
                </c:pt>
                <c:pt idx="2256">
                  <c:v>26.402000000000001</c:v>
                </c:pt>
                <c:pt idx="2257">
                  <c:v>26.344999999999999</c:v>
                </c:pt>
                <c:pt idx="2258">
                  <c:v>26.254999999999999</c:v>
                </c:pt>
                <c:pt idx="2259">
                  <c:v>26.295999999999999</c:v>
                </c:pt>
                <c:pt idx="2260">
                  <c:v>26.210999999999999</c:v>
                </c:pt>
                <c:pt idx="2261">
                  <c:v>26.24</c:v>
                </c:pt>
                <c:pt idx="2262">
                  <c:v>26.093</c:v>
                </c:pt>
                <c:pt idx="2263">
                  <c:v>26.023</c:v>
                </c:pt>
                <c:pt idx="2264">
                  <c:v>25.99</c:v>
                </c:pt>
                <c:pt idx="2265">
                  <c:v>25.988</c:v>
                </c:pt>
                <c:pt idx="2266">
                  <c:v>26.045999999999999</c:v>
                </c:pt>
                <c:pt idx="2267">
                  <c:v>26.122</c:v>
                </c:pt>
                <c:pt idx="2268">
                  <c:v>26.102</c:v>
                </c:pt>
                <c:pt idx="2269">
                  <c:v>26.100999999999999</c:v>
                </c:pt>
                <c:pt idx="2270">
                  <c:v>25.975000000000001</c:v>
                </c:pt>
                <c:pt idx="2271">
                  <c:v>25.931000000000001</c:v>
                </c:pt>
                <c:pt idx="2272">
                  <c:v>25.850999999999999</c:v>
                </c:pt>
                <c:pt idx="2273">
                  <c:v>25.824999999999999</c:v>
                </c:pt>
                <c:pt idx="2274">
                  <c:v>25.823</c:v>
                </c:pt>
                <c:pt idx="2275">
                  <c:v>25.876999999999999</c:v>
                </c:pt>
                <c:pt idx="2276">
                  <c:v>25.782</c:v>
                </c:pt>
                <c:pt idx="2277">
                  <c:v>25.727</c:v>
                </c:pt>
                <c:pt idx="2278">
                  <c:v>25.681000000000001</c:v>
                </c:pt>
                <c:pt idx="2279">
                  <c:v>25.745000000000001</c:v>
                </c:pt>
                <c:pt idx="2280">
                  <c:v>25.754999999999999</c:v>
                </c:pt>
                <c:pt idx="2281">
                  <c:v>25.777000000000001</c:v>
                </c:pt>
                <c:pt idx="2282">
                  <c:v>25.744</c:v>
                </c:pt>
                <c:pt idx="2283">
                  <c:v>25.747</c:v>
                </c:pt>
                <c:pt idx="2284">
                  <c:v>25.777000000000001</c:v>
                </c:pt>
                <c:pt idx="2285">
                  <c:v>25.756</c:v>
                </c:pt>
                <c:pt idx="2286">
                  <c:v>25.667000000000002</c:v>
                </c:pt>
                <c:pt idx="2287">
                  <c:v>25.539000000000001</c:v>
                </c:pt>
                <c:pt idx="2288">
                  <c:v>25.594000000000001</c:v>
                </c:pt>
                <c:pt idx="2289">
                  <c:v>25.527000000000001</c:v>
                </c:pt>
                <c:pt idx="2290">
                  <c:v>25.802</c:v>
                </c:pt>
                <c:pt idx="2291">
                  <c:v>25.736000000000001</c:v>
                </c:pt>
                <c:pt idx="2292">
                  <c:v>25.658000000000001</c:v>
                </c:pt>
                <c:pt idx="2293">
                  <c:v>25.577000000000002</c:v>
                </c:pt>
                <c:pt idx="2294">
                  <c:v>25.555</c:v>
                </c:pt>
                <c:pt idx="2295">
                  <c:v>25.481999999999999</c:v>
                </c:pt>
                <c:pt idx="2296">
                  <c:v>25.512</c:v>
                </c:pt>
                <c:pt idx="2297">
                  <c:v>25.565000000000001</c:v>
                </c:pt>
                <c:pt idx="2298">
                  <c:v>25.564</c:v>
                </c:pt>
                <c:pt idx="2299">
                  <c:v>25.524999999999999</c:v>
                </c:pt>
                <c:pt idx="2300">
                  <c:v>25.504000000000001</c:v>
                </c:pt>
                <c:pt idx="2301">
                  <c:v>25.47</c:v>
                </c:pt>
                <c:pt idx="2302">
                  <c:v>25.411999999999999</c:v>
                </c:pt>
                <c:pt idx="2303">
                  <c:v>25.375</c:v>
                </c:pt>
                <c:pt idx="2304">
                  <c:v>25.692</c:v>
                </c:pt>
                <c:pt idx="2305">
                  <c:v>25.568999999999999</c:v>
                </c:pt>
                <c:pt idx="2306">
                  <c:v>25.422999999999998</c:v>
                </c:pt>
                <c:pt idx="2307">
                  <c:v>25.579000000000001</c:v>
                </c:pt>
                <c:pt idx="2308">
                  <c:v>25.539000000000001</c:v>
                </c:pt>
                <c:pt idx="2309">
                  <c:v>25.547000000000001</c:v>
                </c:pt>
                <c:pt idx="2310">
                  <c:v>25.603000000000002</c:v>
                </c:pt>
                <c:pt idx="2311">
                  <c:v>25.547000000000001</c:v>
                </c:pt>
                <c:pt idx="2312">
                  <c:v>25.472999999999999</c:v>
                </c:pt>
                <c:pt idx="2313">
                  <c:v>25.507000000000001</c:v>
                </c:pt>
                <c:pt idx="2314">
                  <c:v>25.588000000000001</c:v>
                </c:pt>
                <c:pt idx="2315">
                  <c:v>25.577000000000002</c:v>
                </c:pt>
                <c:pt idx="2316">
                  <c:v>25.515999999999998</c:v>
                </c:pt>
                <c:pt idx="2317">
                  <c:v>25.547999999999998</c:v>
                </c:pt>
                <c:pt idx="2318">
                  <c:v>25.576000000000001</c:v>
                </c:pt>
                <c:pt idx="2319">
                  <c:v>25.529</c:v>
                </c:pt>
                <c:pt idx="2320">
                  <c:v>25.431000000000001</c:v>
                </c:pt>
                <c:pt idx="2321">
                  <c:v>25.44</c:v>
                </c:pt>
                <c:pt idx="2322">
                  <c:v>25.448</c:v>
                </c:pt>
                <c:pt idx="2323">
                  <c:v>25.614999999999998</c:v>
                </c:pt>
                <c:pt idx="2324">
                  <c:v>25.582999999999998</c:v>
                </c:pt>
                <c:pt idx="2325">
                  <c:v>25.573</c:v>
                </c:pt>
                <c:pt idx="2326">
                  <c:v>25.599</c:v>
                </c:pt>
                <c:pt idx="2327">
                  <c:v>25.736999999999998</c:v>
                </c:pt>
                <c:pt idx="2328">
                  <c:v>25.606999999999999</c:v>
                </c:pt>
                <c:pt idx="2329">
                  <c:v>25.577999999999999</c:v>
                </c:pt>
                <c:pt idx="2330">
                  <c:v>25.602</c:v>
                </c:pt>
                <c:pt idx="2331">
                  <c:v>25.556999999999999</c:v>
                </c:pt>
                <c:pt idx="2332">
                  <c:v>25.594999999999999</c:v>
                </c:pt>
                <c:pt idx="2333">
                  <c:v>25.555</c:v>
                </c:pt>
                <c:pt idx="2334">
                  <c:v>25.603999999999999</c:v>
                </c:pt>
                <c:pt idx="2335">
                  <c:v>25.678999999999998</c:v>
                </c:pt>
                <c:pt idx="2336">
                  <c:v>25.667000000000002</c:v>
                </c:pt>
                <c:pt idx="2337">
                  <c:v>25.824999999999999</c:v>
                </c:pt>
                <c:pt idx="2338">
                  <c:v>25.82</c:v>
                </c:pt>
                <c:pt idx="2339">
                  <c:v>25.855</c:v>
                </c:pt>
                <c:pt idx="2340">
                  <c:v>25.885999999999999</c:v>
                </c:pt>
                <c:pt idx="2341">
                  <c:v>25.806000000000001</c:v>
                </c:pt>
                <c:pt idx="2342">
                  <c:v>25.803000000000001</c:v>
                </c:pt>
                <c:pt idx="2343">
                  <c:v>25.882000000000001</c:v>
                </c:pt>
                <c:pt idx="2344">
                  <c:v>25.785</c:v>
                </c:pt>
                <c:pt idx="2345">
                  <c:v>25.797000000000001</c:v>
                </c:pt>
                <c:pt idx="2346">
                  <c:v>25.981999999999999</c:v>
                </c:pt>
                <c:pt idx="2347">
                  <c:v>25.945</c:v>
                </c:pt>
                <c:pt idx="2348">
                  <c:v>25.960999999999999</c:v>
                </c:pt>
                <c:pt idx="2349">
                  <c:v>25.902999999999999</c:v>
                </c:pt>
                <c:pt idx="2350">
                  <c:v>25.936</c:v>
                </c:pt>
                <c:pt idx="2351">
                  <c:v>26.013000000000002</c:v>
                </c:pt>
                <c:pt idx="2352">
                  <c:v>26.033000000000001</c:v>
                </c:pt>
                <c:pt idx="2353">
                  <c:v>26.073</c:v>
                </c:pt>
                <c:pt idx="2354">
                  <c:v>26.029</c:v>
                </c:pt>
                <c:pt idx="2355">
                  <c:v>26.056000000000001</c:v>
                </c:pt>
                <c:pt idx="2356">
                  <c:v>26.047999999999998</c:v>
                </c:pt>
                <c:pt idx="2357">
                  <c:v>26.108000000000001</c:v>
                </c:pt>
                <c:pt idx="2358">
                  <c:v>26.05</c:v>
                </c:pt>
                <c:pt idx="2359">
                  <c:v>26.123999999999999</c:v>
                </c:pt>
                <c:pt idx="2360">
                  <c:v>26.16</c:v>
                </c:pt>
                <c:pt idx="2361">
                  <c:v>26.187000000000001</c:v>
                </c:pt>
                <c:pt idx="2362">
                  <c:v>26.204999999999998</c:v>
                </c:pt>
                <c:pt idx="2363">
                  <c:v>26.233000000000001</c:v>
                </c:pt>
                <c:pt idx="2364">
                  <c:v>26.22</c:v>
                </c:pt>
                <c:pt idx="2365">
                  <c:v>26.212</c:v>
                </c:pt>
                <c:pt idx="2366">
                  <c:v>26.175000000000001</c:v>
                </c:pt>
                <c:pt idx="2367">
                  <c:v>26.061</c:v>
                </c:pt>
                <c:pt idx="2368">
                  <c:v>26.135000000000002</c:v>
                </c:pt>
                <c:pt idx="2369">
                  <c:v>26.234000000000002</c:v>
                </c:pt>
                <c:pt idx="2370">
                  <c:v>26.309000000000001</c:v>
                </c:pt>
                <c:pt idx="2371">
                  <c:v>26.257999999999999</c:v>
                </c:pt>
                <c:pt idx="2372">
                  <c:v>26.106000000000002</c:v>
                </c:pt>
                <c:pt idx="2373">
                  <c:v>26.058</c:v>
                </c:pt>
                <c:pt idx="2374">
                  <c:v>26.335000000000001</c:v>
                </c:pt>
                <c:pt idx="2375">
                  <c:v>26.285</c:v>
                </c:pt>
                <c:pt idx="2376">
                  <c:v>26.225999999999999</c:v>
                </c:pt>
                <c:pt idx="2377">
                  <c:v>26.097999999999999</c:v>
                </c:pt>
                <c:pt idx="2378">
                  <c:v>26.012</c:v>
                </c:pt>
                <c:pt idx="2379">
                  <c:v>26.068000000000001</c:v>
                </c:pt>
                <c:pt idx="2380">
                  <c:v>25.981999999999999</c:v>
                </c:pt>
                <c:pt idx="2381">
                  <c:v>26.065999999999999</c:v>
                </c:pt>
                <c:pt idx="2382">
                  <c:v>26.105</c:v>
                </c:pt>
                <c:pt idx="2383">
                  <c:v>26.074000000000002</c:v>
                </c:pt>
                <c:pt idx="2384">
                  <c:v>26.013000000000002</c:v>
                </c:pt>
                <c:pt idx="2385">
                  <c:v>25.922000000000001</c:v>
                </c:pt>
                <c:pt idx="2386">
                  <c:v>25.978000000000002</c:v>
                </c:pt>
                <c:pt idx="2387">
                  <c:v>26.042999999999999</c:v>
                </c:pt>
                <c:pt idx="2388">
                  <c:v>25.972999999999999</c:v>
                </c:pt>
                <c:pt idx="2389">
                  <c:v>25.911000000000001</c:v>
                </c:pt>
                <c:pt idx="2390">
                  <c:v>25.957000000000001</c:v>
                </c:pt>
                <c:pt idx="2391">
                  <c:v>25.86</c:v>
                </c:pt>
                <c:pt idx="2392">
                  <c:v>25.713999999999999</c:v>
                </c:pt>
                <c:pt idx="2393">
                  <c:v>25.684000000000001</c:v>
                </c:pt>
                <c:pt idx="2394">
                  <c:v>25.709</c:v>
                </c:pt>
                <c:pt idx="2395">
                  <c:v>25.690999999999999</c:v>
                </c:pt>
                <c:pt idx="2396">
                  <c:v>25.690999999999999</c:v>
                </c:pt>
                <c:pt idx="2397">
                  <c:v>25.699000000000002</c:v>
                </c:pt>
                <c:pt idx="2398">
                  <c:v>25.707999999999998</c:v>
                </c:pt>
                <c:pt idx="2399">
                  <c:v>25.594999999999999</c:v>
                </c:pt>
                <c:pt idx="2400">
                  <c:v>25.477</c:v>
                </c:pt>
                <c:pt idx="2401">
                  <c:v>25.37</c:v>
                </c:pt>
                <c:pt idx="2402">
                  <c:v>25.321999999999999</c:v>
                </c:pt>
                <c:pt idx="2403">
                  <c:v>25.332000000000001</c:v>
                </c:pt>
                <c:pt idx="2404">
                  <c:v>25.346</c:v>
                </c:pt>
                <c:pt idx="2405">
                  <c:v>25.305</c:v>
                </c:pt>
                <c:pt idx="2406">
                  <c:v>25.234999999999999</c:v>
                </c:pt>
                <c:pt idx="2407">
                  <c:v>25.135999999999999</c:v>
                </c:pt>
                <c:pt idx="2408">
                  <c:v>25.113</c:v>
                </c:pt>
                <c:pt idx="2409">
                  <c:v>25.033000000000001</c:v>
                </c:pt>
                <c:pt idx="2410">
                  <c:v>24.920999999999999</c:v>
                </c:pt>
                <c:pt idx="2411">
                  <c:v>24.873000000000001</c:v>
                </c:pt>
                <c:pt idx="2412">
                  <c:v>24.779</c:v>
                </c:pt>
                <c:pt idx="2413">
                  <c:v>24.744</c:v>
                </c:pt>
                <c:pt idx="2414">
                  <c:v>24.725000000000001</c:v>
                </c:pt>
                <c:pt idx="2415">
                  <c:v>24.690999999999999</c:v>
                </c:pt>
                <c:pt idx="2416">
                  <c:v>24.635999999999999</c:v>
                </c:pt>
                <c:pt idx="2417">
                  <c:v>24.54</c:v>
                </c:pt>
                <c:pt idx="2418">
                  <c:v>24.501999999999999</c:v>
                </c:pt>
                <c:pt idx="2419">
                  <c:v>24.388000000000002</c:v>
                </c:pt>
                <c:pt idx="2420">
                  <c:v>24.315999999999999</c:v>
                </c:pt>
                <c:pt idx="2421">
                  <c:v>24.38</c:v>
                </c:pt>
                <c:pt idx="2422">
                  <c:v>24.297999999999998</c:v>
                </c:pt>
                <c:pt idx="2423">
                  <c:v>24.227</c:v>
                </c:pt>
                <c:pt idx="2424">
                  <c:v>24.073</c:v>
                </c:pt>
                <c:pt idx="2425">
                  <c:v>24.126999999999999</c:v>
                </c:pt>
                <c:pt idx="2426">
                  <c:v>23.922000000000001</c:v>
                </c:pt>
                <c:pt idx="2427">
                  <c:v>23.893000000000001</c:v>
                </c:pt>
                <c:pt idx="2428">
                  <c:v>23.853999999999999</c:v>
                </c:pt>
                <c:pt idx="2429">
                  <c:v>23.785</c:v>
                </c:pt>
                <c:pt idx="2430">
                  <c:v>23.693000000000001</c:v>
                </c:pt>
                <c:pt idx="2431">
                  <c:v>23.631</c:v>
                </c:pt>
                <c:pt idx="2432">
                  <c:v>23.524000000000001</c:v>
                </c:pt>
                <c:pt idx="2433">
                  <c:v>23.533000000000001</c:v>
                </c:pt>
                <c:pt idx="2434">
                  <c:v>23.506</c:v>
                </c:pt>
                <c:pt idx="2435">
                  <c:v>23.423999999999999</c:v>
                </c:pt>
                <c:pt idx="2436">
                  <c:v>23.411999999999999</c:v>
                </c:pt>
                <c:pt idx="2437">
                  <c:v>23.416</c:v>
                </c:pt>
                <c:pt idx="2438">
                  <c:v>23.276</c:v>
                </c:pt>
                <c:pt idx="2439">
                  <c:v>23.187999999999999</c:v>
                </c:pt>
                <c:pt idx="2440">
                  <c:v>23.12</c:v>
                </c:pt>
                <c:pt idx="2441">
                  <c:v>23.013999999999999</c:v>
                </c:pt>
                <c:pt idx="2442">
                  <c:v>22.905000000000001</c:v>
                </c:pt>
                <c:pt idx="2443">
                  <c:v>22.888000000000002</c:v>
                </c:pt>
                <c:pt idx="2444">
                  <c:v>22.942</c:v>
                </c:pt>
                <c:pt idx="2445">
                  <c:v>22.867999999999999</c:v>
                </c:pt>
                <c:pt idx="2446">
                  <c:v>22.734000000000002</c:v>
                </c:pt>
                <c:pt idx="2447">
                  <c:v>22.616</c:v>
                </c:pt>
                <c:pt idx="2448">
                  <c:v>22.521000000000001</c:v>
                </c:pt>
                <c:pt idx="2449">
                  <c:v>22.460999999999999</c:v>
                </c:pt>
                <c:pt idx="2450">
                  <c:v>22.442</c:v>
                </c:pt>
                <c:pt idx="2451">
                  <c:v>22.393999999999998</c:v>
                </c:pt>
                <c:pt idx="2452">
                  <c:v>22.295999999999999</c:v>
                </c:pt>
                <c:pt idx="2453">
                  <c:v>22.228000000000002</c:v>
                </c:pt>
                <c:pt idx="2454">
                  <c:v>22.145</c:v>
                </c:pt>
                <c:pt idx="2455">
                  <c:v>22.126000000000001</c:v>
                </c:pt>
                <c:pt idx="2456">
                  <c:v>22.079000000000001</c:v>
                </c:pt>
                <c:pt idx="2457">
                  <c:v>22.087</c:v>
                </c:pt>
                <c:pt idx="2458">
                  <c:v>22.001000000000001</c:v>
                </c:pt>
                <c:pt idx="2459">
                  <c:v>22.117000000000001</c:v>
                </c:pt>
                <c:pt idx="2460">
                  <c:v>21.978999999999999</c:v>
                </c:pt>
                <c:pt idx="2461">
                  <c:v>21.888000000000002</c:v>
                </c:pt>
                <c:pt idx="2462">
                  <c:v>21.870999999999999</c:v>
                </c:pt>
                <c:pt idx="2463">
                  <c:v>21.850999999999999</c:v>
                </c:pt>
                <c:pt idx="2464">
                  <c:v>21.847000000000001</c:v>
                </c:pt>
                <c:pt idx="2465">
                  <c:v>21.619</c:v>
                </c:pt>
                <c:pt idx="2466">
                  <c:v>21.7</c:v>
                </c:pt>
                <c:pt idx="2467">
                  <c:v>21.736000000000001</c:v>
                </c:pt>
                <c:pt idx="2468">
                  <c:v>21.667999999999999</c:v>
                </c:pt>
                <c:pt idx="2469">
                  <c:v>21.494</c:v>
                </c:pt>
                <c:pt idx="2470">
                  <c:v>21.509</c:v>
                </c:pt>
                <c:pt idx="2471">
                  <c:v>21.468</c:v>
                </c:pt>
                <c:pt idx="2472">
                  <c:v>21.45</c:v>
                </c:pt>
                <c:pt idx="2473">
                  <c:v>21.484000000000002</c:v>
                </c:pt>
                <c:pt idx="2474">
                  <c:v>21.459</c:v>
                </c:pt>
                <c:pt idx="2475">
                  <c:v>21.494</c:v>
                </c:pt>
                <c:pt idx="2476">
                  <c:v>20.838000000000001</c:v>
                </c:pt>
                <c:pt idx="2477">
                  <c:v>21.518999999999998</c:v>
                </c:pt>
                <c:pt idx="2478">
                  <c:v>21.42</c:v>
                </c:pt>
                <c:pt idx="2479">
                  <c:v>21.404</c:v>
                </c:pt>
                <c:pt idx="2480">
                  <c:v>21.413</c:v>
                </c:pt>
                <c:pt idx="2481">
                  <c:v>21.347000000000001</c:v>
                </c:pt>
                <c:pt idx="2482">
                  <c:v>21.282</c:v>
                </c:pt>
                <c:pt idx="2483">
                  <c:v>21.318999999999999</c:v>
                </c:pt>
                <c:pt idx="2484">
                  <c:v>21.245999999999999</c:v>
                </c:pt>
                <c:pt idx="2485">
                  <c:v>21.306999999999999</c:v>
                </c:pt>
                <c:pt idx="2486">
                  <c:v>21.268000000000001</c:v>
                </c:pt>
                <c:pt idx="2487">
                  <c:v>21.372</c:v>
                </c:pt>
                <c:pt idx="2488">
                  <c:v>21.402999999999999</c:v>
                </c:pt>
                <c:pt idx="2489">
                  <c:v>21.364000000000001</c:v>
                </c:pt>
                <c:pt idx="2490">
                  <c:v>21.335999999999999</c:v>
                </c:pt>
                <c:pt idx="2491">
                  <c:v>21.388000000000002</c:v>
                </c:pt>
                <c:pt idx="2492">
                  <c:v>21.382000000000001</c:v>
                </c:pt>
                <c:pt idx="2493">
                  <c:v>21.38</c:v>
                </c:pt>
                <c:pt idx="2494">
                  <c:v>21.524999999999999</c:v>
                </c:pt>
                <c:pt idx="2495">
                  <c:v>21.437000000000001</c:v>
                </c:pt>
                <c:pt idx="2496">
                  <c:v>21.468</c:v>
                </c:pt>
                <c:pt idx="2497">
                  <c:v>21.576000000000001</c:v>
                </c:pt>
                <c:pt idx="2498">
                  <c:v>21.542999999999999</c:v>
                </c:pt>
                <c:pt idx="2499">
                  <c:v>21.501999999999999</c:v>
                </c:pt>
                <c:pt idx="2500">
                  <c:v>21.481000000000002</c:v>
                </c:pt>
                <c:pt idx="2501">
                  <c:v>21.707999999999998</c:v>
                </c:pt>
                <c:pt idx="2502">
                  <c:v>21.792999999999999</c:v>
                </c:pt>
                <c:pt idx="2503">
                  <c:v>21.812000000000001</c:v>
                </c:pt>
                <c:pt idx="2504">
                  <c:v>21.890999999999998</c:v>
                </c:pt>
                <c:pt idx="2505">
                  <c:v>21.873999999999999</c:v>
                </c:pt>
                <c:pt idx="2506">
                  <c:v>22.004000000000001</c:v>
                </c:pt>
                <c:pt idx="2507">
                  <c:v>21.995999999999999</c:v>
                </c:pt>
                <c:pt idx="2508">
                  <c:v>22.100999999999999</c:v>
                </c:pt>
                <c:pt idx="2509">
                  <c:v>22.08</c:v>
                </c:pt>
                <c:pt idx="2510">
                  <c:v>22.17</c:v>
                </c:pt>
                <c:pt idx="2511">
                  <c:v>22.196999999999999</c:v>
                </c:pt>
                <c:pt idx="2512">
                  <c:v>22.291</c:v>
                </c:pt>
                <c:pt idx="2513">
                  <c:v>22.227</c:v>
                </c:pt>
                <c:pt idx="2514">
                  <c:v>22.288</c:v>
                </c:pt>
                <c:pt idx="2515">
                  <c:v>22.248000000000001</c:v>
                </c:pt>
                <c:pt idx="2516">
                  <c:v>22.425000000000001</c:v>
                </c:pt>
                <c:pt idx="2517">
                  <c:v>22.411999999999999</c:v>
                </c:pt>
                <c:pt idx="2518">
                  <c:v>22.408000000000001</c:v>
                </c:pt>
                <c:pt idx="2519">
                  <c:v>22.497</c:v>
                </c:pt>
                <c:pt idx="2520">
                  <c:v>22.562999999999999</c:v>
                </c:pt>
                <c:pt idx="2521">
                  <c:v>22.812999999999999</c:v>
                </c:pt>
                <c:pt idx="2522">
                  <c:v>22.744</c:v>
                </c:pt>
                <c:pt idx="2523">
                  <c:v>22.837</c:v>
                </c:pt>
                <c:pt idx="2524">
                  <c:v>22.914000000000001</c:v>
                </c:pt>
                <c:pt idx="2525">
                  <c:v>22.920999999999999</c:v>
                </c:pt>
                <c:pt idx="2526">
                  <c:v>23.065000000000001</c:v>
                </c:pt>
                <c:pt idx="2527">
                  <c:v>23.305</c:v>
                </c:pt>
                <c:pt idx="2528">
                  <c:v>23.181000000000001</c:v>
                </c:pt>
                <c:pt idx="2529">
                  <c:v>23.245999999999999</c:v>
                </c:pt>
                <c:pt idx="2530">
                  <c:v>23.207999999999998</c:v>
                </c:pt>
                <c:pt idx="2531">
                  <c:v>23.295000000000002</c:v>
                </c:pt>
                <c:pt idx="2532">
                  <c:v>23.459</c:v>
                </c:pt>
                <c:pt idx="2533">
                  <c:v>23.585000000000001</c:v>
                </c:pt>
                <c:pt idx="2534">
                  <c:v>23.661999999999999</c:v>
                </c:pt>
                <c:pt idx="2535">
                  <c:v>23.792999999999999</c:v>
                </c:pt>
                <c:pt idx="2536">
                  <c:v>23.766999999999999</c:v>
                </c:pt>
                <c:pt idx="2537">
                  <c:v>23.969000000000001</c:v>
                </c:pt>
                <c:pt idx="2538">
                  <c:v>23.663</c:v>
                </c:pt>
                <c:pt idx="2539">
                  <c:v>23.905999999999999</c:v>
                </c:pt>
                <c:pt idx="2540">
                  <c:v>24.001999999999999</c:v>
                </c:pt>
                <c:pt idx="2541">
                  <c:v>23.998000000000001</c:v>
                </c:pt>
                <c:pt idx="2542">
                  <c:v>24.094999999999999</c:v>
                </c:pt>
                <c:pt idx="2543">
                  <c:v>24.227</c:v>
                </c:pt>
                <c:pt idx="2544">
                  <c:v>24.498999999999999</c:v>
                </c:pt>
                <c:pt idx="2545">
                  <c:v>24.423999999999999</c:v>
                </c:pt>
                <c:pt idx="2546">
                  <c:v>24.474</c:v>
                </c:pt>
                <c:pt idx="2547">
                  <c:v>24.68</c:v>
                </c:pt>
                <c:pt idx="2548">
                  <c:v>24.652999999999999</c:v>
                </c:pt>
                <c:pt idx="2549">
                  <c:v>25.013000000000002</c:v>
                </c:pt>
                <c:pt idx="2550">
                  <c:v>24.948</c:v>
                </c:pt>
                <c:pt idx="2551">
                  <c:v>24.975999999999999</c:v>
                </c:pt>
                <c:pt idx="2552">
                  <c:v>24.951000000000001</c:v>
                </c:pt>
                <c:pt idx="2553">
                  <c:v>25.033999999999999</c:v>
                </c:pt>
                <c:pt idx="2554">
                  <c:v>25.141999999999999</c:v>
                </c:pt>
                <c:pt idx="2555">
                  <c:v>25.151</c:v>
                </c:pt>
                <c:pt idx="2556">
                  <c:v>25.181999999999999</c:v>
                </c:pt>
                <c:pt idx="2557">
                  <c:v>25.116</c:v>
                </c:pt>
                <c:pt idx="2558">
                  <c:v>25.103000000000002</c:v>
                </c:pt>
                <c:pt idx="2559">
                  <c:v>25.135000000000002</c:v>
                </c:pt>
                <c:pt idx="2560">
                  <c:v>25.387</c:v>
                </c:pt>
                <c:pt idx="2561">
                  <c:v>25.477</c:v>
                </c:pt>
                <c:pt idx="2562">
                  <c:v>25.379000000000001</c:v>
                </c:pt>
                <c:pt idx="2563">
                  <c:v>25.442</c:v>
                </c:pt>
                <c:pt idx="2564">
                  <c:v>25.616</c:v>
                </c:pt>
                <c:pt idx="2565">
                  <c:v>25.613</c:v>
                </c:pt>
                <c:pt idx="2566">
                  <c:v>25.632999999999999</c:v>
                </c:pt>
                <c:pt idx="2567">
                  <c:v>25.675999999999998</c:v>
                </c:pt>
                <c:pt idx="2568">
                  <c:v>25.707999999999998</c:v>
                </c:pt>
                <c:pt idx="2569">
                  <c:v>25.782</c:v>
                </c:pt>
                <c:pt idx="2570">
                  <c:v>25.853000000000002</c:v>
                </c:pt>
                <c:pt idx="2571">
                  <c:v>25.934999999999999</c:v>
                </c:pt>
                <c:pt idx="2572">
                  <c:v>25.885999999999999</c:v>
                </c:pt>
                <c:pt idx="2573">
                  <c:v>25.988</c:v>
                </c:pt>
                <c:pt idx="2574">
                  <c:v>26.009</c:v>
                </c:pt>
                <c:pt idx="2575">
                  <c:v>26.047000000000001</c:v>
                </c:pt>
                <c:pt idx="2576">
                  <c:v>26.158999999999999</c:v>
                </c:pt>
                <c:pt idx="2577">
                  <c:v>26.228999999999999</c:v>
                </c:pt>
                <c:pt idx="2578">
                  <c:v>26.268000000000001</c:v>
                </c:pt>
                <c:pt idx="2579">
                  <c:v>26.25</c:v>
                </c:pt>
                <c:pt idx="2580">
                  <c:v>26.213000000000001</c:v>
                </c:pt>
                <c:pt idx="2581">
                  <c:v>26.338999999999999</c:v>
                </c:pt>
                <c:pt idx="2582">
                  <c:v>26.463999999999999</c:v>
                </c:pt>
                <c:pt idx="2583">
                  <c:v>26.347000000000001</c:v>
                </c:pt>
                <c:pt idx="2584">
                  <c:v>26.28</c:v>
                </c:pt>
                <c:pt idx="2585">
                  <c:v>26.335999999999999</c:v>
                </c:pt>
                <c:pt idx="2586">
                  <c:v>26.314</c:v>
                </c:pt>
                <c:pt idx="2587">
                  <c:v>26.34</c:v>
                </c:pt>
                <c:pt idx="2588">
                  <c:v>26.408000000000001</c:v>
                </c:pt>
                <c:pt idx="2589">
                  <c:v>26.510999999999999</c:v>
                </c:pt>
                <c:pt idx="2590">
                  <c:v>26.402000000000001</c:v>
                </c:pt>
                <c:pt idx="2591">
                  <c:v>26.39</c:v>
                </c:pt>
                <c:pt idx="2592">
                  <c:v>26.32</c:v>
                </c:pt>
                <c:pt idx="2593">
                  <c:v>26.504000000000001</c:v>
                </c:pt>
                <c:pt idx="2594">
                  <c:v>26.449000000000002</c:v>
                </c:pt>
                <c:pt idx="2595">
                  <c:v>26.417999999999999</c:v>
                </c:pt>
                <c:pt idx="2596">
                  <c:v>26.446999999999999</c:v>
                </c:pt>
                <c:pt idx="2597">
                  <c:v>26.567</c:v>
                </c:pt>
                <c:pt idx="2598">
                  <c:v>26.603999999999999</c:v>
                </c:pt>
                <c:pt idx="2599">
                  <c:v>26.434000000000001</c:v>
                </c:pt>
                <c:pt idx="2600">
                  <c:v>26.402999999999999</c:v>
                </c:pt>
                <c:pt idx="2601">
                  <c:v>26.395</c:v>
                </c:pt>
                <c:pt idx="2602">
                  <c:v>26.434000000000001</c:v>
                </c:pt>
                <c:pt idx="2603">
                  <c:v>26.561</c:v>
                </c:pt>
                <c:pt idx="2604">
                  <c:v>26.515000000000001</c:v>
                </c:pt>
                <c:pt idx="2605">
                  <c:v>26.567</c:v>
                </c:pt>
                <c:pt idx="2606">
                  <c:v>26.585000000000001</c:v>
                </c:pt>
                <c:pt idx="2607">
                  <c:v>26.591000000000001</c:v>
                </c:pt>
                <c:pt idx="2608">
                  <c:v>26.670999999999999</c:v>
                </c:pt>
                <c:pt idx="2609">
                  <c:v>26.72</c:v>
                </c:pt>
                <c:pt idx="2610">
                  <c:v>26.47</c:v>
                </c:pt>
                <c:pt idx="2611">
                  <c:v>26.48</c:v>
                </c:pt>
                <c:pt idx="2612">
                  <c:v>26.405999999999999</c:v>
                </c:pt>
                <c:pt idx="2613">
                  <c:v>26.381</c:v>
                </c:pt>
                <c:pt idx="2614">
                  <c:v>26.427</c:v>
                </c:pt>
                <c:pt idx="2615">
                  <c:v>26.44</c:v>
                </c:pt>
                <c:pt idx="2616">
                  <c:v>26.364000000000001</c:v>
                </c:pt>
                <c:pt idx="2617">
                  <c:v>26.297999999999998</c:v>
                </c:pt>
                <c:pt idx="2618">
                  <c:v>26.274000000000001</c:v>
                </c:pt>
                <c:pt idx="2619">
                  <c:v>26.327999999999999</c:v>
                </c:pt>
                <c:pt idx="2620">
                  <c:v>26.178000000000001</c:v>
                </c:pt>
                <c:pt idx="2621">
                  <c:v>26.231999999999999</c:v>
                </c:pt>
                <c:pt idx="2622">
                  <c:v>26.327999999999999</c:v>
                </c:pt>
                <c:pt idx="2623">
                  <c:v>26.25</c:v>
                </c:pt>
                <c:pt idx="2624">
                  <c:v>26.221</c:v>
                </c:pt>
                <c:pt idx="2625">
                  <c:v>26.167000000000002</c:v>
                </c:pt>
                <c:pt idx="2626">
                  <c:v>26.135999999999999</c:v>
                </c:pt>
                <c:pt idx="2627">
                  <c:v>26.123999999999999</c:v>
                </c:pt>
                <c:pt idx="2628">
                  <c:v>26.138999999999999</c:v>
                </c:pt>
                <c:pt idx="2629">
                  <c:v>26.138000000000002</c:v>
                </c:pt>
                <c:pt idx="2630">
                  <c:v>26.08</c:v>
                </c:pt>
                <c:pt idx="2631">
                  <c:v>26.015999999999998</c:v>
                </c:pt>
                <c:pt idx="2632">
                  <c:v>25.959</c:v>
                </c:pt>
                <c:pt idx="2633">
                  <c:v>25.954000000000001</c:v>
                </c:pt>
                <c:pt idx="2634">
                  <c:v>26.024999999999999</c:v>
                </c:pt>
                <c:pt idx="2635">
                  <c:v>26.064</c:v>
                </c:pt>
                <c:pt idx="2636">
                  <c:v>25.972999999999999</c:v>
                </c:pt>
                <c:pt idx="2637">
                  <c:v>25.992999999999999</c:v>
                </c:pt>
                <c:pt idx="2638">
                  <c:v>25.943999999999999</c:v>
                </c:pt>
                <c:pt idx="2639">
                  <c:v>25.815000000000001</c:v>
                </c:pt>
                <c:pt idx="2640">
                  <c:v>25.873999999999999</c:v>
                </c:pt>
                <c:pt idx="2641">
                  <c:v>25.876999999999999</c:v>
                </c:pt>
                <c:pt idx="2642">
                  <c:v>25.797999999999998</c:v>
                </c:pt>
                <c:pt idx="2643">
                  <c:v>25.79</c:v>
                </c:pt>
                <c:pt idx="2644">
                  <c:v>25.771999999999998</c:v>
                </c:pt>
                <c:pt idx="2645">
                  <c:v>25.783999999999999</c:v>
                </c:pt>
                <c:pt idx="2646">
                  <c:v>25.702999999999999</c:v>
                </c:pt>
                <c:pt idx="2647">
                  <c:v>25.739000000000001</c:v>
                </c:pt>
                <c:pt idx="2648">
                  <c:v>25.707999999999998</c:v>
                </c:pt>
                <c:pt idx="2649">
                  <c:v>25.728999999999999</c:v>
                </c:pt>
                <c:pt idx="2650">
                  <c:v>25.794</c:v>
                </c:pt>
                <c:pt idx="2651">
                  <c:v>25.77</c:v>
                </c:pt>
                <c:pt idx="2652">
                  <c:v>25.704000000000001</c:v>
                </c:pt>
                <c:pt idx="2653">
                  <c:v>25.596</c:v>
                </c:pt>
                <c:pt idx="2654">
                  <c:v>25.62</c:v>
                </c:pt>
                <c:pt idx="2655">
                  <c:v>25.693999999999999</c:v>
                </c:pt>
                <c:pt idx="2656">
                  <c:v>25.67</c:v>
                </c:pt>
                <c:pt idx="2657">
                  <c:v>25.628</c:v>
                </c:pt>
                <c:pt idx="2658">
                  <c:v>25.672999999999998</c:v>
                </c:pt>
                <c:pt idx="2659">
                  <c:v>25.57</c:v>
                </c:pt>
                <c:pt idx="2660">
                  <c:v>25.617999999999999</c:v>
                </c:pt>
                <c:pt idx="2661">
                  <c:v>25.59</c:v>
                </c:pt>
                <c:pt idx="2662">
                  <c:v>25.616</c:v>
                </c:pt>
                <c:pt idx="2663">
                  <c:v>25.597999999999999</c:v>
                </c:pt>
                <c:pt idx="2664">
                  <c:v>25.62</c:v>
                </c:pt>
                <c:pt idx="2665">
                  <c:v>25.518999999999998</c:v>
                </c:pt>
                <c:pt idx="2666">
                  <c:v>25.577999999999999</c:v>
                </c:pt>
                <c:pt idx="2667">
                  <c:v>25.58</c:v>
                </c:pt>
                <c:pt idx="2668">
                  <c:v>25.527000000000001</c:v>
                </c:pt>
                <c:pt idx="2669">
                  <c:v>25.527000000000001</c:v>
                </c:pt>
                <c:pt idx="2670">
                  <c:v>25.492000000000001</c:v>
                </c:pt>
                <c:pt idx="2671">
                  <c:v>25.521000000000001</c:v>
                </c:pt>
                <c:pt idx="2672">
                  <c:v>25.585999999999999</c:v>
                </c:pt>
                <c:pt idx="2673">
                  <c:v>25.515000000000001</c:v>
                </c:pt>
                <c:pt idx="2674">
                  <c:v>25.504000000000001</c:v>
                </c:pt>
                <c:pt idx="2675">
                  <c:v>25.521999999999998</c:v>
                </c:pt>
                <c:pt idx="2676">
                  <c:v>25.553000000000001</c:v>
                </c:pt>
                <c:pt idx="2677">
                  <c:v>25.524999999999999</c:v>
                </c:pt>
                <c:pt idx="2678">
                  <c:v>25.427</c:v>
                </c:pt>
                <c:pt idx="2679">
                  <c:v>25.547999999999998</c:v>
                </c:pt>
                <c:pt idx="2680">
                  <c:v>25.542999999999999</c:v>
                </c:pt>
                <c:pt idx="2681">
                  <c:v>25.507000000000001</c:v>
                </c:pt>
                <c:pt idx="2682">
                  <c:v>25.489000000000001</c:v>
                </c:pt>
                <c:pt idx="2683">
                  <c:v>25.515000000000001</c:v>
                </c:pt>
                <c:pt idx="2684">
                  <c:v>25.5</c:v>
                </c:pt>
                <c:pt idx="2685">
                  <c:v>25.498000000000001</c:v>
                </c:pt>
                <c:pt idx="2686">
                  <c:v>25.491</c:v>
                </c:pt>
                <c:pt idx="2687">
                  <c:v>25.431999999999999</c:v>
                </c:pt>
                <c:pt idx="2688">
                  <c:v>25.536000000000001</c:v>
                </c:pt>
                <c:pt idx="2689">
                  <c:v>25.495999999999999</c:v>
                </c:pt>
                <c:pt idx="2690">
                  <c:v>25.562999999999999</c:v>
                </c:pt>
                <c:pt idx="2691">
                  <c:v>25.535</c:v>
                </c:pt>
                <c:pt idx="2692">
                  <c:v>25.568999999999999</c:v>
                </c:pt>
                <c:pt idx="2693">
                  <c:v>25.51</c:v>
                </c:pt>
                <c:pt idx="2694">
                  <c:v>25.655000000000001</c:v>
                </c:pt>
                <c:pt idx="2695">
                  <c:v>25.558</c:v>
                </c:pt>
                <c:pt idx="2696">
                  <c:v>25.579000000000001</c:v>
                </c:pt>
                <c:pt idx="2697">
                  <c:v>25.55</c:v>
                </c:pt>
                <c:pt idx="2698">
                  <c:v>25.550999999999998</c:v>
                </c:pt>
                <c:pt idx="2699">
                  <c:v>25.716000000000001</c:v>
                </c:pt>
                <c:pt idx="2700">
                  <c:v>25.716000000000001</c:v>
                </c:pt>
                <c:pt idx="2701">
                  <c:v>25.745999999999999</c:v>
                </c:pt>
                <c:pt idx="2702">
                  <c:v>25.722999999999999</c:v>
                </c:pt>
                <c:pt idx="2703">
                  <c:v>25.82</c:v>
                </c:pt>
                <c:pt idx="2704">
                  <c:v>25.82</c:v>
                </c:pt>
                <c:pt idx="2705">
                  <c:v>25.844000000000001</c:v>
                </c:pt>
                <c:pt idx="2706">
                  <c:v>25.850999999999999</c:v>
                </c:pt>
                <c:pt idx="2707">
                  <c:v>25.826000000000001</c:v>
                </c:pt>
                <c:pt idx="2708">
                  <c:v>25.725000000000001</c:v>
                </c:pt>
                <c:pt idx="2709">
                  <c:v>25.893999999999998</c:v>
                </c:pt>
                <c:pt idx="2710">
                  <c:v>25.861000000000001</c:v>
                </c:pt>
                <c:pt idx="2711">
                  <c:v>25.893999999999998</c:v>
                </c:pt>
                <c:pt idx="2712">
                  <c:v>25.8</c:v>
                </c:pt>
                <c:pt idx="2713">
                  <c:v>25.963000000000001</c:v>
                </c:pt>
                <c:pt idx="2714">
                  <c:v>25.978000000000002</c:v>
                </c:pt>
                <c:pt idx="2715">
                  <c:v>25.98</c:v>
                </c:pt>
                <c:pt idx="2716">
                  <c:v>26.004000000000001</c:v>
                </c:pt>
                <c:pt idx="2717">
                  <c:v>25.959</c:v>
                </c:pt>
                <c:pt idx="2718">
                  <c:v>25.946999999999999</c:v>
                </c:pt>
                <c:pt idx="2719">
                  <c:v>25.917999999999999</c:v>
                </c:pt>
                <c:pt idx="2720">
                  <c:v>26.015999999999998</c:v>
                </c:pt>
                <c:pt idx="2721">
                  <c:v>26.094000000000001</c:v>
                </c:pt>
                <c:pt idx="2722">
                  <c:v>26.061</c:v>
                </c:pt>
                <c:pt idx="2723">
                  <c:v>26.09</c:v>
                </c:pt>
                <c:pt idx="2724">
                  <c:v>26.178000000000001</c:v>
                </c:pt>
                <c:pt idx="2725">
                  <c:v>26.167999999999999</c:v>
                </c:pt>
                <c:pt idx="2726">
                  <c:v>26.114999999999998</c:v>
                </c:pt>
                <c:pt idx="2727">
                  <c:v>26.082000000000001</c:v>
                </c:pt>
                <c:pt idx="2728">
                  <c:v>26.074000000000002</c:v>
                </c:pt>
                <c:pt idx="2729">
                  <c:v>26.071000000000002</c:v>
                </c:pt>
                <c:pt idx="2730">
                  <c:v>26.315000000000001</c:v>
                </c:pt>
                <c:pt idx="2731">
                  <c:v>26.209</c:v>
                </c:pt>
                <c:pt idx="2732">
                  <c:v>26.254000000000001</c:v>
                </c:pt>
                <c:pt idx="2733">
                  <c:v>26.178999999999998</c:v>
                </c:pt>
                <c:pt idx="2734">
                  <c:v>26.192</c:v>
                </c:pt>
                <c:pt idx="2735">
                  <c:v>26.132999999999999</c:v>
                </c:pt>
                <c:pt idx="2736">
                  <c:v>26.155000000000001</c:v>
                </c:pt>
                <c:pt idx="2737">
                  <c:v>26.172999999999998</c:v>
                </c:pt>
                <c:pt idx="2738">
                  <c:v>26.219000000000001</c:v>
                </c:pt>
                <c:pt idx="2739">
                  <c:v>26.300999999999998</c:v>
                </c:pt>
                <c:pt idx="2740">
                  <c:v>26.141999999999999</c:v>
                </c:pt>
                <c:pt idx="2741">
                  <c:v>26.15</c:v>
                </c:pt>
                <c:pt idx="2742">
                  <c:v>26.122</c:v>
                </c:pt>
                <c:pt idx="2743">
                  <c:v>26.056000000000001</c:v>
                </c:pt>
                <c:pt idx="2744">
                  <c:v>26.122</c:v>
                </c:pt>
                <c:pt idx="2746">
                  <c:v>26.018999999999998</c:v>
                </c:pt>
                <c:pt idx="2747">
                  <c:v>25.988</c:v>
                </c:pt>
                <c:pt idx="2748">
                  <c:v>25.99</c:v>
                </c:pt>
                <c:pt idx="2749">
                  <c:v>26.009</c:v>
                </c:pt>
                <c:pt idx="2750">
                  <c:v>26.007999999999999</c:v>
                </c:pt>
                <c:pt idx="2751">
                  <c:v>25.959</c:v>
                </c:pt>
                <c:pt idx="2752">
                  <c:v>25.945</c:v>
                </c:pt>
                <c:pt idx="2753">
                  <c:v>25.908999999999999</c:v>
                </c:pt>
                <c:pt idx="2754">
                  <c:v>25.974</c:v>
                </c:pt>
                <c:pt idx="2755">
                  <c:v>25.896000000000001</c:v>
                </c:pt>
                <c:pt idx="2756">
                  <c:v>25.835000000000001</c:v>
                </c:pt>
                <c:pt idx="2757">
                  <c:v>25.902999999999999</c:v>
                </c:pt>
                <c:pt idx="2758">
                  <c:v>25.814</c:v>
                </c:pt>
                <c:pt idx="2759">
                  <c:v>25.798999999999999</c:v>
                </c:pt>
                <c:pt idx="2760">
                  <c:v>25.805</c:v>
                </c:pt>
                <c:pt idx="2762">
                  <c:v>25.689</c:v>
                </c:pt>
                <c:pt idx="2763">
                  <c:v>25.582999999999998</c:v>
                </c:pt>
                <c:pt idx="2764">
                  <c:v>25.516999999999999</c:v>
                </c:pt>
                <c:pt idx="2765">
                  <c:v>25.506</c:v>
                </c:pt>
                <c:pt idx="2766">
                  <c:v>25.391999999999999</c:v>
                </c:pt>
                <c:pt idx="2767">
                  <c:v>25.335999999999999</c:v>
                </c:pt>
                <c:pt idx="2768">
                  <c:v>25.29</c:v>
                </c:pt>
                <c:pt idx="2769">
                  <c:v>25.274999999999999</c:v>
                </c:pt>
                <c:pt idx="2770">
                  <c:v>25.231999999999999</c:v>
                </c:pt>
                <c:pt idx="2771">
                  <c:v>25.238</c:v>
                </c:pt>
                <c:pt idx="2772">
                  <c:v>25.113</c:v>
                </c:pt>
                <c:pt idx="2773">
                  <c:v>25.045000000000002</c:v>
                </c:pt>
                <c:pt idx="2774">
                  <c:v>25.007000000000001</c:v>
                </c:pt>
                <c:pt idx="2775">
                  <c:v>24.920999999999999</c:v>
                </c:pt>
                <c:pt idx="2776">
                  <c:v>24.914999999999999</c:v>
                </c:pt>
                <c:pt idx="2777">
                  <c:v>24.904</c:v>
                </c:pt>
                <c:pt idx="2778">
                  <c:v>24.856000000000002</c:v>
                </c:pt>
                <c:pt idx="2779">
                  <c:v>24.774000000000001</c:v>
                </c:pt>
                <c:pt idx="2780">
                  <c:v>24.690999999999999</c:v>
                </c:pt>
                <c:pt idx="2781">
                  <c:v>24.539000000000001</c:v>
                </c:pt>
                <c:pt idx="2782">
                  <c:v>24.501999999999999</c:v>
                </c:pt>
                <c:pt idx="2783">
                  <c:v>24.484000000000002</c:v>
                </c:pt>
                <c:pt idx="2784">
                  <c:v>24.47</c:v>
                </c:pt>
                <c:pt idx="2785">
                  <c:v>24.385999999999999</c:v>
                </c:pt>
                <c:pt idx="2786">
                  <c:v>24.295000000000002</c:v>
                </c:pt>
                <c:pt idx="2787">
                  <c:v>24.282</c:v>
                </c:pt>
                <c:pt idx="2788">
                  <c:v>24.196000000000002</c:v>
                </c:pt>
                <c:pt idx="2789">
                  <c:v>24.117000000000001</c:v>
                </c:pt>
                <c:pt idx="2790">
                  <c:v>24.009</c:v>
                </c:pt>
                <c:pt idx="2791">
                  <c:v>24.02</c:v>
                </c:pt>
                <c:pt idx="2792">
                  <c:v>23.867000000000001</c:v>
                </c:pt>
                <c:pt idx="2793">
                  <c:v>23.826000000000001</c:v>
                </c:pt>
                <c:pt idx="2794">
                  <c:v>23.792000000000002</c:v>
                </c:pt>
                <c:pt idx="2795">
                  <c:v>23.702999999999999</c:v>
                </c:pt>
                <c:pt idx="2796">
                  <c:v>23.581</c:v>
                </c:pt>
                <c:pt idx="2797">
                  <c:v>23.582000000000001</c:v>
                </c:pt>
                <c:pt idx="2798">
                  <c:v>23.488</c:v>
                </c:pt>
                <c:pt idx="2799">
                  <c:v>23.456</c:v>
                </c:pt>
                <c:pt idx="2800">
                  <c:v>23.443999999999999</c:v>
                </c:pt>
                <c:pt idx="2801">
                  <c:v>23.33</c:v>
                </c:pt>
                <c:pt idx="2802">
                  <c:v>23.253</c:v>
                </c:pt>
                <c:pt idx="2803">
                  <c:v>23.193000000000001</c:v>
                </c:pt>
                <c:pt idx="2804">
                  <c:v>23.196999999999999</c:v>
                </c:pt>
                <c:pt idx="2805">
                  <c:v>23.065000000000001</c:v>
                </c:pt>
                <c:pt idx="2806">
                  <c:v>23.026</c:v>
                </c:pt>
                <c:pt idx="2807">
                  <c:v>22.960999999999999</c:v>
                </c:pt>
                <c:pt idx="2808">
                  <c:v>22.887</c:v>
                </c:pt>
                <c:pt idx="2809">
                  <c:v>22.881</c:v>
                </c:pt>
                <c:pt idx="2810">
                  <c:v>22.74</c:v>
                </c:pt>
                <c:pt idx="2811">
                  <c:v>22.664000000000001</c:v>
                </c:pt>
                <c:pt idx="2812">
                  <c:v>22.619</c:v>
                </c:pt>
                <c:pt idx="2813">
                  <c:v>22.523</c:v>
                </c:pt>
                <c:pt idx="2814">
                  <c:v>22.611999999999998</c:v>
                </c:pt>
                <c:pt idx="2815">
                  <c:v>22.388000000000002</c:v>
                </c:pt>
                <c:pt idx="2816">
                  <c:v>22.349</c:v>
                </c:pt>
                <c:pt idx="2817">
                  <c:v>22.263999999999999</c:v>
                </c:pt>
                <c:pt idx="2818">
                  <c:v>22.213000000000001</c:v>
                </c:pt>
                <c:pt idx="2819">
                  <c:v>22.181999999999999</c:v>
                </c:pt>
                <c:pt idx="2820">
                  <c:v>22.067</c:v>
                </c:pt>
                <c:pt idx="2821">
                  <c:v>22.058</c:v>
                </c:pt>
                <c:pt idx="2822">
                  <c:v>22.094999999999999</c:v>
                </c:pt>
                <c:pt idx="2823">
                  <c:v>21.946999999999999</c:v>
                </c:pt>
                <c:pt idx="2824">
                  <c:v>21.922999999999998</c:v>
                </c:pt>
                <c:pt idx="2825">
                  <c:v>21.890999999999998</c:v>
                </c:pt>
                <c:pt idx="2826">
                  <c:v>21.838999999999999</c:v>
                </c:pt>
                <c:pt idx="2827">
                  <c:v>21.777000000000001</c:v>
                </c:pt>
                <c:pt idx="2828">
                  <c:v>21.73</c:v>
                </c:pt>
                <c:pt idx="2829">
                  <c:v>21.779</c:v>
                </c:pt>
                <c:pt idx="2830">
                  <c:v>21.765000000000001</c:v>
                </c:pt>
                <c:pt idx="2831">
                  <c:v>21.715</c:v>
                </c:pt>
                <c:pt idx="2832">
                  <c:v>21.699000000000002</c:v>
                </c:pt>
                <c:pt idx="2833">
                  <c:v>21.603999999999999</c:v>
                </c:pt>
                <c:pt idx="2834">
                  <c:v>21.648</c:v>
                </c:pt>
                <c:pt idx="2835">
                  <c:v>21.600999999999999</c:v>
                </c:pt>
                <c:pt idx="2836">
                  <c:v>21.547999999999998</c:v>
                </c:pt>
                <c:pt idx="2837">
                  <c:v>21.567</c:v>
                </c:pt>
                <c:pt idx="2838">
                  <c:v>21.616</c:v>
                </c:pt>
                <c:pt idx="2839">
                  <c:v>21.504999999999999</c:v>
                </c:pt>
                <c:pt idx="2840">
                  <c:v>21.571999999999999</c:v>
                </c:pt>
                <c:pt idx="2841">
                  <c:v>21.536000000000001</c:v>
                </c:pt>
                <c:pt idx="2842">
                  <c:v>21.521000000000001</c:v>
                </c:pt>
                <c:pt idx="2843">
                  <c:v>21.417999999999999</c:v>
                </c:pt>
                <c:pt idx="2844">
                  <c:v>21.385999999999999</c:v>
                </c:pt>
                <c:pt idx="2845">
                  <c:v>21.303999999999998</c:v>
                </c:pt>
                <c:pt idx="2846">
                  <c:v>21.24</c:v>
                </c:pt>
                <c:pt idx="2847">
                  <c:v>21.16</c:v>
                </c:pt>
                <c:pt idx="2848">
                  <c:v>21.215</c:v>
                </c:pt>
                <c:pt idx="2849">
                  <c:v>21.37</c:v>
                </c:pt>
                <c:pt idx="2850">
                  <c:v>21.353999999999999</c:v>
                </c:pt>
                <c:pt idx="2851">
                  <c:v>21.271000000000001</c:v>
                </c:pt>
                <c:pt idx="2852">
                  <c:v>21.332000000000001</c:v>
                </c:pt>
                <c:pt idx="2853">
                  <c:v>21.288</c:v>
                </c:pt>
                <c:pt idx="2854">
                  <c:v>21.286999999999999</c:v>
                </c:pt>
                <c:pt idx="2855">
                  <c:v>21.358000000000001</c:v>
                </c:pt>
                <c:pt idx="2856">
                  <c:v>21.433</c:v>
                </c:pt>
                <c:pt idx="2857">
                  <c:v>21.404</c:v>
                </c:pt>
                <c:pt idx="2858">
                  <c:v>21.398</c:v>
                </c:pt>
                <c:pt idx="2859">
                  <c:v>21.38</c:v>
                </c:pt>
                <c:pt idx="2860">
                  <c:v>21.423999999999999</c:v>
                </c:pt>
                <c:pt idx="2861">
                  <c:v>21.398</c:v>
                </c:pt>
                <c:pt idx="2862">
                  <c:v>21.434000000000001</c:v>
                </c:pt>
                <c:pt idx="2863">
                  <c:v>21.408999999999999</c:v>
                </c:pt>
                <c:pt idx="2864">
                  <c:v>21.495000000000001</c:v>
                </c:pt>
                <c:pt idx="2865">
                  <c:v>21.513999999999999</c:v>
                </c:pt>
                <c:pt idx="2866">
                  <c:v>21.657</c:v>
                </c:pt>
                <c:pt idx="2867">
                  <c:v>21.725999999999999</c:v>
                </c:pt>
                <c:pt idx="2868">
                  <c:v>21.702999999999999</c:v>
                </c:pt>
                <c:pt idx="2869">
                  <c:v>21.683</c:v>
                </c:pt>
                <c:pt idx="2870">
                  <c:v>21.713000000000001</c:v>
                </c:pt>
                <c:pt idx="2871">
                  <c:v>21.786000000000001</c:v>
                </c:pt>
                <c:pt idx="2872">
                  <c:v>21.814</c:v>
                </c:pt>
                <c:pt idx="2873">
                  <c:v>21.832999999999998</c:v>
                </c:pt>
                <c:pt idx="2874">
                  <c:v>21.890999999999998</c:v>
                </c:pt>
                <c:pt idx="2875">
                  <c:v>21.951000000000001</c:v>
                </c:pt>
                <c:pt idx="2876">
                  <c:v>22.036999999999999</c:v>
                </c:pt>
                <c:pt idx="2877">
                  <c:v>22.08</c:v>
                </c:pt>
                <c:pt idx="2878">
                  <c:v>22.16</c:v>
                </c:pt>
                <c:pt idx="2879">
                  <c:v>22.201000000000001</c:v>
                </c:pt>
                <c:pt idx="2880">
                  <c:v>22.224</c:v>
                </c:pt>
                <c:pt idx="2881">
                  <c:v>22.254999999999999</c:v>
                </c:pt>
                <c:pt idx="2882">
                  <c:v>22.356000000000002</c:v>
                </c:pt>
                <c:pt idx="2883">
                  <c:v>22.446000000000002</c:v>
                </c:pt>
                <c:pt idx="2884">
                  <c:v>22.434000000000001</c:v>
                </c:pt>
                <c:pt idx="2885">
                  <c:v>22.428000000000001</c:v>
                </c:pt>
                <c:pt idx="2886">
                  <c:v>22.452999999999999</c:v>
                </c:pt>
                <c:pt idx="2887">
                  <c:v>22.489000000000001</c:v>
                </c:pt>
                <c:pt idx="2888">
                  <c:v>22.646000000000001</c:v>
                </c:pt>
                <c:pt idx="2889">
                  <c:v>22.856000000000002</c:v>
                </c:pt>
                <c:pt idx="2890">
                  <c:v>23.006</c:v>
                </c:pt>
                <c:pt idx="2891">
                  <c:v>22.991</c:v>
                </c:pt>
                <c:pt idx="2892">
                  <c:v>23.045999999999999</c:v>
                </c:pt>
                <c:pt idx="2893">
                  <c:v>23.181999999999999</c:v>
                </c:pt>
                <c:pt idx="2894">
                  <c:v>23.166</c:v>
                </c:pt>
                <c:pt idx="2895">
                  <c:v>23.274000000000001</c:v>
                </c:pt>
                <c:pt idx="2896">
                  <c:v>23.341999999999999</c:v>
                </c:pt>
                <c:pt idx="2897">
                  <c:v>23.448</c:v>
                </c:pt>
                <c:pt idx="2898">
                  <c:v>23.498999999999999</c:v>
                </c:pt>
                <c:pt idx="2899">
                  <c:v>23.42</c:v>
                </c:pt>
                <c:pt idx="2900">
                  <c:v>23.565999999999999</c:v>
                </c:pt>
                <c:pt idx="2901">
                  <c:v>23.628</c:v>
                </c:pt>
                <c:pt idx="2902">
                  <c:v>23.710999999999999</c:v>
                </c:pt>
                <c:pt idx="2903">
                  <c:v>23.727</c:v>
                </c:pt>
                <c:pt idx="2904">
                  <c:v>23.843</c:v>
                </c:pt>
                <c:pt idx="2905">
                  <c:v>23.949000000000002</c:v>
                </c:pt>
                <c:pt idx="2906">
                  <c:v>24.09</c:v>
                </c:pt>
                <c:pt idx="2907">
                  <c:v>24.084</c:v>
                </c:pt>
                <c:pt idx="2908">
                  <c:v>24.148</c:v>
                </c:pt>
                <c:pt idx="2909">
                  <c:v>24.166</c:v>
                </c:pt>
                <c:pt idx="2910">
                  <c:v>24.323</c:v>
                </c:pt>
                <c:pt idx="2911">
                  <c:v>24.562000000000001</c:v>
                </c:pt>
                <c:pt idx="2912">
                  <c:v>24.599</c:v>
                </c:pt>
                <c:pt idx="2913">
                  <c:v>24.605</c:v>
                </c:pt>
                <c:pt idx="2914">
                  <c:v>24.704999999999998</c:v>
                </c:pt>
                <c:pt idx="2915">
                  <c:v>24.777999999999999</c:v>
                </c:pt>
                <c:pt idx="2916">
                  <c:v>24.748999999999999</c:v>
                </c:pt>
                <c:pt idx="2917">
                  <c:v>24.850999999999999</c:v>
                </c:pt>
                <c:pt idx="2918">
                  <c:v>24.995999999999999</c:v>
                </c:pt>
                <c:pt idx="2919">
                  <c:v>25.02</c:v>
                </c:pt>
                <c:pt idx="2920">
                  <c:v>25.04</c:v>
                </c:pt>
                <c:pt idx="2921">
                  <c:v>25.102</c:v>
                </c:pt>
                <c:pt idx="2922">
                  <c:v>25.123000000000001</c:v>
                </c:pt>
                <c:pt idx="2923">
                  <c:v>25.167000000000002</c:v>
                </c:pt>
                <c:pt idx="2924">
                  <c:v>25.233000000000001</c:v>
                </c:pt>
                <c:pt idx="2925">
                  <c:v>25.215</c:v>
                </c:pt>
                <c:pt idx="2926">
                  <c:v>25.341999999999999</c:v>
                </c:pt>
                <c:pt idx="2927">
                  <c:v>25.318999999999999</c:v>
                </c:pt>
                <c:pt idx="2928">
                  <c:v>25.440999999999999</c:v>
                </c:pt>
                <c:pt idx="2929">
                  <c:v>25.707999999999998</c:v>
                </c:pt>
                <c:pt idx="2930">
                  <c:v>25.789000000000001</c:v>
                </c:pt>
                <c:pt idx="2931">
                  <c:v>25.79</c:v>
                </c:pt>
                <c:pt idx="2932">
                  <c:v>25.792000000000002</c:v>
                </c:pt>
                <c:pt idx="2933">
                  <c:v>25.72</c:v>
                </c:pt>
                <c:pt idx="2934">
                  <c:v>25.78</c:v>
                </c:pt>
                <c:pt idx="2935">
                  <c:v>25.757999999999999</c:v>
                </c:pt>
                <c:pt idx="2936">
                  <c:v>25.849</c:v>
                </c:pt>
                <c:pt idx="2937">
                  <c:v>25.901</c:v>
                </c:pt>
                <c:pt idx="2938">
                  <c:v>26.038</c:v>
                </c:pt>
                <c:pt idx="2939">
                  <c:v>26.042000000000002</c:v>
                </c:pt>
                <c:pt idx="2940">
                  <c:v>26.151</c:v>
                </c:pt>
                <c:pt idx="2941">
                  <c:v>26.105</c:v>
                </c:pt>
                <c:pt idx="2942">
                  <c:v>26.157</c:v>
                </c:pt>
                <c:pt idx="2943">
                  <c:v>26.36</c:v>
                </c:pt>
                <c:pt idx="2944">
                  <c:v>26.335999999999999</c:v>
                </c:pt>
                <c:pt idx="2945">
                  <c:v>26.26</c:v>
                </c:pt>
                <c:pt idx="2946">
                  <c:v>26.257000000000001</c:v>
                </c:pt>
                <c:pt idx="2947">
                  <c:v>26.300999999999998</c:v>
                </c:pt>
                <c:pt idx="2948">
                  <c:v>26.34</c:v>
                </c:pt>
                <c:pt idx="2949">
                  <c:v>26.414999999999999</c:v>
                </c:pt>
                <c:pt idx="2950">
                  <c:v>26.478999999999999</c:v>
                </c:pt>
                <c:pt idx="2951">
                  <c:v>26.443999999999999</c:v>
                </c:pt>
                <c:pt idx="2952">
                  <c:v>26.513000000000002</c:v>
                </c:pt>
                <c:pt idx="2953">
                  <c:v>26.494</c:v>
                </c:pt>
                <c:pt idx="2954">
                  <c:v>26.478999999999999</c:v>
                </c:pt>
                <c:pt idx="2955">
                  <c:v>26.437999999999999</c:v>
                </c:pt>
                <c:pt idx="2956">
                  <c:v>26.495999999999999</c:v>
                </c:pt>
                <c:pt idx="2957">
                  <c:v>26.533999999999999</c:v>
                </c:pt>
                <c:pt idx="2958">
                  <c:v>26.585999999999999</c:v>
                </c:pt>
                <c:pt idx="2959">
                  <c:v>26.606999999999999</c:v>
                </c:pt>
                <c:pt idx="2960">
                  <c:v>26.664000000000001</c:v>
                </c:pt>
                <c:pt idx="2961">
                  <c:v>26.617000000000001</c:v>
                </c:pt>
                <c:pt idx="2962">
                  <c:v>26.670999999999999</c:v>
                </c:pt>
                <c:pt idx="2963">
                  <c:v>26.582000000000001</c:v>
                </c:pt>
                <c:pt idx="2964">
                  <c:v>26.538</c:v>
                </c:pt>
                <c:pt idx="2965">
                  <c:v>26.460999999999999</c:v>
                </c:pt>
                <c:pt idx="2966">
                  <c:v>26.588000000000001</c:v>
                </c:pt>
                <c:pt idx="2967">
                  <c:v>26.587</c:v>
                </c:pt>
                <c:pt idx="2968">
                  <c:v>26.561</c:v>
                </c:pt>
                <c:pt idx="2969">
                  <c:v>26.684000000000001</c:v>
                </c:pt>
                <c:pt idx="2970">
                  <c:v>26.608000000000001</c:v>
                </c:pt>
                <c:pt idx="2971">
                  <c:v>26.59</c:v>
                </c:pt>
                <c:pt idx="2972">
                  <c:v>26.68</c:v>
                </c:pt>
                <c:pt idx="2973">
                  <c:v>26.72</c:v>
                </c:pt>
                <c:pt idx="2974">
                  <c:v>26.707000000000001</c:v>
                </c:pt>
                <c:pt idx="2975">
                  <c:v>26.654</c:v>
                </c:pt>
                <c:pt idx="2976">
                  <c:v>26.687999999999999</c:v>
                </c:pt>
                <c:pt idx="2977">
                  <c:v>26.698</c:v>
                </c:pt>
                <c:pt idx="2978">
                  <c:v>26.702000000000002</c:v>
                </c:pt>
                <c:pt idx="2979">
                  <c:v>26.766999999999999</c:v>
                </c:pt>
                <c:pt idx="2980">
                  <c:v>26.524000000000001</c:v>
                </c:pt>
                <c:pt idx="2981">
                  <c:v>26.433</c:v>
                </c:pt>
                <c:pt idx="2982">
                  <c:v>26.337</c:v>
                </c:pt>
                <c:pt idx="2983">
                  <c:v>26.271000000000001</c:v>
                </c:pt>
                <c:pt idx="2984">
                  <c:v>26.234000000000002</c:v>
                </c:pt>
                <c:pt idx="2985">
                  <c:v>26.231999999999999</c:v>
                </c:pt>
                <c:pt idx="2986">
                  <c:v>26.234000000000002</c:v>
                </c:pt>
                <c:pt idx="2987">
                  <c:v>26.242999999999999</c:v>
                </c:pt>
                <c:pt idx="2988">
                  <c:v>26.184999999999999</c:v>
                </c:pt>
                <c:pt idx="2989">
                  <c:v>26.274000000000001</c:v>
                </c:pt>
                <c:pt idx="2990">
                  <c:v>26.207000000000001</c:v>
                </c:pt>
                <c:pt idx="2991">
                  <c:v>26.146000000000001</c:v>
                </c:pt>
                <c:pt idx="2992">
                  <c:v>26.102</c:v>
                </c:pt>
                <c:pt idx="2993">
                  <c:v>25.995000000000001</c:v>
                </c:pt>
                <c:pt idx="2994">
                  <c:v>26.027000000000001</c:v>
                </c:pt>
                <c:pt idx="2995">
                  <c:v>26.047999999999998</c:v>
                </c:pt>
                <c:pt idx="2996">
                  <c:v>26.001000000000001</c:v>
                </c:pt>
                <c:pt idx="2997">
                  <c:v>26.029</c:v>
                </c:pt>
                <c:pt idx="2998">
                  <c:v>25.931000000000001</c:v>
                </c:pt>
                <c:pt idx="2999">
                  <c:v>25.893000000000001</c:v>
                </c:pt>
                <c:pt idx="3000">
                  <c:v>25.902999999999999</c:v>
                </c:pt>
                <c:pt idx="3001">
                  <c:v>25.866</c:v>
                </c:pt>
                <c:pt idx="3002">
                  <c:v>25.803999999999998</c:v>
                </c:pt>
                <c:pt idx="3003">
                  <c:v>25.881</c:v>
                </c:pt>
                <c:pt idx="3004">
                  <c:v>25.86</c:v>
                </c:pt>
                <c:pt idx="3005">
                  <c:v>25.777999999999999</c:v>
                </c:pt>
                <c:pt idx="3006">
                  <c:v>25.786000000000001</c:v>
                </c:pt>
                <c:pt idx="3007">
                  <c:v>25.779</c:v>
                </c:pt>
                <c:pt idx="3008">
                  <c:v>25.742000000000001</c:v>
                </c:pt>
                <c:pt idx="3009">
                  <c:v>25.725999999999999</c:v>
                </c:pt>
                <c:pt idx="3010">
                  <c:v>25.635000000000002</c:v>
                </c:pt>
                <c:pt idx="3011">
                  <c:v>25.74</c:v>
                </c:pt>
                <c:pt idx="3012">
                  <c:v>25.683</c:v>
                </c:pt>
                <c:pt idx="3013">
                  <c:v>25.655000000000001</c:v>
                </c:pt>
                <c:pt idx="3014">
                  <c:v>25.638000000000002</c:v>
                </c:pt>
                <c:pt idx="3015">
                  <c:v>25.585999999999999</c:v>
                </c:pt>
                <c:pt idx="3016">
                  <c:v>25.524999999999999</c:v>
                </c:pt>
                <c:pt idx="3017">
                  <c:v>25.492999999999999</c:v>
                </c:pt>
                <c:pt idx="3018">
                  <c:v>25.609000000000002</c:v>
                </c:pt>
                <c:pt idx="3019">
                  <c:v>25.507999999999999</c:v>
                </c:pt>
                <c:pt idx="3020">
                  <c:v>25.454000000000001</c:v>
                </c:pt>
                <c:pt idx="3021">
                  <c:v>25.483000000000001</c:v>
                </c:pt>
                <c:pt idx="3022">
                  <c:v>25.468</c:v>
                </c:pt>
                <c:pt idx="3023">
                  <c:v>25.497</c:v>
                </c:pt>
                <c:pt idx="3024">
                  <c:v>25.451000000000001</c:v>
                </c:pt>
                <c:pt idx="3025">
                  <c:v>25.375</c:v>
                </c:pt>
                <c:pt idx="3026">
                  <c:v>25.431999999999999</c:v>
                </c:pt>
                <c:pt idx="3027">
                  <c:v>25.437999999999999</c:v>
                </c:pt>
                <c:pt idx="3028">
                  <c:v>25.61</c:v>
                </c:pt>
                <c:pt idx="3029">
                  <c:v>25.446000000000002</c:v>
                </c:pt>
                <c:pt idx="3030">
                  <c:v>25.515000000000001</c:v>
                </c:pt>
                <c:pt idx="3031">
                  <c:v>25.35</c:v>
                </c:pt>
                <c:pt idx="3032">
                  <c:v>25.327000000000002</c:v>
                </c:pt>
                <c:pt idx="3033">
                  <c:v>25.303000000000001</c:v>
                </c:pt>
                <c:pt idx="3034">
                  <c:v>25.423999999999999</c:v>
                </c:pt>
                <c:pt idx="3035">
                  <c:v>25.353000000000002</c:v>
                </c:pt>
                <c:pt idx="3040">
                  <c:v>25.445</c:v>
                </c:pt>
                <c:pt idx="3041">
                  <c:v>25.335000000000001</c:v>
                </c:pt>
                <c:pt idx="3042">
                  <c:v>25.314</c:v>
                </c:pt>
                <c:pt idx="3043">
                  <c:v>25.321999999999999</c:v>
                </c:pt>
                <c:pt idx="3049">
                  <c:v>25.524000000000001</c:v>
                </c:pt>
                <c:pt idx="3050">
                  <c:v>25.524000000000001</c:v>
                </c:pt>
                <c:pt idx="3051">
                  <c:v>25.475000000000001</c:v>
                </c:pt>
                <c:pt idx="3052">
                  <c:v>25.571999999999999</c:v>
                </c:pt>
                <c:pt idx="3053">
                  <c:v>25.474</c:v>
                </c:pt>
                <c:pt idx="3054">
                  <c:v>25.571000000000002</c:v>
                </c:pt>
                <c:pt idx="3055">
                  <c:v>25.571000000000002</c:v>
                </c:pt>
                <c:pt idx="3056">
                  <c:v>25.486999999999998</c:v>
                </c:pt>
                <c:pt idx="3057">
                  <c:v>25.666</c:v>
                </c:pt>
                <c:pt idx="3058">
                  <c:v>25.524000000000001</c:v>
                </c:pt>
                <c:pt idx="3059">
                  <c:v>25.587</c:v>
                </c:pt>
                <c:pt idx="3060">
                  <c:v>25.54</c:v>
                </c:pt>
                <c:pt idx="3061">
                  <c:v>25.635999999999999</c:v>
                </c:pt>
                <c:pt idx="3062">
                  <c:v>25.635999999999999</c:v>
                </c:pt>
                <c:pt idx="3063">
                  <c:v>25.507999999999999</c:v>
                </c:pt>
                <c:pt idx="3064">
                  <c:v>25.626999999999999</c:v>
                </c:pt>
                <c:pt idx="3065">
                  <c:v>25.797000000000001</c:v>
                </c:pt>
                <c:pt idx="3066">
                  <c:v>25.628</c:v>
                </c:pt>
                <c:pt idx="3067">
                  <c:v>25.585000000000001</c:v>
                </c:pt>
                <c:pt idx="3068">
                  <c:v>25.699000000000002</c:v>
                </c:pt>
                <c:pt idx="3069">
                  <c:v>25.734000000000002</c:v>
                </c:pt>
                <c:pt idx="3070">
                  <c:v>25.748999999999999</c:v>
                </c:pt>
                <c:pt idx="3071">
                  <c:v>25.734000000000002</c:v>
                </c:pt>
                <c:pt idx="3072">
                  <c:v>25.763000000000002</c:v>
                </c:pt>
                <c:pt idx="3073">
                  <c:v>25.701000000000001</c:v>
                </c:pt>
                <c:pt idx="3074">
                  <c:v>25.98</c:v>
                </c:pt>
                <c:pt idx="3075">
                  <c:v>25.891999999999999</c:v>
                </c:pt>
                <c:pt idx="3076">
                  <c:v>25.890999999999998</c:v>
                </c:pt>
                <c:pt idx="3077">
                  <c:v>25.834</c:v>
                </c:pt>
                <c:pt idx="3078">
                  <c:v>25.777999999999999</c:v>
                </c:pt>
                <c:pt idx="3079">
                  <c:v>25.808</c:v>
                </c:pt>
                <c:pt idx="3080">
                  <c:v>25.811</c:v>
                </c:pt>
                <c:pt idx="3081">
                  <c:v>26.105</c:v>
                </c:pt>
                <c:pt idx="3082">
                  <c:v>26.094999999999999</c:v>
                </c:pt>
                <c:pt idx="3083">
                  <c:v>25.943999999999999</c:v>
                </c:pt>
                <c:pt idx="3084">
                  <c:v>25.896000000000001</c:v>
                </c:pt>
                <c:pt idx="3085">
                  <c:v>25.99</c:v>
                </c:pt>
                <c:pt idx="3086">
                  <c:v>25.995999999999999</c:v>
                </c:pt>
                <c:pt idx="3087">
                  <c:v>25.995000000000001</c:v>
                </c:pt>
                <c:pt idx="3088">
                  <c:v>26.155000000000001</c:v>
                </c:pt>
                <c:pt idx="3089">
                  <c:v>26.254000000000001</c:v>
                </c:pt>
                <c:pt idx="3090">
                  <c:v>26.073</c:v>
                </c:pt>
                <c:pt idx="3091">
                  <c:v>26.081</c:v>
                </c:pt>
                <c:pt idx="3092">
                  <c:v>26.05</c:v>
                </c:pt>
                <c:pt idx="3093">
                  <c:v>26.088999999999999</c:v>
                </c:pt>
                <c:pt idx="3094">
                  <c:v>26.087</c:v>
                </c:pt>
                <c:pt idx="3095">
                  <c:v>26.135999999999999</c:v>
                </c:pt>
                <c:pt idx="3096">
                  <c:v>26.245999999999999</c:v>
                </c:pt>
                <c:pt idx="3097">
                  <c:v>26.219000000000001</c:v>
                </c:pt>
                <c:pt idx="3098">
                  <c:v>26.132999999999999</c:v>
                </c:pt>
                <c:pt idx="3099">
                  <c:v>26.055</c:v>
                </c:pt>
                <c:pt idx="3100">
                  <c:v>26.036000000000001</c:v>
                </c:pt>
                <c:pt idx="3101">
                  <c:v>26.058</c:v>
                </c:pt>
                <c:pt idx="3102">
                  <c:v>26.052</c:v>
                </c:pt>
                <c:pt idx="3103">
                  <c:v>26.006</c:v>
                </c:pt>
                <c:pt idx="3104">
                  <c:v>25.952999999999999</c:v>
                </c:pt>
                <c:pt idx="3105">
                  <c:v>26.026</c:v>
                </c:pt>
                <c:pt idx="3106">
                  <c:v>26.006</c:v>
                </c:pt>
                <c:pt idx="3107">
                  <c:v>26.213000000000001</c:v>
                </c:pt>
                <c:pt idx="3108">
                  <c:v>26.146999999999998</c:v>
                </c:pt>
                <c:pt idx="3109">
                  <c:v>26.12</c:v>
                </c:pt>
                <c:pt idx="3110">
                  <c:v>26.007999999999999</c:v>
                </c:pt>
                <c:pt idx="3111">
                  <c:v>25.885999999999999</c:v>
                </c:pt>
                <c:pt idx="3112">
                  <c:v>25.923999999999999</c:v>
                </c:pt>
                <c:pt idx="3113">
                  <c:v>26.099</c:v>
                </c:pt>
                <c:pt idx="3114">
                  <c:v>26.109000000000002</c:v>
                </c:pt>
                <c:pt idx="3115">
                  <c:v>26.027000000000001</c:v>
                </c:pt>
                <c:pt idx="3116">
                  <c:v>25.972999999999999</c:v>
                </c:pt>
                <c:pt idx="3117">
                  <c:v>25.954999999999998</c:v>
                </c:pt>
                <c:pt idx="3118">
                  <c:v>25.878</c:v>
                </c:pt>
                <c:pt idx="3119">
                  <c:v>25.834</c:v>
                </c:pt>
                <c:pt idx="3120">
                  <c:v>25.954000000000001</c:v>
                </c:pt>
                <c:pt idx="3121">
                  <c:v>25.763999999999999</c:v>
                </c:pt>
                <c:pt idx="3122">
                  <c:v>25.72</c:v>
                </c:pt>
                <c:pt idx="3123">
                  <c:v>25.831</c:v>
                </c:pt>
                <c:pt idx="3124">
                  <c:v>25.7</c:v>
                </c:pt>
                <c:pt idx="3125">
                  <c:v>25.620999999999999</c:v>
                </c:pt>
                <c:pt idx="3126">
                  <c:v>25.686</c:v>
                </c:pt>
                <c:pt idx="3127">
                  <c:v>25.510999999999999</c:v>
                </c:pt>
                <c:pt idx="3128">
                  <c:v>25.556999999999999</c:v>
                </c:pt>
                <c:pt idx="3129">
                  <c:v>25.681999999999999</c:v>
                </c:pt>
                <c:pt idx="3130">
                  <c:v>25.434999999999999</c:v>
                </c:pt>
                <c:pt idx="3131">
                  <c:v>25.405999999999999</c:v>
                </c:pt>
                <c:pt idx="3132">
                  <c:v>25.303999999999998</c:v>
                </c:pt>
                <c:pt idx="3133">
                  <c:v>25.242000000000001</c:v>
                </c:pt>
                <c:pt idx="3134">
                  <c:v>25.266999999999999</c:v>
                </c:pt>
                <c:pt idx="3135">
                  <c:v>25.216999999999999</c:v>
                </c:pt>
                <c:pt idx="3136">
                  <c:v>25.215</c:v>
                </c:pt>
                <c:pt idx="3137">
                  <c:v>25.274000000000001</c:v>
                </c:pt>
                <c:pt idx="3138">
                  <c:v>25.202999999999999</c:v>
                </c:pt>
                <c:pt idx="3139">
                  <c:v>25.096</c:v>
                </c:pt>
                <c:pt idx="3140">
                  <c:v>24.995000000000001</c:v>
                </c:pt>
                <c:pt idx="3141">
                  <c:v>24.97</c:v>
                </c:pt>
                <c:pt idx="3142">
                  <c:v>24.901</c:v>
                </c:pt>
                <c:pt idx="3143">
                  <c:v>24.806000000000001</c:v>
                </c:pt>
                <c:pt idx="3144">
                  <c:v>24.684999999999999</c:v>
                </c:pt>
                <c:pt idx="3145">
                  <c:v>24.666</c:v>
                </c:pt>
                <c:pt idx="3146">
                  <c:v>24.597999999999999</c:v>
                </c:pt>
                <c:pt idx="3147">
                  <c:v>24.518999999999998</c:v>
                </c:pt>
                <c:pt idx="3148">
                  <c:v>24.457000000000001</c:v>
                </c:pt>
                <c:pt idx="3149">
                  <c:v>24.460999999999999</c:v>
                </c:pt>
                <c:pt idx="3150">
                  <c:v>24.402000000000001</c:v>
                </c:pt>
                <c:pt idx="3151">
                  <c:v>24.341999999999999</c:v>
                </c:pt>
                <c:pt idx="3152">
                  <c:v>24.331</c:v>
                </c:pt>
                <c:pt idx="3153">
                  <c:v>24.177</c:v>
                </c:pt>
                <c:pt idx="3154">
                  <c:v>24.117000000000001</c:v>
                </c:pt>
                <c:pt idx="3155">
                  <c:v>24.042999999999999</c:v>
                </c:pt>
                <c:pt idx="3156">
                  <c:v>24.062000000000001</c:v>
                </c:pt>
                <c:pt idx="3157">
                  <c:v>23.991</c:v>
                </c:pt>
                <c:pt idx="3158">
                  <c:v>23.84</c:v>
                </c:pt>
                <c:pt idx="3159">
                  <c:v>23.765999999999998</c:v>
                </c:pt>
                <c:pt idx="3160">
                  <c:v>23.741</c:v>
                </c:pt>
                <c:pt idx="3161">
                  <c:v>23.716999999999999</c:v>
                </c:pt>
                <c:pt idx="3162">
                  <c:v>23.632999999999999</c:v>
                </c:pt>
                <c:pt idx="3163">
                  <c:v>23.564</c:v>
                </c:pt>
                <c:pt idx="3164">
                  <c:v>23.486000000000001</c:v>
                </c:pt>
                <c:pt idx="3165">
                  <c:v>23.379000000000001</c:v>
                </c:pt>
                <c:pt idx="3166">
                  <c:v>23.364999999999998</c:v>
                </c:pt>
                <c:pt idx="3167">
                  <c:v>23.28</c:v>
                </c:pt>
                <c:pt idx="3168">
                  <c:v>23.302</c:v>
                </c:pt>
                <c:pt idx="3169">
                  <c:v>23.196000000000002</c:v>
                </c:pt>
                <c:pt idx="3170">
                  <c:v>23.067</c:v>
                </c:pt>
                <c:pt idx="3171">
                  <c:v>22.988</c:v>
                </c:pt>
                <c:pt idx="3172">
                  <c:v>22.899000000000001</c:v>
                </c:pt>
                <c:pt idx="3173">
                  <c:v>22.823</c:v>
                </c:pt>
                <c:pt idx="3174">
                  <c:v>22.733000000000001</c:v>
                </c:pt>
                <c:pt idx="3175">
                  <c:v>22.795999999999999</c:v>
                </c:pt>
                <c:pt idx="3176">
                  <c:v>22.599</c:v>
                </c:pt>
                <c:pt idx="3177">
                  <c:v>22.646000000000001</c:v>
                </c:pt>
                <c:pt idx="3178">
                  <c:v>22.597000000000001</c:v>
                </c:pt>
                <c:pt idx="3179">
                  <c:v>22.442</c:v>
                </c:pt>
                <c:pt idx="3180">
                  <c:v>22.324999999999999</c:v>
                </c:pt>
                <c:pt idx="3181">
                  <c:v>22.318000000000001</c:v>
                </c:pt>
                <c:pt idx="3182">
                  <c:v>22.297000000000001</c:v>
                </c:pt>
                <c:pt idx="3183">
                  <c:v>22.271999999999998</c:v>
                </c:pt>
                <c:pt idx="3184">
                  <c:v>22.257000000000001</c:v>
                </c:pt>
                <c:pt idx="3185">
                  <c:v>22.167000000000002</c:v>
                </c:pt>
                <c:pt idx="3186">
                  <c:v>22.148</c:v>
                </c:pt>
                <c:pt idx="3187">
                  <c:v>22.015999999999998</c:v>
                </c:pt>
                <c:pt idx="3188">
                  <c:v>22.004999999999999</c:v>
                </c:pt>
                <c:pt idx="3189">
                  <c:v>21.904</c:v>
                </c:pt>
                <c:pt idx="3190">
                  <c:v>21.856999999999999</c:v>
                </c:pt>
                <c:pt idx="3191">
                  <c:v>21.812999999999999</c:v>
                </c:pt>
                <c:pt idx="3192">
                  <c:v>21.754000000000001</c:v>
                </c:pt>
                <c:pt idx="3193">
                  <c:v>21.678000000000001</c:v>
                </c:pt>
                <c:pt idx="3194">
                  <c:v>21.640999999999998</c:v>
                </c:pt>
                <c:pt idx="3195">
                  <c:v>21.710999999999999</c:v>
                </c:pt>
                <c:pt idx="3196">
                  <c:v>21.548999999999999</c:v>
                </c:pt>
                <c:pt idx="3197">
                  <c:v>21.628</c:v>
                </c:pt>
                <c:pt idx="3198">
                  <c:v>21.597000000000001</c:v>
                </c:pt>
                <c:pt idx="3199">
                  <c:v>21.573</c:v>
                </c:pt>
                <c:pt idx="3200">
                  <c:v>21.541</c:v>
                </c:pt>
                <c:pt idx="3201">
                  <c:v>21.486000000000001</c:v>
                </c:pt>
                <c:pt idx="3202">
                  <c:v>21.472999999999999</c:v>
                </c:pt>
                <c:pt idx="3203">
                  <c:v>21.541</c:v>
                </c:pt>
                <c:pt idx="3204">
                  <c:v>21.391999999999999</c:v>
                </c:pt>
                <c:pt idx="3205">
                  <c:v>21.283000000000001</c:v>
                </c:pt>
                <c:pt idx="3206">
                  <c:v>21.254000000000001</c:v>
                </c:pt>
                <c:pt idx="3207">
                  <c:v>21.273</c:v>
                </c:pt>
                <c:pt idx="3208">
                  <c:v>21.263000000000002</c:v>
                </c:pt>
                <c:pt idx="3209">
                  <c:v>21.286999999999999</c:v>
                </c:pt>
                <c:pt idx="3210">
                  <c:v>21.335999999999999</c:v>
                </c:pt>
                <c:pt idx="3211">
                  <c:v>21.311</c:v>
                </c:pt>
                <c:pt idx="3212">
                  <c:v>21.265000000000001</c:v>
                </c:pt>
                <c:pt idx="3213">
                  <c:v>21.286000000000001</c:v>
                </c:pt>
                <c:pt idx="3214">
                  <c:v>21.321000000000002</c:v>
                </c:pt>
                <c:pt idx="3215">
                  <c:v>21.382999999999999</c:v>
                </c:pt>
                <c:pt idx="3216">
                  <c:v>21.445</c:v>
                </c:pt>
                <c:pt idx="3217">
                  <c:v>21.314</c:v>
                </c:pt>
                <c:pt idx="3218">
                  <c:v>21.262</c:v>
                </c:pt>
                <c:pt idx="3219">
                  <c:v>21.297000000000001</c:v>
                </c:pt>
                <c:pt idx="3220">
                  <c:v>21.276</c:v>
                </c:pt>
                <c:pt idx="3221">
                  <c:v>21.265999999999998</c:v>
                </c:pt>
                <c:pt idx="3222">
                  <c:v>21.274000000000001</c:v>
                </c:pt>
                <c:pt idx="3223">
                  <c:v>21.295999999999999</c:v>
                </c:pt>
                <c:pt idx="3224">
                  <c:v>21.303999999999998</c:v>
                </c:pt>
                <c:pt idx="3225">
                  <c:v>21.41</c:v>
                </c:pt>
                <c:pt idx="3226">
                  <c:v>21.434000000000001</c:v>
                </c:pt>
                <c:pt idx="3227">
                  <c:v>21.448</c:v>
                </c:pt>
              </c:numCache>
            </c:numRef>
          </c:yVal>
          <c:smooth val="0"/>
          <c:extLst>
            <c:ext xmlns:c16="http://schemas.microsoft.com/office/drawing/2014/chart" uri="{C3380CC4-5D6E-409C-BE32-E72D297353CC}">
              <c16:uniqueId val="{00000000-E06A-4FB5-BCC1-D7A578DD7639}"/>
            </c:ext>
          </c:extLst>
        </c:ser>
        <c:dLbls>
          <c:showLegendKey val="0"/>
          <c:showVal val="0"/>
          <c:showCatName val="0"/>
          <c:showSerName val="0"/>
          <c:showPercent val="0"/>
          <c:showBubbleSize val="0"/>
        </c:dLbls>
        <c:axId val="660644336"/>
        <c:axId val="660644728"/>
      </c:scatterChart>
      <c:valAx>
        <c:axId val="660644336"/>
        <c:scaling>
          <c:orientation val="minMax"/>
          <c:max val="44196"/>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60"/>
      </c:valAx>
      <c:valAx>
        <c:axId val="660644728"/>
        <c:scaling>
          <c:orientation val="minMax"/>
          <c:min val="2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 Net Radiation</a:t>
            </a:r>
          </a:p>
        </c:rich>
      </c:tx>
      <c:layout>
        <c:manualLayout>
          <c:xMode val="edge"/>
          <c:yMode val="edge"/>
          <c:x val="0.41792573292247598"/>
          <c:y val="3.864734299516908E-2"/>
        </c:manualLayout>
      </c:layout>
      <c:overlay val="0"/>
    </c:title>
    <c:autoTitleDeleted val="0"/>
    <c:plotArea>
      <c:layout>
        <c:manualLayout>
          <c:layoutTarget val="inner"/>
          <c:xMode val="edge"/>
          <c:yMode val="edge"/>
          <c:x val="3.6871352825431761E-2"/>
          <c:y val="8.3692403032954207E-2"/>
          <c:w val="0.94392770395770809"/>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Daily_Prev!$A$19:$A$9999</c:f>
              <c:numCache>
                <c:formatCode>[$-409]d\-mmm\-yy;@</c:formatCode>
                <c:ptCount val="9981"/>
                <c:pt idx="0">
                  <c:v>42064</c:v>
                </c:pt>
                <c:pt idx="1">
                  <c:v>42065</c:v>
                </c:pt>
                <c:pt idx="2">
                  <c:v>42066</c:v>
                </c:pt>
                <c:pt idx="3">
                  <c:v>42067</c:v>
                </c:pt>
                <c:pt idx="4">
                  <c:v>42068</c:v>
                </c:pt>
                <c:pt idx="5">
                  <c:v>42069</c:v>
                </c:pt>
                <c:pt idx="6">
                  <c:v>42070</c:v>
                </c:pt>
                <c:pt idx="7">
                  <c:v>42071</c:v>
                </c:pt>
                <c:pt idx="8">
                  <c:v>42072</c:v>
                </c:pt>
                <c:pt idx="9">
                  <c:v>42073</c:v>
                </c:pt>
                <c:pt idx="10">
                  <c:v>42074</c:v>
                </c:pt>
                <c:pt idx="11">
                  <c:v>42075</c:v>
                </c:pt>
                <c:pt idx="12">
                  <c:v>42076</c:v>
                </c:pt>
                <c:pt idx="13">
                  <c:v>42077</c:v>
                </c:pt>
                <c:pt idx="14">
                  <c:v>42078</c:v>
                </c:pt>
                <c:pt idx="15">
                  <c:v>42079</c:v>
                </c:pt>
                <c:pt idx="16">
                  <c:v>42080</c:v>
                </c:pt>
                <c:pt idx="17">
                  <c:v>42081</c:v>
                </c:pt>
                <c:pt idx="18">
                  <c:v>42082</c:v>
                </c:pt>
                <c:pt idx="19">
                  <c:v>42083</c:v>
                </c:pt>
                <c:pt idx="20">
                  <c:v>42084</c:v>
                </c:pt>
                <c:pt idx="21">
                  <c:v>42085</c:v>
                </c:pt>
                <c:pt idx="22">
                  <c:v>42086</c:v>
                </c:pt>
                <c:pt idx="23">
                  <c:v>42087</c:v>
                </c:pt>
                <c:pt idx="24">
                  <c:v>42088</c:v>
                </c:pt>
                <c:pt idx="25">
                  <c:v>42089</c:v>
                </c:pt>
                <c:pt idx="26">
                  <c:v>42090</c:v>
                </c:pt>
                <c:pt idx="27">
                  <c:v>42091</c:v>
                </c:pt>
                <c:pt idx="28">
                  <c:v>42092</c:v>
                </c:pt>
                <c:pt idx="29">
                  <c:v>42093</c:v>
                </c:pt>
                <c:pt idx="30">
                  <c:v>42094</c:v>
                </c:pt>
                <c:pt idx="31">
                  <c:v>42095</c:v>
                </c:pt>
                <c:pt idx="32">
                  <c:v>42096</c:v>
                </c:pt>
                <c:pt idx="33">
                  <c:v>42097</c:v>
                </c:pt>
                <c:pt idx="34">
                  <c:v>42098</c:v>
                </c:pt>
                <c:pt idx="35">
                  <c:v>42099</c:v>
                </c:pt>
                <c:pt idx="36">
                  <c:v>42100</c:v>
                </c:pt>
                <c:pt idx="37">
                  <c:v>42101</c:v>
                </c:pt>
                <c:pt idx="38">
                  <c:v>42102</c:v>
                </c:pt>
                <c:pt idx="39">
                  <c:v>42103</c:v>
                </c:pt>
                <c:pt idx="40">
                  <c:v>42104</c:v>
                </c:pt>
                <c:pt idx="41">
                  <c:v>42105</c:v>
                </c:pt>
                <c:pt idx="42">
                  <c:v>42106</c:v>
                </c:pt>
                <c:pt idx="43">
                  <c:v>42107</c:v>
                </c:pt>
                <c:pt idx="44">
                  <c:v>42108</c:v>
                </c:pt>
                <c:pt idx="45">
                  <c:v>42109</c:v>
                </c:pt>
                <c:pt idx="46">
                  <c:v>42110</c:v>
                </c:pt>
                <c:pt idx="47">
                  <c:v>42111</c:v>
                </c:pt>
                <c:pt idx="48">
                  <c:v>42112</c:v>
                </c:pt>
                <c:pt idx="49">
                  <c:v>42113</c:v>
                </c:pt>
                <c:pt idx="50">
                  <c:v>42114</c:v>
                </c:pt>
                <c:pt idx="51">
                  <c:v>42115</c:v>
                </c:pt>
                <c:pt idx="52">
                  <c:v>42116</c:v>
                </c:pt>
                <c:pt idx="53">
                  <c:v>42117</c:v>
                </c:pt>
                <c:pt idx="54">
                  <c:v>42118</c:v>
                </c:pt>
                <c:pt idx="55">
                  <c:v>42119</c:v>
                </c:pt>
                <c:pt idx="56">
                  <c:v>42120</c:v>
                </c:pt>
                <c:pt idx="57">
                  <c:v>42121</c:v>
                </c:pt>
                <c:pt idx="58">
                  <c:v>42122</c:v>
                </c:pt>
                <c:pt idx="59">
                  <c:v>42123</c:v>
                </c:pt>
                <c:pt idx="60">
                  <c:v>42124</c:v>
                </c:pt>
                <c:pt idx="61">
                  <c:v>42125</c:v>
                </c:pt>
                <c:pt idx="62">
                  <c:v>42126</c:v>
                </c:pt>
                <c:pt idx="63">
                  <c:v>42127</c:v>
                </c:pt>
                <c:pt idx="64">
                  <c:v>42128</c:v>
                </c:pt>
                <c:pt idx="65">
                  <c:v>42129</c:v>
                </c:pt>
                <c:pt idx="66">
                  <c:v>42130</c:v>
                </c:pt>
                <c:pt idx="67">
                  <c:v>42131</c:v>
                </c:pt>
                <c:pt idx="68">
                  <c:v>42132</c:v>
                </c:pt>
                <c:pt idx="69">
                  <c:v>42133</c:v>
                </c:pt>
                <c:pt idx="70">
                  <c:v>42134</c:v>
                </c:pt>
                <c:pt idx="71">
                  <c:v>42135</c:v>
                </c:pt>
                <c:pt idx="72">
                  <c:v>42136</c:v>
                </c:pt>
                <c:pt idx="73">
                  <c:v>42137</c:v>
                </c:pt>
                <c:pt idx="74">
                  <c:v>42138</c:v>
                </c:pt>
                <c:pt idx="75">
                  <c:v>42139</c:v>
                </c:pt>
                <c:pt idx="76">
                  <c:v>42140</c:v>
                </c:pt>
                <c:pt idx="77">
                  <c:v>42141</c:v>
                </c:pt>
                <c:pt idx="78">
                  <c:v>42142</c:v>
                </c:pt>
                <c:pt idx="79">
                  <c:v>42143</c:v>
                </c:pt>
                <c:pt idx="80">
                  <c:v>42144</c:v>
                </c:pt>
                <c:pt idx="81">
                  <c:v>42145</c:v>
                </c:pt>
                <c:pt idx="82">
                  <c:v>42146</c:v>
                </c:pt>
                <c:pt idx="83">
                  <c:v>42147</c:v>
                </c:pt>
                <c:pt idx="84">
                  <c:v>42148</c:v>
                </c:pt>
                <c:pt idx="85">
                  <c:v>42149</c:v>
                </c:pt>
                <c:pt idx="86">
                  <c:v>42150</c:v>
                </c:pt>
                <c:pt idx="87">
                  <c:v>42151</c:v>
                </c:pt>
                <c:pt idx="88">
                  <c:v>42152</c:v>
                </c:pt>
                <c:pt idx="89">
                  <c:v>42153</c:v>
                </c:pt>
                <c:pt idx="90">
                  <c:v>42154</c:v>
                </c:pt>
                <c:pt idx="91">
                  <c:v>42155</c:v>
                </c:pt>
                <c:pt idx="92">
                  <c:v>42156</c:v>
                </c:pt>
                <c:pt idx="93">
                  <c:v>42157</c:v>
                </c:pt>
                <c:pt idx="94">
                  <c:v>42158</c:v>
                </c:pt>
                <c:pt idx="95">
                  <c:v>42159</c:v>
                </c:pt>
                <c:pt idx="96">
                  <c:v>42160</c:v>
                </c:pt>
                <c:pt idx="97">
                  <c:v>42161</c:v>
                </c:pt>
                <c:pt idx="98">
                  <c:v>42162</c:v>
                </c:pt>
                <c:pt idx="99">
                  <c:v>42163</c:v>
                </c:pt>
                <c:pt idx="100">
                  <c:v>42164</c:v>
                </c:pt>
                <c:pt idx="101">
                  <c:v>42165</c:v>
                </c:pt>
                <c:pt idx="102">
                  <c:v>42166</c:v>
                </c:pt>
                <c:pt idx="103">
                  <c:v>42167</c:v>
                </c:pt>
                <c:pt idx="104">
                  <c:v>42168</c:v>
                </c:pt>
                <c:pt idx="105">
                  <c:v>42169</c:v>
                </c:pt>
                <c:pt idx="106">
                  <c:v>42170</c:v>
                </c:pt>
                <c:pt idx="107">
                  <c:v>42171</c:v>
                </c:pt>
                <c:pt idx="108">
                  <c:v>42172</c:v>
                </c:pt>
                <c:pt idx="109">
                  <c:v>42173</c:v>
                </c:pt>
                <c:pt idx="110">
                  <c:v>42174</c:v>
                </c:pt>
                <c:pt idx="111">
                  <c:v>42175</c:v>
                </c:pt>
                <c:pt idx="112">
                  <c:v>42176</c:v>
                </c:pt>
                <c:pt idx="113">
                  <c:v>42177</c:v>
                </c:pt>
                <c:pt idx="114">
                  <c:v>42178</c:v>
                </c:pt>
                <c:pt idx="115">
                  <c:v>42179</c:v>
                </c:pt>
                <c:pt idx="116">
                  <c:v>42180</c:v>
                </c:pt>
                <c:pt idx="117">
                  <c:v>42181</c:v>
                </c:pt>
                <c:pt idx="118">
                  <c:v>42182</c:v>
                </c:pt>
                <c:pt idx="119">
                  <c:v>42183</c:v>
                </c:pt>
                <c:pt idx="120">
                  <c:v>42184</c:v>
                </c:pt>
                <c:pt idx="121">
                  <c:v>42185</c:v>
                </c:pt>
                <c:pt idx="122">
                  <c:v>42186</c:v>
                </c:pt>
                <c:pt idx="123">
                  <c:v>42187</c:v>
                </c:pt>
                <c:pt idx="124">
                  <c:v>42188</c:v>
                </c:pt>
                <c:pt idx="125">
                  <c:v>42189</c:v>
                </c:pt>
                <c:pt idx="126">
                  <c:v>42190</c:v>
                </c:pt>
                <c:pt idx="127">
                  <c:v>42191</c:v>
                </c:pt>
                <c:pt idx="128">
                  <c:v>42192</c:v>
                </c:pt>
                <c:pt idx="129">
                  <c:v>42193</c:v>
                </c:pt>
                <c:pt idx="130">
                  <c:v>42194</c:v>
                </c:pt>
                <c:pt idx="131">
                  <c:v>42195</c:v>
                </c:pt>
                <c:pt idx="132">
                  <c:v>42196</c:v>
                </c:pt>
                <c:pt idx="133">
                  <c:v>42197</c:v>
                </c:pt>
                <c:pt idx="134">
                  <c:v>42198</c:v>
                </c:pt>
                <c:pt idx="135">
                  <c:v>42199</c:v>
                </c:pt>
                <c:pt idx="136">
                  <c:v>42200</c:v>
                </c:pt>
                <c:pt idx="137">
                  <c:v>42201</c:v>
                </c:pt>
                <c:pt idx="138">
                  <c:v>42202</c:v>
                </c:pt>
                <c:pt idx="139">
                  <c:v>42203</c:v>
                </c:pt>
                <c:pt idx="140">
                  <c:v>42204</c:v>
                </c:pt>
                <c:pt idx="141">
                  <c:v>42205</c:v>
                </c:pt>
                <c:pt idx="142">
                  <c:v>42206</c:v>
                </c:pt>
                <c:pt idx="143">
                  <c:v>42207</c:v>
                </c:pt>
                <c:pt idx="144">
                  <c:v>42208</c:v>
                </c:pt>
                <c:pt idx="145">
                  <c:v>42209</c:v>
                </c:pt>
                <c:pt idx="146">
                  <c:v>42210</c:v>
                </c:pt>
                <c:pt idx="147">
                  <c:v>42211</c:v>
                </c:pt>
                <c:pt idx="148">
                  <c:v>42212</c:v>
                </c:pt>
                <c:pt idx="149">
                  <c:v>42213</c:v>
                </c:pt>
                <c:pt idx="150">
                  <c:v>42214</c:v>
                </c:pt>
                <c:pt idx="151">
                  <c:v>42215</c:v>
                </c:pt>
                <c:pt idx="152">
                  <c:v>42216</c:v>
                </c:pt>
                <c:pt idx="153">
                  <c:v>42217</c:v>
                </c:pt>
                <c:pt idx="154">
                  <c:v>42218</c:v>
                </c:pt>
                <c:pt idx="155">
                  <c:v>42219</c:v>
                </c:pt>
                <c:pt idx="156">
                  <c:v>42220</c:v>
                </c:pt>
                <c:pt idx="157">
                  <c:v>42221</c:v>
                </c:pt>
                <c:pt idx="158">
                  <c:v>42222</c:v>
                </c:pt>
                <c:pt idx="159">
                  <c:v>42223</c:v>
                </c:pt>
                <c:pt idx="160">
                  <c:v>42224</c:v>
                </c:pt>
                <c:pt idx="161">
                  <c:v>42225</c:v>
                </c:pt>
                <c:pt idx="162">
                  <c:v>42226</c:v>
                </c:pt>
                <c:pt idx="163">
                  <c:v>42227</c:v>
                </c:pt>
                <c:pt idx="164">
                  <c:v>42228</c:v>
                </c:pt>
                <c:pt idx="165">
                  <c:v>42229</c:v>
                </c:pt>
                <c:pt idx="166">
                  <c:v>42230</c:v>
                </c:pt>
                <c:pt idx="167">
                  <c:v>42231</c:v>
                </c:pt>
                <c:pt idx="168">
                  <c:v>42232</c:v>
                </c:pt>
                <c:pt idx="169">
                  <c:v>42233</c:v>
                </c:pt>
                <c:pt idx="170">
                  <c:v>42234</c:v>
                </c:pt>
                <c:pt idx="171">
                  <c:v>42235</c:v>
                </c:pt>
                <c:pt idx="172">
                  <c:v>42236</c:v>
                </c:pt>
                <c:pt idx="173">
                  <c:v>42237</c:v>
                </c:pt>
                <c:pt idx="174">
                  <c:v>42238</c:v>
                </c:pt>
                <c:pt idx="175">
                  <c:v>42239</c:v>
                </c:pt>
                <c:pt idx="176">
                  <c:v>42240</c:v>
                </c:pt>
                <c:pt idx="177">
                  <c:v>42241</c:v>
                </c:pt>
                <c:pt idx="178">
                  <c:v>42242</c:v>
                </c:pt>
                <c:pt idx="179">
                  <c:v>42243</c:v>
                </c:pt>
                <c:pt idx="180">
                  <c:v>42244</c:v>
                </c:pt>
                <c:pt idx="181">
                  <c:v>42245</c:v>
                </c:pt>
                <c:pt idx="182">
                  <c:v>42246</c:v>
                </c:pt>
                <c:pt idx="183">
                  <c:v>42247</c:v>
                </c:pt>
                <c:pt idx="184">
                  <c:v>42248</c:v>
                </c:pt>
                <c:pt idx="185">
                  <c:v>42249</c:v>
                </c:pt>
                <c:pt idx="186">
                  <c:v>42250</c:v>
                </c:pt>
                <c:pt idx="187">
                  <c:v>42251</c:v>
                </c:pt>
                <c:pt idx="188">
                  <c:v>42252</c:v>
                </c:pt>
                <c:pt idx="189">
                  <c:v>42253</c:v>
                </c:pt>
                <c:pt idx="190">
                  <c:v>42254</c:v>
                </c:pt>
                <c:pt idx="191">
                  <c:v>42255</c:v>
                </c:pt>
                <c:pt idx="192">
                  <c:v>42256</c:v>
                </c:pt>
                <c:pt idx="193">
                  <c:v>42257</c:v>
                </c:pt>
                <c:pt idx="194">
                  <c:v>42258</c:v>
                </c:pt>
                <c:pt idx="195">
                  <c:v>42259</c:v>
                </c:pt>
                <c:pt idx="196">
                  <c:v>42260</c:v>
                </c:pt>
                <c:pt idx="197">
                  <c:v>42261</c:v>
                </c:pt>
                <c:pt idx="198">
                  <c:v>42262</c:v>
                </c:pt>
                <c:pt idx="199">
                  <c:v>42263</c:v>
                </c:pt>
                <c:pt idx="200">
                  <c:v>42264</c:v>
                </c:pt>
                <c:pt idx="201">
                  <c:v>42265</c:v>
                </c:pt>
                <c:pt idx="202">
                  <c:v>42266</c:v>
                </c:pt>
                <c:pt idx="203">
                  <c:v>42267</c:v>
                </c:pt>
                <c:pt idx="204">
                  <c:v>42268</c:v>
                </c:pt>
                <c:pt idx="205">
                  <c:v>42269</c:v>
                </c:pt>
                <c:pt idx="206">
                  <c:v>42270</c:v>
                </c:pt>
                <c:pt idx="207">
                  <c:v>42271</c:v>
                </c:pt>
                <c:pt idx="208">
                  <c:v>42272</c:v>
                </c:pt>
                <c:pt idx="209">
                  <c:v>42273</c:v>
                </c:pt>
                <c:pt idx="210">
                  <c:v>42274</c:v>
                </c:pt>
                <c:pt idx="211">
                  <c:v>42275</c:v>
                </c:pt>
                <c:pt idx="212">
                  <c:v>42276</c:v>
                </c:pt>
                <c:pt idx="213">
                  <c:v>42277</c:v>
                </c:pt>
                <c:pt idx="214">
                  <c:v>42278</c:v>
                </c:pt>
                <c:pt idx="215">
                  <c:v>42279</c:v>
                </c:pt>
                <c:pt idx="216">
                  <c:v>42280</c:v>
                </c:pt>
                <c:pt idx="217">
                  <c:v>42281</c:v>
                </c:pt>
                <c:pt idx="218">
                  <c:v>42282</c:v>
                </c:pt>
                <c:pt idx="219">
                  <c:v>42283</c:v>
                </c:pt>
                <c:pt idx="220">
                  <c:v>42284</c:v>
                </c:pt>
                <c:pt idx="221">
                  <c:v>42285</c:v>
                </c:pt>
                <c:pt idx="222">
                  <c:v>42286</c:v>
                </c:pt>
                <c:pt idx="223">
                  <c:v>42287</c:v>
                </c:pt>
                <c:pt idx="224">
                  <c:v>42288</c:v>
                </c:pt>
                <c:pt idx="225">
                  <c:v>42289</c:v>
                </c:pt>
                <c:pt idx="226">
                  <c:v>42290</c:v>
                </c:pt>
                <c:pt idx="227">
                  <c:v>42291</c:v>
                </c:pt>
                <c:pt idx="228">
                  <c:v>42292</c:v>
                </c:pt>
                <c:pt idx="229">
                  <c:v>42293</c:v>
                </c:pt>
                <c:pt idx="230">
                  <c:v>42294</c:v>
                </c:pt>
                <c:pt idx="231">
                  <c:v>42295</c:v>
                </c:pt>
                <c:pt idx="232">
                  <c:v>42296</c:v>
                </c:pt>
                <c:pt idx="233">
                  <c:v>42297</c:v>
                </c:pt>
                <c:pt idx="234">
                  <c:v>42298</c:v>
                </c:pt>
                <c:pt idx="235">
                  <c:v>42299</c:v>
                </c:pt>
                <c:pt idx="236">
                  <c:v>42300</c:v>
                </c:pt>
                <c:pt idx="237">
                  <c:v>42301</c:v>
                </c:pt>
                <c:pt idx="238">
                  <c:v>42302</c:v>
                </c:pt>
                <c:pt idx="239">
                  <c:v>42303</c:v>
                </c:pt>
                <c:pt idx="240">
                  <c:v>42304</c:v>
                </c:pt>
                <c:pt idx="241">
                  <c:v>42305</c:v>
                </c:pt>
                <c:pt idx="242">
                  <c:v>42306</c:v>
                </c:pt>
                <c:pt idx="243">
                  <c:v>42307</c:v>
                </c:pt>
                <c:pt idx="244">
                  <c:v>42308</c:v>
                </c:pt>
                <c:pt idx="245">
                  <c:v>42309</c:v>
                </c:pt>
                <c:pt idx="246">
                  <c:v>42310</c:v>
                </c:pt>
                <c:pt idx="247">
                  <c:v>42311</c:v>
                </c:pt>
                <c:pt idx="248">
                  <c:v>42312</c:v>
                </c:pt>
                <c:pt idx="249">
                  <c:v>42313</c:v>
                </c:pt>
                <c:pt idx="250">
                  <c:v>42314</c:v>
                </c:pt>
                <c:pt idx="251">
                  <c:v>42315</c:v>
                </c:pt>
                <c:pt idx="252">
                  <c:v>42316</c:v>
                </c:pt>
                <c:pt idx="253">
                  <c:v>42317</c:v>
                </c:pt>
                <c:pt idx="254">
                  <c:v>42318</c:v>
                </c:pt>
                <c:pt idx="255">
                  <c:v>42319</c:v>
                </c:pt>
                <c:pt idx="256">
                  <c:v>42320</c:v>
                </c:pt>
                <c:pt idx="257">
                  <c:v>42321</c:v>
                </c:pt>
                <c:pt idx="258">
                  <c:v>42322</c:v>
                </c:pt>
                <c:pt idx="259">
                  <c:v>42323</c:v>
                </c:pt>
                <c:pt idx="260">
                  <c:v>42324</c:v>
                </c:pt>
                <c:pt idx="261">
                  <c:v>42325</c:v>
                </c:pt>
                <c:pt idx="262">
                  <c:v>42326</c:v>
                </c:pt>
                <c:pt idx="263">
                  <c:v>42327</c:v>
                </c:pt>
                <c:pt idx="264">
                  <c:v>42328</c:v>
                </c:pt>
                <c:pt idx="265">
                  <c:v>42329</c:v>
                </c:pt>
                <c:pt idx="266">
                  <c:v>42330</c:v>
                </c:pt>
                <c:pt idx="267">
                  <c:v>42331</c:v>
                </c:pt>
                <c:pt idx="268">
                  <c:v>42332</c:v>
                </c:pt>
                <c:pt idx="269">
                  <c:v>42333</c:v>
                </c:pt>
                <c:pt idx="270">
                  <c:v>42334</c:v>
                </c:pt>
                <c:pt idx="271">
                  <c:v>42335</c:v>
                </c:pt>
                <c:pt idx="272">
                  <c:v>42336</c:v>
                </c:pt>
                <c:pt idx="273">
                  <c:v>42337</c:v>
                </c:pt>
                <c:pt idx="274">
                  <c:v>42338</c:v>
                </c:pt>
                <c:pt idx="275">
                  <c:v>42339</c:v>
                </c:pt>
                <c:pt idx="276">
                  <c:v>42340</c:v>
                </c:pt>
                <c:pt idx="277">
                  <c:v>42341</c:v>
                </c:pt>
                <c:pt idx="278">
                  <c:v>42342</c:v>
                </c:pt>
                <c:pt idx="279">
                  <c:v>42343</c:v>
                </c:pt>
                <c:pt idx="280">
                  <c:v>42344</c:v>
                </c:pt>
                <c:pt idx="281">
                  <c:v>42345</c:v>
                </c:pt>
                <c:pt idx="282">
                  <c:v>42346</c:v>
                </c:pt>
                <c:pt idx="283">
                  <c:v>42347</c:v>
                </c:pt>
                <c:pt idx="284">
                  <c:v>42348</c:v>
                </c:pt>
                <c:pt idx="285">
                  <c:v>42349</c:v>
                </c:pt>
                <c:pt idx="286">
                  <c:v>42350</c:v>
                </c:pt>
                <c:pt idx="287">
                  <c:v>42351</c:v>
                </c:pt>
                <c:pt idx="288">
                  <c:v>42352</c:v>
                </c:pt>
                <c:pt idx="289">
                  <c:v>42353</c:v>
                </c:pt>
                <c:pt idx="290">
                  <c:v>42354</c:v>
                </c:pt>
                <c:pt idx="291">
                  <c:v>42355</c:v>
                </c:pt>
                <c:pt idx="292">
                  <c:v>42356</c:v>
                </c:pt>
                <c:pt idx="293">
                  <c:v>42357</c:v>
                </c:pt>
                <c:pt idx="294">
                  <c:v>42358</c:v>
                </c:pt>
                <c:pt idx="295">
                  <c:v>42359</c:v>
                </c:pt>
                <c:pt idx="296">
                  <c:v>42360</c:v>
                </c:pt>
                <c:pt idx="297">
                  <c:v>42361</c:v>
                </c:pt>
                <c:pt idx="298">
                  <c:v>42362</c:v>
                </c:pt>
                <c:pt idx="299">
                  <c:v>42363</c:v>
                </c:pt>
                <c:pt idx="300">
                  <c:v>42364</c:v>
                </c:pt>
                <c:pt idx="301">
                  <c:v>42365</c:v>
                </c:pt>
                <c:pt idx="302">
                  <c:v>42366</c:v>
                </c:pt>
                <c:pt idx="303">
                  <c:v>42367</c:v>
                </c:pt>
                <c:pt idx="304">
                  <c:v>42368</c:v>
                </c:pt>
                <c:pt idx="305">
                  <c:v>42369</c:v>
                </c:pt>
                <c:pt idx="306">
                  <c:v>42370</c:v>
                </c:pt>
                <c:pt idx="307">
                  <c:v>42371</c:v>
                </c:pt>
                <c:pt idx="308">
                  <c:v>42372</c:v>
                </c:pt>
                <c:pt idx="309">
                  <c:v>42373</c:v>
                </c:pt>
                <c:pt idx="310">
                  <c:v>42374</c:v>
                </c:pt>
                <c:pt idx="311">
                  <c:v>42375</c:v>
                </c:pt>
                <c:pt idx="312">
                  <c:v>42376</c:v>
                </c:pt>
                <c:pt idx="313">
                  <c:v>42377</c:v>
                </c:pt>
                <c:pt idx="314">
                  <c:v>42378</c:v>
                </c:pt>
                <c:pt idx="315">
                  <c:v>42379</c:v>
                </c:pt>
                <c:pt idx="316">
                  <c:v>42380</c:v>
                </c:pt>
                <c:pt idx="317">
                  <c:v>42381</c:v>
                </c:pt>
                <c:pt idx="318">
                  <c:v>42382</c:v>
                </c:pt>
                <c:pt idx="319">
                  <c:v>42383</c:v>
                </c:pt>
                <c:pt idx="320">
                  <c:v>42384</c:v>
                </c:pt>
                <c:pt idx="321">
                  <c:v>42385</c:v>
                </c:pt>
                <c:pt idx="322">
                  <c:v>42386</c:v>
                </c:pt>
                <c:pt idx="323">
                  <c:v>42387</c:v>
                </c:pt>
                <c:pt idx="324">
                  <c:v>42388</c:v>
                </c:pt>
                <c:pt idx="325">
                  <c:v>42389</c:v>
                </c:pt>
                <c:pt idx="326">
                  <c:v>42390</c:v>
                </c:pt>
                <c:pt idx="327">
                  <c:v>42391</c:v>
                </c:pt>
                <c:pt idx="328">
                  <c:v>42392</c:v>
                </c:pt>
                <c:pt idx="329">
                  <c:v>42393</c:v>
                </c:pt>
                <c:pt idx="330">
                  <c:v>42394</c:v>
                </c:pt>
                <c:pt idx="331">
                  <c:v>42395</c:v>
                </c:pt>
                <c:pt idx="332">
                  <c:v>42396</c:v>
                </c:pt>
                <c:pt idx="333">
                  <c:v>42397</c:v>
                </c:pt>
                <c:pt idx="334">
                  <c:v>42398</c:v>
                </c:pt>
                <c:pt idx="335">
                  <c:v>42399</c:v>
                </c:pt>
                <c:pt idx="336">
                  <c:v>42400</c:v>
                </c:pt>
                <c:pt idx="337">
                  <c:v>42401</c:v>
                </c:pt>
                <c:pt idx="338">
                  <c:v>42402</c:v>
                </c:pt>
                <c:pt idx="339">
                  <c:v>42403</c:v>
                </c:pt>
                <c:pt idx="340">
                  <c:v>42404</c:v>
                </c:pt>
                <c:pt idx="341">
                  <c:v>42405</c:v>
                </c:pt>
                <c:pt idx="342">
                  <c:v>42406</c:v>
                </c:pt>
                <c:pt idx="343">
                  <c:v>42407</c:v>
                </c:pt>
                <c:pt idx="344">
                  <c:v>42408</c:v>
                </c:pt>
                <c:pt idx="345">
                  <c:v>42409</c:v>
                </c:pt>
                <c:pt idx="346">
                  <c:v>42410</c:v>
                </c:pt>
                <c:pt idx="347">
                  <c:v>42411</c:v>
                </c:pt>
                <c:pt idx="348">
                  <c:v>42412</c:v>
                </c:pt>
                <c:pt idx="349">
                  <c:v>42413</c:v>
                </c:pt>
                <c:pt idx="350">
                  <c:v>42414</c:v>
                </c:pt>
                <c:pt idx="351">
                  <c:v>42415</c:v>
                </c:pt>
                <c:pt idx="352">
                  <c:v>42416</c:v>
                </c:pt>
                <c:pt idx="353">
                  <c:v>42417</c:v>
                </c:pt>
                <c:pt idx="354">
                  <c:v>42418</c:v>
                </c:pt>
                <c:pt idx="355">
                  <c:v>42419</c:v>
                </c:pt>
                <c:pt idx="356">
                  <c:v>42420</c:v>
                </c:pt>
                <c:pt idx="357">
                  <c:v>42421</c:v>
                </c:pt>
                <c:pt idx="358">
                  <c:v>42422</c:v>
                </c:pt>
                <c:pt idx="359">
                  <c:v>42423</c:v>
                </c:pt>
                <c:pt idx="360">
                  <c:v>42424</c:v>
                </c:pt>
                <c:pt idx="361">
                  <c:v>42425</c:v>
                </c:pt>
                <c:pt idx="362">
                  <c:v>42426</c:v>
                </c:pt>
                <c:pt idx="363">
                  <c:v>42427</c:v>
                </c:pt>
                <c:pt idx="364">
                  <c:v>42428</c:v>
                </c:pt>
                <c:pt idx="365">
                  <c:v>42429</c:v>
                </c:pt>
                <c:pt idx="366">
                  <c:v>42430</c:v>
                </c:pt>
                <c:pt idx="367">
                  <c:v>42431</c:v>
                </c:pt>
                <c:pt idx="368">
                  <c:v>42432</c:v>
                </c:pt>
                <c:pt idx="369">
                  <c:v>42433</c:v>
                </c:pt>
                <c:pt idx="370">
                  <c:v>42434</c:v>
                </c:pt>
                <c:pt idx="371">
                  <c:v>42435</c:v>
                </c:pt>
                <c:pt idx="372">
                  <c:v>42436</c:v>
                </c:pt>
                <c:pt idx="373">
                  <c:v>42437</c:v>
                </c:pt>
                <c:pt idx="374">
                  <c:v>42438</c:v>
                </c:pt>
                <c:pt idx="375">
                  <c:v>42439</c:v>
                </c:pt>
                <c:pt idx="376">
                  <c:v>42440</c:v>
                </c:pt>
                <c:pt idx="377">
                  <c:v>42441</c:v>
                </c:pt>
                <c:pt idx="378">
                  <c:v>42442</c:v>
                </c:pt>
                <c:pt idx="379">
                  <c:v>42443</c:v>
                </c:pt>
                <c:pt idx="380">
                  <c:v>42444</c:v>
                </c:pt>
                <c:pt idx="381">
                  <c:v>42445</c:v>
                </c:pt>
                <c:pt idx="382">
                  <c:v>42446</c:v>
                </c:pt>
                <c:pt idx="383">
                  <c:v>42447</c:v>
                </c:pt>
                <c:pt idx="384">
                  <c:v>42448</c:v>
                </c:pt>
                <c:pt idx="385">
                  <c:v>42449</c:v>
                </c:pt>
                <c:pt idx="386">
                  <c:v>42450</c:v>
                </c:pt>
                <c:pt idx="387">
                  <c:v>42451</c:v>
                </c:pt>
                <c:pt idx="388">
                  <c:v>42452</c:v>
                </c:pt>
                <c:pt idx="389">
                  <c:v>42453</c:v>
                </c:pt>
                <c:pt idx="390">
                  <c:v>42454</c:v>
                </c:pt>
                <c:pt idx="391">
                  <c:v>42455</c:v>
                </c:pt>
                <c:pt idx="392">
                  <c:v>42456</c:v>
                </c:pt>
                <c:pt idx="393">
                  <c:v>42457</c:v>
                </c:pt>
                <c:pt idx="394">
                  <c:v>42458</c:v>
                </c:pt>
                <c:pt idx="395">
                  <c:v>42459</c:v>
                </c:pt>
                <c:pt idx="396">
                  <c:v>42460</c:v>
                </c:pt>
                <c:pt idx="397">
                  <c:v>42461</c:v>
                </c:pt>
                <c:pt idx="398">
                  <c:v>42462</c:v>
                </c:pt>
                <c:pt idx="399">
                  <c:v>42463</c:v>
                </c:pt>
                <c:pt idx="400">
                  <c:v>42464</c:v>
                </c:pt>
                <c:pt idx="401">
                  <c:v>42465</c:v>
                </c:pt>
                <c:pt idx="402">
                  <c:v>42466</c:v>
                </c:pt>
                <c:pt idx="403">
                  <c:v>42467</c:v>
                </c:pt>
                <c:pt idx="404">
                  <c:v>42468</c:v>
                </c:pt>
                <c:pt idx="405">
                  <c:v>42469</c:v>
                </c:pt>
                <c:pt idx="406">
                  <c:v>42470</c:v>
                </c:pt>
                <c:pt idx="407">
                  <c:v>42471</c:v>
                </c:pt>
                <c:pt idx="408">
                  <c:v>42472</c:v>
                </c:pt>
                <c:pt idx="409">
                  <c:v>42473</c:v>
                </c:pt>
                <c:pt idx="410">
                  <c:v>42474</c:v>
                </c:pt>
                <c:pt idx="411">
                  <c:v>42475</c:v>
                </c:pt>
                <c:pt idx="412">
                  <c:v>42476</c:v>
                </c:pt>
                <c:pt idx="413">
                  <c:v>42477</c:v>
                </c:pt>
                <c:pt idx="414">
                  <c:v>42478</c:v>
                </c:pt>
                <c:pt idx="415">
                  <c:v>42479</c:v>
                </c:pt>
                <c:pt idx="416">
                  <c:v>42480</c:v>
                </c:pt>
                <c:pt idx="417">
                  <c:v>42481</c:v>
                </c:pt>
                <c:pt idx="418">
                  <c:v>42482</c:v>
                </c:pt>
                <c:pt idx="419">
                  <c:v>42483</c:v>
                </c:pt>
                <c:pt idx="420">
                  <c:v>42484</c:v>
                </c:pt>
                <c:pt idx="421">
                  <c:v>42485</c:v>
                </c:pt>
                <c:pt idx="422">
                  <c:v>42486</c:v>
                </c:pt>
                <c:pt idx="423">
                  <c:v>42487</c:v>
                </c:pt>
                <c:pt idx="424">
                  <c:v>42488</c:v>
                </c:pt>
                <c:pt idx="425">
                  <c:v>42489</c:v>
                </c:pt>
                <c:pt idx="426">
                  <c:v>42490</c:v>
                </c:pt>
                <c:pt idx="427">
                  <c:v>42491</c:v>
                </c:pt>
                <c:pt idx="428">
                  <c:v>42492</c:v>
                </c:pt>
                <c:pt idx="429">
                  <c:v>42493</c:v>
                </c:pt>
                <c:pt idx="430">
                  <c:v>42494</c:v>
                </c:pt>
                <c:pt idx="431">
                  <c:v>42495</c:v>
                </c:pt>
                <c:pt idx="432">
                  <c:v>42496</c:v>
                </c:pt>
                <c:pt idx="433">
                  <c:v>42497</c:v>
                </c:pt>
                <c:pt idx="434">
                  <c:v>42498</c:v>
                </c:pt>
                <c:pt idx="435">
                  <c:v>42499</c:v>
                </c:pt>
                <c:pt idx="436">
                  <c:v>42500</c:v>
                </c:pt>
                <c:pt idx="437">
                  <c:v>42501</c:v>
                </c:pt>
                <c:pt idx="438">
                  <c:v>42502</c:v>
                </c:pt>
                <c:pt idx="439">
                  <c:v>42503</c:v>
                </c:pt>
                <c:pt idx="440">
                  <c:v>42504</c:v>
                </c:pt>
                <c:pt idx="441">
                  <c:v>42505</c:v>
                </c:pt>
                <c:pt idx="442">
                  <c:v>42506</c:v>
                </c:pt>
                <c:pt idx="443">
                  <c:v>42507</c:v>
                </c:pt>
                <c:pt idx="444">
                  <c:v>42508</c:v>
                </c:pt>
                <c:pt idx="445">
                  <c:v>42509</c:v>
                </c:pt>
                <c:pt idx="446">
                  <c:v>42510</c:v>
                </c:pt>
                <c:pt idx="447">
                  <c:v>42511</c:v>
                </c:pt>
                <c:pt idx="448">
                  <c:v>42512</c:v>
                </c:pt>
                <c:pt idx="449">
                  <c:v>42513</c:v>
                </c:pt>
                <c:pt idx="450">
                  <c:v>42514</c:v>
                </c:pt>
                <c:pt idx="451">
                  <c:v>42515</c:v>
                </c:pt>
                <c:pt idx="452">
                  <c:v>42516</c:v>
                </c:pt>
                <c:pt idx="453">
                  <c:v>42517</c:v>
                </c:pt>
                <c:pt idx="454">
                  <c:v>42518</c:v>
                </c:pt>
                <c:pt idx="455">
                  <c:v>42519</c:v>
                </c:pt>
                <c:pt idx="456">
                  <c:v>42520</c:v>
                </c:pt>
                <c:pt idx="457">
                  <c:v>42521</c:v>
                </c:pt>
                <c:pt idx="458">
                  <c:v>42522</c:v>
                </c:pt>
                <c:pt idx="459">
                  <c:v>42523</c:v>
                </c:pt>
                <c:pt idx="460">
                  <c:v>42524</c:v>
                </c:pt>
                <c:pt idx="461">
                  <c:v>42525</c:v>
                </c:pt>
                <c:pt idx="462">
                  <c:v>42526</c:v>
                </c:pt>
                <c:pt idx="463">
                  <c:v>42527</c:v>
                </c:pt>
                <c:pt idx="464">
                  <c:v>42528</c:v>
                </c:pt>
                <c:pt idx="465">
                  <c:v>42529</c:v>
                </c:pt>
                <c:pt idx="466">
                  <c:v>42530</c:v>
                </c:pt>
                <c:pt idx="467">
                  <c:v>42531</c:v>
                </c:pt>
                <c:pt idx="468">
                  <c:v>42532</c:v>
                </c:pt>
                <c:pt idx="469">
                  <c:v>42533</c:v>
                </c:pt>
                <c:pt idx="470">
                  <c:v>42534</c:v>
                </c:pt>
                <c:pt idx="471">
                  <c:v>42535</c:v>
                </c:pt>
                <c:pt idx="472">
                  <c:v>42536</c:v>
                </c:pt>
                <c:pt idx="473">
                  <c:v>42537</c:v>
                </c:pt>
                <c:pt idx="474">
                  <c:v>42538</c:v>
                </c:pt>
                <c:pt idx="475">
                  <c:v>42539</c:v>
                </c:pt>
                <c:pt idx="476">
                  <c:v>42540</c:v>
                </c:pt>
                <c:pt idx="477">
                  <c:v>42541</c:v>
                </c:pt>
                <c:pt idx="478">
                  <c:v>42542</c:v>
                </c:pt>
                <c:pt idx="479">
                  <c:v>42543</c:v>
                </c:pt>
                <c:pt idx="480">
                  <c:v>42544</c:v>
                </c:pt>
                <c:pt idx="481">
                  <c:v>42545</c:v>
                </c:pt>
                <c:pt idx="482">
                  <c:v>42546</c:v>
                </c:pt>
                <c:pt idx="483">
                  <c:v>42547</c:v>
                </c:pt>
                <c:pt idx="484">
                  <c:v>42548</c:v>
                </c:pt>
                <c:pt idx="485">
                  <c:v>42549</c:v>
                </c:pt>
                <c:pt idx="486">
                  <c:v>42550</c:v>
                </c:pt>
                <c:pt idx="487">
                  <c:v>42551</c:v>
                </c:pt>
                <c:pt idx="488">
                  <c:v>42552</c:v>
                </c:pt>
                <c:pt idx="489">
                  <c:v>42553</c:v>
                </c:pt>
                <c:pt idx="490">
                  <c:v>42554</c:v>
                </c:pt>
                <c:pt idx="491">
                  <c:v>42555</c:v>
                </c:pt>
                <c:pt idx="492">
                  <c:v>42556</c:v>
                </c:pt>
                <c:pt idx="493">
                  <c:v>42557</c:v>
                </c:pt>
                <c:pt idx="494">
                  <c:v>42558</c:v>
                </c:pt>
                <c:pt idx="495">
                  <c:v>42559</c:v>
                </c:pt>
                <c:pt idx="496">
                  <c:v>42560</c:v>
                </c:pt>
                <c:pt idx="497">
                  <c:v>42561</c:v>
                </c:pt>
                <c:pt idx="498">
                  <c:v>42562</c:v>
                </c:pt>
                <c:pt idx="499">
                  <c:v>42563</c:v>
                </c:pt>
                <c:pt idx="500">
                  <c:v>42564</c:v>
                </c:pt>
                <c:pt idx="501">
                  <c:v>42565</c:v>
                </c:pt>
                <c:pt idx="502">
                  <c:v>42566</c:v>
                </c:pt>
                <c:pt idx="503">
                  <c:v>42567</c:v>
                </c:pt>
                <c:pt idx="504">
                  <c:v>42568</c:v>
                </c:pt>
                <c:pt idx="505">
                  <c:v>42569</c:v>
                </c:pt>
                <c:pt idx="506">
                  <c:v>42570</c:v>
                </c:pt>
                <c:pt idx="507">
                  <c:v>42571</c:v>
                </c:pt>
                <c:pt idx="508">
                  <c:v>42572</c:v>
                </c:pt>
                <c:pt idx="509">
                  <c:v>42573</c:v>
                </c:pt>
                <c:pt idx="510">
                  <c:v>42574</c:v>
                </c:pt>
                <c:pt idx="511">
                  <c:v>42575</c:v>
                </c:pt>
                <c:pt idx="512">
                  <c:v>42576</c:v>
                </c:pt>
                <c:pt idx="513">
                  <c:v>42577</c:v>
                </c:pt>
                <c:pt idx="514">
                  <c:v>42578</c:v>
                </c:pt>
                <c:pt idx="515">
                  <c:v>42579</c:v>
                </c:pt>
                <c:pt idx="516">
                  <c:v>42580</c:v>
                </c:pt>
                <c:pt idx="517">
                  <c:v>42581</c:v>
                </c:pt>
                <c:pt idx="518">
                  <c:v>42582</c:v>
                </c:pt>
                <c:pt idx="519">
                  <c:v>42583</c:v>
                </c:pt>
                <c:pt idx="520">
                  <c:v>42584</c:v>
                </c:pt>
                <c:pt idx="521">
                  <c:v>42585</c:v>
                </c:pt>
                <c:pt idx="522">
                  <c:v>42586</c:v>
                </c:pt>
                <c:pt idx="523">
                  <c:v>42587</c:v>
                </c:pt>
                <c:pt idx="524">
                  <c:v>42588</c:v>
                </c:pt>
                <c:pt idx="525">
                  <c:v>42589</c:v>
                </c:pt>
                <c:pt idx="526">
                  <c:v>42590</c:v>
                </c:pt>
                <c:pt idx="527">
                  <c:v>42591</c:v>
                </c:pt>
                <c:pt idx="528">
                  <c:v>42592</c:v>
                </c:pt>
                <c:pt idx="529">
                  <c:v>42593</c:v>
                </c:pt>
                <c:pt idx="530">
                  <c:v>42594</c:v>
                </c:pt>
                <c:pt idx="531">
                  <c:v>42595</c:v>
                </c:pt>
                <c:pt idx="532">
                  <c:v>42596</c:v>
                </c:pt>
                <c:pt idx="533">
                  <c:v>42597</c:v>
                </c:pt>
                <c:pt idx="534">
                  <c:v>42598</c:v>
                </c:pt>
                <c:pt idx="535">
                  <c:v>42599</c:v>
                </c:pt>
                <c:pt idx="536">
                  <c:v>42600</c:v>
                </c:pt>
                <c:pt idx="537">
                  <c:v>42601</c:v>
                </c:pt>
                <c:pt idx="538">
                  <c:v>42602</c:v>
                </c:pt>
                <c:pt idx="539">
                  <c:v>42603</c:v>
                </c:pt>
                <c:pt idx="540">
                  <c:v>42604</c:v>
                </c:pt>
                <c:pt idx="541">
                  <c:v>42605</c:v>
                </c:pt>
                <c:pt idx="542">
                  <c:v>42606</c:v>
                </c:pt>
                <c:pt idx="543">
                  <c:v>42607</c:v>
                </c:pt>
                <c:pt idx="544">
                  <c:v>42608</c:v>
                </c:pt>
                <c:pt idx="545">
                  <c:v>42609</c:v>
                </c:pt>
                <c:pt idx="546">
                  <c:v>42610</c:v>
                </c:pt>
                <c:pt idx="547">
                  <c:v>42611</c:v>
                </c:pt>
                <c:pt idx="548">
                  <c:v>42612</c:v>
                </c:pt>
                <c:pt idx="549">
                  <c:v>42613</c:v>
                </c:pt>
                <c:pt idx="550">
                  <c:v>42614</c:v>
                </c:pt>
                <c:pt idx="551">
                  <c:v>42615</c:v>
                </c:pt>
                <c:pt idx="552">
                  <c:v>42616</c:v>
                </c:pt>
                <c:pt idx="553">
                  <c:v>42617</c:v>
                </c:pt>
                <c:pt idx="554">
                  <c:v>42618</c:v>
                </c:pt>
                <c:pt idx="555">
                  <c:v>42619</c:v>
                </c:pt>
                <c:pt idx="556">
                  <c:v>42620</c:v>
                </c:pt>
                <c:pt idx="557">
                  <c:v>42621</c:v>
                </c:pt>
                <c:pt idx="558">
                  <c:v>42622</c:v>
                </c:pt>
                <c:pt idx="559">
                  <c:v>42623</c:v>
                </c:pt>
                <c:pt idx="560">
                  <c:v>42624</c:v>
                </c:pt>
                <c:pt idx="561">
                  <c:v>42625</c:v>
                </c:pt>
                <c:pt idx="562">
                  <c:v>42626</c:v>
                </c:pt>
                <c:pt idx="563">
                  <c:v>42627</c:v>
                </c:pt>
                <c:pt idx="564">
                  <c:v>42628</c:v>
                </c:pt>
                <c:pt idx="565">
                  <c:v>42629</c:v>
                </c:pt>
                <c:pt idx="566">
                  <c:v>42630</c:v>
                </c:pt>
                <c:pt idx="567">
                  <c:v>42631</c:v>
                </c:pt>
                <c:pt idx="568">
                  <c:v>42632</c:v>
                </c:pt>
                <c:pt idx="569">
                  <c:v>42633</c:v>
                </c:pt>
                <c:pt idx="570">
                  <c:v>42634</c:v>
                </c:pt>
                <c:pt idx="571">
                  <c:v>42635</c:v>
                </c:pt>
                <c:pt idx="572">
                  <c:v>42636</c:v>
                </c:pt>
                <c:pt idx="573">
                  <c:v>42637</c:v>
                </c:pt>
                <c:pt idx="574">
                  <c:v>42638</c:v>
                </c:pt>
                <c:pt idx="575">
                  <c:v>42639</c:v>
                </c:pt>
                <c:pt idx="576">
                  <c:v>42640</c:v>
                </c:pt>
                <c:pt idx="577">
                  <c:v>42641</c:v>
                </c:pt>
                <c:pt idx="578">
                  <c:v>42642</c:v>
                </c:pt>
                <c:pt idx="579">
                  <c:v>42643</c:v>
                </c:pt>
                <c:pt idx="580">
                  <c:v>42644</c:v>
                </c:pt>
                <c:pt idx="581">
                  <c:v>42645</c:v>
                </c:pt>
                <c:pt idx="582">
                  <c:v>42646</c:v>
                </c:pt>
                <c:pt idx="583">
                  <c:v>42647</c:v>
                </c:pt>
                <c:pt idx="584">
                  <c:v>42648</c:v>
                </c:pt>
                <c:pt idx="585">
                  <c:v>42649</c:v>
                </c:pt>
                <c:pt idx="586">
                  <c:v>42650</c:v>
                </c:pt>
                <c:pt idx="587">
                  <c:v>42651</c:v>
                </c:pt>
                <c:pt idx="588">
                  <c:v>42652</c:v>
                </c:pt>
                <c:pt idx="589">
                  <c:v>42653</c:v>
                </c:pt>
                <c:pt idx="590">
                  <c:v>42654</c:v>
                </c:pt>
                <c:pt idx="591">
                  <c:v>42655</c:v>
                </c:pt>
                <c:pt idx="592">
                  <c:v>42656</c:v>
                </c:pt>
                <c:pt idx="593">
                  <c:v>42657</c:v>
                </c:pt>
                <c:pt idx="594">
                  <c:v>42658</c:v>
                </c:pt>
                <c:pt idx="595">
                  <c:v>42659</c:v>
                </c:pt>
                <c:pt idx="596">
                  <c:v>42660</c:v>
                </c:pt>
                <c:pt idx="597">
                  <c:v>42661</c:v>
                </c:pt>
                <c:pt idx="598">
                  <c:v>42662</c:v>
                </c:pt>
                <c:pt idx="599">
                  <c:v>42663</c:v>
                </c:pt>
                <c:pt idx="600">
                  <c:v>42664</c:v>
                </c:pt>
                <c:pt idx="601">
                  <c:v>42665</c:v>
                </c:pt>
                <c:pt idx="602">
                  <c:v>42666</c:v>
                </c:pt>
                <c:pt idx="603">
                  <c:v>42667</c:v>
                </c:pt>
                <c:pt idx="604">
                  <c:v>42668</c:v>
                </c:pt>
                <c:pt idx="605">
                  <c:v>42669</c:v>
                </c:pt>
                <c:pt idx="606">
                  <c:v>42670</c:v>
                </c:pt>
                <c:pt idx="607">
                  <c:v>42671</c:v>
                </c:pt>
                <c:pt idx="608">
                  <c:v>42672</c:v>
                </c:pt>
                <c:pt idx="609">
                  <c:v>42673</c:v>
                </c:pt>
                <c:pt idx="610">
                  <c:v>42674</c:v>
                </c:pt>
                <c:pt idx="611">
                  <c:v>42675</c:v>
                </c:pt>
                <c:pt idx="612">
                  <c:v>42676</c:v>
                </c:pt>
                <c:pt idx="613">
                  <c:v>42677</c:v>
                </c:pt>
                <c:pt idx="614">
                  <c:v>42678</c:v>
                </c:pt>
                <c:pt idx="615">
                  <c:v>42679</c:v>
                </c:pt>
                <c:pt idx="616">
                  <c:v>42680</c:v>
                </c:pt>
                <c:pt idx="617">
                  <c:v>42681</c:v>
                </c:pt>
                <c:pt idx="618">
                  <c:v>42682</c:v>
                </c:pt>
                <c:pt idx="619">
                  <c:v>42683</c:v>
                </c:pt>
                <c:pt idx="620">
                  <c:v>42684</c:v>
                </c:pt>
                <c:pt idx="621">
                  <c:v>42685</c:v>
                </c:pt>
                <c:pt idx="622">
                  <c:v>42686</c:v>
                </c:pt>
                <c:pt idx="623">
                  <c:v>42687</c:v>
                </c:pt>
                <c:pt idx="624">
                  <c:v>42688</c:v>
                </c:pt>
                <c:pt idx="625">
                  <c:v>42689</c:v>
                </c:pt>
                <c:pt idx="626">
                  <c:v>42690</c:v>
                </c:pt>
                <c:pt idx="627">
                  <c:v>42691</c:v>
                </c:pt>
                <c:pt idx="628">
                  <c:v>42692</c:v>
                </c:pt>
                <c:pt idx="629">
                  <c:v>42693</c:v>
                </c:pt>
                <c:pt idx="630">
                  <c:v>42694</c:v>
                </c:pt>
                <c:pt idx="631">
                  <c:v>42695</c:v>
                </c:pt>
                <c:pt idx="632">
                  <c:v>42696</c:v>
                </c:pt>
                <c:pt idx="633">
                  <c:v>42697</c:v>
                </c:pt>
                <c:pt idx="634">
                  <c:v>42698</c:v>
                </c:pt>
                <c:pt idx="635">
                  <c:v>42699</c:v>
                </c:pt>
                <c:pt idx="636">
                  <c:v>42700</c:v>
                </c:pt>
                <c:pt idx="637">
                  <c:v>42701</c:v>
                </c:pt>
                <c:pt idx="638">
                  <c:v>42702</c:v>
                </c:pt>
                <c:pt idx="639">
                  <c:v>42703</c:v>
                </c:pt>
                <c:pt idx="640">
                  <c:v>42704</c:v>
                </c:pt>
                <c:pt idx="641">
                  <c:v>42705</c:v>
                </c:pt>
                <c:pt idx="642">
                  <c:v>42706</c:v>
                </c:pt>
                <c:pt idx="643">
                  <c:v>42707</c:v>
                </c:pt>
                <c:pt idx="644">
                  <c:v>42708</c:v>
                </c:pt>
                <c:pt idx="645">
                  <c:v>42709</c:v>
                </c:pt>
                <c:pt idx="646">
                  <c:v>42710</c:v>
                </c:pt>
                <c:pt idx="647">
                  <c:v>42711</c:v>
                </c:pt>
                <c:pt idx="648">
                  <c:v>42712</c:v>
                </c:pt>
                <c:pt idx="649">
                  <c:v>42713</c:v>
                </c:pt>
                <c:pt idx="650">
                  <c:v>42714</c:v>
                </c:pt>
                <c:pt idx="651">
                  <c:v>42715</c:v>
                </c:pt>
                <c:pt idx="652">
                  <c:v>42716</c:v>
                </c:pt>
                <c:pt idx="653">
                  <c:v>42717</c:v>
                </c:pt>
                <c:pt idx="654">
                  <c:v>42718</c:v>
                </c:pt>
                <c:pt idx="655">
                  <c:v>42719</c:v>
                </c:pt>
                <c:pt idx="656">
                  <c:v>42720</c:v>
                </c:pt>
                <c:pt idx="657">
                  <c:v>42721</c:v>
                </c:pt>
                <c:pt idx="658">
                  <c:v>42722</c:v>
                </c:pt>
                <c:pt idx="659">
                  <c:v>42723</c:v>
                </c:pt>
                <c:pt idx="660">
                  <c:v>42724</c:v>
                </c:pt>
                <c:pt idx="661">
                  <c:v>42725</c:v>
                </c:pt>
                <c:pt idx="662">
                  <c:v>42726</c:v>
                </c:pt>
                <c:pt idx="663">
                  <c:v>42727</c:v>
                </c:pt>
                <c:pt idx="664">
                  <c:v>42728</c:v>
                </c:pt>
                <c:pt idx="665">
                  <c:v>42729</c:v>
                </c:pt>
                <c:pt idx="666">
                  <c:v>42730</c:v>
                </c:pt>
                <c:pt idx="667">
                  <c:v>42731</c:v>
                </c:pt>
                <c:pt idx="668">
                  <c:v>42732</c:v>
                </c:pt>
                <c:pt idx="669">
                  <c:v>42733</c:v>
                </c:pt>
                <c:pt idx="670">
                  <c:v>42734</c:v>
                </c:pt>
                <c:pt idx="671">
                  <c:v>42735</c:v>
                </c:pt>
                <c:pt idx="672">
                  <c:v>42736</c:v>
                </c:pt>
                <c:pt idx="673">
                  <c:v>42737</c:v>
                </c:pt>
                <c:pt idx="674">
                  <c:v>42738</c:v>
                </c:pt>
                <c:pt idx="675">
                  <c:v>42739</c:v>
                </c:pt>
                <c:pt idx="676">
                  <c:v>42740</c:v>
                </c:pt>
                <c:pt idx="677">
                  <c:v>42741</c:v>
                </c:pt>
                <c:pt idx="678">
                  <c:v>42742</c:v>
                </c:pt>
                <c:pt idx="679">
                  <c:v>42743</c:v>
                </c:pt>
                <c:pt idx="680">
                  <c:v>42744</c:v>
                </c:pt>
                <c:pt idx="681">
                  <c:v>42745</c:v>
                </c:pt>
                <c:pt idx="682">
                  <c:v>42746</c:v>
                </c:pt>
                <c:pt idx="683">
                  <c:v>42747</c:v>
                </c:pt>
                <c:pt idx="684">
                  <c:v>42748</c:v>
                </c:pt>
                <c:pt idx="685">
                  <c:v>42749</c:v>
                </c:pt>
                <c:pt idx="686">
                  <c:v>42750</c:v>
                </c:pt>
                <c:pt idx="687">
                  <c:v>42751</c:v>
                </c:pt>
                <c:pt idx="688">
                  <c:v>42752</c:v>
                </c:pt>
                <c:pt idx="689">
                  <c:v>42753</c:v>
                </c:pt>
                <c:pt idx="690">
                  <c:v>42754</c:v>
                </c:pt>
                <c:pt idx="691">
                  <c:v>42755</c:v>
                </c:pt>
                <c:pt idx="692">
                  <c:v>42756</c:v>
                </c:pt>
                <c:pt idx="693">
                  <c:v>42757</c:v>
                </c:pt>
                <c:pt idx="694">
                  <c:v>42758</c:v>
                </c:pt>
                <c:pt idx="695">
                  <c:v>42759</c:v>
                </c:pt>
                <c:pt idx="696">
                  <c:v>42760</c:v>
                </c:pt>
                <c:pt idx="697">
                  <c:v>42761</c:v>
                </c:pt>
                <c:pt idx="698">
                  <c:v>42762</c:v>
                </c:pt>
                <c:pt idx="699">
                  <c:v>42763</c:v>
                </c:pt>
                <c:pt idx="700">
                  <c:v>42764</c:v>
                </c:pt>
                <c:pt idx="701">
                  <c:v>42765</c:v>
                </c:pt>
                <c:pt idx="702">
                  <c:v>42766</c:v>
                </c:pt>
                <c:pt idx="703">
                  <c:v>42767</c:v>
                </c:pt>
                <c:pt idx="704">
                  <c:v>42768</c:v>
                </c:pt>
                <c:pt idx="705">
                  <c:v>42769</c:v>
                </c:pt>
                <c:pt idx="706">
                  <c:v>42770</c:v>
                </c:pt>
                <c:pt idx="707">
                  <c:v>42771</c:v>
                </c:pt>
                <c:pt idx="708">
                  <c:v>42772</c:v>
                </c:pt>
                <c:pt idx="709">
                  <c:v>42773</c:v>
                </c:pt>
                <c:pt idx="710">
                  <c:v>42774</c:v>
                </c:pt>
                <c:pt idx="711">
                  <c:v>42775</c:v>
                </c:pt>
                <c:pt idx="712">
                  <c:v>42776</c:v>
                </c:pt>
                <c:pt idx="713">
                  <c:v>42777</c:v>
                </c:pt>
                <c:pt idx="714">
                  <c:v>42778</c:v>
                </c:pt>
                <c:pt idx="715">
                  <c:v>42779</c:v>
                </c:pt>
                <c:pt idx="716">
                  <c:v>42780</c:v>
                </c:pt>
                <c:pt idx="717">
                  <c:v>42781</c:v>
                </c:pt>
                <c:pt idx="718">
                  <c:v>42782</c:v>
                </c:pt>
                <c:pt idx="719">
                  <c:v>42783</c:v>
                </c:pt>
                <c:pt idx="720">
                  <c:v>42784</c:v>
                </c:pt>
                <c:pt idx="721">
                  <c:v>42785</c:v>
                </c:pt>
                <c:pt idx="722">
                  <c:v>42786</c:v>
                </c:pt>
                <c:pt idx="723">
                  <c:v>42787</c:v>
                </c:pt>
                <c:pt idx="724">
                  <c:v>42788</c:v>
                </c:pt>
                <c:pt idx="725">
                  <c:v>42789</c:v>
                </c:pt>
                <c:pt idx="726">
                  <c:v>42790</c:v>
                </c:pt>
                <c:pt idx="727">
                  <c:v>42791</c:v>
                </c:pt>
                <c:pt idx="728">
                  <c:v>42792</c:v>
                </c:pt>
                <c:pt idx="729">
                  <c:v>42793</c:v>
                </c:pt>
                <c:pt idx="730">
                  <c:v>42794</c:v>
                </c:pt>
                <c:pt idx="731">
                  <c:v>42795</c:v>
                </c:pt>
                <c:pt idx="732">
                  <c:v>42796</c:v>
                </c:pt>
                <c:pt idx="733">
                  <c:v>42797</c:v>
                </c:pt>
                <c:pt idx="734">
                  <c:v>42798</c:v>
                </c:pt>
                <c:pt idx="735">
                  <c:v>42799</c:v>
                </c:pt>
                <c:pt idx="736">
                  <c:v>42800</c:v>
                </c:pt>
                <c:pt idx="737">
                  <c:v>42801</c:v>
                </c:pt>
                <c:pt idx="738">
                  <c:v>42802</c:v>
                </c:pt>
                <c:pt idx="739">
                  <c:v>42803</c:v>
                </c:pt>
                <c:pt idx="740">
                  <c:v>42804</c:v>
                </c:pt>
                <c:pt idx="741">
                  <c:v>42805</c:v>
                </c:pt>
                <c:pt idx="742">
                  <c:v>42806</c:v>
                </c:pt>
                <c:pt idx="743">
                  <c:v>42807</c:v>
                </c:pt>
                <c:pt idx="744">
                  <c:v>42808</c:v>
                </c:pt>
                <c:pt idx="745">
                  <c:v>42809</c:v>
                </c:pt>
                <c:pt idx="746">
                  <c:v>42810</c:v>
                </c:pt>
                <c:pt idx="747">
                  <c:v>42811</c:v>
                </c:pt>
                <c:pt idx="748">
                  <c:v>42812</c:v>
                </c:pt>
                <c:pt idx="749">
                  <c:v>42813</c:v>
                </c:pt>
                <c:pt idx="750">
                  <c:v>42814</c:v>
                </c:pt>
                <c:pt idx="751">
                  <c:v>42815</c:v>
                </c:pt>
                <c:pt idx="752">
                  <c:v>42816</c:v>
                </c:pt>
                <c:pt idx="753">
                  <c:v>42817</c:v>
                </c:pt>
                <c:pt idx="754">
                  <c:v>42818</c:v>
                </c:pt>
                <c:pt idx="755">
                  <c:v>42819</c:v>
                </c:pt>
                <c:pt idx="756">
                  <c:v>42820</c:v>
                </c:pt>
                <c:pt idx="757">
                  <c:v>42821</c:v>
                </c:pt>
                <c:pt idx="758">
                  <c:v>42822</c:v>
                </c:pt>
                <c:pt idx="759">
                  <c:v>42823</c:v>
                </c:pt>
                <c:pt idx="760">
                  <c:v>42824</c:v>
                </c:pt>
                <c:pt idx="761">
                  <c:v>42825</c:v>
                </c:pt>
                <c:pt idx="762">
                  <c:v>42826</c:v>
                </c:pt>
                <c:pt idx="763">
                  <c:v>42827</c:v>
                </c:pt>
                <c:pt idx="764">
                  <c:v>42828</c:v>
                </c:pt>
                <c:pt idx="765">
                  <c:v>42829</c:v>
                </c:pt>
                <c:pt idx="766">
                  <c:v>42830</c:v>
                </c:pt>
                <c:pt idx="767">
                  <c:v>42831</c:v>
                </c:pt>
                <c:pt idx="768">
                  <c:v>42832</c:v>
                </c:pt>
                <c:pt idx="769">
                  <c:v>42833</c:v>
                </c:pt>
                <c:pt idx="770">
                  <c:v>42834</c:v>
                </c:pt>
                <c:pt idx="771">
                  <c:v>42835</c:v>
                </c:pt>
                <c:pt idx="772">
                  <c:v>42836</c:v>
                </c:pt>
                <c:pt idx="773">
                  <c:v>42837</c:v>
                </c:pt>
                <c:pt idx="774">
                  <c:v>42838</c:v>
                </c:pt>
                <c:pt idx="775">
                  <c:v>42839</c:v>
                </c:pt>
                <c:pt idx="776">
                  <c:v>42840</c:v>
                </c:pt>
                <c:pt idx="777">
                  <c:v>42841</c:v>
                </c:pt>
                <c:pt idx="778">
                  <c:v>42842</c:v>
                </c:pt>
                <c:pt idx="779">
                  <c:v>42843</c:v>
                </c:pt>
                <c:pt idx="780">
                  <c:v>42844</c:v>
                </c:pt>
                <c:pt idx="781">
                  <c:v>42845</c:v>
                </c:pt>
                <c:pt idx="782">
                  <c:v>42846</c:v>
                </c:pt>
                <c:pt idx="783">
                  <c:v>42847</c:v>
                </c:pt>
                <c:pt idx="784">
                  <c:v>42848</c:v>
                </c:pt>
                <c:pt idx="785">
                  <c:v>42849</c:v>
                </c:pt>
                <c:pt idx="786">
                  <c:v>42850</c:v>
                </c:pt>
                <c:pt idx="787">
                  <c:v>42851</c:v>
                </c:pt>
                <c:pt idx="788">
                  <c:v>42852</c:v>
                </c:pt>
                <c:pt idx="789">
                  <c:v>42853</c:v>
                </c:pt>
                <c:pt idx="790">
                  <c:v>42854</c:v>
                </c:pt>
                <c:pt idx="791">
                  <c:v>42855</c:v>
                </c:pt>
                <c:pt idx="792">
                  <c:v>42856</c:v>
                </c:pt>
                <c:pt idx="793">
                  <c:v>42857</c:v>
                </c:pt>
                <c:pt idx="794">
                  <c:v>42858</c:v>
                </c:pt>
                <c:pt idx="795">
                  <c:v>42859</c:v>
                </c:pt>
                <c:pt idx="796">
                  <c:v>42860</c:v>
                </c:pt>
                <c:pt idx="797">
                  <c:v>42861</c:v>
                </c:pt>
                <c:pt idx="798">
                  <c:v>42862</c:v>
                </c:pt>
                <c:pt idx="799">
                  <c:v>42863</c:v>
                </c:pt>
                <c:pt idx="800">
                  <c:v>42864</c:v>
                </c:pt>
                <c:pt idx="801">
                  <c:v>42865</c:v>
                </c:pt>
                <c:pt idx="802">
                  <c:v>42866</c:v>
                </c:pt>
                <c:pt idx="803">
                  <c:v>42867</c:v>
                </c:pt>
                <c:pt idx="804">
                  <c:v>42868</c:v>
                </c:pt>
                <c:pt idx="805">
                  <c:v>42869</c:v>
                </c:pt>
                <c:pt idx="806">
                  <c:v>42870</c:v>
                </c:pt>
                <c:pt idx="807">
                  <c:v>42871</c:v>
                </c:pt>
                <c:pt idx="808">
                  <c:v>42872</c:v>
                </c:pt>
                <c:pt idx="809">
                  <c:v>42873</c:v>
                </c:pt>
                <c:pt idx="810">
                  <c:v>42874</c:v>
                </c:pt>
                <c:pt idx="811">
                  <c:v>42875</c:v>
                </c:pt>
                <c:pt idx="812">
                  <c:v>42876</c:v>
                </c:pt>
                <c:pt idx="813">
                  <c:v>42877</c:v>
                </c:pt>
                <c:pt idx="814">
                  <c:v>42878</c:v>
                </c:pt>
                <c:pt idx="815">
                  <c:v>42879</c:v>
                </c:pt>
                <c:pt idx="816">
                  <c:v>42880</c:v>
                </c:pt>
                <c:pt idx="817">
                  <c:v>42881</c:v>
                </c:pt>
                <c:pt idx="818">
                  <c:v>42882</c:v>
                </c:pt>
                <c:pt idx="819">
                  <c:v>42883</c:v>
                </c:pt>
                <c:pt idx="820">
                  <c:v>42884</c:v>
                </c:pt>
                <c:pt idx="821">
                  <c:v>42885</c:v>
                </c:pt>
                <c:pt idx="822">
                  <c:v>42886</c:v>
                </c:pt>
                <c:pt idx="823">
                  <c:v>42887</c:v>
                </c:pt>
                <c:pt idx="824">
                  <c:v>42888</c:v>
                </c:pt>
                <c:pt idx="825">
                  <c:v>42889</c:v>
                </c:pt>
                <c:pt idx="826">
                  <c:v>42890</c:v>
                </c:pt>
                <c:pt idx="827">
                  <c:v>42891</c:v>
                </c:pt>
                <c:pt idx="828">
                  <c:v>42892</c:v>
                </c:pt>
                <c:pt idx="829">
                  <c:v>42893</c:v>
                </c:pt>
                <c:pt idx="830">
                  <c:v>42894</c:v>
                </c:pt>
                <c:pt idx="831">
                  <c:v>42895</c:v>
                </c:pt>
                <c:pt idx="832">
                  <c:v>42896</c:v>
                </c:pt>
                <c:pt idx="833">
                  <c:v>42897</c:v>
                </c:pt>
                <c:pt idx="834">
                  <c:v>42898</c:v>
                </c:pt>
                <c:pt idx="835">
                  <c:v>42899</c:v>
                </c:pt>
                <c:pt idx="836">
                  <c:v>42900</c:v>
                </c:pt>
                <c:pt idx="837">
                  <c:v>42901</c:v>
                </c:pt>
                <c:pt idx="838">
                  <c:v>42902</c:v>
                </c:pt>
                <c:pt idx="839">
                  <c:v>42903</c:v>
                </c:pt>
                <c:pt idx="840">
                  <c:v>42904</c:v>
                </c:pt>
                <c:pt idx="841">
                  <c:v>42905</c:v>
                </c:pt>
                <c:pt idx="842">
                  <c:v>42906</c:v>
                </c:pt>
                <c:pt idx="843">
                  <c:v>42907</c:v>
                </c:pt>
                <c:pt idx="844">
                  <c:v>42908</c:v>
                </c:pt>
                <c:pt idx="845">
                  <c:v>42909</c:v>
                </c:pt>
                <c:pt idx="846">
                  <c:v>42910</c:v>
                </c:pt>
                <c:pt idx="847">
                  <c:v>42911</c:v>
                </c:pt>
                <c:pt idx="848">
                  <c:v>42912</c:v>
                </c:pt>
                <c:pt idx="849">
                  <c:v>42913</c:v>
                </c:pt>
                <c:pt idx="850">
                  <c:v>42914</c:v>
                </c:pt>
                <c:pt idx="851">
                  <c:v>42915</c:v>
                </c:pt>
                <c:pt idx="852">
                  <c:v>42916</c:v>
                </c:pt>
                <c:pt idx="853">
                  <c:v>42917</c:v>
                </c:pt>
                <c:pt idx="854">
                  <c:v>42918</c:v>
                </c:pt>
                <c:pt idx="855">
                  <c:v>42919</c:v>
                </c:pt>
                <c:pt idx="856">
                  <c:v>42920</c:v>
                </c:pt>
                <c:pt idx="857">
                  <c:v>42921</c:v>
                </c:pt>
                <c:pt idx="858">
                  <c:v>42922</c:v>
                </c:pt>
                <c:pt idx="859">
                  <c:v>42923</c:v>
                </c:pt>
                <c:pt idx="860">
                  <c:v>42924</c:v>
                </c:pt>
                <c:pt idx="861">
                  <c:v>42925</c:v>
                </c:pt>
                <c:pt idx="862">
                  <c:v>42926</c:v>
                </c:pt>
                <c:pt idx="863">
                  <c:v>42927</c:v>
                </c:pt>
                <c:pt idx="864">
                  <c:v>42928</c:v>
                </c:pt>
                <c:pt idx="865">
                  <c:v>42929</c:v>
                </c:pt>
                <c:pt idx="866">
                  <c:v>42930</c:v>
                </c:pt>
                <c:pt idx="867">
                  <c:v>42931</c:v>
                </c:pt>
                <c:pt idx="868">
                  <c:v>42932</c:v>
                </c:pt>
                <c:pt idx="869">
                  <c:v>42933</c:v>
                </c:pt>
                <c:pt idx="870">
                  <c:v>42934</c:v>
                </c:pt>
                <c:pt idx="871">
                  <c:v>42935</c:v>
                </c:pt>
                <c:pt idx="872">
                  <c:v>42936</c:v>
                </c:pt>
                <c:pt idx="873">
                  <c:v>42937</c:v>
                </c:pt>
                <c:pt idx="874">
                  <c:v>42938</c:v>
                </c:pt>
                <c:pt idx="875">
                  <c:v>42939</c:v>
                </c:pt>
                <c:pt idx="876">
                  <c:v>42940</c:v>
                </c:pt>
                <c:pt idx="877">
                  <c:v>42941</c:v>
                </c:pt>
                <c:pt idx="878">
                  <c:v>42942</c:v>
                </c:pt>
                <c:pt idx="879">
                  <c:v>42943</c:v>
                </c:pt>
                <c:pt idx="880">
                  <c:v>42944</c:v>
                </c:pt>
                <c:pt idx="881">
                  <c:v>42945</c:v>
                </c:pt>
                <c:pt idx="882">
                  <c:v>42946</c:v>
                </c:pt>
                <c:pt idx="883">
                  <c:v>42947</c:v>
                </c:pt>
                <c:pt idx="884">
                  <c:v>42948</c:v>
                </c:pt>
                <c:pt idx="885">
                  <c:v>42949</c:v>
                </c:pt>
                <c:pt idx="886">
                  <c:v>42950</c:v>
                </c:pt>
                <c:pt idx="887">
                  <c:v>42951</c:v>
                </c:pt>
                <c:pt idx="888">
                  <c:v>42952</c:v>
                </c:pt>
                <c:pt idx="889">
                  <c:v>42953</c:v>
                </c:pt>
                <c:pt idx="890">
                  <c:v>42954</c:v>
                </c:pt>
                <c:pt idx="891">
                  <c:v>42955</c:v>
                </c:pt>
                <c:pt idx="892">
                  <c:v>42956</c:v>
                </c:pt>
                <c:pt idx="893">
                  <c:v>42957</c:v>
                </c:pt>
                <c:pt idx="894">
                  <c:v>42958</c:v>
                </c:pt>
                <c:pt idx="895">
                  <c:v>42959</c:v>
                </c:pt>
                <c:pt idx="896">
                  <c:v>42960</c:v>
                </c:pt>
                <c:pt idx="897">
                  <c:v>42961</c:v>
                </c:pt>
                <c:pt idx="898">
                  <c:v>42962</c:v>
                </c:pt>
                <c:pt idx="899">
                  <c:v>42963</c:v>
                </c:pt>
                <c:pt idx="900">
                  <c:v>42964</c:v>
                </c:pt>
                <c:pt idx="901">
                  <c:v>42965</c:v>
                </c:pt>
                <c:pt idx="902">
                  <c:v>42966</c:v>
                </c:pt>
                <c:pt idx="903">
                  <c:v>42967</c:v>
                </c:pt>
                <c:pt idx="904">
                  <c:v>42968</c:v>
                </c:pt>
                <c:pt idx="905">
                  <c:v>42969</c:v>
                </c:pt>
                <c:pt idx="906">
                  <c:v>42970</c:v>
                </c:pt>
                <c:pt idx="907">
                  <c:v>42971</c:v>
                </c:pt>
                <c:pt idx="908">
                  <c:v>42972</c:v>
                </c:pt>
                <c:pt idx="909">
                  <c:v>42973</c:v>
                </c:pt>
                <c:pt idx="910">
                  <c:v>42974</c:v>
                </c:pt>
                <c:pt idx="911">
                  <c:v>42975</c:v>
                </c:pt>
                <c:pt idx="912">
                  <c:v>42976</c:v>
                </c:pt>
                <c:pt idx="913">
                  <c:v>42977</c:v>
                </c:pt>
                <c:pt idx="914">
                  <c:v>42978</c:v>
                </c:pt>
                <c:pt idx="915">
                  <c:v>42979</c:v>
                </c:pt>
                <c:pt idx="916">
                  <c:v>42980</c:v>
                </c:pt>
                <c:pt idx="917">
                  <c:v>42981</c:v>
                </c:pt>
                <c:pt idx="918">
                  <c:v>42982</c:v>
                </c:pt>
                <c:pt idx="919">
                  <c:v>42983</c:v>
                </c:pt>
                <c:pt idx="920">
                  <c:v>42984</c:v>
                </c:pt>
                <c:pt idx="921">
                  <c:v>42985</c:v>
                </c:pt>
                <c:pt idx="922">
                  <c:v>42986</c:v>
                </c:pt>
                <c:pt idx="923">
                  <c:v>42987</c:v>
                </c:pt>
                <c:pt idx="924">
                  <c:v>42988</c:v>
                </c:pt>
                <c:pt idx="925">
                  <c:v>42989</c:v>
                </c:pt>
                <c:pt idx="926">
                  <c:v>42990</c:v>
                </c:pt>
                <c:pt idx="927">
                  <c:v>42991</c:v>
                </c:pt>
                <c:pt idx="928">
                  <c:v>42992</c:v>
                </c:pt>
                <c:pt idx="929">
                  <c:v>42993</c:v>
                </c:pt>
                <c:pt idx="930">
                  <c:v>42994</c:v>
                </c:pt>
                <c:pt idx="931">
                  <c:v>42995</c:v>
                </c:pt>
                <c:pt idx="932">
                  <c:v>42996</c:v>
                </c:pt>
                <c:pt idx="933">
                  <c:v>42997</c:v>
                </c:pt>
                <c:pt idx="934">
                  <c:v>42998</c:v>
                </c:pt>
                <c:pt idx="935">
                  <c:v>42999</c:v>
                </c:pt>
                <c:pt idx="936">
                  <c:v>43000</c:v>
                </c:pt>
                <c:pt idx="937">
                  <c:v>43001</c:v>
                </c:pt>
                <c:pt idx="938">
                  <c:v>43002</c:v>
                </c:pt>
                <c:pt idx="939">
                  <c:v>43003</c:v>
                </c:pt>
                <c:pt idx="940">
                  <c:v>43004</c:v>
                </c:pt>
                <c:pt idx="941">
                  <c:v>43005</c:v>
                </c:pt>
                <c:pt idx="942">
                  <c:v>43006</c:v>
                </c:pt>
                <c:pt idx="943">
                  <c:v>43007</c:v>
                </c:pt>
                <c:pt idx="944">
                  <c:v>43008</c:v>
                </c:pt>
                <c:pt idx="945">
                  <c:v>43009</c:v>
                </c:pt>
                <c:pt idx="946">
                  <c:v>43010</c:v>
                </c:pt>
                <c:pt idx="947">
                  <c:v>43011</c:v>
                </c:pt>
                <c:pt idx="948">
                  <c:v>43012</c:v>
                </c:pt>
                <c:pt idx="949">
                  <c:v>43013</c:v>
                </c:pt>
                <c:pt idx="950">
                  <c:v>43014</c:v>
                </c:pt>
                <c:pt idx="951">
                  <c:v>43015</c:v>
                </c:pt>
                <c:pt idx="952">
                  <c:v>43016</c:v>
                </c:pt>
                <c:pt idx="953">
                  <c:v>43017</c:v>
                </c:pt>
                <c:pt idx="954">
                  <c:v>43018</c:v>
                </c:pt>
                <c:pt idx="955">
                  <c:v>43019</c:v>
                </c:pt>
                <c:pt idx="956">
                  <c:v>43020</c:v>
                </c:pt>
                <c:pt idx="957">
                  <c:v>43021</c:v>
                </c:pt>
                <c:pt idx="958">
                  <c:v>43022</c:v>
                </c:pt>
                <c:pt idx="959">
                  <c:v>43023</c:v>
                </c:pt>
                <c:pt idx="960">
                  <c:v>43024</c:v>
                </c:pt>
                <c:pt idx="961">
                  <c:v>43025</c:v>
                </c:pt>
                <c:pt idx="962">
                  <c:v>43026</c:v>
                </c:pt>
                <c:pt idx="963">
                  <c:v>43027</c:v>
                </c:pt>
                <c:pt idx="964">
                  <c:v>43028</c:v>
                </c:pt>
                <c:pt idx="965">
                  <c:v>43029</c:v>
                </c:pt>
                <c:pt idx="966">
                  <c:v>43030</c:v>
                </c:pt>
                <c:pt idx="967">
                  <c:v>43031</c:v>
                </c:pt>
                <c:pt idx="968">
                  <c:v>43032</c:v>
                </c:pt>
                <c:pt idx="969">
                  <c:v>43033</c:v>
                </c:pt>
                <c:pt idx="970">
                  <c:v>43034</c:v>
                </c:pt>
                <c:pt idx="971">
                  <c:v>43035</c:v>
                </c:pt>
                <c:pt idx="972">
                  <c:v>43036</c:v>
                </c:pt>
                <c:pt idx="973">
                  <c:v>43037</c:v>
                </c:pt>
                <c:pt idx="974">
                  <c:v>43038</c:v>
                </c:pt>
                <c:pt idx="975">
                  <c:v>43039</c:v>
                </c:pt>
                <c:pt idx="976">
                  <c:v>43040</c:v>
                </c:pt>
                <c:pt idx="977">
                  <c:v>43041</c:v>
                </c:pt>
                <c:pt idx="978">
                  <c:v>43042</c:v>
                </c:pt>
                <c:pt idx="979">
                  <c:v>43043</c:v>
                </c:pt>
                <c:pt idx="980">
                  <c:v>43044</c:v>
                </c:pt>
                <c:pt idx="981">
                  <c:v>43045</c:v>
                </c:pt>
                <c:pt idx="982">
                  <c:v>43046</c:v>
                </c:pt>
                <c:pt idx="983">
                  <c:v>43047</c:v>
                </c:pt>
                <c:pt idx="984">
                  <c:v>43048</c:v>
                </c:pt>
                <c:pt idx="985">
                  <c:v>43049</c:v>
                </c:pt>
                <c:pt idx="986">
                  <c:v>43050</c:v>
                </c:pt>
                <c:pt idx="987">
                  <c:v>43051</c:v>
                </c:pt>
                <c:pt idx="988">
                  <c:v>43052</c:v>
                </c:pt>
                <c:pt idx="989">
                  <c:v>43053</c:v>
                </c:pt>
                <c:pt idx="990">
                  <c:v>43054</c:v>
                </c:pt>
                <c:pt idx="991">
                  <c:v>43055</c:v>
                </c:pt>
                <c:pt idx="992">
                  <c:v>43056</c:v>
                </c:pt>
                <c:pt idx="993">
                  <c:v>43057</c:v>
                </c:pt>
                <c:pt idx="994">
                  <c:v>43058</c:v>
                </c:pt>
                <c:pt idx="995">
                  <c:v>43059</c:v>
                </c:pt>
                <c:pt idx="996">
                  <c:v>43060</c:v>
                </c:pt>
                <c:pt idx="997">
                  <c:v>43061</c:v>
                </c:pt>
                <c:pt idx="998">
                  <c:v>43062</c:v>
                </c:pt>
                <c:pt idx="999">
                  <c:v>43063</c:v>
                </c:pt>
                <c:pt idx="1000">
                  <c:v>43064</c:v>
                </c:pt>
                <c:pt idx="1001">
                  <c:v>43065</c:v>
                </c:pt>
                <c:pt idx="1002">
                  <c:v>43066</c:v>
                </c:pt>
                <c:pt idx="1003">
                  <c:v>43067</c:v>
                </c:pt>
                <c:pt idx="1004">
                  <c:v>43068</c:v>
                </c:pt>
                <c:pt idx="1005">
                  <c:v>43069</c:v>
                </c:pt>
                <c:pt idx="1006">
                  <c:v>43070</c:v>
                </c:pt>
                <c:pt idx="1007">
                  <c:v>43071</c:v>
                </c:pt>
                <c:pt idx="1008">
                  <c:v>43072</c:v>
                </c:pt>
                <c:pt idx="1009">
                  <c:v>43073</c:v>
                </c:pt>
                <c:pt idx="1010">
                  <c:v>43074</c:v>
                </c:pt>
                <c:pt idx="1011">
                  <c:v>43075</c:v>
                </c:pt>
                <c:pt idx="1012">
                  <c:v>43076</c:v>
                </c:pt>
                <c:pt idx="1013">
                  <c:v>43077</c:v>
                </c:pt>
                <c:pt idx="1014">
                  <c:v>43078</c:v>
                </c:pt>
                <c:pt idx="1015">
                  <c:v>43079</c:v>
                </c:pt>
                <c:pt idx="1016">
                  <c:v>43080</c:v>
                </c:pt>
                <c:pt idx="1017">
                  <c:v>43081</c:v>
                </c:pt>
                <c:pt idx="1018">
                  <c:v>43082</c:v>
                </c:pt>
                <c:pt idx="1019">
                  <c:v>43083</c:v>
                </c:pt>
                <c:pt idx="1020">
                  <c:v>43084</c:v>
                </c:pt>
                <c:pt idx="1021">
                  <c:v>43085</c:v>
                </c:pt>
                <c:pt idx="1022">
                  <c:v>43086</c:v>
                </c:pt>
                <c:pt idx="1023">
                  <c:v>43087</c:v>
                </c:pt>
                <c:pt idx="1024">
                  <c:v>43088</c:v>
                </c:pt>
                <c:pt idx="1025">
                  <c:v>43089</c:v>
                </c:pt>
                <c:pt idx="1026">
                  <c:v>43090</c:v>
                </c:pt>
                <c:pt idx="1027">
                  <c:v>43091</c:v>
                </c:pt>
                <c:pt idx="1028">
                  <c:v>43092</c:v>
                </c:pt>
                <c:pt idx="1029">
                  <c:v>43093</c:v>
                </c:pt>
                <c:pt idx="1030">
                  <c:v>43094</c:v>
                </c:pt>
                <c:pt idx="1031">
                  <c:v>43095</c:v>
                </c:pt>
                <c:pt idx="1032">
                  <c:v>43096</c:v>
                </c:pt>
                <c:pt idx="1033">
                  <c:v>43097</c:v>
                </c:pt>
                <c:pt idx="1034">
                  <c:v>43098</c:v>
                </c:pt>
                <c:pt idx="1035">
                  <c:v>43099</c:v>
                </c:pt>
                <c:pt idx="1036">
                  <c:v>43100</c:v>
                </c:pt>
                <c:pt idx="1037">
                  <c:v>43101</c:v>
                </c:pt>
                <c:pt idx="1038">
                  <c:v>43102</c:v>
                </c:pt>
                <c:pt idx="1039">
                  <c:v>43103</c:v>
                </c:pt>
                <c:pt idx="1040">
                  <c:v>43104</c:v>
                </c:pt>
                <c:pt idx="1041">
                  <c:v>43105</c:v>
                </c:pt>
                <c:pt idx="1042">
                  <c:v>43106</c:v>
                </c:pt>
                <c:pt idx="1043">
                  <c:v>43107</c:v>
                </c:pt>
                <c:pt idx="1044">
                  <c:v>43108</c:v>
                </c:pt>
                <c:pt idx="1045">
                  <c:v>43109</c:v>
                </c:pt>
                <c:pt idx="1046">
                  <c:v>43110</c:v>
                </c:pt>
                <c:pt idx="1047">
                  <c:v>43111</c:v>
                </c:pt>
                <c:pt idx="1048">
                  <c:v>43112</c:v>
                </c:pt>
                <c:pt idx="1049">
                  <c:v>43113</c:v>
                </c:pt>
                <c:pt idx="1050">
                  <c:v>43114</c:v>
                </c:pt>
                <c:pt idx="1051">
                  <c:v>43115</c:v>
                </c:pt>
                <c:pt idx="1052">
                  <c:v>43116</c:v>
                </c:pt>
                <c:pt idx="1053">
                  <c:v>43117</c:v>
                </c:pt>
                <c:pt idx="1054">
                  <c:v>43118</c:v>
                </c:pt>
                <c:pt idx="1055">
                  <c:v>43119</c:v>
                </c:pt>
                <c:pt idx="1056">
                  <c:v>43120</c:v>
                </c:pt>
                <c:pt idx="1057">
                  <c:v>43121</c:v>
                </c:pt>
                <c:pt idx="1058">
                  <c:v>43122</c:v>
                </c:pt>
                <c:pt idx="1059">
                  <c:v>43123</c:v>
                </c:pt>
                <c:pt idx="1060">
                  <c:v>43124</c:v>
                </c:pt>
                <c:pt idx="1061">
                  <c:v>43125</c:v>
                </c:pt>
                <c:pt idx="1062">
                  <c:v>43126</c:v>
                </c:pt>
                <c:pt idx="1063">
                  <c:v>43127</c:v>
                </c:pt>
                <c:pt idx="1064">
                  <c:v>43128</c:v>
                </c:pt>
                <c:pt idx="1065">
                  <c:v>43129</c:v>
                </c:pt>
                <c:pt idx="1066">
                  <c:v>43130</c:v>
                </c:pt>
                <c:pt idx="1067">
                  <c:v>43131</c:v>
                </c:pt>
                <c:pt idx="1068">
                  <c:v>43132</c:v>
                </c:pt>
                <c:pt idx="1069">
                  <c:v>43133</c:v>
                </c:pt>
                <c:pt idx="1070">
                  <c:v>43134</c:v>
                </c:pt>
                <c:pt idx="1071">
                  <c:v>43135</c:v>
                </c:pt>
                <c:pt idx="1072">
                  <c:v>43136</c:v>
                </c:pt>
                <c:pt idx="1073">
                  <c:v>43137</c:v>
                </c:pt>
                <c:pt idx="1074">
                  <c:v>43138</c:v>
                </c:pt>
                <c:pt idx="1075">
                  <c:v>43139</c:v>
                </c:pt>
                <c:pt idx="1076">
                  <c:v>43140</c:v>
                </c:pt>
                <c:pt idx="1077">
                  <c:v>43141</c:v>
                </c:pt>
                <c:pt idx="1078">
                  <c:v>43142</c:v>
                </c:pt>
                <c:pt idx="1079">
                  <c:v>43143</c:v>
                </c:pt>
                <c:pt idx="1080">
                  <c:v>43144</c:v>
                </c:pt>
                <c:pt idx="1081">
                  <c:v>43145</c:v>
                </c:pt>
                <c:pt idx="1082">
                  <c:v>43146</c:v>
                </c:pt>
                <c:pt idx="1083">
                  <c:v>43147</c:v>
                </c:pt>
                <c:pt idx="1084">
                  <c:v>43148</c:v>
                </c:pt>
                <c:pt idx="1085">
                  <c:v>43149</c:v>
                </c:pt>
                <c:pt idx="1086">
                  <c:v>43150</c:v>
                </c:pt>
                <c:pt idx="1087">
                  <c:v>43151</c:v>
                </c:pt>
                <c:pt idx="1088">
                  <c:v>43152</c:v>
                </c:pt>
                <c:pt idx="1089">
                  <c:v>43153</c:v>
                </c:pt>
                <c:pt idx="1090">
                  <c:v>43154</c:v>
                </c:pt>
                <c:pt idx="1091">
                  <c:v>43155</c:v>
                </c:pt>
                <c:pt idx="1092">
                  <c:v>43156</c:v>
                </c:pt>
                <c:pt idx="1093">
                  <c:v>43157</c:v>
                </c:pt>
                <c:pt idx="1094">
                  <c:v>43158</c:v>
                </c:pt>
                <c:pt idx="1095">
                  <c:v>43159</c:v>
                </c:pt>
                <c:pt idx="1096">
                  <c:v>43160</c:v>
                </c:pt>
                <c:pt idx="1097">
                  <c:v>43161</c:v>
                </c:pt>
                <c:pt idx="1098">
                  <c:v>43162</c:v>
                </c:pt>
                <c:pt idx="1099">
                  <c:v>43163</c:v>
                </c:pt>
                <c:pt idx="1100">
                  <c:v>43164</c:v>
                </c:pt>
                <c:pt idx="1101">
                  <c:v>43165</c:v>
                </c:pt>
                <c:pt idx="1102">
                  <c:v>43166</c:v>
                </c:pt>
                <c:pt idx="1103">
                  <c:v>43167</c:v>
                </c:pt>
                <c:pt idx="1104">
                  <c:v>43168</c:v>
                </c:pt>
                <c:pt idx="1105">
                  <c:v>43169</c:v>
                </c:pt>
                <c:pt idx="1106">
                  <c:v>43170</c:v>
                </c:pt>
                <c:pt idx="1107">
                  <c:v>43171</c:v>
                </c:pt>
                <c:pt idx="1108">
                  <c:v>43172</c:v>
                </c:pt>
                <c:pt idx="1109">
                  <c:v>43173</c:v>
                </c:pt>
                <c:pt idx="1110">
                  <c:v>43174</c:v>
                </c:pt>
                <c:pt idx="1111">
                  <c:v>43175</c:v>
                </c:pt>
                <c:pt idx="1112">
                  <c:v>43176</c:v>
                </c:pt>
                <c:pt idx="1113">
                  <c:v>43177</c:v>
                </c:pt>
                <c:pt idx="1114">
                  <c:v>43178</c:v>
                </c:pt>
                <c:pt idx="1115">
                  <c:v>43179</c:v>
                </c:pt>
                <c:pt idx="1116">
                  <c:v>43180</c:v>
                </c:pt>
                <c:pt idx="1117">
                  <c:v>43181</c:v>
                </c:pt>
                <c:pt idx="1118">
                  <c:v>43182</c:v>
                </c:pt>
                <c:pt idx="1119">
                  <c:v>43183</c:v>
                </c:pt>
                <c:pt idx="1120">
                  <c:v>43184</c:v>
                </c:pt>
                <c:pt idx="1121">
                  <c:v>43185</c:v>
                </c:pt>
                <c:pt idx="1122">
                  <c:v>43186</c:v>
                </c:pt>
                <c:pt idx="1123">
                  <c:v>43187</c:v>
                </c:pt>
                <c:pt idx="1124">
                  <c:v>43188</c:v>
                </c:pt>
                <c:pt idx="1125">
                  <c:v>43189</c:v>
                </c:pt>
                <c:pt idx="1126">
                  <c:v>43190</c:v>
                </c:pt>
                <c:pt idx="1127">
                  <c:v>43191</c:v>
                </c:pt>
                <c:pt idx="1128">
                  <c:v>43192</c:v>
                </c:pt>
                <c:pt idx="1129">
                  <c:v>43193</c:v>
                </c:pt>
                <c:pt idx="1130">
                  <c:v>43194</c:v>
                </c:pt>
                <c:pt idx="1131">
                  <c:v>43195</c:v>
                </c:pt>
                <c:pt idx="1132">
                  <c:v>43196</c:v>
                </c:pt>
                <c:pt idx="1133">
                  <c:v>43197</c:v>
                </c:pt>
                <c:pt idx="1134">
                  <c:v>43198</c:v>
                </c:pt>
                <c:pt idx="1135">
                  <c:v>43199</c:v>
                </c:pt>
                <c:pt idx="1136">
                  <c:v>43200</c:v>
                </c:pt>
                <c:pt idx="1137">
                  <c:v>43201</c:v>
                </c:pt>
                <c:pt idx="1138">
                  <c:v>43202</c:v>
                </c:pt>
                <c:pt idx="1139">
                  <c:v>43203</c:v>
                </c:pt>
                <c:pt idx="1140">
                  <c:v>43204</c:v>
                </c:pt>
                <c:pt idx="1141">
                  <c:v>43205</c:v>
                </c:pt>
                <c:pt idx="1142">
                  <c:v>43206</c:v>
                </c:pt>
                <c:pt idx="1143">
                  <c:v>43207</c:v>
                </c:pt>
                <c:pt idx="1144">
                  <c:v>43208</c:v>
                </c:pt>
                <c:pt idx="1145">
                  <c:v>43209</c:v>
                </c:pt>
                <c:pt idx="1146">
                  <c:v>43210</c:v>
                </c:pt>
                <c:pt idx="1147">
                  <c:v>43211</c:v>
                </c:pt>
                <c:pt idx="1148">
                  <c:v>43212</c:v>
                </c:pt>
                <c:pt idx="1149">
                  <c:v>43213</c:v>
                </c:pt>
                <c:pt idx="1150">
                  <c:v>43214</c:v>
                </c:pt>
                <c:pt idx="1151">
                  <c:v>43215</c:v>
                </c:pt>
                <c:pt idx="1152">
                  <c:v>43216</c:v>
                </c:pt>
                <c:pt idx="1153">
                  <c:v>43217</c:v>
                </c:pt>
                <c:pt idx="1154">
                  <c:v>43218</c:v>
                </c:pt>
                <c:pt idx="1155">
                  <c:v>43219</c:v>
                </c:pt>
                <c:pt idx="1156">
                  <c:v>43220</c:v>
                </c:pt>
                <c:pt idx="1157">
                  <c:v>43221</c:v>
                </c:pt>
                <c:pt idx="1158">
                  <c:v>43222</c:v>
                </c:pt>
                <c:pt idx="1159">
                  <c:v>43223</c:v>
                </c:pt>
                <c:pt idx="1160">
                  <c:v>43224</c:v>
                </c:pt>
                <c:pt idx="1161">
                  <c:v>43225</c:v>
                </c:pt>
                <c:pt idx="1162">
                  <c:v>43226</c:v>
                </c:pt>
                <c:pt idx="1163">
                  <c:v>43227</c:v>
                </c:pt>
                <c:pt idx="1164">
                  <c:v>43228</c:v>
                </c:pt>
                <c:pt idx="1165">
                  <c:v>43229</c:v>
                </c:pt>
                <c:pt idx="1166">
                  <c:v>43230</c:v>
                </c:pt>
                <c:pt idx="1167">
                  <c:v>43231</c:v>
                </c:pt>
                <c:pt idx="1168">
                  <c:v>43232</c:v>
                </c:pt>
                <c:pt idx="1169">
                  <c:v>43233</c:v>
                </c:pt>
                <c:pt idx="1170">
                  <c:v>43234</c:v>
                </c:pt>
                <c:pt idx="1171">
                  <c:v>43235</c:v>
                </c:pt>
                <c:pt idx="1172">
                  <c:v>43236</c:v>
                </c:pt>
                <c:pt idx="1173">
                  <c:v>43237</c:v>
                </c:pt>
                <c:pt idx="1174">
                  <c:v>43238</c:v>
                </c:pt>
                <c:pt idx="1175">
                  <c:v>43239</c:v>
                </c:pt>
                <c:pt idx="1176">
                  <c:v>43240</c:v>
                </c:pt>
                <c:pt idx="1177">
                  <c:v>43241</c:v>
                </c:pt>
                <c:pt idx="1178">
                  <c:v>43242</c:v>
                </c:pt>
                <c:pt idx="1179">
                  <c:v>43243</c:v>
                </c:pt>
                <c:pt idx="1180">
                  <c:v>43244</c:v>
                </c:pt>
                <c:pt idx="1181">
                  <c:v>43245</c:v>
                </c:pt>
                <c:pt idx="1182">
                  <c:v>43246</c:v>
                </c:pt>
                <c:pt idx="1183">
                  <c:v>43247</c:v>
                </c:pt>
                <c:pt idx="1184">
                  <c:v>43248</c:v>
                </c:pt>
                <c:pt idx="1185">
                  <c:v>43249</c:v>
                </c:pt>
                <c:pt idx="1186">
                  <c:v>43250</c:v>
                </c:pt>
                <c:pt idx="1187">
                  <c:v>43251</c:v>
                </c:pt>
                <c:pt idx="1188">
                  <c:v>43252</c:v>
                </c:pt>
                <c:pt idx="1189">
                  <c:v>43253</c:v>
                </c:pt>
                <c:pt idx="1190">
                  <c:v>43254</c:v>
                </c:pt>
                <c:pt idx="1191">
                  <c:v>43255</c:v>
                </c:pt>
                <c:pt idx="1192">
                  <c:v>43256</c:v>
                </c:pt>
                <c:pt idx="1193">
                  <c:v>43257</c:v>
                </c:pt>
                <c:pt idx="1194">
                  <c:v>43258</c:v>
                </c:pt>
                <c:pt idx="1195">
                  <c:v>43259</c:v>
                </c:pt>
                <c:pt idx="1196">
                  <c:v>43260</c:v>
                </c:pt>
                <c:pt idx="1197">
                  <c:v>43261</c:v>
                </c:pt>
                <c:pt idx="1198">
                  <c:v>43262</c:v>
                </c:pt>
                <c:pt idx="1199">
                  <c:v>43263</c:v>
                </c:pt>
                <c:pt idx="1200">
                  <c:v>43264</c:v>
                </c:pt>
                <c:pt idx="1201">
                  <c:v>43265</c:v>
                </c:pt>
                <c:pt idx="1202">
                  <c:v>43266</c:v>
                </c:pt>
                <c:pt idx="1203">
                  <c:v>43267</c:v>
                </c:pt>
                <c:pt idx="1204">
                  <c:v>43268</c:v>
                </c:pt>
                <c:pt idx="1205">
                  <c:v>43269</c:v>
                </c:pt>
                <c:pt idx="1206">
                  <c:v>43270</c:v>
                </c:pt>
                <c:pt idx="1207">
                  <c:v>43271</c:v>
                </c:pt>
                <c:pt idx="1208">
                  <c:v>43272</c:v>
                </c:pt>
                <c:pt idx="1209">
                  <c:v>43273</c:v>
                </c:pt>
                <c:pt idx="1210">
                  <c:v>43274</c:v>
                </c:pt>
                <c:pt idx="1211">
                  <c:v>43275</c:v>
                </c:pt>
                <c:pt idx="1212">
                  <c:v>43276</c:v>
                </c:pt>
                <c:pt idx="1213">
                  <c:v>43277</c:v>
                </c:pt>
                <c:pt idx="1214">
                  <c:v>43278</c:v>
                </c:pt>
                <c:pt idx="1215">
                  <c:v>43279</c:v>
                </c:pt>
                <c:pt idx="1216">
                  <c:v>43280</c:v>
                </c:pt>
                <c:pt idx="1217">
                  <c:v>43281</c:v>
                </c:pt>
                <c:pt idx="1218">
                  <c:v>43282</c:v>
                </c:pt>
                <c:pt idx="1219">
                  <c:v>43283</c:v>
                </c:pt>
                <c:pt idx="1220">
                  <c:v>43284</c:v>
                </c:pt>
                <c:pt idx="1221">
                  <c:v>43285</c:v>
                </c:pt>
                <c:pt idx="1222">
                  <c:v>43286</c:v>
                </c:pt>
                <c:pt idx="1223">
                  <c:v>43287</c:v>
                </c:pt>
                <c:pt idx="1224">
                  <c:v>43288</c:v>
                </c:pt>
                <c:pt idx="1225">
                  <c:v>43289</c:v>
                </c:pt>
                <c:pt idx="1226">
                  <c:v>43290</c:v>
                </c:pt>
                <c:pt idx="1227">
                  <c:v>43291</c:v>
                </c:pt>
                <c:pt idx="1228">
                  <c:v>43292</c:v>
                </c:pt>
                <c:pt idx="1229">
                  <c:v>43293</c:v>
                </c:pt>
                <c:pt idx="1230">
                  <c:v>43294</c:v>
                </c:pt>
                <c:pt idx="1231">
                  <c:v>43295</c:v>
                </c:pt>
                <c:pt idx="1232">
                  <c:v>43296</c:v>
                </c:pt>
                <c:pt idx="1233">
                  <c:v>43297</c:v>
                </c:pt>
                <c:pt idx="1234">
                  <c:v>43298</c:v>
                </c:pt>
                <c:pt idx="1235">
                  <c:v>43299</c:v>
                </c:pt>
                <c:pt idx="1236">
                  <c:v>43300</c:v>
                </c:pt>
                <c:pt idx="1237">
                  <c:v>43301</c:v>
                </c:pt>
                <c:pt idx="1238">
                  <c:v>43302</c:v>
                </c:pt>
                <c:pt idx="1239">
                  <c:v>43303</c:v>
                </c:pt>
                <c:pt idx="1240">
                  <c:v>43304</c:v>
                </c:pt>
                <c:pt idx="1241">
                  <c:v>43305</c:v>
                </c:pt>
                <c:pt idx="1242">
                  <c:v>43306</c:v>
                </c:pt>
                <c:pt idx="1243">
                  <c:v>43307</c:v>
                </c:pt>
                <c:pt idx="1244">
                  <c:v>43308</c:v>
                </c:pt>
                <c:pt idx="1245">
                  <c:v>43309</c:v>
                </c:pt>
                <c:pt idx="1246">
                  <c:v>43310</c:v>
                </c:pt>
                <c:pt idx="1247">
                  <c:v>43311</c:v>
                </c:pt>
                <c:pt idx="1248">
                  <c:v>43312</c:v>
                </c:pt>
                <c:pt idx="1249">
                  <c:v>43313</c:v>
                </c:pt>
                <c:pt idx="1250">
                  <c:v>43314</c:v>
                </c:pt>
                <c:pt idx="1251">
                  <c:v>43315</c:v>
                </c:pt>
                <c:pt idx="1252">
                  <c:v>43316</c:v>
                </c:pt>
                <c:pt idx="1253">
                  <c:v>43317</c:v>
                </c:pt>
                <c:pt idx="1254">
                  <c:v>43318</c:v>
                </c:pt>
                <c:pt idx="1255">
                  <c:v>43319</c:v>
                </c:pt>
                <c:pt idx="1256">
                  <c:v>43320</c:v>
                </c:pt>
                <c:pt idx="1257">
                  <c:v>43321</c:v>
                </c:pt>
                <c:pt idx="1258">
                  <c:v>43322</c:v>
                </c:pt>
                <c:pt idx="1259">
                  <c:v>43323</c:v>
                </c:pt>
                <c:pt idx="1260">
                  <c:v>43324</c:v>
                </c:pt>
                <c:pt idx="1261">
                  <c:v>43325</c:v>
                </c:pt>
                <c:pt idx="1262">
                  <c:v>43326</c:v>
                </c:pt>
                <c:pt idx="1263">
                  <c:v>43327</c:v>
                </c:pt>
                <c:pt idx="1264">
                  <c:v>43328</c:v>
                </c:pt>
                <c:pt idx="1265">
                  <c:v>43329</c:v>
                </c:pt>
                <c:pt idx="1266">
                  <c:v>43330</c:v>
                </c:pt>
                <c:pt idx="1267">
                  <c:v>43331</c:v>
                </c:pt>
                <c:pt idx="1268">
                  <c:v>43332</c:v>
                </c:pt>
                <c:pt idx="1269">
                  <c:v>43333</c:v>
                </c:pt>
                <c:pt idx="1270">
                  <c:v>43334</c:v>
                </c:pt>
                <c:pt idx="1271">
                  <c:v>43335</c:v>
                </c:pt>
                <c:pt idx="1272">
                  <c:v>43336</c:v>
                </c:pt>
                <c:pt idx="1273">
                  <c:v>43337</c:v>
                </c:pt>
                <c:pt idx="1274">
                  <c:v>43338</c:v>
                </c:pt>
                <c:pt idx="1275">
                  <c:v>43339</c:v>
                </c:pt>
                <c:pt idx="1276">
                  <c:v>43340</c:v>
                </c:pt>
                <c:pt idx="1277">
                  <c:v>43341</c:v>
                </c:pt>
                <c:pt idx="1278">
                  <c:v>43342</c:v>
                </c:pt>
                <c:pt idx="1279">
                  <c:v>43343</c:v>
                </c:pt>
                <c:pt idx="1280">
                  <c:v>43344</c:v>
                </c:pt>
                <c:pt idx="1281">
                  <c:v>43345</c:v>
                </c:pt>
                <c:pt idx="1282">
                  <c:v>43346</c:v>
                </c:pt>
                <c:pt idx="1283">
                  <c:v>43347</c:v>
                </c:pt>
                <c:pt idx="1284">
                  <c:v>43348</c:v>
                </c:pt>
                <c:pt idx="1285">
                  <c:v>43349</c:v>
                </c:pt>
                <c:pt idx="1286">
                  <c:v>43350</c:v>
                </c:pt>
                <c:pt idx="1287">
                  <c:v>43351</c:v>
                </c:pt>
                <c:pt idx="1288">
                  <c:v>43352</c:v>
                </c:pt>
                <c:pt idx="1289">
                  <c:v>43353</c:v>
                </c:pt>
                <c:pt idx="1290">
                  <c:v>43354</c:v>
                </c:pt>
                <c:pt idx="1291">
                  <c:v>43355</c:v>
                </c:pt>
                <c:pt idx="1292">
                  <c:v>43356</c:v>
                </c:pt>
                <c:pt idx="1293">
                  <c:v>43357</c:v>
                </c:pt>
                <c:pt idx="1294">
                  <c:v>43358</c:v>
                </c:pt>
                <c:pt idx="1295">
                  <c:v>43359</c:v>
                </c:pt>
                <c:pt idx="1296">
                  <c:v>43360</c:v>
                </c:pt>
                <c:pt idx="1297">
                  <c:v>43361</c:v>
                </c:pt>
                <c:pt idx="1298">
                  <c:v>43362</c:v>
                </c:pt>
                <c:pt idx="1299">
                  <c:v>43363</c:v>
                </c:pt>
                <c:pt idx="1300">
                  <c:v>43364</c:v>
                </c:pt>
                <c:pt idx="1301">
                  <c:v>43365</c:v>
                </c:pt>
                <c:pt idx="1302">
                  <c:v>43366</c:v>
                </c:pt>
                <c:pt idx="1303">
                  <c:v>43367</c:v>
                </c:pt>
                <c:pt idx="1304">
                  <c:v>43368</c:v>
                </c:pt>
                <c:pt idx="1305">
                  <c:v>43369</c:v>
                </c:pt>
                <c:pt idx="1306">
                  <c:v>43370</c:v>
                </c:pt>
                <c:pt idx="1307">
                  <c:v>43371</c:v>
                </c:pt>
                <c:pt idx="1308">
                  <c:v>43372</c:v>
                </c:pt>
                <c:pt idx="1309">
                  <c:v>43373</c:v>
                </c:pt>
                <c:pt idx="1310">
                  <c:v>43374</c:v>
                </c:pt>
                <c:pt idx="1311">
                  <c:v>43375</c:v>
                </c:pt>
                <c:pt idx="1312">
                  <c:v>43376</c:v>
                </c:pt>
                <c:pt idx="1313">
                  <c:v>43377</c:v>
                </c:pt>
                <c:pt idx="1314">
                  <c:v>43378</c:v>
                </c:pt>
                <c:pt idx="1315">
                  <c:v>43379</c:v>
                </c:pt>
                <c:pt idx="1316">
                  <c:v>43380</c:v>
                </c:pt>
                <c:pt idx="1317">
                  <c:v>43381</c:v>
                </c:pt>
                <c:pt idx="1318">
                  <c:v>43382</c:v>
                </c:pt>
                <c:pt idx="1319">
                  <c:v>43383</c:v>
                </c:pt>
                <c:pt idx="1320">
                  <c:v>43384</c:v>
                </c:pt>
                <c:pt idx="1321">
                  <c:v>43385</c:v>
                </c:pt>
                <c:pt idx="1322">
                  <c:v>43386</c:v>
                </c:pt>
                <c:pt idx="1323">
                  <c:v>43387</c:v>
                </c:pt>
                <c:pt idx="1324">
                  <c:v>43388</c:v>
                </c:pt>
                <c:pt idx="1325">
                  <c:v>43389</c:v>
                </c:pt>
                <c:pt idx="1326">
                  <c:v>43390</c:v>
                </c:pt>
                <c:pt idx="1327">
                  <c:v>43391</c:v>
                </c:pt>
                <c:pt idx="1328">
                  <c:v>43392</c:v>
                </c:pt>
                <c:pt idx="1329">
                  <c:v>43393</c:v>
                </c:pt>
                <c:pt idx="1330">
                  <c:v>43394</c:v>
                </c:pt>
                <c:pt idx="1331">
                  <c:v>43395</c:v>
                </c:pt>
                <c:pt idx="1332">
                  <c:v>43396</c:v>
                </c:pt>
                <c:pt idx="1333">
                  <c:v>43397</c:v>
                </c:pt>
                <c:pt idx="1334">
                  <c:v>43398</c:v>
                </c:pt>
                <c:pt idx="1335">
                  <c:v>43399</c:v>
                </c:pt>
                <c:pt idx="1336">
                  <c:v>43400</c:v>
                </c:pt>
                <c:pt idx="1337">
                  <c:v>43401</c:v>
                </c:pt>
                <c:pt idx="1338">
                  <c:v>43402</c:v>
                </c:pt>
                <c:pt idx="1339">
                  <c:v>43403</c:v>
                </c:pt>
                <c:pt idx="1340">
                  <c:v>43404</c:v>
                </c:pt>
                <c:pt idx="1341">
                  <c:v>43405</c:v>
                </c:pt>
                <c:pt idx="1342">
                  <c:v>43406</c:v>
                </c:pt>
                <c:pt idx="1343">
                  <c:v>43407</c:v>
                </c:pt>
                <c:pt idx="1344">
                  <c:v>43408</c:v>
                </c:pt>
                <c:pt idx="1345">
                  <c:v>43409</c:v>
                </c:pt>
                <c:pt idx="1346">
                  <c:v>43410</c:v>
                </c:pt>
                <c:pt idx="1347">
                  <c:v>43411</c:v>
                </c:pt>
                <c:pt idx="1348">
                  <c:v>43412</c:v>
                </c:pt>
                <c:pt idx="1349">
                  <c:v>43413</c:v>
                </c:pt>
                <c:pt idx="1350">
                  <c:v>43414</c:v>
                </c:pt>
                <c:pt idx="1351">
                  <c:v>43415</c:v>
                </c:pt>
                <c:pt idx="1352">
                  <c:v>43416</c:v>
                </c:pt>
                <c:pt idx="1353">
                  <c:v>43417</c:v>
                </c:pt>
                <c:pt idx="1354">
                  <c:v>43418</c:v>
                </c:pt>
                <c:pt idx="1355">
                  <c:v>43419</c:v>
                </c:pt>
                <c:pt idx="1356">
                  <c:v>43420</c:v>
                </c:pt>
                <c:pt idx="1357">
                  <c:v>43421</c:v>
                </c:pt>
                <c:pt idx="1358">
                  <c:v>43422</c:v>
                </c:pt>
                <c:pt idx="1359">
                  <c:v>43423</c:v>
                </c:pt>
                <c:pt idx="1360">
                  <c:v>43424</c:v>
                </c:pt>
                <c:pt idx="1361">
                  <c:v>43425</c:v>
                </c:pt>
                <c:pt idx="1362">
                  <c:v>43426</c:v>
                </c:pt>
                <c:pt idx="1363">
                  <c:v>43427</c:v>
                </c:pt>
                <c:pt idx="1364">
                  <c:v>43428</c:v>
                </c:pt>
                <c:pt idx="1365">
                  <c:v>43429</c:v>
                </c:pt>
                <c:pt idx="1366">
                  <c:v>43430</c:v>
                </c:pt>
                <c:pt idx="1367">
                  <c:v>43431</c:v>
                </c:pt>
                <c:pt idx="1368">
                  <c:v>43432</c:v>
                </c:pt>
                <c:pt idx="1369">
                  <c:v>43433</c:v>
                </c:pt>
                <c:pt idx="1370">
                  <c:v>43434</c:v>
                </c:pt>
                <c:pt idx="1371">
                  <c:v>43435</c:v>
                </c:pt>
                <c:pt idx="1372">
                  <c:v>43436</c:v>
                </c:pt>
                <c:pt idx="1373">
                  <c:v>43437</c:v>
                </c:pt>
                <c:pt idx="1374">
                  <c:v>43438</c:v>
                </c:pt>
                <c:pt idx="1375">
                  <c:v>43439</c:v>
                </c:pt>
                <c:pt idx="1376">
                  <c:v>43440</c:v>
                </c:pt>
                <c:pt idx="1377">
                  <c:v>43441</c:v>
                </c:pt>
                <c:pt idx="1378">
                  <c:v>43442</c:v>
                </c:pt>
                <c:pt idx="1379">
                  <c:v>43443</c:v>
                </c:pt>
                <c:pt idx="1380">
                  <c:v>43444</c:v>
                </c:pt>
                <c:pt idx="1381">
                  <c:v>43445</c:v>
                </c:pt>
                <c:pt idx="1382">
                  <c:v>43446</c:v>
                </c:pt>
                <c:pt idx="1383">
                  <c:v>43447</c:v>
                </c:pt>
                <c:pt idx="1384">
                  <c:v>43448</c:v>
                </c:pt>
                <c:pt idx="1385">
                  <c:v>43449</c:v>
                </c:pt>
                <c:pt idx="1386">
                  <c:v>43450</c:v>
                </c:pt>
                <c:pt idx="1387">
                  <c:v>43451</c:v>
                </c:pt>
                <c:pt idx="1388">
                  <c:v>43452</c:v>
                </c:pt>
                <c:pt idx="1389">
                  <c:v>43453</c:v>
                </c:pt>
                <c:pt idx="1390">
                  <c:v>43454</c:v>
                </c:pt>
                <c:pt idx="1391">
                  <c:v>43455</c:v>
                </c:pt>
                <c:pt idx="1392">
                  <c:v>43456</c:v>
                </c:pt>
                <c:pt idx="1393">
                  <c:v>43457</c:v>
                </c:pt>
                <c:pt idx="1394">
                  <c:v>43458</c:v>
                </c:pt>
                <c:pt idx="1395">
                  <c:v>43459</c:v>
                </c:pt>
                <c:pt idx="1396">
                  <c:v>43460</c:v>
                </c:pt>
                <c:pt idx="1397">
                  <c:v>43461</c:v>
                </c:pt>
                <c:pt idx="1398">
                  <c:v>43462</c:v>
                </c:pt>
                <c:pt idx="1399">
                  <c:v>43463</c:v>
                </c:pt>
                <c:pt idx="1400">
                  <c:v>43464</c:v>
                </c:pt>
                <c:pt idx="1401">
                  <c:v>43465</c:v>
                </c:pt>
                <c:pt idx="1402">
                  <c:v>43466</c:v>
                </c:pt>
                <c:pt idx="1403">
                  <c:v>43467</c:v>
                </c:pt>
                <c:pt idx="1404">
                  <c:v>43468</c:v>
                </c:pt>
                <c:pt idx="1405">
                  <c:v>43469</c:v>
                </c:pt>
                <c:pt idx="1406">
                  <c:v>43470</c:v>
                </c:pt>
                <c:pt idx="1407">
                  <c:v>43471</c:v>
                </c:pt>
                <c:pt idx="1408">
                  <c:v>43472</c:v>
                </c:pt>
                <c:pt idx="1409">
                  <c:v>43473</c:v>
                </c:pt>
                <c:pt idx="1410">
                  <c:v>43474</c:v>
                </c:pt>
                <c:pt idx="1411">
                  <c:v>43475</c:v>
                </c:pt>
                <c:pt idx="1412">
                  <c:v>43476</c:v>
                </c:pt>
                <c:pt idx="1413">
                  <c:v>43477</c:v>
                </c:pt>
                <c:pt idx="1414">
                  <c:v>43478</c:v>
                </c:pt>
                <c:pt idx="1415">
                  <c:v>43479</c:v>
                </c:pt>
                <c:pt idx="1416">
                  <c:v>43480</c:v>
                </c:pt>
                <c:pt idx="1417">
                  <c:v>43481</c:v>
                </c:pt>
                <c:pt idx="1418">
                  <c:v>43482</c:v>
                </c:pt>
                <c:pt idx="1419">
                  <c:v>43483</c:v>
                </c:pt>
                <c:pt idx="1420">
                  <c:v>43484</c:v>
                </c:pt>
                <c:pt idx="1421">
                  <c:v>43485</c:v>
                </c:pt>
                <c:pt idx="1422">
                  <c:v>43486</c:v>
                </c:pt>
                <c:pt idx="1423">
                  <c:v>43487</c:v>
                </c:pt>
                <c:pt idx="1424">
                  <c:v>43488</c:v>
                </c:pt>
                <c:pt idx="1425">
                  <c:v>43489</c:v>
                </c:pt>
                <c:pt idx="1426">
                  <c:v>43490</c:v>
                </c:pt>
                <c:pt idx="1427">
                  <c:v>43491</c:v>
                </c:pt>
                <c:pt idx="1428">
                  <c:v>43492</c:v>
                </c:pt>
                <c:pt idx="1429">
                  <c:v>43493</c:v>
                </c:pt>
                <c:pt idx="1430">
                  <c:v>43494</c:v>
                </c:pt>
                <c:pt idx="1431">
                  <c:v>43495</c:v>
                </c:pt>
                <c:pt idx="1432">
                  <c:v>43496</c:v>
                </c:pt>
                <c:pt idx="1433">
                  <c:v>43497</c:v>
                </c:pt>
                <c:pt idx="1434">
                  <c:v>43498</c:v>
                </c:pt>
                <c:pt idx="1435">
                  <c:v>43499</c:v>
                </c:pt>
                <c:pt idx="1436">
                  <c:v>43500</c:v>
                </c:pt>
                <c:pt idx="1437">
                  <c:v>43501</c:v>
                </c:pt>
                <c:pt idx="1438">
                  <c:v>43502</c:v>
                </c:pt>
                <c:pt idx="1439">
                  <c:v>43503</c:v>
                </c:pt>
                <c:pt idx="1440">
                  <c:v>43504</c:v>
                </c:pt>
                <c:pt idx="1441">
                  <c:v>43505</c:v>
                </c:pt>
                <c:pt idx="1442">
                  <c:v>43506</c:v>
                </c:pt>
                <c:pt idx="1443">
                  <c:v>43507</c:v>
                </c:pt>
                <c:pt idx="1444">
                  <c:v>43508</c:v>
                </c:pt>
                <c:pt idx="1445">
                  <c:v>43509</c:v>
                </c:pt>
                <c:pt idx="1446">
                  <c:v>43510</c:v>
                </c:pt>
                <c:pt idx="1447">
                  <c:v>43511</c:v>
                </c:pt>
                <c:pt idx="1448">
                  <c:v>43512</c:v>
                </c:pt>
                <c:pt idx="1449">
                  <c:v>43513</c:v>
                </c:pt>
                <c:pt idx="1450">
                  <c:v>43514</c:v>
                </c:pt>
                <c:pt idx="1451">
                  <c:v>43515</c:v>
                </c:pt>
                <c:pt idx="1452">
                  <c:v>43516</c:v>
                </c:pt>
                <c:pt idx="1453">
                  <c:v>43517</c:v>
                </c:pt>
                <c:pt idx="1454">
                  <c:v>43518</c:v>
                </c:pt>
                <c:pt idx="1455">
                  <c:v>43519</c:v>
                </c:pt>
                <c:pt idx="1456">
                  <c:v>43520</c:v>
                </c:pt>
                <c:pt idx="1457">
                  <c:v>43521</c:v>
                </c:pt>
                <c:pt idx="1458">
                  <c:v>43522</c:v>
                </c:pt>
                <c:pt idx="1459">
                  <c:v>43523</c:v>
                </c:pt>
                <c:pt idx="1460">
                  <c:v>43524</c:v>
                </c:pt>
                <c:pt idx="1461">
                  <c:v>43525</c:v>
                </c:pt>
                <c:pt idx="1462">
                  <c:v>43526</c:v>
                </c:pt>
                <c:pt idx="1463">
                  <c:v>43527</c:v>
                </c:pt>
                <c:pt idx="1464">
                  <c:v>43528</c:v>
                </c:pt>
                <c:pt idx="1465">
                  <c:v>43529</c:v>
                </c:pt>
                <c:pt idx="1466">
                  <c:v>43530</c:v>
                </c:pt>
                <c:pt idx="1467">
                  <c:v>43531</c:v>
                </c:pt>
                <c:pt idx="1468">
                  <c:v>43532</c:v>
                </c:pt>
                <c:pt idx="1469">
                  <c:v>43533</c:v>
                </c:pt>
                <c:pt idx="1470">
                  <c:v>43534</c:v>
                </c:pt>
                <c:pt idx="1471">
                  <c:v>43535</c:v>
                </c:pt>
                <c:pt idx="1472">
                  <c:v>43536</c:v>
                </c:pt>
                <c:pt idx="1473">
                  <c:v>43537</c:v>
                </c:pt>
                <c:pt idx="1474">
                  <c:v>43538</c:v>
                </c:pt>
                <c:pt idx="1475">
                  <c:v>43539</c:v>
                </c:pt>
                <c:pt idx="1476">
                  <c:v>43540</c:v>
                </c:pt>
                <c:pt idx="1477">
                  <c:v>43541</c:v>
                </c:pt>
                <c:pt idx="1478">
                  <c:v>43542</c:v>
                </c:pt>
                <c:pt idx="1479">
                  <c:v>43543</c:v>
                </c:pt>
                <c:pt idx="1480">
                  <c:v>43544</c:v>
                </c:pt>
                <c:pt idx="1481">
                  <c:v>43545</c:v>
                </c:pt>
                <c:pt idx="1482">
                  <c:v>43546</c:v>
                </c:pt>
                <c:pt idx="1483">
                  <c:v>43547</c:v>
                </c:pt>
                <c:pt idx="1484">
                  <c:v>43548</c:v>
                </c:pt>
                <c:pt idx="1485">
                  <c:v>43549</c:v>
                </c:pt>
                <c:pt idx="1486">
                  <c:v>43550</c:v>
                </c:pt>
                <c:pt idx="1487">
                  <c:v>43551</c:v>
                </c:pt>
                <c:pt idx="1488">
                  <c:v>43552</c:v>
                </c:pt>
                <c:pt idx="1489">
                  <c:v>43553</c:v>
                </c:pt>
                <c:pt idx="1490">
                  <c:v>43554</c:v>
                </c:pt>
                <c:pt idx="1491">
                  <c:v>43555</c:v>
                </c:pt>
                <c:pt idx="1492">
                  <c:v>43556</c:v>
                </c:pt>
                <c:pt idx="1493">
                  <c:v>43557</c:v>
                </c:pt>
                <c:pt idx="1494">
                  <c:v>43558</c:v>
                </c:pt>
                <c:pt idx="1495">
                  <c:v>43559</c:v>
                </c:pt>
                <c:pt idx="1496">
                  <c:v>43560</c:v>
                </c:pt>
                <c:pt idx="1497">
                  <c:v>43561</c:v>
                </c:pt>
                <c:pt idx="1498">
                  <c:v>43562</c:v>
                </c:pt>
                <c:pt idx="1499">
                  <c:v>43563</c:v>
                </c:pt>
                <c:pt idx="1500">
                  <c:v>43564</c:v>
                </c:pt>
                <c:pt idx="1501">
                  <c:v>43565</c:v>
                </c:pt>
                <c:pt idx="1502">
                  <c:v>43566</c:v>
                </c:pt>
                <c:pt idx="1503">
                  <c:v>43567</c:v>
                </c:pt>
                <c:pt idx="1504">
                  <c:v>43568</c:v>
                </c:pt>
                <c:pt idx="1505">
                  <c:v>43569</c:v>
                </c:pt>
                <c:pt idx="1506">
                  <c:v>43570</c:v>
                </c:pt>
                <c:pt idx="1507">
                  <c:v>43571</c:v>
                </c:pt>
                <c:pt idx="1508">
                  <c:v>43572</c:v>
                </c:pt>
                <c:pt idx="1509">
                  <c:v>43573</c:v>
                </c:pt>
                <c:pt idx="1510">
                  <c:v>43574</c:v>
                </c:pt>
                <c:pt idx="1511">
                  <c:v>43575</c:v>
                </c:pt>
                <c:pt idx="1512">
                  <c:v>43576</c:v>
                </c:pt>
                <c:pt idx="1513">
                  <c:v>43577</c:v>
                </c:pt>
                <c:pt idx="1514">
                  <c:v>43578</c:v>
                </c:pt>
                <c:pt idx="1515">
                  <c:v>43579</c:v>
                </c:pt>
                <c:pt idx="1516">
                  <c:v>43580</c:v>
                </c:pt>
                <c:pt idx="1517">
                  <c:v>43581</c:v>
                </c:pt>
                <c:pt idx="1518">
                  <c:v>43582</c:v>
                </c:pt>
                <c:pt idx="1519">
                  <c:v>43583</c:v>
                </c:pt>
                <c:pt idx="1520">
                  <c:v>43584</c:v>
                </c:pt>
                <c:pt idx="1521">
                  <c:v>43585</c:v>
                </c:pt>
                <c:pt idx="1522">
                  <c:v>43586</c:v>
                </c:pt>
                <c:pt idx="1523">
                  <c:v>43587</c:v>
                </c:pt>
                <c:pt idx="1524">
                  <c:v>43588</c:v>
                </c:pt>
                <c:pt idx="1525">
                  <c:v>43589</c:v>
                </c:pt>
                <c:pt idx="1526">
                  <c:v>43590</c:v>
                </c:pt>
                <c:pt idx="1527">
                  <c:v>43591</c:v>
                </c:pt>
                <c:pt idx="1528">
                  <c:v>43592</c:v>
                </c:pt>
                <c:pt idx="1529">
                  <c:v>43593</c:v>
                </c:pt>
                <c:pt idx="1530">
                  <c:v>43594</c:v>
                </c:pt>
                <c:pt idx="1531">
                  <c:v>43595</c:v>
                </c:pt>
                <c:pt idx="1532">
                  <c:v>43596</c:v>
                </c:pt>
                <c:pt idx="1533">
                  <c:v>43597</c:v>
                </c:pt>
                <c:pt idx="1534">
                  <c:v>43598</c:v>
                </c:pt>
                <c:pt idx="1535">
                  <c:v>43599</c:v>
                </c:pt>
                <c:pt idx="1536">
                  <c:v>43600</c:v>
                </c:pt>
                <c:pt idx="1537">
                  <c:v>43601</c:v>
                </c:pt>
                <c:pt idx="1538">
                  <c:v>43602</c:v>
                </c:pt>
                <c:pt idx="1539">
                  <c:v>43603</c:v>
                </c:pt>
                <c:pt idx="1540">
                  <c:v>43604</c:v>
                </c:pt>
                <c:pt idx="1541">
                  <c:v>43605</c:v>
                </c:pt>
                <c:pt idx="1542">
                  <c:v>43606</c:v>
                </c:pt>
                <c:pt idx="1543">
                  <c:v>43607</c:v>
                </c:pt>
                <c:pt idx="1544">
                  <c:v>43608</c:v>
                </c:pt>
                <c:pt idx="1545">
                  <c:v>43609</c:v>
                </c:pt>
                <c:pt idx="1546">
                  <c:v>43610</c:v>
                </c:pt>
                <c:pt idx="1547">
                  <c:v>43611</c:v>
                </c:pt>
                <c:pt idx="1548">
                  <c:v>43612</c:v>
                </c:pt>
                <c:pt idx="1549">
                  <c:v>43613</c:v>
                </c:pt>
                <c:pt idx="1550">
                  <c:v>43614</c:v>
                </c:pt>
                <c:pt idx="1551">
                  <c:v>43615</c:v>
                </c:pt>
                <c:pt idx="1552">
                  <c:v>43616</c:v>
                </c:pt>
                <c:pt idx="1553">
                  <c:v>43617</c:v>
                </c:pt>
                <c:pt idx="1554">
                  <c:v>43618</c:v>
                </c:pt>
                <c:pt idx="1555">
                  <c:v>43619</c:v>
                </c:pt>
                <c:pt idx="1556">
                  <c:v>43620</c:v>
                </c:pt>
                <c:pt idx="1557">
                  <c:v>43621</c:v>
                </c:pt>
                <c:pt idx="1558">
                  <c:v>43622</c:v>
                </c:pt>
                <c:pt idx="1559">
                  <c:v>43623</c:v>
                </c:pt>
                <c:pt idx="1560">
                  <c:v>43624</c:v>
                </c:pt>
                <c:pt idx="1561">
                  <c:v>43625</c:v>
                </c:pt>
                <c:pt idx="1562">
                  <c:v>43626</c:v>
                </c:pt>
                <c:pt idx="1563">
                  <c:v>43627</c:v>
                </c:pt>
                <c:pt idx="1564">
                  <c:v>43628</c:v>
                </c:pt>
                <c:pt idx="1565">
                  <c:v>43629</c:v>
                </c:pt>
                <c:pt idx="1566">
                  <c:v>43630</c:v>
                </c:pt>
                <c:pt idx="1567">
                  <c:v>43631</c:v>
                </c:pt>
                <c:pt idx="1568">
                  <c:v>43632</c:v>
                </c:pt>
                <c:pt idx="1569">
                  <c:v>43633</c:v>
                </c:pt>
                <c:pt idx="1570">
                  <c:v>43634</c:v>
                </c:pt>
                <c:pt idx="1571">
                  <c:v>43635</c:v>
                </c:pt>
                <c:pt idx="1572">
                  <c:v>43636</c:v>
                </c:pt>
                <c:pt idx="1573">
                  <c:v>43637</c:v>
                </c:pt>
                <c:pt idx="1574">
                  <c:v>43638</c:v>
                </c:pt>
                <c:pt idx="1575">
                  <c:v>43639</c:v>
                </c:pt>
                <c:pt idx="1576">
                  <c:v>43640</c:v>
                </c:pt>
                <c:pt idx="1577">
                  <c:v>43641</c:v>
                </c:pt>
                <c:pt idx="1578">
                  <c:v>43642</c:v>
                </c:pt>
                <c:pt idx="1579">
                  <c:v>43643</c:v>
                </c:pt>
                <c:pt idx="1580">
                  <c:v>43644</c:v>
                </c:pt>
                <c:pt idx="1581">
                  <c:v>43645</c:v>
                </c:pt>
                <c:pt idx="1582">
                  <c:v>43646</c:v>
                </c:pt>
                <c:pt idx="1583">
                  <c:v>43647</c:v>
                </c:pt>
                <c:pt idx="1584">
                  <c:v>43648</c:v>
                </c:pt>
                <c:pt idx="1585">
                  <c:v>43649</c:v>
                </c:pt>
                <c:pt idx="1586">
                  <c:v>43650</c:v>
                </c:pt>
                <c:pt idx="1587">
                  <c:v>43651</c:v>
                </c:pt>
                <c:pt idx="1588">
                  <c:v>43652</c:v>
                </c:pt>
                <c:pt idx="1589">
                  <c:v>43653</c:v>
                </c:pt>
                <c:pt idx="1590">
                  <c:v>43654</c:v>
                </c:pt>
                <c:pt idx="1591">
                  <c:v>43655</c:v>
                </c:pt>
                <c:pt idx="1592">
                  <c:v>43656</c:v>
                </c:pt>
                <c:pt idx="1593">
                  <c:v>43657</c:v>
                </c:pt>
                <c:pt idx="1594">
                  <c:v>43658</c:v>
                </c:pt>
                <c:pt idx="1595">
                  <c:v>43659</c:v>
                </c:pt>
                <c:pt idx="1596">
                  <c:v>43660</c:v>
                </c:pt>
                <c:pt idx="1597">
                  <c:v>43661</c:v>
                </c:pt>
                <c:pt idx="1598">
                  <c:v>43662</c:v>
                </c:pt>
                <c:pt idx="1599">
                  <c:v>43663</c:v>
                </c:pt>
                <c:pt idx="1600">
                  <c:v>43664</c:v>
                </c:pt>
                <c:pt idx="1601">
                  <c:v>43665</c:v>
                </c:pt>
                <c:pt idx="1602">
                  <c:v>43666</c:v>
                </c:pt>
                <c:pt idx="1603">
                  <c:v>43667</c:v>
                </c:pt>
                <c:pt idx="1604">
                  <c:v>43668</c:v>
                </c:pt>
                <c:pt idx="1605">
                  <c:v>43669</c:v>
                </c:pt>
                <c:pt idx="1606">
                  <c:v>43670</c:v>
                </c:pt>
                <c:pt idx="1607">
                  <c:v>43671</c:v>
                </c:pt>
                <c:pt idx="1608">
                  <c:v>43672</c:v>
                </c:pt>
                <c:pt idx="1609">
                  <c:v>43673</c:v>
                </c:pt>
                <c:pt idx="1610">
                  <c:v>43674</c:v>
                </c:pt>
                <c:pt idx="1611">
                  <c:v>43675</c:v>
                </c:pt>
                <c:pt idx="1612">
                  <c:v>43676</c:v>
                </c:pt>
                <c:pt idx="1613">
                  <c:v>43677</c:v>
                </c:pt>
                <c:pt idx="1614">
                  <c:v>43678</c:v>
                </c:pt>
                <c:pt idx="1615">
                  <c:v>43679</c:v>
                </c:pt>
                <c:pt idx="1616">
                  <c:v>43680</c:v>
                </c:pt>
                <c:pt idx="1617">
                  <c:v>43681</c:v>
                </c:pt>
                <c:pt idx="1618">
                  <c:v>43682</c:v>
                </c:pt>
                <c:pt idx="1619">
                  <c:v>43683</c:v>
                </c:pt>
                <c:pt idx="1620">
                  <c:v>43684</c:v>
                </c:pt>
                <c:pt idx="1621">
                  <c:v>43685</c:v>
                </c:pt>
                <c:pt idx="1622">
                  <c:v>43686</c:v>
                </c:pt>
                <c:pt idx="1623">
                  <c:v>43687</c:v>
                </c:pt>
                <c:pt idx="1624">
                  <c:v>43688</c:v>
                </c:pt>
                <c:pt idx="1625">
                  <c:v>43689</c:v>
                </c:pt>
                <c:pt idx="1626">
                  <c:v>43690</c:v>
                </c:pt>
                <c:pt idx="1627">
                  <c:v>43691</c:v>
                </c:pt>
                <c:pt idx="1628">
                  <c:v>43692</c:v>
                </c:pt>
                <c:pt idx="1629">
                  <c:v>43693</c:v>
                </c:pt>
                <c:pt idx="1630">
                  <c:v>43694</c:v>
                </c:pt>
                <c:pt idx="1631">
                  <c:v>43695</c:v>
                </c:pt>
                <c:pt idx="1632">
                  <c:v>43696</c:v>
                </c:pt>
                <c:pt idx="1633">
                  <c:v>43697</c:v>
                </c:pt>
                <c:pt idx="1634">
                  <c:v>43698</c:v>
                </c:pt>
                <c:pt idx="1635">
                  <c:v>43699</c:v>
                </c:pt>
                <c:pt idx="1636">
                  <c:v>43700</c:v>
                </c:pt>
                <c:pt idx="1637">
                  <c:v>43701</c:v>
                </c:pt>
                <c:pt idx="1638">
                  <c:v>43702</c:v>
                </c:pt>
                <c:pt idx="1639">
                  <c:v>43703</c:v>
                </c:pt>
                <c:pt idx="1640">
                  <c:v>43704</c:v>
                </c:pt>
                <c:pt idx="1641">
                  <c:v>43705</c:v>
                </c:pt>
                <c:pt idx="1642">
                  <c:v>43706</c:v>
                </c:pt>
                <c:pt idx="1643">
                  <c:v>43707</c:v>
                </c:pt>
                <c:pt idx="1644">
                  <c:v>43708</c:v>
                </c:pt>
                <c:pt idx="1645">
                  <c:v>43709</c:v>
                </c:pt>
                <c:pt idx="1646">
                  <c:v>43710</c:v>
                </c:pt>
                <c:pt idx="1647">
                  <c:v>43711</c:v>
                </c:pt>
                <c:pt idx="1648">
                  <c:v>43712</c:v>
                </c:pt>
                <c:pt idx="1649">
                  <c:v>43713</c:v>
                </c:pt>
                <c:pt idx="1650">
                  <c:v>43714</c:v>
                </c:pt>
                <c:pt idx="1651">
                  <c:v>43715</c:v>
                </c:pt>
                <c:pt idx="1652">
                  <c:v>43716</c:v>
                </c:pt>
                <c:pt idx="1653">
                  <c:v>43717</c:v>
                </c:pt>
                <c:pt idx="1654">
                  <c:v>43718</c:v>
                </c:pt>
                <c:pt idx="1655">
                  <c:v>43719</c:v>
                </c:pt>
                <c:pt idx="1656">
                  <c:v>43720</c:v>
                </c:pt>
                <c:pt idx="1657">
                  <c:v>43721</c:v>
                </c:pt>
                <c:pt idx="1658">
                  <c:v>43722</c:v>
                </c:pt>
                <c:pt idx="1659">
                  <c:v>43723</c:v>
                </c:pt>
                <c:pt idx="1660">
                  <c:v>43724</c:v>
                </c:pt>
                <c:pt idx="1661">
                  <c:v>43725</c:v>
                </c:pt>
                <c:pt idx="1662">
                  <c:v>43726</c:v>
                </c:pt>
                <c:pt idx="1663">
                  <c:v>43727</c:v>
                </c:pt>
                <c:pt idx="1664">
                  <c:v>43728</c:v>
                </c:pt>
                <c:pt idx="1665">
                  <c:v>43729</c:v>
                </c:pt>
                <c:pt idx="1666">
                  <c:v>43730</c:v>
                </c:pt>
                <c:pt idx="1667">
                  <c:v>43731</c:v>
                </c:pt>
                <c:pt idx="1668">
                  <c:v>43732</c:v>
                </c:pt>
                <c:pt idx="1669">
                  <c:v>43733</c:v>
                </c:pt>
                <c:pt idx="1670">
                  <c:v>43734</c:v>
                </c:pt>
                <c:pt idx="1671">
                  <c:v>43735</c:v>
                </c:pt>
                <c:pt idx="1672">
                  <c:v>43736</c:v>
                </c:pt>
                <c:pt idx="1673">
                  <c:v>43737</c:v>
                </c:pt>
                <c:pt idx="1674">
                  <c:v>43738</c:v>
                </c:pt>
                <c:pt idx="1675">
                  <c:v>43739</c:v>
                </c:pt>
                <c:pt idx="1676">
                  <c:v>43740</c:v>
                </c:pt>
                <c:pt idx="1677">
                  <c:v>43741</c:v>
                </c:pt>
                <c:pt idx="1678">
                  <c:v>43742</c:v>
                </c:pt>
                <c:pt idx="1679">
                  <c:v>43743</c:v>
                </c:pt>
                <c:pt idx="1680">
                  <c:v>43744</c:v>
                </c:pt>
                <c:pt idx="1681">
                  <c:v>43745</c:v>
                </c:pt>
                <c:pt idx="1682">
                  <c:v>43746</c:v>
                </c:pt>
                <c:pt idx="1683">
                  <c:v>43747</c:v>
                </c:pt>
                <c:pt idx="1684">
                  <c:v>43748</c:v>
                </c:pt>
                <c:pt idx="1685">
                  <c:v>43749</c:v>
                </c:pt>
                <c:pt idx="1686">
                  <c:v>43750</c:v>
                </c:pt>
                <c:pt idx="1687">
                  <c:v>43751</c:v>
                </c:pt>
                <c:pt idx="1688">
                  <c:v>43752</c:v>
                </c:pt>
                <c:pt idx="1689">
                  <c:v>43753</c:v>
                </c:pt>
                <c:pt idx="1690">
                  <c:v>43754</c:v>
                </c:pt>
                <c:pt idx="1691">
                  <c:v>43755</c:v>
                </c:pt>
                <c:pt idx="1692">
                  <c:v>43756</c:v>
                </c:pt>
                <c:pt idx="1693">
                  <c:v>43757</c:v>
                </c:pt>
                <c:pt idx="1694">
                  <c:v>43758</c:v>
                </c:pt>
                <c:pt idx="1695">
                  <c:v>43759</c:v>
                </c:pt>
                <c:pt idx="1696">
                  <c:v>43760</c:v>
                </c:pt>
                <c:pt idx="1697">
                  <c:v>43761</c:v>
                </c:pt>
                <c:pt idx="1698">
                  <c:v>43762</c:v>
                </c:pt>
                <c:pt idx="1699">
                  <c:v>43763</c:v>
                </c:pt>
                <c:pt idx="1700">
                  <c:v>43764</c:v>
                </c:pt>
                <c:pt idx="1701">
                  <c:v>43765</c:v>
                </c:pt>
                <c:pt idx="1702">
                  <c:v>43766</c:v>
                </c:pt>
                <c:pt idx="1703">
                  <c:v>43767</c:v>
                </c:pt>
                <c:pt idx="1704">
                  <c:v>43768</c:v>
                </c:pt>
                <c:pt idx="1705">
                  <c:v>43769</c:v>
                </c:pt>
                <c:pt idx="1706">
                  <c:v>43770</c:v>
                </c:pt>
                <c:pt idx="1707">
                  <c:v>43771</c:v>
                </c:pt>
                <c:pt idx="1708">
                  <c:v>43772</c:v>
                </c:pt>
                <c:pt idx="1709">
                  <c:v>43773</c:v>
                </c:pt>
                <c:pt idx="1710">
                  <c:v>43774</c:v>
                </c:pt>
                <c:pt idx="1711">
                  <c:v>43775</c:v>
                </c:pt>
                <c:pt idx="1712">
                  <c:v>43776</c:v>
                </c:pt>
                <c:pt idx="1713">
                  <c:v>43777</c:v>
                </c:pt>
                <c:pt idx="1714">
                  <c:v>43778</c:v>
                </c:pt>
                <c:pt idx="1715">
                  <c:v>43779</c:v>
                </c:pt>
                <c:pt idx="1716">
                  <c:v>43780</c:v>
                </c:pt>
                <c:pt idx="1717">
                  <c:v>43781</c:v>
                </c:pt>
                <c:pt idx="1718">
                  <c:v>43782</c:v>
                </c:pt>
                <c:pt idx="1719">
                  <c:v>43783</c:v>
                </c:pt>
                <c:pt idx="1720">
                  <c:v>43784</c:v>
                </c:pt>
                <c:pt idx="1721">
                  <c:v>43785</c:v>
                </c:pt>
                <c:pt idx="1722">
                  <c:v>43786</c:v>
                </c:pt>
                <c:pt idx="1723">
                  <c:v>43787</c:v>
                </c:pt>
                <c:pt idx="1724">
                  <c:v>43788</c:v>
                </c:pt>
                <c:pt idx="1725">
                  <c:v>43789</c:v>
                </c:pt>
                <c:pt idx="1726">
                  <c:v>43790</c:v>
                </c:pt>
                <c:pt idx="1727">
                  <c:v>43791</c:v>
                </c:pt>
                <c:pt idx="1728">
                  <c:v>43792</c:v>
                </c:pt>
                <c:pt idx="1729">
                  <c:v>43793</c:v>
                </c:pt>
                <c:pt idx="1730">
                  <c:v>43794</c:v>
                </c:pt>
                <c:pt idx="1731">
                  <c:v>43795</c:v>
                </c:pt>
                <c:pt idx="1732">
                  <c:v>43796</c:v>
                </c:pt>
                <c:pt idx="1733">
                  <c:v>43797</c:v>
                </c:pt>
                <c:pt idx="1734">
                  <c:v>43798</c:v>
                </c:pt>
                <c:pt idx="1735">
                  <c:v>43799</c:v>
                </c:pt>
                <c:pt idx="1736">
                  <c:v>43800</c:v>
                </c:pt>
                <c:pt idx="1737">
                  <c:v>43801</c:v>
                </c:pt>
                <c:pt idx="1738">
                  <c:v>43802</c:v>
                </c:pt>
                <c:pt idx="1739">
                  <c:v>43803</c:v>
                </c:pt>
                <c:pt idx="1740">
                  <c:v>43804</c:v>
                </c:pt>
                <c:pt idx="1741">
                  <c:v>43805</c:v>
                </c:pt>
                <c:pt idx="1742">
                  <c:v>43806</c:v>
                </c:pt>
                <c:pt idx="1743">
                  <c:v>43807</c:v>
                </c:pt>
                <c:pt idx="1744">
                  <c:v>43808</c:v>
                </c:pt>
                <c:pt idx="1745">
                  <c:v>43809</c:v>
                </c:pt>
                <c:pt idx="1746">
                  <c:v>43810</c:v>
                </c:pt>
                <c:pt idx="1747">
                  <c:v>43811</c:v>
                </c:pt>
                <c:pt idx="1748">
                  <c:v>43812</c:v>
                </c:pt>
                <c:pt idx="1749">
                  <c:v>43813</c:v>
                </c:pt>
                <c:pt idx="1750">
                  <c:v>43814</c:v>
                </c:pt>
                <c:pt idx="1751">
                  <c:v>43815</c:v>
                </c:pt>
                <c:pt idx="1752">
                  <c:v>43816</c:v>
                </c:pt>
                <c:pt idx="1753">
                  <c:v>43817</c:v>
                </c:pt>
                <c:pt idx="1754">
                  <c:v>43818</c:v>
                </c:pt>
                <c:pt idx="1755">
                  <c:v>43819</c:v>
                </c:pt>
                <c:pt idx="1756">
                  <c:v>43820</c:v>
                </c:pt>
                <c:pt idx="1757">
                  <c:v>43821</c:v>
                </c:pt>
                <c:pt idx="1758">
                  <c:v>43822</c:v>
                </c:pt>
                <c:pt idx="1759">
                  <c:v>43823</c:v>
                </c:pt>
                <c:pt idx="1760">
                  <c:v>43824</c:v>
                </c:pt>
                <c:pt idx="1761">
                  <c:v>43825</c:v>
                </c:pt>
                <c:pt idx="1762">
                  <c:v>43826</c:v>
                </c:pt>
                <c:pt idx="1763">
                  <c:v>43827</c:v>
                </c:pt>
                <c:pt idx="1764">
                  <c:v>43828</c:v>
                </c:pt>
                <c:pt idx="1765">
                  <c:v>43829</c:v>
                </c:pt>
                <c:pt idx="1766">
                  <c:v>43830</c:v>
                </c:pt>
                <c:pt idx="1767">
                  <c:v>43831</c:v>
                </c:pt>
                <c:pt idx="1768">
                  <c:v>43832</c:v>
                </c:pt>
                <c:pt idx="1769">
                  <c:v>43833</c:v>
                </c:pt>
                <c:pt idx="1770">
                  <c:v>43834</c:v>
                </c:pt>
                <c:pt idx="1771">
                  <c:v>43835</c:v>
                </c:pt>
                <c:pt idx="1772">
                  <c:v>43836</c:v>
                </c:pt>
                <c:pt idx="1773">
                  <c:v>43837</c:v>
                </c:pt>
                <c:pt idx="1774">
                  <c:v>43838</c:v>
                </c:pt>
                <c:pt idx="1775">
                  <c:v>43839</c:v>
                </c:pt>
                <c:pt idx="1776">
                  <c:v>43840</c:v>
                </c:pt>
                <c:pt idx="1777">
                  <c:v>43841</c:v>
                </c:pt>
                <c:pt idx="1778">
                  <c:v>43842</c:v>
                </c:pt>
                <c:pt idx="1779">
                  <c:v>43843</c:v>
                </c:pt>
                <c:pt idx="1780">
                  <c:v>43844</c:v>
                </c:pt>
                <c:pt idx="1781">
                  <c:v>43845</c:v>
                </c:pt>
                <c:pt idx="1782">
                  <c:v>43846</c:v>
                </c:pt>
                <c:pt idx="1783">
                  <c:v>43847</c:v>
                </c:pt>
                <c:pt idx="1784">
                  <c:v>43848</c:v>
                </c:pt>
                <c:pt idx="1785">
                  <c:v>43849</c:v>
                </c:pt>
                <c:pt idx="1786">
                  <c:v>43850</c:v>
                </c:pt>
                <c:pt idx="1787">
                  <c:v>43851</c:v>
                </c:pt>
                <c:pt idx="1788">
                  <c:v>43852</c:v>
                </c:pt>
                <c:pt idx="1789">
                  <c:v>43853</c:v>
                </c:pt>
                <c:pt idx="1790">
                  <c:v>43854</c:v>
                </c:pt>
                <c:pt idx="1791">
                  <c:v>43855</c:v>
                </c:pt>
                <c:pt idx="1792">
                  <c:v>43856</c:v>
                </c:pt>
                <c:pt idx="1793">
                  <c:v>43857</c:v>
                </c:pt>
                <c:pt idx="1794">
                  <c:v>43858</c:v>
                </c:pt>
                <c:pt idx="1795">
                  <c:v>43859</c:v>
                </c:pt>
                <c:pt idx="1796">
                  <c:v>43860</c:v>
                </c:pt>
                <c:pt idx="1797">
                  <c:v>43861</c:v>
                </c:pt>
                <c:pt idx="1798">
                  <c:v>43862</c:v>
                </c:pt>
                <c:pt idx="1799">
                  <c:v>43863</c:v>
                </c:pt>
                <c:pt idx="1800">
                  <c:v>43864</c:v>
                </c:pt>
                <c:pt idx="1801">
                  <c:v>43865</c:v>
                </c:pt>
                <c:pt idx="1802">
                  <c:v>43866</c:v>
                </c:pt>
                <c:pt idx="1803">
                  <c:v>43867</c:v>
                </c:pt>
                <c:pt idx="1804">
                  <c:v>43868</c:v>
                </c:pt>
                <c:pt idx="1805">
                  <c:v>43869</c:v>
                </c:pt>
                <c:pt idx="1806">
                  <c:v>43870</c:v>
                </c:pt>
                <c:pt idx="1807">
                  <c:v>43871</c:v>
                </c:pt>
                <c:pt idx="1808">
                  <c:v>43872</c:v>
                </c:pt>
                <c:pt idx="1809">
                  <c:v>43873</c:v>
                </c:pt>
                <c:pt idx="1810">
                  <c:v>43874</c:v>
                </c:pt>
                <c:pt idx="1811">
                  <c:v>43875</c:v>
                </c:pt>
                <c:pt idx="1812">
                  <c:v>43876</c:v>
                </c:pt>
                <c:pt idx="1813">
                  <c:v>43877</c:v>
                </c:pt>
                <c:pt idx="1814">
                  <c:v>43878</c:v>
                </c:pt>
                <c:pt idx="1815">
                  <c:v>43879</c:v>
                </c:pt>
                <c:pt idx="1816">
                  <c:v>43880</c:v>
                </c:pt>
                <c:pt idx="1817">
                  <c:v>43881</c:v>
                </c:pt>
                <c:pt idx="1818">
                  <c:v>43882</c:v>
                </c:pt>
                <c:pt idx="1819">
                  <c:v>43883</c:v>
                </c:pt>
                <c:pt idx="1820">
                  <c:v>43884</c:v>
                </c:pt>
                <c:pt idx="1821">
                  <c:v>43885</c:v>
                </c:pt>
                <c:pt idx="1822">
                  <c:v>43886</c:v>
                </c:pt>
                <c:pt idx="1823">
                  <c:v>43887</c:v>
                </c:pt>
                <c:pt idx="1824">
                  <c:v>43888</c:v>
                </c:pt>
                <c:pt idx="1825">
                  <c:v>43889</c:v>
                </c:pt>
                <c:pt idx="1826">
                  <c:v>43890</c:v>
                </c:pt>
                <c:pt idx="1827">
                  <c:v>43891</c:v>
                </c:pt>
                <c:pt idx="1828">
                  <c:v>43892</c:v>
                </c:pt>
                <c:pt idx="1829">
                  <c:v>43893</c:v>
                </c:pt>
                <c:pt idx="1830">
                  <c:v>43894</c:v>
                </c:pt>
                <c:pt idx="1831">
                  <c:v>43895</c:v>
                </c:pt>
                <c:pt idx="1832">
                  <c:v>43896</c:v>
                </c:pt>
                <c:pt idx="1833">
                  <c:v>43897</c:v>
                </c:pt>
                <c:pt idx="1834">
                  <c:v>43898</c:v>
                </c:pt>
                <c:pt idx="1835">
                  <c:v>43899</c:v>
                </c:pt>
                <c:pt idx="1836">
                  <c:v>43900</c:v>
                </c:pt>
                <c:pt idx="1837">
                  <c:v>43901</c:v>
                </c:pt>
                <c:pt idx="1838">
                  <c:v>43902</c:v>
                </c:pt>
                <c:pt idx="1839">
                  <c:v>43903</c:v>
                </c:pt>
                <c:pt idx="1840">
                  <c:v>43904</c:v>
                </c:pt>
                <c:pt idx="1841">
                  <c:v>43905</c:v>
                </c:pt>
                <c:pt idx="1842">
                  <c:v>43906</c:v>
                </c:pt>
                <c:pt idx="1843">
                  <c:v>43907</c:v>
                </c:pt>
                <c:pt idx="1844">
                  <c:v>43908</c:v>
                </c:pt>
                <c:pt idx="1845">
                  <c:v>43909</c:v>
                </c:pt>
                <c:pt idx="1846">
                  <c:v>43910</c:v>
                </c:pt>
                <c:pt idx="1847">
                  <c:v>43911</c:v>
                </c:pt>
                <c:pt idx="1848">
                  <c:v>43912</c:v>
                </c:pt>
                <c:pt idx="1849">
                  <c:v>43913</c:v>
                </c:pt>
                <c:pt idx="1850">
                  <c:v>43914</c:v>
                </c:pt>
                <c:pt idx="1851">
                  <c:v>43915</c:v>
                </c:pt>
                <c:pt idx="1852">
                  <c:v>43916</c:v>
                </c:pt>
                <c:pt idx="1853">
                  <c:v>43917</c:v>
                </c:pt>
                <c:pt idx="1854">
                  <c:v>43918</c:v>
                </c:pt>
                <c:pt idx="1855">
                  <c:v>43919</c:v>
                </c:pt>
                <c:pt idx="1856">
                  <c:v>43920</c:v>
                </c:pt>
                <c:pt idx="1857">
                  <c:v>43921</c:v>
                </c:pt>
                <c:pt idx="1858">
                  <c:v>43922</c:v>
                </c:pt>
                <c:pt idx="1859">
                  <c:v>43923</c:v>
                </c:pt>
                <c:pt idx="1860">
                  <c:v>43924</c:v>
                </c:pt>
                <c:pt idx="1861">
                  <c:v>43925</c:v>
                </c:pt>
                <c:pt idx="1862">
                  <c:v>43926</c:v>
                </c:pt>
                <c:pt idx="1863">
                  <c:v>43927</c:v>
                </c:pt>
                <c:pt idx="1864">
                  <c:v>43928</c:v>
                </c:pt>
                <c:pt idx="1865">
                  <c:v>43929</c:v>
                </c:pt>
                <c:pt idx="1866">
                  <c:v>43930</c:v>
                </c:pt>
                <c:pt idx="1867">
                  <c:v>43931</c:v>
                </c:pt>
                <c:pt idx="1868">
                  <c:v>43932</c:v>
                </c:pt>
                <c:pt idx="1869">
                  <c:v>43933</c:v>
                </c:pt>
                <c:pt idx="1870">
                  <c:v>43934</c:v>
                </c:pt>
                <c:pt idx="1871">
                  <c:v>43935</c:v>
                </c:pt>
                <c:pt idx="1872">
                  <c:v>43936</c:v>
                </c:pt>
                <c:pt idx="1873">
                  <c:v>43937</c:v>
                </c:pt>
                <c:pt idx="1874">
                  <c:v>43938</c:v>
                </c:pt>
                <c:pt idx="1875">
                  <c:v>43939</c:v>
                </c:pt>
                <c:pt idx="1876">
                  <c:v>43940</c:v>
                </c:pt>
                <c:pt idx="1877">
                  <c:v>43941</c:v>
                </c:pt>
                <c:pt idx="1878">
                  <c:v>43942</c:v>
                </c:pt>
                <c:pt idx="1879">
                  <c:v>43943</c:v>
                </c:pt>
                <c:pt idx="1880">
                  <c:v>43944</c:v>
                </c:pt>
                <c:pt idx="1881">
                  <c:v>43945</c:v>
                </c:pt>
                <c:pt idx="1882">
                  <c:v>43946</c:v>
                </c:pt>
                <c:pt idx="1883">
                  <c:v>43947</c:v>
                </c:pt>
                <c:pt idx="1884">
                  <c:v>43948</c:v>
                </c:pt>
                <c:pt idx="1885">
                  <c:v>43949</c:v>
                </c:pt>
                <c:pt idx="1886">
                  <c:v>43950</c:v>
                </c:pt>
                <c:pt idx="1887">
                  <c:v>43951</c:v>
                </c:pt>
                <c:pt idx="1888">
                  <c:v>43952</c:v>
                </c:pt>
                <c:pt idx="1889">
                  <c:v>43953</c:v>
                </c:pt>
                <c:pt idx="1890">
                  <c:v>43954</c:v>
                </c:pt>
                <c:pt idx="1891">
                  <c:v>43955</c:v>
                </c:pt>
                <c:pt idx="1892">
                  <c:v>43956</c:v>
                </c:pt>
                <c:pt idx="1893">
                  <c:v>43957</c:v>
                </c:pt>
                <c:pt idx="1894">
                  <c:v>43958</c:v>
                </c:pt>
                <c:pt idx="1895">
                  <c:v>43959</c:v>
                </c:pt>
                <c:pt idx="1896">
                  <c:v>43960</c:v>
                </c:pt>
                <c:pt idx="1897">
                  <c:v>43961</c:v>
                </c:pt>
                <c:pt idx="1898">
                  <c:v>43962</c:v>
                </c:pt>
                <c:pt idx="1899">
                  <c:v>43963</c:v>
                </c:pt>
                <c:pt idx="1900">
                  <c:v>43964</c:v>
                </c:pt>
                <c:pt idx="1901">
                  <c:v>43965</c:v>
                </c:pt>
                <c:pt idx="1902">
                  <c:v>43966</c:v>
                </c:pt>
                <c:pt idx="1903">
                  <c:v>43967</c:v>
                </c:pt>
                <c:pt idx="1904">
                  <c:v>43968</c:v>
                </c:pt>
                <c:pt idx="1905">
                  <c:v>43969</c:v>
                </c:pt>
                <c:pt idx="1906">
                  <c:v>43970</c:v>
                </c:pt>
                <c:pt idx="1907">
                  <c:v>43971</c:v>
                </c:pt>
                <c:pt idx="1908">
                  <c:v>43972</c:v>
                </c:pt>
                <c:pt idx="1909">
                  <c:v>43973</c:v>
                </c:pt>
                <c:pt idx="1910">
                  <c:v>43974</c:v>
                </c:pt>
                <c:pt idx="1911">
                  <c:v>43975</c:v>
                </c:pt>
                <c:pt idx="1912">
                  <c:v>43976</c:v>
                </c:pt>
                <c:pt idx="1913">
                  <c:v>43977</c:v>
                </c:pt>
                <c:pt idx="1914">
                  <c:v>43978</c:v>
                </c:pt>
                <c:pt idx="1915">
                  <c:v>43979</c:v>
                </c:pt>
                <c:pt idx="1916">
                  <c:v>43980</c:v>
                </c:pt>
                <c:pt idx="1917">
                  <c:v>43981</c:v>
                </c:pt>
                <c:pt idx="1918">
                  <c:v>43982</c:v>
                </c:pt>
                <c:pt idx="1919">
                  <c:v>43983</c:v>
                </c:pt>
                <c:pt idx="1920">
                  <c:v>43984</c:v>
                </c:pt>
                <c:pt idx="1921">
                  <c:v>43985</c:v>
                </c:pt>
                <c:pt idx="1922">
                  <c:v>43986</c:v>
                </c:pt>
                <c:pt idx="1923">
                  <c:v>43987</c:v>
                </c:pt>
                <c:pt idx="1924">
                  <c:v>43988</c:v>
                </c:pt>
                <c:pt idx="1925">
                  <c:v>43989</c:v>
                </c:pt>
                <c:pt idx="1926">
                  <c:v>43990</c:v>
                </c:pt>
                <c:pt idx="1927">
                  <c:v>43991</c:v>
                </c:pt>
                <c:pt idx="1928">
                  <c:v>43992</c:v>
                </c:pt>
                <c:pt idx="1929">
                  <c:v>43993</c:v>
                </c:pt>
                <c:pt idx="1930">
                  <c:v>43994</c:v>
                </c:pt>
                <c:pt idx="1931">
                  <c:v>43995</c:v>
                </c:pt>
                <c:pt idx="1932">
                  <c:v>43996</c:v>
                </c:pt>
                <c:pt idx="1933">
                  <c:v>43997</c:v>
                </c:pt>
                <c:pt idx="1934">
                  <c:v>43998</c:v>
                </c:pt>
                <c:pt idx="1935">
                  <c:v>43999</c:v>
                </c:pt>
                <c:pt idx="1936">
                  <c:v>44000</c:v>
                </c:pt>
                <c:pt idx="1937">
                  <c:v>44001</c:v>
                </c:pt>
                <c:pt idx="1938">
                  <c:v>44002</c:v>
                </c:pt>
                <c:pt idx="1939">
                  <c:v>44003</c:v>
                </c:pt>
                <c:pt idx="1940">
                  <c:v>44004</c:v>
                </c:pt>
                <c:pt idx="1941">
                  <c:v>44005</c:v>
                </c:pt>
                <c:pt idx="1942">
                  <c:v>44006</c:v>
                </c:pt>
                <c:pt idx="1943">
                  <c:v>44007</c:v>
                </c:pt>
                <c:pt idx="1944">
                  <c:v>44008</c:v>
                </c:pt>
                <c:pt idx="1945">
                  <c:v>44009</c:v>
                </c:pt>
                <c:pt idx="1946">
                  <c:v>44010</c:v>
                </c:pt>
                <c:pt idx="1947">
                  <c:v>44011</c:v>
                </c:pt>
                <c:pt idx="1948">
                  <c:v>44012</c:v>
                </c:pt>
                <c:pt idx="1949">
                  <c:v>44013</c:v>
                </c:pt>
                <c:pt idx="1950">
                  <c:v>44014</c:v>
                </c:pt>
                <c:pt idx="1951">
                  <c:v>44015</c:v>
                </c:pt>
                <c:pt idx="1952">
                  <c:v>44016</c:v>
                </c:pt>
                <c:pt idx="1953">
                  <c:v>44017</c:v>
                </c:pt>
                <c:pt idx="1954">
                  <c:v>44018</c:v>
                </c:pt>
                <c:pt idx="1955">
                  <c:v>44019</c:v>
                </c:pt>
                <c:pt idx="1956">
                  <c:v>44020</c:v>
                </c:pt>
                <c:pt idx="1957">
                  <c:v>44021</c:v>
                </c:pt>
                <c:pt idx="1958">
                  <c:v>44022</c:v>
                </c:pt>
                <c:pt idx="1959">
                  <c:v>44023</c:v>
                </c:pt>
                <c:pt idx="1960">
                  <c:v>44024</c:v>
                </c:pt>
                <c:pt idx="1961">
                  <c:v>44025</c:v>
                </c:pt>
                <c:pt idx="1962">
                  <c:v>44026</c:v>
                </c:pt>
                <c:pt idx="1963">
                  <c:v>44027</c:v>
                </c:pt>
                <c:pt idx="1964">
                  <c:v>44028</c:v>
                </c:pt>
                <c:pt idx="1965">
                  <c:v>44029</c:v>
                </c:pt>
                <c:pt idx="1966">
                  <c:v>44030</c:v>
                </c:pt>
                <c:pt idx="1967">
                  <c:v>44031</c:v>
                </c:pt>
                <c:pt idx="1968">
                  <c:v>44032</c:v>
                </c:pt>
                <c:pt idx="1969">
                  <c:v>44033</c:v>
                </c:pt>
                <c:pt idx="1970">
                  <c:v>44034</c:v>
                </c:pt>
                <c:pt idx="1971">
                  <c:v>44035</c:v>
                </c:pt>
                <c:pt idx="1972">
                  <c:v>44036</c:v>
                </c:pt>
                <c:pt idx="1973">
                  <c:v>44037</c:v>
                </c:pt>
                <c:pt idx="1974">
                  <c:v>44038</c:v>
                </c:pt>
                <c:pt idx="1975">
                  <c:v>44039</c:v>
                </c:pt>
                <c:pt idx="1976">
                  <c:v>44040</c:v>
                </c:pt>
                <c:pt idx="1977">
                  <c:v>44041</c:v>
                </c:pt>
                <c:pt idx="1978">
                  <c:v>44042</c:v>
                </c:pt>
                <c:pt idx="1979">
                  <c:v>44043</c:v>
                </c:pt>
                <c:pt idx="1980">
                  <c:v>44044</c:v>
                </c:pt>
                <c:pt idx="1981">
                  <c:v>44045</c:v>
                </c:pt>
                <c:pt idx="1982">
                  <c:v>44046</c:v>
                </c:pt>
                <c:pt idx="1983">
                  <c:v>44047</c:v>
                </c:pt>
                <c:pt idx="1984">
                  <c:v>44048</c:v>
                </c:pt>
                <c:pt idx="1985">
                  <c:v>44049</c:v>
                </c:pt>
                <c:pt idx="1986">
                  <c:v>44050</c:v>
                </c:pt>
                <c:pt idx="1987">
                  <c:v>44051</c:v>
                </c:pt>
                <c:pt idx="1988">
                  <c:v>44052</c:v>
                </c:pt>
                <c:pt idx="1989">
                  <c:v>44053</c:v>
                </c:pt>
                <c:pt idx="1990">
                  <c:v>44054</c:v>
                </c:pt>
                <c:pt idx="1991">
                  <c:v>44055</c:v>
                </c:pt>
                <c:pt idx="1992">
                  <c:v>44056</c:v>
                </c:pt>
                <c:pt idx="1993">
                  <c:v>44057</c:v>
                </c:pt>
                <c:pt idx="1994">
                  <c:v>44058</c:v>
                </c:pt>
                <c:pt idx="1995">
                  <c:v>44059</c:v>
                </c:pt>
                <c:pt idx="1996">
                  <c:v>44060</c:v>
                </c:pt>
                <c:pt idx="1997">
                  <c:v>44061</c:v>
                </c:pt>
                <c:pt idx="1998">
                  <c:v>44062</c:v>
                </c:pt>
                <c:pt idx="1999">
                  <c:v>44063</c:v>
                </c:pt>
                <c:pt idx="2000">
                  <c:v>44064</c:v>
                </c:pt>
                <c:pt idx="2001">
                  <c:v>44065</c:v>
                </c:pt>
                <c:pt idx="2002">
                  <c:v>44066</c:v>
                </c:pt>
                <c:pt idx="2003">
                  <c:v>44067</c:v>
                </c:pt>
                <c:pt idx="2004">
                  <c:v>44068</c:v>
                </c:pt>
                <c:pt idx="2005">
                  <c:v>44069</c:v>
                </c:pt>
                <c:pt idx="2006">
                  <c:v>44070</c:v>
                </c:pt>
                <c:pt idx="2007">
                  <c:v>44071</c:v>
                </c:pt>
                <c:pt idx="2008">
                  <c:v>44072</c:v>
                </c:pt>
                <c:pt idx="2009">
                  <c:v>44073</c:v>
                </c:pt>
                <c:pt idx="2010">
                  <c:v>44074</c:v>
                </c:pt>
                <c:pt idx="2011">
                  <c:v>44075</c:v>
                </c:pt>
                <c:pt idx="2012">
                  <c:v>44076</c:v>
                </c:pt>
                <c:pt idx="2013">
                  <c:v>44077</c:v>
                </c:pt>
                <c:pt idx="2014">
                  <c:v>44078</c:v>
                </c:pt>
                <c:pt idx="2015">
                  <c:v>44079</c:v>
                </c:pt>
                <c:pt idx="2016">
                  <c:v>44080</c:v>
                </c:pt>
                <c:pt idx="2017">
                  <c:v>44081</c:v>
                </c:pt>
                <c:pt idx="2018">
                  <c:v>44082</c:v>
                </c:pt>
                <c:pt idx="2019">
                  <c:v>44083</c:v>
                </c:pt>
                <c:pt idx="2020">
                  <c:v>44084</c:v>
                </c:pt>
                <c:pt idx="2021">
                  <c:v>44085</c:v>
                </c:pt>
                <c:pt idx="2022">
                  <c:v>44086</c:v>
                </c:pt>
                <c:pt idx="2023">
                  <c:v>44087</c:v>
                </c:pt>
                <c:pt idx="2024">
                  <c:v>44088</c:v>
                </c:pt>
                <c:pt idx="2025">
                  <c:v>44089</c:v>
                </c:pt>
                <c:pt idx="2026">
                  <c:v>44090</c:v>
                </c:pt>
                <c:pt idx="2027">
                  <c:v>44091</c:v>
                </c:pt>
                <c:pt idx="2028">
                  <c:v>44092</c:v>
                </c:pt>
                <c:pt idx="2029">
                  <c:v>44093</c:v>
                </c:pt>
                <c:pt idx="2030">
                  <c:v>44094</c:v>
                </c:pt>
                <c:pt idx="2031">
                  <c:v>44095</c:v>
                </c:pt>
                <c:pt idx="2032">
                  <c:v>44096</c:v>
                </c:pt>
                <c:pt idx="2033">
                  <c:v>44097</c:v>
                </c:pt>
                <c:pt idx="2034">
                  <c:v>44098</c:v>
                </c:pt>
                <c:pt idx="2035">
                  <c:v>44099</c:v>
                </c:pt>
                <c:pt idx="2036">
                  <c:v>44100</c:v>
                </c:pt>
                <c:pt idx="2037">
                  <c:v>44101</c:v>
                </c:pt>
                <c:pt idx="2038">
                  <c:v>44102</c:v>
                </c:pt>
                <c:pt idx="2039">
                  <c:v>44103</c:v>
                </c:pt>
                <c:pt idx="2040">
                  <c:v>44104</c:v>
                </c:pt>
                <c:pt idx="2041">
                  <c:v>44105</c:v>
                </c:pt>
                <c:pt idx="2042">
                  <c:v>44106</c:v>
                </c:pt>
                <c:pt idx="2043">
                  <c:v>44107</c:v>
                </c:pt>
                <c:pt idx="2044">
                  <c:v>44108</c:v>
                </c:pt>
                <c:pt idx="2045">
                  <c:v>44109</c:v>
                </c:pt>
                <c:pt idx="2046">
                  <c:v>44110</c:v>
                </c:pt>
                <c:pt idx="2047">
                  <c:v>44111</c:v>
                </c:pt>
                <c:pt idx="2048">
                  <c:v>44112</c:v>
                </c:pt>
                <c:pt idx="2049">
                  <c:v>44113</c:v>
                </c:pt>
                <c:pt idx="2050">
                  <c:v>44114</c:v>
                </c:pt>
                <c:pt idx="2051">
                  <c:v>44115</c:v>
                </c:pt>
                <c:pt idx="2052">
                  <c:v>44116</c:v>
                </c:pt>
                <c:pt idx="2053">
                  <c:v>44117</c:v>
                </c:pt>
                <c:pt idx="2054">
                  <c:v>44118</c:v>
                </c:pt>
                <c:pt idx="2055">
                  <c:v>44119</c:v>
                </c:pt>
                <c:pt idx="2056">
                  <c:v>44120</c:v>
                </c:pt>
                <c:pt idx="2057">
                  <c:v>44121</c:v>
                </c:pt>
                <c:pt idx="2058">
                  <c:v>44122</c:v>
                </c:pt>
                <c:pt idx="2059">
                  <c:v>44123</c:v>
                </c:pt>
                <c:pt idx="2060">
                  <c:v>44124</c:v>
                </c:pt>
                <c:pt idx="2061">
                  <c:v>44125</c:v>
                </c:pt>
                <c:pt idx="2062">
                  <c:v>44126</c:v>
                </c:pt>
                <c:pt idx="2063">
                  <c:v>44127</c:v>
                </c:pt>
                <c:pt idx="2064">
                  <c:v>44128</c:v>
                </c:pt>
                <c:pt idx="2065">
                  <c:v>44129</c:v>
                </c:pt>
                <c:pt idx="2066">
                  <c:v>44130</c:v>
                </c:pt>
                <c:pt idx="2067">
                  <c:v>44131</c:v>
                </c:pt>
                <c:pt idx="2068">
                  <c:v>44132</c:v>
                </c:pt>
                <c:pt idx="2069">
                  <c:v>44133</c:v>
                </c:pt>
                <c:pt idx="2070">
                  <c:v>44134</c:v>
                </c:pt>
                <c:pt idx="2071">
                  <c:v>44135</c:v>
                </c:pt>
                <c:pt idx="2072">
                  <c:v>44136</c:v>
                </c:pt>
                <c:pt idx="2073">
                  <c:v>44137</c:v>
                </c:pt>
                <c:pt idx="2074">
                  <c:v>44138</c:v>
                </c:pt>
                <c:pt idx="2075">
                  <c:v>44139</c:v>
                </c:pt>
                <c:pt idx="2076">
                  <c:v>44140</c:v>
                </c:pt>
                <c:pt idx="2077">
                  <c:v>44141</c:v>
                </c:pt>
                <c:pt idx="2078">
                  <c:v>44142</c:v>
                </c:pt>
                <c:pt idx="2079">
                  <c:v>44143</c:v>
                </c:pt>
                <c:pt idx="2080">
                  <c:v>44144</c:v>
                </c:pt>
                <c:pt idx="2081">
                  <c:v>44145</c:v>
                </c:pt>
                <c:pt idx="2082">
                  <c:v>44146</c:v>
                </c:pt>
                <c:pt idx="2083">
                  <c:v>44147</c:v>
                </c:pt>
                <c:pt idx="2084">
                  <c:v>44148</c:v>
                </c:pt>
                <c:pt idx="2085">
                  <c:v>44149</c:v>
                </c:pt>
                <c:pt idx="2086">
                  <c:v>44150</c:v>
                </c:pt>
                <c:pt idx="2087">
                  <c:v>44151</c:v>
                </c:pt>
                <c:pt idx="2088">
                  <c:v>44152</c:v>
                </c:pt>
                <c:pt idx="2089">
                  <c:v>44153</c:v>
                </c:pt>
                <c:pt idx="2090">
                  <c:v>44154</c:v>
                </c:pt>
                <c:pt idx="2091">
                  <c:v>44155</c:v>
                </c:pt>
                <c:pt idx="2092">
                  <c:v>44156</c:v>
                </c:pt>
                <c:pt idx="2093">
                  <c:v>44157</c:v>
                </c:pt>
                <c:pt idx="2094">
                  <c:v>44158</c:v>
                </c:pt>
                <c:pt idx="2095">
                  <c:v>44159</c:v>
                </c:pt>
                <c:pt idx="2096">
                  <c:v>44160</c:v>
                </c:pt>
                <c:pt idx="2097">
                  <c:v>44161</c:v>
                </c:pt>
                <c:pt idx="2098">
                  <c:v>44162</c:v>
                </c:pt>
                <c:pt idx="2099">
                  <c:v>44163</c:v>
                </c:pt>
                <c:pt idx="2100">
                  <c:v>44164</c:v>
                </c:pt>
                <c:pt idx="2101">
                  <c:v>44165</c:v>
                </c:pt>
                <c:pt idx="2102">
                  <c:v>44166</c:v>
                </c:pt>
                <c:pt idx="2103">
                  <c:v>44167</c:v>
                </c:pt>
                <c:pt idx="2104">
                  <c:v>44168</c:v>
                </c:pt>
                <c:pt idx="2105">
                  <c:v>44169</c:v>
                </c:pt>
                <c:pt idx="2106">
                  <c:v>44170</c:v>
                </c:pt>
                <c:pt idx="2107">
                  <c:v>44171</c:v>
                </c:pt>
                <c:pt idx="2108">
                  <c:v>44172</c:v>
                </c:pt>
                <c:pt idx="2109">
                  <c:v>44173</c:v>
                </c:pt>
                <c:pt idx="2110">
                  <c:v>44174</c:v>
                </c:pt>
                <c:pt idx="2111">
                  <c:v>44175</c:v>
                </c:pt>
                <c:pt idx="2112">
                  <c:v>44176</c:v>
                </c:pt>
                <c:pt idx="2113">
                  <c:v>44177</c:v>
                </c:pt>
                <c:pt idx="2114">
                  <c:v>44178</c:v>
                </c:pt>
                <c:pt idx="2115">
                  <c:v>44179</c:v>
                </c:pt>
                <c:pt idx="2116">
                  <c:v>44180</c:v>
                </c:pt>
                <c:pt idx="2117">
                  <c:v>44181</c:v>
                </c:pt>
                <c:pt idx="2118">
                  <c:v>44182</c:v>
                </c:pt>
                <c:pt idx="2119">
                  <c:v>44183</c:v>
                </c:pt>
                <c:pt idx="2120">
                  <c:v>44184</c:v>
                </c:pt>
                <c:pt idx="2121">
                  <c:v>44185</c:v>
                </c:pt>
                <c:pt idx="2122">
                  <c:v>44186</c:v>
                </c:pt>
                <c:pt idx="2123">
                  <c:v>44187</c:v>
                </c:pt>
                <c:pt idx="2124">
                  <c:v>44188</c:v>
                </c:pt>
                <c:pt idx="2125">
                  <c:v>44189</c:v>
                </c:pt>
                <c:pt idx="2126">
                  <c:v>44190</c:v>
                </c:pt>
                <c:pt idx="2127">
                  <c:v>44191</c:v>
                </c:pt>
                <c:pt idx="2128">
                  <c:v>44192</c:v>
                </c:pt>
                <c:pt idx="2129">
                  <c:v>44193</c:v>
                </c:pt>
                <c:pt idx="2130">
                  <c:v>44194</c:v>
                </c:pt>
                <c:pt idx="2131">
                  <c:v>44195</c:v>
                </c:pt>
                <c:pt idx="2132">
                  <c:v>44196</c:v>
                </c:pt>
                <c:pt idx="2133">
                  <c:v>44197</c:v>
                </c:pt>
                <c:pt idx="2134">
                  <c:v>44198</c:v>
                </c:pt>
                <c:pt idx="2135">
                  <c:v>44199</c:v>
                </c:pt>
                <c:pt idx="2136">
                  <c:v>44200</c:v>
                </c:pt>
                <c:pt idx="2137">
                  <c:v>44201</c:v>
                </c:pt>
                <c:pt idx="2138">
                  <c:v>44202</c:v>
                </c:pt>
                <c:pt idx="2139">
                  <c:v>44203</c:v>
                </c:pt>
                <c:pt idx="2140">
                  <c:v>44204</c:v>
                </c:pt>
                <c:pt idx="2141">
                  <c:v>44205</c:v>
                </c:pt>
                <c:pt idx="2142">
                  <c:v>44206</c:v>
                </c:pt>
                <c:pt idx="2143">
                  <c:v>44207</c:v>
                </c:pt>
                <c:pt idx="2144">
                  <c:v>44208</c:v>
                </c:pt>
                <c:pt idx="2145">
                  <c:v>44209</c:v>
                </c:pt>
                <c:pt idx="2146">
                  <c:v>44210</c:v>
                </c:pt>
                <c:pt idx="2147">
                  <c:v>44211</c:v>
                </c:pt>
                <c:pt idx="2148">
                  <c:v>44212</c:v>
                </c:pt>
                <c:pt idx="2149">
                  <c:v>44213</c:v>
                </c:pt>
                <c:pt idx="2150">
                  <c:v>44214</c:v>
                </c:pt>
                <c:pt idx="2151">
                  <c:v>44215</c:v>
                </c:pt>
                <c:pt idx="2152">
                  <c:v>44216</c:v>
                </c:pt>
                <c:pt idx="2153">
                  <c:v>44217</c:v>
                </c:pt>
                <c:pt idx="2154">
                  <c:v>44218</c:v>
                </c:pt>
                <c:pt idx="2155">
                  <c:v>44219</c:v>
                </c:pt>
                <c:pt idx="2156">
                  <c:v>44220</c:v>
                </c:pt>
                <c:pt idx="2157">
                  <c:v>44221</c:v>
                </c:pt>
                <c:pt idx="2158">
                  <c:v>44222</c:v>
                </c:pt>
                <c:pt idx="2159">
                  <c:v>44223</c:v>
                </c:pt>
                <c:pt idx="2160">
                  <c:v>44224</c:v>
                </c:pt>
                <c:pt idx="2161">
                  <c:v>44225</c:v>
                </c:pt>
                <c:pt idx="2162">
                  <c:v>44226</c:v>
                </c:pt>
                <c:pt idx="2163">
                  <c:v>44227</c:v>
                </c:pt>
                <c:pt idx="2164">
                  <c:v>44228</c:v>
                </c:pt>
                <c:pt idx="2165">
                  <c:v>44229</c:v>
                </c:pt>
                <c:pt idx="2166">
                  <c:v>44230</c:v>
                </c:pt>
                <c:pt idx="2167">
                  <c:v>44231</c:v>
                </c:pt>
                <c:pt idx="2168">
                  <c:v>44232</c:v>
                </c:pt>
                <c:pt idx="2169">
                  <c:v>44233</c:v>
                </c:pt>
                <c:pt idx="2170">
                  <c:v>44234</c:v>
                </c:pt>
                <c:pt idx="2171">
                  <c:v>44235</c:v>
                </c:pt>
                <c:pt idx="2172">
                  <c:v>44236</c:v>
                </c:pt>
                <c:pt idx="2173">
                  <c:v>44237</c:v>
                </c:pt>
                <c:pt idx="2174">
                  <c:v>44238</c:v>
                </c:pt>
                <c:pt idx="2175">
                  <c:v>44239</c:v>
                </c:pt>
                <c:pt idx="2176">
                  <c:v>44240</c:v>
                </c:pt>
                <c:pt idx="2177">
                  <c:v>44241</c:v>
                </c:pt>
                <c:pt idx="2178">
                  <c:v>44242</c:v>
                </c:pt>
                <c:pt idx="2179">
                  <c:v>44243</c:v>
                </c:pt>
                <c:pt idx="2180">
                  <c:v>44244</c:v>
                </c:pt>
                <c:pt idx="2181">
                  <c:v>44245</c:v>
                </c:pt>
                <c:pt idx="2182">
                  <c:v>44246</c:v>
                </c:pt>
                <c:pt idx="2183">
                  <c:v>44247</c:v>
                </c:pt>
                <c:pt idx="2184">
                  <c:v>44248</c:v>
                </c:pt>
                <c:pt idx="2185">
                  <c:v>44249</c:v>
                </c:pt>
                <c:pt idx="2186">
                  <c:v>44250</c:v>
                </c:pt>
                <c:pt idx="2187">
                  <c:v>44251</c:v>
                </c:pt>
                <c:pt idx="2188">
                  <c:v>44252</c:v>
                </c:pt>
                <c:pt idx="2189">
                  <c:v>44253</c:v>
                </c:pt>
                <c:pt idx="2190">
                  <c:v>44254</c:v>
                </c:pt>
                <c:pt idx="2191">
                  <c:v>44255</c:v>
                </c:pt>
                <c:pt idx="2192">
                  <c:v>44256</c:v>
                </c:pt>
                <c:pt idx="2193">
                  <c:v>44257</c:v>
                </c:pt>
                <c:pt idx="2194">
                  <c:v>44258</c:v>
                </c:pt>
                <c:pt idx="2195">
                  <c:v>44259</c:v>
                </c:pt>
                <c:pt idx="2196">
                  <c:v>44260</c:v>
                </c:pt>
                <c:pt idx="2197">
                  <c:v>44261</c:v>
                </c:pt>
                <c:pt idx="2198">
                  <c:v>44262</c:v>
                </c:pt>
                <c:pt idx="2199">
                  <c:v>44263</c:v>
                </c:pt>
                <c:pt idx="2200">
                  <c:v>44264</c:v>
                </c:pt>
                <c:pt idx="2201">
                  <c:v>44265</c:v>
                </c:pt>
                <c:pt idx="2202">
                  <c:v>44266</c:v>
                </c:pt>
                <c:pt idx="2203">
                  <c:v>44267</c:v>
                </c:pt>
                <c:pt idx="2204">
                  <c:v>44268</c:v>
                </c:pt>
                <c:pt idx="2205">
                  <c:v>44269</c:v>
                </c:pt>
                <c:pt idx="2206">
                  <c:v>44270</c:v>
                </c:pt>
                <c:pt idx="2207">
                  <c:v>44271</c:v>
                </c:pt>
                <c:pt idx="2208">
                  <c:v>44272</c:v>
                </c:pt>
                <c:pt idx="2209">
                  <c:v>44273</c:v>
                </c:pt>
                <c:pt idx="2210">
                  <c:v>44274</c:v>
                </c:pt>
                <c:pt idx="2211">
                  <c:v>44275</c:v>
                </c:pt>
                <c:pt idx="2212">
                  <c:v>44276</c:v>
                </c:pt>
                <c:pt idx="2213">
                  <c:v>44277</c:v>
                </c:pt>
                <c:pt idx="2214">
                  <c:v>44278</c:v>
                </c:pt>
                <c:pt idx="2215">
                  <c:v>44279</c:v>
                </c:pt>
                <c:pt idx="2216">
                  <c:v>44280</c:v>
                </c:pt>
                <c:pt idx="2217">
                  <c:v>44281</c:v>
                </c:pt>
                <c:pt idx="2218">
                  <c:v>44282</c:v>
                </c:pt>
                <c:pt idx="2219">
                  <c:v>44283</c:v>
                </c:pt>
                <c:pt idx="2220">
                  <c:v>44284</c:v>
                </c:pt>
                <c:pt idx="2221">
                  <c:v>44285</c:v>
                </c:pt>
                <c:pt idx="2222">
                  <c:v>44286</c:v>
                </c:pt>
                <c:pt idx="2223">
                  <c:v>44287</c:v>
                </c:pt>
                <c:pt idx="2224">
                  <c:v>44288</c:v>
                </c:pt>
                <c:pt idx="2225">
                  <c:v>44289</c:v>
                </c:pt>
                <c:pt idx="2226">
                  <c:v>44290</c:v>
                </c:pt>
                <c:pt idx="2227">
                  <c:v>44291</c:v>
                </c:pt>
                <c:pt idx="2228">
                  <c:v>44292</c:v>
                </c:pt>
                <c:pt idx="2229">
                  <c:v>44293</c:v>
                </c:pt>
                <c:pt idx="2230">
                  <c:v>44294</c:v>
                </c:pt>
                <c:pt idx="2231">
                  <c:v>44295</c:v>
                </c:pt>
                <c:pt idx="2232">
                  <c:v>44296</c:v>
                </c:pt>
                <c:pt idx="2233">
                  <c:v>44297</c:v>
                </c:pt>
                <c:pt idx="2234">
                  <c:v>44298</c:v>
                </c:pt>
                <c:pt idx="2235">
                  <c:v>44299</c:v>
                </c:pt>
                <c:pt idx="2236">
                  <c:v>44300</c:v>
                </c:pt>
                <c:pt idx="2237">
                  <c:v>44301</c:v>
                </c:pt>
                <c:pt idx="2238">
                  <c:v>44302</c:v>
                </c:pt>
                <c:pt idx="2239">
                  <c:v>44303</c:v>
                </c:pt>
                <c:pt idx="2240">
                  <c:v>44304</c:v>
                </c:pt>
                <c:pt idx="2241">
                  <c:v>44305</c:v>
                </c:pt>
                <c:pt idx="2242">
                  <c:v>44306</c:v>
                </c:pt>
                <c:pt idx="2243">
                  <c:v>44307</c:v>
                </c:pt>
                <c:pt idx="2244">
                  <c:v>44308</c:v>
                </c:pt>
                <c:pt idx="2245">
                  <c:v>44309</c:v>
                </c:pt>
                <c:pt idx="2246">
                  <c:v>44310</c:v>
                </c:pt>
                <c:pt idx="2247">
                  <c:v>44311</c:v>
                </c:pt>
                <c:pt idx="2248">
                  <c:v>44312</c:v>
                </c:pt>
                <c:pt idx="2249">
                  <c:v>44313</c:v>
                </c:pt>
                <c:pt idx="2250">
                  <c:v>44314</c:v>
                </c:pt>
                <c:pt idx="2251">
                  <c:v>44315</c:v>
                </c:pt>
                <c:pt idx="2252">
                  <c:v>44316</c:v>
                </c:pt>
                <c:pt idx="2253">
                  <c:v>44317</c:v>
                </c:pt>
                <c:pt idx="2254">
                  <c:v>44318</c:v>
                </c:pt>
                <c:pt idx="2255">
                  <c:v>44319</c:v>
                </c:pt>
                <c:pt idx="2256">
                  <c:v>44320</c:v>
                </c:pt>
                <c:pt idx="2257">
                  <c:v>44321</c:v>
                </c:pt>
                <c:pt idx="2258">
                  <c:v>44322</c:v>
                </c:pt>
                <c:pt idx="2259">
                  <c:v>44323</c:v>
                </c:pt>
                <c:pt idx="2260">
                  <c:v>44324</c:v>
                </c:pt>
                <c:pt idx="2261">
                  <c:v>44325</c:v>
                </c:pt>
                <c:pt idx="2262">
                  <c:v>44326</c:v>
                </c:pt>
                <c:pt idx="2263">
                  <c:v>44327</c:v>
                </c:pt>
                <c:pt idx="2264">
                  <c:v>44328</c:v>
                </c:pt>
                <c:pt idx="2265">
                  <c:v>44329</c:v>
                </c:pt>
                <c:pt idx="2266">
                  <c:v>44330</c:v>
                </c:pt>
                <c:pt idx="2267">
                  <c:v>44331</c:v>
                </c:pt>
                <c:pt idx="2268">
                  <c:v>44332</c:v>
                </c:pt>
                <c:pt idx="2269">
                  <c:v>44333</c:v>
                </c:pt>
                <c:pt idx="2270">
                  <c:v>44334</c:v>
                </c:pt>
                <c:pt idx="2271">
                  <c:v>44335</c:v>
                </c:pt>
                <c:pt idx="2272">
                  <c:v>44336</c:v>
                </c:pt>
                <c:pt idx="2273">
                  <c:v>44337</c:v>
                </c:pt>
                <c:pt idx="2274">
                  <c:v>44338</c:v>
                </c:pt>
                <c:pt idx="2275">
                  <c:v>44339</c:v>
                </c:pt>
                <c:pt idx="2276">
                  <c:v>44340</c:v>
                </c:pt>
                <c:pt idx="2277">
                  <c:v>44341</c:v>
                </c:pt>
                <c:pt idx="2278">
                  <c:v>44342</c:v>
                </c:pt>
                <c:pt idx="2279">
                  <c:v>44343</c:v>
                </c:pt>
                <c:pt idx="2280">
                  <c:v>44344</c:v>
                </c:pt>
                <c:pt idx="2281">
                  <c:v>44345</c:v>
                </c:pt>
                <c:pt idx="2282">
                  <c:v>44346</c:v>
                </c:pt>
                <c:pt idx="2283">
                  <c:v>44347</c:v>
                </c:pt>
                <c:pt idx="2284">
                  <c:v>44348</c:v>
                </c:pt>
                <c:pt idx="2285">
                  <c:v>44349</c:v>
                </c:pt>
                <c:pt idx="2286">
                  <c:v>44350</c:v>
                </c:pt>
                <c:pt idx="2287">
                  <c:v>44351</c:v>
                </c:pt>
                <c:pt idx="2288">
                  <c:v>44352</c:v>
                </c:pt>
                <c:pt idx="2289">
                  <c:v>44353</c:v>
                </c:pt>
                <c:pt idx="2290">
                  <c:v>44354</c:v>
                </c:pt>
                <c:pt idx="2291">
                  <c:v>44355</c:v>
                </c:pt>
                <c:pt idx="2292">
                  <c:v>44356</c:v>
                </c:pt>
                <c:pt idx="2293">
                  <c:v>44357</c:v>
                </c:pt>
                <c:pt idx="2294">
                  <c:v>44358</c:v>
                </c:pt>
                <c:pt idx="2295">
                  <c:v>44359</c:v>
                </c:pt>
                <c:pt idx="2296">
                  <c:v>44360</c:v>
                </c:pt>
                <c:pt idx="2297">
                  <c:v>44361</c:v>
                </c:pt>
                <c:pt idx="2298">
                  <c:v>44362</c:v>
                </c:pt>
                <c:pt idx="2299">
                  <c:v>44363</c:v>
                </c:pt>
                <c:pt idx="2300">
                  <c:v>44364</c:v>
                </c:pt>
                <c:pt idx="2301">
                  <c:v>44365</c:v>
                </c:pt>
                <c:pt idx="2302">
                  <c:v>44366</c:v>
                </c:pt>
                <c:pt idx="2303">
                  <c:v>44367</c:v>
                </c:pt>
                <c:pt idx="2304">
                  <c:v>44368</c:v>
                </c:pt>
                <c:pt idx="2305">
                  <c:v>44369</c:v>
                </c:pt>
                <c:pt idx="2306">
                  <c:v>44370</c:v>
                </c:pt>
                <c:pt idx="2307">
                  <c:v>44371</c:v>
                </c:pt>
                <c:pt idx="2308">
                  <c:v>44372</c:v>
                </c:pt>
                <c:pt idx="2309">
                  <c:v>44373</c:v>
                </c:pt>
                <c:pt idx="2310">
                  <c:v>44374</c:v>
                </c:pt>
                <c:pt idx="2311">
                  <c:v>44375</c:v>
                </c:pt>
                <c:pt idx="2312">
                  <c:v>44376</c:v>
                </c:pt>
                <c:pt idx="2313">
                  <c:v>44377</c:v>
                </c:pt>
                <c:pt idx="2314">
                  <c:v>44378</c:v>
                </c:pt>
                <c:pt idx="2315">
                  <c:v>44379</c:v>
                </c:pt>
                <c:pt idx="2316">
                  <c:v>44380</c:v>
                </c:pt>
                <c:pt idx="2317">
                  <c:v>44381</c:v>
                </c:pt>
                <c:pt idx="2318">
                  <c:v>44382</c:v>
                </c:pt>
                <c:pt idx="2319">
                  <c:v>44383</c:v>
                </c:pt>
                <c:pt idx="2320">
                  <c:v>44384</c:v>
                </c:pt>
                <c:pt idx="2321">
                  <c:v>44385</c:v>
                </c:pt>
                <c:pt idx="2322">
                  <c:v>44386</c:v>
                </c:pt>
                <c:pt idx="2323">
                  <c:v>44387</c:v>
                </c:pt>
                <c:pt idx="2324">
                  <c:v>44388</c:v>
                </c:pt>
                <c:pt idx="2325">
                  <c:v>44389</c:v>
                </c:pt>
                <c:pt idx="2326">
                  <c:v>44390</c:v>
                </c:pt>
                <c:pt idx="2327">
                  <c:v>44391</c:v>
                </c:pt>
                <c:pt idx="2328">
                  <c:v>44392</c:v>
                </c:pt>
                <c:pt idx="2329">
                  <c:v>44393</c:v>
                </c:pt>
                <c:pt idx="2330">
                  <c:v>44394</c:v>
                </c:pt>
                <c:pt idx="2331">
                  <c:v>44395</c:v>
                </c:pt>
                <c:pt idx="2332">
                  <c:v>44396</c:v>
                </c:pt>
                <c:pt idx="2333">
                  <c:v>44397</c:v>
                </c:pt>
                <c:pt idx="2334">
                  <c:v>44398</c:v>
                </c:pt>
                <c:pt idx="2335">
                  <c:v>44399</c:v>
                </c:pt>
                <c:pt idx="2336">
                  <c:v>44400</c:v>
                </c:pt>
                <c:pt idx="2337">
                  <c:v>44401</c:v>
                </c:pt>
                <c:pt idx="2338">
                  <c:v>44402</c:v>
                </c:pt>
                <c:pt idx="2339">
                  <c:v>44403</c:v>
                </c:pt>
                <c:pt idx="2340">
                  <c:v>44404</c:v>
                </c:pt>
                <c:pt idx="2341">
                  <c:v>44405</c:v>
                </c:pt>
                <c:pt idx="2342">
                  <c:v>44406</c:v>
                </c:pt>
                <c:pt idx="2343">
                  <c:v>44407</c:v>
                </c:pt>
                <c:pt idx="2344">
                  <c:v>44408</c:v>
                </c:pt>
                <c:pt idx="2345">
                  <c:v>44409</c:v>
                </c:pt>
                <c:pt idx="2346">
                  <c:v>44410</c:v>
                </c:pt>
                <c:pt idx="2347">
                  <c:v>44411</c:v>
                </c:pt>
                <c:pt idx="2348">
                  <c:v>44412</c:v>
                </c:pt>
                <c:pt idx="2349">
                  <c:v>44413</c:v>
                </c:pt>
                <c:pt idx="2350">
                  <c:v>44414</c:v>
                </c:pt>
                <c:pt idx="2351">
                  <c:v>44415</c:v>
                </c:pt>
                <c:pt idx="2352">
                  <c:v>44416</c:v>
                </c:pt>
                <c:pt idx="2353">
                  <c:v>44417</c:v>
                </c:pt>
                <c:pt idx="2354">
                  <c:v>44418</c:v>
                </c:pt>
                <c:pt idx="2355">
                  <c:v>44419</c:v>
                </c:pt>
                <c:pt idx="2356">
                  <c:v>44420</c:v>
                </c:pt>
                <c:pt idx="2357">
                  <c:v>44421</c:v>
                </c:pt>
                <c:pt idx="2358">
                  <c:v>44422</c:v>
                </c:pt>
                <c:pt idx="2359">
                  <c:v>44423</c:v>
                </c:pt>
                <c:pt idx="2360">
                  <c:v>44424</c:v>
                </c:pt>
                <c:pt idx="2361">
                  <c:v>44425</c:v>
                </c:pt>
                <c:pt idx="2362">
                  <c:v>44426</c:v>
                </c:pt>
                <c:pt idx="2363">
                  <c:v>44427</c:v>
                </c:pt>
                <c:pt idx="2364">
                  <c:v>44428</c:v>
                </c:pt>
                <c:pt idx="2365">
                  <c:v>44429</c:v>
                </c:pt>
                <c:pt idx="2366">
                  <c:v>44430</c:v>
                </c:pt>
                <c:pt idx="2367">
                  <c:v>44431</c:v>
                </c:pt>
                <c:pt idx="2368">
                  <c:v>44432</c:v>
                </c:pt>
                <c:pt idx="2369">
                  <c:v>44433</c:v>
                </c:pt>
                <c:pt idx="2370">
                  <c:v>44434</c:v>
                </c:pt>
                <c:pt idx="2371">
                  <c:v>44435</c:v>
                </c:pt>
                <c:pt idx="2372">
                  <c:v>44436</c:v>
                </c:pt>
                <c:pt idx="2373">
                  <c:v>44437</c:v>
                </c:pt>
                <c:pt idx="2374">
                  <c:v>44438</c:v>
                </c:pt>
                <c:pt idx="2375">
                  <c:v>44439</c:v>
                </c:pt>
                <c:pt idx="2376">
                  <c:v>44440</c:v>
                </c:pt>
                <c:pt idx="2377">
                  <c:v>44441</c:v>
                </c:pt>
                <c:pt idx="2378">
                  <c:v>44442</c:v>
                </c:pt>
                <c:pt idx="2379">
                  <c:v>44443</c:v>
                </c:pt>
                <c:pt idx="2380">
                  <c:v>44444</c:v>
                </c:pt>
                <c:pt idx="2381">
                  <c:v>44445</c:v>
                </c:pt>
                <c:pt idx="2382">
                  <c:v>44446</c:v>
                </c:pt>
                <c:pt idx="2383">
                  <c:v>44447</c:v>
                </c:pt>
                <c:pt idx="2384">
                  <c:v>44448</c:v>
                </c:pt>
                <c:pt idx="2385">
                  <c:v>44449</c:v>
                </c:pt>
                <c:pt idx="2386">
                  <c:v>44450</c:v>
                </c:pt>
                <c:pt idx="2387">
                  <c:v>44451</c:v>
                </c:pt>
                <c:pt idx="2388">
                  <c:v>44452</c:v>
                </c:pt>
                <c:pt idx="2389">
                  <c:v>44453</c:v>
                </c:pt>
                <c:pt idx="2390">
                  <c:v>44454</c:v>
                </c:pt>
                <c:pt idx="2391">
                  <c:v>44455</c:v>
                </c:pt>
                <c:pt idx="2392">
                  <c:v>44456</c:v>
                </c:pt>
                <c:pt idx="2393">
                  <c:v>44457</c:v>
                </c:pt>
                <c:pt idx="2394">
                  <c:v>44458</c:v>
                </c:pt>
                <c:pt idx="2395">
                  <c:v>44459</c:v>
                </c:pt>
                <c:pt idx="2396">
                  <c:v>44460</c:v>
                </c:pt>
                <c:pt idx="2397">
                  <c:v>44461</c:v>
                </c:pt>
                <c:pt idx="2398">
                  <c:v>44462</c:v>
                </c:pt>
                <c:pt idx="2399">
                  <c:v>44463</c:v>
                </c:pt>
                <c:pt idx="2400">
                  <c:v>44464</c:v>
                </c:pt>
                <c:pt idx="2401">
                  <c:v>44465</c:v>
                </c:pt>
                <c:pt idx="2402">
                  <c:v>44466</c:v>
                </c:pt>
                <c:pt idx="2403">
                  <c:v>44467</c:v>
                </c:pt>
                <c:pt idx="2404">
                  <c:v>44468</c:v>
                </c:pt>
                <c:pt idx="2405">
                  <c:v>44469</c:v>
                </c:pt>
                <c:pt idx="2406">
                  <c:v>44470</c:v>
                </c:pt>
                <c:pt idx="2407">
                  <c:v>44471</c:v>
                </c:pt>
                <c:pt idx="2408">
                  <c:v>44472</c:v>
                </c:pt>
                <c:pt idx="2409">
                  <c:v>44473</c:v>
                </c:pt>
                <c:pt idx="2410">
                  <c:v>44474</c:v>
                </c:pt>
                <c:pt idx="2411">
                  <c:v>44475</c:v>
                </c:pt>
                <c:pt idx="2412">
                  <c:v>44476</c:v>
                </c:pt>
                <c:pt idx="2413">
                  <c:v>44477</c:v>
                </c:pt>
                <c:pt idx="2414">
                  <c:v>44478</c:v>
                </c:pt>
                <c:pt idx="2415">
                  <c:v>44479</c:v>
                </c:pt>
                <c:pt idx="2416">
                  <c:v>44480</c:v>
                </c:pt>
                <c:pt idx="2417">
                  <c:v>44481</c:v>
                </c:pt>
                <c:pt idx="2418">
                  <c:v>44482</c:v>
                </c:pt>
                <c:pt idx="2419">
                  <c:v>44483</c:v>
                </c:pt>
                <c:pt idx="2420">
                  <c:v>44484</c:v>
                </c:pt>
                <c:pt idx="2421">
                  <c:v>44485</c:v>
                </c:pt>
                <c:pt idx="2422">
                  <c:v>44486</c:v>
                </c:pt>
                <c:pt idx="2423">
                  <c:v>44487</c:v>
                </c:pt>
                <c:pt idx="2424">
                  <c:v>44488</c:v>
                </c:pt>
                <c:pt idx="2425">
                  <c:v>44489</c:v>
                </c:pt>
                <c:pt idx="2426">
                  <c:v>44490</c:v>
                </c:pt>
                <c:pt idx="2427">
                  <c:v>44491</c:v>
                </c:pt>
                <c:pt idx="2428">
                  <c:v>44492</c:v>
                </c:pt>
                <c:pt idx="2429">
                  <c:v>44493</c:v>
                </c:pt>
                <c:pt idx="2430">
                  <c:v>44494</c:v>
                </c:pt>
                <c:pt idx="2431">
                  <c:v>44495</c:v>
                </c:pt>
                <c:pt idx="2432">
                  <c:v>44496</c:v>
                </c:pt>
                <c:pt idx="2433">
                  <c:v>44497</c:v>
                </c:pt>
                <c:pt idx="2434">
                  <c:v>44498</c:v>
                </c:pt>
                <c:pt idx="2435">
                  <c:v>44499</c:v>
                </c:pt>
                <c:pt idx="2436">
                  <c:v>44500</c:v>
                </c:pt>
                <c:pt idx="2437">
                  <c:v>44501</c:v>
                </c:pt>
                <c:pt idx="2438">
                  <c:v>44502</c:v>
                </c:pt>
                <c:pt idx="2439">
                  <c:v>44503</c:v>
                </c:pt>
                <c:pt idx="2440">
                  <c:v>44504</c:v>
                </c:pt>
                <c:pt idx="2441">
                  <c:v>44505</c:v>
                </c:pt>
                <c:pt idx="2442">
                  <c:v>44506</c:v>
                </c:pt>
                <c:pt idx="2443">
                  <c:v>44507</c:v>
                </c:pt>
                <c:pt idx="2444">
                  <c:v>44508</c:v>
                </c:pt>
                <c:pt idx="2445">
                  <c:v>44509</c:v>
                </c:pt>
                <c:pt idx="2446">
                  <c:v>44510</c:v>
                </c:pt>
                <c:pt idx="2447">
                  <c:v>44511</c:v>
                </c:pt>
                <c:pt idx="2448">
                  <c:v>44512</c:v>
                </c:pt>
                <c:pt idx="2449">
                  <c:v>44513</c:v>
                </c:pt>
                <c:pt idx="2450">
                  <c:v>44514</c:v>
                </c:pt>
                <c:pt idx="2451">
                  <c:v>44515</c:v>
                </c:pt>
                <c:pt idx="2452">
                  <c:v>44516</c:v>
                </c:pt>
                <c:pt idx="2453">
                  <c:v>44517</c:v>
                </c:pt>
                <c:pt idx="2454">
                  <c:v>44518</c:v>
                </c:pt>
                <c:pt idx="2455">
                  <c:v>44519</c:v>
                </c:pt>
                <c:pt idx="2456">
                  <c:v>44520</c:v>
                </c:pt>
                <c:pt idx="2457">
                  <c:v>44521</c:v>
                </c:pt>
                <c:pt idx="2458">
                  <c:v>44522</c:v>
                </c:pt>
                <c:pt idx="2459">
                  <c:v>44523</c:v>
                </c:pt>
                <c:pt idx="2460">
                  <c:v>44524</c:v>
                </c:pt>
                <c:pt idx="2461">
                  <c:v>44525</c:v>
                </c:pt>
                <c:pt idx="2462">
                  <c:v>44526</c:v>
                </c:pt>
                <c:pt idx="2463">
                  <c:v>44527</c:v>
                </c:pt>
                <c:pt idx="2464">
                  <c:v>44528</c:v>
                </c:pt>
                <c:pt idx="2465">
                  <c:v>44529</c:v>
                </c:pt>
                <c:pt idx="2466">
                  <c:v>44530</c:v>
                </c:pt>
                <c:pt idx="2467">
                  <c:v>44531</c:v>
                </c:pt>
                <c:pt idx="2468">
                  <c:v>44532</c:v>
                </c:pt>
                <c:pt idx="2469">
                  <c:v>44533</c:v>
                </c:pt>
                <c:pt idx="2470">
                  <c:v>44534</c:v>
                </c:pt>
                <c:pt idx="2471">
                  <c:v>44535</c:v>
                </c:pt>
                <c:pt idx="2472">
                  <c:v>44536</c:v>
                </c:pt>
                <c:pt idx="2473">
                  <c:v>44537</c:v>
                </c:pt>
                <c:pt idx="2474">
                  <c:v>44538</c:v>
                </c:pt>
                <c:pt idx="2475">
                  <c:v>44539</c:v>
                </c:pt>
                <c:pt idx="2476">
                  <c:v>44540</c:v>
                </c:pt>
                <c:pt idx="2477">
                  <c:v>44541</c:v>
                </c:pt>
                <c:pt idx="2478">
                  <c:v>44542</c:v>
                </c:pt>
                <c:pt idx="2479">
                  <c:v>44543</c:v>
                </c:pt>
                <c:pt idx="2480">
                  <c:v>44544</c:v>
                </c:pt>
                <c:pt idx="2481">
                  <c:v>44545</c:v>
                </c:pt>
                <c:pt idx="2482">
                  <c:v>44546</c:v>
                </c:pt>
                <c:pt idx="2483">
                  <c:v>44547</c:v>
                </c:pt>
                <c:pt idx="2484">
                  <c:v>44548</c:v>
                </c:pt>
                <c:pt idx="2485">
                  <c:v>44549</c:v>
                </c:pt>
                <c:pt idx="2486">
                  <c:v>44550</c:v>
                </c:pt>
                <c:pt idx="2487">
                  <c:v>44551</c:v>
                </c:pt>
                <c:pt idx="2488">
                  <c:v>44552</c:v>
                </c:pt>
                <c:pt idx="2489">
                  <c:v>44553</c:v>
                </c:pt>
                <c:pt idx="2490">
                  <c:v>44554</c:v>
                </c:pt>
                <c:pt idx="2491">
                  <c:v>44555</c:v>
                </c:pt>
                <c:pt idx="2492">
                  <c:v>44556</c:v>
                </c:pt>
                <c:pt idx="2493">
                  <c:v>44557</c:v>
                </c:pt>
                <c:pt idx="2494">
                  <c:v>44558</c:v>
                </c:pt>
                <c:pt idx="2495">
                  <c:v>44559</c:v>
                </c:pt>
                <c:pt idx="2496">
                  <c:v>44560</c:v>
                </c:pt>
                <c:pt idx="2497">
                  <c:v>44561</c:v>
                </c:pt>
                <c:pt idx="2498">
                  <c:v>44562</c:v>
                </c:pt>
                <c:pt idx="2499">
                  <c:v>44563</c:v>
                </c:pt>
                <c:pt idx="2500">
                  <c:v>44564</c:v>
                </c:pt>
                <c:pt idx="2501">
                  <c:v>44565</c:v>
                </c:pt>
                <c:pt idx="2502">
                  <c:v>44566</c:v>
                </c:pt>
                <c:pt idx="2503">
                  <c:v>44567</c:v>
                </c:pt>
                <c:pt idx="2504">
                  <c:v>44568</c:v>
                </c:pt>
                <c:pt idx="2505">
                  <c:v>44569</c:v>
                </c:pt>
                <c:pt idx="2506">
                  <c:v>44570</c:v>
                </c:pt>
                <c:pt idx="2507">
                  <c:v>44571</c:v>
                </c:pt>
                <c:pt idx="2508">
                  <c:v>44572</c:v>
                </c:pt>
                <c:pt idx="2509">
                  <c:v>44573</c:v>
                </c:pt>
                <c:pt idx="2510">
                  <c:v>44574</c:v>
                </c:pt>
                <c:pt idx="2511">
                  <c:v>44575</c:v>
                </c:pt>
                <c:pt idx="2512">
                  <c:v>44576</c:v>
                </c:pt>
                <c:pt idx="2513">
                  <c:v>44577</c:v>
                </c:pt>
                <c:pt idx="2514">
                  <c:v>44578</c:v>
                </c:pt>
                <c:pt idx="2515">
                  <c:v>44579</c:v>
                </c:pt>
                <c:pt idx="2516">
                  <c:v>44580</c:v>
                </c:pt>
                <c:pt idx="2517">
                  <c:v>44581</c:v>
                </c:pt>
                <c:pt idx="2518">
                  <c:v>44582</c:v>
                </c:pt>
                <c:pt idx="2519">
                  <c:v>44583</c:v>
                </c:pt>
                <c:pt idx="2520">
                  <c:v>44584</c:v>
                </c:pt>
                <c:pt idx="2521">
                  <c:v>44585</c:v>
                </c:pt>
                <c:pt idx="2522">
                  <c:v>44586</c:v>
                </c:pt>
                <c:pt idx="2523">
                  <c:v>44587</c:v>
                </c:pt>
                <c:pt idx="2524">
                  <c:v>44588</c:v>
                </c:pt>
                <c:pt idx="2525">
                  <c:v>44589</c:v>
                </c:pt>
                <c:pt idx="2526">
                  <c:v>44590</c:v>
                </c:pt>
                <c:pt idx="2527">
                  <c:v>44591</c:v>
                </c:pt>
                <c:pt idx="2528">
                  <c:v>44592</c:v>
                </c:pt>
                <c:pt idx="2529">
                  <c:v>44593</c:v>
                </c:pt>
                <c:pt idx="2530">
                  <c:v>44594</c:v>
                </c:pt>
                <c:pt idx="2531">
                  <c:v>44595</c:v>
                </c:pt>
                <c:pt idx="2532">
                  <c:v>44596</c:v>
                </c:pt>
                <c:pt idx="2533">
                  <c:v>44597</c:v>
                </c:pt>
                <c:pt idx="2534">
                  <c:v>44598</c:v>
                </c:pt>
                <c:pt idx="2535">
                  <c:v>44599</c:v>
                </c:pt>
                <c:pt idx="2536">
                  <c:v>44600</c:v>
                </c:pt>
                <c:pt idx="2537">
                  <c:v>44601</c:v>
                </c:pt>
                <c:pt idx="2538">
                  <c:v>44602</c:v>
                </c:pt>
                <c:pt idx="2539">
                  <c:v>44603</c:v>
                </c:pt>
                <c:pt idx="2540">
                  <c:v>44604</c:v>
                </c:pt>
                <c:pt idx="2541">
                  <c:v>44605</c:v>
                </c:pt>
                <c:pt idx="2542">
                  <c:v>44606</c:v>
                </c:pt>
                <c:pt idx="2543">
                  <c:v>44607</c:v>
                </c:pt>
                <c:pt idx="2544">
                  <c:v>44608</c:v>
                </c:pt>
                <c:pt idx="2545">
                  <c:v>44609</c:v>
                </c:pt>
                <c:pt idx="2546">
                  <c:v>44610</c:v>
                </c:pt>
                <c:pt idx="2547">
                  <c:v>44611</c:v>
                </c:pt>
                <c:pt idx="2548">
                  <c:v>44612</c:v>
                </c:pt>
                <c:pt idx="2549">
                  <c:v>44613</c:v>
                </c:pt>
                <c:pt idx="2550">
                  <c:v>44614</c:v>
                </c:pt>
                <c:pt idx="2551">
                  <c:v>44615</c:v>
                </c:pt>
                <c:pt idx="2552">
                  <c:v>44616</c:v>
                </c:pt>
                <c:pt idx="2553">
                  <c:v>44617</c:v>
                </c:pt>
                <c:pt idx="2554">
                  <c:v>44618</c:v>
                </c:pt>
                <c:pt idx="2555">
                  <c:v>44619</c:v>
                </c:pt>
                <c:pt idx="2556">
                  <c:v>44620</c:v>
                </c:pt>
                <c:pt idx="2557">
                  <c:v>44621</c:v>
                </c:pt>
                <c:pt idx="2558">
                  <c:v>44622</c:v>
                </c:pt>
                <c:pt idx="2559">
                  <c:v>44623</c:v>
                </c:pt>
                <c:pt idx="2560">
                  <c:v>44624</c:v>
                </c:pt>
                <c:pt idx="2561">
                  <c:v>44625</c:v>
                </c:pt>
                <c:pt idx="2562">
                  <c:v>44626</c:v>
                </c:pt>
                <c:pt idx="2563">
                  <c:v>44627</c:v>
                </c:pt>
                <c:pt idx="2564">
                  <c:v>44628</c:v>
                </c:pt>
                <c:pt idx="2565">
                  <c:v>44629</c:v>
                </c:pt>
                <c:pt idx="2566">
                  <c:v>44630</c:v>
                </c:pt>
                <c:pt idx="2567">
                  <c:v>44631</c:v>
                </c:pt>
                <c:pt idx="2568">
                  <c:v>44632</c:v>
                </c:pt>
                <c:pt idx="2569">
                  <c:v>44633</c:v>
                </c:pt>
                <c:pt idx="2570">
                  <c:v>44634</c:v>
                </c:pt>
                <c:pt idx="2571">
                  <c:v>44635</c:v>
                </c:pt>
                <c:pt idx="2572">
                  <c:v>44636</c:v>
                </c:pt>
                <c:pt idx="2573">
                  <c:v>44637</c:v>
                </c:pt>
                <c:pt idx="2574">
                  <c:v>44638</c:v>
                </c:pt>
                <c:pt idx="2575">
                  <c:v>44639</c:v>
                </c:pt>
                <c:pt idx="2576">
                  <c:v>44640</c:v>
                </c:pt>
                <c:pt idx="2577">
                  <c:v>44641</c:v>
                </c:pt>
                <c:pt idx="2578">
                  <c:v>44642</c:v>
                </c:pt>
                <c:pt idx="2579">
                  <c:v>44643</c:v>
                </c:pt>
                <c:pt idx="2580">
                  <c:v>44644</c:v>
                </c:pt>
                <c:pt idx="2581">
                  <c:v>44645</c:v>
                </c:pt>
                <c:pt idx="2582">
                  <c:v>44646</c:v>
                </c:pt>
                <c:pt idx="2583">
                  <c:v>44647</c:v>
                </c:pt>
                <c:pt idx="2584">
                  <c:v>44648</c:v>
                </c:pt>
                <c:pt idx="2585">
                  <c:v>44649</c:v>
                </c:pt>
                <c:pt idx="2586">
                  <c:v>44650</c:v>
                </c:pt>
                <c:pt idx="2587">
                  <c:v>44651</c:v>
                </c:pt>
                <c:pt idx="2588">
                  <c:v>44652</c:v>
                </c:pt>
                <c:pt idx="2589">
                  <c:v>44653</c:v>
                </c:pt>
                <c:pt idx="2590">
                  <c:v>44654</c:v>
                </c:pt>
                <c:pt idx="2591">
                  <c:v>44655</c:v>
                </c:pt>
                <c:pt idx="2592">
                  <c:v>44656</c:v>
                </c:pt>
                <c:pt idx="2593">
                  <c:v>44657</c:v>
                </c:pt>
                <c:pt idx="2594">
                  <c:v>44658</c:v>
                </c:pt>
                <c:pt idx="2595">
                  <c:v>44659</c:v>
                </c:pt>
                <c:pt idx="2596">
                  <c:v>44660</c:v>
                </c:pt>
                <c:pt idx="2597">
                  <c:v>44661</c:v>
                </c:pt>
                <c:pt idx="2598">
                  <c:v>44662</c:v>
                </c:pt>
                <c:pt idx="2599">
                  <c:v>44663</c:v>
                </c:pt>
                <c:pt idx="2600">
                  <c:v>44664</c:v>
                </c:pt>
                <c:pt idx="2601">
                  <c:v>44665</c:v>
                </c:pt>
                <c:pt idx="2602">
                  <c:v>44666</c:v>
                </c:pt>
                <c:pt idx="2603">
                  <c:v>44667</c:v>
                </c:pt>
                <c:pt idx="2604">
                  <c:v>44668</c:v>
                </c:pt>
                <c:pt idx="2605">
                  <c:v>44669</c:v>
                </c:pt>
                <c:pt idx="2606">
                  <c:v>44670</c:v>
                </c:pt>
                <c:pt idx="2607">
                  <c:v>44671</c:v>
                </c:pt>
                <c:pt idx="2608">
                  <c:v>44672</c:v>
                </c:pt>
                <c:pt idx="2609">
                  <c:v>44673</c:v>
                </c:pt>
                <c:pt idx="2610">
                  <c:v>44674</c:v>
                </c:pt>
                <c:pt idx="2611">
                  <c:v>44675</c:v>
                </c:pt>
                <c:pt idx="2612">
                  <c:v>44676</c:v>
                </c:pt>
                <c:pt idx="2613">
                  <c:v>44677</c:v>
                </c:pt>
                <c:pt idx="2614">
                  <c:v>44678</c:v>
                </c:pt>
                <c:pt idx="2615">
                  <c:v>44679</c:v>
                </c:pt>
                <c:pt idx="2616">
                  <c:v>44680</c:v>
                </c:pt>
                <c:pt idx="2617">
                  <c:v>44681</c:v>
                </c:pt>
                <c:pt idx="2618">
                  <c:v>44682</c:v>
                </c:pt>
                <c:pt idx="2619">
                  <c:v>44683</c:v>
                </c:pt>
                <c:pt idx="2620">
                  <c:v>44684</c:v>
                </c:pt>
                <c:pt idx="2621">
                  <c:v>44685</c:v>
                </c:pt>
                <c:pt idx="2622">
                  <c:v>44686</c:v>
                </c:pt>
                <c:pt idx="2623">
                  <c:v>44687</c:v>
                </c:pt>
                <c:pt idx="2624">
                  <c:v>44688</c:v>
                </c:pt>
                <c:pt idx="2625">
                  <c:v>44689</c:v>
                </c:pt>
                <c:pt idx="2626">
                  <c:v>44690</c:v>
                </c:pt>
                <c:pt idx="2627">
                  <c:v>44691</c:v>
                </c:pt>
                <c:pt idx="2628">
                  <c:v>44692</c:v>
                </c:pt>
                <c:pt idx="2629">
                  <c:v>44693</c:v>
                </c:pt>
                <c:pt idx="2630">
                  <c:v>44694</c:v>
                </c:pt>
                <c:pt idx="2631">
                  <c:v>44695</c:v>
                </c:pt>
                <c:pt idx="2632">
                  <c:v>44696</c:v>
                </c:pt>
                <c:pt idx="2633">
                  <c:v>44697</c:v>
                </c:pt>
                <c:pt idx="2634">
                  <c:v>44698</c:v>
                </c:pt>
                <c:pt idx="2635">
                  <c:v>44699</c:v>
                </c:pt>
                <c:pt idx="2636">
                  <c:v>44700</c:v>
                </c:pt>
                <c:pt idx="2637">
                  <c:v>44701</c:v>
                </c:pt>
                <c:pt idx="2638">
                  <c:v>44702</c:v>
                </c:pt>
                <c:pt idx="2639">
                  <c:v>44703</c:v>
                </c:pt>
                <c:pt idx="2640">
                  <c:v>44704</c:v>
                </c:pt>
                <c:pt idx="2641">
                  <c:v>44705</c:v>
                </c:pt>
                <c:pt idx="2642">
                  <c:v>44706</c:v>
                </c:pt>
                <c:pt idx="2643">
                  <c:v>44707</c:v>
                </c:pt>
                <c:pt idx="2644">
                  <c:v>44708</c:v>
                </c:pt>
                <c:pt idx="2645">
                  <c:v>44709</c:v>
                </c:pt>
                <c:pt idx="2646">
                  <c:v>44710</c:v>
                </c:pt>
                <c:pt idx="2647">
                  <c:v>44711</c:v>
                </c:pt>
                <c:pt idx="2648">
                  <c:v>44712</c:v>
                </c:pt>
                <c:pt idx="2649">
                  <c:v>44713</c:v>
                </c:pt>
                <c:pt idx="2650">
                  <c:v>44714</c:v>
                </c:pt>
                <c:pt idx="2651">
                  <c:v>44715</c:v>
                </c:pt>
                <c:pt idx="2652">
                  <c:v>44716</c:v>
                </c:pt>
                <c:pt idx="2653">
                  <c:v>44717</c:v>
                </c:pt>
                <c:pt idx="2654">
                  <c:v>44718</c:v>
                </c:pt>
                <c:pt idx="2655">
                  <c:v>44719</c:v>
                </c:pt>
                <c:pt idx="2656">
                  <c:v>44720</c:v>
                </c:pt>
                <c:pt idx="2657">
                  <c:v>44721</c:v>
                </c:pt>
                <c:pt idx="2658">
                  <c:v>44722</c:v>
                </c:pt>
                <c:pt idx="2659">
                  <c:v>44723</c:v>
                </c:pt>
                <c:pt idx="2660">
                  <c:v>44724</c:v>
                </c:pt>
                <c:pt idx="2661">
                  <c:v>44725</c:v>
                </c:pt>
                <c:pt idx="2662">
                  <c:v>44726</c:v>
                </c:pt>
                <c:pt idx="2663">
                  <c:v>44727</c:v>
                </c:pt>
                <c:pt idx="2664">
                  <c:v>44728</c:v>
                </c:pt>
                <c:pt idx="2665">
                  <c:v>44729</c:v>
                </c:pt>
                <c:pt idx="2666">
                  <c:v>44730</c:v>
                </c:pt>
                <c:pt idx="2667">
                  <c:v>44731</c:v>
                </c:pt>
                <c:pt idx="2668">
                  <c:v>44732</c:v>
                </c:pt>
                <c:pt idx="2669">
                  <c:v>44733</c:v>
                </c:pt>
                <c:pt idx="2670">
                  <c:v>44734</c:v>
                </c:pt>
                <c:pt idx="2671">
                  <c:v>44735</c:v>
                </c:pt>
                <c:pt idx="2672">
                  <c:v>44736</c:v>
                </c:pt>
                <c:pt idx="2673">
                  <c:v>44737</c:v>
                </c:pt>
                <c:pt idx="2674">
                  <c:v>44738</c:v>
                </c:pt>
                <c:pt idx="2675">
                  <c:v>44739</c:v>
                </c:pt>
                <c:pt idx="2676">
                  <c:v>44740</c:v>
                </c:pt>
                <c:pt idx="2677">
                  <c:v>44741</c:v>
                </c:pt>
                <c:pt idx="2678">
                  <c:v>44742</c:v>
                </c:pt>
                <c:pt idx="2679">
                  <c:v>44743</c:v>
                </c:pt>
                <c:pt idx="2680">
                  <c:v>44744</c:v>
                </c:pt>
                <c:pt idx="2681">
                  <c:v>44745</c:v>
                </c:pt>
                <c:pt idx="2682">
                  <c:v>44746</c:v>
                </c:pt>
                <c:pt idx="2683">
                  <c:v>44747</c:v>
                </c:pt>
                <c:pt idx="2684">
                  <c:v>44748</c:v>
                </c:pt>
                <c:pt idx="2685">
                  <c:v>44749</c:v>
                </c:pt>
                <c:pt idx="2686">
                  <c:v>44750</c:v>
                </c:pt>
                <c:pt idx="2687">
                  <c:v>44751</c:v>
                </c:pt>
                <c:pt idx="2688">
                  <c:v>44752</c:v>
                </c:pt>
                <c:pt idx="2689">
                  <c:v>44753</c:v>
                </c:pt>
                <c:pt idx="2690">
                  <c:v>44754</c:v>
                </c:pt>
                <c:pt idx="2691">
                  <c:v>44755</c:v>
                </c:pt>
                <c:pt idx="2692">
                  <c:v>44756</c:v>
                </c:pt>
                <c:pt idx="2693">
                  <c:v>44757</c:v>
                </c:pt>
                <c:pt idx="2694">
                  <c:v>44758</c:v>
                </c:pt>
                <c:pt idx="2695">
                  <c:v>44759</c:v>
                </c:pt>
                <c:pt idx="2696">
                  <c:v>44760</c:v>
                </c:pt>
                <c:pt idx="2697">
                  <c:v>44761</c:v>
                </c:pt>
                <c:pt idx="2698">
                  <c:v>44762</c:v>
                </c:pt>
                <c:pt idx="2699">
                  <c:v>44763</c:v>
                </c:pt>
                <c:pt idx="2700">
                  <c:v>44764</c:v>
                </c:pt>
                <c:pt idx="2701">
                  <c:v>44765</c:v>
                </c:pt>
                <c:pt idx="2702">
                  <c:v>44766</c:v>
                </c:pt>
                <c:pt idx="2703">
                  <c:v>44767</c:v>
                </c:pt>
                <c:pt idx="2704">
                  <c:v>44768</c:v>
                </c:pt>
                <c:pt idx="2705">
                  <c:v>44769</c:v>
                </c:pt>
                <c:pt idx="2706">
                  <c:v>44770</c:v>
                </c:pt>
                <c:pt idx="2707">
                  <c:v>44771</c:v>
                </c:pt>
                <c:pt idx="2708">
                  <c:v>44772</c:v>
                </c:pt>
                <c:pt idx="2709">
                  <c:v>44773</c:v>
                </c:pt>
                <c:pt idx="2710">
                  <c:v>44774</c:v>
                </c:pt>
                <c:pt idx="2711">
                  <c:v>44775</c:v>
                </c:pt>
                <c:pt idx="2712">
                  <c:v>44776</c:v>
                </c:pt>
                <c:pt idx="2713">
                  <c:v>44777</c:v>
                </c:pt>
                <c:pt idx="2714">
                  <c:v>44778</c:v>
                </c:pt>
                <c:pt idx="2715">
                  <c:v>44779</c:v>
                </c:pt>
                <c:pt idx="2716">
                  <c:v>44780</c:v>
                </c:pt>
                <c:pt idx="2717">
                  <c:v>44781</c:v>
                </c:pt>
                <c:pt idx="2718">
                  <c:v>44782</c:v>
                </c:pt>
                <c:pt idx="2719">
                  <c:v>44783</c:v>
                </c:pt>
                <c:pt idx="2720">
                  <c:v>44784</c:v>
                </c:pt>
                <c:pt idx="2721">
                  <c:v>44785</c:v>
                </c:pt>
                <c:pt idx="2722">
                  <c:v>44786</c:v>
                </c:pt>
                <c:pt idx="2723">
                  <c:v>44787</c:v>
                </c:pt>
                <c:pt idx="2724">
                  <c:v>44788</c:v>
                </c:pt>
                <c:pt idx="2725">
                  <c:v>44789</c:v>
                </c:pt>
                <c:pt idx="2726">
                  <c:v>44790</c:v>
                </c:pt>
                <c:pt idx="2727">
                  <c:v>44791</c:v>
                </c:pt>
                <c:pt idx="2728">
                  <c:v>44792</c:v>
                </c:pt>
                <c:pt idx="2729">
                  <c:v>44793</c:v>
                </c:pt>
                <c:pt idx="2730">
                  <c:v>44794</c:v>
                </c:pt>
                <c:pt idx="2731">
                  <c:v>44795</c:v>
                </c:pt>
                <c:pt idx="2732">
                  <c:v>44796</c:v>
                </c:pt>
                <c:pt idx="2733">
                  <c:v>44797</c:v>
                </c:pt>
                <c:pt idx="2734">
                  <c:v>44798</c:v>
                </c:pt>
                <c:pt idx="2735">
                  <c:v>44799</c:v>
                </c:pt>
                <c:pt idx="2736">
                  <c:v>44800</c:v>
                </c:pt>
                <c:pt idx="2737">
                  <c:v>44801</c:v>
                </c:pt>
                <c:pt idx="2738">
                  <c:v>44802</c:v>
                </c:pt>
                <c:pt idx="2739">
                  <c:v>44803</c:v>
                </c:pt>
                <c:pt idx="2740">
                  <c:v>44804</c:v>
                </c:pt>
                <c:pt idx="2741">
                  <c:v>44805</c:v>
                </c:pt>
                <c:pt idx="2742">
                  <c:v>44806</c:v>
                </c:pt>
                <c:pt idx="2743">
                  <c:v>44807</c:v>
                </c:pt>
                <c:pt idx="2744">
                  <c:v>44808</c:v>
                </c:pt>
                <c:pt idx="2745">
                  <c:v>44809</c:v>
                </c:pt>
                <c:pt idx="2746">
                  <c:v>44810</c:v>
                </c:pt>
                <c:pt idx="2747">
                  <c:v>44811</c:v>
                </c:pt>
                <c:pt idx="2748">
                  <c:v>44812</c:v>
                </c:pt>
                <c:pt idx="2749">
                  <c:v>44813</c:v>
                </c:pt>
                <c:pt idx="2750">
                  <c:v>44814</c:v>
                </c:pt>
                <c:pt idx="2751">
                  <c:v>44815</c:v>
                </c:pt>
                <c:pt idx="2752">
                  <c:v>44816</c:v>
                </c:pt>
                <c:pt idx="2753">
                  <c:v>44817</c:v>
                </c:pt>
                <c:pt idx="2754">
                  <c:v>44818</c:v>
                </c:pt>
                <c:pt idx="2755">
                  <c:v>44819</c:v>
                </c:pt>
                <c:pt idx="2756">
                  <c:v>44820</c:v>
                </c:pt>
                <c:pt idx="2757">
                  <c:v>44821</c:v>
                </c:pt>
                <c:pt idx="2758">
                  <c:v>44822</c:v>
                </c:pt>
                <c:pt idx="2759">
                  <c:v>44823</c:v>
                </c:pt>
                <c:pt idx="2760">
                  <c:v>44824</c:v>
                </c:pt>
                <c:pt idx="2761">
                  <c:v>44825</c:v>
                </c:pt>
                <c:pt idx="2762">
                  <c:v>44826</c:v>
                </c:pt>
                <c:pt idx="2763">
                  <c:v>44827</c:v>
                </c:pt>
                <c:pt idx="2764">
                  <c:v>44828</c:v>
                </c:pt>
                <c:pt idx="2765">
                  <c:v>44829</c:v>
                </c:pt>
                <c:pt idx="2766">
                  <c:v>44830</c:v>
                </c:pt>
                <c:pt idx="2767">
                  <c:v>44831</c:v>
                </c:pt>
                <c:pt idx="2768">
                  <c:v>44832</c:v>
                </c:pt>
                <c:pt idx="2769">
                  <c:v>44833</c:v>
                </c:pt>
                <c:pt idx="2770">
                  <c:v>44834</c:v>
                </c:pt>
                <c:pt idx="2771">
                  <c:v>44835</c:v>
                </c:pt>
                <c:pt idx="2772">
                  <c:v>44836</c:v>
                </c:pt>
                <c:pt idx="2773">
                  <c:v>44837</c:v>
                </c:pt>
                <c:pt idx="2774">
                  <c:v>44838</c:v>
                </c:pt>
                <c:pt idx="2775">
                  <c:v>44839</c:v>
                </c:pt>
                <c:pt idx="2776">
                  <c:v>44840</c:v>
                </c:pt>
                <c:pt idx="2777">
                  <c:v>44841</c:v>
                </c:pt>
                <c:pt idx="2778">
                  <c:v>44842</c:v>
                </c:pt>
                <c:pt idx="2779">
                  <c:v>44843</c:v>
                </c:pt>
                <c:pt idx="2780">
                  <c:v>44844</c:v>
                </c:pt>
                <c:pt idx="2781">
                  <c:v>44845</c:v>
                </c:pt>
                <c:pt idx="2782">
                  <c:v>44846</c:v>
                </c:pt>
                <c:pt idx="2783">
                  <c:v>44847</c:v>
                </c:pt>
                <c:pt idx="2784">
                  <c:v>44848</c:v>
                </c:pt>
                <c:pt idx="2785">
                  <c:v>44849</c:v>
                </c:pt>
                <c:pt idx="2786">
                  <c:v>44850</c:v>
                </c:pt>
                <c:pt idx="2787">
                  <c:v>44851</c:v>
                </c:pt>
                <c:pt idx="2788">
                  <c:v>44852</c:v>
                </c:pt>
                <c:pt idx="2789">
                  <c:v>44853</c:v>
                </c:pt>
                <c:pt idx="2790">
                  <c:v>44854</c:v>
                </c:pt>
                <c:pt idx="2791">
                  <c:v>44855</c:v>
                </c:pt>
                <c:pt idx="2792">
                  <c:v>44856</c:v>
                </c:pt>
                <c:pt idx="2793">
                  <c:v>44857</c:v>
                </c:pt>
                <c:pt idx="2794">
                  <c:v>44858</c:v>
                </c:pt>
                <c:pt idx="2795">
                  <c:v>44859</c:v>
                </c:pt>
                <c:pt idx="2796">
                  <c:v>44860</c:v>
                </c:pt>
                <c:pt idx="2797">
                  <c:v>44861</c:v>
                </c:pt>
                <c:pt idx="2798">
                  <c:v>44862</c:v>
                </c:pt>
                <c:pt idx="2799">
                  <c:v>44863</c:v>
                </c:pt>
                <c:pt idx="2800">
                  <c:v>44864</c:v>
                </c:pt>
                <c:pt idx="2801">
                  <c:v>44865</c:v>
                </c:pt>
                <c:pt idx="2802">
                  <c:v>44866</c:v>
                </c:pt>
                <c:pt idx="2803">
                  <c:v>44867</c:v>
                </c:pt>
                <c:pt idx="2804">
                  <c:v>44868</c:v>
                </c:pt>
                <c:pt idx="2805">
                  <c:v>44869</c:v>
                </c:pt>
                <c:pt idx="2806">
                  <c:v>44870</c:v>
                </c:pt>
                <c:pt idx="2807">
                  <c:v>44871</c:v>
                </c:pt>
                <c:pt idx="2808">
                  <c:v>44872</c:v>
                </c:pt>
                <c:pt idx="2809">
                  <c:v>44873</c:v>
                </c:pt>
                <c:pt idx="2810">
                  <c:v>44874</c:v>
                </c:pt>
                <c:pt idx="2811">
                  <c:v>44875</c:v>
                </c:pt>
                <c:pt idx="2812">
                  <c:v>44876</c:v>
                </c:pt>
                <c:pt idx="2813">
                  <c:v>44877</c:v>
                </c:pt>
                <c:pt idx="2814">
                  <c:v>44878</c:v>
                </c:pt>
                <c:pt idx="2815">
                  <c:v>44879</c:v>
                </c:pt>
                <c:pt idx="2816">
                  <c:v>44880</c:v>
                </c:pt>
                <c:pt idx="2817">
                  <c:v>44881</c:v>
                </c:pt>
                <c:pt idx="2818">
                  <c:v>44882</c:v>
                </c:pt>
                <c:pt idx="2819">
                  <c:v>44883</c:v>
                </c:pt>
                <c:pt idx="2820">
                  <c:v>44884</c:v>
                </c:pt>
                <c:pt idx="2821">
                  <c:v>44885</c:v>
                </c:pt>
                <c:pt idx="2822">
                  <c:v>44886</c:v>
                </c:pt>
                <c:pt idx="2823">
                  <c:v>44887</c:v>
                </c:pt>
                <c:pt idx="2824">
                  <c:v>44888</c:v>
                </c:pt>
                <c:pt idx="2825">
                  <c:v>44889</c:v>
                </c:pt>
                <c:pt idx="2826">
                  <c:v>44890</c:v>
                </c:pt>
                <c:pt idx="2827">
                  <c:v>44891</c:v>
                </c:pt>
                <c:pt idx="2828">
                  <c:v>44892</c:v>
                </c:pt>
                <c:pt idx="2829">
                  <c:v>44893</c:v>
                </c:pt>
                <c:pt idx="2830">
                  <c:v>44894</c:v>
                </c:pt>
                <c:pt idx="2831">
                  <c:v>44895</c:v>
                </c:pt>
                <c:pt idx="2832">
                  <c:v>44896</c:v>
                </c:pt>
                <c:pt idx="2833">
                  <c:v>44897</c:v>
                </c:pt>
                <c:pt idx="2834">
                  <c:v>44898</c:v>
                </c:pt>
                <c:pt idx="2835">
                  <c:v>44899</c:v>
                </c:pt>
                <c:pt idx="2836">
                  <c:v>44900</c:v>
                </c:pt>
                <c:pt idx="2837">
                  <c:v>44901</c:v>
                </c:pt>
                <c:pt idx="2838">
                  <c:v>44902</c:v>
                </c:pt>
                <c:pt idx="2839">
                  <c:v>44903</c:v>
                </c:pt>
                <c:pt idx="2840">
                  <c:v>44904</c:v>
                </c:pt>
                <c:pt idx="2841">
                  <c:v>44905</c:v>
                </c:pt>
                <c:pt idx="2842">
                  <c:v>44906</c:v>
                </c:pt>
                <c:pt idx="2843">
                  <c:v>44907</c:v>
                </c:pt>
                <c:pt idx="2844">
                  <c:v>44908</c:v>
                </c:pt>
                <c:pt idx="2845">
                  <c:v>44909</c:v>
                </c:pt>
                <c:pt idx="2846">
                  <c:v>44910</c:v>
                </c:pt>
                <c:pt idx="2847">
                  <c:v>44911</c:v>
                </c:pt>
                <c:pt idx="2848">
                  <c:v>44912</c:v>
                </c:pt>
                <c:pt idx="2849">
                  <c:v>44913</c:v>
                </c:pt>
                <c:pt idx="2850">
                  <c:v>44914</c:v>
                </c:pt>
                <c:pt idx="2851">
                  <c:v>44915</c:v>
                </c:pt>
                <c:pt idx="2852">
                  <c:v>44916</c:v>
                </c:pt>
                <c:pt idx="2853">
                  <c:v>44917</c:v>
                </c:pt>
                <c:pt idx="2854">
                  <c:v>44918</c:v>
                </c:pt>
                <c:pt idx="2855">
                  <c:v>44919</c:v>
                </c:pt>
                <c:pt idx="2856">
                  <c:v>44920</c:v>
                </c:pt>
                <c:pt idx="2857">
                  <c:v>44921</c:v>
                </c:pt>
                <c:pt idx="2858">
                  <c:v>44922</c:v>
                </c:pt>
                <c:pt idx="2859">
                  <c:v>44923</c:v>
                </c:pt>
                <c:pt idx="2860">
                  <c:v>44924</c:v>
                </c:pt>
                <c:pt idx="2861">
                  <c:v>44925</c:v>
                </c:pt>
                <c:pt idx="2862">
                  <c:v>44926</c:v>
                </c:pt>
                <c:pt idx="2863">
                  <c:v>44927</c:v>
                </c:pt>
                <c:pt idx="2864">
                  <c:v>44928</c:v>
                </c:pt>
                <c:pt idx="2865">
                  <c:v>44929</c:v>
                </c:pt>
                <c:pt idx="2866">
                  <c:v>44930</c:v>
                </c:pt>
                <c:pt idx="2867">
                  <c:v>44931</c:v>
                </c:pt>
                <c:pt idx="2868">
                  <c:v>44932</c:v>
                </c:pt>
                <c:pt idx="2869">
                  <c:v>44933</c:v>
                </c:pt>
                <c:pt idx="2870">
                  <c:v>44934</c:v>
                </c:pt>
                <c:pt idx="2871">
                  <c:v>44935</c:v>
                </c:pt>
                <c:pt idx="2872">
                  <c:v>44936</c:v>
                </c:pt>
                <c:pt idx="2873">
                  <c:v>44937</c:v>
                </c:pt>
                <c:pt idx="2874">
                  <c:v>44938</c:v>
                </c:pt>
                <c:pt idx="2875">
                  <c:v>44939</c:v>
                </c:pt>
                <c:pt idx="2876">
                  <c:v>44940</c:v>
                </c:pt>
                <c:pt idx="2877">
                  <c:v>44941</c:v>
                </c:pt>
                <c:pt idx="2878">
                  <c:v>44942</c:v>
                </c:pt>
                <c:pt idx="2879">
                  <c:v>44943</c:v>
                </c:pt>
                <c:pt idx="2880">
                  <c:v>44944</c:v>
                </c:pt>
                <c:pt idx="2881">
                  <c:v>44945</c:v>
                </c:pt>
                <c:pt idx="2882">
                  <c:v>44946</c:v>
                </c:pt>
                <c:pt idx="2883">
                  <c:v>44947</c:v>
                </c:pt>
                <c:pt idx="2884">
                  <c:v>44948</c:v>
                </c:pt>
                <c:pt idx="2885">
                  <c:v>44949</c:v>
                </c:pt>
                <c:pt idx="2886">
                  <c:v>44950</c:v>
                </c:pt>
                <c:pt idx="2887">
                  <c:v>44951</c:v>
                </c:pt>
                <c:pt idx="2888">
                  <c:v>44952</c:v>
                </c:pt>
                <c:pt idx="2889">
                  <c:v>44953</c:v>
                </c:pt>
                <c:pt idx="2890">
                  <c:v>44954</c:v>
                </c:pt>
                <c:pt idx="2891">
                  <c:v>44955</c:v>
                </c:pt>
                <c:pt idx="2892">
                  <c:v>44956</c:v>
                </c:pt>
                <c:pt idx="2893">
                  <c:v>44957</c:v>
                </c:pt>
                <c:pt idx="2894">
                  <c:v>44958</c:v>
                </c:pt>
                <c:pt idx="2895">
                  <c:v>44959</c:v>
                </c:pt>
                <c:pt idx="2896">
                  <c:v>44960</c:v>
                </c:pt>
                <c:pt idx="2897">
                  <c:v>44961</c:v>
                </c:pt>
                <c:pt idx="2898">
                  <c:v>44962</c:v>
                </c:pt>
                <c:pt idx="2899">
                  <c:v>44963</c:v>
                </c:pt>
                <c:pt idx="2900">
                  <c:v>44964</c:v>
                </c:pt>
                <c:pt idx="2901">
                  <c:v>44965</c:v>
                </c:pt>
                <c:pt idx="2902">
                  <c:v>44966</c:v>
                </c:pt>
                <c:pt idx="2903">
                  <c:v>44967</c:v>
                </c:pt>
                <c:pt idx="2904">
                  <c:v>44968</c:v>
                </c:pt>
                <c:pt idx="2905">
                  <c:v>44969</c:v>
                </c:pt>
                <c:pt idx="2906">
                  <c:v>44970</c:v>
                </c:pt>
                <c:pt idx="2907">
                  <c:v>44971</c:v>
                </c:pt>
                <c:pt idx="2908">
                  <c:v>44972</c:v>
                </c:pt>
                <c:pt idx="2909">
                  <c:v>44973</c:v>
                </c:pt>
                <c:pt idx="2910">
                  <c:v>44974</c:v>
                </c:pt>
                <c:pt idx="2911">
                  <c:v>44975</c:v>
                </c:pt>
                <c:pt idx="2912">
                  <c:v>44976</c:v>
                </c:pt>
                <c:pt idx="2913">
                  <c:v>44977</c:v>
                </c:pt>
                <c:pt idx="2914">
                  <c:v>44978</c:v>
                </c:pt>
                <c:pt idx="2915">
                  <c:v>44979</c:v>
                </c:pt>
                <c:pt idx="2916">
                  <c:v>44980</c:v>
                </c:pt>
                <c:pt idx="2917">
                  <c:v>44981</c:v>
                </c:pt>
                <c:pt idx="2918">
                  <c:v>44982</c:v>
                </c:pt>
                <c:pt idx="2919">
                  <c:v>44983</c:v>
                </c:pt>
                <c:pt idx="2920">
                  <c:v>44984</c:v>
                </c:pt>
                <c:pt idx="2921">
                  <c:v>44985</c:v>
                </c:pt>
                <c:pt idx="2922">
                  <c:v>44986</c:v>
                </c:pt>
                <c:pt idx="2923">
                  <c:v>44987</c:v>
                </c:pt>
                <c:pt idx="2924">
                  <c:v>44988</c:v>
                </c:pt>
                <c:pt idx="2925">
                  <c:v>44989</c:v>
                </c:pt>
                <c:pt idx="2926">
                  <c:v>44990</c:v>
                </c:pt>
                <c:pt idx="2927">
                  <c:v>44991</c:v>
                </c:pt>
                <c:pt idx="2928">
                  <c:v>44992</c:v>
                </c:pt>
                <c:pt idx="2929">
                  <c:v>44993</c:v>
                </c:pt>
                <c:pt idx="2930">
                  <c:v>44994</c:v>
                </c:pt>
                <c:pt idx="2931">
                  <c:v>44995</c:v>
                </c:pt>
                <c:pt idx="2932">
                  <c:v>44996</c:v>
                </c:pt>
                <c:pt idx="2933">
                  <c:v>44997</c:v>
                </c:pt>
                <c:pt idx="2934">
                  <c:v>44998</c:v>
                </c:pt>
                <c:pt idx="2935">
                  <c:v>44999</c:v>
                </c:pt>
                <c:pt idx="2936">
                  <c:v>45000</c:v>
                </c:pt>
                <c:pt idx="2937">
                  <c:v>45001</c:v>
                </c:pt>
                <c:pt idx="2938">
                  <c:v>45002</c:v>
                </c:pt>
                <c:pt idx="2939">
                  <c:v>45003</c:v>
                </c:pt>
                <c:pt idx="2940">
                  <c:v>45004</c:v>
                </c:pt>
                <c:pt idx="2941">
                  <c:v>45005</c:v>
                </c:pt>
                <c:pt idx="2942">
                  <c:v>45006</c:v>
                </c:pt>
                <c:pt idx="2943">
                  <c:v>45007</c:v>
                </c:pt>
                <c:pt idx="2944">
                  <c:v>45008</c:v>
                </c:pt>
                <c:pt idx="2945">
                  <c:v>45009</c:v>
                </c:pt>
                <c:pt idx="2946">
                  <c:v>45010</c:v>
                </c:pt>
                <c:pt idx="2947">
                  <c:v>45011</c:v>
                </c:pt>
                <c:pt idx="2948">
                  <c:v>45012</c:v>
                </c:pt>
                <c:pt idx="2949">
                  <c:v>45013</c:v>
                </c:pt>
                <c:pt idx="2950">
                  <c:v>45014</c:v>
                </c:pt>
                <c:pt idx="2951">
                  <c:v>45015</c:v>
                </c:pt>
                <c:pt idx="2952">
                  <c:v>45016</c:v>
                </c:pt>
                <c:pt idx="2953">
                  <c:v>45017</c:v>
                </c:pt>
                <c:pt idx="2954">
                  <c:v>45018</c:v>
                </c:pt>
                <c:pt idx="2955">
                  <c:v>45019</c:v>
                </c:pt>
                <c:pt idx="2956">
                  <c:v>45020</c:v>
                </c:pt>
                <c:pt idx="2957">
                  <c:v>45021</c:v>
                </c:pt>
                <c:pt idx="2958">
                  <c:v>45022</c:v>
                </c:pt>
                <c:pt idx="2959">
                  <c:v>45023</c:v>
                </c:pt>
                <c:pt idx="2960">
                  <c:v>45024</c:v>
                </c:pt>
                <c:pt idx="2961">
                  <c:v>45025</c:v>
                </c:pt>
                <c:pt idx="2962">
                  <c:v>45026</c:v>
                </c:pt>
                <c:pt idx="2963">
                  <c:v>45027</c:v>
                </c:pt>
                <c:pt idx="2964">
                  <c:v>45028</c:v>
                </c:pt>
                <c:pt idx="2965">
                  <c:v>45029</c:v>
                </c:pt>
                <c:pt idx="2966">
                  <c:v>45030</c:v>
                </c:pt>
                <c:pt idx="2967">
                  <c:v>45031</c:v>
                </c:pt>
                <c:pt idx="2968">
                  <c:v>45032</c:v>
                </c:pt>
                <c:pt idx="2969">
                  <c:v>45033</c:v>
                </c:pt>
                <c:pt idx="2970">
                  <c:v>45034</c:v>
                </c:pt>
                <c:pt idx="2971">
                  <c:v>45035</c:v>
                </c:pt>
                <c:pt idx="2972">
                  <c:v>45036</c:v>
                </c:pt>
                <c:pt idx="2973">
                  <c:v>45037</c:v>
                </c:pt>
                <c:pt idx="2974">
                  <c:v>45038</c:v>
                </c:pt>
                <c:pt idx="2975">
                  <c:v>45039</c:v>
                </c:pt>
                <c:pt idx="2976">
                  <c:v>45040</c:v>
                </c:pt>
                <c:pt idx="2977">
                  <c:v>45041</c:v>
                </c:pt>
                <c:pt idx="2978">
                  <c:v>45042</c:v>
                </c:pt>
                <c:pt idx="2979">
                  <c:v>45043</c:v>
                </c:pt>
                <c:pt idx="2980">
                  <c:v>45044</c:v>
                </c:pt>
                <c:pt idx="2981">
                  <c:v>45045</c:v>
                </c:pt>
                <c:pt idx="2982">
                  <c:v>45046</c:v>
                </c:pt>
                <c:pt idx="2983">
                  <c:v>45047</c:v>
                </c:pt>
                <c:pt idx="2984">
                  <c:v>45048</c:v>
                </c:pt>
                <c:pt idx="2985">
                  <c:v>45049</c:v>
                </c:pt>
                <c:pt idx="2986">
                  <c:v>45050</c:v>
                </c:pt>
                <c:pt idx="2987">
                  <c:v>45051</c:v>
                </c:pt>
                <c:pt idx="2988">
                  <c:v>45052</c:v>
                </c:pt>
                <c:pt idx="2989">
                  <c:v>45053</c:v>
                </c:pt>
                <c:pt idx="2990">
                  <c:v>45054</c:v>
                </c:pt>
                <c:pt idx="2991">
                  <c:v>45055</c:v>
                </c:pt>
                <c:pt idx="2992">
                  <c:v>45056</c:v>
                </c:pt>
                <c:pt idx="2993">
                  <c:v>45057</c:v>
                </c:pt>
                <c:pt idx="2994">
                  <c:v>45058</c:v>
                </c:pt>
                <c:pt idx="2995">
                  <c:v>45059</c:v>
                </c:pt>
                <c:pt idx="2996">
                  <c:v>45060</c:v>
                </c:pt>
                <c:pt idx="2997">
                  <c:v>45061</c:v>
                </c:pt>
                <c:pt idx="2998">
                  <c:v>45062</c:v>
                </c:pt>
                <c:pt idx="2999">
                  <c:v>45063</c:v>
                </c:pt>
                <c:pt idx="3000">
                  <c:v>45064</c:v>
                </c:pt>
                <c:pt idx="3001">
                  <c:v>45065</c:v>
                </c:pt>
                <c:pt idx="3002">
                  <c:v>45066</c:v>
                </c:pt>
                <c:pt idx="3003">
                  <c:v>45067</c:v>
                </c:pt>
                <c:pt idx="3004">
                  <c:v>45068</c:v>
                </c:pt>
                <c:pt idx="3005">
                  <c:v>45069</c:v>
                </c:pt>
                <c:pt idx="3006">
                  <c:v>45070</c:v>
                </c:pt>
                <c:pt idx="3007">
                  <c:v>45071</c:v>
                </c:pt>
                <c:pt idx="3008">
                  <c:v>45072</c:v>
                </c:pt>
                <c:pt idx="3009">
                  <c:v>45073</c:v>
                </c:pt>
                <c:pt idx="3010">
                  <c:v>45074</c:v>
                </c:pt>
                <c:pt idx="3011">
                  <c:v>45075</c:v>
                </c:pt>
                <c:pt idx="3012">
                  <c:v>45076</c:v>
                </c:pt>
                <c:pt idx="3013">
                  <c:v>45077</c:v>
                </c:pt>
                <c:pt idx="3014">
                  <c:v>45078</c:v>
                </c:pt>
                <c:pt idx="3015">
                  <c:v>45079</c:v>
                </c:pt>
                <c:pt idx="3016">
                  <c:v>45080</c:v>
                </c:pt>
                <c:pt idx="3017">
                  <c:v>45081</c:v>
                </c:pt>
                <c:pt idx="3018">
                  <c:v>45082</c:v>
                </c:pt>
                <c:pt idx="3019">
                  <c:v>45083</c:v>
                </c:pt>
                <c:pt idx="3020">
                  <c:v>45084</c:v>
                </c:pt>
                <c:pt idx="3021">
                  <c:v>45085</c:v>
                </c:pt>
                <c:pt idx="3022">
                  <c:v>45086</c:v>
                </c:pt>
                <c:pt idx="3023">
                  <c:v>45087</c:v>
                </c:pt>
                <c:pt idx="3024">
                  <c:v>45088</c:v>
                </c:pt>
                <c:pt idx="3025">
                  <c:v>45089</c:v>
                </c:pt>
                <c:pt idx="3026">
                  <c:v>45090</c:v>
                </c:pt>
                <c:pt idx="3027">
                  <c:v>45091</c:v>
                </c:pt>
                <c:pt idx="3028">
                  <c:v>45092</c:v>
                </c:pt>
                <c:pt idx="3029">
                  <c:v>45093</c:v>
                </c:pt>
                <c:pt idx="3030">
                  <c:v>45094</c:v>
                </c:pt>
                <c:pt idx="3031">
                  <c:v>45095</c:v>
                </c:pt>
                <c:pt idx="3032">
                  <c:v>45096</c:v>
                </c:pt>
                <c:pt idx="3033">
                  <c:v>45097</c:v>
                </c:pt>
                <c:pt idx="3034">
                  <c:v>45098</c:v>
                </c:pt>
                <c:pt idx="3035">
                  <c:v>45099</c:v>
                </c:pt>
                <c:pt idx="3036">
                  <c:v>45100</c:v>
                </c:pt>
                <c:pt idx="3037">
                  <c:v>45101</c:v>
                </c:pt>
                <c:pt idx="3038">
                  <c:v>45102</c:v>
                </c:pt>
                <c:pt idx="3039">
                  <c:v>45103</c:v>
                </c:pt>
                <c:pt idx="3040">
                  <c:v>45104</c:v>
                </c:pt>
                <c:pt idx="3041">
                  <c:v>45105</c:v>
                </c:pt>
                <c:pt idx="3042">
                  <c:v>45106</c:v>
                </c:pt>
                <c:pt idx="3043">
                  <c:v>45107</c:v>
                </c:pt>
                <c:pt idx="3044">
                  <c:v>45108</c:v>
                </c:pt>
                <c:pt idx="3045">
                  <c:v>45109</c:v>
                </c:pt>
                <c:pt idx="3046">
                  <c:v>45110</c:v>
                </c:pt>
                <c:pt idx="3047">
                  <c:v>45111</c:v>
                </c:pt>
                <c:pt idx="3048">
                  <c:v>45112</c:v>
                </c:pt>
                <c:pt idx="3049">
                  <c:v>45113</c:v>
                </c:pt>
                <c:pt idx="3050">
                  <c:v>45114</c:v>
                </c:pt>
                <c:pt idx="3051">
                  <c:v>45115</c:v>
                </c:pt>
                <c:pt idx="3052">
                  <c:v>45116</c:v>
                </c:pt>
                <c:pt idx="3053">
                  <c:v>45117</c:v>
                </c:pt>
                <c:pt idx="3054">
                  <c:v>45118</c:v>
                </c:pt>
                <c:pt idx="3055">
                  <c:v>45119</c:v>
                </c:pt>
                <c:pt idx="3056">
                  <c:v>45120</c:v>
                </c:pt>
                <c:pt idx="3057">
                  <c:v>45121</c:v>
                </c:pt>
                <c:pt idx="3058">
                  <c:v>45122</c:v>
                </c:pt>
                <c:pt idx="3059">
                  <c:v>45123</c:v>
                </c:pt>
                <c:pt idx="3060">
                  <c:v>45124</c:v>
                </c:pt>
                <c:pt idx="3061">
                  <c:v>45125</c:v>
                </c:pt>
                <c:pt idx="3062">
                  <c:v>45126</c:v>
                </c:pt>
                <c:pt idx="3063">
                  <c:v>45127</c:v>
                </c:pt>
                <c:pt idx="3064">
                  <c:v>45128</c:v>
                </c:pt>
                <c:pt idx="3065">
                  <c:v>45129</c:v>
                </c:pt>
                <c:pt idx="3066">
                  <c:v>45130</c:v>
                </c:pt>
                <c:pt idx="3067">
                  <c:v>45131</c:v>
                </c:pt>
                <c:pt idx="3068">
                  <c:v>45132</c:v>
                </c:pt>
                <c:pt idx="3069">
                  <c:v>45133</c:v>
                </c:pt>
                <c:pt idx="3070">
                  <c:v>45134</c:v>
                </c:pt>
                <c:pt idx="3071">
                  <c:v>45135</c:v>
                </c:pt>
                <c:pt idx="3072">
                  <c:v>45136</c:v>
                </c:pt>
                <c:pt idx="3073">
                  <c:v>45137</c:v>
                </c:pt>
                <c:pt idx="3074">
                  <c:v>45138</c:v>
                </c:pt>
                <c:pt idx="3075">
                  <c:v>45139</c:v>
                </c:pt>
                <c:pt idx="3076">
                  <c:v>45140</c:v>
                </c:pt>
                <c:pt idx="3077">
                  <c:v>45141</c:v>
                </c:pt>
                <c:pt idx="3078">
                  <c:v>45142</c:v>
                </c:pt>
                <c:pt idx="3079">
                  <c:v>45143</c:v>
                </c:pt>
                <c:pt idx="3080">
                  <c:v>45144</c:v>
                </c:pt>
                <c:pt idx="3081">
                  <c:v>45145</c:v>
                </c:pt>
                <c:pt idx="3082">
                  <c:v>45146</c:v>
                </c:pt>
                <c:pt idx="3083">
                  <c:v>45147</c:v>
                </c:pt>
                <c:pt idx="3084">
                  <c:v>45148</c:v>
                </c:pt>
                <c:pt idx="3085">
                  <c:v>45149</c:v>
                </c:pt>
                <c:pt idx="3086">
                  <c:v>45150</c:v>
                </c:pt>
                <c:pt idx="3087">
                  <c:v>45151</c:v>
                </c:pt>
                <c:pt idx="3088">
                  <c:v>45152</c:v>
                </c:pt>
                <c:pt idx="3089">
                  <c:v>45153</c:v>
                </c:pt>
                <c:pt idx="3090">
                  <c:v>45154</c:v>
                </c:pt>
                <c:pt idx="3091">
                  <c:v>45155</c:v>
                </c:pt>
                <c:pt idx="3092">
                  <c:v>45156</c:v>
                </c:pt>
                <c:pt idx="3093">
                  <c:v>45157</c:v>
                </c:pt>
                <c:pt idx="3094">
                  <c:v>45158</c:v>
                </c:pt>
                <c:pt idx="3095">
                  <c:v>45159</c:v>
                </c:pt>
                <c:pt idx="3096">
                  <c:v>45160</c:v>
                </c:pt>
                <c:pt idx="3097">
                  <c:v>45161</c:v>
                </c:pt>
                <c:pt idx="3098">
                  <c:v>45162</c:v>
                </c:pt>
                <c:pt idx="3099">
                  <c:v>45163</c:v>
                </c:pt>
                <c:pt idx="3100">
                  <c:v>45164</c:v>
                </c:pt>
                <c:pt idx="3101">
                  <c:v>45165</c:v>
                </c:pt>
                <c:pt idx="3102">
                  <c:v>45166</c:v>
                </c:pt>
                <c:pt idx="3103">
                  <c:v>45167</c:v>
                </c:pt>
                <c:pt idx="3104">
                  <c:v>45168</c:v>
                </c:pt>
                <c:pt idx="3105">
                  <c:v>45169</c:v>
                </c:pt>
                <c:pt idx="3106">
                  <c:v>45170</c:v>
                </c:pt>
                <c:pt idx="3107">
                  <c:v>45171</c:v>
                </c:pt>
                <c:pt idx="3108">
                  <c:v>45172</c:v>
                </c:pt>
                <c:pt idx="3109">
                  <c:v>45173</c:v>
                </c:pt>
                <c:pt idx="3110">
                  <c:v>45174</c:v>
                </c:pt>
                <c:pt idx="3111">
                  <c:v>45175</c:v>
                </c:pt>
                <c:pt idx="3112">
                  <c:v>45176</c:v>
                </c:pt>
                <c:pt idx="3113">
                  <c:v>45177</c:v>
                </c:pt>
                <c:pt idx="3114">
                  <c:v>45178</c:v>
                </c:pt>
                <c:pt idx="3115">
                  <c:v>45179</c:v>
                </c:pt>
                <c:pt idx="3116">
                  <c:v>45180</c:v>
                </c:pt>
                <c:pt idx="3117">
                  <c:v>45181</c:v>
                </c:pt>
                <c:pt idx="3118">
                  <c:v>45182</c:v>
                </c:pt>
                <c:pt idx="3119">
                  <c:v>45183</c:v>
                </c:pt>
                <c:pt idx="3120">
                  <c:v>45184</c:v>
                </c:pt>
                <c:pt idx="3121">
                  <c:v>45185</c:v>
                </c:pt>
                <c:pt idx="3122">
                  <c:v>45186</c:v>
                </c:pt>
                <c:pt idx="3123">
                  <c:v>45187</c:v>
                </c:pt>
                <c:pt idx="3124">
                  <c:v>45188</c:v>
                </c:pt>
                <c:pt idx="3125">
                  <c:v>45189</c:v>
                </c:pt>
                <c:pt idx="3126">
                  <c:v>45190</c:v>
                </c:pt>
                <c:pt idx="3127">
                  <c:v>45191</c:v>
                </c:pt>
                <c:pt idx="3128">
                  <c:v>45192</c:v>
                </c:pt>
                <c:pt idx="3129">
                  <c:v>45193</c:v>
                </c:pt>
                <c:pt idx="3130">
                  <c:v>45194</c:v>
                </c:pt>
                <c:pt idx="3131">
                  <c:v>45195</c:v>
                </c:pt>
                <c:pt idx="3132">
                  <c:v>45196</c:v>
                </c:pt>
                <c:pt idx="3133">
                  <c:v>45197</c:v>
                </c:pt>
                <c:pt idx="3134">
                  <c:v>45198</c:v>
                </c:pt>
                <c:pt idx="3135">
                  <c:v>45199</c:v>
                </c:pt>
                <c:pt idx="3136">
                  <c:v>45200</c:v>
                </c:pt>
                <c:pt idx="3137">
                  <c:v>45201</c:v>
                </c:pt>
                <c:pt idx="3138">
                  <c:v>45202</c:v>
                </c:pt>
                <c:pt idx="3139">
                  <c:v>45203</c:v>
                </c:pt>
                <c:pt idx="3140">
                  <c:v>45204</c:v>
                </c:pt>
                <c:pt idx="3141">
                  <c:v>45205</c:v>
                </c:pt>
                <c:pt idx="3142">
                  <c:v>45206</c:v>
                </c:pt>
                <c:pt idx="3143">
                  <c:v>45207</c:v>
                </c:pt>
                <c:pt idx="3144">
                  <c:v>45208</c:v>
                </c:pt>
                <c:pt idx="3145">
                  <c:v>45209</c:v>
                </c:pt>
                <c:pt idx="3146">
                  <c:v>45210</c:v>
                </c:pt>
                <c:pt idx="3147">
                  <c:v>45211</c:v>
                </c:pt>
                <c:pt idx="3148">
                  <c:v>45212</c:v>
                </c:pt>
                <c:pt idx="3149">
                  <c:v>45213</c:v>
                </c:pt>
                <c:pt idx="3150">
                  <c:v>45214</c:v>
                </c:pt>
                <c:pt idx="3151">
                  <c:v>45215</c:v>
                </c:pt>
                <c:pt idx="3152">
                  <c:v>45216</c:v>
                </c:pt>
                <c:pt idx="3153">
                  <c:v>45217</c:v>
                </c:pt>
                <c:pt idx="3154">
                  <c:v>45218</c:v>
                </c:pt>
                <c:pt idx="3155">
                  <c:v>45219</c:v>
                </c:pt>
                <c:pt idx="3156">
                  <c:v>45220</c:v>
                </c:pt>
                <c:pt idx="3157">
                  <c:v>45221</c:v>
                </c:pt>
                <c:pt idx="3158">
                  <c:v>45222</c:v>
                </c:pt>
                <c:pt idx="3159">
                  <c:v>45223</c:v>
                </c:pt>
                <c:pt idx="3160">
                  <c:v>45224</c:v>
                </c:pt>
                <c:pt idx="3161">
                  <c:v>45225</c:v>
                </c:pt>
                <c:pt idx="3162">
                  <c:v>45226</c:v>
                </c:pt>
                <c:pt idx="3163">
                  <c:v>45227</c:v>
                </c:pt>
                <c:pt idx="3164">
                  <c:v>45228</c:v>
                </c:pt>
                <c:pt idx="3165">
                  <c:v>45229</c:v>
                </c:pt>
                <c:pt idx="3166">
                  <c:v>45230</c:v>
                </c:pt>
                <c:pt idx="3167">
                  <c:v>45231</c:v>
                </c:pt>
                <c:pt idx="3168">
                  <c:v>45232</c:v>
                </c:pt>
                <c:pt idx="3169">
                  <c:v>45233</c:v>
                </c:pt>
                <c:pt idx="3170">
                  <c:v>45234</c:v>
                </c:pt>
                <c:pt idx="3171">
                  <c:v>45235</c:v>
                </c:pt>
                <c:pt idx="3172">
                  <c:v>45236</c:v>
                </c:pt>
                <c:pt idx="3173">
                  <c:v>45237</c:v>
                </c:pt>
                <c:pt idx="3174">
                  <c:v>45238</c:v>
                </c:pt>
                <c:pt idx="3175">
                  <c:v>45239</c:v>
                </c:pt>
                <c:pt idx="3176">
                  <c:v>45240</c:v>
                </c:pt>
                <c:pt idx="3177">
                  <c:v>45241</c:v>
                </c:pt>
                <c:pt idx="3178">
                  <c:v>45242</c:v>
                </c:pt>
                <c:pt idx="3179">
                  <c:v>45243</c:v>
                </c:pt>
                <c:pt idx="3180">
                  <c:v>45244</c:v>
                </c:pt>
                <c:pt idx="3181">
                  <c:v>45245</c:v>
                </c:pt>
                <c:pt idx="3182">
                  <c:v>45246</c:v>
                </c:pt>
                <c:pt idx="3183">
                  <c:v>45247</c:v>
                </c:pt>
                <c:pt idx="3184">
                  <c:v>45248</c:v>
                </c:pt>
                <c:pt idx="3185">
                  <c:v>45249</c:v>
                </c:pt>
                <c:pt idx="3186">
                  <c:v>45250</c:v>
                </c:pt>
                <c:pt idx="3187">
                  <c:v>45251</c:v>
                </c:pt>
                <c:pt idx="3188">
                  <c:v>45252</c:v>
                </c:pt>
                <c:pt idx="3189">
                  <c:v>45253</c:v>
                </c:pt>
                <c:pt idx="3190">
                  <c:v>45254</c:v>
                </c:pt>
                <c:pt idx="3191">
                  <c:v>45255</c:v>
                </c:pt>
                <c:pt idx="3192">
                  <c:v>45256</c:v>
                </c:pt>
                <c:pt idx="3193">
                  <c:v>45257</c:v>
                </c:pt>
                <c:pt idx="3194">
                  <c:v>45258</c:v>
                </c:pt>
                <c:pt idx="3195">
                  <c:v>45259</c:v>
                </c:pt>
                <c:pt idx="3196">
                  <c:v>45260</c:v>
                </c:pt>
                <c:pt idx="3197">
                  <c:v>45261</c:v>
                </c:pt>
                <c:pt idx="3198">
                  <c:v>45262</c:v>
                </c:pt>
                <c:pt idx="3199">
                  <c:v>45263</c:v>
                </c:pt>
                <c:pt idx="3200">
                  <c:v>45264</c:v>
                </c:pt>
                <c:pt idx="3201">
                  <c:v>45265</c:v>
                </c:pt>
                <c:pt idx="3202">
                  <c:v>45266</c:v>
                </c:pt>
                <c:pt idx="3203">
                  <c:v>45267</c:v>
                </c:pt>
                <c:pt idx="3204">
                  <c:v>45268</c:v>
                </c:pt>
                <c:pt idx="3205">
                  <c:v>45269</c:v>
                </c:pt>
                <c:pt idx="3206">
                  <c:v>45270</c:v>
                </c:pt>
                <c:pt idx="3207">
                  <c:v>45271</c:v>
                </c:pt>
                <c:pt idx="3208">
                  <c:v>45272</c:v>
                </c:pt>
                <c:pt idx="3209">
                  <c:v>45273</c:v>
                </c:pt>
                <c:pt idx="3210">
                  <c:v>45274</c:v>
                </c:pt>
                <c:pt idx="3211">
                  <c:v>45275</c:v>
                </c:pt>
                <c:pt idx="3212">
                  <c:v>45276</c:v>
                </c:pt>
                <c:pt idx="3213">
                  <c:v>45277</c:v>
                </c:pt>
                <c:pt idx="3214">
                  <c:v>45278</c:v>
                </c:pt>
                <c:pt idx="3215">
                  <c:v>45279</c:v>
                </c:pt>
                <c:pt idx="3216">
                  <c:v>45280</c:v>
                </c:pt>
                <c:pt idx="3217">
                  <c:v>45281</c:v>
                </c:pt>
                <c:pt idx="3218">
                  <c:v>45282</c:v>
                </c:pt>
                <c:pt idx="3219">
                  <c:v>45283</c:v>
                </c:pt>
                <c:pt idx="3220">
                  <c:v>45284</c:v>
                </c:pt>
                <c:pt idx="3221">
                  <c:v>45285</c:v>
                </c:pt>
                <c:pt idx="3222">
                  <c:v>45286</c:v>
                </c:pt>
                <c:pt idx="3223">
                  <c:v>45287</c:v>
                </c:pt>
                <c:pt idx="3224">
                  <c:v>45288</c:v>
                </c:pt>
                <c:pt idx="3225">
                  <c:v>45289</c:v>
                </c:pt>
                <c:pt idx="3226">
                  <c:v>45290</c:v>
                </c:pt>
                <c:pt idx="3227">
                  <c:v>45291</c:v>
                </c:pt>
              </c:numCache>
            </c:numRef>
          </c:xVal>
          <c:yVal>
            <c:numRef>
              <c:f>Daily_Prev!$K$19:$K$9999</c:f>
              <c:numCache>
                <c:formatCode>0.0</c:formatCode>
                <c:ptCount val="9981"/>
                <c:pt idx="0">
                  <c:v>14.421119999999998</c:v>
                </c:pt>
                <c:pt idx="1">
                  <c:v>21.513649999999998</c:v>
                </c:pt>
                <c:pt idx="2">
                  <c:v>23.756219999999999</c:v>
                </c:pt>
                <c:pt idx="3">
                  <c:v>20.955690000000001</c:v>
                </c:pt>
                <c:pt idx="4">
                  <c:v>26.009519999999998</c:v>
                </c:pt>
                <c:pt idx="5">
                  <c:v>22.275480000000002</c:v>
                </c:pt>
                <c:pt idx="6">
                  <c:v>19.668089999999996</c:v>
                </c:pt>
                <c:pt idx="7">
                  <c:v>19.517870000000002</c:v>
                </c:pt>
                <c:pt idx="8">
                  <c:v>19.625169999999997</c:v>
                </c:pt>
                <c:pt idx="9">
                  <c:v>24.34637</c:v>
                </c:pt>
                <c:pt idx="10">
                  <c:v>22.779789999999998</c:v>
                </c:pt>
                <c:pt idx="11">
                  <c:v>16.835369999999998</c:v>
                </c:pt>
                <c:pt idx="12">
                  <c:v>21.37416</c:v>
                </c:pt>
                <c:pt idx="13">
                  <c:v>21.738980000000002</c:v>
                </c:pt>
                <c:pt idx="14">
                  <c:v>19.131589999999996</c:v>
                </c:pt>
                <c:pt idx="15">
                  <c:v>19.78612</c:v>
                </c:pt>
                <c:pt idx="16">
                  <c:v>18.788230000000002</c:v>
                </c:pt>
                <c:pt idx="17">
                  <c:v>21.02007</c:v>
                </c:pt>
                <c:pt idx="18">
                  <c:v>18.90626</c:v>
                </c:pt>
                <c:pt idx="19">
                  <c:v>21.68533</c:v>
                </c:pt>
                <c:pt idx="20">
                  <c:v>24.850680000000001</c:v>
                </c:pt>
                <c:pt idx="21">
                  <c:v>22.404239999999998</c:v>
                </c:pt>
                <c:pt idx="22">
                  <c:v>22.200369999999999</c:v>
                </c:pt>
                <c:pt idx="23">
                  <c:v>19.110129999999998</c:v>
                </c:pt>
                <c:pt idx="24">
                  <c:v>23.573809999999998</c:v>
                </c:pt>
                <c:pt idx="25">
                  <c:v>19.163779999999999</c:v>
                </c:pt>
                <c:pt idx="26">
                  <c:v>18.04786</c:v>
                </c:pt>
                <c:pt idx="27">
                  <c:v>18.27319</c:v>
                </c:pt>
                <c:pt idx="28">
                  <c:v>11.98541</c:v>
                </c:pt>
                <c:pt idx="29">
                  <c:v>19.657360000000001</c:v>
                </c:pt>
                <c:pt idx="30">
                  <c:v>15.590689999999999</c:v>
                </c:pt>
                <c:pt idx="31">
                  <c:v>24.357099999999999</c:v>
                </c:pt>
                <c:pt idx="32">
                  <c:v>13.841699999999999</c:v>
                </c:pt>
                <c:pt idx="33">
                  <c:v>17.897639999999999</c:v>
                </c:pt>
                <c:pt idx="34">
                  <c:v>17.3826</c:v>
                </c:pt>
                <c:pt idx="35">
                  <c:v>27.222010000000001</c:v>
                </c:pt>
                <c:pt idx="36">
                  <c:v>20.387</c:v>
                </c:pt>
                <c:pt idx="37">
                  <c:v>18.359029999999997</c:v>
                </c:pt>
                <c:pt idx="38">
                  <c:v>20.301159999999999</c:v>
                </c:pt>
                <c:pt idx="39">
                  <c:v>16.931939999999997</c:v>
                </c:pt>
                <c:pt idx="40">
                  <c:v>15.751639999999998</c:v>
                </c:pt>
                <c:pt idx="41">
                  <c:v>15.461929999999999</c:v>
                </c:pt>
                <c:pt idx="42">
                  <c:v>15.869669999999999</c:v>
                </c:pt>
                <c:pt idx="43">
                  <c:v>17.103619999999999</c:v>
                </c:pt>
                <c:pt idx="44">
                  <c:v>18.702389999999998</c:v>
                </c:pt>
                <c:pt idx="45">
                  <c:v>13.702209999999999</c:v>
                </c:pt>
                <c:pt idx="46">
                  <c:v>20.923500000000001</c:v>
                </c:pt>
                <c:pt idx="47">
                  <c:v>17.532819999999997</c:v>
                </c:pt>
                <c:pt idx="48">
                  <c:v>23.316289999999999</c:v>
                </c:pt>
                <c:pt idx="49">
                  <c:v>19.53933</c:v>
                </c:pt>
                <c:pt idx="50">
                  <c:v>16.37398</c:v>
                </c:pt>
                <c:pt idx="51">
                  <c:v>15.633609999999999</c:v>
                </c:pt>
                <c:pt idx="52">
                  <c:v>18.359029999999997</c:v>
                </c:pt>
                <c:pt idx="53">
                  <c:v>20.129480000000001</c:v>
                </c:pt>
                <c:pt idx="54">
                  <c:v>19.238889999999998</c:v>
                </c:pt>
                <c:pt idx="55">
                  <c:v>11.802999999999999</c:v>
                </c:pt>
                <c:pt idx="56">
                  <c:v>16.792449999999999</c:v>
                </c:pt>
                <c:pt idx="57">
                  <c:v>17.811800000000002</c:v>
                </c:pt>
                <c:pt idx="58">
                  <c:v>23.069499999999998</c:v>
                </c:pt>
                <c:pt idx="59">
                  <c:v>15.869669999999999</c:v>
                </c:pt>
                <c:pt idx="60">
                  <c:v>8.6591100000000001</c:v>
                </c:pt>
                <c:pt idx="61">
                  <c:v>5.8585799999999999</c:v>
                </c:pt>
                <c:pt idx="62">
                  <c:v>7.2856699999999996</c:v>
                </c:pt>
                <c:pt idx="63">
                  <c:v>11.438179999999999</c:v>
                </c:pt>
                <c:pt idx="64">
                  <c:v>14.099220000000001</c:v>
                </c:pt>
                <c:pt idx="65">
                  <c:v>19.21743</c:v>
                </c:pt>
                <c:pt idx="66">
                  <c:v>20.279699999999998</c:v>
                </c:pt>
                <c:pt idx="67">
                  <c:v>15.944779999999998</c:v>
                </c:pt>
                <c:pt idx="68">
                  <c:v>18.455599999999997</c:v>
                </c:pt>
                <c:pt idx="69">
                  <c:v>12.875999999999999</c:v>
                </c:pt>
                <c:pt idx="70">
                  <c:v>15.4512</c:v>
                </c:pt>
                <c:pt idx="71">
                  <c:v>13.85243</c:v>
                </c:pt>
                <c:pt idx="72">
                  <c:v>22.125260000000001</c:v>
                </c:pt>
                <c:pt idx="73">
                  <c:v>17.650849999999998</c:v>
                </c:pt>
                <c:pt idx="74">
                  <c:v>19.560790000000001</c:v>
                </c:pt>
                <c:pt idx="75">
                  <c:v>14.056299999999998</c:v>
                </c:pt>
                <c:pt idx="76">
                  <c:v>3.7018499999999999</c:v>
                </c:pt>
                <c:pt idx="77">
                  <c:v>6.6204099999999997</c:v>
                </c:pt>
                <c:pt idx="78">
                  <c:v>8.272829999999999</c:v>
                </c:pt>
                <c:pt idx="79">
                  <c:v>12.339499999999999</c:v>
                </c:pt>
                <c:pt idx="80">
                  <c:v>13.91681</c:v>
                </c:pt>
                <c:pt idx="81">
                  <c:v>11.1592</c:v>
                </c:pt>
                <c:pt idx="82">
                  <c:v>12.961839999999999</c:v>
                </c:pt>
                <c:pt idx="83">
                  <c:v>18.30538</c:v>
                </c:pt>
                <c:pt idx="84">
                  <c:v>13.863159999999999</c:v>
                </c:pt>
                <c:pt idx="85">
                  <c:v>10.48321</c:v>
                </c:pt>
                <c:pt idx="86">
                  <c:v>12.940379999999999</c:v>
                </c:pt>
                <c:pt idx="87">
                  <c:v>19.75393</c:v>
                </c:pt>
                <c:pt idx="88">
                  <c:v>15.31171</c:v>
                </c:pt>
                <c:pt idx="89">
                  <c:v>15.901859999999999</c:v>
                </c:pt>
                <c:pt idx="90">
                  <c:v>13.712939999999998</c:v>
                </c:pt>
                <c:pt idx="91">
                  <c:v>22.672489999999996</c:v>
                </c:pt>
                <c:pt idx="92">
                  <c:v>17.18946</c:v>
                </c:pt>
                <c:pt idx="93">
                  <c:v>17.060700000000001</c:v>
                </c:pt>
                <c:pt idx="94">
                  <c:v>13.873889999999999</c:v>
                </c:pt>
                <c:pt idx="95">
                  <c:v>11.642049999999999</c:v>
                </c:pt>
                <c:pt idx="96">
                  <c:v>7.6290300000000002</c:v>
                </c:pt>
                <c:pt idx="97">
                  <c:v>20.354809999999997</c:v>
                </c:pt>
                <c:pt idx="98">
                  <c:v>9.3780199999999994</c:v>
                </c:pt>
                <c:pt idx="99">
                  <c:v>9.8286800000000003</c:v>
                </c:pt>
                <c:pt idx="100">
                  <c:v>11.502560000000001</c:v>
                </c:pt>
                <c:pt idx="101">
                  <c:v>12.15709</c:v>
                </c:pt>
                <c:pt idx="102">
                  <c:v>16.234490000000001</c:v>
                </c:pt>
                <c:pt idx="103">
                  <c:v>16.05208</c:v>
                </c:pt>
                <c:pt idx="104">
                  <c:v>18.541440000000001</c:v>
                </c:pt>
                <c:pt idx="105">
                  <c:v>18.444870000000002</c:v>
                </c:pt>
                <c:pt idx="106">
                  <c:v>22.44716</c:v>
                </c:pt>
                <c:pt idx="107">
                  <c:v>17.98348</c:v>
                </c:pt>
                <c:pt idx="108">
                  <c:v>20.301159999999999</c:v>
                </c:pt>
                <c:pt idx="109">
                  <c:v>17.98348</c:v>
                </c:pt>
                <c:pt idx="110">
                  <c:v>21.492190000000001</c:v>
                </c:pt>
                <c:pt idx="111">
                  <c:v>14.65718</c:v>
                </c:pt>
                <c:pt idx="112">
                  <c:v>14.346009999999998</c:v>
                </c:pt>
                <c:pt idx="113">
                  <c:v>17.135809999999999</c:v>
                </c:pt>
                <c:pt idx="114">
                  <c:v>19.75393</c:v>
                </c:pt>
                <c:pt idx="115">
                  <c:v>17.35041</c:v>
                </c:pt>
                <c:pt idx="116">
                  <c:v>21.738980000000002</c:v>
                </c:pt>
                <c:pt idx="117">
                  <c:v>20.183129999999998</c:v>
                </c:pt>
                <c:pt idx="118">
                  <c:v>22.822709999999997</c:v>
                </c:pt>
                <c:pt idx="119">
                  <c:v>17.264569999999999</c:v>
                </c:pt>
                <c:pt idx="120">
                  <c:v>13.509069999999999</c:v>
                </c:pt>
                <c:pt idx="121">
                  <c:v>16.803180000000001</c:v>
                </c:pt>
                <c:pt idx="122">
                  <c:v>21.545839999999998</c:v>
                </c:pt>
                <c:pt idx="123">
                  <c:v>26.320689999999999</c:v>
                </c:pt>
                <c:pt idx="124">
                  <c:v>19.839769999999998</c:v>
                </c:pt>
                <c:pt idx="125">
                  <c:v>19.314</c:v>
                </c:pt>
                <c:pt idx="126">
                  <c:v>17.768879999999999</c:v>
                </c:pt>
                <c:pt idx="127">
                  <c:v>15.923319999999999</c:v>
                </c:pt>
                <c:pt idx="128">
                  <c:v>7.3822399999999995</c:v>
                </c:pt>
                <c:pt idx="129">
                  <c:v>8.1118799999999993</c:v>
                </c:pt>
                <c:pt idx="130">
                  <c:v>11.87811</c:v>
                </c:pt>
                <c:pt idx="131">
                  <c:v>12.092709999999999</c:v>
                </c:pt>
                <c:pt idx="132">
                  <c:v>13.262279999999999</c:v>
                </c:pt>
                <c:pt idx="133">
                  <c:v>4.9787199999999991</c:v>
                </c:pt>
                <c:pt idx="134">
                  <c:v>8.9488199999999996</c:v>
                </c:pt>
                <c:pt idx="135">
                  <c:v>15.333169999999999</c:v>
                </c:pt>
                <c:pt idx="136">
                  <c:v>13.509069999999999</c:v>
                </c:pt>
                <c:pt idx="137">
                  <c:v>13.65929</c:v>
                </c:pt>
                <c:pt idx="138">
                  <c:v>9.442400000000001</c:v>
                </c:pt>
                <c:pt idx="139">
                  <c:v>5.0752899999999999</c:v>
                </c:pt>
                <c:pt idx="140">
                  <c:v>15.161490000000001</c:v>
                </c:pt>
                <c:pt idx="141">
                  <c:v>11.245039999999999</c:v>
                </c:pt>
                <c:pt idx="142">
                  <c:v>6.5345699999999995</c:v>
                </c:pt>
                <c:pt idx="143">
                  <c:v>6.2233999999999998</c:v>
                </c:pt>
                <c:pt idx="144">
                  <c:v>7.6182999999999996</c:v>
                </c:pt>
                <c:pt idx="145">
                  <c:v>16.030619999999999</c:v>
                </c:pt>
                <c:pt idx="146">
                  <c:v>19.485679999999999</c:v>
                </c:pt>
                <c:pt idx="147">
                  <c:v>21.588760000000001</c:v>
                </c:pt>
                <c:pt idx="148">
                  <c:v>17.559999999999999</c:v>
                </c:pt>
                <c:pt idx="149">
                  <c:v>20.56</c:v>
                </c:pt>
                <c:pt idx="150">
                  <c:v>10.44</c:v>
                </c:pt>
                <c:pt idx="151">
                  <c:v>13.41</c:v>
                </c:pt>
                <c:pt idx="152">
                  <c:v>20.440000000000001</c:v>
                </c:pt>
                <c:pt idx="153">
                  <c:v>9.89</c:v>
                </c:pt>
                <c:pt idx="154">
                  <c:v>18.47</c:v>
                </c:pt>
                <c:pt idx="155">
                  <c:v>15.53</c:v>
                </c:pt>
                <c:pt idx="156">
                  <c:v>19.11</c:v>
                </c:pt>
                <c:pt idx="157">
                  <c:v>18.170000000000002</c:v>
                </c:pt>
                <c:pt idx="158">
                  <c:v>19.96</c:v>
                </c:pt>
                <c:pt idx="159">
                  <c:v>14.48</c:v>
                </c:pt>
                <c:pt idx="160">
                  <c:v>17.170000000000002</c:v>
                </c:pt>
                <c:pt idx="161">
                  <c:v>12.69</c:v>
                </c:pt>
                <c:pt idx="162">
                  <c:v>11.04</c:v>
                </c:pt>
                <c:pt idx="163">
                  <c:v>11.51</c:v>
                </c:pt>
                <c:pt idx="164">
                  <c:v>18.77</c:v>
                </c:pt>
                <c:pt idx="165">
                  <c:v>16.72</c:v>
                </c:pt>
                <c:pt idx="166">
                  <c:v>4.03</c:v>
                </c:pt>
                <c:pt idx="167">
                  <c:v>9.51</c:v>
                </c:pt>
                <c:pt idx="168">
                  <c:v>8.4</c:v>
                </c:pt>
                <c:pt idx="169">
                  <c:v>6.49</c:v>
                </c:pt>
                <c:pt idx="170">
                  <c:v>15.94</c:v>
                </c:pt>
                <c:pt idx="171">
                  <c:v>18.739999999999998</c:v>
                </c:pt>
                <c:pt idx="172">
                  <c:v>16.989999999999998</c:v>
                </c:pt>
                <c:pt idx="173">
                  <c:v>10.01</c:v>
                </c:pt>
                <c:pt idx="174">
                  <c:v>10.68</c:v>
                </c:pt>
                <c:pt idx="175">
                  <c:v>9.74</c:v>
                </c:pt>
                <c:pt idx="176">
                  <c:v>10.41</c:v>
                </c:pt>
                <c:pt idx="177">
                  <c:v>4.07</c:v>
                </c:pt>
                <c:pt idx="178">
                  <c:v>4.79</c:v>
                </c:pt>
                <c:pt idx="179">
                  <c:v>15.12</c:v>
                </c:pt>
                <c:pt idx="180">
                  <c:v>13.32</c:v>
                </c:pt>
                <c:pt idx="181">
                  <c:v>18.170000000000002</c:v>
                </c:pt>
                <c:pt idx="182">
                  <c:v>9.85</c:v>
                </c:pt>
                <c:pt idx="183">
                  <c:v>13.15</c:v>
                </c:pt>
                <c:pt idx="184">
                  <c:v>10.17</c:v>
                </c:pt>
                <c:pt idx="185">
                  <c:v>10.09</c:v>
                </c:pt>
                <c:pt idx="186">
                  <c:v>9.2899999999999991</c:v>
                </c:pt>
                <c:pt idx="187">
                  <c:v>9.7799999999999994</c:v>
                </c:pt>
                <c:pt idx="188">
                  <c:v>9.25</c:v>
                </c:pt>
                <c:pt idx="189">
                  <c:v>7.35</c:v>
                </c:pt>
                <c:pt idx="190">
                  <c:v>6.91</c:v>
                </c:pt>
                <c:pt idx="191">
                  <c:v>12.86</c:v>
                </c:pt>
                <c:pt idx="192">
                  <c:v>15.14</c:v>
                </c:pt>
                <c:pt idx="193">
                  <c:v>5.03</c:v>
                </c:pt>
                <c:pt idx="194">
                  <c:v>7.51</c:v>
                </c:pt>
                <c:pt idx="195">
                  <c:v>14.86</c:v>
                </c:pt>
                <c:pt idx="196">
                  <c:v>12.45</c:v>
                </c:pt>
                <c:pt idx="197">
                  <c:v>15.48</c:v>
                </c:pt>
                <c:pt idx="198">
                  <c:v>15.3</c:v>
                </c:pt>
                <c:pt idx="199">
                  <c:v>6.68</c:v>
                </c:pt>
                <c:pt idx="200">
                  <c:v>13.02</c:v>
                </c:pt>
                <c:pt idx="201">
                  <c:v>13.84</c:v>
                </c:pt>
                <c:pt idx="202">
                  <c:v>19.829999999999998</c:v>
                </c:pt>
                <c:pt idx="203">
                  <c:v>19.690000000000001</c:v>
                </c:pt>
                <c:pt idx="204">
                  <c:v>10.050000000000001</c:v>
                </c:pt>
                <c:pt idx="205">
                  <c:v>11.7</c:v>
                </c:pt>
                <c:pt idx="206">
                  <c:v>8.41</c:v>
                </c:pt>
                <c:pt idx="207">
                  <c:v>10.91</c:v>
                </c:pt>
                <c:pt idx="208">
                  <c:v>19.39</c:v>
                </c:pt>
                <c:pt idx="209">
                  <c:v>12.96</c:v>
                </c:pt>
                <c:pt idx="210">
                  <c:v>11.45</c:v>
                </c:pt>
                <c:pt idx="211">
                  <c:v>17.809999999999999</c:v>
                </c:pt>
                <c:pt idx="212">
                  <c:v>11.74</c:v>
                </c:pt>
                <c:pt idx="213">
                  <c:v>17.38</c:v>
                </c:pt>
                <c:pt idx="214">
                  <c:v>9.9499999999999993</c:v>
                </c:pt>
                <c:pt idx="215">
                  <c:v>17.28</c:v>
                </c:pt>
                <c:pt idx="216">
                  <c:v>20.079999999999998</c:v>
                </c:pt>
                <c:pt idx="217">
                  <c:v>12.35</c:v>
                </c:pt>
                <c:pt idx="218">
                  <c:v>13.06</c:v>
                </c:pt>
                <c:pt idx="219">
                  <c:v>11.08</c:v>
                </c:pt>
                <c:pt idx="220">
                  <c:v>10.06</c:v>
                </c:pt>
                <c:pt idx="221">
                  <c:v>10.09</c:v>
                </c:pt>
                <c:pt idx="222">
                  <c:v>10.029999999999999</c:v>
                </c:pt>
                <c:pt idx="223">
                  <c:v>4.24</c:v>
                </c:pt>
                <c:pt idx="224">
                  <c:v>10.130000000000001</c:v>
                </c:pt>
                <c:pt idx="225">
                  <c:v>13.18</c:v>
                </c:pt>
                <c:pt idx="226">
                  <c:v>11.66</c:v>
                </c:pt>
                <c:pt idx="227">
                  <c:v>9.85</c:v>
                </c:pt>
                <c:pt idx="228">
                  <c:v>12.46</c:v>
                </c:pt>
                <c:pt idx="229">
                  <c:v>11.83</c:v>
                </c:pt>
                <c:pt idx="230">
                  <c:v>18.149999999999999</c:v>
                </c:pt>
                <c:pt idx="231">
                  <c:v>15.89</c:v>
                </c:pt>
                <c:pt idx="232">
                  <c:v>15.63</c:v>
                </c:pt>
                <c:pt idx="233">
                  <c:v>14.57</c:v>
                </c:pt>
                <c:pt idx="234">
                  <c:v>5.25</c:v>
                </c:pt>
                <c:pt idx="235">
                  <c:v>13.23</c:v>
                </c:pt>
                <c:pt idx="236">
                  <c:v>14.5</c:v>
                </c:pt>
                <c:pt idx="237">
                  <c:v>8.02</c:v>
                </c:pt>
                <c:pt idx="238">
                  <c:v>17.64</c:v>
                </c:pt>
                <c:pt idx="239">
                  <c:v>15.14</c:v>
                </c:pt>
                <c:pt idx="240">
                  <c:v>16.899999999999999</c:v>
                </c:pt>
                <c:pt idx="241">
                  <c:v>10.039999999999999</c:v>
                </c:pt>
                <c:pt idx="242">
                  <c:v>19.53</c:v>
                </c:pt>
                <c:pt idx="243">
                  <c:v>7.15</c:v>
                </c:pt>
                <c:pt idx="244">
                  <c:v>9.6300000000000008</c:v>
                </c:pt>
                <c:pt idx="245">
                  <c:v>9.2799999999999994</c:v>
                </c:pt>
                <c:pt idx="246">
                  <c:v>14.03</c:v>
                </c:pt>
                <c:pt idx="247">
                  <c:v>13.91</c:v>
                </c:pt>
                <c:pt idx="248">
                  <c:v>10.33</c:v>
                </c:pt>
                <c:pt idx="249">
                  <c:v>14.97</c:v>
                </c:pt>
                <c:pt idx="250">
                  <c:v>9.26</c:v>
                </c:pt>
                <c:pt idx="251">
                  <c:v>12.65</c:v>
                </c:pt>
                <c:pt idx="252">
                  <c:v>15.64</c:v>
                </c:pt>
                <c:pt idx="253">
                  <c:v>8.0299999999999994</c:v>
                </c:pt>
                <c:pt idx="254">
                  <c:v>9.93</c:v>
                </c:pt>
                <c:pt idx="255">
                  <c:v>13.73</c:v>
                </c:pt>
                <c:pt idx="256">
                  <c:v>15.35</c:v>
                </c:pt>
                <c:pt idx="257">
                  <c:v>13.66</c:v>
                </c:pt>
                <c:pt idx="258">
                  <c:v>3.15</c:v>
                </c:pt>
                <c:pt idx="259">
                  <c:v>6.18</c:v>
                </c:pt>
                <c:pt idx="260">
                  <c:v>2.56</c:v>
                </c:pt>
                <c:pt idx="261">
                  <c:v>10.74</c:v>
                </c:pt>
                <c:pt idx="262">
                  <c:v>11.88</c:v>
                </c:pt>
                <c:pt idx="263">
                  <c:v>10.36</c:v>
                </c:pt>
                <c:pt idx="264">
                  <c:v>15.54</c:v>
                </c:pt>
                <c:pt idx="265">
                  <c:v>15.24</c:v>
                </c:pt>
                <c:pt idx="266">
                  <c:v>13.95</c:v>
                </c:pt>
                <c:pt idx="267">
                  <c:v>17.48</c:v>
                </c:pt>
                <c:pt idx="268">
                  <c:v>0.81</c:v>
                </c:pt>
                <c:pt idx="269">
                  <c:v>16.829999999999998</c:v>
                </c:pt>
                <c:pt idx="270">
                  <c:v>16.13</c:v>
                </c:pt>
                <c:pt idx="271">
                  <c:v>17.18</c:v>
                </c:pt>
                <c:pt idx="272">
                  <c:v>20.46</c:v>
                </c:pt>
                <c:pt idx="273">
                  <c:v>15.95</c:v>
                </c:pt>
                <c:pt idx="274">
                  <c:v>17.98</c:v>
                </c:pt>
                <c:pt idx="275">
                  <c:v>15.2</c:v>
                </c:pt>
                <c:pt idx="276">
                  <c:v>6.74</c:v>
                </c:pt>
                <c:pt idx="277">
                  <c:v>2.87</c:v>
                </c:pt>
                <c:pt idx="278">
                  <c:v>11.4</c:v>
                </c:pt>
                <c:pt idx="279">
                  <c:v>9.43</c:v>
                </c:pt>
                <c:pt idx="280">
                  <c:v>19.190000000000001</c:v>
                </c:pt>
                <c:pt idx="281">
                  <c:v>19.489999999999998</c:v>
                </c:pt>
                <c:pt idx="282">
                  <c:v>11.02</c:v>
                </c:pt>
                <c:pt idx="283">
                  <c:v>15.73</c:v>
                </c:pt>
                <c:pt idx="284">
                  <c:v>13.04</c:v>
                </c:pt>
                <c:pt idx="285">
                  <c:v>15.38</c:v>
                </c:pt>
                <c:pt idx="286">
                  <c:v>14.18</c:v>
                </c:pt>
                <c:pt idx="287">
                  <c:v>15.95</c:v>
                </c:pt>
                <c:pt idx="288">
                  <c:v>14.65</c:v>
                </c:pt>
                <c:pt idx="289">
                  <c:v>14.6</c:v>
                </c:pt>
                <c:pt idx="290">
                  <c:v>16.420000000000002</c:v>
                </c:pt>
                <c:pt idx="291">
                  <c:v>11.03</c:v>
                </c:pt>
                <c:pt idx="292">
                  <c:v>13.59</c:v>
                </c:pt>
                <c:pt idx="293">
                  <c:v>10.14</c:v>
                </c:pt>
                <c:pt idx="294">
                  <c:v>17.59</c:v>
                </c:pt>
                <c:pt idx="295">
                  <c:v>16</c:v>
                </c:pt>
                <c:pt idx="296">
                  <c:v>16.11</c:v>
                </c:pt>
                <c:pt idx="297">
                  <c:v>11.3</c:v>
                </c:pt>
                <c:pt idx="298">
                  <c:v>16.47</c:v>
                </c:pt>
                <c:pt idx="299">
                  <c:v>17.850000000000001</c:v>
                </c:pt>
                <c:pt idx="300">
                  <c:v>16.43</c:v>
                </c:pt>
                <c:pt idx="301">
                  <c:v>18.170000000000002</c:v>
                </c:pt>
                <c:pt idx="302">
                  <c:v>18.22</c:v>
                </c:pt>
                <c:pt idx="303">
                  <c:v>14.63</c:v>
                </c:pt>
                <c:pt idx="304">
                  <c:v>19.920000000000002</c:v>
                </c:pt>
                <c:pt idx="305">
                  <c:v>18.55</c:v>
                </c:pt>
                <c:pt idx="306">
                  <c:v>20.47</c:v>
                </c:pt>
                <c:pt idx="307">
                  <c:v>16.649999999999999</c:v>
                </c:pt>
                <c:pt idx="308">
                  <c:v>15.3</c:v>
                </c:pt>
                <c:pt idx="309">
                  <c:v>17.43</c:v>
                </c:pt>
                <c:pt idx="310">
                  <c:v>13.95</c:v>
                </c:pt>
                <c:pt idx="311">
                  <c:v>13.23</c:v>
                </c:pt>
                <c:pt idx="312">
                  <c:v>13.95</c:v>
                </c:pt>
                <c:pt idx="313">
                  <c:v>14.19</c:v>
                </c:pt>
                <c:pt idx="314">
                  <c:v>16.29</c:v>
                </c:pt>
                <c:pt idx="315">
                  <c:v>16.98</c:v>
                </c:pt>
                <c:pt idx="316">
                  <c:v>18.38</c:v>
                </c:pt>
                <c:pt idx="317">
                  <c:v>14.23</c:v>
                </c:pt>
                <c:pt idx="318">
                  <c:v>15.8</c:v>
                </c:pt>
                <c:pt idx="319">
                  <c:v>18.350000000000001</c:v>
                </c:pt>
                <c:pt idx="320">
                  <c:v>14.26</c:v>
                </c:pt>
                <c:pt idx="321">
                  <c:v>15.52</c:v>
                </c:pt>
                <c:pt idx="322">
                  <c:v>20.03</c:v>
                </c:pt>
                <c:pt idx="323">
                  <c:v>21.66</c:v>
                </c:pt>
                <c:pt idx="324">
                  <c:v>19.36</c:v>
                </c:pt>
                <c:pt idx="325">
                  <c:v>15.41</c:v>
                </c:pt>
                <c:pt idx="326">
                  <c:v>21.38</c:v>
                </c:pt>
                <c:pt idx="327">
                  <c:v>20.45</c:v>
                </c:pt>
                <c:pt idx="328">
                  <c:v>17.940000000000001</c:v>
                </c:pt>
                <c:pt idx="329">
                  <c:v>16.73</c:v>
                </c:pt>
                <c:pt idx="330">
                  <c:v>19.059999999999999</c:v>
                </c:pt>
                <c:pt idx="331">
                  <c:v>18.18</c:v>
                </c:pt>
                <c:pt idx="332">
                  <c:v>18.3</c:v>
                </c:pt>
                <c:pt idx="333">
                  <c:v>16.89</c:v>
                </c:pt>
                <c:pt idx="334">
                  <c:v>18.52</c:v>
                </c:pt>
                <c:pt idx="335">
                  <c:v>17.22</c:v>
                </c:pt>
                <c:pt idx="336">
                  <c:v>19.510000000000002</c:v>
                </c:pt>
                <c:pt idx="337">
                  <c:v>19.79</c:v>
                </c:pt>
                <c:pt idx="338">
                  <c:v>13.62</c:v>
                </c:pt>
                <c:pt idx="339">
                  <c:v>19.010000000000002</c:v>
                </c:pt>
                <c:pt idx="340">
                  <c:v>21.89</c:v>
                </c:pt>
                <c:pt idx="341">
                  <c:v>18.98</c:v>
                </c:pt>
                <c:pt idx="342">
                  <c:v>16.36</c:v>
                </c:pt>
                <c:pt idx="343">
                  <c:v>21.86</c:v>
                </c:pt>
                <c:pt idx="344">
                  <c:v>7.29</c:v>
                </c:pt>
                <c:pt idx="345">
                  <c:v>15.43</c:v>
                </c:pt>
                <c:pt idx="346">
                  <c:v>16.29</c:v>
                </c:pt>
                <c:pt idx="347">
                  <c:v>12.21</c:v>
                </c:pt>
                <c:pt idx="348">
                  <c:v>13.02</c:v>
                </c:pt>
                <c:pt idx="349">
                  <c:v>20.51</c:v>
                </c:pt>
                <c:pt idx="350">
                  <c:v>14.05</c:v>
                </c:pt>
                <c:pt idx="351">
                  <c:v>14.42</c:v>
                </c:pt>
                <c:pt idx="352">
                  <c:v>12.95</c:v>
                </c:pt>
                <c:pt idx="353">
                  <c:v>18.8</c:v>
                </c:pt>
                <c:pt idx="354">
                  <c:v>14.35</c:v>
                </c:pt>
                <c:pt idx="355">
                  <c:v>20.149999999999999</c:v>
                </c:pt>
                <c:pt idx="356">
                  <c:v>20.54</c:v>
                </c:pt>
                <c:pt idx="357">
                  <c:v>16.239999999999998</c:v>
                </c:pt>
                <c:pt idx="358">
                  <c:v>16.18</c:v>
                </c:pt>
                <c:pt idx="359">
                  <c:v>12.66</c:v>
                </c:pt>
                <c:pt idx="360">
                  <c:v>14.85</c:v>
                </c:pt>
                <c:pt idx="361">
                  <c:v>21.57</c:v>
                </c:pt>
                <c:pt idx="362">
                  <c:v>22.37</c:v>
                </c:pt>
                <c:pt idx="363">
                  <c:v>17.86</c:v>
                </c:pt>
                <c:pt idx="364">
                  <c:v>16.66</c:v>
                </c:pt>
                <c:pt idx="365">
                  <c:v>12.1</c:v>
                </c:pt>
                <c:pt idx="366">
                  <c:v>12.21</c:v>
                </c:pt>
                <c:pt idx="367">
                  <c:v>18.3</c:v>
                </c:pt>
                <c:pt idx="368">
                  <c:v>17.149999999999999</c:v>
                </c:pt>
                <c:pt idx="369">
                  <c:v>11.28</c:v>
                </c:pt>
                <c:pt idx="370">
                  <c:v>16.829999999999998</c:v>
                </c:pt>
                <c:pt idx="371">
                  <c:v>20.62</c:v>
                </c:pt>
                <c:pt idx="372">
                  <c:v>17.21</c:v>
                </c:pt>
                <c:pt idx="373">
                  <c:v>15.37</c:v>
                </c:pt>
                <c:pt idx="374">
                  <c:v>16.739999999999998</c:v>
                </c:pt>
                <c:pt idx="375">
                  <c:v>14.94</c:v>
                </c:pt>
                <c:pt idx="376">
                  <c:v>17.91</c:v>
                </c:pt>
                <c:pt idx="377">
                  <c:v>15.47</c:v>
                </c:pt>
                <c:pt idx="378">
                  <c:v>22.1</c:v>
                </c:pt>
                <c:pt idx="379">
                  <c:v>24.37</c:v>
                </c:pt>
                <c:pt idx="380">
                  <c:v>23.5</c:v>
                </c:pt>
                <c:pt idx="381">
                  <c:v>14.52</c:v>
                </c:pt>
                <c:pt idx="382">
                  <c:v>11.92</c:v>
                </c:pt>
                <c:pt idx="383">
                  <c:v>11.11</c:v>
                </c:pt>
                <c:pt idx="384">
                  <c:v>11.08</c:v>
                </c:pt>
                <c:pt idx="385">
                  <c:v>8.15</c:v>
                </c:pt>
                <c:pt idx="386">
                  <c:v>11.96</c:v>
                </c:pt>
                <c:pt idx="387">
                  <c:v>13.3</c:v>
                </c:pt>
                <c:pt idx="388">
                  <c:v>13.02</c:v>
                </c:pt>
                <c:pt idx="389">
                  <c:v>23.46</c:v>
                </c:pt>
                <c:pt idx="390">
                  <c:v>17.03</c:v>
                </c:pt>
                <c:pt idx="391">
                  <c:v>22.35</c:v>
                </c:pt>
                <c:pt idx="392">
                  <c:v>19.2</c:v>
                </c:pt>
                <c:pt idx="393">
                  <c:v>21.79</c:v>
                </c:pt>
                <c:pt idx="394">
                  <c:v>21.11</c:v>
                </c:pt>
                <c:pt idx="395">
                  <c:v>25.02</c:v>
                </c:pt>
                <c:pt idx="396">
                  <c:v>23.82</c:v>
                </c:pt>
                <c:pt idx="397">
                  <c:v>24.79</c:v>
                </c:pt>
                <c:pt idx="398">
                  <c:v>23.4</c:v>
                </c:pt>
                <c:pt idx="399">
                  <c:v>17.440000000000001</c:v>
                </c:pt>
                <c:pt idx="400">
                  <c:v>20.38</c:v>
                </c:pt>
                <c:pt idx="401">
                  <c:v>21.83</c:v>
                </c:pt>
                <c:pt idx="402">
                  <c:v>18.98</c:v>
                </c:pt>
                <c:pt idx="403">
                  <c:v>19.55</c:v>
                </c:pt>
                <c:pt idx="404">
                  <c:v>8.19</c:v>
                </c:pt>
                <c:pt idx="405">
                  <c:v>18.149999999999999</c:v>
                </c:pt>
                <c:pt idx="406">
                  <c:v>22.48</c:v>
                </c:pt>
                <c:pt idx="407">
                  <c:v>16.88</c:v>
                </c:pt>
                <c:pt idx="408">
                  <c:v>26.37</c:v>
                </c:pt>
                <c:pt idx="409">
                  <c:v>20.9</c:v>
                </c:pt>
                <c:pt idx="410">
                  <c:v>24.5</c:v>
                </c:pt>
                <c:pt idx="411">
                  <c:v>15.04</c:v>
                </c:pt>
                <c:pt idx="412">
                  <c:v>18.010000000000002</c:v>
                </c:pt>
                <c:pt idx="413">
                  <c:v>19.739999999999998</c:v>
                </c:pt>
                <c:pt idx="414">
                  <c:v>15.4</c:v>
                </c:pt>
                <c:pt idx="415">
                  <c:v>11.96</c:v>
                </c:pt>
                <c:pt idx="416">
                  <c:v>11.5</c:v>
                </c:pt>
                <c:pt idx="417">
                  <c:v>13.55</c:v>
                </c:pt>
                <c:pt idx="418">
                  <c:v>12.54</c:v>
                </c:pt>
                <c:pt idx="419">
                  <c:v>9.44</c:v>
                </c:pt>
                <c:pt idx="420">
                  <c:v>7.31</c:v>
                </c:pt>
                <c:pt idx="421">
                  <c:v>18.11</c:v>
                </c:pt>
                <c:pt idx="422">
                  <c:v>9.33</c:v>
                </c:pt>
                <c:pt idx="423">
                  <c:v>12.17</c:v>
                </c:pt>
                <c:pt idx="424">
                  <c:v>12.31</c:v>
                </c:pt>
                <c:pt idx="425">
                  <c:v>18.75</c:v>
                </c:pt>
                <c:pt idx="426">
                  <c:v>21.08</c:v>
                </c:pt>
                <c:pt idx="427">
                  <c:v>13.18</c:v>
                </c:pt>
                <c:pt idx="428">
                  <c:v>17.850000000000001</c:v>
                </c:pt>
                <c:pt idx="429">
                  <c:v>19.510000000000002</c:v>
                </c:pt>
                <c:pt idx="430">
                  <c:v>15.56</c:v>
                </c:pt>
                <c:pt idx="431">
                  <c:v>20.350000000000001</c:v>
                </c:pt>
                <c:pt idx="432">
                  <c:v>15.73</c:v>
                </c:pt>
                <c:pt idx="433">
                  <c:v>7.71</c:v>
                </c:pt>
                <c:pt idx="434">
                  <c:v>9.48</c:v>
                </c:pt>
                <c:pt idx="435">
                  <c:v>22.08</c:v>
                </c:pt>
                <c:pt idx="436">
                  <c:v>10.98</c:v>
                </c:pt>
                <c:pt idx="437">
                  <c:v>17.36</c:v>
                </c:pt>
                <c:pt idx="438">
                  <c:v>17.21</c:v>
                </c:pt>
                <c:pt idx="439">
                  <c:v>16.59</c:v>
                </c:pt>
                <c:pt idx="440">
                  <c:v>13.42</c:v>
                </c:pt>
                <c:pt idx="441">
                  <c:v>9.81</c:v>
                </c:pt>
                <c:pt idx="442">
                  <c:v>8.81</c:v>
                </c:pt>
                <c:pt idx="443">
                  <c:v>9.7100000000000009</c:v>
                </c:pt>
                <c:pt idx="444">
                  <c:v>6.16</c:v>
                </c:pt>
                <c:pt idx="445">
                  <c:v>11.91</c:v>
                </c:pt>
                <c:pt idx="446">
                  <c:v>13</c:v>
                </c:pt>
                <c:pt idx="447">
                  <c:v>8.36</c:v>
                </c:pt>
                <c:pt idx="448">
                  <c:v>15.51</c:v>
                </c:pt>
                <c:pt idx="449">
                  <c:v>12.28</c:v>
                </c:pt>
                <c:pt idx="450">
                  <c:v>12.96</c:v>
                </c:pt>
                <c:pt idx="451">
                  <c:v>4.84</c:v>
                </c:pt>
                <c:pt idx="452">
                  <c:v>14.5</c:v>
                </c:pt>
                <c:pt idx="453">
                  <c:v>11.47</c:v>
                </c:pt>
                <c:pt idx="454">
                  <c:v>14.21</c:v>
                </c:pt>
                <c:pt idx="455">
                  <c:v>9.74</c:v>
                </c:pt>
                <c:pt idx="456">
                  <c:v>14.27</c:v>
                </c:pt>
                <c:pt idx="457">
                  <c:v>14.37</c:v>
                </c:pt>
                <c:pt idx="458">
                  <c:v>8.41</c:v>
                </c:pt>
                <c:pt idx="459">
                  <c:v>11.45</c:v>
                </c:pt>
                <c:pt idx="460">
                  <c:v>9.17</c:v>
                </c:pt>
                <c:pt idx="461">
                  <c:v>21.43</c:v>
                </c:pt>
                <c:pt idx="462">
                  <c:v>21.66</c:v>
                </c:pt>
                <c:pt idx="463">
                  <c:v>12.37</c:v>
                </c:pt>
                <c:pt idx="464">
                  <c:v>19</c:v>
                </c:pt>
                <c:pt idx="465">
                  <c:v>12.96</c:v>
                </c:pt>
                <c:pt idx="466">
                  <c:v>12.95</c:v>
                </c:pt>
                <c:pt idx="467">
                  <c:v>7.25</c:v>
                </c:pt>
                <c:pt idx="468">
                  <c:v>15.96</c:v>
                </c:pt>
                <c:pt idx="469">
                  <c:v>11.47</c:v>
                </c:pt>
                <c:pt idx="470">
                  <c:v>9.24</c:v>
                </c:pt>
                <c:pt idx="471">
                  <c:v>8.52</c:v>
                </c:pt>
                <c:pt idx="472">
                  <c:v>16.3</c:v>
                </c:pt>
                <c:pt idx="473">
                  <c:v>10.33</c:v>
                </c:pt>
                <c:pt idx="474">
                  <c:v>7.84</c:v>
                </c:pt>
                <c:pt idx="475">
                  <c:v>10.51</c:v>
                </c:pt>
                <c:pt idx="476">
                  <c:v>7.6</c:v>
                </c:pt>
                <c:pt idx="477">
                  <c:v>8.15</c:v>
                </c:pt>
                <c:pt idx="478">
                  <c:v>10.199999999999999</c:v>
                </c:pt>
                <c:pt idx="479">
                  <c:v>13.07</c:v>
                </c:pt>
                <c:pt idx="480">
                  <c:v>13.54</c:v>
                </c:pt>
                <c:pt idx="481">
                  <c:v>11.31</c:v>
                </c:pt>
                <c:pt idx="482">
                  <c:v>13.06</c:v>
                </c:pt>
                <c:pt idx="483">
                  <c:v>11.96</c:v>
                </c:pt>
                <c:pt idx="484">
                  <c:v>10.8</c:v>
                </c:pt>
                <c:pt idx="485">
                  <c:v>10.43</c:v>
                </c:pt>
                <c:pt idx="486">
                  <c:v>14.09</c:v>
                </c:pt>
                <c:pt idx="487">
                  <c:v>13.22</c:v>
                </c:pt>
                <c:pt idx="488">
                  <c:v>9.15</c:v>
                </c:pt>
                <c:pt idx="489">
                  <c:v>6.83</c:v>
                </c:pt>
                <c:pt idx="490">
                  <c:v>6.22</c:v>
                </c:pt>
                <c:pt idx="491">
                  <c:v>6.38</c:v>
                </c:pt>
                <c:pt idx="492">
                  <c:v>9.2200000000000006</c:v>
                </c:pt>
                <c:pt idx="493">
                  <c:v>11.52</c:v>
                </c:pt>
                <c:pt idx="494">
                  <c:v>7.07</c:v>
                </c:pt>
                <c:pt idx="495">
                  <c:v>11.23</c:v>
                </c:pt>
                <c:pt idx="496">
                  <c:v>8.66</c:v>
                </c:pt>
                <c:pt idx="497">
                  <c:v>14.88</c:v>
                </c:pt>
                <c:pt idx="498">
                  <c:v>7.51</c:v>
                </c:pt>
                <c:pt idx="499">
                  <c:v>10.29</c:v>
                </c:pt>
                <c:pt idx="500">
                  <c:v>10.94</c:v>
                </c:pt>
                <c:pt idx="501">
                  <c:v>11.34</c:v>
                </c:pt>
                <c:pt idx="502">
                  <c:v>10.56</c:v>
                </c:pt>
                <c:pt idx="503">
                  <c:v>9</c:v>
                </c:pt>
                <c:pt idx="504">
                  <c:v>5.44</c:v>
                </c:pt>
                <c:pt idx="505">
                  <c:v>9.31</c:v>
                </c:pt>
                <c:pt idx="506">
                  <c:v>14.82</c:v>
                </c:pt>
                <c:pt idx="507">
                  <c:v>16.91</c:v>
                </c:pt>
                <c:pt idx="508">
                  <c:v>9.15</c:v>
                </c:pt>
                <c:pt idx="509">
                  <c:v>10.45</c:v>
                </c:pt>
                <c:pt idx="510">
                  <c:v>10.42</c:v>
                </c:pt>
                <c:pt idx="511">
                  <c:v>10.69</c:v>
                </c:pt>
                <c:pt idx="512">
                  <c:v>7.78</c:v>
                </c:pt>
                <c:pt idx="513">
                  <c:v>16.62</c:v>
                </c:pt>
                <c:pt idx="514">
                  <c:v>10.36</c:v>
                </c:pt>
                <c:pt idx="515">
                  <c:v>13.28</c:v>
                </c:pt>
                <c:pt idx="516">
                  <c:v>8.56</c:v>
                </c:pt>
                <c:pt idx="517">
                  <c:v>4.66</c:v>
                </c:pt>
                <c:pt idx="518">
                  <c:v>10.3</c:v>
                </c:pt>
                <c:pt idx="519">
                  <c:v>10.66</c:v>
                </c:pt>
                <c:pt idx="520">
                  <c:v>15.12</c:v>
                </c:pt>
                <c:pt idx="521">
                  <c:v>7.51</c:v>
                </c:pt>
                <c:pt idx="522">
                  <c:v>18.399999999999999</c:v>
                </c:pt>
                <c:pt idx="523">
                  <c:v>20.58</c:v>
                </c:pt>
                <c:pt idx="524">
                  <c:v>12.99</c:v>
                </c:pt>
                <c:pt idx="525">
                  <c:v>8.5</c:v>
                </c:pt>
                <c:pt idx="526">
                  <c:v>14.1</c:v>
                </c:pt>
                <c:pt idx="527">
                  <c:v>14.46</c:v>
                </c:pt>
                <c:pt idx="528">
                  <c:v>9.82</c:v>
                </c:pt>
                <c:pt idx="529">
                  <c:v>9.15</c:v>
                </c:pt>
                <c:pt idx="530">
                  <c:v>10.6</c:v>
                </c:pt>
                <c:pt idx="531">
                  <c:v>14.42</c:v>
                </c:pt>
                <c:pt idx="532">
                  <c:v>8.49</c:v>
                </c:pt>
                <c:pt idx="533">
                  <c:v>9.76</c:v>
                </c:pt>
                <c:pt idx="534">
                  <c:v>7.84</c:v>
                </c:pt>
                <c:pt idx="535">
                  <c:v>11.26</c:v>
                </c:pt>
                <c:pt idx="536">
                  <c:v>10.39</c:v>
                </c:pt>
                <c:pt idx="537">
                  <c:v>10.29</c:v>
                </c:pt>
                <c:pt idx="538">
                  <c:v>3.38</c:v>
                </c:pt>
                <c:pt idx="539">
                  <c:v>10.51</c:v>
                </c:pt>
                <c:pt idx="540">
                  <c:v>10.3</c:v>
                </c:pt>
                <c:pt idx="541">
                  <c:v>10.130000000000001</c:v>
                </c:pt>
                <c:pt idx="542">
                  <c:v>14.06</c:v>
                </c:pt>
                <c:pt idx="543">
                  <c:v>7.55</c:v>
                </c:pt>
                <c:pt idx="544">
                  <c:v>6.27</c:v>
                </c:pt>
                <c:pt idx="545">
                  <c:v>15.01</c:v>
                </c:pt>
                <c:pt idx="546">
                  <c:v>17.420000000000002</c:v>
                </c:pt>
                <c:pt idx="547">
                  <c:v>16.079999999999998</c:v>
                </c:pt>
                <c:pt idx="548">
                  <c:v>16.11</c:v>
                </c:pt>
                <c:pt idx="549">
                  <c:v>11.07</c:v>
                </c:pt>
                <c:pt idx="550">
                  <c:v>11.81</c:v>
                </c:pt>
                <c:pt idx="551">
                  <c:v>14.58</c:v>
                </c:pt>
                <c:pt idx="552">
                  <c:v>16.579999999999998</c:v>
                </c:pt>
                <c:pt idx="553">
                  <c:v>10.15</c:v>
                </c:pt>
                <c:pt idx="554">
                  <c:v>13.67</c:v>
                </c:pt>
                <c:pt idx="555">
                  <c:v>16.89</c:v>
                </c:pt>
                <c:pt idx="556">
                  <c:v>9.59</c:v>
                </c:pt>
                <c:pt idx="557">
                  <c:v>13.23</c:v>
                </c:pt>
                <c:pt idx="558">
                  <c:v>11.98</c:v>
                </c:pt>
                <c:pt idx="559">
                  <c:v>12.45</c:v>
                </c:pt>
                <c:pt idx="560">
                  <c:v>8.8000000000000007</c:v>
                </c:pt>
                <c:pt idx="561">
                  <c:v>7.44</c:v>
                </c:pt>
                <c:pt idx="562">
                  <c:v>14.82</c:v>
                </c:pt>
                <c:pt idx="563">
                  <c:v>18.71</c:v>
                </c:pt>
                <c:pt idx="564">
                  <c:v>4.2699999999999996</c:v>
                </c:pt>
                <c:pt idx="565">
                  <c:v>19.02</c:v>
                </c:pt>
                <c:pt idx="566">
                  <c:v>14.21</c:v>
                </c:pt>
                <c:pt idx="567">
                  <c:v>11.65</c:v>
                </c:pt>
                <c:pt idx="568">
                  <c:v>3.9</c:v>
                </c:pt>
                <c:pt idx="569">
                  <c:v>10.93</c:v>
                </c:pt>
                <c:pt idx="570">
                  <c:v>3.77</c:v>
                </c:pt>
                <c:pt idx="571">
                  <c:v>13.13</c:v>
                </c:pt>
                <c:pt idx="572">
                  <c:v>9.66</c:v>
                </c:pt>
                <c:pt idx="573">
                  <c:v>12.25</c:v>
                </c:pt>
                <c:pt idx="574">
                  <c:v>10.83</c:v>
                </c:pt>
                <c:pt idx="575">
                  <c:v>8.42</c:v>
                </c:pt>
                <c:pt idx="576">
                  <c:v>7.38</c:v>
                </c:pt>
                <c:pt idx="577">
                  <c:v>7.64</c:v>
                </c:pt>
                <c:pt idx="578">
                  <c:v>8.2200000000000006</c:v>
                </c:pt>
                <c:pt idx="579">
                  <c:v>7.54</c:v>
                </c:pt>
                <c:pt idx="580">
                  <c:v>7.1</c:v>
                </c:pt>
                <c:pt idx="581">
                  <c:v>17.96</c:v>
                </c:pt>
                <c:pt idx="582">
                  <c:v>16.12</c:v>
                </c:pt>
                <c:pt idx="583">
                  <c:v>17.239999999999998</c:v>
                </c:pt>
                <c:pt idx="584">
                  <c:v>16.3</c:v>
                </c:pt>
                <c:pt idx="585">
                  <c:v>12.24</c:v>
                </c:pt>
                <c:pt idx="586">
                  <c:v>10.26</c:v>
                </c:pt>
                <c:pt idx="587">
                  <c:v>6.07</c:v>
                </c:pt>
                <c:pt idx="588">
                  <c:v>13.86</c:v>
                </c:pt>
                <c:pt idx="589">
                  <c:v>12</c:v>
                </c:pt>
                <c:pt idx="590">
                  <c:v>8.07</c:v>
                </c:pt>
                <c:pt idx="591">
                  <c:v>8.4</c:v>
                </c:pt>
                <c:pt idx="592">
                  <c:v>12.56</c:v>
                </c:pt>
                <c:pt idx="593">
                  <c:v>13.12</c:v>
                </c:pt>
                <c:pt idx="594">
                  <c:v>9.9600000000000009</c:v>
                </c:pt>
                <c:pt idx="595">
                  <c:v>5.6</c:v>
                </c:pt>
                <c:pt idx="596">
                  <c:v>11.79</c:v>
                </c:pt>
                <c:pt idx="597">
                  <c:v>13.01</c:v>
                </c:pt>
                <c:pt idx="598">
                  <c:v>11.9</c:v>
                </c:pt>
                <c:pt idx="599">
                  <c:v>14.23</c:v>
                </c:pt>
                <c:pt idx="600">
                  <c:v>10.45</c:v>
                </c:pt>
                <c:pt idx="601">
                  <c:v>7.8</c:v>
                </c:pt>
                <c:pt idx="602">
                  <c:v>7.43</c:v>
                </c:pt>
                <c:pt idx="603">
                  <c:v>13.68</c:v>
                </c:pt>
                <c:pt idx="604">
                  <c:v>11.59</c:v>
                </c:pt>
                <c:pt idx="605">
                  <c:v>7.04</c:v>
                </c:pt>
                <c:pt idx="606">
                  <c:v>13.64</c:v>
                </c:pt>
                <c:pt idx="607">
                  <c:v>12.45</c:v>
                </c:pt>
                <c:pt idx="608">
                  <c:v>7</c:v>
                </c:pt>
                <c:pt idx="609">
                  <c:v>10.61</c:v>
                </c:pt>
                <c:pt idx="610">
                  <c:v>10.74</c:v>
                </c:pt>
                <c:pt idx="611">
                  <c:v>6.16</c:v>
                </c:pt>
                <c:pt idx="612">
                  <c:v>16.149999999999999</c:v>
                </c:pt>
                <c:pt idx="613">
                  <c:v>13.79</c:v>
                </c:pt>
                <c:pt idx="614">
                  <c:v>12.09</c:v>
                </c:pt>
                <c:pt idx="615">
                  <c:v>11.99</c:v>
                </c:pt>
                <c:pt idx="616">
                  <c:v>13.81</c:v>
                </c:pt>
                <c:pt idx="617">
                  <c:v>1.73</c:v>
                </c:pt>
                <c:pt idx="618">
                  <c:v>17.64</c:v>
                </c:pt>
                <c:pt idx="619">
                  <c:v>18.41</c:v>
                </c:pt>
                <c:pt idx="620">
                  <c:v>9.5399999999999991</c:v>
                </c:pt>
                <c:pt idx="621">
                  <c:v>3.98</c:v>
                </c:pt>
                <c:pt idx="622">
                  <c:v>4.21</c:v>
                </c:pt>
                <c:pt idx="623">
                  <c:v>11.27</c:v>
                </c:pt>
                <c:pt idx="624">
                  <c:v>5.85</c:v>
                </c:pt>
                <c:pt idx="625">
                  <c:v>4.82</c:v>
                </c:pt>
                <c:pt idx="626">
                  <c:v>7.99</c:v>
                </c:pt>
                <c:pt idx="627">
                  <c:v>13.88</c:v>
                </c:pt>
                <c:pt idx="628">
                  <c:v>13.67</c:v>
                </c:pt>
                <c:pt idx="629">
                  <c:v>8.68</c:v>
                </c:pt>
                <c:pt idx="630">
                  <c:v>10.14</c:v>
                </c:pt>
                <c:pt idx="631">
                  <c:v>2.25</c:v>
                </c:pt>
                <c:pt idx="632">
                  <c:v>1.85</c:v>
                </c:pt>
                <c:pt idx="633">
                  <c:v>7.74</c:v>
                </c:pt>
                <c:pt idx="634">
                  <c:v>15.14</c:v>
                </c:pt>
                <c:pt idx="635">
                  <c:v>7.56</c:v>
                </c:pt>
                <c:pt idx="636">
                  <c:v>8.42</c:v>
                </c:pt>
                <c:pt idx="637">
                  <c:v>11.38</c:v>
                </c:pt>
                <c:pt idx="638">
                  <c:v>7.53</c:v>
                </c:pt>
                <c:pt idx="639">
                  <c:v>12.22</c:v>
                </c:pt>
                <c:pt idx="640">
                  <c:v>6.89</c:v>
                </c:pt>
                <c:pt idx="641">
                  <c:v>7.15</c:v>
                </c:pt>
                <c:pt idx="642">
                  <c:v>15.17</c:v>
                </c:pt>
                <c:pt idx="643">
                  <c:v>16.82</c:v>
                </c:pt>
                <c:pt idx="644">
                  <c:v>14.64</c:v>
                </c:pt>
                <c:pt idx="645">
                  <c:v>12.4</c:v>
                </c:pt>
                <c:pt idx="646">
                  <c:v>12.36</c:v>
                </c:pt>
                <c:pt idx="647">
                  <c:v>7.58</c:v>
                </c:pt>
                <c:pt idx="648">
                  <c:v>9.39</c:v>
                </c:pt>
                <c:pt idx="649">
                  <c:v>10.050000000000001</c:v>
                </c:pt>
                <c:pt idx="650">
                  <c:v>7.61</c:v>
                </c:pt>
                <c:pt idx="651">
                  <c:v>14.34</c:v>
                </c:pt>
                <c:pt idx="652">
                  <c:v>10.51</c:v>
                </c:pt>
                <c:pt idx="653">
                  <c:v>10.44</c:v>
                </c:pt>
                <c:pt idx="654">
                  <c:v>10.19</c:v>
                </c:pt>
                <c:pt idx="655">
                  <c:v>9.59</c:v>
                </c:pt>
                <c:pt idx="656">
                  <c:v>11.88</c:v>
                </c:pt>
                <c:pt idx="657">
                  <c:v>17.04</c:v>
                </c:pt>
                <c:pt idx="658">
                  <c:v>19.489999999999998</c:v>
                </c:pt>
                <c:pt idx="659">
                  <c:v>17.84</c:v>
                </c:pt>
                <c:pt idx="660">
                  <c:v>17.29</c:v>
                </c:pt>
                <c:pt idx="661">
                  <c:v>19.059999999999999</c:v>
                </c:pt>
                <c:pt idx="662">
                  <c:v>10.29</c:v>
                </c:pt>
                <c:pt idx="663">
                  <c:v>13.87</c:v>
                </c:pt>
                <c:pt idx="664">
                  <c:v>11.15</c:v>
                </c:pt>
                <c:pt idx="665">
                  <c:v>7.98</c:v>
                </c:pt>
                <c:pt idx="666">
                  <c:v>11.49</c:v>
                </c:pt>
                <c:pt idx="667">
                  <c:v>15.75</c:v>
                </c:pt>
                <c:pt idx="668">
                  <c:v>16.93</c:v>
                </c:pt>
                <c:pt idx="669">
                  <c:v>17.13</c:v>
                </c:pt>
                <c:pt idx="670">
                  <c:v>16.36</c:v>
                </c:pt>
                <c:pt idx="671">
                  <c:v>14.96</c:v>
                </c:pt>
                <c:pt idx="672">
                  <c:v>18.34</c:v>
                </c:pt>
                <c:pt idx="673">
                  <c:v>18.97</c:v>
                </c:pt>
                <c:pt idx="674">
                  <c:v>18.68</c:v>
                </c:pt>
                <c:pt idx="675">
                  <c:v>20.32</c:v>
                </c:pt>
                <c:pt idx="676">
                  <c:v>18.11</c:v>
                </c:pt>
                <c:pt idx="677">
                  <c:v>17.88</c:v>
                </c:pt>
                <c:pt idx="678">
                  <c:v>16.36</c:v>
                </c:pt>
                <c:pt idx="679">
                  <c:v>16.940000000000001</c:v>
                </c:pt>
                <c:pt idx="680">
                  <c:v>15.78</c:v>
                </c:pt>
                <c:pt idx="681">
                  <c:v>17.98</c:v>
                </c:pt>
                <c:pt idx="682">
                  <c:v>20.34</c:v>
                </c:pt>
                <c:pt idx="683">
                  <c:v>20.54</c:v>
                </c:pt>
                <c:pt idx="684">
                  <c:v>17.670000000000002</c:v>
                </c:pt>
                <c:pt idx="685">
                  <c:v>21.03</c:v>
                </c:pt>
                <c:pt idx="686">
                  <c:v>18.989999999999998</c:v>
                </c:pt>
                <c:pt idx="687">
                  <c:v>19.16</c:v>
                </c:pt>
                <c:pt idx="688">
                  <c:v>20.9</c:v>
                </c:pt>
                <c:pt idx="689">
                  <c:v>18.84</c:v>
                </c:pt>
                <c:pt idx="690">
                  <c:v>13.26</c:v>
                </c:pt>
                <c:pt idx="691">
                  <c:v>16.86</c:v>
                </c:pt>
                <c:pt idx="692">
                  <c:v>20.98</c:v>
                </c:pt>
                <c:pt idx="693">
                  <c:v>21.74</c:v>
                </c:pt>
                <c:pt idx="694">
                  <c:v>14.68</c:v>
                </c:pt>
                <c:pt idx="695">
                  <c:v>19.489999999999998</c:v>
                </c:pt>
                <c:pt idx="696">
                  <c:v>16.100000000000001</c:v>
                </c:pt>
                <c:pt idx="697">
                  <c:v>11.73</c:v>
                </c:pt>
                <c:pt idx="698">
                  <c:v>14.64</c:v>
                </c:pt>
                <c:pt idx="699">
                  <c:v>15</c:v>
                </c:pt>
                <c:pt idx="700">
                  <c:v>13.99</c:v>
                </c:pt>
                <c:pt idx="701">
                  <c:v>20.399999999999999</c:v>
                </c:pt>
                <c:pt idx="702">
                  <c:v>10.79</c:v>
                </c:pt>
                <c:pt idx="703">
                  <c:v>15.2</c:v>
                </c:pt>
                <c:pt idx="704">
                  <c:v>19.63</c:v>
                </c:pt>
                <c:pt idx="705">
                  <c:v>19.18</c:v>
                </c:pt>
                <c:pt idx="706">
                  <c:v>12.15</c:v>
                </c:pt>
                <c:pt idx="707">
                  <c:v>14.24</c:v>
                </c:pt>
                <c:pt idx="708">
                  <c:v>15.92</c:v>
                </c:pt>
                <c:pt idx="709">
                  <c:v>14.37</c:v>
                </c:pt>
                <c:pt idx="710">
                  <c:v>17.399999999999999</c:v>
                </c:pt>
                <c:pt idx="711">
                  <c:v>16.53</c:v>
                </c:pt>
                <c:pt idx="712">
                  <c:v>19.63</c:v>
                </c:pt>
                <c:pt idx="713">
                  <c:v>17.93</c:v>
                </c:pt>
                <c:pt idx="714">
                  <c:v>21.07</c:v>
                </c:pt>
                <c:pt idx="715">
                  <c:v>16.260000000000002</c:v>
                </c:pt>
                <c:pt idx="716">
                  <c:v>13.34</c:v>
                </c:pt>
                <c:pt idx="717">
                  <c:v>21.09</c:v>
                </c:pt>
                <c:pt idx="718">
                  <c:v>18.62</c:v>
                </c:pt>
                <c:pt idx="719">
                  <c:v>19.8</c:v>
                </c:pt>
                <c:pt idx="720">
                  <c:v>16.14</c:v>
                </c:pt>
                <c:pt idx="721">
                  <c:v>18.350000000000001</c:v>
                </c:pt>
                <c:pt idx="722">
                  <c:v>21.32</c:v>
                </c:pt>
                <c:pt idx="723">
                  <c:v>18.600000000000001</c:v>
                </c:pt>
                <c:pt idx="724">
                  <c:v>21.26</c:v>
                </c:pt>
                <c:pt idx="725">
                  <c:v>18.41</c:v>
                </c:pt>
                <c:pt idx="726">
                  <c:v>20.76</c:v>
                </c:pt>
                <c:pt idx="727">
                  <c:v>23.34</c:v>
                </c:pt>
                <c:pt idx="728">
                  <c:v>23.36</c:v>
                </c:pt>
                <c:pt idx="729">
                  <c:v>21.51</c:v>
                </c:pt>
                <c:pt idx="730">
                  <c:v>21.67</c:v>
                </c:pt>
                <c:pt idx="731">
                  <c:v>16.809999999999999</c:v>
                </c:pt>
                <c:pt idx="732">
                  <c:v>17.46</c:v>
                </c:pt>
                <c:pt idx="733">
                  <c:v>16.510000000000002</c:v>
                </c:pt>
                <c:pt idx="734">
                  <c:v>18.05</c:v>
                </c:pt>
                <c:pt idx="735">
                  <c:v>13.99</c:v>
                </c:pt>
                <c:pt idx="736">
                  <c:v>17.45</c:v>
                </c:pt>
                <c:pt idx="737">
                  <c:v>19.64</c:v>
                </c:pt>
                <c:pt idx="738">
                  <c:v>18.98</c:v>
                </c:pt>
                <c:pt idx="739">
                  <c:v>18.350000000000001</c:v>
                </c:pt>
                <c:pt idx="740">
                  <c:v>15.34</c:v>
                </c:pt>
                <c:pt idx="741">
                  <c:v>15.47</c:v>
                </c:pt>
                <c:pt idx="742">
                  <c:v>11.91</c:v>
                </c:pt>
                <c:pt idx="743">
                  <c:v>18.05</c:v>
                </c:pt>
                <c:pt idx="744">
                  <c:v>14.88</c:v>
                </c:pt>
                <c:pt idx="745">
                  <c:v>16.87</c:v>
                </c:pt>
                <c:pt idx="746">
                  <c:v>20.170000000000002</c:v>
                </c:pt>
                <c:pt idx="747">
                  <c:v>21.6</c:v>
                </c:pt>
                <c:pt idx="748">
                  <c:v>23.52</c:v>
                </c:pt>
                <c:pt idx="749">
                  <c:v>21.72</c:v>
                </c:pt>
                <c:pt idx="750">
                  <c:v>18.940000000000001</c:v>
                </c:pt>
                <c:pt idx="751">
                  <c:v>24.76</c:v>
                </c:pt>
                <c:pt idx="752">
                  <c:v>20.85</c:v>
                </c:pt>
                <c:pt idx="753">
                  <c:v>15.52</c:v>
                </c:pt>
                <c:pt idx="754">
                  <c:v>18.77</c:v>
                </c:pt>
                <c:pt idx="755">
                  <c:v>7.47</c:v>
                </c:pt>
                <c:pt idx="756">
                  <c:v>15.89</c:v>
                </c:pt>
                <c:pt idx="757">
                  <c:v>15.64</c:v>
                </c:pt>
                <c:pt idx="758">
                  <c:v>24.55</c:v>
                </c:pt>
                <c:pt idx="759">
                  <c:v>24.29</c:v>
                </c:pt>
                <c:pt idx="760">
                  <c:v>24.19</c:v>
                </c:pt>
                <c:pt idx="761">
                  <c:v>22.32</c:v>
                </c:pt>
                <c:pt idx="762">
                  <c:v>12</c:v>
                </c:pt>
                <c:pt idx="763">
                  <c:v>12.01</c:v>
                </c:pt>
                <c:pt idx="764">
                  <c:v>15.79</c:v>
                </c:pt>
                <c:pt idx="765">
                  <c:v>20.77</c:v>
                </c:pt>
                <c:pt idx="766">
                  <c:v>16.440000000000001</c:v>
                </c:pt>
                <c:pt idx="767">
                  <c:v>19.71</c:v>
                </c:pt>
                <c:pt idx="768">
                  <c:v>17.55</c:v>
                </c:pt>
                <c:pt idx="769">
                  <c:v>22.62</c:v>
                </c:pt>
                <c:pt idx="770">
                  <c:v>19.95</c:v>
                </c:pt>
                <c:pt idx="771">
                  <c:v>19.3</c:v>
                </c:pt>
                <c:pt idx="772">
                  <c:v>18.61</c:v>
                </c:pt>
                <c:pt idx="773">
                  <c:v>21.43</c:v>
                </c:pt>
                <c:pt idx="774">
                  <c:v>19.559999999999999</c:v>
                </c:pt>
                <c:pt idx="775">
                  <c:v>23.37</c:v>
                </c:pt>
                <c:pt idx="776">
                  <c:v>10.97</c:v>
                </c:pt>
                <c:pt idx="777">
                  <c:v>16.989999999999998</c:v>
                </c:pt>
                <c:pt idx="778">
                  <c:v>4.78</c:v>
                </c:pt>
                <c:pt idx="779">
                  <c:v>14.14</c:v>
                </c:pt>
                <c:pt idx="780">
                  <c:v>12.37</c:v>
                </c:pt>
                <c:pt idx="781">
                  <c:v>14.64</c:v>
                </c:pt>
                <c:pt idx="782">
                  <c:v>20.82</c:v>
                </c:pt>
                <c:pt idx="783">
                  <c:v>19.760000000000002</c:v>
                </c:pt>
                <c:pt idx="784">
                  <c:v>21.73</c:v>
                </c:pt>
                <c:pt idx="785">
                  <c:v>22.17</c:v>
                </c:pt>
                <c:pt idx="786">
                  <c:v>12.66</c:v>
                </c:pt>
                <c:pt idx="787">
                  <c:v>14.96</c:v>
                </c:pt>
                <c:pt idx="788">
                  <c:v>15.9</c:v>
                </c:pt>
                <c:pt idx="789">
                  <c:v>17.239999999999998</c:v>
                </c:pt>
                <c:pt idx="790">
                  <c:v>10.19</c:v>
                </c:pt>
                <c:pt idx="791">
                  <c:v>8.49</c:v>
                </c:pt>
                <c:pt idx="792">
                  <c:v>13.54</c:v>
                </c:pt>
                <c:pt idx="793">
                  <c:v>11.23</c:v>
                </c:pt>
                <c:pt idx="794">
                  <c:v>6.39</c:v>
                </c:pt>
                <c:pt idx="795">
                  <c:v>13.78</c:v>
                </c:pt>
                <c:pt idx="796">
                  <c:v>10.44</c:v>
                </c:pt>
                <c:pt idx="797">
                  <c:v>9.9700000000000006</c:v>
                </c:pt>
                <c:pt idx="798">
                  <c:v>10.72</c:v>
                </c:pt>
                <c:pt idx="799">
                  <c:v>12.86</c:v>
                </c:pt>
                <c:pt idx="800">
                  <c:v>10.26</c:v>
                </c:pt>
                <c:pt idx="801">
                  <c:v>12.88</c:v>
                </c:pt>
                <c:pt idx="802">
                  <c:v>8.82</c:v>
                </c:pt>
                <c:pt idx="803">
                  <c:v>15.16</c:v>
                </c:pt>
                <c:pt idx="804">
                  <c:v>18.29</c:v>
                </c:pt>
                <c:pt idx="805">
                  <c:v>15.13</c:v>
                </c:pt>
                <c:pt idx="806">
                  <c:v>17.829999999999998</c:v>
                </c:pt>
                <c:pt idx="807">
                  <c:v>18.04</c:v>
                </c:pt>
                <c:pt idx="808">
                  <c:v>17.010000000000002</c:v>
                </c:pt>
                <c:pt idx="809">
                  <c:v>18.34</c:v>
                </c:pt>
                <c:pt idx="810">
                  <c:v>13.08</c:v>
                </c:pt>
                <c:pt idx="811">
                  <c:v>4.8099999999999996</c:v>
                </c:pt>
                <c:pt idx="812">
                  <c:v>10.67</c:v>
                </c:pt>
                <c:pt idx="813">
                  <c:v>12.82</c:v>
                </c:pt>
                <c:pt idx="814">
                  <c:v>11.87</c:v>
                </c:pt>
                <c:pt idx="815">
                  <c:v>20.66</c:v>
                </c:pt>
                <c:pt idx="816">
                  <c:v>10.62</c:v>
                </c:pt>
                <c:pt idx="817">
                  <c:v>6.13</c:v>
                </c:pt>
                <c:pt idx="818">
                  <c:v>8.8000000000000007</c:v>
                </c:pt>
                <c:pt idx="819">
                  <c:v>11.09</c:v>
                </c:pt>
                <c:pt idx="820">
                  <c:v>12.68</c:v>
                </c:pt>
                <c:pt idx="821">
                  <c:v>9.2899999999999991</c:v>
                </c:pt>
                <c:pt idx="822">
                  <c:v>14.58</c:v>
                </c:pt>
                <c:pt idx="823">
                  <c:v>7.99</c:v>
                </c:pt>
                <c:pt idx="824">
                  <c:v>12.95</c:v>
                </c:pt>
                <c:pt idx="825">
                  <c:v>17.91</c:v>
                </c:pt>
                <c:pt idx="826">
                  <c:v>16.75</c:v>
                </c:pt>
                <c:pt idx="827">
                  <c:v>10.119999999999999</c:v>
                </c:pt>
                <c:pt idx="828">
                  <c:v>20.11</c:v>
                </c:pt>
                <c:pt idx="829">
                  <c:v>5.53</c:v>
                </c:pt>
                <c:pt idx="830">
                  <c:v>6.55</c:v>
                </c:pt>
                <c:pt idx="831">
                  <c:v>11.06</c:v>
                </c:pt>
                <c:pt idx="832">
                  <c:v>14.2</c:v>
                </c:pt>
                <c:pt idx="833">
                  <c:v>4.07</c:v>
                </c:pt>
                <c:pt idx="834">
                  <c:v>7.82</c:v>
                </c:pt>
                <c:pt idx="835">
                  <c:v>14.01</c:v>
                </c:pt>
                <c:pt idx="836">
                  <c:v>18.260000000000002</c:v>
                </c:pt>
                <c:pt idx="837">
                  <c:v>14.32</c:v>
                </c:pt>
                <c:pt idx="838">
                  <c:v>13.89</c:v>
                </c:pt>
                <c:pt idx="839">
                  <c:v>13.13</c:v>
                </c:pt>
                <c:pt idx="840">
                  <c:v>22.86</c:v>
                </c:pt>
                <c:pt idx="841">
                  <c:v>7.86</c:v>
                </c:pt>
                <c:pt idx="842">
                  <c:v>14.38</c:v>
                </c:pt>
                <c:pt idx="843">
                  <c:v>4.96</c:v>
                </c:pt>
                <c:pt idx="844">
                  <c:v>16.23</c:v>
                </c:pt>
                <c:pt idx="845">
                  <c:v>9.06</c:v>
                </c:pt>
                <c:pt idx="846">
                  <c:v>7.79</c:v>
                </c:pt>
                <c:pt idx="847">
                  <c:v>11.98</c:v>
                </c:pt>
                <c:pt idx="848">
                  <c:v>7.37</c:v>
                </c:pt>
                <c:pt idx="849">
                  <c:v>12.4</c:v>
                </c:pt>
                <c:pt idx="850">
                  <c:v>8.65</c:v>
                </c:pt>
                <c:pt idx="851">
                  <c:v>7.78</c:v>
                </c:pt>
                <c:pt idx="852">
                  <c:v>11.94</c:v>
                </c:pt>
                <c:pt idx="853">
                  <c:v>12.57</c:v>
                </c:pt>
                <c:pt idx="854">
                  <c:v>8.48</c:v>
                </c:pt>
                <c:pt idx="855">
                  <c:v>10.43</c:v>
                </c:pt>
                <c:pt idx="856">
                  <c:v>13.97</c:v>
                </c:pt>
                <c:pt idx="857">
                  <c:v>20.260000000000002</c:v>
                </c:pt>
                <c:pt idx="858">
                  <c:v>9.84</c:v>
                </c:pt>
                <c:pt idx="859">
                  <c:v>3.92</c:v>
                </c:pt>
                <c:pt idx="860">
                  <c:v>7.97</c:v>
                </c:pt>
                <c:pt idx="861">
                  <c:v>14.47</c:v>
                </c:pt>
                <c:pt idx="862">
                  <c:v>9.15</c:v>
                </c:pt>
                <c:pt idx="863">
                  <c:v>8.18</c:v>
                </c:pt>
                <c:pt idx="864">
                  <c:v>13.38</c:v>
                </c:pt>
                <c:pt idx="865">
                  <c:v>8.34</c:v>
                </c:pt>
                <c:pt idx="866">
                  <c:v>11.75</c:v>
                </c:pt>
                <c:pt idx="867">
                  <c:v>11.11</c:v>
                </c:pt>
                <c:pt idx="868">
                  <c:v>12.56</c:v>
                </c:pt>
                <c:pt idx="869">
                  <c:v>22.04</c:v>
                </c:pt>
                <c:pt idx="870">
                  <c:v>9.2200000000000006</c:v>
                </c:pt>
                <c:pt idx="871">
                  <c:v>11.94</c:v>
                </c:pt>
                <c:pt idx="872">
                  <c:v>14.97</c:v>
                </c:pt>
                <c:pt idx="873">
                  <c:v>9.83</c:v>
                </c:pt>
                <c:pt idx="874">
                  <c:v>12.19</c:v>
                </c:pt>
                <c:pt idx="875">
                  <c:v>9.16</c:v>
                </c:pt>
                <c:pt idx="876">
                  <c:v>12.45</c:v>
                </c:pt>
                <c:pt idx="877">
                  <c:v>12.09</c:v>
                </c:pt>
                <c:pt idx="878">
                  <c:v>11.62</c:v>
                </c:pt>
                <c:pt idx="879">
                  <c:v>14.23</c:v>
                </c:pt>
                <c:pt idx="880">
                  <c:v>8.7100000000000009</c:v>
                </c:pt>
                <c:pt idx="881">
                  <c:v>11.02</c:v>
                </c:pt>
                <c:pt idx="882">
                  <c:v>8.4</c:v>
                </c:pt>
                <c:pt idx="883">
                  <c:v>13.12</c:v>
                </c:pt>
                <c:pt idx="884">
                  <c:v>16.02</c:v>
                </c:pt>
                <c:pt idx="885">
                  <c:v>15.62</c:v>
                </c:pt>
                <c:pt idx="886">
                  <c:v>16.73</c:v>
                </c:pt>
                <c:pt idx="887">
                  <c:v>14.63</c:v>
                </c:pt>
                <c:pt idx="888">
                  <c:v>16.41</c:v>
                </c:pt>
                <c:pt idx="889">
                  <c:v>18.82</c:v>
                </c:pt>
                <c:pt idx="890">
                  <c:v>19.079999999999998</c:v>
                </c:pt>
                <c:pt idx="891">
                  <c:v>17.3</c:v>
                </c:pt>
                <c:pt idx="892">
                  <c:v>12.47</c:v>
                </c:pt>
                <c:pt idx="893">
                  <c:v>12.64</c:v>
                </c:pt>
                <c:pt idx="894">
                  <c:v>5.81</c:v>
                </c:pt>
                <c:pt idx="895">
                  <c:v>7.34</c:v>
                </c:pt>
                <c:pt idx="896">
                  <c:v>12.32</c:v>
                </c:pt>
                <c:pt idx="897">
                  <c:v>19.27</c:v>
                </c:pt>
                <c:pt idx="898">
                  <c:v>11.2</c:v>
                </c:pt>
                <c:pt idx="899">
                  <c:v>9.6</c:v>
                </c:pt>
                <c:pt idx="900">
                  <c:v>12.72</c:v>
                </c:pt>
                <c:pt idx="901">
                  <c:v>11.86</c:v>
                </c:pt>
                <c:pt idx="902">
                  <c:v>11.73</c:v>
                </c:pt>
                <c:pt idx="903">
                  <c:v>4.3899999999999997</c:v>
                </c:pt>
                <c:pt idx="904">
                  <c:v>20.76</c:v>
                </c:pt>
                <c:pt idx="905">
                  <c:v>21.69</c:v>
                </c:pt>
                <c:pt idx="906">
                  <c:v>7.53</c:v>
                </c:pt>
                <c:pt idx="907">
                  <c:v>20.73</c:v>
                </c:pt>
                <c:pt idx="908">
                  <c:v>12.26</c:v>
                </c:pt>
                <c:pt idx="909">
                  <c:v>16.62</c:v>
                </c:pt>
                <c:pt idx="910">
                  <c:v>13.71</c:v>
                </c:pt>
                <c:pt idx="911">
                  <c:v>15.88</c:v>
                </c:pt>
                <c:pt idx="912">
                  <c:v>14.87</c:v>
                </c:pt>
                <c:pt idx="913">
                  <c:v>15.08</c:v>
                </c:pt>
                <c:pt idx="914">
                  <c:v>17.75</c:v>
                </c:pt>
                <c:pt idx="915">
                  <c:v>17.559999999999999</c:v>
                </c:pt>
                <c:pt idx="916">
                  <c:v>15.22</c:v>
                </c:pt>
                <c:pt idx="917">
                  <c:v>15.98</c:v>
                </c:pt>
                <c:pt idx="918">
                  <c:v>12.88</c:v>
                </c:pt>
                <c:pt idx="919">
                  <c:v>18.329999999999998</c:v>
                </c:pt>
                <c:pt idx="920">
                  <c:v>8.7799999999999994</c:v>
                </c:pt>
                <c:pt idx="921">
                  <c:v>6.56</c:v>
                </c:pt>
                <c:pt idx="922">
                  <c:v>20.309999999999999</c:v>
                </c:pt>
                <c:pt idx="923">
                  <c:v>18.71</c:v>
                </c:pt>
                <c:pt idx="924">
                  <c:v>10.23</c:v>
                </c:pt>
                <c:pt idx="925">
                  <c:v>24.18</c:v>
                </c:pt>
                <c:pt idx="926">
                  <c:v>18.37</c:v>
                </c:pt>
                <c:pt idx="927">
                  <c:v>6.95</c:v>
                </c:pt>
                <c:pt idx="928">
                  <c:v>11.99</c:v>
                </c:pt>
                <c:pt idx="929">
                  <c:v>8.5500000000000007</c:v>
                </c:pt>
                <c:pt idx="930">
                  <c:v>16.760000000000002</c:v>
                </c:pt>
                <c:pt idx="931">
                  <c:v>15.98</c:v>
                </c:pt>
                <c:pt idx="932">
                  <c:v>13.14</c:v>
                </c:pt>
                <c:pt idx="933">
                  <c:v>12.62</c:v>
                </c:pt>
                <c:pt idx="934">
                  <c:v>11.31</c:v>
                </c:pt>
                <c:pt idx="935">
                  <c:v>16.29</c:v>
                </c:pt>
                <c:pt idx="936">
                  <c:v>18.989999999999998</c:v>
                </c:pt>
                <c:pt idx="937">
                  <c:v>17.89</c:v>
                </c:pt>
                <c:pt idx="938">
                  <c:v>22.92</c:v>
                </c:pt>
                <c:pt idx="939">
                  <c:v>11.2</c:v>
                </c:pt>
                <c:pt idx="940">
                  <c:v>20.67</c:v>
                </c:pt>
                <c:pt idx="941">
                  <c:v>20.9</c:v>
                </c:pt>
                <c:pt idx="942">
                  <c:v>13.92</c:v>
                </c:pt>
                <c:pt idx="943">
                  <c:v>12.31</c:v>
                </c:pt>
                <c:pt idx="944">
                  <c:v>16.329999999999998</c:v>
                </c:pt>
                <c:pt idx="945">
                  <c:v>15.38</c:v>
                </c:pt>
                <c:pt idx="946">
                  <c:v>13</c:v>
                </c:pt>
                <c:pt idx="947">
                  <c:v>11.14</c:v>
                </c:pt>
                <c:pt idx="948">
                  <c:v>18.690000000000001</c:v>
                </c:pt>
                <c:pt idx="949">
                  <c:v>15.46</c:v>
                </c:pt>
                <c:pt idx="950">
                  <c:v>12.79</c:v>
                </c:pt>
                <c:pt idx="951">
                  <c:v>22.32</c:v>
                </c:pt>
                <c:pt idx="952">
                  <c:v>20.56</c:v>
                </c:pt>
                <c:pt idx="953">
                  <c:v>13.97</c:v>
                </c:pt>
                <c:pt idx="954">
                  <c:v>17.2</c:v>
                </c:pt>
                <c:pt idx="955">
                  <c:v>13.51</c:v>
                </c:pt>
                <c:pt idx="956">
                  <c:v>15.92</c:v>
                </c:pt>
                <c:pt idx="957">
                  <c:v>8.4499999999999993</c:v>
                </c:pt>
                <c:pt idx="958">
                  <c:v>7.93</c:v>
                </c:pt>
                <c:pt idx="959">
                  <c:v>24.17</c:v>
                </c:pt>
                <c:pt idx="960">
                  <c:v>12.27</c:v>
                </c:pt>
                <c:pt idx="961">
                  <c:v>13.32</c:v>
                </c:pt>
                <c:pt idx="962">
                  <c:v>9.14</c:v>
                </c:pt>
                <c:pt idx="963">
                  <c:v>15.19</c:v>
                </c:pt>
                <c:pt idx="964">
                  <c:v>14.5</c:v>
                </c:pt>
                <c:pt idx="965">
                  <c:v>15.44</c:v>
                </c:pt>
                <c:pt idx="966">
                  <c:v>9.4600000000000009</c:v>
                </c:pt>
                <c:pt idx="967">
                  <c:v>12.3</c:v>
                </c:pt>
                <c:pt idx="968">
                  <c:v>14</c:v>
                </c:pt>
                <c:pt idx="969">
                  <c:v>15.31</c:v>
                </c:pt>
                <c:pt idx="970">
                  <c:v>22.58</c:v>
                </c:pt>
                <c:pt idx="971">
                  <c:v>13.18</c:v>
                </c:pt>
                <c:pt idx="972">
                  <c:v>5.25</c:v>
                </c:pt>
                <c:pt idx="973">
                  <c:v>12.66</c:v>
                </c:pt>
                <c:pt idx="974">
                  <c:v>14.13</c:v>
                </c:pt>
                <c:pt idx="975">
                  <c:v>15.71</c:v>
                </c:pt>
                <c:pt idx="976">
                  <c:v>13.85</c:v>
                </c:pt>
                <c:pt idx="977">
                  <c:v>12.86</c:v>
                </c:pt>
                <c:pt idx="978">
                  <c:v>16.18</c:v>
                </c:pt>
                <c:pt idx="979">
                  <c:v>9.7799999999999994</c:v>
                </c:pt>
                <c:pt idx="980">
                  <c:v>9.74</c:v>
                </c:pt>
                <c:pt idx="981">
                  <c:v>21.26</c:v>
                </c:pt>
                <c:pt idx="982">
                  <c:v>10.65</c:v>
                </c:pt>
                <c:pt idx="983">
                  <c:v>15.56</c:v>
                </c:pt>
                <c:pt idx="984">
                  <c:v>7.25</c:v>
                </c:pt>
                <c:pt idx="985">
                  <c:v>12.04</c:v>
                </c:pt>
                <c:pt idx="986">
                  <c:v>12.83</c:v>
                </c:pt>
                <c:pt idx="987">
                  <c:v>18.63</c:v>
                </c:pt>
                <c:pt idx="988">
                  <c:v>7.16</c:v>
                </c:pt>
                <c:pt idx="989">
                  <c:v>11.91</c:v>
                </c:pt>
                <c:pt idx="990">
                  <c:v>13.28</c:v>
                </c:pt>
                <c:pt idx="991">
                  <c:v>8.31</c:v>
                </c:pt>
                <c:pt idx="992">
                  <c:v>9.89</c:v>
                </c:pt>
                <c:pt idx="993">
                  <c:v>15.1</c:v>
                </c:pt>
                <c:pt idx="994">
                  <c:v>17.96</c:v>
                </c:pt>
                <c:pt idx="995">
                  <c:v>21.96</c:v>
                </c:pt>
                <c:pt idx="996">
                  <c:v>17.809999999999999</c:v>
                </c:pt>
                <c:pt idx="997">
                  <c:v>9.86</c:v>
                </c:pt>
                <c:pt idx="998">
                  <c:v>12.05</c:v>
                </c:pt>
                <c:pt idx="999">
                  <c:v>14.17</c:v>
                </c:pt>
                <c:pt idx="1000">
                  <c:v>11.41</c:v>
                </c:pt>
                <c:pt idx="1001">
                  <c:v>10.050000000000001</c:v>
                </c:pt>
                <c:pt idx="1002">
                  <c:v>11.51</c:v>
                </c:pt>
                <c:pt idx="1003">
                  <c:v>13.08</c:v>
                </c:pt>
                <c:pt idx="1004">
                  <c:v>6.79</c:v>
                </c:pt>
                <c:pt idx="1005">
                  <c:v>9.9</c:v>
                </c:pt>
                <c:pt idx="1006">
                  <c:v>6.95</c:v>
                </c:pt>
                <c:pt idx="1007">
                  <c:v>8.11</c:v>
                </c:pt>
                <c:pt idx="1008">
                  <c:v>15.69</c:v>
                </c:pt>
                <c:pt idx="1009">
                  <c:v>8.68</c:v>
                </c:pt>
                <c:pt idx="1010">
                  <c:v>14.5</c:v>
                </c:pt>
                <c:pt idx="1011">
                  <c:v>13.93</c:v>
                </c:pt>
                <c:pt idx="1012">
                  <c:v>15.52</c:v>
                </c:pt>
                <c:pt idx="1013">
                  <c:v>10.88</c:v>
                </c:pt>
                <c:pt idx="1014">
                  <c:v>10.039999999999999</c:v>
                </c:pt>
                <c:pt idx="1015">
                  <c:v>9.5500000000000007</c:v>
                </c:pt>
                <c:pt idx="1016">
                  <c:v>9.3000000000000007</c:v>
                </c:pt>
                <c:pt idx="1017">
                  <c:v>6.19</c:v>
                </c:pt>
                <c:pt idx="1018">
                  <c:v>6.01</c:v>
                </c:pt>
                <c:pt idx="1019">
                  <c:v>16.559999999999999</c:v>
                </c:pt>
                <c:pt idx="1020">
                  <c:v>17.05</c:v>
                </c:pt>
                <c:pt idx="1021">
                  <c:v>21.25</c:v>
                </c:pt>
                <c:pt idx="1022">
                  <c:v>23.73</c:v>
                </c:pt>
                <c:pt idx="1023">
                  <c:v>22.03</c:v>
                </c:pt>
                <c:pt idx="1024">
                  <c:v>17.72</c:v>
                </c:pt>
                <c:pt idx="1025">
                  <c:v>23.8</c:v>
                </c:pt>
                <c:pt idx="1026">
                  <c:v>21.74</c:v>
                </c:pt>
                <c:pt idx="1027">
                  <c:v>22.81</c:v>
                </c:pt>
                <c:pt idx="1028">
                  <c:v>22.61</c:v>
                </c:pt>
                <c:pt idx="1029">
                  <c:v>19.43</c:v>
                </c:pt>
                <c:pt idx="1030">
                  <c:v>20.32</c:v>
                </c:pt>
                <c:pt idx="1031">
                  <c:v>19.8</c:v>
                </c:pt>
                <c:pt idx="1032">
                  <c:v>21.63</c:v>
                </c:pt>
                <c:pt idx="1033">
                  <c:v>18.34</c:v>
                </c:pt>
                <c:pt idx="1034">
                  <c:v>7.59</c:v>
                </c:pt>
                <c:pt idx="1035">
                  <c:v>6.44</c:v>
                </c:pt>
                <c:pt idx="1036">
                  <c:v>12.69</c:v>
                </c:pt>
                <c:pt idx="1037">
                  <c:v>10.86</c:v>
                </c:pt>
                <c:pt idx="1038">
                  <c:v>9.25</c:v>
                </c:pt>
                <c:pt idx="1039">
                  <c:v>8.08</c:v>
                </c:pt>
                <c:pt idx="1040">
                  <c:v>5.99</c:v>
                </c:pt>
                <c:pt idx="1041">
                  <c:v>4.46</c:v>
                </c:pt>
                <c:pt idx="1042">
                  <c:v>11.19</c:v>
                </c:pt>
                <c:pt idx="1043">
                  <c:v>12.93</c:v>
                </c:pt>
                <c:pt idx="1044">
                  <c:v>18.73</c:v>
                </c:pt>
                <c:pt idx="1045">
                  <c:v>13.65</c:v>
                </c:pt>
                <c:pt idx="1046">
                  <c:v>10.29</c:v>
                </c:pt>
                <c:pt idx="1047">
                  <c:v>15.46</c:v>
                </c:pt>
                <c:pt idx="1048">
                  <c:v>16.760000000000002</c:v>
                </c:pt>
                <c:pt idx="1049">
                  <c:v>8.91</c:v>
                </c:pt>
                <c:pt idx="1050">
                  <c:v>13.97</c:v>
                </c:pt>
                <c:pt idx="1051">
                  <c:v>20.149999999999999</c:v>
                </c:pt>
                <c:pt idx="1052">
                  <c:v>16.71</c:v>
                </c:pt>
                <c:pt idx="1053">
                  <c:v>11.01</c:v>
                </c:pt>
                <c:pt idx="1054">
                  <c:v>8.2899999999999991</c:v>
                </c:pt>
                <c:pt idx="1055">
                  <c:v>13.78</c:v>
                </c:pt>
                <c:pt idx="1056">
                  <c:v>21.69</c:v>
                </c:pt>
                <c:pt idx="1057">
                  <c:v>24.38</c:v>
                </c:pt>
                <c:pt idx="1058">
                  <c:v>9.65</c:v>
                </c:pt>
                <c:pt idx="1059">
                  <c:v>15.01</c:v>
                </c:pt>
                <c:pt idx="1060">
                  <c:v>23.83</c:v>
                </c:pt>
                <c:pt idx="1061">
                  <c:v>23.01</c:v>
                </c:pt>
                <c:pt idx="1062">
                  <c:v>23.91</c:v>
                </c:pt>
                <c:pt idx="1063">
                  <c:v>23.75</c:v>
                </c:pt>
                <c:pt idx="1064">
                  <c:v>21.3</c:v>
                </c:pt>
                <c:pt idx="1065">
                  <c:v>24.15</c:v>
                </c:pt>
                <c:pt idx="1066">
                  <c:v>19.079999999999998</c:v>
                </c:pt>
                <c:pt idx="1067">
                  <c:v>24.11</c:v>
                </c:pt>
                <c:pt idx="1068">
                  <c:v>19.079999999999998</c:v>
                </c:pt>
                <c:pt idx="1069">
                  <c:v>23.04</c:v>
                </c:pt>
                <c:pt idx="1070">
                  <c:v>14.33</c:v>
                </c:pt>
                <c:pt idx="1071">
                  <c:v>21.76</c:v>
                </c:pt>
                <c:pt idx="1072">
                  <c:v>21.98</c:v>
                </c:pt>
                <c:pt idx="1073">
                  <c:v>23.09</c:v>
                </c:pt>
                <c:pt idx="1074">
                  <c:v>26.22</c:v>
                </c:pt>
                <c:pt idx="1075">
                  <c:v>26.4</c:v>
                </c:pt>
                <c:pt idx="1076">
                  <c:v>24.59</c:v>
                </c:pt>
                <c:pt idx="1077">
                  <c:v>21.92</c:v>
                </c:pt>
                <c:pt idx="1078">
                  <c:v>20.9</c:v>
                </c:pt>
                <c:pt idx="1079">
                  <c:v>18.89</c:v>
                </c:pt>
                <c:pt idx="1080">
                  <c:v>22.42</c:v>
                </c:pt>
                <c:pt idx="1081">
                  <c:v>21.64</c:v>
                </c:pt>
                <c:pt idx="1082">
                  <c:v>24.51</c:v>
                </c:pt>
                <c:pt idx="1083">
                  <c:v>23.33</c:v>
                </c:pt>
                <c:pt idx="1084">
                  <c:v>17.28</c:v>
                </c:pt>
                <c:pt idx="1085">
                  <c:v>21.87</c:v>
                </c:pt>
                <c:pt idx="1086">
                  <c:v>19.2</c:v>
                </c:pt>
                <c:pt idx="1087">
                  <c:v>15.76</c:v>
                </c:pt>
                <c:pt idx="1088">
                  <c:v>26.25</c:v>
                </c:pt>
                <c:pt idx="1089">
                  <c:v>20.84</c:v>
                </c:pt>
                <c:pt idx="1090">
                  <c:v>19</c:v>
                </c:pt>
                <c:pt idx="1091">
                  <c:v>21.83</c:v>
                </c:pt>
                <c:pt idx="1092">
                  <c:v>20.190000000000001</c:v>
                </c:pt>
                <c:pt idx="1093">
                  <c:v>15.97</c:v>
                </c:pt>
                <c:pt idx="1094">
                  <c:v>22.58</c:v>
                </c:pt>
                <c:pt idx="1095">
                  <c:v>20.89</c:v>
                </c:pt>
                <c:pt idx="1096">
                  <c:v>22.38</c:v>
                </c:pt>
                <c:pt idx="1097">
                  <c:v>11.83</c:v>
                </c:pt>
                <c:pt idx="1098">
                  <c:v>23.15</c:v>
                </c:pt>
                <c:pt idx="1099">
                  <c:v>28.58</c:v>
                </c:pt>
                <c:pt idx="1100">
                  <c:v>28.46</c:v>
                </c:pt>
                <c:pt idx="1101">
                  <c:v>16.2</c:v>
                </c:pt>
                <c:pt idx="1102">
                  <c:v>13.9</c:v>
                </c:pt>
                <c:pt idx="1103">
                  <c:v>17.71</c:v>
                </c:pt>
                <c:pt idx="1104">
                  <c:v>14.98</c:v>
                </c:pt>
                <c:pt idx="1105">
                  <c:v>17.559999999999999</c:v>
                </c:pt>
                <c:pt idx="1106">
                  <c:v>19.2</c:v>
                </c:pt>
                <c:pt idx="1107">
                  <c:v>19.899999999999999</c:v>
                </c:pt>
                <c:pt idx="1108">
                  <c:v>21.33</c:v>
                </c:pt>
                <c:pt idx="1109">
                  <c:v>21.23</c:v>
                </c:pt>
                <c:pt idx="1110">
                  <c:v>20.41</c:v>
                </c:pt>
                <c:pt idx="1111">
                  <c:v>21.68</c:v>
                </c:pt>
                <c:pt idx="1112">
                  <c:v>16.52</c:v>
                </c:pt>
                <c:pt idx="1113">
                  <c:v>11.77</c:v>
                </c:pt>
                <c:pt idx="1114">
                  <c:v>20.440000000000001</c:v>
                </c:pt>
                <c:pt idx="1115">
                  <c:v>20.309999999999999</c:v>
                </c:pt>
                <c:pt idx="1116">
                  <c:v>23.47</c:v>
                </c:pt>
                <c:pt idx="1117">
                  <c:v>22.63</c:v>
                </c:pt>
                <c:pt idx="1118">
                  <c:v>5.35</c:v>
                </c:pt>
                <c:pt idx="1119">
                  <c:v>11.2</c:v>
                </c:pt>
                <c:pt idx="1120">
                  <c:v>23.81</c:v>
                </c:pt>
                <c:pt idx="1121">
                  <c:v>19.18</c:v>
                </c:pt>
                <c:pt idx="1122">
                  <c:v>19.72</c:v>
                </c:pt>
                <c:pt idx="1123">
                  <c:v>20.39</c:v>
                </c:pt>
                <c:pt idx="1124">
                  <c:v>20.88</c:v>
                </c:pt>
                <c:pt idx="1125">
                  <c:v>26.57</c:v>
                </c:pt>
                <c:pt idx="1126">
                  <c:v>25.63</c:v>
                </c:pt>
                <c:pt idx="1127">
                  <c:v>26.09</c:v>
                </c:pt>
                <c:pt idx="1128">
                  <c:v>27.68</c:v>
                </c:pt>
                <c:pt idx="1129">
                  <c:v>19.93</c:v>
                </c:pt>
                <c:pt idx="1130">
                  <c:v>20.65</c:v>
                </c:pt>
                <c:pt idx="1131">
                  <c:v>17.5</c:v>
                </c:pt>
                <c:pt idx="1132">
                  <c:v>21.45</c:v>
                </c:pt>
                <c:pt idx="1133">
                  <c:v>25.04</c:v>
                </c:pt>
                <c:pt idx="1134">
                  <c:v>23.75</c:v>
                </c:pt>
                <c:pt idx="1135">
                  <c:v>21.1</c:v>
                </c:pt>
                <c:pt idx="1208">
                  <c:v>16.75</c:v>
                </c:pt>
                <c:pt idx="1209">
                  <c:v>15.18</c:v>
                </c:pt>
                <c:pt idx="1210">
                  <c:v>9.2100000000000009</c:v>
                </c:pt>
                <c:pt idx="1211">
                  <c:v>7.63</c:v>
                </c:pt>
                <c:pt idx="1212">
                  <c:v>9.41</c:v>
                </c:pt>
                <c:pt idx="1213">
                  <c:v>6.32</c:v>
                </c:pt>
                <c:pt idx="1214">
                  <c:v>10.28</c:v>
                </c:pt>
                <c:pt idx="1215">
                  <c:v>6.6</c:v>
                </c:pt>
                <c:pt idx="1216">
                  <c:v>11.03</c:v>
                </c:pt>
                <c:pt idx="1217">
                  <c:v>13.84</c:v>
                </c:pt>
                <c:pt idx="1218">
                  <c:v>12.16</c:v>
                </c:pt>
                <c:pt idx="1219">
                  <c:v>9.6</c:v>
                </c:pt>
                <c:pt idx="1220">
                  <c:v>16.34</c:v>
                </c:pt>
                <c:pt idx="1221">
                  <c:v>17.260000000000002</c:v>
                </c:pt>
                <c:pt idx="1222">
                  <c:v>16.82</c:v>
                </c:pt>
                <c:pt idx="1223">
                  <c:v>6.28</c:v>
                </c:pt>
                <c:pt idx="1224">
                  <c:v>14.71</c:v>
                </c:pt>
                <c:pt idx="1225">
                  <c:v>18.010000000000002</c:v>
                </c:pt>
                <c:pt idx="1226">
                  <c:v>17.14</c:v>
                </c:pt>
                <c:pt idx="1227">
                  <c:v>6.78</c:v>
                </c:pt>
                <c:pt idx="1228">
                  <c:v>13.3</c:v>
                </c:pt>
                <c:pt idx="1229">
                  <c:v>19.260000000000002</c:v>
                </c:pt>
                <c:pt idx="1230">
                  <c:v>21.25</c:v>
                </c:pt>
                <c:pt idx="1231">
                  <c:v>14.08</c:v>
                </c:pt>
                <c:pt idx="1232">
                  <c:v>14.78</c:v>
                </c:pt>
                <c:pt idx="1233">
                  <c:v>7.35</c:v>
                </c:pt>
                <c:pt idx="1234">
                  <c:v>9.43</c:v>
                </c:pt>
                <c:pt idx="1235">
                  <c:v>17.920000000000002</c:v>
                </c:pt>
                <c:pt idx="1236">
                  <c:v>17.559999999999999</c:v>
                </c:pt>
                <c:pt idx="1237">
                  <c:v>17.170000000000002</c:v>
                </c:pt>
                <c:pt idx="1238">
                  <c:v>13.03</c:v>
                </c:pt>
                <c:pt idx="1239">
                  <c:v>13.21</c:v>
                </c:pt>
                <c:pt idx="1240">
                  <c:v>2.33</c:v>
                </c:pt>
                <c:pt idx="1241">
                  <c:v>10.31</c:v>
                </c:pt>
                <c:pt idx="1242">
                  <c:v>5.41</c:v>
                </c:pt>
                <c:pt idx="1243">
                  <c:v>6.55</c:v>
                </c:pt>
                <c:pt idx="1244">
                  <c:v>11.36</c:v>
                </c:pt>
                <c:pt idx="1245">
                  <c:v>11.28</c:v>
                </c:pt>
                <c:pt idx="1246">
                  <c:v>13.25</c:v>
                </c:pt>
                <c:pt idx="1247">
                  <c:v>6.26</c:v>
                </c:pt>
                <c:pt idx="1248">
                  <c:v>12.44</c:v>
                </c:pt>
                <c:pt idx="1249">
                  <c:v>9.1300000000000008</c:v>
                </c:pt>
                <c:pt idx="1250">
                  <c:v>20.84</c:v>
                </c:pt>
                <c:pt idx="1251">
                  <c:v>8.76</c:v>
                </c:pt>
                <c:pt idx="1252">
                  <c:v>8.7100000000000009</c:v>
                </c:pt>
                <c:pt idx="1253">
                  <c:v>21.15</c:v>
                </c:pt>
                <c:pt idx="1254">
                  <c:v>13.43</c:v>
                </c:pt>
                <c:pt idx="1255">
                  <c:v>16.41</c:v>
                </c:pt>
                <c:pt idx="1256">
                  <c:v>14.83</c:v>
                </c:pt>
                <c:pt idx="1257">
                  <c:v>10.6</c:v>
                </c:pt>
                <c:pt idx="1258">
                  <c:v>9.68</c:v>
                </c:pt>
                <c:pt idx="1259">
                  <c:v>12.54</c:v>
                </c:pt>
                <c:pt idx="1260">
                  <c:v>16.23</c:v>
                </c:pt>
                <c:pt idx="1261">
                  <c:v>9.6199999999999992</c:v>
                </c:pt>
                <c:pt idx="1262">
                  <c:v>16.32</c:v>
                </c:pt>
                <c:pt idx="1263">
                  <c:v>7.87</c:v>
                </c:pt>
                <c:pt idx="1264">
                  <c:v>19.89</c:v>
                </c:pt>
                <c:pt idx="1265">
                  <c:v>15.82</c:v>
                </c:pt>
                <c:pt idx="1266">
                  <c:v>15.98</c:v>
                </c:pt>
                <c:pt idx="1267">
                  <c:v>7.36</c:v>
                </c:pt>
                <c:pt idx="1268">
                  <c:v>17.579999999999998</c:v>
                </c:pt>
                <c:pt idx="1269">
                  <c:v>19.27</c:v>
                </c:pt>
                <c:pt idx="1270">
                  <c:v>3.8</c:v>
                </c:pt>
                <c:pt idx="1271">
                  <c:v>11.85</c:v>
                </c:pt>
                <c:pt idx="1272">
                  <c:v>16.46</c:v>
                </c:pt>
                <c:pt idx="1273">
                  <c:v>13.52</c:v>
                </c:pt>
                <c:pt idx="1274">
                  <c:v>7.26</c:v>
                </c:pt>
                <c:pt idx="1275">
                  <c:v>14.38</c:v>
                </c:pt>
                <c:pt idx="1276">
                  <c:v>14.83</c:v>
                </c:pt>
                <c:pt idx="1277">
                  <c:v>8.8000000000000007</c:v>
                </c:pt>
                <c:pt idx="1278">
                  <c:v>11.03</c:v>
                </c:pt>
                <c:pt idx="1279">
                  <c:v>18.04</c:v>
                </c:pt>
                <c:pt idx="1280">
                  <c:v>8.73</c:v>
                </c:pt>
                <c:pt idx="1281">
                  <c:v>12.21</c:v>
                </c:pt>
                <c:pt idx="1282">
                  <c:v>12.26</c:v>
                </c:pt>
                <c:pt idx="1283">
                  <c:v>5.58</c:v>
                </c:pt>
                <c:pt idx="1284">
                  <c:v>14.22</c:v>
                </c:pt>
                <c:pt idx="1285">
                  <c:v>14.4</c:v>
                </c:pt>
                <c:pt idx="1286">
                  <c:v>14.03</c:v>
                </c:pt>
                <c:pt idx="1287">
                  <c:v>19.72</c:v>
                </c:pt>
                <c:pt idx="1288">
                  <c:v>12.18</c:v>
                </c:pt>
                <c:pt idx="1289">
                  <c:v>19.21</c:v>
                </c:pt>
                <c:pt idx="1290">
                  <c:v>11.88</c:v>
                </c:pt>
                <c:pt idx="1291">
                  <c:v>20.96</c:v>
                </c:pt>
                <c:pt idx="1292">
                  <c:v>18.27</c:v>
                </c:pt>
                <c:pt idx="1293">
                  <c:v>12.73</c:v>
                </c:pt>
                <c:pt idx="1294">
                  <c:v>11.36</c:v>
                </c:pt>
                <c:pt idx="1295">
                  <c:v>9.01</c:v>
                </c:pt>
                <c:pt idx="1296">
                  <c:v>17.87</c:v>
                </c:pt>
                <c:pt idx="1297">
                  <c:v>18.03</c:v>
                </c:pt>
                <c:pt idx="1298">
                  <c:v>10.96</c:v>
                </c:pt>
                <c:pt idx="1299">
                  <c:v>11.12</c:v>
                </c:pt>
                <c:pt idx="1300">
                  <c:v>15.69</c:v>
                </c:pt>
                <c:pt idx="1301">
                  <c:v>3.43</c:v>
                </c:pt>
                <c:pt idx="1302">
                  <c:v>10.83</c:v>
                </c:pt>
                <c:pt idx="1303">
                  <c:v>5.23</c:v>
                </c:pt>
                <c:pt idx="1304">
                  <c:v>19.98</c:v>
                </c:pt>
                <c:pt idx="1305">
                  <c:v>2.94</c:v>
                </c:pt>
                <c:pt idx="1306">
                  <c:v>13.66</c:v>
                </c:pt>
                <c:pt idx="1307">
                  <c:v>12.36</c:v>
                </c:pt>
                <c:pt idx="1308">
                  <c:v>10.1</c:v>
                </c:pt>
                <c:pt idx="1309">
                  <c:v>16.47</c:v>
                </c:pt>
                <c:pt idx="1310">
                  <c:v>16.57</c:v>
                </c:pt>
                <c:pt idx="1311">
                  <c:v>16.059999999999999</c:v>
                </c:pt>
                <c:pt idx="1312">
                  <c:v>16.149999999999999</c:v>
                </c:pt>
                <c:pt idx="1313">
                  <c:v>27.68</c:v>
                </c:pt>
                <c:pt idx="1314">
                  <c:v>21.76</c:v>
                </c:pt>
                <c:pt idx="1315">
                  <c:v>25.42</c:v>
                </c:pt>
                <c:pt idx="1316">
                  <c:v>25.91</c:v>
                </c:pt>
                <c:pt idx="1317">
                  <c:v>23.66</c:v>
                </c:pt>
                <c:pt idx="1318">
                  <c:v>10.65</c:v>
                </c:pt>
                <c:pt idx="1319">
                  <c:v>10.54</c:v>
                </c:pt>
                <c:pt idx="1320">
                  <c:v>14.18</c:v>
                </c:pt>
                <c:pt idx="1321">
                  <c:v>13.15</c:v>
                </c:pt>
                <c:pt idx="1322">
                  <c:v>18.3</c:v>
                </c:pt>
                <c:pt idx="1323">
                  <c:v>12.36</c:v>
                </c:pt>
                <c:pt idx="1324">
                  <c:v>21.56</c:v>
                </c:pt>
                <c:pt idx="1325">
                  <c:v>19.03</c:v>
                </c:pt>
                <c:pt idx="1326">
                  <c:v>7.06</c:v>
                </c:pt>
                <c:pt idx="1327">
                  <c:v>8.98</c:v>
                </c:pt>
                <c:pt idx="1328">
                  <c:v>7.18</c:v>
                </c:pt>
                <c:pt idx="1329">
                  <c:v>13.48</c:v>
                </c:pt>
                <c:pt idx="1330">
                  <c:v>12.71</c:v>
                </c:pt>
                <c:pt idx="1331">
                  <c:v>9.67</c:v>
                </c:pt>
                <c:pt idx="1332">
                  <c:v>7.97</c:v>
                </c:pt>
                <c:pt idx="1333">
                  <c:v>10.37</c:v>
                </c:pt>
                <c:pt idx="1334">
                  <c:v>13.69</c:v>
                </c:pt>
                <c:pt idx="1335">
                  <c:v>8.49</c:v>
                </c:pt>
                <c:pt idx="1336">
                  <c:v>7.05</c:v>
                </c:pt>
                <c:pt idx="1337">
                  <c:v>9.5399999999999991</c:v>
                </c:pt>
                <c:pt idx="1338">
                  <c:v>12.95</c:v>
                </c:pt>
                <c:pt idx="1339">
                  <c:v>15.24</c:v>
                </c:pt>
                <c:pt idx="1340">
                  <c:v>14.47</c:v>
                </c:pt>
                <c:pt idx="1341">
                  <c:v>8.09</c:v>
                </c:pt>
                <c:pt idx="1342">
                  <c:v>10.57</c:v>
                </c:pt>
                <c:pt idx="1343">
                  <c:v>11.62</c:v>
                </c:pt>
                <c:pt idx="1344">
                  <c:v>8.09</c:v>
                </c:pt>
                <c:pt idx="1345">
                  <c:v>9.48</c:v>
                </c:pt>
                <c:pt idx="1346">
                  <c:v>15.82</c:v>
                </c:pt>
                <c:pt idx="1347">
                  <c:v>16.350000000000001</c:v>
                </c:pt>
                <c:pt idx="1348">
                  <c:v>13.06</c:v>
                </c:pt>
                <c:pt idx="1349">
                  <c:v>15.61</c:v>
                </c:pt>
                <c:pt idx="1350">
                  <c:v>6.37</c:v>
                </c:pt>
                <c:pt idx="1351">
                  <c:v>19.66</c:v>
                </c:pt>
                <c:pt idx="1352">
                  <c:v>20.399999999999999</c:v>
                </c:pt>
                <c:pt idx="1353">
                  <c:v>4.96</c:v>
                </c:pt>
                <c:pt idx="1354">
                  <c:v>5.63</c:v>
                </c:pt>
                <c:pt idx="1355">
                  <c:v>6.18</c:v>
                </c:pt>
                <c:pt idx="1356">
                  <c:v>10.49</c:v>
                </c:pt>
                <c:pt idx="1357">
                  <c:v>17.18</c:v>
                </c:pt>
                <c:pt idx="1358">
                  <c:v>11.52</c:v>
                </c:pt>
                <c:pt idx="1359">
                  <c:v>6.72</c:v>
                </c:pt>
                <c:pt idx="1360">
                  <c:v>9.07</c:v>
                </c:pt>
                <c:pt idx="1361">
                  <c:v>5.66</c:v>
                </c:pt>
                <c:pt idx="1362">
                  <c:v>7.79</c:v>
                </c:pt>
                <c:pt idx="1363">
                  <c:v>14.36</c:v>
                </c:pt>
                <c:pt idx="1364">
                  <c:v>17.22</c:v>
                </c:pt>
                <c:pt idx="1365">
                  <c:v>12.85</c:v>
                </c:pt>
                <c:pt idx="1366">
                  <c:v>14.89</c:v>
                </c:pt>
                <c:pt idx="1367">
                  <c:v>15.45</c:v>
                </c:pt>
                <c:pt idx="1368">
                  <c:v>13.21</c:v>
                </c:pt>
                <c:pt idx="1369">
                  <c:v>19.850000000000001</c:v>
                </c:pt>
                <c:pt idx="1370">
                  <c:v>13.29</c:v>
                </c:pt>
                <c:pt idx="1371">
                  <c:v>15.34</c:v>
                </c:pt>
                <c:pt idx="1372">
                  <c:v>16.87</c:v>
                </c:pt>
                <c:pt idx="1373">
                  <c:v>15.55</c:v>
                </c:pt>
                <c:pt idx="1374">
                  <c:v>17.239999999999998</c:v>
                </c:pt>
                <c:pt idx="1375">
                  <c:v>20.02</c:v>
                </c:pt>
                <c:pt idx="1376">
                  <c:v>20.190000000000001</c:v>
                </c:pt>
                <c:pt idx="1377">
                  <c:v>20.7</c:v>
                </c:pt>
                <c:pt idx="1378">
                  <c:v>12.59</c:v>
                </c:pt>
                <c:pt idx="1379">
                  <c:v>12.85</c:v>
                </c:pt>
                <c:pt idx="1380">
                  <c:v>16.989999999999998</c:v>
                </c:pt>
                <c:pt idx="1381">
                  <c:v>15.33</c:v>
                </c:pt>
                <c:pt idx="1382">
                  <c:v>17.13</c:v>
                </c:pt>
                <c:pt idx="1383">
                  <c:v>15.43</c:v>
                </c:pt>
                <c:pt idx="1384">
                  <c:v>17</c:v>
                </c:pt>
                <c:pt idx="1385">
                  <c:v>18.489999999999998</c:v>
                </c:pt>
                <c:pt idx="1386">
                  <c:v>18.600000000000001</c:v>
                </c:pt>
                <c:pt idx="1387">
                  <c:v>21.75</c:v>
                </c:pt>
                <c:pt idx="1388">
                  <c:v>20.85</c:v>
                </c:pt>
                <c:pt idx="1389">
                  <c:v>11.95</c:v>
                </c:pt>
                <c:pt idx="1390">
                  <c:v>20.49</c:v>
                </c:pt>
                <c:pt idx="1391">
                  <c:v>18.13</c:v>
                </c:pt>
                <c:pt idx="1392">
                  <c:v>16.61</c:v>
                </c:pt>
                <c:pt idx="1393">
                  <c:v>18.170000000000002</c:v>
                </c:pt>
                <c:pt idx="1394">
                  <c:v>17.559999999999999</c:v>
                </c:pt>
                <c:pt idx="1395">
                  <c:v>17.510000000000002</c:v>
                </c:pt>
                <c:pt idx="1396">
                  <c:v>18.09</c:v>
                </c:pt>
                <c:pt idx="1397">
                  <c:v>14.83</c:v>
                </c:pt>
                <c:pt idx="1398">
                  <c:v>17.649999999999999</c:v>
                </c:pt>
                <c:pt idx="1399">
                  <c:v>17.77</c:v>
                </c:pt>
                <c:pt idx="1400">
                  <c:v>19.41</c:v>
                </c:pt>
                <c:pt idx="1401">
                  <c:v>21.78</c:v>
                </c:pt>
                <c:pt idx="1402">
                  <c:v>20.059999999999999</c:v>
                </c:pt>
                <c:pt idx="1403">
                  <c:v>17.73</c:v>
                </c:pt>
                <c:pt idx="1404">
                  <c:v>14.63</c:v>
                </c:pt>
                <c:pt idx="1405">
                  <c:v>19.579999999999998</c:v>
                </c:pt>
                <c:pt idx="1406">
                  <c:v>20.64</c:v>
                </c:pt>
                <c:pt idx="1407">
                  <c:v>19.13</c:v>
                </c:pt>
                <c:pt idx="1408">
                  <c:v>16.86</c:v>
                </c:pt>
                <c:pt idx="1409">
                  <c:v>18.34</c:v>
                </c:pt>
                <c:pt idx="1410">
                  <c:v>15.88</c:v>
                </c:pt>
                <c:pt idx="1411">
                  <c:v>18.84</c:v>
                </c:pt>
                <c:pt idx="1412">
                  <c:v>15.91</c:v>
                </c:pt>
                <c:pt idx="1413">
                  <c:v>20.67</c:v>
                </c:pt>
                <c:pt idx="1414">
                  <c:v>17</c:v>
                </c:pt>
                <c:pt idx="1415">
                  <c:v>17.84</c:v>
                </c:pt>
                <c:pt idx="1416">
                  <c:v>20.52</c:v>
                </c:pt>
                <c:pt idx="1417">
                  <c:v>19.399999999999999</c:v>
                </c:pt>
                <c:pt idx="1418">
                  <c:v>19.440000000000001</c:v>
                </c:pt>
                <c:pt idx="1419">
                  <c:v>16.66</c:v>
                </c:pt>
                <c:pt idx="1420">
                  <c:v>15.93</c:v>
                </c:pt>
                <c:pt idx="1421">
                  <c:v>20.13</c:v>
                </c:pt>
                <c:pt idx="1422">
                  <c:v>14.46</c:v>
                </c:pt>
                <c:pt idx="1423">
                  <c:v>15.53</c:v>
                </c:pt>
                <c:pt idx="1424">
                  <c:v>17.940000000000001</c:v>
                </c:pt>
                <c:pt idx="1425">
                  <c:v>17.13</c:v>
                </c:pt>
                <c:pt idx="1426">
                  <c:v>21.24</c:v>
                </c:pt>
                <c:pt idx="1427">
                  <c:v>18.809999999999999</c:v>
                </c:pt>
                <c:pt idx="1428">
                  <c:v>22.46</c:v>
                </c:pt>
                <c:pt idx="1429">
                  <c:v>18.559999999999999</c:v>
                </c:pt>
                <c:pt idx="1430">
                  <c:v>15.33</c:v>
                </c:pt>
                <c:pt idx="1431">
                  <c:v>22.49</c:v>
                </c:pt>
                <c:pt idx="1432">
                  <c:v>19.940000000000001</c:v>
                </c:pt>
                <c:pt idx="1433">
                  <c:v>15.76</c:v>
                </c:pt>
                <c:pt idx="1434">
                  <c:v>16.97</c:v>
                </c:pt>
                <c:pt idx="1435">
                  <c:v>19.440000000000001</c:v>
                </c:pt>
                <c:pt idx="1436">
                  <c:v>23.79</c:v>
                </c:pt>
                <c:pt idx="1437">
                  <c:v>18.53</c:v>
                </c:pt>
                <c:pt idx="1438">
                  <c:v>18.96</c:v>
                </c:pt>
                <c:pt idx="1439">
                  <c:v>19.18</c:v>
                </c:pt>
                <c:pt idx="1440">
                  <c:v>14.97</c:v>
                </c:pt>
                <c:pt idx="1441">
                  <c:v>19.399999999999999</c:v>
                </c:pt>
                <c:pt idx="1442">
                  <c:v>15.92</c:v>
                </c:pt>
                <c:pt idx="1443">
                  <c:v>18.989999999999998</c:v>
                </c:pt>
                <c:pt idx="1444">
                  <c:v>18.920000000000002</c:v>
                </c:pt>
                <c:pt idx="1445">
                  <c:v>23.46</c:v>
                </c:pt>
                <c:pt idx="1446">
                  <c:v>18.62</c:v>
                </c:pt>
                <c:pt idx="1447">
                  <c:v>14.37</c:v>
                </c:pt>
                <c:pt idx="1448">
                  <c:v>18.16</c:v>
                </c:pt>
                <c:pt idx="1449">
                  <c:v>22.02</c:v>
                </c:pt>
                <c:pt idx="1450">
                  <c:v>18.98</c:v>
                </c:pt>
                <c:pt idx="1451">
                  <c:v>19.84</c:v>
                </c:pt>
                <c:pt idx="1452">
                  <c:v>23.98</c:v>
                </c:pt>
                <c:pt idx="1453">
                  <c:v>18.27</c:v>
                </c:pt>
                <c:pt idx="1454">
                  <c:v>14.39</c:v>
                </c:pt>
                <c:pt idx="1455">
                  <c:v>17.02</c:v>
                </c:pt>
                <c:pt idx="1456">
                  <c:v>16.04</c:v>
                </c:pt>
                <c:pt idx="1457">
                  <c:v>23.63</c:v>
                </c:pt>
                <c:pt idx="1458">
                  <c:v>20.98</c:v>
                </c:pt>
                <c:pt idx="1459">
                  <c:v>18.940000000000001</c:v>
                </c:pt>
                <c:pt idx="1460">
                  <c:v>18.18</c:v>
                </c:pt>
                <c:pt idx="1461">
                  <c:v>15.4</c:v>
                </c:pt>
                <c:pt idx="1462">
                  <c:v>20.13</c:v>
                </c:pt>
                <c:pt idx="1463">
                  <c:v>17.02</c:v>
                </c:pt>
                <c:pt idx="1464">
                  <c:v>25.23</c:v>
                </c:pt>
                <c:pt idx="1465">
                  <c:v>19.079999999999998</c:v>
                </c:pt>
                <c:pt idx="1466">
                  <c:v>22.58</c:v>
                </c:pt>
                <c:pt idx="1467">
                  <c:v>20.32</c:v>
                </c:pt>
                <c:pt idx="1468">
                  <c:v>18.12</c:v>
                </c:pt>
                <c:pt idx="1469">
                  <c:v>17.77</c:v>
                </c:pt>
                <c:pt idx="1470">
                  <c:v>16.48</c:v>
                </c:pt>
                <c:pt idx="1471">
                  <c:v>12.38</c:v>
                </c:pt>
                <c:pt idx="1472">
                  <c:v>22.58</c:v>
                </c:pt>
                <c:pt idx="1473">
                  <c:v>20.170000000000002</c:v>
                </c:pt>
                <c:pt idx="1474">
                  <c:v>17.84</c:v>
                </c:pt>
                <c:pt idx="1475">
                  <c:v>17.920000000000002</c:v>
                </c:pt>
                <c:pt idx="1476">
                  <c:v>23.05</c:v>
                </c:pt>
                <c:pt idx="1477">
                  <c:v>20.83</c:v>
                </c:pt>
                <c:pt idx="1478">
                  <c:v>13.44</c:v>
                </c:pt>
                <c:pt idx="1479">
                  <c:v>15.9</c:v>
                </c:pt>
                <c:pt idx="1480">
                  <c:v>13.37</c:v>
                </c:pt>
                <c:pt idx="1481">
                  <c:v>23.13</c:v>
                </c:pt>
                <c:pt idx="1482">
                  <c:v>27.4</c:v>
                </c:pt>
                <c:pt idx="1483">
                  <c:v>23.46</c:v>
                </c:pt>
                <c:pt idx="1484">
                  <c:v>15.98</c:v>
                </c:pt>
                <c:pt idx="1485">
                  <c:v>17.940000000000001</c:v>
                </c:pt>
                <c:pt idx="1486">
                  <c:v>19.579999999999998</c:v>
                </c:pt>
                <c:pt idx="1487">
                  <c:v>27.97</c:v>
                </c:pt>
                <c:pt idx="1488">
                  <c:v>16.670000000000002</c:v>
                </c:pt>
                <c:pt idx="1489">
                  <c:v>26.16</c:v>
                </c:pt>
                <c:pt idx="1490">
                  <c:v>22.5</c:v>
                </c:pt>
                <c:pt idx="1491">
                  <c:v>20.77</c:v>
                </c:pt>
                <c:pt idx="1492">
                  <c:v>20.12</c:v>
                </c:pt>
                <c:pt idx="1493">
                  <c:v>13.15</c:v>
                </c:pt>
                <c:pt idx="1494">
                  <c:v>24.28</c:v>
                </c:pt>
                <c:pt idx="1495">
                  <c:v>21.08</c:v>
                </c:pt>
                <c:pt idx="1496">
                  <c:v>16.489999999999998</c:v>
                </c:pt>
                <c:pt idx="1497">
                  <c:v>15.82</c:v>
                </c:pt>
                <c:pt idx="1498">
                  <c:v>17.05</c:v>
                </c:pt>
                <c:pt idx="1499">
                  <c:v>23.78</c:v>
                </c:pt>
                <c:pt idx="1500">
                  <c:v>25.1</c:v>
                </c:pt>
                <c:pt idx="1501">
                  <c:v>24.21</c:v>
                </c:pt>
                <c:pt idx="1502">
                  <c:v>23.24</c:v>
                </c:pt>
                <c:pt idx="1503">
                  <c:v>19.940000000000001</c:v>
                </c:pt>
                <c:pt idx="1504">
                  <c:v>13.82</c:v>
                </c:pt>
                <c:pt idx="1505">
                  <c:v>18.11</c:v>
                </c:pt>
                <c:pt idx="1506">
                  <c:v>23.94</c:v>
                </c:pt>
                <c:pt idx="1507">
                  <c:v>14.11</c:v>
                </c:pt>
                <c:pt idx="1508">
                  <c:v>18.260000000000002</c:v>
                </c:pt>
                <c:pt idx="1509">
                  <c:v>17.87</c:v>
                </c:pt>
                <c:pt idx="1510">
                  <c:v>17.46</c:v>
                </c:pt>
                <c:pt idx="1511">
                  <c:v>17.36</c:v>
                </c:pt>
                <c:pt idx="1512">
                  <c:v>13.63</c:v>
                </c:pt>
                <c:pt idx="1513">
                  <c:v>18.28</c:v>
                </c:pt>
                <c:pt idx="1514">
                  <c:v>22.59</c:v>
                </c:pt>
                <c:pt idx="1515">
                  <c:v>22.36</c:v>
                </c:pt>
                <c:pt idx="1516">
                  <c:v>24.31</c:v>
                </c:pt>
                <c:pt idx="1517">
                  <c:v>23.16</c:v>
                </c:pt>
                <c:pt idx="1518">
                  <c:v>16.84</c:v>
                </c:pt>
                <c:pt idx="1519">
                  <c:v>16.86</c:v>
                </c:pt>
                <c:pt idx="1520">
                  <c:v>19.97</c:v>
                </c:pt>
                <c:pt idx="1521">
                  <c:v>11.79</c:v>
                </c:pt>
                <c:pt idx="1522">
                  <c:v>16.422000000000001</c:v>
                </c:pt>
                <c:pt idx="1523">
                  <c:v>21.544</c:v>
                </c:pt>
                <c:pt idx="1524">
                  <c:v>16.143000000000001</c:v>
                </c:pt>
                <c:pt idx="1525">
                  <c:v>19.027999999999999</c:v>
                </c:pt>
                <c:pt idx="1526">
                  <c:v>17.248000000000001</c:v>
                </c:pt>
                <c:pt idx="1527">
                  <c:v>12.868</c:v>
                </c:pt>
                <c:pt idx="1528">
                  <c:v>15.289</c:v>
                </c:pt>
                <c:pt idx="1529">
                  <c:v>8.4949999999999992</c:v>
                </c:pt>
                <c:pt idx="1530">
                  <c:v>5.2610000000000001</c:v>
                </c:pt>
                <c:pt idx="1531">
                  <c:v>12.462</c:v>
                </c:pt>
                <c:pt idx="1532">
                  <c:v>9.8160000000000007</c:v>
                </c:pt>
                <c:pt idx="1533">
                  <c:v>22.271000000000001</c:v>
                </c:pt>
                <c:pt idx="1534">
                  <c:v>14.779</c:v>
                </c:pt>
                <c:pt idx="1535">
                  <c:v>17.189</c:v>
                </c:pt>
                <c:pt idx="1536">
                  <c:v>6.9420000000000002</c:v>
                </c:pt>
                <c:pt idx="1537">
                  <c:v>18.824000000000002</c:v>
                </c:pt>
                <c:pt idx="1538">
                  <c:v>9.5039999999999996</c:v>
                </c:pt>
                <c:pt idx="1539">
                  <c:v>10.396000000000001</c:v>
                </c:pt>
                <c:pt idx="1540">
                  <c:v>10.859</c:v>
                </c:pt>
                <c:pt idx="1541">
                  <c:v>8.1359999999999992</c:v>
                </c:pt>
                <c:pt idx="1542">
                  <c:v>18.242999999999999</c:v>
                </c:pt>
                <c:pt idx="1543">
                  <c:v>9.5790000000000006</c:v>
                </c:pt>
                <c:pt idx="1544">
                  <c:v>14.369</c:v>
                </c:pt>
                <c:pt idx="1545">
                  <c:v>15.625</c:v>
                </c:pt>
                <c:pt idx="1546">
                  <c:v>19.448</c:v>
                </c:pt>
                <c:pt idx="1547">
                  <c:v>17.198</c:v>
                </c:pt>
                <c:pt idx="1548">
                  <c:v>16.597999999999999</c:v>
                </c:pt>
                <c:pt idx="1549">
                  <c:v>22.422000000000001</c:v>
                </c:pt>
                <c:pt idx="1550">
                  <c:v>14.784000000000001</c:v>
                </c:pt>
                <c:pt idx="1551">
                  <c:v>12.112</c:v>
                </c:pt>
                <c:pt idx="1552">
                  <c:v>7.8390000000000004</c:v>
                </c:pt>
                <c:pt idx="1553">
                  <c:v>9.6080000000000005</c:v>
                </c:pt>
                <c:pt idx="1554">
                  <c:v>22.077000000000002</c:v>
                </c:pt>
                <c:pt idx="1555">
                  <c:v>16.97</c:v>
                </c:pt>
                <c:pt idx="1556">
                  <c:v>11.926</c:v>
                </c:pt>
                <c:pt idx="1557">
                  <c:v>7.4269999999999996</c:v>
                </c:pt>
                <c:pt idx="1558">
                  <c:v>13.818</c:v>
                </c:pt>
                <c:pt idx="1559">
                  <c:v>17.673999999999999</c:v>
                </c:pt>
                <c:pt idx="1560">
                  <c:v>15.095000000000001</c:v>
                </c:pt>
                <c:pt idx="1561">
                  <c:v>16.263999999999999</c:v>
                </c:pt>
                <c:pt idx="1562">
                  <c:v>6.1520000000000001</c:v>
                </c:pt>
                <c:pt idx="1563">
                  <c:v>9.9339999999999993</c:v>
                </c:pt>
                <c:pt idx="1564">
                  <c:v>13.231999999999999</c:v>
                </c:pt>
                <c:pt idx="1565">
                  <c:v>16.324999999999999</c:v>
                </c:pt>
                <c:pt idx="1566">
                  <c:v>16.884</c:v>
                </c:pt>
                <c:pt idx="1567">
                  <c:v>11.648</c:v>
                </c:pt>
                <c:pt idx="1568">
                  <c:v>14.621</c:v>
                </c:pt>
                <c:pt idx="1569">
                  <c:v>16.013000000000002</c:v>
                </c:pt>
                <c:pt idx="1570">
                  <c:v>20.635000000000002</c:v>
                </c:pt>
                <c:pt idx="1571">
                  <c:v>11.388999999999999</c:v>
                </c:pt>
                <c:pt idx="1572">
                  <c:v>12.034000000000001</c:v>
                </c:pt>
                <c:pt idx="1573">
                  <c:v>5.0949999999999998</c:v>
                </c:pt>
                <c:pt idx="1574">
                  <c:v>13.159000000000001</c:v>
                </c:pt>
                <c:pt idx="1575">
                  <c:v>10.791</c:v>
                </c:pt>
                <c:pt idx="1576">
                  <c:v>17.459</c:v>
                </c:pt>
                <c:pt idx="1577">
                  <c:v>6.4480000000000004</c:v>
                </c:pt>
                <c:pt idx="1578">
                  <c:v>11.304</c:v>
                </c:pt>
                <c:pt idx="1579">
                  <c:v>6.5410000000000004</c:v>
                </c:pt>
                <c:pt idx="1580">
                  <c:v>13.851000000000001</c:v>
                </c:pt>
                <c:pt idx="1581">
                  <c:v>20.018999999999998</c:v>
                </c:pt>
                <c:pt idx="1582">
                  <c:v>8.8960000000000008</c:v>
                </c:pt>
                <c:pt idx="1583">
                  <c:v>10.505000000000001</c:v>
                </c:pt>
                <c:pt idx="1584">
                  <c:v>9.4529999999999994</c:v>
                </c:pt>
                <c:pt idx="1585">
                  <c:v>11.907</c:v>
                </c:pt>
                <c:pt idx="1586">
                  <c:v>20.363</c:v>
                </c:pt>
                <c:pt idx="1587">
                  <c:v>17.885000000000002</c:v>
                </c:pt>
                <c:pt idx="1588">
                  <c:v>14.62</c:v>
                </c:pt>
                <c:pt idx="1589">
                  <c:v>13.026999999999999</c:v>
                </c:pt>
                <c:pt idx="1590">
                  <c:v>15.172000000000001</c:v>
                </c:pt>
                <c:pt idx="1591">
                  <c:v>7.0640000000000001</c:v>
                </c:pt>
                <c:pt idx="1592">
                  <c:v>8.3559999999999999</c:v>
                </c:pt>
                <c:pt idx="1593">
                  <c:v>12.712</c:v>
                </c:pt>
                <c:pt idx="1594">
                  <c:v>11.622999999999999</c:v>
                </c:pt>
                <c:pt idx="1595">
                  <c:v>8.5250000000000004</c:v>
                </c:pt>
                <c:pt idx="1596">
                  <c:v>7.4119999999999999</c:v>
                </c:pt>
                <c:pt idx="1597">
                  <c:v>13.676</c:v>
                </c:pt>
                <c:pt idx="1598">
                  <c:v>14.686</c:v>
                </c:pt>
                <c:pt idx="1599">
                  <c:v>17.640999999999998</c:v>
                </c:pt>
                <c:pt idx="1600">
                  <c:v>13.411</c:v>
                </c:pt>
                <c:pt idx="1601">
                  <c:v>16.305</c:v>
                </c:pt>
                <c:pt idx="1602">
                  <c:v>17.818999999999999</c:v>
                </c:pt>
                <c:pt idx="1603">
                  <c:v>16.550999999999998</c:v>
                </c:pt>
                <c:pt idx="1604">
                  <c:v>13.212</c:v>
                </c:pt>
                <c:pt idx="1605">
                  <c:v>5.7169999999999996</c:v>
                </c:pt>
                <c:pt idx="1606">
                  <c:v>13.186</c:v>
                </c:pt>
                <c:pt idx="1607">
                  <c:v>9.6379999999999999</c:v>
                </c:pt>
                <c:pt idx="1608">
                  <c:v>4.7439999999999998</c:v>
                </c:pt>
                <c:pt idx="1609">
                  <c:v>12.231</c:v>
                </c:pt>
                <c:pt idx="1610">
                  <c:v>14.611000000000001</c:v>
                </c:pt>
                <c:pt idx="1611">
                  <c:v>15.503</c:v>
                </c:pt>
                <c:pt idx="1612">
                  <c:v>17.277000000000001</c:v>
                </c:pt>
                <c:pt idx="1613">
                  <c:v>12.539</c:v>
                </c:pt>
                <c:pt idx="1614">
                  <c:v>10.933</c:v>
                </c:pt>
                <c:pt idx="1615">
                  <c:v>12.74</c:v>
                </c:pt>
                <c:pt idx="1616">
                  <c:v>4.8719999999999999</c:v>
                </c:pt>
                <c:pt idx="1617">
                  <c:v>13.6</c:v>
                </c:pt>
                <c:pt idx="1618">
                  <c:v>15.711</c:v>
                </c:pt>
                <c:pt idx="1619">
                  <c:v>4.6760000000000002</c:v>
                </c:pt>
                <c:pt idx="1620">
                  <c:v>22.035</c:v>
                </c:pt>
                <c:pt idx="1621">
                  <c:v>14.131</c:v>
                </c:pt>
                <c:pt idx="1622">
                  <c:v>15.074</c:v>
                </c:pt>
                <c:pt idx="1623">
                  <c:v>16.332000000000001</c:v>
                </c:pt>
                <c:pt idx="1624">
                  <c:v>12.602</c:v>
                </c:pt>
                <c:pt idx="1625">
                  <c:v>5.7960000000000003</c:v>
                </c:pt>
                <c:pt idx="1626">
                  <c:v>10.228</c:v>
                </c:pt>
                <c:pt idx="1627">
                  <c:v>5.8860000000000001</c:v>
                </c:pt>
                <c:pt idx="1628">
                  <c:v>5.827</c:v>
                </c:pt>
                <c:pt idx="1629">
                  <c:v>11.724</c:v>
                </c:pt>
                <c:pt idx="1630">
                  <c:v>18.347000000000001</c:v>
                </c:pt>
                <c:pt idx="1631">
                  <c:v>22.602</c:v>
                </c:pt>
                <c:pt idx="1632">
                  <c:v>6.476</c:v>
                </c:pt>
                <c:pt idx="1633">
                  <c:v>16.934000000000001</c:v>
                </c:pt>
                <c:pt idx="1634">
                  <c:v>12.29</c:v>
                </c:pt>
                <c:pt idx="1635">
                  <c:v>16.641999999999999</c:v>
                </c:pt>
                <c:pt idx="1636">
                  <c:v>20.536000000000001</c:v>
                </c:pt>
                <c:pt idx="1637">
                  <c:v>2.1970000000000001</c:v>
                </c:pt>
                <c:pt idx="1638">
                  <c:v>12.089</c:v>
                </c:pt>
                <c:pt idx="1639">
                  <c:v>16.29</c:v>
                </c:pt>
                <c:pt idx="1640">
                  <c:v>18.948</c:v>
                </c:pt>
                <c:pt idx="1641">
                  <c:v>8.7309999999999999</c:v>
                </c:pt>
                <c:pt idx="1642">
                  <c:v>13.769</c:v>
                </c:pt>
                <c:pt idx="1643">
                  <c:v>4.5910000000000002</c:v>
                </c:pt>
                <c:pt idx="1644">
                  <c:v>16.423999999999999</c:v>
                </c:pt>
                <c:pt idx="1645">
                  <c:v>6.1029999999999998</c:v>
                </c:pt>
                <c:pt idx="1646">
                  <c:v>10.805999999999999</c:v>
                </c:pt>
                <c:pt idx="1647">
                  <c:v>10.842000000000001</c:v>
                </c:pt>
                <c:pt idx="1648">
                  <c:v>11.894</c:v>
                </c:pt>
                <c:pt idx="1649">
                  <c:v>11.698</c:v>
                </c:pt>
                <c:pt idx="1650">
                  <c:v>11.973000000000001</c:v>
                </c:pt>
                <c:pt idx="1651">
                  <c:v>8.59</c:v>
                </c:pt>
                <c:pt idx="1652">
                  <c:v>8.218</c:v>
                </c:pt>
                <c:pt idx="1653">
                  <c:v>12.943</c:v>
                </c:pt>
                <c:pt idx="1654">
                  <c:v>14.275</c:v>
                </c:pt>
                <c:pt idx="1655">
                  <c:v>8.9920000000000009</c:v>
                </c:pt>
                <c:pt idx="1656">
                  <c:v>6.0679999999999996</c:v>
                </c:pt>
                <c:pt idx="1657">
                  <c:v>6.9889999999999999</c:v>
                </c:pt>
                <c:pt idx="1658">
                  <c:v>12.412000000000001</c:v>
                </c:pt>
                <c:pt idx="1659">
                  <c:v>7.7649999999999997</c:v>
                </c:pt>
                <c:pt idx="1660">
                  <c:v>14.138999999999999</c:v>
                </c:pt>
                <c:pt idx="1661">
                  <c:v>11.648</c:v>
                </c:pt>
                <c:pt idx="1662">
                  <c:v>10.118</c:v>
                </c:pt>
                <c:pt idx="1663">
                  <c:v>5.5940000000000003</c:v>
                </c:pt>
                <c:pt idx="1664">
                  <c:v>16.914999999999999</c:v>
                </c:pt>
                <c:pt idx="1665">
                  <c:v>19.248000000000001</c:v>
                </c:pt>
                <c:pt idx="1666">
                  <c:v>15.036</c:v>
                </c:pt>
                <c:pt idx="1667">
                  <c:v>18.454999999999998</c:v>
                </c:pt>
                <c:pt idx="1668">
                  <c:v>19.55</c:v>
                </c:pt>
                <c:pt idx="1669">
                  <c:v>19.670999999999999</c:v>
                </c:pt>
                <c:pt idx="1670">
                  <c:v>22.091000000000001</c:v>
                </c:pt>
                <c:pt idx="1671">
                  <c:v>17.256</c:v>
                </c:pt>
                <c:pt idx="1672">
                  <c:v>15.164</c:v>
                </c:pt>
                <c:pt idx="1673">
                  <c:v>13.772</c:v>
                </c:pt>
                <c:pt idx="1674">
                  <c:v>5.4989999999999997</c:v>
                </c:pt>
                <c:pt idx="1675">
                  <c:v>19.167999999999999</c:v>
                </c:pt>
                <c:pt idx="1676">
                  <c:v>20.407</c:v>
                </c:pt>
                <c:pt idx="1677">
                  <c:v>17.02</c:v>
                </c:pt>
                <c:pt idx="1678">
                  <c:v>10.644</c:v>
                </c:pt>
                <c:pt idx="1679">
                  <c:v>9.7260000000000009</c:v>
                </c:pt>
                <c:pt idx="1680">
                  <c:v>7.29</c:v>
                </c:pt>
                <c:pt idx="1681">
                  <c:v>21.088999999999999</c:v>
                </c:pt>
                <c:pt idx="1682">
                  <c:v>15.19</c:v>
                </c:pt>
                <c:pt idx="1683">
                  <c:v>8.4469999999999992</c:v>
                </c:pt>
                <c:pt idx="1684">
                  <c:v>9.4220000000000006</c:v>
                </c:pt>
                <c:pt idx="1685">
                  <c:v>15.025</c:v>
                </c:pt>
                <c:pt idx="1686">
                  <c:v>13.925000000000001</c:v>
                </c:pt>
                <c:pt idx="1687">
                  <c:v>12.442</c:v>
                </c:pt>
                <c:pt idx="1688">
                  <c:v>8.9789999999999992</c:v>
                </c:pt>
                <c:pt idx="1689">
                  <c:v>15.555</c:v>
                </c:pt>
                <c:pt idx="1690">
                  <c:v>11.66</c:v>
                </c:pt>
                <c:pt idx="1691">
                  <c:v>11.214</c:v>
                </c:pt>
                <c:pt idx="1692">
                  <c:v>7.08</c:v>
                </c:pt>
                <c:pt idx="1693">
                  <c:v>20.379000000000001</c:v>
                </c:pt>
                <c:pt idx="1694">
                  <c:v>8.1739999999999995</c:v>
                </c:pt>
                <c:pt idx="1695">
                  <c:v>19.681000000000001</c:v>
                </c:pt>
                <c:pt idx="1696">
                  <c:v>6.4649999999999999</c:v>
                </c:pt>
                <c:pt idx="1697">
                  <c:v>10.63</c:v>
                </c:pt>
                <c:pt idx="1698">
                  <c:v>11.646000000000001</c:v>
                </c:pt>
                <c:pt idx="1699">
                  <c:v>18.09</c:v>
                </c:pt>
                <c:pt idx="1700">
                  <c:v>12.148</c:v>
                </c:pt>
                <c:pt idx="1701">
                  <c:v>14.117000000000001</c:v>
                </c:pt>
                <c:pt idx="1702">
                  <c:v>14.773</c:v>
                </c:pt>
                <c:pt idx="1703">
                  <c:v>7.6079999999999997</c:v>
                </c:pt>
                <c:pt idx="1704">
                  <c:v>10.662000000000001</c:v>
                </c:pt>
                <c:pt idx="1705">
                  <c:v>12.238</c:v>
                </c:pt>
                <c:pt idx="1706">
                  <c:v>5.492</c:v>
                </c:pt>
                <c:pt idx="1707">
                  <c:v>5.3179999999999996</c:v>
                </c:pt>
                <c:pt idx="1708">
                  <c:v>10.195</c:v>
                </c:pt>
                <c:pt idx="1709">
                  <c:v>15.644</c:v>
                </c:pt>
                <c:pt idx="1710">
                  <c:v>12.301</c:v>
                </c:pt>
                <c:pt idx="1711">
                  <c:v>12.848000000000001</c:v>
                </c:pt>
                <c:pt idx="1712">
                  <c:v>15.366</c:v>
                </c:pt>
                <c:pt idx="1713">
                  <c:v>18.315999999999999</c:v>
                </c:pt>
                <c:pt idx="1714">
                  <c:v>12.016</c:v>
                </c:pt>
                <c:pt idx="1715">
                  <c:v>4.6900000000000004</c:v>
                </c:pt>
                <c:pt idx="1716">
                  <c:v>7.6219999999999999</c:v>
                </c:pt>
                <c:pt idx="1717">
                  <c:v>11.693</c:v>
                </c:pt>
                <c:pt idx="1718">
                  <c:v>11.045</c:v>
                </c:pt>
                <c:pt idx="1719">
                  <c:v>8.4369999999999994</c:v>
                </c:pt>
                <c:pt idx="1720">
                  <c:v>11.509</c:v>
                </c:pt>
                <c:pt idx="1721">
                  <c:v>11.445</c:v>
                </c:pt>
                <c:pt idx="1722">
                  <c:v>16.815000000000001</c:v>
                </c:pt>
                <c:pt idx="1723">
                  <c:v>11.206</c:v>
                </c:pt>
                <c:pt idx="1724">
                  <c:v>17.27</c:v>
                </c:pt>
                <c:pt idx="1725">
                  <c:v>15.148</c:v>
                </c:pt>
                <c:pt idx="1726">
                  <c:v>19.928000000000001</c:v>
                </c:pt>
                <c:pt idx="1727">
                  <c:v>17.116</c:v>
                </c:pt>
                <c:pt idx="1728">
                  <c:v>19.324999999999999</c:v>
                </c:pt>
                <c:pt idx="1729">
                  <c:v>16.414000000000001</c:v>
                </c:pt>
                <c:pt idx="1730">
                  <c:v>14.87</c:v>
                </c:pt>
                <c:pt idx="1731">
                  <c:v>13.273</c:v>
                </c:pt>
                <c:pt idx="1732">
                  <c:v>19.422999999999998</c:v>
                </c:pt>
                <c:pt idx="1733">
                  <c:v>5.9580000000000002</c:v>
                </c:pt>
                <c:pt idx="1734">
                  <c:v>10.297000000000001</c:v>
                </c:pt>
                <c:pt idx="1735">
                  <c:v>15.516999999999999</c:v>
                </c:pt>
                <c:pt idx="1736">
                  <c:v>15.09</c:v>
                </c:pt>
                <c:pt idx="1737">
                  <c:v>18.696000000000002</c:v>
                </c:pt>
                <c:pt idx="1738">
                  <c:v>10.406000000000001</c:v>
                </c:pt>
                <c:pt idx="1739">
                  <c:v>3.589</c:v>
                </c:pt>
                <c:pt idx="1740">
                  <c:v>5.82</c:v>
                </c:pt>
                <c:pt idx="1741">
                  <c:v>8.7650000000000006</c:v>
                </c:pt>
                <c:pt idx="1742">
                  <c:v>11.863</c:v>
                </c:pt>
                <c:pt idx="1743">
                  <c:v>18.984999999999999</c:v>
                </c:pt>
                <c:pt idx="1744">
                  <c:v>21.401</c:v>
                </c:pt>
                <c:pt idx="1745">
                  <c:v>19.079999999999998</c:v>
                </c:pt>
                <c:pt idx="1746">
                  <c:v>10.315</c:v>
                </c:pt>
                <c:pt idx="1747">
                  <c:v>16.774999999999999</c:v>
                </c:pt>
                <c:pt idx="1748">
                  <c:v>16.591999999999999</c:v>
                </c:pt>
                <c:pt idx="1749">
                  <c:v>19.713999999999999</c:v>
                </c:pt>
                <c:pt idx="1750">
                  <c:v>15.907</c:v>
                </c:pt>
                <c:pt idx="1751">
                  <c:v>10.792999999999999</c:v>
                </c:pt>
                <c:pt idx="1752">
                  <c:v>10.284000000000001</c:v>
                </c:pt>
                <c:pt idx="1753">
                  <c:v>8.516</c:v>
                </c:pt>
                <c:pt idx="1754">
                  <c:v>7.8040000000000003</c:v>
                </c:pt>
                <c:pt idx="1755">
                  <c:v>12.422000000000001</c:v>
                </c:pt>
                <c:pt idx="1756">
                  <c:v>17.452999999999999</c:v>
                </c:pt>
                <c:pt idx="1757">
                  <c:v>7.992</c:v>
                </c:pt>
                <c:pt idx="1758">
                  <c:v>11.91</c:v>
                </c:pt>
                <c:pt idx="1759">
                  <c:v>4.6120000000000001</c:v>
                </c:pt>
                <c:pt idx="1760">
                  <c:v>11.974</c:v>
                </c:pt>
                <c:pt idx="1761">
                  <c:v>16.943999999999999</c:v>
                </c:pt>
                <c:pt idx="1762">
                  <c:v>12.250999999999999</c:v>
                </c:pt>
                <c:pt idx="1763">
                  <c:v>12.363</c:v>
                </c:pt>
                <c:pt idx="1764">
                  <c:v>19.699000000000002</c:v>
                </c:pt>
                <c:pt idx="1765">
                  <c:v>14.797000000000001</c:v>
                </c:pt>
                <c:pt idx="1766">
                  <c:v>10.211</c:v>
                </c:pt>
                <c:pt idx="1767">
                  <c:v>7.125</c:v>
                </c:pt>
                <c:pt idx="1768">
                  <c:v>12.944000000000001</c:v>
                </c:pt>
                <c:pt idx="1769">
                  <c:v>20.349</c:v>
                </c:pt>
                <c:pt idx="1770">
                  <c:v>21.190999999999999</c:v>
                </c:pt>
                <c:pt idx="1771">
                  <c:v>17.146000000000001</c:v>
                </c:pt>
                <c:pt idx="1772">
                  <c:v>18.687000000000001</c:v>
                </c:pt>
                <c:pt idx="1773">
                  <c:v>17.128</c:v>
                </c:pt>
                <c:pt idx="1774">
                  <c:v>20.827999999999999</c:v>
                </c:pt>
                <c:pt idx="1775">
                  <c:v>22.917000000000002</c:v>
                </c:pt>
                <c:pt idx="1776">
                  <c:v>21.527999999999999</c:v>
                </c:pt>
                <c:pt idx="1777">
                  <c:v>17.878</c:v>
                </c:pt>
                <c:pt idx="1778">
                  <c:v>19.420999999999999</c:v>
                </c:pt>
                <c:pt idx="1779">
                  <c:v>18.908999999999999</c:v>
                </c:pt>
                <c:pt idx="1780">
                  <c:v>18.922000000000001</c:v>
                </c:pt>
                <c:pt idx="1781">
                  <c:v>18.231999999999999</c:v>
                </c:pt>
                <c:pt idx="1782">
                  <c:v>20.916</c:v>
                </c:pt>
                <c:pt idx="1783">
                  <c:v>12.284000000000001</c:v>
                </c:pt>
                <c:pt idx="1784">
                  <c:v>9.4</c:v>
                </c:pt>
                <c:pt idx="1785">
                  <c:v>14.882</c:v>
                </c:pt>
                <c:pt idx="1786">
                  <c:v>16.556999999999999</c:v>
                </c:pt>
                <c:pt idx="1787">
                  <c:v>18.356000000000002</c:v>
                </c:pt>
                <c:pt idx="1788">
                  <c:v>7.9669999999999996</c:v>
                </c:pt>
                <c:pt idx="1789">
                  <c:v>7.2619999999999996</c:v>
                </c:pt>
                <c:pt idx="1790">
                  <c:v>16.91</c:v>
                </c:pt>
                <c:pt idx="1791">
                  <c:v>21.751999999999999</c:v>
                </c:pt>
                <c:pt idx="1792">
                  <c:v>24.521000000000001</c:v>
                </c:pt>
                <c:pt idx="1793">
                  <c:v>14.776999999999999</c:v>
                </c:pt>
                <c:pt idx="1794">
                  <c:v>19.939</c:v>
                </c:pt>
                <c:pt idx="1795">
                  <c:v>17.164999999999999</c:v>
                </c:pt>
                <c:pt idx="1796">
                  <c:v>21.78</c:v>
                </c:pt>
                <c:pt idx="1797">
                  <c:v>19.300999999999998</c:v>
                </c:pt>
                <c:pt idx="1798">
                  <c:v>14.872999999999999</c:v>
                </c:pt>
                <c:pt idx="1799">
                  <c:v>18.870999999999999</c:v>
                </c:pt>
                <c:pt idx="1800">
                  <c:v>14.566000000000001</c:v>
                </c:pt>
                <c:pt idx="1801">
                  <c:v>20.486000000000001</c:v>
                </c:pt>
                <c:pt idx="1802">
                  <c:v>12.497999999999999</c:v>
                </c:pt>
                <c:pt idx="1803">
                  <c:v>24.018000000000001</c:v>
                </c:pt>
                <c:pt idx="1804">
                  <c:v>24.35</c:v>
                </c:pt>
                <c:pt idx="1805">
                  <c:v>23.137</c:v>
                </c:pt>
                <c:pt idx="1806">
                  <c:v>19.047999999999998</c:v>
                </c:pt>
                <c:pt idx="1807">
                  <c:v>20.446000000000002</c:v>
                </c:pt>
                <c:pt idx="1808">
                  <c:v>18.466999999999999</c:v>
                </c:pt>
                <c:pt idx="1809">
                  <c:v>22.416</c:v>
                </c:pt>
                <c:pt idx="1810">
                  <c:v>20.027999999999999</c:v>
                </c:pt>
                <c:pt idx="1811">
                  <c:v>21.614000000000001</c:v>
                </c:pt>
                <c:pt idx="1812">
                  <c:v>19.542000000000002</c:v>
                </c:pt>
                <c:pt idx="1813">
                  <c:v>16.218</c:v>
                </c:pt>
                <c:pt idx="1814">
                  <c:v>13.586</c:v>
                </c:pt>
                <c:pt idx="1815">
                  <c:v>12.019</c:v>
                </c:pt>
                <c:pt idx="1816">
                  <c:v>18.602</c:v>
                </c:pt>
                <c:pt idx="1817">
                  <c:v>18.343</c:v>
                </c:pt>
                <c:pt idx="1818">
                  <c:v>17.006</c:v>
                </c:pt>
                <c:pt idx="1819">
                  <c:v>23.350999999999999</c:v>
                </c:pt>
                <c:pt idx="1820">
                  <c:v>24.065000000000001</c:v>
                </c:pt>
                <c:pt idx="1821">
                  <c:v>17.446999999999999</c:v>
                </c:pt>
                <c:pt idx="1822">
                  <c:v>23.736000000000001</c:v>
                </c:pt>
                <c:pt idx="1823">
                  <c:v>22.952999999999999</c:v>
                </c:pt>
                <c:pt idx="1824">
                  <c:v>17.297000000000001</c:v>
                </c:pt>
                <c:pt idx="1825">
                  <c:v>22.206</c:v>
                </c:pt>
                <c:pt idx="1826">
                  <c:v>20.690999999999999</c:v>
                </c:pt>
                <c:pt idx="1827">
                  <c:v>22.382000000000001</c:v>
                </c:pt>
                <c:pt idx="1828">
                  <c:v>18.837</c:v>
                </c:pt>
                <c:pt idx="1829">
                  <c:v>14.084</c:v>
                </c:pt>
                <c:pt idx="1830">
                  <c:v>18.954999999999998</c:v>
                </c:pt>
                <c:pt idx="1831">
                  <c:v>15.646000000000001</c:v>
                </c:pt>
                <c:pt idx="1832">
                  <c:v>23.321000000000002</c:v>
                </c:pt>
                <c:pt idx="1833">
                  <c:v>21.574999999999999</c:v>
                </c:pt>
                <c:pt idx="1834">
                  <c:v>19.215</c:v>
                </c:pt>
                <c:pt idx="1835">
                  <c:v>25.207000000000001</c:v>
                </c:pt>
                <c:pt idx="1836">
                  <c:v>24.256</c:v>
                </c:pt>
                <c:pt idx="1837">
                  <c:v>23.155000000000001</c:v>
                </c:pt>
                <c:pt idx="1838">
                  <c:v>24.797999999999998</c:v>
                </c:pt>
                <c:pt idx="1839">
                  <c:v>25.78</c:v>
                </c:pt>
                <c:pt idx="1840">
                  <c:v>21.422000000000001</c:v>
                </c:pt>
                <c:pt idx="1841">
                  <c:v>20.663</c:v>
                </c:pt>
                <c:pt idx="1842">
                  <c:v>22.3</c:v>
                </c:pt>
                <c:pt idx="1843">
                  <c:v>18.887</c:v>
                </c:pt>
                <c:pt idx="1844">
                  <c:v>22.683</c:v>
                </c:pt>
                <c:pt idx="1845">
                  <c:v>16.957999999999998</c:v>
                </c:pt>
                <c:pt idx="1846">
                  <c:v>16.782</c:v>
                </c:pt>
                <c:pt idx="1847">
                  <c:v>19.123000000000001</c:v>
                </c:pt>
                <c:pt idx="1848">
                  <c:v>25.733000000000001</c:v>
                </c:pt>
                <c:pt idx="1849">
                  <c:v>21.803000000000001</c:v>
                </c:pt>
                <c:pt idx="1850">
                  <c:v>19.593</c:v>
                </c:pt>
                <c:pt idx="1851">
                  <c:v>19.78</c:v>
                </c:pt>
                <c:pt idx="1852">
                  <c:v>23.937000000000001</c:v>
                </c:pt>
                <c:pt idx="1853">
                  <c:v>23.936</c:v>
                </c:pt>
                <c:pt idx="1854">
                  <c:v>25.347999999999999</c:v>
                </c:pt>
                <c:pt idx="1855">
                  <c:v>22.189</c:v>
                </c:pt>
                <c:pt idx="1856">
                  <c:v>21.251999999999999</c:v>
                </c:pt>
                <c:pt idx="1857">
                  <c:v>13.71</c:v>
                </c:pt>
                <c:pt idx="1858">
                  <c:v>17.597999999999999</c:v>
                </c:pt>
                <c:pt idx="1859">
                  <c:v>24.1</c:v>
                </c:pt>
                <c:pt idx="1860">
                  <c:v>13.327999999999999</c:v>
                </c:pt>
                <c:pt idx="1861">
                  <c:v>19.478999999999999</c:v>
                </c:pt>
                <c:pt idx="1862">
                  <c:v>17.204999999999998</c:v>
                </c:pt>
                <c:pt idx="1863">
                  <c:v>17.420000000000002</c:v>
                </c:pt>
                <c:pt idx="1864">
                  <c:v>12.275</c:v>
                </c:pt>
                <c:pt idx="1865">
                  <c:v>10.423999999999999</c:v>
                </c:pt>
                <c:pt idx="1866">
                  <c:v>16.638000000000002</c:v>
                </c:pt>
                <c:pt idx="1867">
                  <c:v>13.983000000000001</c:v>
                </c:pt>
                <c:pt idx="1868">
                  <c:v>13.666</c:v>
                </c:pt>
                <c:pt idx="1869">
                  <c:v>11.678000000000001</c:v>
                </c:pt>
                <c:pt idx="1870">
                  <c:v>8.5459999999999994</c:v>
                </c:pt>
                <c:pt idx="1871">
                  <c:v>12.852</c:v>
                </c:pt>
                <c:pt idx="1872">
                  <c:v>19.082999999999998</c:v>
                </c:pt>
                <c:pt idx="1873">
                  <c:v>18.521999999999998</c:v>
                </c:pt>
                <c:pt idx="1874">
                  <c:v>23.218</c:v>
                </c:pt>
                <c:pt idx="1875">
                  <c:v>18.501000000000001</c:v>
                </c:pt>
                <c:pt idx="1876">
                  <c:v>19.420999999999999</c:v>
                </c:pt>
                <c:pt idx="1877">
                  <c:v>25.34</c:v>
                </c:pt>
                <c:pt idx="1878">
                  <c:v>18.827000000000002</c:v>
                </c:pt>
                <c:pt idx="1879">
                  <c:v>18.890999999999998</c:v>
                </c:pt>
                <c:pt idx="1880">
                  <c:v>13.291</c:v>
                </c:pt>
                <c:pt idx="1881">
                  <c:v>12.233000000000001</c:v>
                </c:pt>
                <c:pt idx="1882">
                  <c:v>25.565999999999999</c:v>
                </c:pt>
                <c:pt idx="1883">
                  <c:v>18.297000000000001</c:v>
                </c:pt>
                <c:pt idx="1884">
                  <c:v>11.298999999999999</c:v>
                </c:pt>
                <c:pt idx="1885">
                  <c:v>14.955</c:v>
                </c:pt>
                <c:pt idx="1886">
                  <c:v>18.984000000000002</c:v>
                </c:pt>
                <c:pt idx="1887">
                  <c:v>22.728000000000002</c:v>
                </c:pt>
                <c:pt idx="1888">
                  <c:v>16.297999999999998</c:v>
                </c:pt>
                <c:pt idx="1889">
                  <c:v>16.138000000000002</c:v>
                </c:pt>
                <c:pt idx="1890">
                  <c:v>16.856000000000002</c:v>
                </c:pt>
                <c:pt idx="1891">
                  <c:v>14.852</c:v>
                </c:pt>
                <c:pt idx="1892">
                  <c:v>11.401</c:v>
                </c:pt>
                <c:pt idx="1893">
                  <c:v>16.401</c:v>
                </c:pt>
                <c:pt idx="1894">
                  <c:v>11.163</c:v>
                </c:pt>
                <c:pt idx="1895">
                  <c:v>12.827999999999999</c:v>
                </c:pt>
                <c:pt idx="1896">
                  <c:v>11.086</c:v>
                </c:pt>
                <c:pt idx="1897">
                  <c:v>14.992000000000001</c:v>
                </c:pt>
                <c:pt idx="1898">
                  <c:v>16.242000000000001</c:v>
                </c:pt>
                <c:pt idx="1899">
                  <c:v>24.669</c:v>
                </c:pt>
                <c:pt idx="1900">
                  <c:v>13.856</c:v>
                </c:pt>
                <c:pt idx="1901">
                  <c:v>18.247</c:v>
                </c:pt>
                <c:pt idx="1902">
                  <c:v>7.9219999999999997</c:v>
                </c:pt>
                <c:pt idx="1903">
                  <c:v>21.419</c:v>
                </c:pt>
                <c:pt idx="1904">
                  <c:v>5.6050000000000004</c:v>
                </c:pt>
                <c:pt idx="1905">
                  <c:v>10.805999999999999</c:v>
                </c:pt>
                <c:pt idx="1906">
                  <c:v>5.2279999999999998</c:v>
                </c:pt>
                <c:pt idx="1907">
                  <c:v>16.844999999999999</c:v>
                </c:pt>
                <c:pt idx="1908">
                  <c:v>20.164000000000001</c:v>
                </c:pt>
                <c:pt idx="1909">
                  <c:v>9.7420000000000009</c:v>
                </c:pt>
                <c:pt idx="1910">
                  <c:v>18.417000000000002</c:v>
                </c:pt>
                <c:pt idx="1911">
                  <c:v>18.928000000000001</c:v>
                </c:pt>
                <c:pt idx="1912">
                  <c:v>18.260999999999999</c:v>
                </c:pt>
                <c:pt idx="1913">
                  <c:v>15.555</c:v>
                </c:pt>
                <c:pt idx="1914">
                  <c:v>5.3869999999999996</c:v>
                </c:pt>
                <c:pt idx="1915">
                  <c:v>7.9690000000000003</c:v>
                </c:pt>
                <c:pt idx="1916">
                  <c:v>14.675000000000001</c:v>
                </c:pt>
                <c:pt idx="1917">
                  <c:v>15.971</c:v>
                </c:pt>
                <c:pt idx="1918">
                  <c:v>19.899000000000001</c:v>
                </c:pt>
                <c:pt idx="1919">
                  <c:v>12.394</c:v>
                </c:pt>
                <c:pt idx="1920">
                  <c:v>6.7</c:v>
                </c:pt>
                <c:pt idx="1921">
                  <c:v>20.771000000000001</c:v>
                </c:pt>
                <c:pt idx="1922">
                  <c:v>20.712</c:v>
                </c:pt>
                <c:pt idx="1923">
                  <c:v>10.210000000000001</c:v>
                </c:pt>
                <c:pt idx="1924">
                  <c:v>11.388999999999999</c:v>
                </c:pt>
                <c:pt idx="1925">
                  <c:v>14.901999999999999</c:v>
                </c:pt>
                <c:pt idx="1926">
                  <c:v>12.318</c:v>
                </c:pt>
                <c:pt idx="1927">
                  <c:v>11.103999999999999</c:v>
                </c:pt>
                <c:pt idx="1928">
                  <c:v>5.1740000000000004</c:v>
                </c:pt>
                <c:pt idx="1929">
                  <c:v>13.135999999999999</c:v>
                </c:pt>
                <c:pt idx="1930">
                  <c:v>19.109000000000002</c:v>
                </c:pt>
                <c:pt idx="1931">
                  <c:v>17.649999999999999</c:v>
                </c:pt>
                <c:pt idx="1932">
                  <c:v>16.550999999999998</c:v>
                </c:pt>
                <c:pt idx="1933">
                  <c:v>6.5750000000000002</c:v>
                </c:pt>
                <c:pt idx="1934">
                  <c:v>16.036999999999999</c:v>
                </c:pt>
                <c:pt idx="1935">
                  <c:v>10.435</c:v>
                </c:pt>
                <c:pt idx="1936">
                  <c:v>7.6740000000000004</c:v>
                </c:pt>
                <c:pt idx="1937">
                  <c:v>6.5990000000000002</c:v>
                </c:pt>
                <c:pt idx="1938">
                  <c:v>11.367000000000001</c:v>
                </c:pt>
                <c:pt idx="1939">
                  <c:v>9.1229999999999993</c:v>
                </c:pt>
                <c:pt idx="1940">
                  <c:v>15.747999999999999</c:v>
                </c:pt>
                <c:pt idx="1941">
                  <c:v>7.4640000000000004</c:v>
                </c:pt>
                <c:pt idx="1942">
                  <c:v>13.407999999999999</c:v>
                </c:pt>
                <c:pt idx="1943">
                  <c:v>21.038</c:v>
                </c:pt>
                <c:pt idx="1944">
                  <c:v>5.1040000000000001</c:v>
                </c:pt>
                <c:pt idx="1945">
                  <c:v>6.1260000000000003</c:v>
                </c:pt>
                <c:pt idx="1946">
                  <c:v>8.2140000000000004</c:v>
                </c:pt>
                <c:pt idx="1947">
                  <c:v>12.272</c:v>
                </c:pt>
                <c:pt idx="1948">
                  <c:v>8.0540000000000003</c:v>
                </c:pt>
                <c:pt idx="1949">
                  <c:v>12.288</c:v>
                </c:pt>
                <c:pt idx="1950">
                  <c:v>9.4339999999999993</c:v>
                </c:pt>
                <c:pt idx="1951">
                  <c:v>10.856999999999999</c:v>
                </c:pt>
                <c:pt idx="1952">
                  <c:v>3.06</c:v>
                </c:pt>
                <c:pt idx="1953">
                  <c:v>16.59</c:v>
                </c:pt>
                <c:pt idx="1954">
                  <c:v>12.755000000000001</c:v>
                </c:pt>
                <c:pt idx="1955">
                  <c:v>9.7609999999999992</c:v>
                </c:pt>
                <c:pt idx="1956">
                  <c:v>8.3569999999999993</c:v>
                </c:pt>
                <c:pt idx="1957">
                  <c:v>16.693000000000001</c:v>
                </c:pt>
                <c:pt idx="1958">
                  <c:v>12.257999999999999</c:v>
                </c:pt>
                <c:pt idx="1959">
                  <c:v>8.9689999999999994</c:v>
                </c:pt>
                <c:pt idx="1960">
                  <c:v>14.663</c:v>
                </c:pt>
                <c:pt idx="1961">
                  <c:v>5.6680000000000001</c:v>
                </c:pt>
                <c:pt idx="1962">
                  <c:v>9.8689999999999998</c:v>
                </c:pt>
                <c:pt idx="1963">
                  <c:v>17.108000000000001</c:v>
                </c:pt>
                <c:pt idx="1964">
                  <c:v>13.917</c:v>
                </c:pt>
                <c:pt idx="1965">
                  <c:v>19.228000000000002</c:v>
                </c:pt>
                <c:pt idx="1966">
                  <c:v>14.93</c:v>
                </c:pt>
                <c:pt idx="1967">
                  <c:v>12.731</c:v>
                </c:pt>
                <c:pt idx="1968">
                  <c:v>12.614000000000001</c:v>
                </c:pt>
                <c:pt idx="1969">
                  <c:v>9.2560000000000002</c:v>
                </c:pt>
                <c:pt idx="1970">
                  <c:v>7.55</c:v>
                </c:pt>
                <c:pt idx="1971">
                  <c:v>13.542999999999999</c:v>
                </c:pt>
                <c:pt idx="1972">
                  <c:v>7.0090000000000003</c:v>
                </c:pt>
                <c:pt idx="1973">
                  <c:v>13.36</c:v>
                </c:pt>
                <c:pt idx="1974">
                  <c:v>12.569000000000001</c:v>
                </c:pt>
                <c:pt idx="1975">
                  <c:v>15.835000000000001</c:v>
                </c:pt>
                <c:pt idx="1976">
                  <c:v>20.934000000000001</c:v>
                </c:pt>
                <c:pt idx="1977">
                  <c:v>13.759</c:v>
                </c:pt>
                <c:pt idx="1978">
                  <c:v>20.856999999999999</c:v>
                </c:pt>
                <c:pt idx="1979">
                  <c:v>20.248999999999999</c:v>
                </c:pt>
                <c:pt idx="1980">
                  <c:v>17.920999999999999</c:v>
                </c:pt>
                <c:pt idx="1981">
                  <c:v>14.968</c:v>
                </c:pt>
                <c:pt idx="1982">
                  <c:v>10.923</c:v>
                </c:pt>
                <c:pt idx="1983">
                  <c:v>15.101000000000001</c:v>
                </c:pt>
                <c:pt idx="1984">
                  <c:v>9.9589999999999996</c:v>
                </c:pt>
                <c:pt idx="1985">
                  <c:v>6.915</c:v>
                </c:pt>
                <c:pt idx="1986">
                  <c:v>16.890999999999998</c:v>
                </c:pt>
                <c:pt idx="1987">
                  <c:v>14.029</c:v>
                </c:pt>
                <c:pt idx="1988">
                  <c:v>4.2640000000000002</c:v>
                </c:pt>
                <c:pt idx="1989">
                  <c:v>9.0920000000000005</c:v>
                </c:pt>
                <c:pt idx="1990">
                  <c:v>12.484999999999999</c:v>
                </c:pt>
                <c:pt idx="1991">
                  <c:v>6.5919999999999996</c:v>
                </c:pt>
                <c:pt idx="1992">
                  <c:v>12.079000000000001</c:v>
                </c:pt>
                <c:pt idx="1993">
                  <c:v>14.843</c:v>
                </c:pt>
                <c:pt idx="1994">
                  <c:v>4.7640000000000002</c:v>
                </c:pt>
                <c:pt idx="1995">
                  <c:v>11.847</c:v>
                </c:pt>
                <c:pt idx="1996">
                  <c:v>14.927</c:v>
                </c:pt>
                <c:pt idx="1997">
                  <c:v>7.2430000000000003</c:v>
                </c:pt>
                <c:pt idx="1998">
                  <c:v>4.8559999999999999</c:v>
                </c:pt>
                <c:pt idx="1999">
                  <c:v>8.7289999999999992</c:v>
                </c:pt>
                <c:pt idx="2000">
                  <c:v>21.507999999999999</c:v>
                </c:pt>
                <c:pt idx="2001">
                  <c:v>9.7010000000000005</c:v>
                </c:pt>
                <c:pt idx="2002">
                  <c:v>13.217000000000001</c:v>
                </c:pt>
                <c:pt idx="2003">
                  <c:v>14.595000000000001</c:v>
                </c:pt>
                <c:pt idx="2004">
                  <c:v>9.9809999999999999</c:v>
                </c:pt>
                <c:pt idx="2005">
                  <c:v>25.318999999999999</c:v>
                </c:pt>
                <c:pt idx="2006">
                  <c:v>17.184999999999999</c:v>
                </c:pt>
                <c:pt idx="2007">
                  <c:v>10.712999999999999</c:v>
                </c:pt>
                <c:pt idx="2008">
                  <c:v>14.122999999999999</c:v>
                </c:pt>
                <c:pt idx="2009">
                  <c:v>13.952999999999999</c:v>
                </c:pt>
                <c:pt idx="2010">
                  <c:v>15.371</c:v>
                </c:pt>
                <c:pt idx="2011">
                  <c:v>14.113</c:v>
                </c:pt>
                <c:pt idx="2012">
                  <c:v>15.026</c:v>
                </c:pt>
                <c:pt idx="2013">
                  <c:v>21.934999999999999</c:v>
                </c:pt>
                <c:pt idx="2014">
                  <c:v>21.59</c:v>
                </c:pt>
                <c:pt idx="2015">
                  <c:v>19.094000000000001</c:v>
                </c:pt>
                <c:pt idx="2016">
                  <c:v>9.375</c:v>
                </c:pt>
                <c:pt idx="2017">
                  <c:v>5.8259999999999996</c:v>
                </c:pt>
                <c:pt idx="2018">
                  <c:v>16.934000000000001</c:v>
                </c:pt>
                <c:pt idx="2019">
                  <c:v>15.574</c:v>
                </c:pt>
                <c:pt idx="2020">
                  <c:v>16.777000000000001</c:v>
                </c:pt>
                <c:pt idx="2021">
                  <c:v>12.670999999999999</c:v>
                </c:pt>
                <c:pt idx="2022">
                  <c:v>13.176</c:v>
                </c:pt>
                <c:pt idx="2023">
                  <c:v>15.378</c:v>
                </c:pt>
                <c:pt idx="2024">
                  <c:v>15.134</c:v>
                </c:pt>
                <c:pt idx="2025">
                  <c:v>9.5350000000000001</c:v>
                </c:pt>
                <c:pt idx="2026">
                  <c:v>15.129</c:v>
                </c:pt>
                <c:pt idx="2027">
                  <c:v>17.460999999999999</c:v>
                </c:pt>
                <c:pt idx="2028">
                  <c:v>15.919</c:v>
                </c:pt>
                <c:pt idx="2029">
                  <c:v>15.135999999999999</c:v>
                </c:pt>
                <c:pt idx="2030">
                  <c:v>16.137</c:v>
                </c:pt>
                <c:pt idx="2031">
                  <c:v>13.619</c:v>
                </c:pt>
                <c:pt idx="2032">
                  <c:v>8.6890000000000001</c:v>
                </c:pt>
                <c:pt idx="2033">
                  <c:v>17.091999999999999</c:v>
                </c:pt>
                <c:pt idx="2034">
                  <c:v>7.5810000000000004</c:v>
                </c:pt>
                <c:pt idx="2035">
                  <c:v>8.1219999999999999</c:v>
                </c:pt>
                <c:pt idx="2036">
                  <c:v>15.984999999999999</c:v>
                </c:pt>
                <c:pt idx="2037">
                  <c:v>9.6739999999999995</c:v>
                </c:pt>
                <c:pt idx="2038">
                  <c:v>10.978</c:v>
                </c:pt>
                <c:pt idx="2039">
                  <c:v>7.0709999999999997</c:v>
                </c:pt>
                <c:pt idx="2040">
                  <c:v>2.7850000000000001</c:v>
                </c:pt>
                <c:pt idx="2041">
                  <c:v>19.861999999999998</c:v>
                </c:pt>
                <c:pt idx="2042">
                  <c:v>12.053000000000001</c:v>
                </c:pt>
                <c:pt idx="2043">
                  <c:v>13.565</c:v>
                </c:pt>
                <c:pt idx="2044">
                  <c:v>14.005000000000001</c:v>
                </c:pt>
                <c:pt idx="2045">
                  <c:v>16.091000000000001</c:v>
                </c:pt>
                <c:pt idx="2046">
                  <c:v>11.042999999999999</c:v>
                </c:pt>
                <c:pt idx="2047">
                  <c:v>22.004000000000001</c:v>
                </c:pt>
                <c:pt idx="2048">
                  <c:v>5.9509999999999996</c:v>
                </c:pt>
                <c:pt idx="2049">
                  <c:v>19.745999999999999</c:v>
                </c:pt>
                <c:pt idx="2050">
                  <c:v>17.605</c:v>
                </c:pt>
                <c:pt idx="2051">
                  <c:v>13.534000000000001</c:v>
                </c:pt>
                <c:pt idx="2052">
                  <c:v>11.692</c:v>
                </c:pt>
                <c:pt idx="2053">
                  <c:v>9.9559999999999995</c:v>
                </c:pt>
                <c:pt idx="2054">
                  <c:v>9.9179999999999993</c:v>
                </c:pt>
                <c:pt idx="2055">
                  <c:v>21.297999999999998</c:v>
                </c:pt>
                <c:pt idx="2056">
                  <c:v>17.263000000000002</c:v>
                </c:pt>
                <c:pt idx="2057">
                  <c:v>9.3109999999999999</c:v>
                </c:pt>
                <c:pt idx="2058">
                  <c:v>3.7440000000000002</c:v>
                </c:pt>
                <c:pt idx="2059">
                  <c:v>15.294</c:v>
                </c:pt>
                <c:pt idx="2060">
                  <c:v>13.664</c:v>
                </c:pt>
                <c:pt idx="2061">
                  <c:v>19.449000000000002</c:v>
                </c:pt>
                <c:pt idx="2062">
                  <c:v>12.680999999999999</c:v>
                </c:pt>
                <c:pt idx="2063">
                  <c:v>11.489000000000001</c:v>
                </c:pt>
                <c:pt idx="2064">
                  <c:v>13.666</c:v>
                </c:pt>
                <c:pt idx="2065">
                  <c:v>20.126000000000001</c:v>
                </c:pt>
                <c:pt idx="2066">
                  <c:v>21.34</c:v>
                </c:pt>
                <c:pt idx="2067">
                  <c:v>13.436</c:v>
                </c:pt>
                <c:pt idx="2068">
                  <c:v>12.981999999999999</c:v>
                </c:pt>
                <c:pt idx="2069">
                  <c:v>14.893000000000001</c:v>
                </c:pt>
                <c:pt idx="2070">
                  <c:v>20.873000000000001</c:v>
                </c:pt>
                <c:pt idx="2071">
                  <c:v>14.635999999999999</c:v>
                </c:pt>
                <c:pt idx="2072">
                  <c:v>12.513</c:v>
                </c:pt>
                <c:pt idx="2073">
                  <c:v>13.832000000000001</c:v>
                </c:pt>
                <c:pt idx="2074">
                  <c:v>9.8079999999999998</c:v>
                </c:pt>
                <c:pt idx="2075">
                  <c:v>10.195</c:v>
                </c:pt>
                <c:pt idx="2076">
                  <c:v>19.206</c:v>
                </c:pt>
                <c:pt idx="2077">
                  <c:v>20.259</c:v>
                </c:pt>
                <c:pt idx="2078">
                  <c:v>23.765999999999998</c:v>
                </c:pt>
                <c:pt idx="2079">
                  <c:v>19.768000000000001</c:v>
                </c:pt>
                <c:pt idx="2080">
                  <c:v>22.242999999999999</c:v>
                </c:pt>
                <c:pt idx="2081">
                  <c:v>19.744</c:v>
                </c:pt>
                <c:pt idx="2082">
                  <c:v>9.0779999999999994</c:v>
                </c:pt>
                <c:pt idx="2083">
                  <c:v>7.7160000000000002</c:v>
                </c:pt>
                <c:pt idx="2084">
                  <c:v>9.5139999999999993</c:v>
                </c:pt>
                <c:pt idx="2085">
                  <c:v>9.5410000000000004</c:v>
                </c:pt>
                <c:pt idx="2086">
                  <c:v>1.823</c:v>
                </c:pt>
                <c:pt idx="2087">
                  <c:v>12.193</c:v>
                </c:pt>
                <c:pt idx="2088">
                  <c:v>8.4600000000000009</c:v>
                </c:pt>
                <c:pt idx="2089">
                  <c:v>14.526</c:v>
                </c:pt>
                <c:pt idx="2090">
                  <c:v>10.821999999999999</c:v>
                </c:pt>
                <c:pt idx="2091">
                  <c:v>10.92</c:v>
                </c:pt>
                <c:pt idx="2092">
                  <c:v>10.53</c:v>
                </c:pt>
                <c:pt idx="2093">
                  <c:v>14.333</c:v>
                </c:pt>
                <c:pt idx="2094">
                  <c:v>18.196999999999999</c:v>
                </c:pt>
                <c:pt idx="2095">
                  <c:v>11.565</c:v>
                </c:pt>
                <c:pt idx="2096">
                  <c:v>9.0619999999999994</c:v>
                </c:pt>
                <c:pt idx="2097">
                  <c:v>5.4409999999999998</c:v>
                </c:pt>
                <c:pt idx="2098">
                  <c:v>16.532</c:v>
                </c:pt>
                <c:pt idx="2099">
                  <c:v>10.561</c:v>
                </c:pt>
                <c:pt idx="2100">
                  <c:v>11.702</c:v>
                </c:pt>
                <c:pt idx="2101">
                  <c:v>12.435</c:v>
                </c:pt>
                <c:pt idx="2102">
                  <c:v>4.3789999999999996</c:v>
                </c:pt>
                <c:pt idx="2103">
                  <c:v>9.75</c:v>
                </c:pt>
                <c:pt idx="2104">
                  <c:v>11.827999999999999</c:v>
                </c:pt>
                <c:pt idx="2105">
                  <c:v>21.425000000000001</c:v>
                </c:pt>
                <c:pt idx="2106">
                  <c:v>12.238</c:v>
                </c:pt>
                <c:pt idx="2107">
                  <c:v>14.571999999999999</c:v>
                </c:pt>
                <c:pt idx="2108">
                  <c:v>17.434000000000001</c:v>
                </c:pt>
                <c:pt idx="2109">
                  <c:v>15.201000000000001</c:v>
                </c:pt>
                <c:pt idx="2110">
                  <c:v>12.946</c:v>
                </c:pt>
                <c:pt idx="2111">
                  <c:v>14.698</c:v>
                </c:pt>
                <c:pt idx="2112">
                  <c:v>21.548999999999999</c:v>
                </c:pt>
                <c:pt idx="2113">
                  <c:v>20.22</c:v>
                </c:pt>
                <c:pt idx="2114">
                  <c:v>18.122</c:v>
                </c:pt>
                <c:pt idx="2115">
                  <c:v>21.132000000000001</c:v>
                </c:pt>
                <c:pt idx="2116">
                  <c:v>15.565</c:v>
                </c:pt>
                <c:pt idx="2117">
                  <c:v>12.491</c:v>
                </c:pt>
                <c:pt idx="2118">
                  <c:v>12.569000000000001</c:v>
                </c:pt>
                <c:pt idx="2119">
                  <c:v>21.300999999999998</c:v>
                </c:pt>
                <c:pt idx="2120">
                  <c:v>11.211</c:v>
                </c:pt>
                <c:pt idx="2121">
                  <c:v>18.670999999999999</c:v>
                </c:pt>
                <c:pt idx="2122">
                  <c:v>13.756</c:v>
                </c:pt>
                <c:pt idx="2123">
                  <c:v>18.765000000000001</c:v>
                </c:pt>
                <c:pt idx="2124">
                  <c:v>15.586</c:v>
                </c:pt>
                <c:pt idx="2125">
                  <c:v>19.526</c:v>
                </c:pt>
                <c:pt idx="2126">
                  <c:v>7.641</c:v>
                </c:pt>
                <c:pt idx="2127">
                  <c:v>20.664000000000001</c:v>
                </c:pt>
                <c:pt idx="2128">
                  <c:v>14.369</c:v>
                </c:pt>
                <c:pt idx="2129">
                  <c:v>11.531000000000001</c:v>
                </c:pt>
                <c:pt idx="2130">
                  <c:v>15.837</c:v>
                </c:pt>
                <c:pt idx="2131">
                  <c:v>15.907</c:v>
                </c:pt>
                <c:pt idx="2132">
                  <c:v>14.597</c:v>
                </c:pt>
                <c:pt idx="2133">
                  <c:v>20.843</c:v>
                </c:pt>
                <c:pt idx="2134">
                  <c:v>18.709</c:v>
                </c:pt>
                <c:pt idx="2135">
                  <c:v>20.135999999999999</c:v>
                </c:pt>
                <c:pt idx="2136">
                  <c:v>18.274999999999999</c:v>
                </c:pt>
                <c:pt idx="2137">
                  <c:v>21.338000000000001</c:v>
                </c:pt>
                <c:pt idx="2138">
                  <c:v>20.143000000000001</c:v>
                </c:pt>
                <c:pt idx="2139">
                  <c:v>17.576000000000001</c:v>
                </c:pt>
                <c:pt idx="2140">
                  <c:v>20.516999999999999</c:v>
                </c:pt>
                <c:pt idx="2141">
                  <c:v>11.382</c:v>
                </c:pt>
                <c:pt idx="2142">
                  <c:v>10.579000000000001</c:v>
                </c:pt>
                <c:pt idx="2143">
                  <c:v>13.871</c:v>
                </c:pt>
                <c:pt idx="2144">
                  <c:v>17.076000000000001</c:v>
                </c:pt>
                <c:pt idx="2145">
                  <c:v>13.75</c:v>
                </c:pt>
                <c:pt idx="2146">
                  <c:v>17.800999999999998</c:v>
                </c:pt>
                <c:pt idx="2147">
                  <c:v>14.337</c:v>
                </c:pt>
                <c:pt idx="2148">
                  <c:v>16.298999999999999</c:v>
                </c:pt>
                <c:pt idx="2149">
                  <c:v>17.155999999999999</c:v>
                </c:pt>
                <c:pt idx="2150">
                  <c:v>22.841999999999999</c:v>
                </c:pt>
                <c:pt idx="2151">
                  <c:v>19.635999999999999</c:v>
                </c:pt>
                <c:pt idx="2152">
                  <c:v>21.954000000000001</c:v>
                </c:pt>
                <c:pt idx="2153">
                  <c:v>22.977</c:v>
                </c:pt>
                <c:pt idx="2154">
                  <c:v>17.111000000000001</c:v>
                </c:pt>
                <c:pt idx="2155">
                  <c:v>10.039</c:v>
                </c:pt>
                <c:pt idx="2156">
                  <c:v>17.152999999999999</c:v>
                </c:pt>
                <c:pt idx="2157">
                  <c:v>20.952999999999999</c:v>
                </c:pt>
                <c:pt idx="2158">
                  <c:v>19.928000000000001</c:v>
                </c:pt>
                <c:pt idx="2159">
                  <c:v>19.324999999999999</c:v>
                </c:pt>
                <c:pt idx="2160">
                  <c:v>21.323</c:v>
                </c:pt>
                <c:pt idx="2161">
                  <c:v>17.783000000000001</c:v>
                </c:pt>
                <c:pt idx="2162">
                  <c:v>23.132999999999999</c:v>
                </c:pt>
                <c:pt idx="2163">
                  <c:v>20.478999999999999</c:v>
                </c:pt>
                <c:pt idx="2164">
                  <c:v>21.486999999999998</c:v>
                </c:pt>
                <c:pt idx="2165">
                  <c:v>21.651</c:v>
                </c:pt>
                <c:pt idx="2166">
                  <c:v>18.672999999999998</c:v>
                </c:pt>
                <c:pt idx="2167">
                  <c:v>18.062000000000001</c:v>
                </c:pt>
                <c:pt idx="2168">
                  <c:v>15.225</c:v>
                </c:pt>
                <c:pt idx="2169">
                  <c:v>12.185</c:v>
                </c:pt>
                <c:pt idx="2170">
                  <c:v>23.834</c:v>
                </c:pt>
                <c:pt idx="2171">
                  <c:v>13.14</c:v>
                </c:pt>
                <c:pt idx="2172">
                  <c:v>19.986000000000001</c:v>
                </c:pt>
                <c:pt idx="2173">
                  <c:v>13.922000000000001</c:v>
                </c:pt>
                <c:pt idx="2174">
                  <c:v>21.48</c:v>
                </c:pt>
                <c:pt idx="2175">
                  <c:v>24.271999999999998</c:v>
                </c:pt>
                <c:pt idx="2176">
                  <c:v>25.352</c:v>
                </c:pt>
                <c:pt idx="2177">
                  <c:v>23.19</c:v>
                </c:pt>
                <c:pt idx="2178">
                  <c:v>16.257000000000001</c:v>
                </c:pt>
                <c:pt idx="2179">
                  <c:v>19.283999999999999</c:v>
                </c:pt>
                <c:pt idx="2180">
                  <c:v>19.125</c:v>
                </c:pt>
                <c:pt idx="2181">
                  <c:v>19.683</c:v>
                </c:pt>
                <c:pt idx="2182">
                  <c:v>19.469000000000001</c:v>
                </c:pt>
                <c:pt idx="2183">
                  <c:v>11.606</c:v>
                </c:pt>
                <c:pt idx="2184">
                  <c:v>22.077999999999999</c:v>
                </c:pt>
                <c:pt idx="2185">
                  <c:v>24.263999999999999</c:v>
                </c:pt>
                <c:pt idx="2186">
                  <c:v>20.047999999999998</c:v>
                </c:pt>
                <c:pt idx="2187">
                  <c:v>17.408999999999999</c:v>
                </c:pt>
                <c:pt idx="2188">
                  <c:v>16.803000000000001</c:v>
                </c:pt>
                <c:pt idx="2189">
                  <c:v>19.635000000000002</c:v>
                </c:pt>
                <c:pt idx="2190">
                  <c:v>23.353000000000002</c:v>
                </c:pt>
                <c:pt idx="2191">
                  <c:v>25.428999999999998</c:v>
                </c:pt>
                <c:pt idx="2192">
                  <c:v>21.291</c:v>
                </c:pt>
                <c:pt idx="2193">
                  <c:v>21.555</c:v>
                </c:pt>
                <c:pt idx="2194">
                  <c:v>19.890999999999998</c:v>
                </c:pt>
                <c:pt idx="2195">
                  <c:v>19.936</c:v>
                </c:pt>
                <c:pt idx="2196">
                  <c:v>22.38</c:v>
                </c:pt>
                <c:pt idx="2197">
                  <c:v>21.181000000000001</c:v>
                </c:pt>
                <c:pt idx="2198">
                  <c:v>10.596</c:v>
                </c:pt>
                <c:pt idx="2199">
                  <c:v>9.4870000000000001</c:v>
                </c:pt>
                <c:pt idx="2200">
                  <c:v>19.802</c:v>
                </c:pt>
                <c:pt idx="2201">
                  <c:v>22.442</c:v>
                </c:pt>
                <c:pt idx="2202">
                  <c:v>23.579000000000001</c:v>
                </c:pt>
                <c:pt idx="2203">
                  <c:v>12.39</c:v>
                </c:pt>
                <c:pt idx="2204">
                  <c:v>21.433</c:v>
                </c:pt>
                <c:pt idx="2205">
                  <c:v>17.817</c:v>
                </c:pt>
                <c:pt idx="2206">
                  <c:v>20.027000000000001</c:v>
                </c:pt>
                <c:pt idx="2207">
                  <c:v>18.388000000000002</c:v>
                </c:pt>
                <c:pt idx="2208">
                  <c:v>20.318999999999999</c:v>
                </c:pt>
                <c:pt idx="2209">
                  <c:v>8.9860000000000007</c:v>
                </c:pt>
                <c:pt idx="2210">
                  <c:v>14.569000000000001</c:v>
                </c:pt>
                <c:pt idx="2211">
                  <c:v>21.962</c:v>
                </c:pt>
                <c:pt idx="2212">
                  <c:v>15.878</c:v>
                </c:pt>
                <c:pt idx="2213">
                  <c:v>21.771999999999998</c:v>
                </c:pt>
                <c:pt idx="2214">
                  <c:v>23.207000000000001</c:v>
                </c:pt>
                <c:pt idx="2215">
                  <c:v>19.382000000000001</c:v>
                </c:pt>
                <c:pt idx="2216">
                  <c:v>21.161999999999999</c:v>
                </c:pt>
                <c:pt idx="2217">
                  <c:v>14.558</c:v>
                </c:pt>
                <c:pt idx="2218">
                  <c:v>25.152999999999999</c:v>
                </c:pt>
                <c:pt idx="2219">
                  <c:v>23</c:v>
                </c:pt>
                <c:pt idx="2220">
                  <c:v>22.957999999999998</c:v>
                </c:pt>
                <c:pt idx="2221">
                  <c:v>13.797000000000001</c:v>
                </c:pt>
                <c:pt idx="2222">
                  <c:v>20.613</c:v>
                </c:pt>
                <c:pt idx="2223">
                  <c:v>16.353999999999999</c:v>
                </c:pt>
                <c:pt idx="2224">
                  <c:v>14.484</c:v>
                </c:pt>
                <c:pt idx="2225">
                  <c:v>20.686</c:v>
                </c:pt>
                <c:pt idx="2226">
                  <c:v>13.3</c:v>
                </c:pt>
                <c:pt idx="2227">
                  <c:v>14.811</c:v>
                </c:pt>
                <c:pt idx="2228">
                  <c:v>14.151</c:v>
                </c:pt>
                <c:pt idx="2229">
                  <c:v>10.984999999999999</c:v>
                </c:pt>
                <c:pt idx="2230">
                  <c:v>12.664999999999999</c:v>
                </c:pt>
                <c:pt idx="2231">
                  <c:v>8.6829999999999998</c:v>
                </c:pt>
                <c:pt idx="2232">
                  <c:v>17.792999999999999</c:v>
                </c:pt>
                <c:pt idx="2233">
                  <c:v>20.908000000000001</c:v>
                </c:pt>
                <c:pt idx="2234">
                  <c:v>14.788</c:v>
                </c:pt>
                <c:pt idx="2235">
                  <c:v>11.175000000000001</c:v>
                </c:pt>
                <c:pt idx="2236">
                  <c:v>19.446000000000002</c:v>
                </c:pt>
                <c:pt idx="2237">
                  <c:v>12.474</c:v>
                </c:pt>
                <c:pt idx="2238">
                  <c:v>7.673</c:v>
                </c:pt>
                <c:pt idx="2239">
                  <c:v>7.649</c:v>
                </c:pt>
                <c:pt idx="2240">
                  <c:v>13.462999999999999</c:v>
                </c:pt>
                <c:pt idx="2241">
                  <c:v>16.760999999999999</c:v>
                </c:pt>
                <c:pt idx="2242">
                  <c:v>18.667000000000002</c:v>
                </c:pt>
                <c:pt idx="2243">
                  <c:v>19.227</c:v>
                </c:pt>
                <c:pt idx="2244">
                  <c:v>16.776</c:v>
                </c:pt>
                <c:pt idx="2245">
                  <c:v>10.63</c:v>
                </c:pt>
                <c:pt idx="2246">
                  <c:v>16.452000000000002</c:v>
                </c:pt>
                <c:pt idx="2247">
                  <c:v>22.780999999999999</c:v>
                </c:pt>
                <c:pt idx="2248">
                  <c:v>20.99</c:v>
                </c:pt>
                <c:pt idx="2249">
                  <c:v>20.565000000000001</c:v>
                </c:pt>
                <c:pt idx="2250">
                  <c:v>17.288</c:v>
                </c:pt>
                <c:pt idx="2251">
                  <c:v>21.626999999999999</c:v>
                </c:pt>
                <c:pt idx="2252">
                  <c:v>17.488</c:v>
                </c:pt>
                <c:pt idx="2253">
                  <c:v>14.939</c:v>
                </c:pt>
                <c:pt idx="2254">
                  <c:v>10.220000000000001</c:v>
                </c:pt>
                <c:pt idx="2255">
                  <c:v>16.835999999999999</c:v>
                </c:pt>
                <c:pt idx="2256">
                  <c:v>17.163</c:v>
                </c:pt>
                <c:pt idx="2257">
                  <c:v>12.156000000000001</c:v>
                </c:pt>
                <c:pt idx="2258">
                  <c:v>7.8120000000000003</c:v>
                </c:pt>
                <c:pt idx="2259">
                  <c:v>9.1910000000000007</c:v>
                </c:pt>
                <c:pt idx="2260">
                  <c:v>15.943</c:v>
                </c:pt>
                <c:pt idx="2261">
                  <c:v>9.5570000000000004</c:v>
                </c:pt>
                <c:pt idx="2262">
                  <c:v>11.606999999999999</c:v>
                </c:pt>
                <c:pt idx="2263">
                  <c:v>11.51</c:v>
                </c:pt>
                <c:pt idx="2264">
                  <c:v>11.054</c:v>
                </c:pt>
                <c:pt idx="2265">
                  <c:v>15.661</c:v>
                </c:pt>
                <c:pt idx="2266">
                  <c:v>17.068999999999999</c:v>
                </c:pt>
                <c:pt idx="2267">
                  <c:v>20.779</c:v>
                </c:pt>
                <c:pt idx="2268">
                  <c:v>18.7</c:v>
                </c:pt>
                <c:pt idx="2269">
                  <c:v>20.83</c:v>
                </c:pt>
                <c:pt idx="2270">
                  <c:v>11.961</c:v>
                </c:pt>
                <c:pt idx="2271">
                  <c:v>15.781000000000001</c:v>
                </c:pt>
                <c:pt idx="2272">
                  <c:v>16.917999999999999</c:v>
                </c:pt>
                <c:pt idx="2273">
                  <c:v>18.123000000000001</c:v>
                </c:pt>
                <c:pt idx="2274">
                  <c:v>16.117999999999999</c:v>
                </c:pt>
                <c:pt idx="2275">
                  <c:v>10.874000000000001</c:v>
                </c:pt>
                <c:pt idx="2276">
                  <c:v>7.2880000000000003</c:v>
                </c:pt>
                <c:pt idx="2277">
                  <c:v>8.68</c:v>
                </c:pt>
                <c:pt idx="2278">
                  <c:v>8.8859999999999992</c:v>
                </c:pt>
                <c:pt idx="2279">
                  <c:v>12.239000000000001</c:v>
                </c:pt>
                <c:pt idx="2280">
                  <c:v>12.273999999999999</c:v>
                </c:pt>
                <c:pt idx="2281">
                  <c:v>10.648</c:v>
                </c:pt>
                <c:pt idx="2282">
                  <c:v>15.305999999999999</c:v>
                </c:pt>
                <c:pt idx="2283">
                  <c:v>21.547999999999998</c:v>
                </c:pt>
                <c:pt idx="2284">
                  <c:v>21.222999999999999</c:v>
                </c:pt>
                <c:pt idx="2285">
                  <c:v>10.282999999999999</c:v>
                </c:pt>
                <c:pt idx="2286">
                  <c:v>8.4659999999999993</c:v>
                </c:pt>
                <c:pt idx="2287">
                  <c:v>13.391999999999999</c:v>
                </c:pt>
                <c:pt idx="2288">
                  <c:v>19.446000000000002</c:v>
                </c:pt>
                <c:pt idx="2289">
                  <c:v>9.9659999999999993</c:v>
                </c:pt>
                <c:pt idx="2290">
                  <c:v>13.106</c:v>
                </c:pt>
                <c:pt idx="2291">
                  <c:v>13.147</c:v>
                </c:pt>
                <c:pt idx="2292">
                  <c:v>9.452</c:v>
                </c:pt>
                <c:pt idx="2293">
                  <c:v>17.652999999999999</c:v>
                </c:pt>
                <c:pt idx="2294">
                  <c:v>16.263000000000002</c:v>
                </c:pt>
                <c:pt idx="2295">
                  <c:v>15.473000000000001</c:v>
                </c:pt>
                <c:pt idx="2296">
                  <c:v>16.678000000000001</c:v>
                </c:pt>
                <c:pt idx="2297">
                  <c:v>14.872999999999999</c:v>
                </c:pt>
                <c:pt idx="2298">
                  <c:v>12.367000000000001</c:v>
                </c:pt>
                <c:pt idx="2299">
                  <c:v>19.87</c:v>
                </c:pt>
                <c:pt idx="2300">
                  <c:v>11.61</c:v>
                </c:pt>
                <c:pt idx="2301">
                  <c:v>9.6349999999999998</c:v>
                </c:pt>
                <c:pt idx="2302">
                  <c:v>11.304</c:v>
                </c:pt>
                <c:pt idx="2303">
                  <c:v>11.005000000000001</c:v>
                </c:pt>
                <c:pt idx="2304">
                  <c:v>7.4409999999999998</c:v>
                </c:pt>
                <c:pt idx="2305">
                  <c:v>9.7579999999999991</c:v>
                </c:pt>
                <c:pt idx="2306">
                  <c:v>12.452999999999999</c:v>
                </c:pt>
                <c:pt idx="2307">
                  <c:v>18.085999999999999</c:v>
                </c:pt>
                <c:pt idx="2308">
                  <c:v>10.52</c:v>
                </c:pt>
                <c:pt idx="2309">
                  <c:v>9.68</c:v>
                </c:pt>
                <c:pt idx="2310">
                  <c:v>13.98</c:v>
                </c:pt>
                <c:pt idx="2311">
                  <c:v>14.87</c:v>
                </c:pt>
                <c:pt idx="2312">
                  <c:v>8.3330000000000002</c:v>
                </c:pt>
                <c:pt idx="2313">
                  <c:v>8.2249999999999996</c:v>
                </c:pt>
                <c:pt idx="2314">
                  <c:v>12.618</c:v>
                </c:pt>
                <c:pt idx="2315">
                  <c:v>16.384</c:v>
                </c:pt>
                <c:pt idx="2316">
                  <c:v>10.058</c:v>
                </c:pt>
                <c:pt idx="2317">
                  <c:v>15.114000000000001</c:v>
                </c:pt>
                <c:pt idx="2318">
                  <c:v>17.826000000000001</c:v>
                </c:pt>
                <c:pt idx="2319">
                  <c:v>12.864000000000001</c:v>
                </c:pt>
                <c:pt idx="2320">
                  <c:v>14.311</c:v>
                </c:pt>
                <c:pt idx="2321">
                  <c:v>15.209</c:v>
                </c:pt>
                <c:pt idx="2322">
                  <c:v>8.6180000000000003</c:v>
                </c:pt>
                <c:pt idx="2323">
                  <c:v>4.3380000000000001</c:v>
                </c:pt>
                <c:pt idx="2324">
                  <c:v>14.923</c:v>
                </c:pt>
                <c:pt idx="2325">
                  <c:v>16.053000000000001</c:v>
                </c:pt>
                <c:pt idx="2326">
                  <c:v>13.942</c:v>
                </c:pt>
                <c:pt idx="2327">
                  <c:v>10.278</c:v>
                </c:pt>
                <c:pt idx="2328">
                  <c:v>22.643999999999998</c:v>
                </c:pt>
                <c:pt idx="2329">
                  <c:v>14.387</c:v>
                </c:pt>
                <c:pt idx="2330">
                  <c:v>9.77</c:v>
                </c:pt>
                <c:pt idx="2331">
                  <c:v>9.0630000000000006</c:v>
                </c:pt>
                <c:pt idx="2332">
                  <c:v>17.855</c:v>
                </c:pt>
                <c:pt idx="2333">
                  <c:v>17.065000000000001</c:v>
                </c:pt>
                <c:pt idx="2334">
                  <c:v>16.361000000000001</c:v>
                </c:pt>
                <c:pt idx="2335">
                  <c:v>17.957000000000001</c:v>
                </c:pt>
                <c:pt idx="2336">
                  <c:v>11.677</c:v>
                </c:pt>
                <c:pt idx="2337">
                  <c:v>5.3280000000000003</c:v>
                </c:pt>
                <c:pt idx="2338">
                  <c:v>5.6020000000000003</c:v>
                </c:pt>
                <c:pt idx="2339">
                  <c:v>15.254</c:v>
                </c:pt>
                <c:pt idx="2340">
                  <c:v>16.13</c:v>
                </c:pt>
                <c:pt idx="2341">
                  <c:v>13.425000000000001</c:v>
                </c:pt>
                <c:pt idx="2342">
                  <c:v>14.385999999999999</c:v>
                </c:pt>
                <c:pt idx="2343">
                  <c:v>6.8849999999999998</c:v>
                </c:pt>
                <c:pt idx="2344">
                  <c:v>11.884</c:v>
                </c:pt>
                <c:pt idx="2345">
                  <c:v>14.568</c:v>
                </c:pt>
                <c:pt idx="2346">
                  <c:v>18.661999999999999</c:v>
                </c:pt>
                <c:pt idx="2347">
                  <c:v>14.914999999999999</c:v>
                </c:pt>
                <c:pt idx="2348">
                  <c:v>17.391999999999999</c:v>
                </c:pt>
                <c:pt idx="2349">
                  <c:v>14.583</c:v>
                </c:pt>
                <c:pt idx="2350">
                  <c:v>7.1589999999999998</c:v>
                </c:pt>
                <c:pt idx="2351">
                  <c:v>8.8079999999999998</c:v>
                </c:pt>
                <c:pt idx="2352">
                  <c:v>7.726</c:v>
                </c:pt>
                <c:pt idx="2353">
                  <c:v>7.234</c:v>
                </c:pt>
                <c:pt idx="2354">
                  <c:v>14.878</c:v>
                </c:pt>
                <c:pt idx="2355">
                  <c:v>13.944000000000001</c:v>
                </c:pt>
                <c:pt idx="2356">
                  <c:v>11.148999999999999</c:v>
                </c:pt>
                <c:pt idx="2357">
                  <c:v>7.7039999999999997</c:v>
                </c:pt>
                <c:pt idx="2358">
                  <c:v>13.276999999999999</c:v>
                </c:pt>
                <c:pt idx="2359">
                  <c:v>8.9789999999999992</c:v>
                </c:pt>
                <c:pt idx="2360">
                  <c:v>8.9740000000000002</c:v>
                </c:pt>
                <c:pt idx="2361">
                  <c:v>13.289</c:v>
                </c:pt>
                <c:pt idx="2362">
                  <c:v>19.686</c:v>
                </c:pt>
                <c:pt idx="2363">
                  <c:v>11.423999999999999</c:v>
                </c:pt>
                <c:pt idx="2364">
                  <c:v>10.459</c:v>
                </c:pt>
                <c:pt idx="2365">
                  <c:v>17.486999999999998</c:v>
                </c:pt>
                <c:pt idx="2366">
                  <c:v>16.096</c:v>
                </c:pt>
                <c:pt idx="2367">
                  <c:v>16.420999999999999</c:v>
                </c:pt>
                <c:pt idx="2368">
                  <c:v>7.8040000000000003</c:v>
                </c:pt>
                <c:pt idx="2369">
                  <c:v>11.818</c:v>
                </c:pt>
                <c:pt idx="2370">
                  <c:v>16.009</c:v>
                </c:pt>
                <c:pt idx="2371">
                  <c:v>15.298</c:v>
                </c:pt>
                <c:pt idx="2372">
                  <c:v>14.385</c:v>
                </c:pt>
                <c:pt idx="2373">
                  <c:v>12.458</c:v>
                </c:pt>
                <c:pt idx="2374">
                  <c:v>13.925000000000001</c:v>
                </c:pt>
                <c:pt idx="2375">
                  <c:v>9.1370000000000005</c:v>
                </c:pt>
                <c:pt idx="2376">
                  <c:v>21.157</c:v>
                </c:pt>
                <c:pt idx="2377">
                  <c:v>14.714</c:v>
                </c:pt>
                <c:pt idx="2378">
                  <c:v>11.89</c:v>
                </c:pt>
                <c:pt idx="2379">
                  <c:v>8.7460000000000004</c:v>
                </c:pt>
                <c:pt idx="2380">
                  <c:v>9.2919999999999998</c:v>
                </c:pt>
                <c:pt idx="2381">
                  <c:v>8.8829999999999991</c:v>
                </c:pt>
                <c:pt idx="2382">
                  <c:v>16.687000000000001</c:v>
                </c:pt>
                <c:pt idx="2383">
                  <c:v>21.91</c:v>
                </c:pt>
                <c:pt idx="2384">
                  <c:v>15.86</c:v>
                </c:pt>
                <c:pt idx="2385">
                  <c:v>12.808999999999999</c:v>
                </c:pt>
                <c:pt idx="2386">
                  <c:v>18.247</c:v>
                </c:pt>
                <c:pt idx="2387">
                  <c:v>7.843</c:v>
                </c:pt>
                <c:pt idx="2388">
                  <c:v>11.848000000000001</c:v>
                </c:pt>
                <c:pt idx="2389">
                  <c:v>14.618</c:v>
                </c:pt>
                <c:pt idx="2390">
                  <c:v>6.7389999999999999</c:v>
                </c:pt>
                <c:pt idx="2391">
                  <c:v>22.56</c:v>
                </c:pt>
                <c:pt idx="2392">
                  <c:v>15.645</c:v>
                </c:pt>
                <c:pt idx="2393">
                  <c:v>13.855</c:v>
                </c:pt>
                <c:pt idx="2394">
                  <c:v>14.727</c:v>
                </c:pt>
                <c:pt idx="2395">
                  <c:v>14.865</c:v>
                </c:pt>
                <c:pt idx="2396">
                  <c:v>16.454000000000001</c:v>
                </c:pt>
                <c:pt idx="2397">
                  <c:v>12.821</c:v>
                </c:pt>
                <c:pt idx="2398">
                  <c:v>16.346</c:v>
                </c:pt>
                <c:pt idx="2399">
                  <c:v>6.43</c:v>
                </c:pt>
                <c:pt idx="2400">
                  <c:v>17.734000000000002</c:v>
                </c:pt>
                <c:pt idx="2401">
                  <c:v>12.116</c:v>
                </c:pt>
                <c:pt idx="2402">
                  <c:v>7.74</c:v>
                </c:pt>
                <c:pt idx="2403">
                  <c:v>8.3330000000000002</c:v>
                </c:pt>
                <c:pt idx="2404">
                  <c:v>12.183</c:v>
                </c:pt>
                <c:pt idx="2405">
                  <c:v>13.521000000000001</c:v>
                </c:pt>
                <c:pt idx="2406">
                  <c:v>10.177</c:v>
                </c:pt>
                <c:pt idx="2407">
                  <c:v>15.643000000000001</c:v>
                </c:pt>
                <c:pt idx="2408">
                  <c:v>15.327</c:v>
                </c:pt>
                <c:pt idx="2409">
                  <c:v>18.422999999999998</c:v>
                </c:pt>
                <c:pt idx="2410">
                  <c:v>13.52</c:v>
                </c:pt>
                <c:pt idx="2411">
                  <c:v>8.4160000000000004</c:v>
                </c:pt>
                <c:pt idx="2412">
                  <c:v>9.0050000000000008</c:v>
                </c:pt>
                <c:pt idx="2413">
                  <c:v>10.388999999999999</c:v>
                </c:pt>
                <c:pt idx="2414">
                  <c:v>12.561</c:v>
                </c:pt>
                <c:pt idx="2415">
                  <c:v>8.3350000000000009</c:v>
                </c:pt>
                <c:pt idx="2416">
                  <c:v>18.173999999999999</c:v>
                </c:pt>
                <c:pt idx="2417">
                  <c:v>8.3960000000000008</c:v>
                </c:pt>
                <c:pt idx="2418">
                  <c:v>10.505000000000001</c:v>
                </c:pt>
                <c:pt idx="2419">
                  <c:v>11.532</c:v>
                </c:pt>
                <c:pt idx="2420">
                  <c:v>12.147</c:v>
                </c:pt>
                <c:pt idx="2421">
                  <c:v>7.0780000000000003</c:v>
                </c:pt>
                <c:pt idx="2422">
                  <c:v>11.744999999999999</c:v>
                </c:pt>
                <c:pt idx="2423">
                  <c:v>10.821999999999999</c:v>
                </c:pt>
                <c:pt idx="2424">
                  <c:v>11.986000000000001</c:v>
                </c:pt>
                <c:pt idx="2425">
                  <c:v>14.798</c:v>
                </c:pt>
                <c:pt idx="2426">
                  <c:v>9.8010000000000002</c:v>
                </c:pt>
                <c:pt idx="2427">
                  <c:v>9.39</c:v>
                </c:pt>
                <c:pt idx="2428">
                  <c:v>15.352</c:v>
                </c:pt>
                <c:pt idx="2429">
                  <c:v>16.632000000000001</c:v>
                </c:pt>
                <c:pt idx="2430">
                  <c:v>17.382999999999999</c:v>
                </c:pt>
                <c:pt idx="2431">
                  <c:v>8.98</c:v>
                </c:pt>
                <c:pt idx="2432">
                  <c:v>11.004</c:v>
                </c:pt>
                <c:pt idx="2433">
                  <c:v>16.059000000000001</c:v>
                </c:pt>
                <c:pt idx="2434">
                  <c:v>18.481999999999999</c:v>
                </c:pt>
                <c:pt idx="2435">
                  <c:v>16.632999999999999</c:v>
                </c:pt>
                <c:pt idx="2436">
                  <c:v>6.202</c:v>
                </c:pt>
                <c:pt idx="2437">
                  <c:v>5.0389999999999997</c:v>
                </c:pt>
                <c:pt idx="2438">
                  <c:v>12.631</c:v>
                </c:pt>
                <c:pt idx="2439">
                  <c:v>13.930999999999999</c:v>
                </c:pt>
                <c:pt idx="2440">
                  <c:v>19.029</c:v>
                </c:pt>
                <c:pt idx="2441">
                  <c:v>16.731999999999999</c:v>
                </c:pt>
                <c:pt idx="2442">
                  <c:v>18.981999999999999</c:v>
                </c:pt>
                <c:pt idx="2443">
                  <c:v>7.0250000000000004</c:v>
                </c:pt>
                <c:pt idx="2444">
                  <c:v>3.0670000000000002</c:v>
                </c:pt>
                <c:pt idx="2445">
                  <c:v>12.423999999999999</c:v>
                </c:pt>
                <c:pt idx="2446">
                  <c:v>10.506</c:v>
                </c:pt>
                <c:pt idx="2447">
                  <c:v>19.690000000000001</c:v>
                </c:pt>
                <c:pt idx="2448">
                  <c:v>15.221</c:v>
                </c:pt>
                <c:pt idx="2449">
                  <c:v>13.975</c:v>
                </c:pt>
                <c:pt idx="2450">
                  <c:v>13.997</c:v>
                </c:pt>
                <c:pt idx="2451">
                  <c:v>18.478000000000002</c:v>
                </c:pt>
                <c:pt idx="2452">
                  <c:v>9.157</c:v>
                </c:pt>
                <c:pt idx="2453">
                  <c:v>9.9960000000000004</c:v>
                </c:pt>
                <c:pt idx="2454">
                  <c:v>12.651</c:v>
                </c:pt>
                <c:pt idx="2455">
                  <c:v>14.292999999999999</c:v>
                </c:pt>
                <c:pt idx="2456">
                  <c:v>8.4540000000000006</c:v>
                </c:pt>
                <c:pt idx="2457">
                  <c:v>11.077999999999999</c:v>
                </c:pt>
                <c:pt idx="2458">
                  <c:v>9.6289999999999996</c:v>
                </c:pt>
                <c:pt idx="2459">
                  <c:v>5.4779999999999998</c:v>
                </c:pt>
                <c:pt idx="2460">
                  <c:v>7.5519999999999996</c:v>
                </c:pt>
                <c:pt idx="2461">
                  <c:v>10.305</c:v>
                </c:pt>
                <c:pt idx="2462">
                  <c:v>10.779</c:v>
                </c:pt>
                <c:pt idx="2463">
                  <c:v>7.6870000000000003</c:v>
                </c:pt>
                <c:pt idx="2464">
                  <c:v>3.1309999999999998</c:v>
                </c:pt>
                <c:pt idx="2465">
                  <c:v>9.3640000000000008</c:v>
                </c:pt>
                <c:pt idx="2466">
                  <c:v>6.0730000000000004</c:v>
                </c:pt>
                <c:pt idx="2467">
                  <c:v>4.508</c:v>
                </c:pt>
                <c:pt idx="2468">
                  <c:v>19.513000000000002</c:v>
                </c:pt>
                <c:pt idx="2469">
                  <c:v>12.97</c:v>
                </c:pt>
                <c:pt idx="2470">
                  <c:v>12.395</c:v>
                </c:pt>
                <c:pt idx="2471">
                  <c:v>18.895</c:v>
                </c:pt>
                <c:pt idx="2472">
                  <c:v>14.771000000000001</c:v>
                </c:pt>
                <c:pt idx="2473">
                  <c:v>21.08</c:v>
                </c:pt>
                <c:pt idx="2474">
                  <c:v>17.359000000000002</c:v>
                </c:pt>
                <c:pt idx="2475">
                  <c:v>17.341999999999999</c:v>
                </c:pt>
                <c:pt idx="2476">
                  <c:v>17.276</c:v>
                </c:pt>
                <c:pt idx="2477">
                  <c:v>21.111999999999998</c:v>
                </c:pt>
                <c:pt idx="2478">
                  <c:v>14.359</c:v>
                </c:pt>
                <c:pt idx="2479">
                  <c:v>17.55</c:v>
                </c:pt>
                <c:pt idx="2480">
                  <c:v>19.978999999999999</c:v>
                </c:pt>
                <c:pt idx="2481">
                  <c:v>13.705</c:v>
                </c:pt>
                <c:pt idx="2482">
                  <c:v>9.94</c:v>
                </c:pt>
                <c:pt idx="2483">
                  <c:v>8.32</c:v>
                </c:pt>
                <c:pt idx="2484">
                  <c:v>13.632999999999999</c:v>
                </c:pt>
                <c:pt idx="2485">
                  <c:v>4.7910000000000004</c:v>
                </c:pt>
                <c:pt idx="2486">
                  <c:v>12.188000000000001</c:v>
                </c:pt>
                <c:pt idx="2487">
                  <c:v>14.705</c:v>
                </c:pt>
                <c:pt idx="2488">
                  <c:v>9.68</c:v>
                </c:pt>
                <c:pt idx="2489">
                  <c:v>19.033999999999999</c:v>
                </c:pt>
                <c:pt idx="2490">
                  <c:v>17.939</c:v>
                </c:pt>
                <c:pt idx="2491">
                  <c:v>22.111999999999998</c:v>
                </c:pt>
                <c:pt idx="2492">
                  <c:v>16.812999999999999</c:v>
                </c:pt>
                <c:pt idx="2493">
                  <c:v>21.937000000000001</c:v>
                </c:pt>
                <c:pt idx="2494">
                  <c:v>18.245000000000001</c:v>
                </c:pt>
                <c:pt idx="2495">
                  <c:v>15.439</c:v>
                </c:pt>
                <c:pt idx="2496">
                  <c:v>17.184000000000001</c:v>
                </c:pt>
                <c:pt idx="2497">
                  <c:v>21.518999999999998</c:v>
                </c:pt>
                <c:pt idx="2498">
                  <c:v>15.487</c:v>
                </c:pt>
                <c:pt idx="2499">
                  <c:v>20.003</c:v>
                </c:pt>
                <c:pt idx="2500">
                  <c:v>15.326000000000001</c:v>
                </c:pt>
                <c:pt idx="2501">
                  <c:v>20.306000000000001</c:v>
                </c:pt>
                <c:pt idx="2502">
                  <c:v>13.678000000000001</c:v>
                </c:pt>
                <c:pt idx="2503">
                  <c:v>14.76</c:v>
                </c:pt>
                <c:pt idx="2504">
                  <c:v>18.126999999999999</c:v>
                </c:pt>
                <c:pt idx="2505">
                  <c:v>21.292000000000002</c:v>
                </c:pt>
                <c:pt idx="2506">
                  <c:v>21.452999999999999</c:v>
                </c:pt>
                <c:pt idx="2507">
                  <c:v>14.45</c:v>
                </c:pt>
                <c:pt idx="2508">
                  <c:v>20.335000000000001</c:v>
                </c:pt>
                <c:pt idx="2509">
                  <c:v>18.800999999999998</c:v>
                </c:pt>
                <c:pt idx="2510">
                  <c:v>18.751999999999999</c:v>
                </c:pt>
                <c:pt idx="2511">
                  <c:v>22.184000000000001</c:v>
                </c:pt>
                <c:pt idx="2512">
                  <c:v>19.286000000000001</c:v>
                </c:pt>
                <c:pt idx="2513">
                  <c:v>16.553000000000001</c:v>
                </c:pt>
                <c:pt idx="2514">
                  <c:v>19.655000000000001</c:v>
                </c:pt>
                <c:pt idx="2515">
                  <c:v>17.541</c:v>
                </c:pt>
                <c:pt idx="2516">
                  <c:v>12.07</c:v>
                </c:pt>
                <c:pt idx="2517">
                  <c:v>21.210999999999999</c:v>
                </c:pt>
                <c:pt idx="2518">
                  <c:v>16.498000000000001</c:v>
                </c:pt>
                <c:pt idx="2519">
                  <c:v>19.89</c:v>
                </c:pt>
                <c:pt idx="2520">
                  <c:v>18.681000000000001</c:v>
                </c:pt>
                <c:pt idx="2521">
                  <c:v>23.963000000000001</c:v>
                </c:pt>
                <c:pt idx="2522">
                  <c:v>20.744</c:v>
                </c:pt>
                <c:pt idx="2523">
                  <c:v>21.797000000000001</c:v>
                </c:pt>
                <c:pt idx="2524">
                  <c:v>17.315999999999999</c:v>
                </c:pt>
                <c:pt idx="2525">
                  <c:v>16.567</c:v>
                </c:pt>
                <c:pt idx="2526">
                  <c:v>21.39</c:v>
                </c:pt>
                <c:pt idx="2527">
                  <c:v>19.91</c:v>
                </c:pt>
                <c:pt idx="2528">
                  <c:v>21.547999999999998</c:v>
                </c:pt>
                <c:pt idx="2529">
                  <c:v>18.177</c:v>
                </c:pt>
                <c:pt idx="2530">
                  <c:v>15.628</c:v>
                </c:pt>
                <c:pt idx="2531">
                  <c:v>19.187999999999999</c:v>
                </c:pt>
                <c:pt idx="2532">
                  <c:v>21.468</c:v>
                </c:pt>
                <c:pt idx="2533">
                  <c:v>25.018000000000001</c:v>
                </c:pt>
                <c:pt idx="2534">
                  <c:v>19.138000000000002</c:v>
                </c:pt>
                <c:pt idx="2535">
                  <c:v>18.463999999999999</c:v>
                </c:pt>
                <c:pt idx="2536">
                  <c:v>19.77</c:v>
                </c:pt>
                <c:pt idx="2537">
                  <c:v>10.743</c:v>
                </c:pt>
                <c:pt idx="2538">
                  <c:v>13.827</c:v>
                </c:pt>
                <c:pt idx="2539">
                  <c:v>20.201000000000001</c:v>
                </c:pt>
                <c:pt idx="2540">
                  <c:v>19.061</c:v>
                </c:pt>
                <c:pt idx="2541">
                  <c:v>22.213999999999999</c:v>
                </c:pt>
                <c:pt idx="2542">
                  <c:v>21.141999999999999</c:v>
                </c:pt>
                <c:pt idx="2543">
                  <c:v>13.89</c:v>
                </c:pt>
                <c:pt idx="2544">
                  <c:v>21.81</c:v>
                </c:pt>
                <c:pt idx="2545">
                  <c:v>21.039000000000001</c:v>
                </c:pt>
                <c:pt idx="2546">
                  <c:v>17.620999999999999</c:v>
                </c:pt>
                <c:pt idx="2547">
                  <c:v>19.719000000000001</c:v>
                </c:pt>
                <c:pt idx="2548">
                  <c:v>17.556000000000001</c:v>
                </c:pt>
                <c:pt idx="2549">
                  <c:v>25.042999999999999</c:v>
                </c:pt>
                <c:pt idx="2550">
                  <c:v>21.405000000000001</c:v>
                </c:pt>
                <c:pt idx="2551">
                  <c:v>22.370999999999999</c:v>
                </c:pt>
                <c:pt idx="2552">
                  <c:v>15.811999999999999</c:v>
                </c:pt>
                <c:pt idx="2553">
                  <c:v>16.823</c:v>
                </c:pt>
                <c:pt idx="2554">
                  <c:v>26.071000000000002</c:v>
                </c:pt>
                <c:pt idx="2555">
                  <c:v>20.934000000000001</c:v>
                </c:pt>
                <c:pt idx="2556">
                  <c:v>18.474</c:v>
                </c:pt>
                <c:pt idx="2557">
                  <c:v>8.8919999999999995</c:v>
                </c:pt>
                <c:pt idx="2558">
                  <c:v>4.0970000000000004</c:v>
                </c:pt>
                <c:pt idx="2559">
                  <c:v>13.582000000000001</c:v>
                </c:pt>
                <c:pt idx="2560">
                  <c:v>18.835999999999999</c:v>
                </c:pt>
                <c:pt idx="2561">
                  <c:v>24.588999999999999</c:v>
                </c:pt>
                <c:pt idx="2562">
                  <c:v>19.282</c:v>
                </c:pt>
                <c:pt idx="2563">
                  <c:v>17.826000000000001</c:v>
                </c:pt>
                <c:pt idx="2564">
                  <c:v>15.372999999999999</c:v>
                </c:pt>
                <c:pt idx="2565">
                  <c:v>14.791</c:v>
                </c:pt>
                <c:pt idx="2566">
                  <c:v>21.068999999999999</c:v>
                </c:pt>
                <c:pt idx="2567">
                  <c:v>21.356999999999999</c:v>
                </c:pt>
                <c:pt idx="2568">
                  <c:v>24.641999999999999</c:v>
                </c:pt>
                <c:pt idx="2569">
                  <c:v>19.146999999999998</c:v>
                </c:pt>
                <c:pt idx="2570">
                  <c:v>23.344999999999999</c:v>
                </c:pt>
                <c:pt idx="2571">
                  <c:v>18.306999999999999</c:v>
                </c:pt>
                <c:pt idx="2572">
                  <c:v>8.7750000000000004</c:v>
                </c:pt>
                <c:pt idx="2573">
                  <c:v>20.622</c:v>
                </c:pt>
                <c:pt idx="2574">
                  <c:v>15.827999999999999</c:v>
                </c:pt>
                <c:pt idx="2575">
                  <c:v>16.943000000000001</c:v>
                </c:pt>
                <c:pt idx="2576">
                  <c:v>20.916</c:v>
                </c:pt>
                <c:pt idx="2577">
                  <c:v>13.282</c:v>
                </c:pt>
                <c:pt idx="2578">
                  <c:v>25.547999999999998</c:v>
                </c:pt>
                <c:pt idx="2579">
                  <c:v>20.190999999999999</c:v>
                </c:pt>
                <c:pt idx="2580">
                  <c:v>15.113</c:v>
                </c:pt>
                <c:pt idx="2581">
                  <c:v>24.937999999999999</c:v>
                </c:pt>
                <c:pt idx="2582">
                  <c:v>21.954999999999998</c:v>
                </c:pt>
                <c:pt idx="2583">
                  <c:v>7.6580000000000004</c:v>
                </c:pt>
                <c:pt idx="2584">
                  <c:v>13.337</c:v>
                </c:pt>
                <c:pt idx="2585">
                  <c:v>14.74</c:v>
                </c:pt>
                <c:pt idx="2586">
                  <c:v>17.530999999999999</c:v>
                </c:pt>
                <c:pt idx="2587">
                  <c:v>19.681999999999999</c:v>
                </c:pt>
                <c:pt idx="2588">
                  <c:v>14.391999999999999</c:v>
                </c:pt>
                <c:pt idx="2589">
                  <c:v>15.554</c:v>
                </c:pt>
                <c:pt idx="2590">
                  <c:v>17.795000000000002</c:v>
                </c:pt>
                <c:pt idx="2591">
                  <c:v>8.8620000000000001</c:v>
                </c:pt>
                <c:pt idx="2592">
                  <c:v>12.954000000000001</c:v>
                </c:pt>
                <c:pt idx="2593">
                  <c:v>23.178999999999998</c:v>
                </c:pt>
                <c:pt idx="2594">
                  <c:v>22.332999999999998</c:v>
                </c:pt>
                <c:pt idx="2595">
                  <c:v>13.933</c:v>
                </c:pt>
                <c:pt idx="2596">
                  <c:v>9.6180000000000003</c:v>
                </c:pt>
                <c:pt idx="2597">
                  <c:v>21.44</c:v>
                </c:pt>
                <c:pt idx="2598">
                  <c:v>19.231999999999999</c:v>
                </c:pt>
                <c:pt idx="2599">
                  <c:v>13.180999999999999</c:v>
                </c:pt>
                <c:pt idx="2600">
                  <c:v>11.936</c:v>
                </c:pt>
                <c:pt idx="2601">
                  <c:v>13.282</c:v>
                </c:pt>
                <c:pt idx="2602">
                  <c:v>13.978999999999999</c:v>
                </c:pt>
                <c:pt idx="2603">
                  <c:v>25.308</c:v>
                </c:pt>
                <c:pt idx="2604">
                  <c:v>13.935</c:v>
                </c:pt>
                <c:pt idx="2605">
                  <c:v>14.135999999999999</c:v>
                </c:pt>
                <c:pt idx="2606">
                  <c:v>20.233000000000001</c:v>
                </c:pt>
                <c:pt idx="2607">
                  <c:v>18.138999999999999</c:v>
                </c:pt>
                <c:pt idx="2608">
                  <c:v>25.858000000000001</c:v>
                </c:pt>
                <c:pt idx="2609">
                  <c:v>27.902999999999999</c:v>
                </c:pt>
                <c:pt idx="2610">
                  <c:v>13.439</c:v>
                </c:pt>
                <c:pt idx="2611">
                  <c:v>20.419</c:v>
                </c:pt>
                <c:pt idx="2612">
                  <c:v>13.27</c:v>
                </c:pt>
                <c:pt idx="2613">
                  <c:v>17.940000000000001</c:v>
                </c:pt>
                <c:pt idx="2614">
                  <c:v>9.3119999999999994</c:v>
                </c:pt>
                <c:pt idx="2615">
                  <c:v>9.9060000000000006</c:v>
                </c:pt>
                <c:pt idx="2616">
                  <c:v>6.3879999999999999</c:v>
                </c:pt>
                <c:pt idx="2617">
                  <c:v>7.274</c:v>
                </c:pt>
                <c:pt idx="2618">
                  <c:v>14.659000000000001</c:v>
                </c:pt>
                <c:pt idx="2619">
                  <c:v>6.31</c:v>
                </c:pt>
                <c:pt idx="2620">
                  <c:v>16.053000000000001</c:v>
                </c:pt>
                <c:pt idx="2621">
                  <c:v>21.702000000000002</c:v>
                </c:pt>
                <c:pt idx="2622">
                  <c:v>2.7869999999999999</c:v>
                </c:pt>
                <c:pt idx="2623">
                  <c:v>18.349</c:v>
                </c:pt>
                <c:pt idx="2624">
                  <c:v>14.055999999999999</c:v>
                </c:pt>
                <c:pt idx="2625">
                  <c:v>24.434000000000001</c:v>
                </c:pt>
                <c:pt idx="2626">
                  <c:v>19.734999999999999</c:v>
                </c:pt>
                <c:pt idx="2627">
                  <c:v>9.7560000000000002</c:v>
                </c:pt>
                <c:pt idx="2628">
                  <c:v>22.943999999999999</c:v>
                </c:pt>
                <c:pt idx="2629">
                  <c:v>22.18</c:v>
                </c:pt>
                <c:pt idx="2630">
                  <c:v>21.236000000000001</c:v>
                </c:pt>
                <c:pt idx="2631">
                  <c:v>11.88</c:v>
                </c:pt>
                <c:pt idx="2632">
                  <c:v>16.673999999999999</c:v>
                </c:pt>
                <c:pt idx="2633">
                  <c:v>7.7969999999999997</c:v>
                </c:pt>
                <c:pt idx="2634">
                  <c:v>6.9960000000000004</c:v>
                </c:pt>
                <c:pt idx="2635">
                  <c:v>8.98</c:v>
                </c:pt>
                <c:pt idx="2636">
                  <c:v>12.218</c:v>
                </c:pt>
                <c:pt idx="2637">
                  <c:v>8.4049999999999994</c:v>
                </c:pt>
                <c:pt idx="2638">
                  <c:v>18.690999999999999</c:v>
                </c:pt>
                <c:pt idx="2639">
                  <c:v>11.497</c:v>
                </c:pt>
                <c:pt idx="2640">
                  <c:v>16.73</c:v>
                </c:pt>
                <c:pt idx="2641">
                  <c:v>11.753</c:v>
                </c:pt>
                <c:pt idx="2642">
                  <c:v>18.773</c:v>
                </c:pt>
                <c:pt idx="2643">
                  <c:v>17.454000000000001</c:v>
                </c:pt>
                <c:pt idx="2644">
                  <c:v>8.9809999999999999</c:v>
                </c:pt>
                <c:pt idx="2645">
                  <c:v>10.021000000000001</c:v>
                </c:pt>
                <c:pt idx="2646">
                  <c:v>11.065</c:v>
                </c:pt>
                <c:pt idx="2647">
                  <c:v>10.49</c:v>
                </c:pt>
                <c:pt idx="2648">
                  <c:v>9.3759999999999994</c:v>
                </c:pt>
                <c:pt idx="2649">
                  <c:v>11.999000000000001</c:v>
                </c:pt>
                <c:pt idx="2650">
                  <c:v>14.657</c:v>
                </c:pt>
                <c:pt idx="2651">
                  <c:v>18.782</c:v>
                </c:pt>
                <c:pt idx="2652">
                  <c:v>15.201000000000001</c:v>
                </c:pt>
                <c:pt idx="2653">
                  <c:v>14.827999999999999</c:v>
                </c:pt>
                <c:pt idx="2654">
                  <c:v>17.323</c:v>
                </c:pt>
                <c:pt idx="2655">
                  <c:v>13.776999999999999</c:v>
                </c:pt>
                <c:pt idx="2656">
                  <c:v>20.059999999999999</c:v>
                </c:pt>
                <c:pt idx="2657">
                  <c:v>14.904</c:v>
                </c:pt>
                <c:pt idx="2658">
                  <c:v>18.056999999999999</c:v>
                </c:pt>
                <c:pt idx="2659">
                  <c:v>12.456</c:v>
                </c:pt>
                <c:pt idx="2660">
                  <c:v>18.542000000000002</c:v>
                </c:pt>
                <c:pt idx="2661">
                  <c:v>15.919</c:v>
                </c:pt>
                <c:pt idx="2662">
                  <c:v>9.7230000000000008</c:v>
                </c:pt>
                <c:pt idx="2663">
                  <c:v>18.681000000000001</c:v>
                </c:pt>
                <c:pt idx="2664">
                  <c:v>17.637</c:v>
                </c:pt>
                <c:pt idx="2665">
                  <c:v>10.407</c:v>
                </c:pt>
                <c:pt idx="2666">
                  <c:v>9.0860000000000003</c:v>
                </c:pt>
                <c:pt idx="2667">
                  <c:v>16.765999999999998</c:v>
                </c:pt>
                <c:pt idx="2668">
                  <c:v>16.949000000000002</c:v>
                </c:pt>
                <c:pt idx="2669">
                  <c:v>4.8369999999999997</c:v>
                </c:pt>
                <c:pt idx="2670">
                  <c:v>13.254</c:v>
                </c:pt>
                <c:pt idx="2671">
                  <c:v>22.36</c:v>
                </c:pt>
                <c:pt idx="2672">
                  <c:v>7.6310000000000002</c:v>
                </c:pt>
                <c:pt idx="2673">
                  <c:v>8.9049999999999994</c:v>
                </c:pt>
                <c:pt idx="2674">
                  <c:v>9.9920000000000009</c:v>
                </c:pt>
                <c:pt idx="2675">
                  <c:v>10.305999999999999</c:v>
                </c:pt>
                <c:pt idx="2676">
                  <c:v>6.3959999999999999</c:v>
                </c:pt>
                <c:pt idx="2677">
                  <c:v>11.375999999999999</c:v>
                </c:pt>
                <c:pt idx="2678">
                  <c:v>17.277999999999999</c:v>
                </c:pt>
                <c:pt idx="2679">
                  <c:v>9.4420000000000002</c:v>
                </c:pt>
                <c:pt idx="2680">
                  <c:v>15.292</c:v>
                </c:pt>
                <c:pt idx="2681">
                  <c:v>14.252000000000001</c:v>
                </c:pt>
                <c:pt idx="2682">
                  <c:v>9.0289999999999999</c:v>
                </c:pt>
                <c:pt idx="2683">
                  <c:v>9.6950000000000003</c:v>
                </c:pt>
                <c:pt idx="2684">
                  <c:v>12.853999999999999</c:v>
                </c:pt>
                <c:pt idx="2685">
                  <c:v>7.952</c:v>
                </c:pt>
                <c:pt idx="2686">
                  <c:v>9.2940000000000005</c:v>
                </c:pt>
                <c:pt idx="2687">
                  <c:v>9.0410000000000004</c:v>
                </c:pt>
                <c:pt idx="2688">
                  <c:v>5.9</c:v>
                </c:pt>
                <c:pt idx="2689">
                  <c:v>13.645</c:v>
                </c:pt>
                <c:pt idx="2690">
                  <c:v>10.599</c:v>
                </c:pt>
                <c:pt idx="2691">
                  <c:v>11.51</c:v>
                </c:pt>
                <c:pt idx="2692">
                  <c:v>16.994</c:v>
                </c:pt>
                <c:pt idx="2693">
                  <c:v>19.088999999999999</c:v>
                </c:pt>
                <c:pt idx="2694">
                  <c:v>17.614000000000001</c:v>
                </c:pt>
                <c:pt idx="2695">
                  <c:v>12.385999999999999</c:v>
                </c:pt>
                <c:pt idx="2696">
                  <c:v>9.5579999999999998</c:v>
                </c:pt>
                <c:pt idx="2697">
                  <c:v>14.61</c:v>
                </c:pt>
                <c:pt idx="2698">
                  <c:v>10.102</c:v>
                </c:pt>
                <c:pt idx="2699">
                  <c:v>9.2609999999999992</c:v>
                </c:pt>
                <c:pt idx="2700">
                  <c:v>7.0090000000000003</c:v>
                </c:pt>
                <c:pt idx="2701">
                  <c:v>8.8140000000000001</c:v>
                </c:pt>
                <c:pt idx="2702">
                  <c:v>15.63</c:v>
                </c:pt>
                <c:pt idx="2703">
                  <c:v>11.519</c:v>
                </c:pt>
                <c:pt idx="2704">
                  <c:v>12.744999999999999</c:v>
                </c:pt>
                <c:pt idx="2705">
                  <c:v>7.9870000000000001</c:v>
                </c:pt>
                <c:pt idx="2706">
                  <c:v>7.0890000000000004</c:v>
                </c:pt>
                <c:pt idx="2707">
                  <c:v>17.483000000000001</c:v>
                </c:pt>
                <c:pt idx="2708">
                  <c:v>12.938000000000001</c:v>
                </c:pt>
                <c:pt idx="2709">
                  <c:v>23.916</c:v>
                </c:pt>
                <c:pt idx="2710">
                  <c:v>10.284000000000001</c:v>
                </c:pt>
                <c:pt idx="2711">
                  <c:v>11.385999999999999</c:v>
                </c:pt>
                <c:pt idx="2712">
                  <c:v>10.377000000000001</c:v>
                </c:pt>
                <c:pt idx="2713">
                  <c:v>14.875999999999999</c:v>
                </c:pt>
                <c:pt idx="2714">
                  <c:v>8.1750000000000007</c:v>
                </c:pt>
                <c:pt idx="2715">
                  <c:v>6.4569999999999999</c:v>
                </c:pt>
                <c:pt idx="2716">
                  <c:v>10.824999999999999</c:v>
                </c:pt>
                <c:pt idx="2717">
                  <c:v>16.177</c:v>
                </c:pt>
                <c:pt idx="2718">
                  <c:v>16.542999999999999</c:v>
                </c:pt>
                <c:pt idx="2719">
                  <c:v>9.4710000000000001</c:v>
                </c:pt>
                <c:pt idx="2720">
                  <c:v>7.9640000000000004</c:v>
                </c:pt>
                <c:pt idx="2721">
                  <c:v>14.448</c:v>
                </c:pt>
                <c:pt idx="2722">
                  <c:v>11.866</c:v>
                </c:pt>
                <c:pt idx="2723">
                  <c:v>10.207000000000001</c:v>
                </c:pt>
                <c:pt idx="2724">
                  <c:v>6.3550000000000004</c:v>
                </c:pt>
                <c:pt idx="2725">
                  <c:v>20.626000000000001</c:v>
                </c:pt>
                <c:pt idx="2726">
                  <c:v>17.562000000000001</c:v>
                </c:pt>
                <c:pt idx="2727">
                  <c:v>19.911000000000001</c:v>
                </c:pt>
                <c:pt idx="2728">
                  <c:v>16.241</c:v>
                </c:pt>
                <c:pt idx="2729">
                  <c:v>13.446999999999999</c:v>
                </c:pt>
                <c:pt idx="2730">
                  <c:v>4.0250000000000004</c:v>
                </c:pt>
                <c:pt idx="2731">
                  <c:v>10.015000000000001</c:v>
                </c:pt>
                <c:pt idx="2732">
                  <c:v>18.172999999999998</c:v>
                </c:pt>
                <c:pt idx="2733">
                  <c:v>17.166</c:v>
                </c:pt>
                <c:pt idx="2734">
                  <c:v>4.2060000000000004</c:v>
                </c:pt>
                <c:pt idx="2735">
                  <c:v>11.930999999999999</c:v>
                </c:pt>
                <c:pt idx="2736">
                  <c:v>10.683</c:v>
                </c:pt>
                <c:pt idx="2737">
                  <c:v>14.129</c:v>
                </c:pt>
                <c:pt idx="2738">
                  <c:v>14.795</c:v>
                </c:pt>
                <c:pt idx="2739">
                  <c:v>17.625</c:v>
                </c:pt>
                <c:pt idx="2740">
                  <c:v>12.746</c:v>
                </c:pt>
                <c:pt idx="2741">
                  <c:v>8.83</c:v>
                </c:pt>
                <c:pt idx="2742">
                  <c:v>13.592000000000001</c:v>
                </c:pt>
                <c:pt idx="2743">
                  <c:v>15.705</c:v>
                </c:pt>
                <c:pt idx="2744">
                  <c:v>8.7469999999999999</c:v>
                </c:pt>
                <c:pt idx="2746">
                  <c:v>9.3879999999999999</c:v>
                </c:pt>
                <c:pt idx="2747">
                  <c:v>7.9560000000000004</c:v>
                </c:pt>
                <c:pt idx="2748">
                  <c:v>18.073</c:v>
                </c:pt>
                <c:pt idx="2749">
                  <c:v>21.34</c:v>
                </c:pt>
                <c:pt idx="2750">
                  <c:v>9.968</c:v>
                </c:pt>
                <c:pt idx="2751">
                  <c:v>9.0139999999999993</c:v>
                </c:pt>
                <c:pt idx="2752">
                  <c:v>19.599</c:v>
                </c:pt>
                <c:pt idx="2753">
                  <c:v>17.093</c:v>
                </c:pt>
                <c:pt idx="2754">
                  <c:v>12.62</c:v>
                </c:pt>
                <c:pt idx="2755">
                  <c:v>18.550999999999998</c:v>
                </c:pt>
                <c:pt idx="2756">
                  <c:v>12.914</c:v>
                </c:pt>
                <c:pt idx="2757">
                  <c:v>15.69</c:v>
                </c:pt>
                <c:pt idx="2758">
                  <c:v>7.2140000000000004</c:v>
                </c:pt>
                <c:pt idx="2759">
                  <c:v>9.4149999999999991</c:v>
                </c:pt>
                <c:pt idx="2760">
                  <c:v>19.847000000000001</c:v>
                </c:pt>
                <c:pt idx="2762">
                  <c:v>13.471</c:v>
                </c:pt>
                <c:pt idx="2763">
                  <c:v>15.224</c:v>
                </c:pt>
                <c:pt idx="2764">
                  <c:v>12.502000000000001</c:v>
                </c:pt>
                <c:pt idx="2765">
                  <c:v>22.161999999999999</c:v>
                </c:pt>
                <c:pt idx="2766">
                  <c:v>16.457999999999998</c:v>
                </c:pt>
                <c:pt idx="2767">
                  <c:v>12.07</c:v>
                </c:pt>
                <c:pt idx="2768">
                  <c:v>9.9640000000000004</c:v>
                </c:pt>
                <c:pt idx="2769">
                  <c:v>15.285</c:v>
                </c:pt>
                <c:pt idx="2770">
                  <c:v>16.555</c:v>
                </c:pt>
                <c:pt idx="2771">
                  <c:v>7.4320000000000004</c:v>
                </c:pt>
                <c:pt idx="2772">
                  <c:v>18.78</c:v>
                </c:pt>
                <c:pt idx="2773">
                  <c:v>20.638999999999999</c:v>
                </c:pt>
                <c:pt idx="2774">
                  <c:v>16.423999999999999</c:v>
                </c:pt>
                <c:pt idx="2775">
                  <c:v>9.9670000000000005</c:v>
                </c:pt>
                <c:pt idx="2776">
                  <c:v>9.2970000000000006</c:v>
                </c:pt>
                <c:pt idx="2777">
                  <c:v>6.7670000000000003</c:v>
                </c:pt>
                <c:pt idx="2778">
                  <c:v>9.2989999999999995</c:v>
                </c:pt>
                <c:pt idx="2779">
                  <c:v>19.655999999999999</c:v>
                </c:pt>
                <c:pt idx="2780">
                  <c:v>19.850999999999999</c:v>
                </c:pt>
                <c:pt idx="2781">
                  <c:v>13.571</c:v>
                </c:pt>
                <c:pt idx="2782">
                  <c:v>14.986000000000001</c:v>
                </c:pt>
                <c:pt idx="2783">
                  <c:v>10.477</c:v>
                </c:pt>
                <c:pt idx="2784">
                  <c:v>18.734999999999999</c:v>
                </c:pt>
                <c:pt idx="2785">
                  <c:v>14.689</c:v>
                </c:pt>
                <c:pt idx="2786">
                  <c:v>10.321</c:v>
                </c:pt>
                <c:pt idx="2787">
                  <c:v>12.385999999999999</c:v>
                </c:pt>
                <c:pt idx="2788">
                  <c:v>7.407</c:v>
                </c:pt>
                <c:pt idx="2789">
                  <c:v>9.2729999999999997</c:v>
                </c:pt>
                <c:pt idx="2790">
                  <c:v>11.262</c:v>
                </c:pt>
                <c:pt idx="2791">
                  <c:v>7.2770000000000001</c:v>
                </c:pt>
                <c:pt idx="2792">
                  <c:v>12.157</c:v>
                </c:pt>
                <c:pt idx="2793">
                  <c:v>10.478</c:v>
                </c:pt>
                <c:pt idx="2794">
                  <c:v>13.29</c:v>
                </c:pt>
                <c:pt idx="2795">
                  <c:v>14.297000000000001</c:v>
                </c:pt>
                <c:pt idx="2796">
                  <c:v>15.478999999999999</c:v>
                </c:pt>
                <c:pt idx="2797">
                  <c:v>16.669</c:v>
                </c:pt>
                <c:pt idx="2798">
                  <c:v>18.893999999999998</c:v>
                </c:pt>
                <c:pt idx="2799">
                  <c:v>19.314</c:v>
                </c:pt>
                <c:pt idx="2800">
                  <c:v>22.108000000000001</c:v>
                </c:pt>
                <c:pt idx="2801">
                  <c:v>21.312000000000001</c:v>
                </c:pt>
                <c:pt idx="2802">
                  <c:v>18.047000000000001</c:v>
                </c:pt>
                <c:pt idx="2803">
                  <c:v>20.760999999999999</c:v>
                </c:pt>
                <c:pt idx="2804">
                  <c:v>2.7450000000000001</c:v>
                </c:pt>
                <c:pt idx="2805">
                  <c:v>9.7859999999999996</c:v>
                </c:pt>
                <c:pt idx="2806">
                  <c:v>15.726000000000001</c:v>
                </c:pt>
                <c:pt idx="2807">
                  <c:v>9.9109999999999996</c:v>
                </c:pt>
                <c:pt idx="2808">
                  <c:v>7.5439999999999996</c:v>
                </c:pt>
                <c:pt idx="2809">
                  <c:v>6.0449999999999999</c:v>
                </c:pt>
                <c:pt idx="2810">
                  <c:v>16.381</c:v>
                </c:pt>
                <c:pt idx="2811">
                  <c:v>17.271999999999998</c:v>
                </c:pt>
                <c:pt idx="2812">
                  <c:v>17.538</c:v>
                </c:pt>
                <c:pt idx="2813">
                  <c:v>17.026</c:v>
                </c:pt>
                <c:pt idx="2814">
                  <c:v>3.597</c:v>
                </c:pt>
                <c:pt idx="2815">
                  <c:v>15.708</c:v>
                </c:pt>
                <c:pt idx="2816">
                  <c:v>9.4749999999999996</c:v>
                </c:pt>
                <c:pt idx="2817">
                  <c:v>12.901999999999999</c:v>
                </c:pt>
                <c:pt idx="2818">
                  <c:v>7.4569999999999999</c:v>
                </c:pt>
                <c:pt idx="2819">
                  <c:v>8.798</c:v>
                </c:pt>
                <c:pt idx="2820">
                  <c:v>14.196</c:v>
                </c:pt>
                <c:pt idx="2821">
                  <c:v>10.194000000000001</c:v>
                </c:pt>
                <c:pt idx="2822">
                  <c:v>11.305</c:v>
                </c:pt>
                <c:pt idx="2823">
                  <c:v>17.128</c:v>
                </c:pt>
                <c:pt idx="2824">
                  <c:v>11.718999999999999</c:v>
                </c:pt>
                <c:pt idx="2825">
                  <c:v>11.010999999999999</c:v>
                </c:pt>
                <c:pt idx="2826">
                  <c:v>10.711</c:v>
                </c:pt>
                <c:pt idx="2827">
                  <c:v>11.867000000000001</c:v>
                </c:pt>
                <c:pt idx="2828">
                  <c:v>12.164999999999999</c:v>
                </c:pt>
                <c:pt idx="2829">
                  <c:v>10.462</c:v>
                </c:pt>
                <c:pt idx="2830">
                  <c:v>7.6589999999999998</c:v>
                </c:pt>
                <c:pt idx="2831">
                  <c:v>9.8930000000000007</c:v>
                </c:pt>
                <c:pt idx="2832">
                  <c:v>18.834</c:v>
                </c:pt>
                <c:pt idx="2833">
                  <c:v>16.361000000000001</c:v>
                </c:pt>
                <c:pt idx="2834">
                  <c:v>21.821000000000002</c:v>
                </c:pt>
                <c:pt idx="2835">
                  <c:v>19.259</c:v>
                </c:pt>
                <c:pt idx="2836">
                  <c:v>13.821</c:v>
                </c:pt>
                <c:pt idx="2837">
                  <c:v>22.856999999999999</c:v>
                </c:pt>
                <c:pt idx="2838">
                  <c:v>22.02</c:v>
                </c:pt>
                <c:pt idx="2839">
                  <c:v>19.573</c:v>
                </c:pt>
                <c:pt idx="2840">
                  <c:v>23.411999999999999</c:v>
                </c:pt>
                <c:pt idx="2841">
                  <c:v>23.457999999999998</c:v>
                </c:pt>
                <c:pt idx="2842">
                  <c:v>22.72</c:v>
                </c:pt>
                <c:pt idx="2843">
                  <c:v>17.036000000000001</c:v>
                </c:pt>
                <c:pt idx="2844">
                  <c:v>14.311999999999999</c:v>
                </c:pt>
                <c:pt idx="2845">
                  <c:v>15.442</c:v>
                </c:pt>
                <c:pt idx="2846">
                  <c:v>8.7129999999999992</c:v>
                </c:pt>
                <c:pt idx="2847">
                  <c:v>14.781000000000001</c:v>
                </c:pt>
                <c:pt idx="2848">
                  <c:v>18.452999999999999</c:v>
                </c:pt>
                <c:pt idx="2849">
                  <c:v>22.47</c:v>
                </c:pt>
                <c:pt idx="2850">
                  <c:v>11.946999999999999</c:v>
                </c:pt>
                <c:pt idx="2851">
                  <c:v>16.606999999999999</c:v>
                </c:pt>
                <c:pt idx="2852">
                  <c:v>20.172000000000001</c:v>
                </c:pt>
                <c:pt idx="2853">
                  <c:v>21.899000000000001</c:v>
                </c:pt>
                <c:pt idx="2854">
                  <c:v>19.602</c:v>
                </c:pt>
                <c:pt idx="2855">
                  <c:v>19.274000000000001</c:v>
                </c:pt>
                <c:pt idx="2856">
                  <c:v>21.548999999999999</c:v>
                </c:pt>
                <c:pt idx="2857">
                  <c:v>20.202999999999999</c:v>
                </c:pt>
                <c:pt idx="2858">
                  <c:v>20.414999999999999</c:v>
                </c:pt>
                <c:pt idx="2859">
                  <c:v>18.202999999999999</c:v>
                </c:pt>
                <c:pt idx="2860">
                  <c:v>11.499000000000001</c:v>
                </c:pt>
                <c:pt idx="2861">
                  <c:v>21.137</c:v>
                </c:pt>
                <c:pt idx="2862">
                  <c:v>20.373999999999999</c:v>
                </c:pt>
                <c:pt idx="2863">
                  <c:v>13.146000000000001</c:v>
                </c:pt>
                <c:pt idx="2864">
                  <c:v>12.365</c:v>
                </c:pt>
                <c:pt idx="2865">
                  <c:v>16.183</c:v>
                </c:pt>
                <c:pt idx="2866">
                  <c:v>23.173999999999999</c:v>
                </c:pt>
                <c:pt idx="2867">
                  <c:v>18.957000000000001</c:v>
                </c:pt>
                <c:pt idx="2868">
                  <c:v>18.920999999999999</c:v>
                </c:pt>
                <c:pt idx="2869">
                  <c:v>18.456</c:v>
                </c:pt>
                <c:pt idx="2870">
                  <c:v>19.199000000000002</c:v>
                </c:pt>
                <c:pt idx="2871">
                  <c:v>13.106999999999999</c:v>
                </c:pt>
                <c:pt idx="2872">
                  <c:v>10.651</c:v>
                </c:pt>
                <c:pt idx="2873">
                  <c:v>18.021000000000001</c:v>
                </c:pt>
                <c:pt idx="2874">
                  <c:v>17.975999999999999</c:v>
                </c:pt>
                <c:pt idx="2875">
                  <c:v>14.917999999999999</c:v>
                </c:pt>
                <c:pt idx="2876">
                  <c:v>15.54</c:v>
                </c:pt>
                <c:pt idx="2877">
                  <c:v>18.198</c:v>
                </c:pt>
                <c:pt idx="2878">
                  <c:v>12.353</c:v>
                </c:pt>
                <c:pt idx="2879">
                  <c:v>23.306999999999999</c:v>
                </c:pt>
                <c:pt idx="2880">
                  <c:v>17.701000000000001</c:v>
                </c:pt>
                <c:pt idx="2881">
                  <c:v>15.715999999999999</c:v>
                </c:pt>
                <c:pt idx="2882">
                  <c:v>24.385999999999999</c:v>
                </c:pt>
                <c:pt idx="2883">
                  <c:v>22.582999999999998</c:v>
                </c:pt>
                <c:pt idx="2884">
                  <c:v>21.52</c:v>
                </c:pt>
                <c:pt idx="2885">
                  <c:v>15.611000000000001</c:v>
                </c:pt>
                <c:pt idx="2886">
                  <c:v>13.164999999999999</c:v>
                </c:pt>
                <c:pt idx="2887">
                  <c:v>18.523</c:v>
                </c:pt>
                <c:pt idx="2888">
                  <c:v>24.7</c:v>
                </c:pt>
                <c:pt idx="2889">
                  <c:v>20.869</c:v>
                </c:pt>
                <c:pt idx="2890">
                  <c:v>17.681999999999999</c:v>
                </c:pt>
                <c:pt idx="2891">
                  <c:v>24.497</c:v>
                </c:pt>
                <c:pt idx="2892">
                  <c:v>20.379000000000001</c:v>
                </c:pt>
                <c:pt idx="2893">
                  <c:v>20.294</c:v>
                </c:pt>
                <c:pt idx="2894">
                  <c:v>23.832000000000001</c:v>
                </c:pt>
                <c:pt idx="2895">
                  <c:v>24.555</c:v>
                </c:pt>
                <c:pt idx="2896">
                  <c:v>23.283000000000001</c:v>
                </c:pt>
                <c:pt idx="2897">
                  <c:v>18.225000000000001</c:v>
                </c:pt>
                <c:pt idx="2898">
                  <c:v>22.561</c:v>
                </c:pt>
                <c:pt idx="2899">
                  <c:v>13.9</c:v>
                </c:pt>
                <c:pt idx="2900">
                  <c:v>13.722</c:v>
                </c:pt>
                <c:pt idx="2901">
                  <c:v>16.172999999999998</c:v>
                </c:pt>
                <c:pt idx="2902">
                  <c:v>19.100000000000001</c:v>
                </c:pt>
                <c:pt idx="2903">
                  <c:v>19.887</c:v>
                </c:pt>
                <c:pt idx="2904">
                  <c:v>23.75</c:v>
                </c:pt>
                <c:pt idx="2905">
                  <c:v>17.550999999999998</c:v>
                </c:pt>
                <c:pt idx="2906">
                  <c:v>19.314</c:v>
                </c:pt>
                <c:pt idx="2907">
                  <c:v>16.388999999999999</c:v>
                </c:pt>
                <c:pt idx="2908">
                  <c:v>23.048999999999999</c:v>
                </c:pt>
                <c:pt idx="2909">
                  <c:v>21.376000000000001</c:v>
                </c:pt>
                <c:pt idx="2910">
                  <c:v>20.795000000000002</c:v>
                </c:pt>
                <c:pt idx="2911">
                  <c:v>22.093</c:v>
                </c:pt>
                <c:pt idx="2912">
                  <c:v>22.401</c:v>
                </c:pt>
                <c:pt idx="2913">
                  <c:v>16.524000000000001</c:v>
                </c:pt>
                <c:pt idx="2914">
                  <c:v>23.867999999999999</c:v>
                </c:pt>
                <c:pt idx="2915">
                  <c:v>19.940999999999999</c:v>
                </c:pt>
                <c:pt idx="2916">
                  <c:v>18.263000000000002</c:v>
                </c:pt>
                <c:pt idx="2917">
                  <c:v>20.596</c:v>
                </c:pt>
                <c:pt idx="2918">
                  <c:v>23.702999999999999</c:v>
                </c:pt>
                <c:pt idx="2919">
                  <c:v>15.177</c:v>
                </c:pt>
                <c:pt idx="2920">
                  <c:v>17.472000000000001</c:v>
                </c:pt>
                <c:pt idx="2921">
                  <c:v>15.792999999999999</c:v>
                </c:pt>
                <c:pt idx="2922">
                  <c:v>19.718</c:v>
                </c:pt>
                <c:pt idx="2923">
                  <c:v>17.172999999999998</c:v>
                </c:pt>
                <c:pt idx="2924">
                  <c:v>12.331</c:v>
                </c:pt>
                <c:pt idx="2925">
                  <c:v>15.731</c:v>
                </c:pt>
                <c:pt idx="2926">
                  <c:v>14.215999999999999</c:v>
                </c:pt>
                <c:pt idx="2927">
                  <c:v>15.1</c:v>
                </c:pt>
                <c:pt idx="2928">
                  <c:v>11.641</c:v>
                </c:pt>
                <c:pt idx="2929">
                  <c:v>18.219000000000001</c:v>
                </c:pt>
                <c:pt idx="2930">
                  <c:v>23.123000000000001</c:v>
                </c:pt>
                <c:pt idx="2931">
                  <c:v>22.436</c:v>
                </c:pt>
                <c:pt idx="2932">
                  <c:v>16.802</c:v>
                </c:pt>
                <c:pt idx="2933">
                  <c:v>17.841000000000001</c:v>
                </c:pt>
                <c:pt idx="2934">
                  <c:v>18.497</c:v>
                </c:pt>
                <c:pt idx="2935">
                  <c:v>18.358000000000001</c:v>
                </c:pt>
                <c:pt idx="2936">
                  <c:v>21.725000000000001</c:v>
                </c:pt>
                <c:pt idx="2937">
                  <c:v>24.661999999999999</c:v>
                </c:pt>
                <c:pt idx="2938">
                  <c:v>24.465</c:v>
                </c:pt>
                <c:pt idx="2939">
                  <c:v>21.672000000000001</c:v>
                </c:pt>
                <c:pt idx="2940">
                  <c:v>20.654</c:v>
                </c:pt>
                <c:pt idx="2941">
                  <c:v>19.882000000000001</c:v>
                </c:pt>
                <c:pt idx="2942">
                  <c:v>19.800999999999998</c:v>
                </c:pt>
                <c:pt idx="2943">
                  <c:v>22.850999999999999</c:v>
                </c:pt>
                <c:pt idx="2944">
                  <c:v>14.694000000000001</c:v>
                </c:pt>
                <c:pt idx="2945">
                  <c:v>19.366</c:v>
                </c:pt>
                <c:pt idx="2946">
                  <c:v>17.27</c:v>
                </c:pt>
                <c:pt idx="2947">
                  <c:v>22.582999999999998</c:v>
                </c:pt>
                <c:pt idx="2948">
                  <c:v>13.561</c:v>
                </c:pt>
                <c:pt idx="2949">
                  <c:v>18.655000000000001</c:v>
                </c:pt>
                <c:pt idx="2950">
                  <c:v>19.36</c:v>
                </c:pt>
                <c:pt idx="2951">
                  <c:v>8.2189999999999994</c:v>
                </c:pt>
                <c:pt idx="2952">
                  <c:v>17.847999999999999</c:v>
                </c:pt>
                <c:pt idx="2953">
                  <c:v>22.632999999999999</c:v>
                </c:pt>
                <c:pt idx="2954">
                  <c:v>16.364000000000001</c:v>
                </c:pt>
                <c:pt idx="2955">
                  <c:v>26.741</c:v>
                </c:pt>
                <c:pt idx="2956">
                  <c:v>22.765000000000001</c:v>
                </c:pt>
                <c:pt idx="2957">
                  <c:v>19.154</c:v>
                </c:pt>
                <c:pt idx="2958">
                  <c:v>19.103999999999999</c:v>
                </c:pt>
                <c:pt idx="2959">
                  <c:v>20.370999999999999</c:v>
                </c:pt>
                <c:pt idx="2960">
                  <c:v>16.713000000000001</c:v>
                </c:pt>
                <c:pt idx="2961">
                  <c:v>24.56</c:v>
                </c:pt>
                <c:pt idx="2962">
                  <c:v>25.423999999999999</c:v>
                </c:pt>
                <c:pt idx="2963">
                  <c:v>27.225000000000001</c:v>
                </c:pt>
                <c:pt idx="2964">
                  <c:v>16.8</c:v>
                </c:pt>
                <c:pt idx="2965">
                  <c:v>14.772</c:v>
                </c:pt>
                <c:pt idx="2966">
                  <c:v>20.692</c:v>
                </c:pt>
                <c:pt idx="2967">
                  <c:v>23.167000000000002</c:v>
                </c:pt>
                <c:pt idx="2968">
                  <c:v>21.277000000000001</c:v>
                </c:pt>
                <c:pt idx="2969">
                  <c:v>27.312999999999999</c:v>
                </c:pt>
                <c:pt idx="2970">
                  <c:v>27.885999999999999</c:v>
                </c:pt>
                <c:pt idx="2971">
                  <c:v>20.152000000000001</c:v>
                </c:pt>
                <c:pt idx="2972">
                  <c:v>25.795999999999999</c:v>
                </c:pt>
                <c:pt idx="2973">
                  <c:v>25.664000000000001</c:v>
                </c:pt>
                <c:pt idx="2974">
                  <c:v>27.097999999999999</c:v>
                </c:pt>
                <c:pt idx="2975">
                  <c:v>22.253</c:v>
                </c:pt>
                <c:pt idx="2976">
                  <c:v>25.577999999999999</c:v>
                </c:pt>
                <c:pt idx="2977">
                  <c:v>27.164000000000001</c:v>
                </c:pt>
                <c:pt idx="2978">
                  <c:v>28.824999999999999</c:v>
                </c:pt>
                <c:pt idx="2979">
                  <c:v>28.433</c:v>
                </c:pt>
                <c:pt idx="2980">
                  <c:v>22.547000000000001</c:v>
                </c:pt>
                <c:pt idx="2981">
                  <c:v>20.719000000000001</c:v>
                </c:pt>
                <c:pt idx="2982">
                  <c:v>13.326000000000001</c:v>
                </c:pt>
                <c:pt idx="2983">
                  <c:v>17.097000000000001</c:v>
                </c:pt>
                <c:pt idx="2984">
                  <c:v>22.838999999999999</c:v>
                </c:pt>
                <c:pt idx="2985">
                  <c:v>20.785</c:v>
                </c:pt>
                <c:pt idx="2986">
                  <c:v>18.216000000000001</c:v>
                </c:pt>
                <c:pt idx="2987">
                  <c:v>21.678000000000001</c:v>
                </c:pt>
                <c:pt idx="2988">
                  <c:v>14.609</c:v>
                </c:pt>
                <c:pt idx="2989">
                  <c:v>19.655999999999999</c:v>
                </c:pt>
                <c:pt idx="2990">
                  <c:v>15.378</c:v>
                </c:pt>
                <c:pt idx="2991">
                  <c:v>19.783000000000001</c:v>
                </c:pt>
                <c:pt idx="2992">
                  <c:v>13.673999999999999</c:v>
                </c:pt>
                <c:pt idx="2993">
                  <c:v>16.655999999999999</c:v>
                </c:pt>
                <c:pt idx="2994">
                  <c:v>10.194000000000001</c:v>
                </c:pt>
                <c:pt idx="2995">
                  <c:v>14.881</c:v>
                </c:pt>
                <c:pt idx="2996">
                  <c:v>13.409000000000001</c:v>
                </c:pt>
                <c:pt idx="2997">
                  <c:v>7.9320000000000004</c:v>
                </c:pt>
                <c:pt idx="2998">
                  <c:v>15.066000000000001</c:v>
                </c:pt>
                <c:pt idx="2999">
                  <c:v>16.091000000000001</c:v>
                </c:pt>
                <c:pt idx="3000">
                  <c:v>21.032</c:v>
                </c:pt>
                <c:pt idx="3001">
                  <c:v>18.25</c:v>
                </c:pt>
                <c:pt idx="3002">
                  <c:v>15.044</c:v>
                </c:pt>
                <c:pt idx="3003">
                  <c:v>17.728999999999999</c:v>
                </c:pt>
                <c:pt idx="3004">
                  <c:v>14.457000000000001</c:v>
                </c:pt>
                <c:pt idx="3005">
                  <c:v>11.938000000000001</c:v>
                </c:pt>
                <c:pt idx="3006">
                  <c:v>14.882</c:v>
                </c:pt>
                <c:pt idx="3007">
                  <c:v>17.516999999999999</c:v>
                </c:pt>
                <c:pt idx="3008">
                  <c:v>17.277999999999999</c:v>
                </c:pt>
                <c:pt idx="3009">
                  <c:v>16.861999999999998</c:v>
                </c:pt>
                <c:pt idx="3010">
                  <c:v>16.265999999999998</c:v>
                </c:pt>
                <c:pt idx="3011">
                  <c:v>12.215999999999999</c:v>
                </c:pt>
                <c:pt idx="3012">
                  <c:v>21.646000000000001</c:v>
                </c:pt>
                <c:pt idx="3013">
                  <c:v>19.727</c:v>
                </c:pt>
                <c:pt idx="3014">
                  <c:v>9.6080000000000005</c:v>
                </c:pt>
                <c:pt idx="3015">
                  <c:v>19.788</c:v>
                </c:pt>
                <c:pt idx="3016">
                  <c:v>22.324999999999999</c:v>
                </c:pt>
                <c:pt idx="3017">
                  <c:v>13.58</c:v>
                </c:pt>
                <c:pt idx="3018">
                  <c:v>24.82</c:v>
                </c:pt>
                <c:pt idx="3019">
                  <c:v>16.001000000000001</c:v>
                </c:pt>
                <c:pt idx="3020">
                  <c:v>17.556000000000001</c:v>
                </c:pt>
                <c:pt idx="3021">
                  <c:v>15.051</c:v>
                </c:pt>
                <c:pt idx="3022">
                  <c:v>20.308</c:v>
                </c:pt>
                <c:pt idx="3023">
                  <c:v>14.548</c:v>
                </c:pt>
                <c:pt idx="3024">
                  <c:v>21.003</c:v>
                </c:pt>
                <c:pt idx="3025">
                  <c:v>15.692</c:v>
                </c:pt>
                <c:pt idx="3026">
                  <c:v>4.0999999999999996</c:v>
                </c:pt>
                <c:pt idx="3027">
                  <c:v>12.15</c:v>
                </c:pt>
                <c:pt idx="3028">
                  <c:v>5.3079999999999998</c:v>
                </c:pt>
                <c:pt idx="3029">
                  <c:v>14.122</c:v>
                </c:pt>
                <c:pt idx="3030">
                  <c:v>9.4190000000000005</c:v>
                </c:pt>
                <c:pt idx="3031">
                  <c:v>19.771000000000001</c:v>
                </c:pt>
                <c:pt idx="3032">
                  <c:v>14.981999999999999</c:v>
                </c:pt>
                <c:pt idx="3033">
                  <c:v>17.655999999999999</c:v>
                </c:pt>
                <c:pt idx="3034">
                  <c:v>8.2080000000000002</c:v>
                </c:pt>
                <c:pt idx="3035">
                  <c:v>10.714</c:v>
                </c:pt>
                <c:pt idx="3039">
                  <c:v>18.262</c:v>
                </c:pt>
                <c:pt idx="3040">
                  <c:v>18.945</c:v>
                </c:pt>
                <c:pt idx="3041">
                  <c:v>12.337</c:v>
                </c:pt>
                <c:pt idx="3042">
                  <c:v>12.384</c:v>
                </c:pt>
                <c:pt idx="3043">
                  <c:v>11.786</c:v>
                </c:pt>
                <c:pt idx="3049">
                  <c:v>9.0039999999999996</c:v>
                </c:pt>
                <c:pt idx="3050">
                  <c:v>9.57</c:v>
                </c:pt>
                <c:pt idx="3051">
                  <c:v>13.539</c:v>
                </c:pt>
                <c:pt idx="3052">
                  <c:v>9.6340000000000003</c:v>
                </c:pt>
                <c:pt idx="3053">
                  <c:v>9.2080000000000002</c:v>
                </c:pt>
                <c:pt idx="3054">
                  <c:v>13.093</c:v>
                </c:pt>
                <c:pt idx="3055">
                  <c:v>12.061999999999999</c:v>
                </c:pt>
                <c:pt idx="3056">
                  <c:v>13.029</c:v>
                </c:pt>
                <c:pt idx="3057">
                  <c:v>6.0650000000000004</c:v>
                </c:pt>
                <c:pt idx="3058">
                  <c:v>12.172000000000001</c:v>
                </c:pt>
                <c:pt idx="3059">
                  <c:v>6.98</c:v>
                </c:pt>
                <c:pt idx="3060">
                  <c:v>15.678000000000001</c:v>
                </c:pt>
                <c:pt idx="3061">
                  <c:v>9.1080000000000005</c:v>
                </c:pt>
                <c:pt idx="3062">
                  <c:v>18.045000000000002</c:v>
                </c:pt>
                <c:pt idx="3063">
                  <c:v>18.032</c:v>
                </c:pt>
                <c:pt idx="3064">
                  <c:v>18.78</c:v>
                </c:pt>
                <c:pt idx="3065">
                  <c:v>5.1680000000000001</c:v>
                </c:pt>
                <c:pt idx="3066">
                  <c:v>14.627000000000001</c:v>
                </c:pt>
                <c:pt idx="3067">
                  <c:v>19.105</c:v>
                </c:pt>
                <c:pt idx="3068">
                  <c:v>12.835000000000001</c:v>
                </c:pt>
                <c:pt idx="3069">
                  <c:v>11.739000000000001</c:v>
                </c:pt>
                <c:pt idx="3070">
                  <c:v>9.5920000000000005</c:v>
                </c:pt>
                <c:pt idx="3071">
                  <c:v>16.385000000000002</c:v>
                </c:pt>
                <c:pt idx="3072">
                  <c:v>11.462999999999999</c:v>
                </c:pt>
                <c:pt idx="3073">
                  <c:v>11.648</c:v>
                </c:pt>
                <c:pt idx="3074">
                  <c:v>5.2439999999999998</c:v>
                </c:pt>
                <c:pt idx="3075">
                  <c:v>12.302</c:v>
                </c:pt>
                <c:pt idx="3076">
                  <c:v>13.901</c:v>
                </c:pt>
                <c:pt idx="3077">
                  <c:v>15.087999999999999</c:v>
                </c:pt>
                <c:pt idx="3078">
                  <c:v>22.681999999999999</c:v>
                </c:pt>
                <c:pt idx="3079">
                  <c:v>18.675999999999998</c:v>
                </c:pt>
                <c:pt idx="3080">
                  <c:v>15.637</c:v>
                </c:pt>
                <c:pt idx="3081">
                  <c:v>3.0339999999999998</c:v>
                </c:pt>
                <c:pt idx="3082">
                  <c:v>7.7489999999999997</c:v>
                </c:pt>
                <c:pt idx="3083">
                  <c:v>9.8219999999999992</c:v>
                </c:pt>
                <c:pt idx="3084">
                  <c:v>12.052</c:v>
                </c:pt>
                <c:pt idx="3085">
                  <c:v>8.8019999999999996</c:v>
                </c:pt>
                <c:pt idx="3086">
                  <c:v>14.664999999999999</c:v>
                </c:pt>
                <c:pt idx="3087">
                  <c:v>14.746</c:v>
                </c:pt>
                <c:pt idx="3088">
                  <c:v>15.6</c:v>
                </c:pt>
                <c:pt idx="3089">
                  <c:v>11.397</c:v>
                </c:pt>
                <c:pt idx="3090">
                  <c:v>12.976000000000001</c:v>
                </c:pt>
                <c:pt idx="3091">
                  <c:v>10.108000000000001</c:v>
                </c:pt>
                <c:pt idx="3092">
                  <c:v>14.022</c:v>
                </c:pt>
                <c:pt idx="3093">
                  <c:v>8.9939999999999998</c:v>
                </c:pt>
                <c:pt idx="3094">
                  <c:v>12.663</c:v>
                </c:pt>
                <c:pt idx="3095">
                  <c:v>11.096</c:v>
                </c:pt>
                <c:pt idx="3096">
                  <c:v>3.484</c:v>
                </c:pt>
                <c:pt idx="3097">
                  <c:v>13.066000000000001</c:v>
                </c:pt>
                <c:pt idx="3098">
                  <c:v>19.547999999999998</c:v>
                </c:pt>
                <c:pt idx="3099">
                  <c:v>20.605</c:v>
                </c:pt>
                <c:pt idx="3100">
                  <c:v>17.564</c:v>
                </c:pt>
                <c:pt idx="3101">
                  <c:v>15.692</c:v>
                </c:pt>
                <c:pt idx="3102">
                  <c:v>18.725999999999999</c:v>
                </c:pt>
                <c:pt idx="3103">
                  <c:v>18.82</c:v>
                </c:pt>
                <c:pt idx="3104">
                  <c:v>20.401</c:v>
                </c:pt>
                <c:pt idx="3105">
                  <c:v>11.781000000000001</c:v>
                </c:pt>
                <c:pt idx="3106">
                  <c:v>16.251999999999999</c:v>
                </c:pt>
                <c:pt idx="3107">
                  <c:v>5.0369999999999999</c:v>
                </c:pt>
                <c:pt idx="3108">
                  <c:v>12.733000000000001</c:v>
                </c:pt>
                <c:pt idx="3109">
                  <c:v>14.332000000000001</c:v>
                </c:pt>
                <c:pt idx="3110">
                  <c:v>17.206</c:v>
                </c:pt>
                <c:pt idx="3111">
                  <c:v>12.202</c:v>
                </c:pt>
                <c:pt idx="3112">
                  <c:v>10.035</c:v>
                </c:pt>
                <c:pt idx="3113">
                  <c:v>10.69</c:v>
                </c:pt>
                <c:pt idx="3114">
                  <c:v>8.8049999999999997</c:v>
                </c:pt>
                <c:pt idx="3115">
                  <c:v>17.541</c:v>
                </c:pt>
                <c:pt idx="3116">
                  <c:v>14.157999999999999</c:v>
                </c:pt>
                <c:pt idx="3117">
                  <c:v>10.737</c:v>
                </c:pt>
                <c:pt idx="3118">
                  <c:v>21.434999999999999</c:v>
                </c:pt>
                <c:pt idx="3119">
                  <c:v>13.095000000000001</c:v>
                </c:pt>
                <c:pt idx="3120">
                  <c:v>4.8380000000000001</c:v>
                </c:pt>
                <c:pt idx="3121">
                  <c:v>13.13</c:v>
                </c:pt>
                <c:pt idx="3122">
                  <c:v>12.662000000000001</c:v>
                </c:pt>
                <c:pt idx="3123">
                  <c:v>12.413</c:v>
                </c:pt>
                <c:pt idx="3124">
                  <c:v>11.868</c:v>
                </c:pt>
                <c:pt idx="3125">
                  <c:v>10.696999999999999</c:v>
                </c:pt>
                <c:pt idx="3126">
                  <c:v>11.143000000000001</c:v>
                </c:pt>
                <c:pt idx="3127">
                  <c:v>11.102</c:v>
                </c:pt>
                <c:pt idx="3128">
                  <c:v>11.17</c:v>
                </c:pt>
                <c:pt idx="3129">
                  <c:v>14.189</c:v>
                </c:pt>
                <c:pt idx="3130">
                  <c:v>18.367999999999999</c:v>
                </c:pt>
                <c:pt idx="3131">
                  <c:v>16.266999999999999</c:v>
                </c:pt>
                <c:pt idx="3132">
                  <c:v>16.666</c:v>
                </c:pt>
                <c:pt idx="3133">
                  <c:v>23.61</c:v>
                </c:pt>
                <c:pt idx="3134">
                  <c:v>21.808</c:v>
                </c:pt>
                <c:pt idx="3135">
                  <c:v>18.085999999999999</c:v>
                </c:pt>
                <c:pt idx="3136">
                  <c:v>20.251000000000001</c:v>
                </c:pt>
                <c:pt idx="3137">
                  <c:v>17.068000000000001</c:v>
                </c:pt>
                <c:pt idx="3138">
                  <c:v>10.798</c:v>
                </c:pt>
                <c:pt idx="3139">
                  <c:v>16.940999999999999</c:v>
                </c:pt>
                <c:pt idx="3140">
                  <c:v>22.902999999999999</c:v>
                </c:pt>
                <c:pt idx="3141">
                  <c:v>10.617000000000001</c:v>
                </c:pt>
                <c:pt idx="3142">
                  <c:v>16.922999999999998</c:v>
                </c:pt>
                <c:pt idx="3143">
                  <c:v>12.53</c:v>
                </c:pt>
                <c:pt idx="3144">
                  <c:v>13.459</c:v>
                </c:pt>
                <c:pt idx="3145">
                  <c:v>12.874000000000001</c:v>
                </c:pt>
                <c:pt idx="3146">
                  <c:v>19.048999999999999</c:v>
                </c:pt>
                <c:pt idx="3147">
                  <c:v>14.903</c:v>
                </c:pt>
                <c:pt idx="3148">
                  <c:v>17.056999999999999</c:v>
                </c:pt>
                <c:pt idx="3149">
                  <c:v>11.677</c:v>
                </c:pt>
                <c:pt idx="3150">
                  <c:v>19.105</c:v>
                </c:pt>
                <c:pt idx="3151">
                  <c:v>12.327</c:v>
                </c:pt>
                <c:pt idx="3152">
                  <c:v>14.698</c:v>
                </c:pt>
                <c:pt idx="3153">
                  <c:v>18.974</c:v>
                </c:pt>
                <c:pt idx="3154">
                  <c:v>8.7530000000000001</c:v>
                </c:pt>
                <c:pt idx="3155">
                  <c:v>12.420999999999999</c:v>
                </c:pt>
                <c:pt idx="3156">
                  <c:v>12.297000000000001</c:v>
                </c:pt>
                <c:pt idx="3157">
                  <c:v>16.888000000000002</c:v>
                </c:pt>
                <c:pt idx="3158">
                  <c:v>20.603000000000002</c:v>
                </c:pt>
                <c:pt idx="3159">
                  <c:v>15.715</c:v>
                </c:pt>
                <c:pt idx="3160">
                  <c:v>9.5310000000000006</c:v>
                </c:pt>
                <c:pt idx="3161">
                  <c:v>9.6189999999999998</c:v>
                </c:pt>
                <c:pt idx="3162">
                  <c:v>16.263999999999999</c:v>
                </c:pt>
                <c:pt idx="3163">
                  <c:v>13.1</c:v>
                </c:pt>
                <c:pt idx="3164">
                  <c:v>18.321999999999999</c:v>
                </c:pt>
                <c:pt idx="3165">
                  <c:v>15.02</c:v>
                </c:pt>
                <c:pt idx="3166">
                  <c:v>10.361000000000001</c:v>
                </c:pt>
                <c:pt idx="3167">
                  <c:v>11.364000000000001</c:v>
                </c:pt>
                <c:pt idx="3168">
                  <c:v>3.9079999999999999</c:v>
                </c:pt>
                <c:pt idx="3169">
                  <c:v>9.5109999999999992</c:v>
                </c:pt>
                <c:pt idx="3170">
                  <c:v>17.097000000000001</c:v>
                </c:pt>
                <c:pt idx="3171">
                  <c:v>21.812999999999999</c:v>
                </c:pt>
                <c:pt idx="3172">
                  <c:v>17.361000000000001</c:v>
                </c:pt>
                <c:pt idx="3173">
                  <c:v>14.648999999999999</c:v>
                </c:pt>
                <c:pt idx="3174">
                  <c:v>14.515000000000001</c:v>
                </c:pt>
                <c:pt idx="3175">
                  <c:v>6.2789999999999999</c:v>
                </c:pt>
                <c:pt idx="3176">
                  <c:v>10.97</c:v>
                </c:pt>
                <c:pt idx="3177">
                  <c:v>6.2370000000000001</c:v>
                </c:pt>
                <c:pt idx="3178">
                  <c:v>3.3130000000000002</c:v>
                </c:pt>
                <c:pt idx="3179">
                  <c:v>15.09</c:v>
                </c:pt>
                <c:pt idx="3180">
                  <c:v>19.658999999999999</c:v>
                </c:pt>
                <c:pt idx="3181">
                  <c:v>6.55</c:v>
                </c:pt>
                <c:pt idx="3182">
                  <c:v>13.489000000000001</c:v>
                </c:pt>
                <c:pt idx="3183">
                  <c:v>14.182</c:v>
                </c:pt>
                <c:pt idx="3184">
                  <c:v>4.4630000000000001</c:v>
                </c:pt>
                <c:pt idx="3185">
                  <c:v>12.926</c:v>
                </c:pt>
                <c:pt idx="3186">
                  <c:v>12.725</c:v>
                </c:pt>
                <c:pt idx="3187">
                  <c:v>15.972</c:v>
                </c:pt>
                <c:pt idx="3188">
                  <c:v>9.9420000000000002</c:v>
                </c:pt>
                <c:pt idx="3189">
                  <c:v>13.396000000000001</c:v>
                </c:pt>
                <c:pt idx="3190">
                  <c:v>11.632</c:v>
                </c:pt>
                <c:pt idx="3191">
                  <c:v>8.2970000000000006</c:v>
                </c:pt>
                <c:pt idx="3192">
                  <c:v>20.042000000000002</c:v>
                </c:pt>
                <c:pt idx="3193">
                  <c:v>21.030999999999999</c:v>
                </c:pt>
                <c:pt idx="3194">
                  <c:v>20.164999999999999</c:v>
                </c:pt>
                <c:pt idx="3195">
                  <c:v>3.1110000000000002</c:v>
                </c:pt>
                <c:pt idx="3196">
                  <c:v>17.777999999999999</c:v>
                </c:pt>
                <c:pt idx="3197">
                  <c:v>22.704000000000001</c:v>
                </c:pt>
                <c:pt idx="3198">
                  <c:v>18.815999999999999</c:v>
                </c:pt>
                <c:pt idx="3199">
                  <c:v>18.934999999999999</c:v>
                </c:pt>
                <c:pt idx="3200">
                  <c:v>19.225999999999999</c:v>
                </c:pt>
                <c:pt idx="3201">
                  <c:v>20.597000000000001</c:v>
                </c:pt>
                <c:pt idx="3202">
                  <c:v>19.228000000000002</c:v>
                </c:pt>
                <c:pt idx="3203">
                  <c:v>21.439</c:v>
                </c:pt>
                <c:pt idx="3204">
                  <c:v>20.773</c:v>
                </c:pt>
                <c:pt idx="3205">
                  <c:v>17.556000000000001</c:v>
                </c:pt>
                <c:pt idx="3206">
                  <c:v>16.719000000000001</c:v>
                </c:pt>
                <c:pt idx="3207">
                  <c:v>16.678000000000001</c:v>
                </c:pt>
                <c:pt idx="3208">
                  <c:v>17.36</c:v>
                </c:pt>
                <c:pt idx="3209">
                  <c:v>21.553000000000001</c:v>
                </c:pt>
                <c:pt idx="3210">
                  <c:v>21.324000000000002</c:v>
                </c:pt>
                <c:pt idx="3211">
                  <c:v>21.265000000000001</c:v>
                </c:pt>
                <c:pt idx="3212">
                  <c:v>13.022</c:v>
                </c:pt>
                <c:pt idx="3213">
                  <c:v>20.83</c:v>
                </c:pt>
                <c:pt idx="3214">
                  <c:v>12.396000000000001</c:v>
                </c:pt>
                <c:pt idx="3215">
                  <c:v>17.969000000000001</c:v>
                </c:pt>
                <c:pt idx="3216">
                  <c:v>17.135000000000002</c:v>
                </c:pt>
                <c:pt idx="3217">
                  <c:v>6.7759999999999998</c:v>
                </c:pt>
                <c:pt idx="3218">
                  <c:v>15.778</c:v>
                </c:pt>
                <c:pt idx="3219">
                  <c:v>19.946999999999999</c:v>
                </c:pt>
                <c:pt idx="3220">
                  <c:v>17.608000000000001</c:v>
                </c:pt>
                <c:pt idx="3221">
                  <c:v>17.821999999999999</c:v>
                </c:pt>
                <c:pt idx="3222">
                  <c:v>11.95</c:v>
                </c:pt>
                <c:pt idx="3223">
                  <c:v>9.0990000000000002</c:v>
                </c:pt>
                <c:pt idx="3224">
                  <c:v>15.484999999999999</c:v>
                </c:pt>
                <c:pt idx="3225">
                  <c:v>9.5289999999999999</c:v>
                </c:pt>
                <c:pt idx="3226">
                  <c:v>16.663</c:v>
                </c:pt>
                <c:pt idx="3227">
                  <c:v>16.989000000000001</c:v>
                </c:pt>
              </c:numCache>
            </c:numRef>
          </c:yVal>
          <c:smooth val="0"/>
          <c:extLst>
            <c:ext xmlns:c16="http://schemas.microsoft.com/office/drawing/2014/chart" uri="{C3380CC4-5D6E-409C-BE32-E72D297353CC}">
              <c16:uniqueId val="{00000000-9FAC-4947-81C0-AC8BE62CB9EC}"/>
            </c:ext>
          </c:extLst>
        </c:ser>
        <c:dLbls>
          <c:showLegendKey val="0"/>
          <c:showVal val="0"/>
          <c:showCatName val="0"/>
          <c:showSerName val="0"/>
          <c:showPercent val="0"/>
          <c:showBubbleSize val="0"/>
        </c:dLbls>
        <c:axId val="660644336"/>
        <c:axId val="660644728"/>
      </c:scatterChart>
      <c:valAx>
        <c:axId val="660644336"/>
        <c:scaling>
          <c:orientation val="minMax"/>
          <c:max val="44196"/>
          <c:min val="4205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60"/>
      </c:valAx>
      <c:valAx>
        <c:axId val="660644728"/>
        <c:scaling>
          <c:orientation val="minMax"/>
          <c:min val="0"/>
        </c:scaling>
        <c:delete val="0"/>
        <c:axPos val="l"/>
        <c:title>
          <c:tx>
            <c:rich>
              <a:bodyPr/>
              <a:lstStyle/>
              <a:p>
                <a:pPr>
                  <a:defRPr sz="1400"/>
                </a:pPr>
                <a:r>
                  <a:rPr lang="en-US" sz="1400"/>
                  <a:t>Net Rad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Celestino PAR vs Pyraonometer</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xVal>
            <c:numRef>
              <c:f>Daily_Prev!$K$10:$K$1785</c:f>
              <c:numCache>
                <c:formatCode>0.0</c:formatCode>
                <c:ptCount val="1776"/>
                <c:pt idx="0">
                  <c:v>23.14461</c:v>
                </c:pt>
                <c:pt idx="1">
                  <c:v>23.14461</c:v>
                </c:pt>
                <c:pt idx="2">
                  <c:v>20.226050000000001</c:v>
                </c:pt>
                <c:pt idx="3">
                  <c:v>21.095179999999999</c:v>
                </c:pt>
                <c:pt idx="4">
                  <c:v>16.37398</c:v>
                </c:pt>
                <c:pt idx="5">
                  <c:v>26.87865</c:v>
                </c:pt>
                <c:pt idx="6">
                  <c:v>23.541620000000002</c:v>
                </c:pt>
                <c:pt idx="7">
                  <c:v>20.848389999999998</c:v>
                </c:pt>
                <c:pt idx="8">
                  <c:v>20.193860000000001</c:v>
                </c:pt>
                <c:pt idx="9">
                  <c:v>14.421119999999998</c:v>
                </c:pt>
                <c:pt idx="10">
                  <c:v>21.513649999999998</c:v>
                </c:pt>
                <c:pt idx="11">
                  <c:v>23.756219999999999</c:v>
                </c:pt>
                <c:pt idx="12">
                  <c:v>20.955690000000001</c:v>
                </c:pt>
                <c:pt idx="13">
                  <c:v>26.009519999999998</c:v>
                </c:pt>
                <c:pt idx="14">
                  <c:v>22.275480000000002</c:v>
                </c:pt>
                <c:pt idx="15">
                  <c:v>19.668089999999996</c:v>
                </c:pt>
                <c:pt idx="16">
                  <c:v>19.517870000000002</c:v>
                </c:pt>
                <c:pt idx="17">
                  <c:v>19.625169999999997</c:v>
                </c:pt>
                <c:pt idx="18">
                  <c:v>24.34637</c:v>
                </c:pt>
                <c:pt idx="19">
                  <c:v>22.779789999999998</c:v>
                </c:pt>
                <c:pt idx="20">
                  <c:v>16.835369999999998</c:v>
                </c:pt>
                <c:pt idx="21">
                  <c:v>21.37416</c:v>
                </c:pt>
                <c:pt idx="22">
                  <c:v>21.738980000000002</c:v>
                </c:pt>
                <c:pt idx="23">
                  <c:v>19.131589999999996</c:v>
                </c:pt>
                <c:pt idx="24">
                  <c:v>19.78612</c:v>
                </c:pt>
                <c:pt idx="25">
                  <c:v>18.788230000000002</c:v>
                </c:pt>
                <c:pt idx="26">
                  <c:v>21.02007</c:v>
                </c:pt>
                <c:pt idx="27">
                  <c:v>18.90626</c:v>
                </c:pt>
                <c:pt idx="28">
                  <c:v>21.68533</c:v>
                </c:pt>
                <c:pt idx="29">
                  <c:v>24.850680000000001</c:v>
                </c:pt>
                <c:pt idx="30">
                  <c:v>22.404239999999998</c:v>
                </c:pt>
                <c:pt idx="31">
                  <c:v>22.200369999999999</c:v>
                </c:pt>
                <c:pt idx="32">
                  <c:v>19.110129999999998</c:v>
                </c:pt>
                <c:pt idx="33">
                  <c:v>23.573809999999998</c:v>
                </c:pt>
                <c:pt idx="34">
                  <c:v>19.163779999999999</c:v>
                </c:pt>
                <c:pt idx="35">
                  <c:v>18.04786</c:v>
                </c:pt>
                <c:pt idx="36">
                  <c:v>18.27319</c:v>
                </c:pt>
                <c:pt idx="37">
                  <c:v>11.98541</c:v>
                </c:pt>
                <c:pt idx="38">
                  <c:v>19.657360000000001</c:v>
                </c:pt>
                <c:pt idx="39">
                  <c:v>15.590689999999999</c:v>
                </c:pt>
                <c:pt idx="40">
                  <c:v>24.357099999999999</c:v>
                </c:pt>
                <c:pt idx="41">
                  <c:v>13.841699999999999</c:v>
                </c:pt>
                <c:pt idx="42">
                  <c:v>17.897639999999999</c:v>
                </c:pt>
                <c:pt idx="43">
                  <c:v>17.3826</c:v>
                </c:pt>
                <c:pt idx="44">
                  <c:v>27.222010000000001</c:v>
                </c:pt>
                <c:pt idx="45">
                  <c:v>20.387</c:v>
                </c:pt>
                <c:pt idx="46">
                  <c:v>18.359029999999997</c:v>
                </c:pt>
                <c:pt idx="47">
                  <c:v>20.301159999999999</c:v>
                </c:pt>
                <c:pt idx="48">
                  <c:v>16.931939999999997</c:v>
                </c:pt>
                <c:pt idx="49">
                  <c:v>15.751639999999998</c:v>
                </c:pt>
                <c:pt idx="50">
                  <c:v>15.461929999999999</c:v>
                </c:pt>
                <c:pt idx="51">
                  <c:v>15.869669999999999</c:v>
                </c:pt>
                <c:pt idx="52">
                  <c:v>17.103619999999999</c:v>
                </c:pt>
                <c:pt idx="53">
                  <c:v>18.702389999999998</c:v>
                </c:pt>
                <c:pt idx="54">
                  <c:v>13.702209999999999</c:v>
                </c:pt>
                <c:pt idx="55">
                  <c:v>20.923500000000001</c:v>
                </c:pt>
                <c:pt idx="56">
                  <c:v>17.532819999999997</c:v>
                </c:pt>
                <c:pt idx="57">
                  <c:v>23.316289999999999</c:v>
                </c:pt>
                <c:pt idx="58">
                  <c:v>19.53933</c:v>
                </c:pt>
                <c:pt idx="59">
                  <c:v>16.37398</c:v>
                </c:pt>
                <c:pt idx="60">
                  <c:v>15.633609999999999</c:v>
                </c:pt>
                <c:pt idx="61">
                  <c:v>18.359029999999997</c:v>
                </c:pt>
                <c:pt idx="62">
                  <c:v>20.129480000000001</c:v>
                </c:pt>
                <c:pt idx="63">
                  <c:v>19.238889999999998</c:v>
                </c:pt>
                <c:pt idx="64">
                  <c:v>11.802999999999999</c:v>
                </c:pt>
                <c:pt idx="65">
                  <c:v>16.792449999999999</c:v>
                </c:pt>
                <c:pt idx="66">
                  <c:v>17.811800000000002</c:v>
                </c:pt>
                <c:pt idx="67">
                  <c:v>23.069499999999998</c:v>
                </c:pt>
                <c:pt idx="68">
                  <c:v>15.869669999999999</c:v>
                </c:pt>
                <c:pt idx="69">
                  <c:v>8.6591100000000001</c:v>
                </c:pt>
                <c:pt idx="70">
                  <c:v>5.8585799999999999</c:v>
                </c:pt>
                <c:pt idx="71">
                  <c:v>7.2856699999999996</c:v>
                </c:pt>
                <c:pt idx="72">
                  <c:v>11.438179999999999</c:v>
                </c:pt>
                <c:pt idx="73">
                  <c:v>14.099220000000001</c:v>
                </c:pt>
                <c:pt idx="74">
                  <c:v>19.21743</c:v>
                </c:pt>
                <c:pt idx="75">
                  <c:v>20.279699999999998</c:v>
                </c:pt>
                <c:pt idx="76">
                  <c:v>15.944779999999998</c:v>
                </c:pt>
                <c:pt idx="77">
                  <c:v>18.455599999999997</c:v>
                </c:pt>
                <c:pt idx="78">
                  <c:v>12.875999999999999</c:v>
                </c:pt>
                <c:pt idx="79">
                  <c:v>15.4512</c:v>
                </c:pt>
                <c:pt idx="80">
                  <c:v>13.85243</c:v>
                </c:pt>
                <c:pt idx="81">
                  <c:v>22.125260000000001</c:v>
                </c:pt>
                <c:pt idx="82">
                  <c:v>17.650849999999998</c:v>
                </c:pt>
                <c:pt idx="83">
                  <c:v>19.560790000000001</c:v>
                </c:pt>
                <c:pt idx="84">
                  <c:v>14.056299999999998</c:v>
                </c:pt>
                <c:pt idx="85">
                  <c:v>3.7018499999999999</c:v>
                </c:pt>
                <c:pt idx="86">
                  <c:v>6.6204099999999997</c:v>
                </c:pt>
                <c:pt idx="87">
                  <c:v>8.272829999999999</c:v>
                </c:pt>
                <c:pt idx="88">
                  <c:v>12.339499999999999</c:v>
                </c:pt>
                <c:pt idx="89">
                  <c:v>13.91681</c:v>
                </c:pt>
                <c:pt idx="90">
                  <c:v>11.1592</c:v>
                </c:pt>
                <c:pt idx="91">
                  <c:v>12.961839999999999</c:v>
                </c:pt>
                <c:pt idx="92">
                  <c:v>18.30538</c:v>
                </c:pt>
                <c:pt idx="93">
                  <c:v>13.863159999999999</c:v>
                </c:pt>
                <c:pt idx="94">
                  <c:v>10.48321</c:v>
                </c:pt>
                <c:pt idx="95">
                  <c:v>12.940379999999999</c:v>
                </c:pt>
                <c:pt idx="96">
                  <c:v>19.75393</c:v>
                </c:pt>
                <c:pt idx="97">
                  <c:v>15.31171</c:v>
                </c:pt>
                <c:pt idx="98">
                  <c:v>15.901859999999999</c:v>
                </c:pt>
                <c:pt idx="99">
                  <c:v>13.712939999999998</c:v>
                </c:pt>
                <c:pt idx="100">
                  <c:v>22.672489999999996</c:v>
                </c:pt>
                <c:pt idx="101">
                  <c:v>17.18946</c:v>
                </c:pt>
                <c:pt idx="102">
                  <c:v>17.060700000000001</c:v>
                </c:pt>
                <c:pt idx="103">
                  <c:v>13.873889999999999</c:v>
                </c:pt>
                <c:pt idx="104">
                  <c:v>11.642049999999999</c:v>
                </c:pt>
                <c:pt idx="105">
                  <c:v>7.6290300000000002</c:v>
                </c:pt>
                <c:pt idx="106">
                  <c:v>20.354809999999997</c:v>
                </c:pt>
                <c:pt idx="107">
                  <c:v>9.3780199999999994</c:v>
                </c:pt>
                <c:pt idx="108">
                  <c:v>9.8286800000000003</c:v>
                </c:pt>
                <c:pt idx="109">
                  <c:v>11.502560000000001</c:v>
                </c:pt>
                <c:pt idx="110">
                  <c:v>12.15709</c:v>
                </c:pt>
                <c:pt idx="111">
                  <c:v>16.234490000000001</c:v>
                </c:pt>
                <c:pt idx="112">
                  <c:v>16.05208</c:v>
                </c:pt>
                <c:pt idx="113">
                  <c:v>18.541440000000001</c:v>
                </c:pt>
                <c:pt idx="114">
                  <c:v>18.444870000000002</c:v>
                </c:pt>
                <c:pt idx="115">
                  <c:v>22.44716</c:v>
                </c:pt>
                <c:pt idx="116">
                  <c:v>17.98348</c:v>
                </c:pt>
                <c:pt idx="117">
                  <c:v>20.301159999999999</c:v>
                </c:pt>
                <c:pt idx="118">
                  <c:v>17.98348</c:v>
                </c:pt>
                <c:pt idx="119">
                  <c:v>21.492190000000001</c:v>
                </c:pt>
                <c:pt idx="120">
                  <c:v>14.65718</c:v>
                </c:pt>
                <c:pt idx="121">
                  <c:v>14.346009999999998</c:v>
                </c:pt>
                <c:pt idx="122">
                  <c:v>17.135809999999999</c:v>
                </c:pt>
                <c:pt idx="123">
                  <c:v>19.75393</c:v>
                </c:pt>
                <c:pt idx="124">
                  <c:v>17.35041</c:v>
                </c:pt>
                <c:pt idx="125">
                  <c:v>21.738980000000002</c:v>
                </c:pt>
                <c:pt idx="126">
                  <c:v>20.183129999999998</c:v>
                </c:pt>
                <c:pt idx="127">
                  <c:v>22.822709999999997</c:v>
                </c:pt>
                <c:pt idx="128">
                  <c:v>17.264569999999999</c:v>
                </c:pt>
                <c:pt idx="129">
                  <c:v>13.509069999999999</c:v>
                </c:pt>
                <c:pt idx="130">
                  <c:v>16.803180000000001</c:v>
                </c:pt>
                <c:pt idx="131">
                  <c:v>21.545839999999998</c:v>
                </c:pt>
                <c:pt idx="132">
                  <c:v>26.320689999999999</c:v>
                </c:pt>
                <c:pt idx="133">
                  <c:v>19.839769999999998</c:v>
                </c:pt>
                <c:pt idx="134">
                  <c:v>19.314</c:v>
                </c:pt>
                <c:pt idx="135">
                  <c:v>17.768879999999999</c:v>
                </c:pt>
                <c:pt idx="136">
                  <c:v>15.923319999999999</c:v>
                </c:pt>
                <c:pt idx="137">
                  <c:v>7.3822399999999995</c:v>
                </c:pt>
                <c:pt idx="138">
                  <c:v>8.1118799999999993</c:v>
                </c:pt>
                <c:pt idx="139">
                  <c:v>11.87811</c:v>
                </c:pt>
                <c:pt idx="140">
                  <c:v>12.092709999999999</c:v>
                </c:pt>
                <c:pt idx="141">
                  <c:v>13.262279999999999</c:v>
                </c:pt>
                <c:pt idx="142">
                  <c:v>4.9787199999999991</c:v>
                </c:pt>
                <c:pt idx="143">
                  <c:v>8.9488199999999996</c:v>
                </c:pt>
                <c:pt idx="144">
                  <c:v>15.333169999999999</c:v>
                </c:pt>
                <c:pt idx="145">
                  <c:v>13.509069999999999</c:v>
                </c:pt>
                <c:pt idx="146">
                  <c:v>13.65929</c:v>
                </c:pt>
                <c:pt idx="147">
                  <c:v>9.442400000000001</c:v>
                </c:pt>
                <c:pt idx="148">
                  <c:v>5.0752899999999999</c:v>
                </c:pt>
                <c:pt idx="149">
                  <c:v>15.161490000000001</c:v>
                </c:pt>
                <c:pt idx="150">
                  <c:v>11.245039999999999</c:v>
                </c:pt>
                <c:pt idx="151">
                  <c:v>6.5345699999999995</c:v>
                </c:pt>
                <c:pt idx="152">
                  <c:v>6.2233999999999998</c:v>
                </c:pt>
                <c:pt idx="153">
                  <c:v>7.6182999999999996</c:v>
                </c:pt>
                <c:pt idx="154">
                  <c:v>16.030619999999999</c:v>
                </c:pt>
                <c:pt idx="155">
                  <c:v>19.485679999999999</c:v>
                </c:pt>
                <c:pt idx="156">
                  <c:v>21.588760000000001</c:v>
                </c:pt>
                <c:pt idx="157">
                  <c:v>17.559999999999999</c:v>
                </c:pt>
                <c:pt idx="158">
                  <c:v>20.56</c:v>
                </c:pt>
                <c:pt idx="159">
                  <c:v>10.44</c:v>
                </c:pt>
                <c:pt idx="160">
                  <c:v>13.41</c:v>
                </c:pt>
                <c:pt idx="161">
                  <c:v>20.440000000000001</c:v>
                </c:pt>
                <c:pt idx="162">
                  <c:v>9.89</c:v>
                </c:pt>
                <c:pt idx="163">
                  <c:v>18.47</c:v>
                </c:pt>
                <c:pt idx="164">
                  <c:v>15.53</c:v>
                </c:pt>
                <c:pt idx="165">
                  <c:v>19.11</c:v>
                </c:pt>
                <c:pt idx="166">
                  <c:v>18.170000000000002</c:v>
                </c:pt>
                <c:pt idx="167">
                  <c:v>19.96</c:v>
                </c:pt>
                <c:pt idx="168">
                  <c:v>14.48</c:v>
                </c:pt>
                <c:pt idx="169">
                  <c:v>17.170000000000002</c:v>
                </c:pt>
                <c:pt idx="170">
                  <c:v>12.69</c:v>
                </c:pt>
                <c:pt idx="171">
                  <c:v>11.04</c:v>
                </c:pt>
                <c:pt idx="172">
                  <c:v>11.51</c:v>
                </c:pt>
                <c:pt idx="173">
                  <c:v>18.77</c:v>
                </c:pt>
                <c:pt idx="174">
                  <c:v>16.72</c:v>
                </c:pt>
                <c:pt idx="175">
                  <c:v>4.03</c:v>
                </c:pt>
                <c:pt idx="176">
                  <c:v>9.51</c:v>
                </c:pt>
                <c:pt idx="177">
                  <c:v>8.4</c:v>
                </c:pt>
                <c:pt idx="178">
                  <c:v>6.49</c:v>
                </c:pt>
                <c:pt idx="179">
                  <c:v>15.94</c:v>
                </c:pt>
                <c:pt idx="180">
                  <c:v>18.739999999999998</c:v>
                </c:pt>
                <c:pt idx="181">
                  <c:v>16.989999999999998</c:v>
                </c:pt>
                <c:pt idx="182">
                  <c:v>10.01</c:v>
                </c:pt>
                <c:pt idx="183">
                  <c:v>10.68</c:v>
                </c:pt>
                <c:pt idx="184">
                  <c:v>9.74</c:v>
                </c:pt>
                <c:pt idx="185">
                  <c:v>10.41</c:v>
                </c:pt>
                <c:pt idx="186">
                  <c:v>4.07</c:v>
                </c:pt>
                <c:pt idx="187">
                  <c:v>4.79</c:v>
                </c:pt>
                <c:pt idx="188">
                  <c:v>15.12</c:v>
                </c:pt>
                <c:pt idx="189">
                  <c:v>13.32</c:v>
                </c:pt>
                <c:pt idx="190">
                  <c:v>18.170000000000002</c:v>
                </c:pt>
                <c:pt idx="191">
                  <c:v>9.85</c:v>
                </c:pt>
                <c:pt idx="192">
                  <c:v>13.15</c:v>
                </c:pt>
                <c:pt idx="193">
                  <c:v>10.17</c:v>
                </c:pt>
                <c:pt idx="194">
                  <c:v>10.09</c:v>
                </c:pt>
                <c:pt idx="195">
                  <c:v>9.2899999999999991</c:v>
                </c:pt>
                <c:pt idx="196">
                  <c:v>9.7799999999999994</c:v>
                </c:pt>
                <c:pt idx="197">
                  <c:v>9.25</c:v>
                </c:pt>
                <c:pt idx="198">
                  <c:v>7.35</c:v>
                </c:pt>
                <c:pt idx="199">
                  <c:v>6.91</c:v>
                </c:pt>
                <c:pt idx="200">
                  <c:v>12.86</c:v>
                </c:pt>
                <c:pt idx="201">
                  <c:v>15.14</c:v>
                </c:pt>
                <c:pt idx="202">
                  <c:v>5.03</c:v>
                </c:pt>
                <c:pt idx="203">
                  <c:v>7.51</c:v>
                </c:pt>
                <c:pt idx="204">
                  <c:v>14.86</c:v>
                </c:pt>
                <c:pt idx="205">
                  <c:v>12.45</c:v>
                </c:pt>
                <c:pt idx="206">
                  <c:v>15.48</c:v>
                </c:pt>
                <c:pt idx="207">
                  <c:v>15.3</c:v>
                </c:pt>
                <c:pt idx="208">
                  <c:v>6.68</c:v>
                </c:pt>
                <c:pt idx="209">
                  <c:v>13.02</c:v>
                </c:pt>
                <c:pt idx="210">
                  <c:v>13.84</c:v>
                </c:pt>
                <c:pt idx="211">
                  <c:v>19.829999999999998</c:v>
                </c:pt>
                <c:pt idx="212">
                  <c:v>19.690000000000001</c:v>
                </c:pt>
                <c:pt idx="213">
                  <c:v>10.050000000000001</c:v>
                </c:pt>
                <c:pt idx="214">
                  <c:v>11.7</c:v>
                </c:pt>
                <c:pt idx="215">
                  <c:v>8.41</c:v>
                </c:pt>
                <c:pt idx="216">
                  <c:v>10.91</c:v>
                </c:pt>
                <c:pt idx="217">
                  <c:v>19.39</c:v>
                </c:pt>
                <c:pt idx="218">
                  <c:v>12.96</c:v>
                </c:pt>
                <c:pt idx="219">
                  <c:v>11.45</c:v>
                </c:pt>
                <c:pt idx="220">
                  <c:v>17.809999999999999</c:v>
                </c:pt>
                <c:pt idx="221">
                  <c:v>11.74</c:v>
                </c:pt>
                <c:pt idx="222">
                  <c:v>17.38</c:v>
                </c:pt>
                <c:pt idx="223">
                  <c:v>9.9499999999999993</c:v>
                </c:pt>
                <c:pt idx="224">
                  <c:v>17.28</c:v>
                </c:pt>
                <c:pt idx="225">
                  <c:v>20.079999999999998</c:v>
                </c:pt>
                <c:pt idx="226">
                  <c:v>12.35</c:v>
                </c:pt>
                <c:pt idx="227">
                  <c:v>13.06</c:v>
                </c:pt>
                <c:pt idx="228">
                  <c:v>11.08</c:v>
                </c:pt>
                <c:pt idx="229">
                  <c:v>10.06</c:v>
                </c:pt>
                <c:pt idx="230">
                  <c:v>10.09</c:v>
                </c:pt>
                <c:pt idx="231">
                  <c:v>10.029999999999999</c:v>
                </c:pt>
                <c:pt idx="232">
                  <c:v>4.24</c:v>
                </c:pt>
                <c:pt idx="233">
                  <c:v>10.130000000000001</c:v>
                </c:pt>
                <c:pt idx="234">
                  <c:v>13.18</c:v>
                </c:pt>
                <c:pt idx="235">
                  <c:v>11.66</c:v>
                </c:pt>
                <c:pt idx="236">
                  <c:v>9.85</c:v>
                </c:pt>
                <c:pt idx="237">
                  <c:v>12.46</c:v>
                </c:pt>
                <c:pt idx="238">
                  <c:v>11.83</c:v>
                </c:pt>
                <c:pt idx="239">
                  <c:v>18.149999999999999</c:v>
                </c:pt>
                <c:pt idx="240">
                  <c:v>15.89</c:v>
                </c:pt>
                <c:pt idx="241">
                  <c:v>15.63</c:v>
                </c:pt>
                <c:pt idx="242">
                  <c:v>14.57</c:v>
                </c:pt>
                <c:pt idx="243">
                  <c:v>5.25</c:v>
                </c:pt>
                <c:pt idx="244">
                  <c:v>13.23</c:v>
                </c:pt>
                <c:pt idx="245">
                  <c:v>14.5</c:v>
                </c:pt>
                <c:pt idx="246">
                  <c:v>8.02</c:v>
                </c:pt>
                <c:pt idx="247">
                  <c:v>17.64</c:v>
                </c:pt>
                <c:pt idx="248">
                  <c:v>15.14</c:v>
                </c:pt>
                <c:pt idx="249">
                  <c:v>16.899999999999999</c:v>
                </c:pt>
                <c:pt idx="250">
                  <c:v>10.039999999999999</c:v>
                </c:pt>
                <c:pt idx="251">
                  <c:v>19.53</c:v>
                </c:pt>
                <c:pt idx="252">
                  <c:v>7.15</c:v>
                </c:pt>
                <c:pt idx="253">
                  <c:v>9.6300000000000008</c:v>
                </c:pt>
                <c:pt idx="254">
                  <c:v>9.2799999999999994</c:v>
                </c:pt>
                <c:pt idx="255">
                  <c:v>14.03</c:v>
                </c:pt>
                <c:pt idx="256">
                  <c:v>13.91</c:v>
                </c:pt>
                <c:pt idx="257">
                  <c:v>10.33</c:v>
                </c:pt>
                <c:pt idx="258">
                  <c:v>14.97</c:v>
                </c:pt>
                <c:pt idx="259">
                  <c:v>9.26</c:v>
                </c:pt>
                <c:pt idx="260">
                  <c:v>12.65</c:v>
                </c:pt>
                <c:pt idx="261">
                  <c:v>15.64</c:v>
                </c:pt>
                <c:pt idx="262">
                  <c:v>8.0299999999999994</c:v>
                </c:pt>
                <c:pt idx="263">
                  <c:v>9.93</c:v>
                </c:pt>
                <c:pt idx="264">
                  <c:v>13.73</c:v>
                </c:pt>
                <c:pt idx="265">
                  <c:v>15.35</c:v>
                </c:pt>
                <c:pt idx="266">
                  <c:v>13.66</c:v>
                </c:pt>
                <c:pt idx="267">
                  <c:v>3.15</c:v>
                </c:pt>
                <c:pt idx="268">
                  <c:v>6.18</c:v>
                </c:pt>
                <c:pt idx="269">
                  <c:v>2.56</c:v>
                </c:pt>
                <c:pt idx="270">
                  <c:v>10.74</c:v>
                </c:pt>
                <c:pt idx="271">
                  <c:v>11.88</c:v>
                </c:pt>
                <c:pt idx="272">
                  <c:v>10.36</c:v>
                </c:pt>
                <c:pt idx="273">
                  <c:v>15.54</c:v>
                </c:pt>
                <c:pt idx="274">
                  <c:v>15.24</c:v>
                </c:pt>
                <c:pt idx="275">
                  <c:v>13.95</c:v>
                </c:pt>
                <c:pt idx="276">
                  <c:v>17.48</c:v>
                </c:pt>
                <c:pt idx="277">
                  <c:v>0.81</c:v>
                </c:pt>
                <c:pt idx="278">
                  <c:v>16.829999999999998</c:v>
                </c:pt>
                <c:pt idx="279">
                  <c:v>16.13</c:v>
                </c:pt>
                <c:pt idx="280">
                  <c:v>17.18</c:v>
                </c:pt>
                <c:pt idx="281">
                  <c:v>20.46</c:v>
                </c:pt>
                <c:pt idx="282">
                  <c:v>15.95</c:v>
                </c:pt>
                <c:pt idx="283">
                  <c:v>17.98</c:v>
                </c:pt>
                <c:pt idx="284">
                  <c:v>15.2</c:v>
                </c:pt>
                <c:pt idx="285">
                  <c:v>6.74</c:v>
                </c:pt>
                <c:pt idx="286">
                  <c:v>2.87</c:v>
                </c:pt>
                <c:pt idx="287">
                  <c:v>11.4</c:v>
                </c:pt>
                <c:pt idx="288">
                  <c:v>9.43</c:v>
                </c:pt>
                <c:pt idx="289">
                  <c:v>19.190000000000001</c:v>
                </c:pt>
                <c:pt idx="290">
                  <c:v>19.489999999999998</c:v>
                </c:pt>
                <c:pt idx="291">
                  <c:v>11.02</c:v>
                </c:pt>
                <c:pt idx="292">
                  <c:v>15.73</c:v>
                </c:pt>
                <c:pt idx="293">
                  <c:v>13.04</c:v>
                </c:pt>
                <c:pt idx="294">
                  <c:v>15.38</c:v>
                </c:pt>
                <c:pt idx="295">
                  <c:v>14.18</c:v>
                </c:pt>
                <c:pt idx="296">
                  <c:v>15.95</c:v>
                </c:pt>
                <c:pt idx="297">
                  <c:v>14.65</c:v>
                </c:pt>
                <c:pt idx="298">
                  <c:v>14.6</c:v>
                </c:pt>
                <c:pt idx="299">
                  <c:v>16.420000000000002</c:v>
                </c:pt>
                <c:pt idx="300">
                  <c:v>11.03</c:v>
                </c:pt>
                <c:pt idx="301">
                  <c:v>13.59</c:v>
                </c:pt>
                <c:pt idx="302">
                  <c:v>10.14</c:v>
                </c:pt>
                <c:pt idx="303">
                  <c:v>17.59</c:v>
                </c:pt>
                <c:pt idx="304">
                  <c:v>16</c:v>
                </c:pt>
                <c:pt idx="305">
                  <c:v>16.11</c:v>
                </c:pt>
                <c:pt idx="306">
                  <c:v>11.3</c:v>
                </c:pt>
                <c:pt idx="307">
                  <c:v>16.47</c:v>
                </c:pt>
                <c:pt idx="308">
                  <c:v>17.850000000000001</c:v>
                </c:pt>
                <c:pt idx="309">
                  <c:v>16.43</c:v>
                </c:pt>
                <c:pt idx="310">
                  <c:v>18.170000000000002</c:v>
                </c:pt>
                <c:pt idx="311">
                  <c:v>18.22</c:v>
                </c:pt>
                <c:pt idx="312">
                  <c:v>14.63</c:v>
                </c:pt>
                <c:pt idx="313">
                  <c:v>19.920000000000002</c:v>
                </c:pt>
                <c:pt idx="314">
                  <c:v>18.55</c:v>
                </c:pt>
                <c:pt idx="315">
                  <c:v>20.47</c:v>
                </c:pt>
                <c:pt idx="316">
                  <c:v>16.649999999999999</c:v>
                </c:pt>
                <c:pt idx="317">
                  <c:v>15.3</c:v>
                </c:pt>
                <c:pt idx="318">
                  <c:v>17.43</c:v>
                </c:pt>
                <c:pt idx="319">
                  <c:v>13.95</c:v>
                </c:pt>
                <c:pt idx="320">
                  <c:v>13.23</c:v>
                </c:pt>
                <c:pt idx="321">
                  <c:v>13.95</c:v>
                </c:pt>
                <c:pt idx="322">
                  <c:v>14.19</c:v>
                </c:pt>
                <c:pt idx="323">
                  <c:v>16.29</c:v>
                </c:pt>
                <c:pt idx="324">
                  <c:v>16.98</c:v>
                </c:pt>
                <c:pt idx="325">
                  <c:v>18.38</c:v>
                </c:pt>
                <c:pt idx="326">
                  <c:v>14.23</c:v>
                </c:pt>
                <c:pt idx="327">
                  <c:v>15.8</c:v>
                </c:pt>
                <c:pt idx="328">
                  <c:v>18.350000000000001</c:v>
                </c:pt>
                <c:pt idx="329">
                  <c:v>14.26</c:v>
                </c:pt>
                <c:pt idx="330">
                  <c:v>15.52</c:v>
                </c:pt>
                <c:pt idx="331">
                  <c:v>20.03</c:v>
                </c:pt>
                <c:pt idx="332">
                  <c:v>21.66</c:v>
                </c:pt>
                <c:pt idx="333">
                  <c:v>19.36</c:v>
                </c:pt>
                <c:pt idx="334">
                  <c:v>15.41</c:v>
                </c:pt>
                <c:pt idx="335">
                  <c:v>21.38</c:v>
                </c:pt>
                <c:pt idx="336">
                  <c:v>20.45</c:v>
                </c:pt>
                <c:pt idx="337">
                  <c:v>17.940000000000001</c:v>
                </c:pt>
                <c:pt idx="338">
                  <c:v>16.73</c:v>
                </c:pt>
                <c:pt idx="339">
                  <c:v>19.059999999999999</c:v>
                </c:pt>
                <c:pt idx="340">
                  <c:v>18.18</c:v>
                </c:pt>
                <c:pt idx="341">
                  <c:v>18.3</c:v>
                </c:pt>
                <c:pt idx="342">
                  <c:v>16.89</c:v>
                </c:pt>
                <c:pt idx="343">
                  <c:v>18.52</c:v>
                </c:pt>
                <c:pt idx="344">
                  <c:v>17.22</c:v>
                </c:pt>
                <c:pt idx="345">
                  <c:v>19.510000000000002</c:v>
                </c:pt>
                <c:pt idx="346">
                  <c:v>19.79</c:v>
                </c:pt>
                <c:pt idx="347">
                  <c:v>13.62</c:v>
                </c:pt>
                <c:pt idx="348">
                  <c:v>19.010000000000002</c:v>
                </c:pt>
                <c:pt idx="349">
                  <c:v>21.89</c:v>
                </c:pt>
                <c:pt idx="350">
                  <c:v>18.98</c:v>
                </c:pt>
                <c:pt idx="351">
                  <c:v>16.36</c:v>
                </c:pt>
                <c:pt idx="352">
                  <c:v>21.86</c:v>
                </c:pt>
                <c:pt idx="353">
                  <c:v>7.29</c:v>
                </c:pt>
                <c:pt idx="354">
                  <c:v>15.43</c:v>
                </c:pt>
                <c:pt idx="355">
                  <c:v>16.29</c:v>
                </c:pt>
                <c:pt idx="356">
                  <c:v>12.21</c:v>
                </c:pt>
                <c:pt idx="357">
                  <c:v>13.02</c:v>
                </c:pt>
                <c:pt idx="358">
                  <c:v>20.51</c:v>
                </c:pt>
                <c:pt idx="359">
                  <c:v>14.05</c:v>
                </c:pt>
                <c:pt idx="360">
                  <c:v>14.42</c:v>
                </c:pt>
                <c:pt idx="361">
                  <c:v>12.95</c:v>
                </c:pt>
                <c:pt idx="362">
                  <c:v>18.8</c:v>
                </c:pt>
                <c:pt idx="363">
                  <c:v>14.35</c:v>
                </c:pt>
                <c:pt idx="364">
                  <c:v>20.149999999999999</c:v>
                </c:pt>
                <c:pt idx="365">
                  <c:v>20.54</c:v>
                </c:pt>
                <c:pt idx="366">
                  <c:v>16.239999999999998</c:v>
                </c:pt>
                <c:pt idx="367">
                  <c:v>16.18</c:v>
                </c:pt>
                <c:pt idx="368">
                  <c:v>12.66</c:v>
                </c:pt>
                <c:pt idx="369">
                  <c:v>14.85</c:v>
                </c:pt>
                <c:pt idx="370">
                  <c:v>21.57</c:v>
                </c:pt>
                <c:pt idx="371">
                  <c:v>22.37</c:v>
                </c:pt>
                <c:pt idx="372">
                  <c:v>17.86</c:v>
                </c:pt>
                <c:pt idx="373">
                  <c:v>16.66</c:v>
                </c:pt>
                <c:pt idx="374">
                  <c:v>12.1</c:v>
                </c:pt>
                <c:pt idx="375">
                  <c:v>12.21</c:v>
                </c:pt>
                <c:pt idx="376">
                  <c:v>18.3</c:v>
                </c:pt>
                <c:pt idx="377">
                  <c:v>17.149999999999999</c:v>
                </c:pt>
                <c:pt idx="378">
                  <c:v>11.28</c:v>
                </c:pt>
                <c:pt idx="379">
                  <c:v>16.829999999999998</c:v>
                </c:pt>
                <c:pt idx="380">
                  <c:v>20.62</c:v>
                </c:pt>
                <c:pt idx="381">
                  <c:v>17.21</c:v>
                </c:pt>
                <c:pt idx="382">
                  <c:v>15.37</c:v>
                </c:pt>
                <c:pt idx="383">
                  <c:v>16.739999999999998</c:v>
                </c:pt>
                <c:pt idx="384">
                  <c:v>14.94</c:v>
                </c:pt>
                <c:pt idx="385">
                  <c:v>17.91</c:v>
                </c:pt>
                <c:pt idx="386">
                  <c:v>15.47</c:v>
                </c:pt>
                <c:pt idx="387">
                  <c:v>22.1</c:v>
                </c:pt>
                <c:pt idx="388">
                  <c:v>24.37</c:v>
                </c:pt>
                <c:pt idx="389">
                  <c:v>23.5</c:v>
                </c:pt>
                <c:pt idx="390">
                  <c:v>14.52</c:v>
                </c:pt>
                <c:pt idx="391">
                  <c:v>11.92</c:v>
                </c:pt>
                <c:pt idx="392">
                  <c:v>11.11</c:v>
                </c:pt>
                <c:pt idx="393">
                  <c:v>11.08</c:v>
                </c:pt>
                <c:pt idx="394">
                  <c:v>8.15</c:v>
                </c:pt>
                <c:pt idx="395">
                  <c:v>11.96</c:v>
                </c:pt>
                <c:pt idx="396">
                  <c:v>13.3</c:v>
                </c:pt>
                <c:pt idx="397">
                  <c:v>13.02</c:v>
                </c:pt>
                <c:pt idx="398">
                  <c:v>23.46</c:v>
                </c:pt>
                <c:pt idx="399">
                  <c:v>17.03</c:v>
                </c:pt>
                <c:pt idx="400">
                  <c:v>22.35</c:v>
                </c:pt>
                <c:pt idx="401">
                  <c:v>19.2</c:v>
                </c:pt>
                <c:pt idx="402">
                  <c:v>21.79</c:v>
                </c:pt>
                <c:pt idx="403">
                  <c:v>21.11</c:v>
                </c:pt>
                <c:pt idx="404">
                  <c:v>25.02</c:v>
                </c:pt>
                <c:pt idx="405">
                  <c:v>23.82</c:v>
                </c:pt>
                <c:pt idx="406">
                  <c:v>24.79</c:v>
                </c:pt>
                <c:pt idx="407">
                  <c:v>23.4</c:v>
                </c:pt>
                <c:pt idx="408">
                  <c:v>17.440000000000001</c:v>
                </c:pt>
                <c:pt idx="409">
                  <c:v>20.38</c:v>
                </c:pt>
                <c:pt idx="410">
                  <c:v>21.83</c:v>
                </c:pt>
                <c:pt idx="411">
                  <c:v>18.98</c:v>
                </c:pt>
                <c:pt idx="412">
                  <c:v>19.55</c:v>
                </c:pt>
                <c:pt idx="413">
                  <c:v>8.19</c:v>
                </c:pt>
                <c:pt idx="414">
                  <c:v>18.149999999999999</c:v>
                </c:pt>
                <c:pt idx="415">
                  <c:v>22.48</c:v>
                </c:pt>
                <c:pt idx="416">
                  <c:v>16.88</c:v>
                </c:pt>
                <c:pt idx="417">
                  <c:v>26.37</c:v>
                </c:pt>
                <c:pt idx="418">
                  <c:v>20.9</c:v>
                </c:pt>
                <c:pt idx="419">
                  <c:v>24.5</c:v>
                </c:pt>
                <c:pt idx="420">
                  <c:v>15.04</c:v>
                </c:pt>
                <c:pt idx="421">
                  <c:v>18.010000000000002</c:v>
                </c:pt>
                <c:pt idx="422">
                  <c:v>19.739999999999998</c:v>
                </c:pt>
                <c:pt idx="423">
                  <c:v>15.4</c:v>
                </c:pt>
                <c:pt idx="424">
                  <c:v>11.96</c:v>
                </c:pt>
                <c:pt idx="425">
                  <c:v>11.5</c:v>
                </c:pt>
                <c:pt idx="426">
                  <c:v>13.55</c:v>
                </c:pt>
                <c:pt idx="427">
                  <c:v>12.54</c:v>
                </c:pt>
                <c:pt idx="428">
                  <c:v>9.44</c:v>
                </c:pt>
                <c:pt idx="429">
                  <c:v>7.31</c:v>
                </c:pt>
                <c:pt idx="430">
                  <c:v>18.11</c:v>
                </c:pt>
                <c:pt idx="431">
                  <c:v>9.33</c:v>
                </c:pt>
                <c:pt idx="432">
                  <c:v>12.17</c:v>
                </c:pt>
                <c:pt idx="433">
                  <c:v>12.31</c:v>
                </c:pt>
                <c:pt idx="434">
                  <c:v>18.75</c:v>
                </c:pt>
                <c:pt idx="435">
                  <c:v>21.08</c:v>
                </c:pt>
                <c:pt idx="436">
                  <c:v>13.18</c:v>
                </c:pt>
                <c:pt idx="437">
                  <c:v>17.850000000000001</c:v>
                </c:pt>
                <c:pt idx="438">
                  <c:v>19.510000000000002</c:v>
                </c:pt>
                <c:pt idx="439">
                  <c:v>15.56</c:v>
                </c:pt>
                <c:pt idx="440">
                  <c:v>20.350000000000001</c:v>
                </c:pt>
                <c:pt idx="441">
                  <c:v>15.73</c:v>
                </c:pt>
                <c:pt idx="442">
                  <c:v>7.71</c:v>
                </c:pt>
                <c:pt idx="443">
                  <c:v>9.48</c:v>
                </c:pt>
                <c:pt idx="444">
                  <c:v>22.08</c:v>
                </c:pt>
                <c:pt idx="445">
                  <c:v>10.98</c:v>
                </c:pt>
                <c:pt idx="446">
                  <c:v>17.36</c:v>
                </c:pt>
                <c:pt idx="447">
                  <c:v>17.21</c:v>
                </c:pt>
                <c:pt idx="448">
                  <c:v>16.59</c:v>
                </c:pt>
                <c:pt idx="449">
                  <c:v>13.42</c:v>
                </c:pt>
                <c:pt idx="450">
                  <c:v>9.81</c:v>
                </c:pt>
                <c:pt idx="451">
                  <c:v>8.81</c:v>
                </c:pt>
                <c:pt idx="452">
                  <c:v>9.7100000000000009</c:v>
                </c:pt>
                <c:pt idx="453">
                  <c:v>6.16</c:v>
                </c:pt>
                <c:pt idx="454">
                  <c:v>11.91</c:v>
                </c:pt>
                <c:pt idx="455">
                  <c:v>13</c:v>
                </c:pt>
                <c:pt idx="456">
                  <c:v>8.36</c:v>
                </c:pt>
                <c:pt idx="457">
                  <c:v>15.51</c:v>
                </c:pt>
                <c:pt idx="458">
                  <c:v>12.28</c:v>
                </c:pt>
                <c:pt idx="459">
                  <c:v>12.96</c:v>
                </c:pt>
                <c:pt idx="460">
                  <c:v>4.84</c:v>
                </c:pt>
                <c:pt idx="461">
                  <c:v>14.5</c:v>
                </c:pt>
                <c:pt idx="462">
                  <c:v>11.47</c:v>
                </c:pt>
                <c:pt idx="463">
                  <c:v>14.21</c:v>
                </c:pt>
                <c:pt idx="464">
                  <c:v>9.74</c:v>
                </c:pt>
                <c:pt idx="465">
                  <c:v>14.27</c:v>
                </c:pt>
                <c:pt idx="466">
                  <c:v>14.37</c:v>
                </c:pt>
                <c:pt idx="467">
                  <c:v>8.41</c:v>
                </c:pt>
                <c:pt idx="468">
                  <c:v>11.45</c:v>
                </c:pt>
                <c:pt idx="469">
                  <c:v>9.17</c:v>
                </c:pt>
                <c:pt idx="470">
                  <c:v>21.43</c:v>
                </c:pt>
                <c:pt idx="471">
                  <c:v>21.66</c:v>
                </c:pt>
                <c:pt idx="472">
                  <c:v>12.37</c:v>
                </c:pt>
                <c:pt idx="473">
                  <c:v>19</c:v>
                </c:pt>
                <c:pt idx="474">
                  <c:v>12.96</c:v>
                </c:pt>
                <c:pt idx="475">
                  <c:v>12.95</c:v>
                </c:pt>
                <c:pt idx="476">
                  <c:v>7.25</c:v>
                </c:pt>
                <c:pt idx="477">
                  <c:v>15.96</c:v>
                </c:pt>
                <c:pt idx="478">
                  <c:v>11.47</c:v>
                </c:pt>
                <c:pt idx="479">
                  <c:v>9.24</c:v>
                </c:pt>
                <c:pt idx="480">
                  <c:v>8.52</c:v>
                </c:pt>
                <c:pt idx="481">
                  <c:v>16.3</c:v>
                </c:pt>
                <c:pt idx="482">
                  <c:v>10.33</c:v>
                </c:pt>
                <c:pt idx="483">
                  <c:v>7.84</c:v>
                </c:pt>
                <c:pt idx="484">
                  <c:v>10.51</c:v>
                </c:pt>
                <c:pt idx="485">
                  <c:v>7.6</c:v>
                </c:pt>
                <c:pt idx="486">
                  <c:v>8.15</c:v>
                </c:pt>
                <c:pt idx="487">
                  <c:v>10.199999999999999</c:v>
                </c:pt>
                <c:pt idx="488">
                  <c:v>13.07</c:v>
                </c:pt>
                <c:pt idx="489">
                  <c:v>13.54</c:v>
                </c:pt>
                <c:pt idx="490">
                  <c:v>11.31</c:v>
                </c:pt>
                <c:pt idx="491">
                  <c:v>13.06</c:v>
                </c:pt>
                <c:pt idx="492">
                  <c:v>11.96</c:v>
                </c:pt>
                <c:pt idx="493">
                  <c:v>10.8</c:v>
                </c:pt>
                <c:pt idx="494">
                  <c:v>10.43</c:v>
                </c:pt>
                <c:pt idx="495">
                  <c:v>14.09</c:v>
                </c:pt>
                <c:pt idx="496">
                  <c:v>13.22</c:v>
                </c:pt>
                <c:pt idx="497">
                  <c:v>9.15</c:v>
                </c:pt>
                <c:pt idx="498">
                  <c:v>6.83</c:v>
                </c:pt>
                <c:pt idx="499">
                  <c:v>6.22</c:v>
                </c:pt>
                <c:pt idx="500">
                  <c:v>6.38</c:v>
                </c:pt>
                <c:pt idx="501">
                  <c:v>9.2200000000000006</c:v>
                </c:pt>
                <c:pt idx="502">
                  <c:v>11.52</c:v>
                </c:pt>
                <c:pt idx="503">
                  <c:v>7.07</c:v>
                </c:pt>
                <c:pt idx="504">
                  <c:v>11.23</c:v>
                </c:pt>
                <c:pt idx="505">
                  <c:v>8.66</c:v>
                </c:pt>
                <c:pt idx="506">
                  <c:v>14.88</c:v>
                </c:pt>
                <c:pt idx="507">
                  <c:v>7.51</c:v>
                </c:pt>
                <c:pt idx="508">
                  <c:v>10.29</c:v>
                </c:pt>
                <c:pt idx="509">
                  <c:v>10.94</c:v>
                </c:pt>
                <c:pt idx="510">
                  <c:v>11.34</c:v>
                </c:pt>
                <c:pt idx="511">
                  <c:v>10.56</c:v>
                </c:pt>
                <c:pt idx="512">
                  <c:v>9</c:v>
                </c:pt>
                <c:pt idx="513">
                  <c:v>5.44</c:v>
                </c:pt>
                <c:pt idx="514">
                  <c:v>9.31</c:v>
                </c:pt>
                <c:pt idx="515">
                  <c:v>14.82</c:v>
                </c:pt>
                <c:pt idx="516">
                  <c:v>16.91</c:v>
                </c:pt>
                <c:pt idx="517">
                  <c:v>9.15</c:v>
                </c:pt>
                <c:pt idx="518">
                  <c:v>10.45</c:v>
                </c:pt>
                <c:pt idx="519">
                  <c:v>10.42</c:v>
                </c:pt>
                <c:pt idx="520">
                  <c:v>10.69</c:v>
                </c:pt>
                <c:pt idx="521">
                  <c:v>7.78</c:v>
                </c:pt>
                <c:pt idx="522">
                  <c:v>16.62</c:v>
                </c:pt>
                <c:pt idx="523">
                  <c:v>10.36</c:v>
                </c:pt>
                <c:pt idx="524">
                  <c:v>13.28</c:v>
                </c:pt>
                <c:pt idx="525">
                  <c:v>8.56</c:v>
                </c:pt>
                <c:pt idx="526">
                  <c:v>4.66</c:v>
                </c:pt>
                <c:pt idx="527">
                  <c:v>10.3</c:v>
                </c:pt>
                <c:pt idx="528">
                  <c:v>10.66</c:v>
                </c:pt>
                <c:pt idx="529">
                  <c:v>15.12</c:v>
                </c:pt>
                <c:pt idx="530">
                  <c:v>7.51</c:v>
                </c:pt>
                <c:pt idx="531">
                  <c:v>18.399999999999999</c:v>
                </c:pt>
                <c:pt idx="532">
                  <c:v>20.58</c:v>
                </c:pt>
                <c:pt idx="533">
                  <c:v>12.99</c:v>
                </c:pt>
                <c:pt idx="534">
                  <c:v>8.5</c:v>
                </c:pt>
                <c:pt idx="535">
                  <c:v>14.1</c:v>
                </c:pt>
                <c:pt idx="536">
                  <c:v>14.46</c:v>
                </c:pt>
                <c:pt idx="537">
                  <c:v>9.82</c:v>
                </c:pt>
                <c:pt idx="538">
                  <c:v>9.15</c:v>
                </c:pt>
                <c:pt idx="539">
                  <c:v>10.6</c:v>
                </c:pt>
                <c:pt idx="540">
                  <c:v>14.42</c:v>
                </c:pt>
                <c:pt idx="541">
                  <c:v>8.49</c:v>
                </c:pt>
                <c:pt idx="542">
                  <c:v>9.76</c:v>
                </c:pt>
                <c:pt idx="543">
                  <c:v>7.84</c:v>
                </c:pt>
                <c:pt idx="544">
                  <c:v>11.26</c:v>
                </c:pt>
                <c:pt idx="545">
                  <c:v>10.39</c:v>
                </c:pt>
                <c:pt idx="546">
                  <c:v>10.29</c:v>
                </c:pt>
                <c:pt idx="547">
                  <c:v>3.38</c:v>
                </c:pt>
                <c:pt idx="548">
                  <c:v>10.51</c:v>
                </c:pt>
                <c:pt idx="549">
                  <c:v>10.3</c:v>
                </c:pt>
                <c:pt idx="550">
                  <c:v>10.130000000000001</c:v>
                </c:pt>
                <c:pt idx="551">
                  <c:v>14.06</c:v>
                </c:pt>
                <c:pt idx="552">
                  <c:v>7.55</c:v>
                </c:pt>
                <c:pt idx="553">
                  <c:v>6.27</c:v>
                </c:pt>
                <c:pt idx="554">
                  <c:v>15.01</c:v>
                </c:pt>
                <c:pt idx="555">
                  <c:v>17.420000000000002</c:v>
                </c:pt>
                <c:pt idx="556">
                  <c:v>16.079999999999998</c:v>
                </c:pt>
                <c:pt idx="557">
                  <c:v>16.11</c:v>
                </c:pt>
                <c:pt idx="558">
                  <c:v>11.07</c:v>
                </c:pt>
                <c:pt idx="559">
                  <c:v>11.81</c:v>
                </c:pt>
                <c:pt idx="560">
                  <c:v>14.58</c:v>
                </c:pt>
                <c:pt idx="561">
                  <c:v>16.579999999999998</c:v>
                </c:pt>
                <c:pt idx="562">
                  <c:v>10.15</c:v>
                </c:pt>
                <c:pt idx="563">
                  <c:v>13.67</c:v>
                </c:pt>
                <c:pt idx="564">
                  <c:v>16.89</c:v>
                </c:pt>
                <c:pt idx="565">
                  <c:v>9.59</c:v>
                </c:pt>
                <c:pt idx="566">
                  <c:v>13.23</c:v>
                </c:pt>
                <c:pt idx="567">
                  <c:v>11.98</c:v>
                </c:pt>
                <c:pt idx="568">
                  <c:v>12.45</c:v>
                </c:pt>
                <c:pt idx="569">
                  <c:v>8.8000000000000007</c:v>
                </c:pt>
                <c:pt idx="570">
                  <c:v>7.44</c:v>
                </c:pt>
                <c:pt idx="571">
                  <c:v>14.82</c:v>
                </c:pt>
                <c:pt idx="572">
                  <c:v>18.71</c:v>
                </c:pt>
                <c:pt idx="573">
                  <c:v>4.2699999999999996</c:v>
                </c:pt>
                <c:pt idx="574">
                  <c:v>19.02</c:v>
                </c:pt>
                <c:pt idx="575">
                  <c:v>14.21</c:v>
                </c:pt>
                <c:pt idx="576">
                  <c:v>11.65</c:v>
                </c:pt>
                <c:pt idx="577">
                  <c:v>3.9</c:v>
                </c:pt>
                <c:pt idx="578">
                  <c:v>10.93</c:v>
                </c:pt>
                <c:pt idx="579">
                  <c:v>3.77</c:v>
                </c:pt>
                <c:pt idx="580">
                  <c:v>13.13</c:v>
                </c:pt>
                <c:pt idx="581">
                  <c:v>9.66</c:v>
                </c:pt>
                <c:pt idx="582">
                  <c:v>12.25</c:v>
                </c:pt>
                <c:pt idx="583">
                  <c:v>10.83</c:v>
                </c:pt>
                <c:pt idx="584">
                  <c:v>8.42</c:v>
                </c:pt>
                <c:pt idx="585">
                  <c:v>7.38</c:v>
                </c:pt>
                <c:pt idx="586">
                  <c:v>7.64</c:v>
                </c:pt>
                <c:pt idx="587">
                  <c:v>8.2200000000000006</c:v>
                </c:pt>
                <c:pt idx="588">
                  <c:v>7.54</c:v>
                </c:pt>
                <c:pt idx="589">
                  <c:v>7.1</c:v>
                </c:pt>
                <c:pt idx="590">
                  <c:v>17.96</c:v>
                </c:pt>
                <c:pt idx="591">
                  <c:v>16.12</c:v>
                </c:pt>
                <c:pt idx="592">
                  <c:v>17.239999999999998</c:v>
                </c:pt>
                <c:pt idx="593">
                  <c:v>16.3</c:v>
                </c:pt>
                <c:pt idx="594">
                  <c:v>12.24</c:v>
                </c:pt>
                <c:pt idx="595">
                  <c:v>10.26</c:v>
                </c:pt>
                <c:pt idx="596">
                  <c:v>6.07</c:v>
                </c:pt>
                <c:pt idx="597">
                  <c:v>13.86</c:v>
                </c:pt>
                <c:pt idx="598">
                  <c:v>12</c:v>
                </c:pt>
                <c:pt idx="599">
                  <c:v>8.07</c:v>
                </c:pt>
                <c:pt idx="600">
                  <c:v>8.4</c:v>
                </c:pt>
                <c:pt idx="601">
                  <c:v>12.56</c:v>
                </c:pt>
                <c:pt idx="602">
                  <c:v>13.12</c:v>
                </c:pt>
                <c:pt idx="603">
                  <c:v>9.9600000000000009</c:v>
                </c:pt>
                <c:pt idx="604">
                  <c:v>5.6</c:v>
                </c:pt>
                <c:pt idx="605">
                  <c:v>11.79</c:v>
                </c:pt>
                <c:pt idx="606">
                  <c:v>13.01</c:v>
                </c:pt>
                <c:pt idx="607">
                  <c:v>11.9</c:v>
                </c:pt>
                <c:pt idx="608">
                  <c:v>14.23</c:v>
                </c:pt>
                <c:pt idx="609">
                  <c:v>10.45</c:v>
                </c:pt>
                <c:pt idx="610">
                  <c:v>7.8</c:v>
                </c:pt>
                <c:pt idx="611">
                  <c:v>7.43</c:v>
                </c:pt>
                <c:pt idx="612">
                  <c:v>13.68</c:v>
                </c:pt>
                <c:pt idx="613">
                  <c:v>11.59</c:v>
                </c:pt>
                <c:pt idx="614">
                  <c:v>7.04</c:v>
                </c:pt>
                <c:pt idx="615">
                  <c:v>13.64</c:v>
                </c:pt>
                <c:pt idx="616">
                  <c:v>12.45</c:v>
                </c:pt>
                <c:pt idx="617">
                  <c:v>7</c:v>
                </c:pt>
                <c:pt idx="618">
                  <c:v>10.61</c:v>
                </c:pt>
                <c:pt idx="619">
                  <c:v>10.74</c:v>
                </c:pt>
                <c:pt idx="620">
                  <c:v>6.16</c:v>
                </c:pt>
                <c:pt idx="621">
                  <c:v>16.149999999999999</c:v>
                </c:pt>
                <c:pt idx="622">
                  <c:v>13.79</c:v>
                </c:pt>
                <c:pt idx="623">
                  <c:v>12.09</c:v>
                </c:pt>
                <c:pt idx="624">
                  <c:v>11.99</c:v>
                </c:pt>
                <c:pt idx="625">
                  <c:v>13.81</c:v>
                </c:pt>
                <c:pt idx="626">
                  <c:v>1.73</c:v>
                </c:pt>
                <c:pt idx="627">
                  <c:v>17.64</c:v>
                </c:pt>
                <c:pt idx="628">
                  <c:v>18.41</c:v>
                </c:pt>
                <c:pt idx="629">
                  <c:v>9.5399999999999991</c:v>
                </c:pt>
                <c:pt idx="630">
                  <c:v>3.98</c:v>
                </c:pt>
                <c:pt idx="631">
                  <c:v>4.21</c:v>
                </c:pt>
                <c:pt idx="632">
                  <c:v>11.27</c:v>
                </c:pt>
                <c:pt idx="633">
                  <c:v>5.85</c:v>
                </c:pt>
                <c:pt idx="634">
                  <c:v>4.82</c:v>
                </c:pt>
                <c:pt idx="635">
                  <c:v>7.99</c:v>
                </c:pt>
                <c:pt idx="636">
                  <c:v>13.88</c:v>
                </c:pt>
                <c:pt idx="637">
                  <c:v>13.67</c:v>
                </c:pt>
                <c:pt idx="638">
                  <c:v>8.68</c:v>
                </c:pt>
                <c:pt idx="639">
                  <c:v>10.14</c:v>
                </c:pt>
                <c:pt idx="640">
                  <c:v>2.25</c:v>
                </c:pt>
                <c:pt idx="641">
                  <c:v>1.85</c:v>
                </c:pt>
                <c:pt idx="642">
                  <c:v>7.74</c:v>
                </c:pt>
                <c:pt idx="643">
                  <c:v>15.14</c:v>
                </c:pt>
                <c:pt idx="644">
                  <c:v>7.56</c:v>
                </c:pt>
                <c:pt idx="645">
                  <c:v>8.42</c:v>
                </c:pt>
                <c:pt idx="646">
                  <c:v>11.38</c:v>
                </c:pt>
                <c:pt idx="647">
                  <c:v>7.53</c:v>
                </c:pt>
                <c:pt idx="648">
                  <c:v>12.22</c:v>
                </c:pt>
                <c:pt idx="649">
                  <c:v>6.89</c:v>
                </c:pt>
                <c:pt idx="650">
                  <c:v>7.15</c:v>
                </c:pt>
                <c:pt idx="651">
                  <c:v>15.17</c:v>
                </c:pt>
                <c:pt idx="652">
                  <c:v>16.82</c:v>
                </c:pt>
                <c:pt idx="653">
                  <c:v>14.64</c:v>
                </c:pt>
                <c:pt idx="654">
                  <c:v>12.4</c:v>
                </c:pt>
                <c:pt idx="655">
                  <c:v>12.36</c:v>
                </c:pt>
                <c:pt idx="656">
                  <c:v>7.58</c:v>
                </c:pt>
                <c:pt idx="657">
                  <c:v>9.39</c:v>
                </c:pt>
                <c:pt idx="658">
                  <c:v>10.050000000000001</c:v>
                </c:pt>
                <c:pt idx="659">
                  <c:v>7.61</c:v>
                </c:pt>
                <c:pt idx="660">
                  <c:v>14.34</c:v>
                </c:pt>
                <c:pt idx="661">
                  <c:v>10.51</c:v>
                </c:pt>
                <c:pt idx="662">
                  <c:v>10.44</c:v>
                </c:pt>
                <c:pt idx="663">
                  <c:v>10.19</c:v>
                </c:pt>
                <c:pt idx="664">
                  <c:v>9.59</c:v>
                </c:pt>
                <c:pt idx="665">
                  <c:v>11.88</c:v>
                </c:pt>
                <c:pt idx="666">
                  <c:v>17.04</c:v>
                </c:pt>
                <c:pt idx="667">
                  <c:v>19.489999999999998</c:v>
                </c:pt>
                <c:pt idx="668">
                  <c:v>17.84</c:v>
                </c:pt>
                <c:pt idx="669">
                  <c:v>17.29</c:v>
                </c:pt>
                <c:pt idx="670">
                  <c:v>19.059999999999999</c:v>
                </c:pt>
                <c:pt idx="671">
                  <c:v>10.29</c:v>
                </c:pt>
                <c:pt idx="672">
                  <c:v>13.87</c:v>
                </c:pt>
                <c:pt idx="673">
                  <c:v>11.15</c:v>
                </c:pt>
                <c:pt idx="674">
                  <c:v>7.98</c:v>
                </c:pt>
                <c:pt idx="675">
                  <c:v>11.49</c:v>
                </c:pt>
                <c:pt idx="676">
                  <c:v>15.75</c:v>
                </c:pt>
                <c:pt idx="677">
                  <c:v>16.93</c:v>
                </c:pt>
                <c:pt idx="678">
                  <c:v>17.13</c:v>
                </c:pt>
                <c:pt idx="679">
                  <c:v>16.36</c:v>
                </c:pt>
                <c:pt idx="680">
                  <c:v>14.96</c:v>
                </c:pt>
                <c:pt idx="681">
                  <c:v>18.34</c:v>
                </c:pt>
                <c:pt idx="682">
                  <c:v>18.97</c:v>
                </c:pt>
                <c:pt idx="683">
                  <c:v>18.68</c:v>
                </c:pt>
                <c:pt idx="684">
                  <c:v>20.32</c:v>
                </c:pt>
                <c:pt idx="685">
                  <c:v>18.11</c:v>
                </c:pt>
                <c:pt idx="686">
                  <c:v>17.88</c:v>
                </c:pt>
                <c:pt idx="687">
                  <c:v>16.36</c:v>
                </c:pt>
                <c:pt idx="688">
                  <c:v>16.940000000000001</c:v>
                </c:pt>
                <c:pt idx="689">
                  <c:v>15.78</c:v>
                </c:pt>
                <c:pt idx="690">
                  <c:v>17.98</c:v>
                </c:pt>
                <c:pt idx="691">
                  <c:v>20.34</c:v>
                </c:pt>
                <c:pt idx="692">
                  <c:v>20.54</c:v>
                </c:pt>
                <c:pt idx="693">
                  <c:v>17.670000000000002</c:v>
                </c:pt>
                <c:pt idx="694">
                  <c:v>21.03</c:v>
                </c:pt>
                <c:pt idx="695">
                  <c:v>18.989999999999998</c:v>
                </c:pt>
                <c:pt idx="696">
                  <c:v>19.16</c:v>
                </c:pt>
                <c:pt idx="697">
                  <c:v>20.9</c:v>
                </c:pt>
                <c:pt idx="698">
                  <c:v>18.84</c:v>
                </c:pt>
                <c:pt idx="699">
                  <c:v>13.26</c:v>
                </c:pt>
                <c:pt idx="700">
                  <c:v>16.86</c:v>
                </c:pt>
                <c:pt idx="701">
                  <c:v>20.98</c:v>
                </c:pt>
                <c:pt idx="702">
                  <c:v>21.74</c:v>
                </c:pt>
                <c:pt idx="703">
                  <c:v>14.68</c:v>
                </c:pt>
                <c:pt idx="704">
                  <c:v>19.489999999999998</c:v>
                </c:pt>
                <c:pt idx="705">
                  <c:v>16.100000000000001</c:v>
                </c:pt>
                <c:pt idx="706">
                  <c:v>11.73</c:v>
                </c:pt>
                <c:pt idx="707">
                  <c:v>14.64</c:v>
                </c:pt>
                <c:pt idx="708">
                  <c:v>15</c:v>
                </c:pt>
                <c:pt idx="709">
                  <c:v>13.99</c:v>
                </c:pt>
                <c:pt idx="710">
                  <c:v>20.399999999999999</c:v>
                </c:pt>
                <c:pt idx="711">
                  <c:v>10.79</c:v>
                </c:pt>
                <c:pt idx="712">
                  <c:v>15.2</c:v>
                </c:pt>
                <c:pt idx="713">
                  <c:v>19.63</c:v>
                </c:pt>
                <c:pt idx="714">
                  <c:v>19.18</c:v>
                </c:pt>
                <c:pt idx="715">
                  <c:v>12.15</c:v>
                </c:pt>
                <c:pt idx="716">
                  <c:v>14.24</c:v>
                </c:pt>
                <c:pt idx="717">
                  <c:v>15.92</c:v>
                </c:pt>
                <c:pt idx="718">
                  <c:v>14.37</c:v>
                </c:pt>
                <c:pt idx="719">
                  <c:v>17.399999999999999</c:v>
                </c:pt>
                <c:pt idx="720">
                  <c:v>16.53</c:v>
                </c:pt>
                <c:pt idx="721">
                  <c:v>19.63</c:v>
                </c:pt>
                <c:pt idx="722">
                  <c:v>17.93</c:v>
                </c:pt>
                <c:pt idx="723">
                  <c:v>21.07</c:v>
                </c:pt>
                <c:pt idx="724">
                  <c:v>16.260000000000002</c:v>
                </c:pt>
                <c:pt idx="725">
                  <c:v>13.34</c:v>
                </c:pt>
                <c:pt idx="726">
                  <c:v>21.09</c:v>
                </c:pt>
                <c:pt idx="727">
                  <c:v>18.62</c:v>
                </c:pt>
                <c:pt idx="728">
                  <c:v>19.8</c:v>
                </c:pt>
                <c:pt idx="729">
                  <c:v>16.14</c:v>
                </c:pt>
                <c:pt idx="730">
                  <c:v>18.350000000000001</c:v>
                </c:pt>
                <c:pt idx="731">
                  <c:v>21.32</c:v>
                </c:pt>
                <c:pt idx="732">
                  <c:v>18.600000000000001</c:v>
                </c:pt>
                <c:pt idx="733">
                  <c:v>21.26</c:v>
                </c:pt>
                <c:pt idx="734">
                  <c:v>18.41</c:v>
                </c:pt>
                <c:pt idx="735">
                  <c:v>20.76</c:v>
                </c:pt>
                <c:pt idx="736">
                  <c:v>23.34</c:v>
                </c:pt>
                <c:pt idx="737">
                  <c:v>23.36</c:v>
                </c:pt>
                <c:pt idx="738">
                  <c:v>21.51</c:v>
                </c:pt>
                <c:pt idx="739">
                  <c:v>21.67</c:v>
                </c:pt>
                <c:pt idx="740">
                  <c:v>16.809999999999999</c:v>
                </c:pt>
                <c:pt idx="741">
                  <c:v>17.46</c:v>
                </c:pt>
                <c:pt idx="742">
                  <c:v>16.510000000000002</c:v>
                </c:pt>
                <c:pt idx="743">
                  <c:v>18.05</c:v>
                </c:pt>
                <c:pt idx="744">
                  <c:v>13.99</c:v>
                </c:pt>
                <c:pt idx="745">
                  <c:v>17.45</c:v>
                </c:pt>
                <c:pt idx="746">
                  <c:v>19.64</c:v>
                </c:pt>
                <c:pt idx="747">
                  <c:v>18.98</c:v>
                </c:pt>
                <c:pt idx="748">
                  <c:v>18.350000000000001</c:v>
                </c:pt>
                <c:pt idx="749">
                  <c:v>15.34</c:v>
                </c:pt>
                <c:pt idx="750">
                  <c:v>15.47</c:v>
                </c:pt>
                <c:pt idx="751">
                  <c:v>11.91</c:v>
                </c:pt>
                <c:pt idx="752">
                  <c:v>18.05</c:v>
                </c:pt>
                <c:pt idx="753">
                  <c:v>14.88</c:v>
                </c:pt>
                <c:pt idx="754">
                  <c:v>16.87</c:v>
                </c:pt>
                <c:pt idx="755">
                  <c:v>20.170000000000002</c:v>
                </c:pt>
                <c:pt idx="756">
                  <c:v>21.6</c:v>
                </c:pt>
                <c:pt idx="757">
                  <c:v>23.52</c:v>
                </c:pt>
                <c:pt idx="758">
                  <c:v>21.72</c:v>
                </c:pt>
                <c:pt idx="759">
                  <c:v>18.940000000000001</c:v>
                </c:pt>
                <c:pt idx="760">
                  <c:v>24.76</c:v>
                </c:pt>
                <c:pt idx="761">
                  <c:v>20.85</c:v>
                </c:pt>
                <c:pt idx="762">
                  <c:v>15.52</c:v>
                </c:pt>
                <c:pt idx="763">
                  <c:v>18.77</c:v>
                </c:pt>
                <c:pt idx="764">
                  <c:v>7.47</c:v>
                </c:pt>
                <c:pt idx="765">
                  <c:v>15.89</c:v>
                </c:pt>
                <c:pt idx="766">
                  <c:v>15.64</c:v>
                </c:pt>
                <c:pt idx="767">
                  <c:v>24.55</c:v>
                </c:pt>
                <c:pt idx="768">
                  <c:v>24.29</c:v>
                </c:pt>
                <c:pt idx="769">
                  <c:v>24.19</c:v>
                </c:pt>
                <c:pt idx="770">
                  <c:v>22.32</c:v>
                </c:pt>
                <c:pt idx="771">
                  <c:v>12</c:v>
                </c:pt>
                <c:pt idx="772">
                  <c:v>12.01</c:v>
                </c:pt>
                <c:pt idx="773">
                  <c:v>15.79</c:v>
                </c:pt>
                <c:pt idx="774">
                  <c:v>20.77</c:v>
                </c:pt>
                <c:pt idx="775">
                  <c:v>16.440000000000001</c:v>
                </c:pt>
                <c:pt idx="776">
                  <c:v>19.71</c:v>
                </c:pt>
                <c:pt idx="777">
                  <c:v>17.55</c:v>
                </c:pt>
                <c:pt idx="778">
                  <c:v>22.62</c:v>
                </c:pt>
                <c:pt idx="779">
                  <c:v>19.95</c:v>
                </c:pt>
                <c:pt idx="780">
                  <c:v>19.3</c:v>
                </c:pt>
                <c:pt idx="781">
                  <c:v>18.61</c:v>
                </c:pt>
                <c:pt idx="782">
                  <c:v>21.43</c:v>
                </c:pt>
                <c:pt idx="783">
                  <c:v>19.559999999999999</c:v>
                </c:pt>
                <c:pt idx="784">
                  <c:v>23.37</c:v>
                </c:pt>
                <c:pt idx="785">
                  <c:v>10.97</c:v>
                </c:pt>
                <c:pt idx="786">
                  <c:v>16.989999999999998</c:v>
                </c:pt>
                <c:pt idx="787">
                  <c:v>4.78</c:v>
                </c:pt>
                <c:pt idx="788">
                  <c:v>14.14</c:v>
                </c:pt>
                <c:pt idx="789">
                  <c:v>12.37</c:v>
                </c:pt>
                <c:pt idx="790">
                  <c:v>14.64</c:v>
                </c:pt>
                <c:pt idx="791">
                  <c:v>20.82</c:v>
                </c:pt>
                <c:pt idx="792">
                  <c:v>19.760000000000002</c:v>
                </c:pt>
                <c:pt idx="793">
                  <c:v>21.73</c:v>
                </c:pt>
                <c:pt idx="794">
                  <c:v>22.17</c:v>
                </c:pt>
                <c:pt idx="795">
                  <c:v>12.66</c:v>
                </c:pt>
                <c:pt idx="796">
                  <c:v>14.96</c:v>
                </c:pt>
                <c:pt idx="797">
                  <c:v>15.9</c:v>
                </c:pt>
                <c:pt idx="798">
                  <c:v>17.239999999999998</c:v>
                </c:pt>
                <c:pt idx="799">
                  <c:v>10.19</c:v>
                </c:pt>
                <c:pt idx="800">
                  <c:v>8.49</c:v>
                </c:pt>
                <c:pt idx="801">
                  <c:v>13.54</c:v>
                </c:pt>
                <c:pt idx="802">
                  <c:v>11.23</c:v>
                </c:pt>
                <c:pt idx="803">
                  <c:v>6.39</c:v>
                </c:pt>
                <c:pt idx="804">
                  <c:v>13.78</c:v>
                </c:pt>
                <c:pt idx="805">
                  <c:v>10.44</c:v>
                </c:pt>
                <c:pt idx="806">
                  <c:v>9.9700000000000006</c:v>
                </c:pt>
                <c:pt idx="807">
                  <c:v>10.72</c:v>
                </c:pt>
                <c:pt idx="808">
                  <c:v>12.86</c:v>
                </c:pt>
                <c:pt idx="809">
                  <c:v>10.26</c:v>
                </c:pt>
                <c:pt idx="810">
                  <c:v>12.88</c:v>
                </c:pt>
                <c:pt idx="811">
                  <c:v>8.82</c:v>
                </c:pt>
                <c:pt idx="812">
                  <c:v>15.16</c:v>
                </c:pt>
                <c:pt idx="813">
                  <c:v>18.29</c:v>
                </c:pt>
                <c:pt idx="814">
                  <c:v>15.13</c:v>
                </c:pt>
                <c:pt idx="815">
                  <c:v>17.829999999999998</c:v>
                </c:pt>
                <c:pt idx="816">
                  <c:v>18.04</c:v>
                </c:pt>
                <c:pt idx="817">
                  <c:v>17.010000000000002</c:v>
                </c:pt>
                <c:pt idx="818">
                  <c:v>18.34</c:v>
                </c:pt>
                <c:pt idx="819">
                  <c:v>13.08</c:v>
                </c:pt>
                <c:pt idx="820">
                  <c:v>4.8099999999999996</c:v>
                </c:pt>
                <c:pt idx="821">
                  <c:v>10.67</c:v>
                </c:pt>
                <c:pt idx="822">
                  <c:v>12.82</c:v>
                </c:pt>
                <c:pt idx="823">
                  <c:v>11.87</c:v>
                </c:pt>
                <c:pt idx="824">
                  <c:v>20.66</c:v>
                </c:pt>
                <c:pt idx="825">
                  <c:v>10.62</c:v>
                </c:pt>
                <c:pt idx="826">
                  <c:v>6.13</c:v>
                </c:pt>
                <c:pt idx="827">
                  <c:v>8.8000000000000007</c:v>
                </c:pt>
                <c:pt idx="828">
                  <c:v>11.09</c:v>
                </c:pt>
                <c:pt idx="829">
                  <c:v>12.68</c:v>
                </c:pt>
                <c:pt idx="830">
                  <c:v>9.2899999999999991</c:v>
                </c:pt>
                <c:pt idx="831">
                  <c:v>14.58</c:v>
                </c:pt>
                <c:pt idx="832">
                  <c:v>7.99</c:v>
                </c:pt>
                <c:pt idx="833">
                  <c:v>12.95</c:v>
                </c:pt>
                <c:pt idx="834">
                  <c:v>17.91</c:v>
                </c:pt>
                <c:pt idx="835">
                  <c:v>16.75</c:v>
                </c:pt>
                <c:pt idx="836">
                  <c:v>10.119999999999999</c:v>
                </c:pt>
                <c:pt idx="837">
                  <c:v>20.11</c:v>
                </c:pt>
                <c:pt idx="838">
                  <c:v>5.53</c:v>
                </c:pt>
                <c:pt idx="839">
                  <c:v>6.55</c:v>
                </c:pt>
                <c:pt idx="840">
                  <c:v>11.06</c:v>
                </c:pt>
                <c:pt idx="841">
                  <c:v>14.2</c:v>
                </c:pt>
                <c:pt idx="842">
                  <c:v>4.07</c:v>
                </c:pt>
                <c:pt idx="843">
                  <c:v>7.82</c:v>
                </c:pt>
                <c:pt idx="844">
                  <c:v>14.01</c:v>
                </c:pt>
                <c:pt idx="845">
                  <c:v>18.260000000000002</c:v>
                </c:pt>
                <c:pt idx="846">
                  <c:v>14.32</c:v>
                </c:pt>
                <c:pt idx="847">
                  <c:v>13.89</c:v>
                </c:pt>
                <c:pt idx="848">
                  <c:v>13.13</c:v>
                </c:pt>
                <c:pt idx="849">
                  <c:v>22.86</c:v>
                </c:pt>
                <c:pt idx="850">
                  <c:v>7.86</c:v>
                </c:pt>
                <c:pt idx="851">
                  <c:v>14.38</c:v>
                </c:pt>
                <c:pt idx="852">
                  <c:v>4.96</c:v>
                </c:pt>
                <c:pt idx="853">
                  <c:v>16.23</c:v>
                </c:pt>
                <c:pt idx="854">
                  <c:v>9.06</c:v>
                </c:pt>
                <c:pt idx="855">
                  <c:v>7.79</c:v>
                </c:pt>
                <c:pt idx="856">
                  <c:v>11.98</c:v>
                </c:pt>
                <c:pt idx="857">
                  <c:v>7.37</c:v>
                </c:pt>
                <c:pt idx="858">
                  <c:v>12.4</c:v>
                </c:pt>
                <c:pt idx="859">
                  <c:v>8.65</c:v>
                </c:pt>
                <c:pt idx="860">
                  <c:v>7.78</c:v>
                </c:pt>
                <c:pt idx="861">
                  <c:v>11.94</c:v>
                </c:pt>
                <c:pt idx="862">
                  <c:v>12.57</c:v>
                </c:pt>
                <c:pt idx="863">
                  <c:v>8.48</c:v>
                </c:pt>
                <c:pt idx="864">
                  <c:v>10.43</c:v>
                </c:pt>
                <c:pt idx="865">
                  <c:v>13.97</c:v>
                </c:pt>
                <c:pt idx="866">
                  <c:v>20.260000000000002</c:v>
                </c:pt>
                <c:pt idx="867">
                  <c:v>9.84</c:v>
                </c:pt>
                <c:pt idx="868">
                  <c:v>3.92</c:v>
                </c:pt>
                <c:pt idx="869">
                  <c:v>7.97</c:v>
                </c:pt>
                <c:pt idx="870">
                  <c:v>14.47</c:v>
                </c:pt>
                <c:pt idx="871">
                  <c:v>9.15</c:v>
                </c:pt>
                <c:pt idx="872">
                  <c:v>8.18</c:v>
                </c:pt>
                <c:pt idx="873">
                  <c:v>13.38</c:v>
                </c:pt>
                <c:pt idx="874">
                  <c:v>8.34</c:v>
                </c:pt>
                <c:pt idx="875">
                  <c:v>11.75</c:v>
                </c:pt>
                <c:pt idx="876">
                  <c:v>11.11</c:v>
                </c:pt>
                <c:pt idx="877">
                  <c:v>12.56</c:v>
                </c:pt>
                <c:pt idx="878">
                  <c:v>22.04</c:v>
                </c:pt>
                <c:pt idx="879">
                  <c:v>9.2200000000000006</c:v>
                </c:pt>
                <c:pt idx="880">
                  <c:v>11.94</c:v>
                </c:pt>
                <c:pt idx="881">
                  <c:v>14.97</c:v>
                </c:pt>
                <c:pt idx="882">
                  <c:v>9.83</c:v>
                </c:pt>
                <c:pt idx="883">
                  <c:v>12.19</c:v>
                </c:pt>
                <c:pt idx="884">
                  <c:v>9.16</c:v>
                </c:pt>
                <c:pt idx="885">
                  <c:v>12.45</c:v>
                </c:pt>
                <c:pt idx="886">
                  <c:v>12.09</c:v>
                </c:pt>
                <c:pt idx="887">
                  <c:v>11.62</c:v>
                </c:pt>
                <c:pt idx="888">
                  <c:v>14.23</c:v>
                </c:pt>
                <c:pt idx="889">
                  <c:v>8.7100000000000009</c:v>
                </c:pt>
                <c:pt idx="890">
                  <c:v>11.02</c:v>
                </c:pt>
                <c:pt idx="891">
                  <c:v>8.4</c:v>
                </c:pt>
                <c:pt idx="892">
                  <c:v>13.12</c:v>
                </c:pt>
                <c:pt idx="893">
                  <c:v>16.02</c:v>
                </c:pt>
                <c:pt idx="894">
                  <c:v>15.62</c:v>
                </c:pt>
                <c:pt idx="895">
                  <c:v>16.73</c:v>
                </c:pt>
                <c:pt idx="896">
                  <c:v>14.63</c:v>
                </c:pt>
                <c:pt idx="897">
                  <c:v>16.41</c:v>
                </c:pt>
                <c:pt idx="898">
                  <c:v>18.82</c:v>
                </c:pt>
                <c:pt idx="899">
                  <c:v>19.079999999999998</c:v>
                </c:pt>
                <c:pt idx="900">
                  <c:v>17.3</c:v>
                </c:pt>
                <c:pt idx="901">
                  <c:v>12.47</c:v>
                </c:pt>
                <c:pt idx="902">
                  <c:v>12.64</c:v>
                </c:pt>
                <c:pt idx="903">
                  <c:v>5.81</c:v>
                </c:pt>
                <c:pt idx="904">
                  <c:v>7.34</c:v>
                </c:pt>
                <c:pt idx="905">
                  <c:v>12.32</c:v>
                </c:pt>
                <c:pt idx="906">
                  <c:v>19.27</c:v>
                </c:pt>
                <c:pt idx="907">
                  <c:v>11.2</c:v>
                </c:pt>
                <c:pt idx="908">
                  <c:v>9.6</c:v>
                </c:pt>
                <c:pt idx="909">
                  <c:v>12.72</c:v>
                </c:pt>
                <c:pt idx="910">
                  <c:v>11.86</c:v>
                </c:pt>
                <c:pt idx="911">
                  <c:v>11.73</c:v>
                </c:pt>
                <c:pt idx="912">
                  <c:v>4.3899999999999997</c:v>
                </c:pt>
                <c:pt idx="913">
                  <c:v>20.76</c:v>
                </c:pt>
                <c:pt idx="914">
                  <c:v>21.69</c:v>
                </c:pt>
                <c:pt idx="915">
                  <c:v>7.53</c:v>
                </c:pt>
                <c:pt idx="916">
                  <c:v>20.73</c:v>
                </c:pt>
                <c:pt idx="917">
                  <c:v>12.26</c:v>
                </c:pt>
                <c:pt idx="918">
                  <c:v>16.62</c:v>
                </c:pt>
                <c:pt idx="919">
                  <c:v>13.71</c:v>
                </c:pt>
                <c:pt idx="920">
                  <c:v>15.88</c:v>
                </c:pt>
                <c:pt idx="921">
                  <c:v>14.87</c:v>
                </c:pt>
                <c:pt idx="922">
                  <c:v>15.08</c:v>
                </c:pt>
                <c:pt idx="923">
                  <c:v>17.75</c:v>
                </c:pt>
                <c:pt idx="924">
                  <c:v>17.559999999999999</c:v>
                </c:pt>
                <c:pt idx="925">
                  <c:v>15.22</c:v>
                </c:pt>
                <c:pt idx="926">
                  <c:v>15.98</c:v>
                </c:pt>
                <c:pt idx="927">
                  <c:v>12.88</c:v>
                </c:pt>
                <c:pt idx="928">
                  <c:v>18.329999999999998</c:v>
                </c:pt>
                <c:pt idx="929">
                  <c:v>8.7799999999999994</c:v>
                </c:pt>
                <c:pt idx="930">
                  <c:v>6.56</c:v>
                </c:pt>
                <c:pt idx="931">
                  <c:v>20.309999999999999</c:v>
                </c:pt>
                <c:pt idx="932">
                  <c:v>18.71</c:v>
                </c:pt>
                <c:pt idx="933">
                  <c:v>10.23</c:v>
                </c:pt>
                <c:pt idx="934">
                  <c:v>24.18</c:v>
                </c:pt>
                <c:pt idx="935">
                  <c:v>18.37</c:v>
                </c:pt>
                <c:pt idx="936">
                  <c:v>6.95</c:v>
                </c:pt>
                <c:pt idx="937">
                  <c:v>11.99</c:v>
                </c:pt>
                <c:pt idx="938">
                  <c:v>8.5500000000000007</c:v>
                </c:pt>
                <c:pt idx="939">
                  <c:v>16.760000000000002</c:v>
                </c:pt>
                <c:pt idx="940">
                  <c:v>15.98</c:v>
                </c:pt>
                <c:pt idx="941">
                  <c:v>13.14</c:v>
                </c:pt>
                <c:pt idx="942">
                  <c:v>12.62</c:v>
                </c:pt>
                <c:pt idx="943">
                  <c:v>11.31</c:v>
                </c:pt>
                <c:pt idx="944">
                  <c:v>16.29</c:v>
                </c:pt>
                <c:pt idx="945">
                  <c:v>18.989999999999998</c:v>
                </c:pt>
                <c:pt idx="946">
                  <c:v>17.89</c:v>
                </c:pt>
                <c:pt idx="947">
                  <c:v>22.92</c:v>
                </c:pt>
                <c:pt idx="948">
                  <c:v>11.2</c:v>
                </c:pt>
                <c:pt idx="949">
                  <c:v>20.67</c:v>
                </c:pt>
                <c:pt idx="950">
                  <c:v>20.9</c:v>
                </c:pt>
                <c:pt idx="951">
                  <c:v>13.92</c:v>
                </c:pt>
                <c:pt idx="952">
                  <c:v>12.31</c:v>
                </c:pt>
                <c:pt idx="953">
                  <c:v>16.329999999999998</c:v>
                </c:pt>
                <c:pt idx="954">
                  <c:v>15.38</c:v>
                </c:pt>
                <c:pt idx="955">
                  <c:v>13</c:v>
                </c:pt>
                <c:pt idx="956">
                  <c:v>11.14</c:v>
                </c:pt>
                <c:pt idx="957">
                  <c:v>18.690000000000001</c:v>
                </c:pt>
                <c:pt idx="958">
                  <c:v>15.46</c:v>
                </c:pt>
                <c:pt idx="959">
                  <c:v>12.79</c:v>
                </c:pt>
                <c:pt idx="960">
                  <c:v>22.32</c:v>
                </c:pt>
                <c:pt idx="961">
                  <c:v>20.56</c:v>
                </c:pt>
                <c:pt idx="962">
                  <c:v>13.97</c:v>
                </c:pt>
                <c:pt idx="963">
                  <c:v>17.2</c:v>
                </c:pt>
                <c:pt idx="964">
                  <c:v>13.51</c:v>
                </c:pt>
                <c:pt idx="965">
                  <c:v>15.92</c:v>
                </c:pt>
                <c:pt idx="966">
                  <c:v>8.4499999999999993</c:v>
                </c:pt>
                <c:pt idx="967">
                  <c:v>7.93</c:v>
                </c:pt>
                <c:pt idx="968">
                  <c:v>24.17</c:v>
                </c:pt>
                <c:pt idx="969">
                  <c:v>12.27</c:v>
                </c:pt>
                <c:pt idx="970">
                  <c:v>13.32</c:v>
                </c:pt>
                <c:pt idx="971">
                  <c:v>9.14</c:v>
                </c:pt>
                <c:pt idx="972">
                  <c:v>15.19</c:v>
                </c:pt>
                <c:pt idx="973">
                  <c:v>14.5</c:v>
                </c:pt>
                <c:pt idx="974">
                  <c:v>15.44</c:v>
                </c:pt>
                <c:pt idx="975">
                  <c:v>9.4600000000000009</c:v>
                </c:pt>
                <c:pt idx="976">
                  <c:v>12.3</c:v>
                </c:pt>
                <c:pt idx="977">
                  <c:v>14</c:v>
                </c:pt>
                <c:pt idx="978">
                  <c:v>15.31</c:v>
                </c:pt>
                <c:pt idx="979">
                  <c:v>22.58</c:v>
                </c:pt>
                <c:pt idx="980">
                  <c:v>13.18</c:v>
                </c:pt>
                <c:pt idx="981">
                  <c:v>5.25</c:v>
                </c:pt>
                <c:pt idx="982">
                  <c:v>12.66</c:v>
                </c:pt>
                <c:pt idx="983">
                  <c:v>14.13</c:v>
                </c:pt>
                <c:pt idx="984">
                  <c:v>15.71</c:v>
                </c:pt>
                <c:pt idx="985">
                  <c:v>13.85</c:v>
                </c:pt>
                <c:pt idx="986">
                  <c:v>12.86</c:v>
                </c:pt>
                <c:pt idx="987">
                  <c:v>16.18</c:v>
                </c:pt>
                <c:pt idx="988">
                  <c:v>9.7799999999999994</c:v>
                </c:pt>
                <c:pt idx="989">
                  <c:v>9.74</c:v>
                </c:pt>
                <c:pt idx="990">
                  <c:v>21.26</c:v>
                </c:pt>
                <c:pt idx="991">
                  <c:v>10.65</c:v>
                </c:pt>
                <c:pt idx="992">
                  <c:v>15.56</c:v>
                </c:pt>
                <c:pt idx="993">
                  <c:v>7.25</c:v>
                </c:pt>
                <c:pt idx="994">
                  <c:v>12.04</c:v>
                </c:pt>
                <c:pt idx="995">
                  <c:v>12.83</c:v>
                </c:pt>
                <c:pt idx="996">
                  <c:v>18.63</c:v>
                </c:pt>
                <c:pt idx="997">
                  <c:v>7.16</c:v>
                </c:pt>
                <c:pt idx="998">
                  <c:v>11.91</c:v>
                </c:pt>
                <c:pt idx="999">
                  <c:v>13.28</c:v>
                </c:pt>
                <c:pt idx="1000">
                  <c:v>8.31</c:v>
                </c:pt>
                <c:pt idx="1001">
                  <c:v>9.89</c:v>
                </c:pt>
                <c:pt idx="1002">
                  <c:v>15.1</c:v>
                </c:pt>
                <c:pt idx="1003">
                  <c:v>17.96</c:v>
                </c:pt>
                <c:pt idx="1004">
                  <c:v>21.96</c:v>
                </c:pt>
                <c:pt idx="1005">
                  <c:v>17.809999999999999</c:v>
                </c:pt>
                <c:pt idx="1006">
                  <c:v>9.86</c:v>
                </c:pt>
                <c:pt idx="1007">
                  <c:v>12.05</c:v>
                </c:pt>
                <c:pt idx="1008">
                  <c:v>14.17</c:v>
                </c:pt>
                <c:pt idx="1009">
                  <c:v>11.41</c:v>
                </c:pt>
                <c:pt idx="1010">
                  <c:v>10.050000000000001</c:v>
                </c:pt>
                <c:pt idx="1011">
                  <c:v>11.51</c:v>
                </c:pt>
                <c:pt idx="1012">
                  <c:v>13.08</c:v>
                </c:pt>
                <c:pt idx="1013">
                  <c:v>6.79</c:v>
                </c:pt>
                <c:pt idx="1014">
                  <c:v>9.9</c:v>
                </c:pt>
                <c:pt idx="1015">
                  <c:v>6.95</c:v>
                </c:pt>
                <c:pt idx="1016">
                  <c:v>8.11</c:v>
                </c:pt>
                <c:pt idx="1017">
                  <c:v>15.69</c:v>
                </c:pt>
                <c:pt idx="1018">
                  <c:v>8.68</c:v>
                </c:pt>
                <c:pt idx="1019">
                  <c:v>14.5</c:v>
                </c:pt>
                <c:pt idx="1020">
                  <c:v>13.93</c:v>
                </c:pt>
                <c:pt idx="1021">
                  <c:v>15.52</c:v>
                </c:pt>
                <c:pt idx="1022">
                  <c:v>10.88</c:v>
                </c:pt>
                <c:pt idx="1023">
                  <c:v>10.039999999999999</c:v>
                </c:pt>
                <c:pt idx="1024">
                  <c:v>9.5500000000000007</c:v>
                </c:pt>
                <c:pt idx="1025">
                  <c:v>9.3000000000000007</c:v>
                </c:pt>
                <c:pt idx="1026">
                  <c:v>6.19</c:v>
                </c:pt>
                <c:pt idx="1027">
                  <c:v>6.01</c:v>
                </c:pt>
                <c:pt idx="1028">
                  <c:v>16.559999999999999</c:v>
                </c:pt>
                <c:pt idx="1029">
                  <c:v>17.05</c:v>
                </c:pt>
                <c:pt idx="1030">
                  <c:v>21.25</c:v>
                </c:pt>
                <c:pt idx="1031">
                  <c:v>23.73</c:v>
                </c:pt>
                <c:pt idx="1032">
                  <c:v>22.03</c:v>
                </c:pt>
                <c:pt idx="1033">
                  <c:v>17.72</c:v>
                </c:pt>
                <c:pt idx="1034">
                  <c:v>23.8</c:v>
                </c:pt>
                <c:pt idx="1035">
                  <c:v>21.74</c:v>
                </c:pt>
                <c:pt idx="1036">
                  <c:v>22.81</c:v>
                </c:pt>
                <c:pt idx="1037">
                  <c:v>22.61</c:v>
                </c:pt>
                <c:pt idx="1038">
                  <c:v>19.43</c:v>
                </c:pt>
                <c:pt idx="1039">
                  <c:v>20.32</c:v>
                </c:pt>
                <c:pt idx="1040">
                  <c:v>19.8</c:v>
                </c:pt>
                <c:pt idx="1041">
                  <c:v>21.63</c:v>
                </c:pt>
                <c:pt idx="1042">
                  <c:v>18.34</c:v>
                </c:pt>
                <c:pt idx="1043">
                  <c:v>7.59</c:v>
                </c:pt>
                <c:pt idx="1044">
                  <c:v>6.44</c:v>
                </c:pt>
                <c:pt idx="1045">
                  <c:v>12.69</c:v>
                </c:pt>
                <c:pt idx="1046">
                  <c:v>10.86</c:v>
                </c:pt>
                <c:pt idx="1047">
                  <c:v>9.25</c:v>
                </c:pt>
                <c:pt idx="1048">
                  <c:v>8.08</c:v>
                </c:pt>
                <c:pt idx="1049">
                  <c:v>5.99</c:v>
                </c:pt>
                <c:pt idx="1050">
                  <c:v>4.46</c:v>
                </c:pt>
                <c:pt idx="1051">
                  <c:v>11.19</c:v>
                </c:pt>
                <c:pt idx="1052">
                  <c:v>12.93</c:v>
                </c:pt>
                <c:pt idx="1053">
                  <c:v>18.73</c:v>
                </c:pt>
                <c:pt idx="1054">
                  <c:v>13.65</c:v>
                </c:pt>
                <c:pt idx="1055">
                  <c:v>10.29</c:v>
                </c:pt>
                <c:pt idx="1056">
                  <c:v>15.46</c:v>
                </c:pt>
                <c:pt idx="1057">
                  <c:v>16.760000000000002</c:v>
                </c:pt>
                <c:pt idx="1058">
                  <c:v>8.91</c:v>
                </c:pt>
                <c:pt idx="1059">
                  <c:v>13.97</c:v>
                </c:pt>
                <c:pt idx="1060">
                  <c:v>20.149999999999999</c:v>
                </c:pt>
                <c:pt idx="1061">
                  <c:v>16.71</c:v>
                </c:pt>
                <c:pt idx="1062">
                  <c:v>11.01</c:v>
                </c:pt>
                <c:pt idx="1063">
                  <c:v>8.2899999999999991</c:v>
                </c:pt>
                <c:pt idx="1064">
                  <c:v>13.78</c:v>
                </c:pt>
                <c:pt idx="1065">
                  <c:v>21.69</c:v>
                </c:pt>
                <c:pt idx="1066">
                  <c:v>24.38</c:v>
                </c:pt>
                <c:pt idx="1067">
                  <c:v>9.65</c:v>
                </c:pt>
                <c:pt idx="1068">
                  <c:v>15.01</c:v>
                </c:pt>
                <c:pt idx="1069">
                  <c:v>23.83</c:v>
                </c:pt>
                <c:pt idx="1070">
                  <c:v>23.01</c:v>
                </c:pt>
                <c:pt idx="1071">
                  <c:v>23.91</c:v>
                </c:pt>
                <c:pt idx="1072">
                  <c:v>23.75</c:v>
                </c:pt>
                <c:pt idx="1073">
                  <c:v>21.3</c:v>
                </c:pt>
                <c:pt idx="1074">
                  <c:v>24.15</c:v>
                </c:pt>
                <c:pt idx="1075">
                  <c:v>19.079999999999998</c:v>
                </c:pt>
                <c:pt idx="1076">
                  <c:v>24.11</c:v>
                </c:pt>
                <c:pt idx="1077">
                  <c:v>19.079999999999998</c:v>
                </c:pt>
                <c:pt idx="1078">
                  <c:v>23.04</c:v>
                </c:pt>
                <c:pt idx="1079">
                  <c:v>14.33</c:v>
                </c:pt>
                <c:pt idx="1080">
                  <c:v>21.76</c:v>
                </c:pt>
                <c:pt idx="1081">
                  <c:v>21.98</c:v>
                </c:pt>
                <c:pt idx="1082">
                  <c:v>23.09</c:v>
                </c:pt>
                <c:pt idx="1083">
                  <c:v>26.22</c:v>
                </c:pt>
                <c:pt idx="1084">
                  <c:v>26.4</c:v>
                </c:pt>
                <c:pt idx="1085">
                  <c:v>24.59</c:v>
                </c:pt>
                <c:pt idx="1086">
                  <c:v>21.92</c:v>
                </c:pt>
                <c:pt idx="1087">
                  <c:v>20.9</c:v>
                </c:pt>
                <c:pt idx="1088">
                  <c:v>18.89</c:v>
                </c:pt>
                <c:pt idx="1089">
                  <c:v>22.42</c:v>
                </c:pt>
                <c:pt idx="1090">
                  <c:v>21.64</c:v>
                </c:pt>
                <c:pt idx="1091">
                  <c:v>24.51</c:v>
                </c:pt>
                <c:pt idx="1092">
                  <c:v>23.33</c:v>
                </c:pt>
                <c:pt idx="1093">
                  <c:v>17.28</c:v>
                </c:pt>
                <c:pt idx="1094">
                  <c:v>21.87</c:v>
                </c:pt>
                <c:pt idx="1095">
                  <c:v>19.2</c:v>
                </c:pt>
                <c:pt idx="1096">
                  <c:v>15.76</c:v>
                </c:pt>
                <c:pt idx="1097">
                  <c:v>26.25</c:v>
                </c:pt>
                <c:pt idx="1098">
                  <c:v>20.84</c:v>
                </c:pt>
                <c:pt idx="1099">
                  <c:v>19</c:v>
                </c:pt>
                <c:pt idx="1100">
                  <c:v>21.83</c:v>
                </c:pt>
                <c:pt idx="1101">
                  <c:v>20.190000000000001</c:v>
                </c:pt>
                <c:pt idx="1102">
                  <c:v>15.97</c:v>
                </c:pt>
                <c:pt idx="1103">
                  <c:v>22.58</c:v>
                </c:pt>
                <c:pt idx="1104">
                  <c:v>20.89</c:v>
                </c:pt>
                <c:pt idx="1105">
                  <c:v>22.38</c:v>
                </c:pt>
                <c:pt idx="1106">
                  <c:v>11.83</c:v>
                </c:pt>
                <c:pt idx="1107">
                  <c:v>23.15</c:v>
                </c:pt>
                <c:pt idx="1108">
                  <c:v>28.58</c:v>
                </c:pt>
                <c:pt idx="1109">
                  <c:v>28.46</c:v>
                </c:pt>
                <c:pt idx="1110">
                  <c:v>16.2</c:v>
                </c:pt>
                <c:pt idx="1111">
                  <c:v>13.9</c:v>
                </c:pt>
                <c:pt idx="1112">
                  <c:v>17.71</c:v>
                </c:pt>
                <c:pt idx="1113">
                  <c:v>14.98</c:v>
                </c:pt>
                <c:pt idx="1114">
                  <c:v>17.559999999999999</c:v>
                </c:pt>
                <c:pt idx="1115">
                  <c:v>19.2</c:v>
                </c:pt>
                <c:pt idx="1116">
                  <c:v>19.899999999999999</c:v>
                </c:pt>
                <c:pt idx="1117">
                  <c:v>21.33</c:v>
                </c:pt>
                <c:pt idx="1118">
                  <c:v>21.23</c:v>
                </c:pt>
                <c:pt idx="1119">
                  <c:v>20.41</c:v>
                </c:pt>
                <c:pt idx="1120">
                  <c:v>21.68</c:v>
                </c:pt>
                <c:pt idx="1121">
                  <c:v>16.52</c:v>
                </c:pt>
                <c:pt idx="1122">
                  <c:v>11.77</c:v>
                </c:pt>
                <c:pt idx="1123">
                  <c:v>20.440000000000001</c:v>
                </c:pt>
                <c:pt idx="1124">
                  <c:v>20.309999999999999</c:v>
                </c:pt>
                <c:pt idx="1125">
                  <c:v>23.47</c:v>
                </c:pt>
                <c:pt idx="1126">
                  <c:v>22.63</c:v>
                </c:pt>
                <c:pt idx="1127">
                  <c:v>5.35</c:v>
                </c:pt>
                <c:pt idx="1128">
                  <c:v>11.2</c:v>
                </c:pt>
                <c:pt idx="1129">
                  <c:v>23.81</c:v>
                </c:pt>
                <c:pt idx="1130">
                  <c:v>19.18</c:v>
                </c:pt>
                <c:pt idx="1131">
                  <c:v>19.72</c:v>
                </c:pt>
                <c:pt idx="1132">
                  <c:v>20.39</c:v>
                </c:pt>
                <c:pt idx="1133">
                  <c:v>20.88</c:v>
                </c:pt>
                <c:pt idx="1134">
                  <c:v>26.57</c:v>
                </c:pt>
                <c:pt idx="1135">
                  <c:v>25.63</c:v>
                </c:pt>
                <c:pt idx="1136">
                  <c:v>26.09</c:v>
                </c:pt>
                <c:pt idx="1137">
                  <c:v>27.68</c:v>
                </c:pt>
                <c:pt idx="1138">
                  <c:v>19.93</c:v>
                </c:pt>
                <c:pt idx="1139">
                  <c:v>20.65</c:v>
                </c:pt>
                <c:pt idx="1140">
                  <c:v>17.5</c:v>
                </c:pt>
                <c:pt idx="1141">
                  <c:v>21.45</c:v>
                </c:pt>
                <c:pt idx="1142">
                  <c:v>25.04</c:v>
                </c:pt>
                <c:pt idx="1143">
                  <c:v>23.75</c:v>
                </c:pt>
                <c:pt idx="1144">
                  <c:v>21.1</c:v>
                </c:pt>
                <c:pt idx="1217">
                  <c:v>16.75</c:v>
                </c:pt>
                <c:pt idx="1218">
                  <c:v>15.18</c:v>
                </c:pt>
                <c:pt idx="1219">
                  <c:v>9.2100000000000009</c:v>
                </c:pt>
                <c:pt idx="1220">
                  <c:v>7.63</c:v>
                </c:pt>
                <c:pt idx="1221">
                  <c:v>9.41</c:v>
                </c:pt>
                <c:pt idx="1222">
                  <c:v>6.32</c:v>
                </c:pt>
                <c:pt idx="1223">
                  <c:v>10.28</c:v>
                </c:pt>
                <c:pt idx="1224">
                  <c:v>6.6</c:v>
                </c:pt>
                <c:pt idx="1225">
                  <c:v>11.03</c:v>
                </c:pt>
                <c:pt idx="1226">
                  <c:v>13.84</c:v>
                </c:pt>
                <c:pt idx="1227">
                  <c:v>12.16</c:v>
                </c:pt>
                <c:pt idx="1228">
                  <c:v>9.6</c:v>
                </c:pt>
                <c:pt idx="1229">
                  <c:v>16.34</c:v>
                </c:pt>
                <c:pt idx="1230">
                  <c:v>17.260000000000002</c:v>
                </c:pt>
                <c:pt idx="1231">
                  <c:v>16.82</c:v>
                </c:pt>
                <c:pt idx="1232">
                  <c:v>6.28</c:v>
                </c:pt>
                <c:pt idx="1233">
                  <c:v>14.71</c:v>
                </c:pt>
                <c:pt idx="1234">
                  <c:v>18.010000000000002</c:v>
                </c:pt>
                <c:pt idx="1235">
                  <c:v>17.14</c:v>
                </c:pt>
                <c:pt idx="1236">
                  <c:v>6.78</c:v>
                </c:pt>
                <c:pt idx="1237">
                  <c:v>13.3</c:v>
                </c:pt>
                <c:pt idx="1238">
                  <c:v>19.260000000000002</c:v>
                </c:pt>
                <c:pt idx="1239">
                  <c:v>21.25</c:v>
                </c:pt>
                <c:pt idx="1240">
                  <c:v>14.08</c:v>
                </c:pt>
                <c:pt idx="1241">
                  <c:v>14.78</c:v>
                </c:pt>
                <c:pt idx="1242">
                  <c:v>7.35</c:v>
                </c:pt>
                <c:pt idx="1243">
                  <c:v>9.43</c:v>
                </c:pt>
                <c:pt idx="1244">
                  <c:v>17.920000000000002</c:v>
                </c:pt>
                <c:pt idx="1245">
                  <c:v>17.559999999999999</c:v>
                </c:pt>
                <c:pt idx="1246">
                  <c:v>17.170000000000002</c:v>
                </c:pt>
                <c:pt idx="1247">
                  <c:v>13.03</c:v>
                </c:pt>
                <c:pt idx="1248">
                  <c:v>13.21</c:v>
                </c:pt>
                <c:pt idx="1249">
                  <c:v>2.33</c:v>
                </c:pt>
                <c:pt idx="1250">
                  <c:v>10.31</c:v>
                </c:pt>
                <c:pt idx="1251">
                  <c:v>5.41</c:v>
                </c:pt>
                <c:pt idx="1252">
                  <c:v>6.55</c:v>
                </c:pt>
                <c:pt idx="1253">
                  <c:v>11.36</c:v>
                </c:pt>
                <c:pt idx="1254">
                  <c:v>11.28</c:v>
                </c:pt>
                <c:pt idx="1255">
                  <c:v>13.25</c:v>
                </c:pt>
                <c:pt idx="1256">
                  <c:v>6.26</c:v>
                </c:pt>
                <c:pt idx="1257">
                  <c:v>12.44</c:v>
                </c:pt>
                <c:pt idx="1258">
                  <c:v>9.1300000000000008</c:v>
                </c:pt>
                <c:pt idx="1259">
                  <c:v>20.84</c:v>
                </c:pt>
                <c:pt idx="1260">
                  <c:v>8.76</c:v>
                </c:pt>
                <c:pt idx="1261">
                  <c:v>8.7100000000000009</c:v>
                </c:pt>
                <c:pt idx="1262">
                  <c:v>21.15</c:v>
                </c:pt>
                <c:pt idx="1263">
                  <c:v>13.43</c:v>
                </c:pt>
                <c:pt idx="1264">
                  <c:v>16.41</c:v>
                </c:pt>
                <c:pt idx="1265">
                  <c:v>14.83</c:v>
                </c:pt>
                <c:pt idx="1266">
                  <c:v>10.6</c:v>
                </c:pt>
                <c:pt idx="1267">
                  <c:v>9.68</c:v>
                </c:pt>
                <c:pt idx="1268">
                  <c:v>12.54</c:v>
                </c:pt>
                <c:pt idx="1269">
                  <c:v>16.23</c:v>
                </c:pt>
                <c:pt idx="1270">
                  <c:v>9.6199999999999992</c:v>
                </c:pt>
                <c:pt idx="1271">
                  <c:v>16.32</c:v>
                </c:pt>
                <c:pt idx="1272">
                  <c:v>7.87</c:v>
                </c:pt>
                <c:pt idx="1273">
                  <c:v>19.89</c:v>
                </c:pt>
                <c:pt idx="1274">
                  <c:v>15.82</c:v>
                </c:pt>
                <c:pt idx="1275">
                  <c:v>15.98</c:v>
                </c:pt>
                <c:pt idx="1276">
                  <c:v>7.36</c:v>
                </c:pt>
                <c:pt idx="1277">
                  <c:v>17.579999999999998</c:v>
                </c:pt>
                <c:pt idx="1278">
                  <c:v>19.27</c:v>
                </c:pt>
                <c:pt idx="1279">
                  <c:v>3.8</c:v>
                </c:pt>
                <c:pt idx="1280">
                  <c:v>11.85</c:v>
                </c:pt>
                <c:pt idx="1281">
                  <c:v>16.46</c:v>
                </c:pt>
                <c:pt idx="1282">
                  <c:v>13.52</c:v>
                </c:pt>
                <c:pt idx="1283">
                  <c:v>7.26</c:v>
                </c:pt>
                <c:pt idx="1284">
                  <c:v>14.38</c:v>
                </c:pt>
                <c:pt idx="1285">
                  <c:v>14.83</c:v>
                </c:pt>
                <c:pt idx="1286">
                  <c:v>8.8000000000000007</c:v>
                </c:pt>
                <c:pt idx="1287">
                  <c:v>11.03</c:v>
                </c:pt>
                <c:pt idx="1288">
                  <c:v>18.04</c:v>
                </c:pt>
                <c:pt idx="1289">
                  <c:v>8.73</c:v>
                </c:pt>
                <c:pt idx="1290">
                  <c:v>12.21</c:v>
                </c:pt>
                <c:pt idx="1291">
                  <c:v>12.26</c:v>
                </c:pt>
                <c:pt idx="1292">
                  <c:v>5.58</c:v>
                </c:pt>
                <c:pt idx="1293">
                  <c:v>14.22</c:v>
                </c:pt>
                <c:pt idx="1294">
                  <c:v>14.4</c:v>
                </c:pt>
                <c:pt idx="1295">
                  <c:v>14.03</c:v>
                </c:pt>
                <c:pt idx="1296">
                  <c:v>19.72</c:v>
                </c:pt>
                <c:pt idx="1297">
                  <c:v>12.18</c:v>
                </c:pt>
                <c:pt idx="1298">
                  <c:v>19.21</c:v>
                </c:pt>
                <c:pt idx="1299">
                  <c:v>11.88</c:v>
                </c:pt>
                <c:pt idx="1300">
                  <c:v>20.96</c:v>
                </c:pt>
                <c:pt idx="1301">
                  <c:v>18.27</c:v>
                </c:pt>
                <c:pt idx="1302">
                  <c:v>12.73</c:v>
                </c:pt>
                <c:pt idx="1303">
                  <c:v>11.36</c:v>
                </c:pt>
                <c:pt idx="1304">
                  <c:v>9.01</c:v>
                </c:pt>
                <c:pt idx="1305">
                  <c:v>17.87</c:v>
                </c:pt>
                <c:pt idx="1306">
                  <c:v>18.03</c:v>
                </c:pt>
                <c:pt idx="1307">
                  <c:v>10.96</c:v>
                </c:pt>
                <c:pt idx="1308">
                  <c:v>11.12</c:v>
                </c:pt>
                <c:pt idx="1309">
                  <c:v>15.69</c:v>
                </c:pt>
                <c:pt idx="1310">
                  <c:v>3.43</c:v>
                </c:pt>
                <c:pt idx="1311">
                  <c:v>10.83</c:v>
                </c:pt>
                <c:pt idx="1312">
                  <c:v>5.23</c:v>
                </c:pt>
                <c:pt idx="1313">
                  <c:v>19.98</c:v>
                </c:pt>
                <c:pt idx="1314">
                  <c:v>2.94</c:v>
                </c:pt>
                <c:pt idx="1315">
                  <c:v>13.66</c:v>
                </c:pt>
                <c:pt idx="1316">
                  <c:v>12.36</c:v>
                </c:pt>
                <c:pt idx="1317">
                  <c:v>10.1</c:v>
                </c:pt>
                <c:pt idx="1318">
                  <c:v>16.47</c:v>
                </c:pt>
                <c:pt idx="1319">
                  <c:v>16.57</c:v>
                </c:pt>
                <c:pt idx="1320">
                  <c:v>16.059999999999999</c:v>
                </c:pt>
                <c:pt idx="1321">
                  <c:v>16.149999999999999</c:v>
                </c:pt>
                <c:pt idx="1322">
                  <c:v>27.68</c:v>
                </c:pt>
                <c:pt idx="1323">
                  <c:v>21.76</c:v>
                </c:pt>
                <c:pt idx="1324">
                  <c:v>25.42</c:v>
                </c:pt>
                <c:pt idx="1325">
                  <c:v>25.91</c:v>
                </c:pt>
                <c:pt idx="1326">
                  <c:v>23.66</c:v>
                </c:pt>
                <c:pt idx="1327">
                  <c:v>10.65</c:v>
                </c:pt>
                <c:pt idx="1328">
                  <c:v>10.54</c:v>
                </c:pt>
                <c:pt idx="1329">
                  <c:v>14.18</c:v>
                </c:pt>
                <c:pt idx="1330">
                  <c:v>13.15</c:v>
                </c:pt>
                <c:pt idx="1331">
                  <c:v>18.3</c:v>
                </c:pt>
                <c:pt idx="1332">
                  <c:v>12.36</c:v>
                </c:pt>
                <c:pt idx="1333">
                  <c:v>21.56</c:v>
                </c:pt>
                <c:pt idx="1334">
                  <c:v>19.03</c:v>
                </c:pt>
                <c:pt idx="1335">
                  <c:v>7.06</c:v>
                </c:pt>
                <c:pt idx="1336">
                  <c:v>8.98</c:v>
                </c:pt>
                <c:pt idx="1337">
                  <c:v>7.18</c:v>
                </c:pt>
                <c:pt idx="1338">
                  <c:v>13.48</c:v>
                </c:pt>
                <c:pt idx="1339">
                  <c:v>12.71</c:v>
                </c:pt>
                <c:pt idx="1340">
                  <c:v>9.67</c:v>
                </c:pt>
                <c:pt idx="1341">
                  <c:v>7.97</c:v>
                </c:pt>
                <c:pt idx="1342">
                  <c:v>10.37</c:v>
                </c:pt>
                <c:pt idx="1343">
                  <c:v>13.69</c:v>
                </c:pt>
                <c:pt idx="1344">
                  <c:v>8.49</c:v>
                </c:pt>
                <c:pt idx="1345">
                  <c:v>7.05</c:v>
                </c:pt>
                <c:pt idx="1346">
                  <c:v>9.5399999999999991</c:v>
                </c:pt>
                <c:pt idx="1347">
                  <c:v>12.95</c:v>
                </c:pt>
                <c:pt idx="1348">
                  <c:v>15.24</c:v>
                </c:pt>
                <c:pt idx="1349">
                  <c:v>14.47</c:v>
                </c:pt>
                <c:pt idx="1350">
                  <c:v>8.09</c:v>
                </c:pt>
                <c:pt idx="1351">
                  <c:v>10.57</c:v>
                </c:pt>
                <c:pt idx="1352">
                  <c:v>11.62</c:v>
                </c:pt>
                <c:pt idx="1353">
                  <c:v>8.09</c:v>
                </c:pt>
                <c:pt idx="1354">
                  <c:v>9.48</c:v>
                </c:pt>
                <c:pt idx="1355">
                  <c:v>15.82</c:v>
                </c:pt>
                <c:pt idx="1356">
                  <c:v>16.350000000000001</c:v>
                </c:pt>
                <c:pt idx="1357">
                  <c:v>13.06</c:v>
                </c:pt>
                <c:pt idx="1358">
                  <c:v>15.61</c:v>
                </c:pt>
                <c:pt idx="1359">
                  <c:v>6.37</c:v>
                </c:pt>
                <c:pt idx="1360">
                  <c:v>19.66</c:v>
                </c:pt>
                <c:pt idx="1361">
                  <c:v>20.399999999999999</c:v>
                </c:pt>
                <c:pt idx="1362">
                  <c:v>4.96</c:v>
                </c:pt>
                <c:pt idx="1363">
                  <c:v>5.63</c:v>
                </c:pt>
                <c:pt idx="1364">
                  <c:v>6.18</c:v>
                </c:pt>
                <c:pt idx="1365">
                  <c:v>10.49</c:v>
                </c:pt>
                <c:pt idx="1366">
                  <c:v>17.18</c:v>
                </c:pt>
                <c:pt idx="1367">
                  <c:v>11.52</c:v>
                </c:pt>
                <c:pt idx="1368">
                  <c:v>6.72</c:v>
                </c:pt>
                <c:pt idx="1369">
                  <c:v>9.07</c:v>
                </c:pt>
                <c:pt idx="1370">
                  <c:v>5.66</c:v>
                </c:pt>
                <c:pt idx="1371">
                  <c:v>7.79</c:v>
                </c:pt>
                <c:pt idx="1372">
                  <c:v>14.36</c:v>
                </c:pt>
                <c:pt idx="1373">
                  <c:v>17.22</c:v>
                </c:pt>
                <c:pt idx="1374">
                  <c:v>12.85</c:v>
                </c:pt>
                <c:pt idx="1375">
                  <c:v>14.89</c:v>
                </c:pt>
                <c:pt idx="1376">
                  <c:v>15.45</c:v>
                </c:pt>
                <c:pt idx="1377">
                  <c:v>13.21</c:v>
                </c:pt>
                <c:pt idx="1378">
                  <c:v>19.850000000000001</c:v>
                </c:pt>
                <c:pt idx="1379">
                  <c:v>13.29</c:v>
                </c:pt>
                <c:pt idx="1380">
                  <c:v>15.34</c:v>
                </c:pt>
                <c:pt idx="1381">
                  <c:v>16.87</c:v>
                </c:pt>
                <c:pt idx="1382">
                  <c:v>15.55</c:v>
                </c:pt>
                <c:pt idx="1383">
                  <c:v>17.239999999999998</c:v>
                </c:pt>
                <c:pt idx="1384">
                  <c:v>20.02</c:v>
                </c:pt>
                <c:pt idx="1385">
                  <c:v>20.190000000000001</c:v>
                </c:pt>
                <c:pt idx="1386">
                  <c:v>20.7</c:v>
                </c:pt>
                <c:pt idx="1387">
                  <c:v>12.59</c:v>
                </c:pt>
                <c:pt idx="1388">
                  <c:v>12.85</c:v>
                </c:pt>
                <c:pt idx="1389">
                  <c:v>16.989999999999998</c:v>
                </c:pt>
                <c:pt idx="1390">
                  <c:v>15.33</c:v>
                </c:pt>
                <c:pt idx="1391">
                  <c:v>17.13</c:v>
                </c:pt>
                <c:pt idx="1392">
                  <c:v>15.43</c:v>
                </c:pt>
                <c:pt idx="1393">
                  <c:v>17</c:v>
                </c:pt>
                <c:pt idx="1394">
                  <c:v>18.489999999999998</c:v>
                </c:pt>
                <c:pt idx="1395">
                  <c:v>18.600000000000001</c:v>
                </c:pt>
                <c:pt idx="1396">
                  <c:v>21.75</c:v>
                </c:pt>
                <c:pt idx="1397">
                  <c:v>20.85</c:v>
                </c:pt>
                <c:pt idx="1398">
                  <c:v>11.95</c:v>
                </c:pt>
                <c:pt idx="1399">
                  <c:v>20.49</c:v>
                </c:pt>
                <c:pt idx="1400">
                  <c:v>18.13</c:v>
                </c:pt>
                <c:pt idx="1401">
                  <c:v>16.61</c:v>
                </c:pt>
                <c:pt idx="1402">
                  <c:v>18.170000000000002</c:v>
                </c:pt>
                <c:pt idx="1403">
                  <c:v>17.559999999999999</c:v>
                </c:pt>
                <c:pt idx="1404">
                  <c:v>17.510000000000002</c:v>
                </c:pt>
                <c:pt idx="1405">
                  <c:v>18.09</c:v>
                </c:pt>
                <c:pt idx="1406">
                  <c:v>14.83</c:v>
                </c:pt>
                <c:pt idx="1407">
                  <c:v>17.649999999999999</c:v>
                </c:pt>
                <c:pt idx="1408">
                  <c:v>17.77</c:v>
                </c:pt>
                <c:pt idx="1409">
                  <c:v>19.41</c:v>
                </c:pt>
                <c:pt idx="1410">
                  <c:v>21.78</c:v>
                </c:pt>
                <c:pt idx="1411">
                  <c:v>20.059999999999999</c:v>
                </c:pt>
                <c:pt idx="1412">
                  <c:v>17.73</c:v>
                </c:pt>
                <c:pt idx="1413">
                  <c:v>14.63</c:v>
                </c:pt>
                <c:pt idx="1414">
                  <c:v>19.579999999999998</c:v>
                </c:pt>
                <c:pt idx="1415">
                  <c:v>20.64</c:v>
                </c:pt>
                <c:pt idx="1416">
                  <c:v>19.13</c:v>
                </c:pt>
                <c:pt idx="1417">
                  <c:v>16.86</c:v>
                </c:pt>
                <c:pt idx="1418">
                  <c:v>18.34</c:v>
                </c:pt>
                <c:pt idx="1419">
                  <c:v>15.88</c:v>
                </c:pt>
                <c:pt idx="1420">
                  <c:v>18.84</c:v>
                </c:pt>
                <c:pt idx="1421">
                  <c:v>15.91</c:v>
                </c:pt>
                <c:pt idx="1422">
                  <c:v>20.67</c:v>
                </c:pt>
                <c:pt idx="1423">
                  <c:v>17</c:v>
                </c:pt>
                <c:pt idx="1424">
                  <c:v>17.84</c:v>
                </c:pt>
                <c:pt idx="1425">
                  <c:v>20.52</c:v>
                </c:pt>
                <c:pt idx="1426">
                  <c:v>19.399999999999999</c:v>
                </c:pt>
                <c:pt idx="1427">
                  <c:v>19.440000000000001</c:v>
                </c:pt>
                <c:pt idx="1428">
                  <c:v>16.66</c:v>
                </c:pt>
                <c:pt idx="1429">
                  <c:v>15.93</c:v>
                </c:pt>
                <c:pt idx="1430">
                  <c:v>20.13</c:v>
                </c:pt>
                <c:pt idx="1431">
                  <c:v>14.46</c:v>
                </c:pt>
                <c:pt idx="1432">
                  <c:v>15.53</c:v>
                </c:pt>
                <c:pt idx="1433">
                  <c:v>17.940000000000001</c:v>
                </c:pt>
                <c:pt idx="1434">
                  <c:v>17.13</c:v>
                </c:pt>
                <c:pt idx="1435">
                  <c:v>21.24</c:v>
                </c:pt>
                <c:pt idx="1436">
                  <c:v>18.809999999999999</c:v>
                </c:pt>
                <c:pt idx="1437">
                  <c:v>22.46</c:v>
                </c:pt>
                <c:pt idx="1438">
                  <c:v>18.559999999999999</c:v>
                </c:pt>
                <c:pt idx="1439">
                  <c:v>15.33</c:v>
                </c:pt>
                <c:pt idx="1440">
                  <c:v>22.49</c:v>
                </c:pt>
                <c:pt idx="1441">
                  <c:v>19.940000000000001</c:v>
                </c:pt>
                <c:pt idx="1442">
                  <c:v>15.76</c:v>
                </c:pt>
                <c:pt idx="1443">
                  <c:v>16.97</c:v>
                </c:pt>
                <c:pt idx="1444">
                  <c:v>19.440000000000001</c:v>
                </c:pt>
                <c:pt idx="1445">
                  <c:v>23.79</c:v>
                </c:pt>
                <c:pt idx="1446">
                  <c:v>18.53</c:v>
                </c:pt>
                <c:pt idx="1447">
                  <c:v>18.96</c:v>
                </c:pt>
                <c:pt idx="1448">
                  <c:v>19.18</c:v>
                </c:pt>
                <c:pt idx="1449">
                  <c:v>14.97</c:v>
                </c:pt>
                <c:pt idx="1450">
                  <c:v>19.399999999999999</c:v>
                </c:pt>
                <c:pt idx="1451">
                  <c:v>15.92</c:v>
                </c:pt>
                <c:pt idx="1452">
                  <c:v>18.989999999999998</c:v>
                </c:pt>
                <c:pt idx="1453">
                  <c:v>18.920000000000002</c:v>
                </c:pt>
                <c:pt idx="1454">
                  <c:v>23.46</c:v>
                </c:pt>
                <c:pt idx="1455">
                  <c:v>18.62</c:v>
                </c:pt>
                <c:pt idx="1456">
                  <c:v>14.37</c:v>
                </c:pt>
                <c:pt idx="1457">
                  <c:v>18.16</c:v>
                </c:pt>
                <c:pt idx="1458">
                  <c:v>22.02</c:v>
                </c:pt>
                <c:pt idx="1459">
                  <c:v>18.98</c:v>
                </c:pt>
                <c:pt idx="1460">
                  <c:v>19.84</c:v>
                </c:pt>
                <c:pt idx="1461">
                  <c:v>23.98</c:v>
                </c:pt>
                <c:pt idx="1462">
                  <c:v>18.27</c:v>
                </c:pt>
                <c:pt idx="1463">
                  <c:v>14.39</c:v>
                </c:pt>
                <c:pt idx="1464">
                  <c:v>17.02</c:v>
                </c:pt>
                <c:pt idx="1465">
                  <c:v>16.04</c:v>
                </c:pt>
                <c:pt idx="1466">
                  <c:v>23.63</c:v>
                </c:pt>
                <c:pt idx="1467">
                  <c:v>20.98</c:v>
                </c:pt>
                <c:pt idx="1468">
                  <c:v>18.940000000000001</c:v>
                </c:pt>
                <c:pt idx="1469">
                  <c:v>18.18</c:v>
                </c:pt>
                <c:pt idx="1470">
                  <c:v>15.4</c:v>
                </c:pt>
                <c:pt idx="1471">
                  <c:v>20.13</c:v>
                </c:pt>
                <c:pt idx="1472">
                  <c:v>17.02</c:v>
                </c:pt>
                <c:pt idx="1473">
                  <c:v>25.23</c:v>
                </c:pt>
                <c:pt idx="1474">
                  <c:v>19.079999999999998</c:v>
                </c:pt>
                <c:pt idx="1475">
                  <c:v>22.58</c:v>
                </c:pt>
                <c:pt idx="1476">
                  <c:v>20.32</c:v>
                </c:pt>
                <c:pt idx="1477">
                  <c:v>18.12</c:v>
                </c:pt>
                <c:pt idx="1478">
                  <c:v>17.77</c:v>
                </c:pt>
                <c:pt idx="1479">
                  <c:v>16.48</c:v>
                </c:pt>
                <c:pt idx="1480">
                  <c:v>12.38</c:v>
                </c:pt>
                <c:pt idx="1481">
                  <c:v>22.58</c:v>
                </c:pt>
                <c:pt idx="1482">
                  <c:v>20.170000000000002</c:v>
                </c:pt>
                <c:pt idx="1483">
                  <c:v>17.84</c:v>
                </c:pt>
                <c:pt idx="1484">
                  <c:v>17.920000000000002</c:v>
                </c:pt>
                <c:pt idx="1485">
                  <c:v>23.05</c:v>
                </c:pt>
                <c:pt idx="1486">
                  <c:v>20.83</c:v>
                </c:pt>
                <c:pt idx="1487">
                  <c:v>13.44</c:v>
                </c:pt>
                <c:pt idx="1488">
                  <c:v>15.9</c:v>
                </c:pt>
                <c:pt idx="1489">
                  <c:v>13.37</c:v>
                </c:pt>
                <c:pt idx="1490">
                  <c:v>23.13</c:v>
                </c:pt>
                <c:pt idx="1491">
                  <c:v>27.4</c:v>
                </c:pt>
                <c:pt idx="1492">
                  <c:v>23.46</c:v>
                </c:pt>
                <c:pt idx="1493">
                  <c:v>15.98</c:v>
                </c:pt>
                <c:pt idx="1494">
                  <c:v>17.940000000000001</c:v>
                </c:pt>
                <c:pt idx="1495">
                  <c:v>19.579999999999998</c:v>
                </c:pt>
                <c:pt idx="1496">
                  <c:v>27.97</c:v>
                </c:pt>
                <c:pt idx="1497">
                  <c:v>16.670000000000002</c:v>
                </c:pt>
                <c:pt idx="1498">
                  <c:v>26.16</c:v>
                </c:pt>
                <c:pt idx="1499">
                  <c:v>22.5</c:v>
                </c:pt>
                <c:pt idx="1500">
                  <c:v>20.77</c:v>
                </c:pt>
                <c:pt idx="1501">
                  <c:v>20.12</c:v>
                </c:pt>
                <c:pt idx="1502">
                  <c:v>13.15</c:v>
                </c:pt>
                <c:pt idx="1503">
                  <c:v>24.28</c:v>
                </c:pt>
                <c:pt idx="1504">
                  <c:v>21.08</c:v>
                </c:pt>
                <c:pt idx="1505">
                  <c:v>16.489999999999998</c:v>
                </c:pt>
                <c:pt idx="1506">
                  <c:v>15.82</c:v>
                </c:pt>
                <c:pt idx="1507">
                  <c:v>17.05</c:v>
                </c:pt>
                <c:pt idx="1508">
                  <c:v>23.78</c:v>
                </c:pt>
                <c:pt idx="1509">
                  <c:v>25.1</c:v>
                </c:pt>
                <c:pt idx="1510">
                  <c:v>24.21</c:v>
                </c:pt>
                <c:pt idx="1511">
                  <c:v>23.24</c:v>
                </c:pt>
                <c:pt idx="1512">
                  <c:v>19.940000000000001</c:v>
                </c:pt>
                <c:pt idx="1513">
                  <c:v>13.82</c:v>
                </c:pt>
                <c:pt idx="1514">
                  <c:v>18.11</c:v>
                </c:pt>
                <c:pt idx="1515">
                  <c:v>23.94</c:v>
                </c:pt>
                <c:pt idx="1516">
                  <c:v>14.11</c:v>
                </c:pt>
                <c:pt idx="1517">
                  <c:v>18.260000000000002</c:v>
                </c:pt>
                <c:pt idx="1518">
                  <c:v>17.87</c:v>
                </c:pt>
                <c:pt idx="1519">
                  <c:v>17.46</c:v>
                </c:pt>
                <c:pt idx="1520">
                  <c:v>17.36</c:v>
                </c:pt>
                <c:pt idx="1521">
                  <c:v>13.63</c:v>
                </c:pt>
                <c:pt idx="1522">
                  <c:v>18.28</c:v>
                </c:pt>
                <c:pt idx="1523">
                  <c:v>22.59</c:v>
                </c:pt>
                <c:pt idx="1524">
                  <c:v>22.36</c:v>
                </c:pt>
                <c:pt idx="1525">
                  <c:v>24.31</c:v>
                </c:pt>
                <c:pt idx="1526">
                  <c:v>23.16</c:v>
                </c:pt>
                <c:pt idx="1527">
                  <c:v>16.84</c:v>
                </c:pt>
                <c:pt idx="1528">
                  <c:v>16.86</c:v>
                </c:pt>
                <c:pt idx="1529">
                  <c:v>19.97</c:v>
                </c:pt>
                <c:pt idx="1530">
                  <c:v>11.79</c:v>
                </c:pt>
                <c:pt idx="1531">
                  <c:v>16.422000000000001</c:v>
                </c:pt>
                <c:pt idx="1532">
                  <c:v>21.544</c:v>
                </c:pt>
                <c:pt idx="1533">
                  <c:v>16.143000000000001</c:v>
                </c:pt>
                <c:pt idx="1534">
                  <c:v>19.027999999999999</c:v>
                </c:pt>
                <c:pt idx="1535">
                  <c:v>17.248000000000001</c:v>
                </c:pt>
                <c:pt idx="1536">
                  <c:v>12.868</c:v>
                </c:pt>
                <c:pt idx="1537">
                  <c:v>15.289</c:v>
                </c:pt>
                <c:pt idx="1538">
                  <c:v>8.4949999999999992</c:v>
                </c:pt>
                <c:pt idx="1539">
                  <c:v>5.2610000000000001</c:v>
                </c:pt>
                <c:pt idx="1540">
                  <c:v>12.462</c:v>
                </c:pt>
                <c:pt idx="1541">
                  <c:v>9.8160000000000007</c:v>
                </c:pt>
                <c:pt idx="1542">
                  <c:v>22.271000000000001</c:v>
                </c:pt>
                <c:pt idx="1543">
                  <c:v>14.779</c:v>
                </c:pt>
                <c:pt idx="1544">
                  <c:v>17.189</c:v>
                </c:pt>
                <c:pt idx="1545">
                  <c:v>6.9420000000000002</c:v>
                </c:pt>
                <c:pt idx="1546">
                  <c:v>18.824000000000002</c:v>
                </c:pt>
                <c:pt idx="1547">
                  <c:v>9.5039999999999996</c:v>
                </c:pt>
                <c:pt idx="1548">
                  <c:v>10.396000000000001</c:v>
                </c:pt>
                <c:pt idx="1549">
                  <c:v>10.859</c:v>
                </c:pt>
                <c:pt idx="1550">
                  <c:v>8.1359999999999992</c:v>
                </c:pt>
                <c:pt idx="1551">
                  <c:v>18.242999999999999</c:v>
                </c:pt>
                <c:pt idx="1552">
                  <c:v>9.5790000000000006</c:v>
                </c:pt>
                <c:pt idx="1553">
                  <c:v>14.369</c:v>
                </c:pt>
                <c:pt idx="1554">
                  <c:v>15.625</c:v>
                </c:pt>
                <c:pt idx="1555">
                  <c:v>19.448</c:v>
                </c:pt>
                <c:pt idx="1556">
                  <c:v>17.198</c:v>
                </c:pt>
                <c:pt idx="1557">
                  <c:v>16.597999999999999</c:v>
                </c:pt>
                <c:pt idx="1558">
                  <c:v>22.422000000000001</c:v>
                </c:pt>
                <c:pt idx="1559">
                  <c:v>14.784000000000001</c:v>
                </c:pt>
                <c:pt idx="1560">
                  <c:v>12.112</c:v>
                </c:pt>
                <c:pt idx="1561">
                  <c:v>7.8390000000000004</c:v>
                </c:pt>
                <c:pt idx="1562">
                  <c:v>9.6080000000000005</c:v>
                </c:pt>
                <c:pt idx="1563">
                  <c:v>22.077000000000002</c:v>
                </c:pt>
                <c:pt idx="1564">
                  <c:v>16.97</c:v>
                </c:pt>
                <c:pt idx="1565">
                  <c:v>11.926</c:v>
                </c:pt>
                <c:pt idx="1566">
                  <c:v>7.4269999999999996</c:v>
                </c:pt>
                <c:pt idx="1567">
                  <c:v>13.818</c:v>
                </c:pt>
                <c:pt idx="1568">
                  <c:v>17.673999999999999</c:v>
                </c:pt>
                <c:pt idx="1569">
                  <c:v>15.095000000000001</c:v>
                </c:pt>
                <c:pt idx="1570">
                  <c:v>16.263999999999999</c:v>
                </c:pt>
                <c:pt idx="1571">
                  <c:v>6.1520000000000001</c:v>
                </c:pt>
                <c:pt idx="1572">
                  <c:v>9.9339999999999993</c:v>
                </c:pt>
                <c:pt idx="1573">
                  <c:v>13.231999999999999</c:v>
                </c:pt>
                <c:pt idx="1574">
                  <c:v>16.324999999999999</c:v>
                </c:pt>
                <c:pt idx="1575">
                  <c:v>16.884</c:v>
                </c:pt>
                <c:pt idx="1576">
                  <c:v>11.648</c:v>
                </c:pt>
                <c:pt idx="1577">
                  <c:v>14.621</c:v>
                </c:pt>
                <c:pt idx="1578">
                  <c:v>16.013000000000002</c:v>
                </c:pt>
                <c:pt idx="1579">
                  <c:v>20.635000000000002</c:v>
                </c:pt>
                <c:pt idx="1580">
                  <c:v>11.388999999999999</c:v>
                </c:pt>
                <c:pt idx="1581">
                  <c:v>12.034000000000001</c:v>
                </c:pt>
                <c:pt idx="1582">
                  <c:v>5.0949999999999998</c:v>
                </c:pt>
                <c:pt idx="1583">
                  <c:v>13.159000000000001</c:v>
                </c:pt>
                <c:pt idx="1584">
                  <c:v>10.791</c:v>
                </c:pt>
                <c:pt idx="1585">
                  <c:v>17.459</c:v>
                </c:pt>
                <c:pt idx="1586">
                  <c:v>6.4480000000000004</c:v>
                </c:pt>
                <c:pt idx="1587">
                  <c:v>11.304</c:v>
                </c:pt>
                <c:pt idx="1588">
                  <c:v>6.5410000000000004</c:v>
                </c:pt>
                <c:pt idx="1589">
                  <c:v>13.851000000000001</c:v>
                </c:pt>
                <c:pt idx="1590">
                  <c:v>20.018999999999998</c:v>
                </c:pt>
                <c:pt idx="1591">
                  <c:v>8.8960000000000008</c:v>
                </c:pt>
                <c:pt idx="1592">
                  <c:v>10.505000000000001</c:v>
                </c:pt>
                <c:pt idx="1593">
                  <c:v>9.4529999999999994</c:v>
                </c:pt>
                <c:pt idx="1594">
                  <c:v>11.907</c:v>
                </c:pt>
                <c:pt idx="1595">
                  <c:v>20.363</c:v>
                </c:pt>
                <c:pt idx="1596">
                  <c:v>17.885000000000002</c:v>
                </c:pt>
                <c:pt idx="1597">
                  <c:v>14.62</c:v>
                </c:pt>
                <c:pt idx="1598">
                  <c:v>13.026999999999999</c:v>
                </c:pt>
                <c:pt idx="1599">
                  <c:v>15.172000000000001</c:v>
                </c:pt>
                <c:pt idx="1600">
                  <c:v>7.0640000000000001</c:v>
                </c:pt>
                <c:pt idx="1601">
                  <c:v>8.3559999999999999</c:v>
                </c:pt>
                <c:pt idx="1602">
                  <c:v>12.712</c:v>
                </c:pt>
                <c:pt idx="1603">
                  <c:v>11.622999999999999</c:v>
                </c:pt>
                <c:pt idx="1604">
                  <c:v>8.5250000000000004</c:v>
                </c:pt>
                <c:pt idx="1605">
                  <c:v>7.4119999999999999</c:v>
                </c:pt>
                <c:pt idx="1606">
                  <c:v>13.676</c:v>
                </c:pt>
                <c:pt idx="1607">
                  <c:v>14.686</c:v>
                </c:pt>
                <c:pt idx="1608">
                  <c:v>17.640999999999998</c:v>
                </c:pt>
                <c:pt idx="1609">
                  <c:v>13.411</c:v>
                </c:pt>
                <c:pt idx="1610">
                  <c:v>16.305</c:v>
                </c:pt>
                <c:pt idx="1611">
                  <c:v>17.818999999999999</c:v>
                </c:pt>
                <c:pt idx="1612">
                  <c:v>16.550999999999998</c:v>
                </c:pt>
                <c:pt idx="1613">
                  <c:v>13.212</c:v>
                </c:pt>
                <c:pt idx="1614">
                  <c:v>5.7169999999999996</c:v>
                </c:pt>
                <c:pt idx="1615">
                  <c:v>13.186</c:v>
                </c:pt>
                <c:pt idx="1616">
                  <c:v>9.6379999999999999</c:v>
                </c:pt>
                <c:pt idx="1617">
                  <c:v>4.7439999999999998</c:v>
                </c:pt>
                <c:pt idx="1618">
                  <c:v>12.231</c:v>
                </c:pt>
                <c:pt idx="1619">
                  <c:v>14.611000000000001</c:v>
                </c:pt>
                <c:pt idx="1620">
                  <c:v>15.503</c:v>
                </c:pt>
                <c:pt idx="1621">
                  <c:v>17.277000000000001</c:v>
                </c:pt>
                <c:pt idx="1622">
                  <c:v>12.539</c:v>
                </c:pt>
                <c:pt idx="1623">
                  <c:v>10.933</c:v>
                </c:pt>
                <c:pt idx="1624">
                  <c:v>12.74</c:v>
                </c:pt>
                <c:pt idx="1625">
                  <c:v>4.8719999999999999</c:v>
                </c:pt>
                <c:pt idx="1626">
                  <c:v>13.6</c:v>
                </c:pt>
                <c:pt idx="1627">
                  <c:v>15.711</c:v>
                </c:pt>
                <c:pt idx="1628">
                  <c:v>4.6760000000000002</c:v>
                </c:pt>
                <c:pt idx="1629">
                  <c:v>22.035</c:v>
                </c:pt>
                <c:pt idx="1630">
                  <c:v>14.131</c:v>
                </c:pt>
                <c:pt idx="1631">
                  <c:v>15.074</c:v>
                </c:pt>
                <c:pt idx="1632">
                  <c:v>16.332000000000001</c:v>
                </c:pt>
                <c:pt idx="1633">
                  <c:v>12.602</c:v>
                </c:pt>
                <c:pt idx="1634">
                  <c:v>5.7960000000000003</c:v>
                </c:pt>
                <c:pt idx="1635">
                  <c:v>10.228</c:v>
                </c:pt>
                <c:pt idx="1636">
                  <c:v>5.8860000000000001</c:v>
                </c:pt>
                <c:pt idx="1637">
                  <c:v>5.827</c:v>
                </c:pt>
                <c:pt idx="1638">
                  <c:v>11.724</c:v>
                </c:pt>
                <c:pt idx="1639">
                  <c:v>18.347000000000001</c:v>
                </c:pt>
                <c:pt idx="1640">
                  <c:v>22.602</c:v>
                </c:pt>
                <c:pt idx="1641">
                  <c:v>6.476</c:v>
                </c:pt>
                <c:pt idx="1642">
                  <c:v>16.934000000000001</c:v>
                </c:pt>
                <c:pt idx="1643">
                  <c:v>12.29</c:v>
                </c:pt>
                <c:pt idx="1644">
                  <c:v>16.641999999999999</c:v>
                </c:pt>
                <c:pt idx="1645">
                  <c:v>20.536000000000001</c:v>
                </c:pt>
                <c:pt idx="1646">
                  <c:v>2.1970000000000001</c:v>
                </c:pt>
                <c:pt idx="1647">
                  <c:v>12.089</c:v>
                </c:pt>
                <c:pt idx="1648">
                  <c:v>16.29</c:v>
                </c:pt>
                <c:pt idx="1649">
                  <c:v>18.948</c:v>
                </c:pt>
                <c:pt idx="1650">
                  <c:v>8.7309999999999999</c:v>
                </c:pt>
                <c:pt idx="1651">
                  <c:v>13.769</c:v>
                </c:pt>
                <c:pt idx="1652">
                  <c:v>4.5910000000000002</c:v>
                </c:pt>
                <c:pt idx="1653">
                  <c:v>16.423999999999999</c:v>
                </c:pt>
                <c:pt idx="1654">
                  <c:v>6.1029999999999998</c:v>
                </c:pt>
                <c:pt idx="1655">
                  <c:v>10.805999999999999</c:v>
                </c:pt>
                <c:pt idx="1656">
                  <c:v>10.842000000000001</c:v>
                </c:pt>
                <c:pt idx="1657">
                  <c:v>11.894</c:v>
                </c:pt>
                <c:pt idx="1658">
                  <c:v>11.698</c:v>
                </c:pt>
                <c:pt idx="1659">
                  <c:v>11.973000000000001</c:v>
                </c:pt>
                <c:pt idx="1660">
                  <c:v>8.59</c:v>
                </c:pt>
                <c:pt idx="1661">
                  <c:v>8.218</c:v>
                </c:pt>
                <c:pt idx="1662">
                  <c:v>12.943</c:v>
                </c:pt>
                <c:pt idx="1663">
                  <c:v>14.275</c:v>
                </c:pt>
                <c:pt idx="1664">
                  <c:v>8.9920000000000009</c:v>
                </c:pt>
                <c:pt idx="1665">
                  <c:v>6.0679999999999996</c:v>
                </c:pt>
                <c:pt idx="1666">
                  <c:v>6.9889999999999999</c:v>
                </c:pt>
                <c:pt idx="1667">
                  <c:v>12.412000000000001</c:v>
                </c:pt>
                <c:pt idx="1668">
                  <c:v>7.7649999999999997</c:v>
                </c:pt>
                <c:pt idx="1669">
                  <c:v>14.138999999999999</c:v>
                </c:pt>
                <c:pt idx="1670">
                  <c:v>11.648</c:v>
                </c:pt>
                <c:pt idx="1671">
                  <c:v>10.118</c:v>
                </c:pt>
                <c:pt idx="1672">
                  <c:v>5.5940000000000003</c:v>
                </c:pt>
                <c:pt idx="1673">
                  <c:v>16.914999999999999</c:v>
                </c:pt>
                <c:pt idx="1674">
                  <c:v>19.248000000000001</c:v>
                </c:pt>
                <c:pt idx="1675">
                  <c:v>15.036</c:v>
                </c:pt>
                <c:pt idx="1676">
                  <c:v>18.454999999999998</c:v>
                </c:pt>
                <c:pt idx="1677">
                  <c:v>19.55</c:v>
                </c:pt>
                <c:pt idx="1678">
                  <c:v>19.670999999999999</c:v>
                </c:pt>
                <c:pt idx="1679">
                  <c:v>22.091000000000001</c:v>
                </c:pt>
                <c:pt idx="1680">
                  <c:v>17.256</c:v>
                </c:pt>
                <c:pt idx="1681">
                  <c:v>15.164</c:v>
                </c:pt>
                <c:pt idx="1682">
                  <c:v>13.772</c:v>
                </c:pt>
                <c:pt idx="1683">
                  <c:v>5.4989999999999997</c:v>
                </c:pt>
                <c:pt idx="1684">
                  <c:v>19.167999999999999</c:v>
                </c:pt>
                <c:pt idx="1685">
                  <c:v>20.407</c:v>
                </c:pt>
                <c:pt idx="1686">
                  <c:v>17.02</c:v>
                </c:pt>
                <c:pt idx="1687">
                  <c:v>10.644</c:v>
                </c:pt>
                <c:pt idx="1688">
                  <c:v>9.7260000000000009</c:v>
                </c:pt>
                <c:pt idx="1689">
                  <c:v>7.29</c:v>
                </c:pt>
                <c:pt idx="1690">
                  <c:v>21.088999999999999</c:v>
                </c:pt>
                <c:pt idx="1691">
                  <c:v>15.19</c:v>
                </c:pt>
                <c:pt idx="1692">
                  <c:v>8.4469999999999992</c:v>
                </c:pt>
                <c:pt idx="1693">
                  <c:v>9.4220000000000006</c:v>
                </c:pt>
                <c:pt idx="1694">
                  <c:v>15.025</c:v>
                </c:pt>
                <c:pt idx="1695">
                  <c:v>13.925000000000001</c:v>
                </c:pt>
                <c:pt idx="1696">
                  <c:v>12.442</c:v>
                </c:pt>
                <c:pt idx="1697">
                  <c:v>8.9789999999999992</c:v>
                </c:pt>
                <c:pt idx="1698">
                  <c:v>15.555</c:v>
                </c:pt>
                <c:pt idx="1699">
                  <c:v>11.66</c:v>
                </c:pt>
                <c:pt idx="1700">
                  <c:v>11.214</c:v>
                </c:pt>
                <c:pt idx="1701">
                  <c:v>7.08</c:v>
                </c:pt>
                <c:pt idx="1702">
                  <c:v>20.379000000000001</c:v>
                </c:pt>
                <c:pt idx="1703">
                  <c:v>8.1739999999999995</c:v>
                </c:pt>
                <c:pt idx="1704">
                  <c:v>19.681000000000001</c:v>
                </c:pt>
                <c:pt idx="1705">
                  <c:v>6.4649999999999999</c:v>
                </c:pt>
                <c:pt idx="1706">
                  <c:v>10.63</c:v>
                </c:pt>
                <c:pt idx="1707">
                  <c:v>11.646000000000001</c:v>
                </c:pt>
                <c:pt idx="1708">
                  <c:v>18.09</c:v>
                </c:pt>
                <c:pt idx="1709">
                  <c:v>12.148</c:v>
                </c:pt>
                <c:pt idx="1710">
                  <c:v>14.117000000000001</c:v>
                </c:pt>
                <c:pt idx="1711">
                  <c:v>14.773</c:v>
                </c:pt>
                <c:pt idx="1712">
                  <c:v>7.6079999999999997</c:v>
                </c:pt>
                <c:pt idx="1713">
                  <c:v>10.662000000000001</c:v>
                </c:pt>
                <c:pt idx="1714">
                  <c:v>12.238</c:v>
                </c:pt>
                <c:pt idx="1715">
                  <c:v>5.492</c:v>
                </c:pt>
                <c:pt idx="1716">
                  <c:v>5.3179999999999996</c:v>
                </c:pt>
                <c:pt idx="1717">
                  <c:v>10.195</c:v>
                </c:pt>
                <c:pt idx="1718">
                  <c:v>15.644</c:v>
                </c:pt>
                <c:pt idx="1719">
                  <c:v>12.301</c:v>
                </c:pt>
                <c:pt idx="1720">
                  <c:v>12.848000000000001</c:v>
                </c:pt>
                <c:pt idx="1721">
                  <c:v>15.366</c:v>
                </c:pt>
                <c:pt idx="1722">
                  <c:v>18.315999999999999</c:v>
                </c:pt>
                <c:pt idx="1723">
                  <c:v>12.016</c:v>
                </c:pt>
                <c:pt idx="1724">
                  <c:v>4.6900000000000004</c:v>
                </c:pt>
                <c:pt idx="1725">
                  <c:v>7.6219999999999999</c:v>
                </c:pt>
                <c:pt idx="1726">
                  <c:v>11.693</c:v>
                </c:pt>
                <c:pt idx="1727">
                  <c:v>11.045</c:v>
                </c:pt>
                <c:pt idx="1728">
                  <c:v>8.4369999999999994</c:v>
                </c:pt>
                <c:pt idx="1729">
                  <c:v>11.509</c:v>
                </c:pt>
                <c:pt idx="1730">
                  <c:v>11.445</c:v>
                </c:pt>
                <c:pt idx="1731">
                  <c:v>16.815000000000001</c:v>
                </c:pt>
                <c:pt idx="1732">
                  <c:v>11.206</c:v>
                </c:pt>
                <c:pt idx="1733">
                  <c:v>17.27</c:v>
                </c:pt>
                <c:pt idx="1734">
                  <c:v>15.148</c:v>
                </c:pt>
                <c:pt idx="1735">
                  <c:v>19.928000000000001</c:v>
                </c:pt>
                <c:pt idx="1736">
                  <c:v>17.116</c:v>
                </c:pt>
                <c:pt idx="1737">
                  <c:v>19.324999999999999</c:v>
                </c:pt>
                <c:pt idx="1738">
                  <c:v>16.414000000000001</c:v>
                </c:pt>
                <c:pt idx="1739">
                  <c:v>14.87</c:v>
                </c:pt>
                <c:pt idx="1740">
                  <c:v>13.273</c:v>
                </c:pt>
                <c:pt idx="1741">
                  <c:v>19.422999999999998</c:v>
                </c:pt>
                <c:pt idx="1742">
                  <c:v>5.9580000000000002</c:v>
                </c:pt>
                <c:pt idx="1743">
                  <c:v>10.297000000000001</c:v>
                </c:pt>
                <c:pt idx="1744">
                  <c:v>15.516999999999999</c:v>
                </c:pt>
                <c:pt idx="1745">
                  <c:v>15.09</c:v>
                </c:pt>
                <c:pt idx="1746">
                  <c:v>18.696000000000002</c:v>
                </c:pt>
                <c:pt idx="1747">
                  <c:v>10.406000000000001</c:v>
                </c:pt>
                <c:pt idx="1748">
                  <c:v>3.589</c:v>
                </c:pt>
                <c:pt idx="1749">
                  <c:v>5.82</c:v>
                </c:pt>
                <c:pt idx="1750">
                  <c:v>8.7650000000000006</c:v>
                </c:pt>
                <c:pt idx="1751">
                  <c:v>11.863</c:v>
                </c:pt>
                <c:pt idx="1752">
                  <c:v>18.984999999999999</c:v>
                </c:pt>
                <c:pt idx="1753">
                  <c:v>21.401</c:v>
                </c:pt>
                <c:pt idx="1754">
                  <c:v>19.079999999999998</c:v>
                </c:pt>
                <c:pt idx="1755">
                  <c:v>10.315</c:v>
                </c:pt>
                <c:pt idx="1756">
                  <c:v>16.774999999999999</c:v>
                </c:pt>
                <c:pt idx="1757">
                  <c:v>16.591999999999999</c:v>
                </c:pt>
                <c:pt idx="1758">
                  <c:v>19.713999999999999</c:v>
                </c:pt>
                <c:pt idx="1759">
                  <c:v>15.907</c:v>
                </c:pt>
                <c:pt idx="1760">
                  <c:v>10.792999999999999</c:v>
                </c:pt>
                <c:pt idx="1761">
                  <c:v>10.284000000000001</c:v>
                </c:pt>
                <c:pt idx="1762">
                  <c:v>8.516</c:v>
                </c:pt>
                <c:pt idx="1763">
                  <c:v>7.8040000000000003</c:v>
                </c:pt>
                <c:pt idx="1764">
                  <c:v>12.422000000000001</c:v>
                </c:pt>
                <c:pt idx="1765">
                  <c:v>17.452999999999999</c:v>
                </c:pt>
                <c:pt idx="1766">
                  <c:v>7.992</c:v>
                </c:pt>
                <c:pt idx="1767">
                  <c:v>11.91</c:v>
                </c:pt>
                <c:pt idx="1768">
                  <c:v>4.6120000000000001</c:v>
                </c:pt>
                <c:pt idx="1769">
                  <c:v>11.974</c:v>
                </c:pt>
                <c:pt idx="1770">
                  <c:v>16.943999999999999</c:v>
                </c:pt>
                <c:pt idx="1771">
                  <c:v>12.250999999999999</c:v>
                </c:pt>
                <c:pt idx="1772">
                  <c:v>12.363</c:v>
                </c:pt>
                <c:pt idx="1773">
                  <c:v>19.699000000000002</c:v>
                </c:pt>
                <c:pt idx="1774">
                  <c:v>14.797000000000001</c:v>
                </c:pt>
                <c:pt idx="1775">
                  <c:v>10.211</c:v>
                </c:pt>
              </c:numCache>
            </c:numRef>
          </c:xVal>
          <c:yVal>
            <c:numRef>
              <c:f>Daily_Prev!$M$10:$M$1785</c:f>
              <c:numCache>
                <c:formatCode>0.0</c:formatCode>
                <c:ptCount val="1776"/>
                <c:pt idx="0">
                  <c:v>43.066872759539208</c:v>
                </c:pt>
                <c:pt idx="1">
                  <c:v>47.977072887929651</c:v>
                </c:pt>
                <c:pt idx="2">
                  <c:v>41.503377809188983</c:v>
                </c:pt>
                <c:pt idx="3">
                  <c:v>43.6077369499234</c:v>
                </c:pt>
                <c:pt idx="4">
                  <c:v>34.295109671878606</c:v>
                </c:pt>
                <c:pt idx="5">
                  <c:v>55.350192283267674</c:v>
                </c:pt>
                <c:pt idx="6">
                  <c:v>49.044631663710341</c:v>
                </c:pt>
                <c:pt idx="7">
                  <c:v>43.059442356923704</c:v>
                </c:pt>
                <c:pt idx="8">
                  <c:v>41.819169920347804</c:v>
                </c:pt>
                <c:pt idx="9">
                  <c:v>29.759712875418927</c:v>
                </c:pt>
                <c:pt idx="10">
                  <c:v>43.74658179879679</c:v>
                </c:pt>
                <c:pt idx="11">
                  <c:v>48.874769203918753</c:v>
                </c:pt>
                <c:pt idx="12">
                  <c:v>42.82987747611687</c:v>
                </c:pt>
                <c:pt idx="13">
                  <c:v>53.533977243959988</c:v>
                </c:pt>
                <c:pt idx="14">
                  <c:v>45.320271952735723</c:v>
                </c:pt>
                <c:pt idx="15">
                  <c:v>40.429425431157746</c:v>
                </c:pt>
                <c:pt idx="16">
                  <c:v>40.346395001931036</c:v>
                </c:pt>
                <c:pt idx="17">
                  <c:v>40.694932724616315</c:v>
                </c:pt>
                <c:pt idx="18">
                  <c:v>50.091022432039885</c:v>
                </c:pt>
                <c:pt idx="19">
                  <c:v>46.897072507769515</c:v>
                </c:pt>
                <c:pt idx="20">
                  <c:v>34.723826622786973</c:v>
                </c:pt>
                <c:pt idx="21">
                  <c:v>43.886031447883063</c:v>
                </c:pt>
                <c:pt idx="22">
                  <c:v>45.013206244648593</c:v>
                </c:pt>
                <c:pt idx="23">
                  <c:v>39.685261969212213</c:v>
                </c:pt>
                <c:pt idx="24">
                  <c:v>41.370840162535735</c:v>
                </c:pt>
                <c:pt idx="25">
                  <c:v>39.475223495278669</c:v>
                </c:pt>
                <c:pt idx="26">
                  <c:v>44.067903511902031</c:v>
                </c:pt>
                <c:pt idx="27">
                  <c:v>39.42001387584488</c:v>
                </c:pt>
                <c:pt idx="28">
                  <c:v>45.37435837177415</c:v>
                </c:pt>
                <c:pt idx="29">
                  <c:v>50.656942631243801</c:v>
                </c:pt>
                <c:pt idx="30">
                  <c:v>45.99808019132422</c:v>
                </c:pt>
                <c:pt idx="31">
                  <c:v>45.817763327852688</c:v>
                </c:pt>
                <c:pt idx="32">
                  <c:v>39.123661771528937</c:v>
                </c:pt>
                <c:pt idx="33">
                  <c:v>48.348074618522261</c:v>
                </c:pt>
                <c:pt idx="34">
                  <c:v>39.437466681988269</c:v>
                </c:pt>
                <c:pt idx="35">
                  <c:v>37.262432316376177</c:v>
                </c:pt>
                <c:pt idx="36">
                  <c:v>37.86178932734984</c:v>
                </c:pt>
                <c:pt idx="37">
                  <c:v>25.963900339292916</c:v>
                </c:pt>
                <c:pt idx="38">
                  <c:v>41.431406583855114</c:v>
                </c:pt>
                <c:pt idx="39">
                  <c:v>32.781985939259044</c:v>
                </c:pt>
                <c:pt idx="40">
                  <c:v>50.727531456091072</c:v>
                </c:pt>
                <c:pt idx="41">
                  <c:v>29.353459932417891</c:v>
                </c:pt>
                <c:pt idx="42">
                  <c:v>37.010144227570763</c:v>
                </c:pt>
                <c:pt idx="43">
                  <c:v>35.631977342456018</c:v>
                </c:pt>
                <c:pt idx="44">
                  <c:v>55.969594101297126</c:v>
                </c:pt>
                <c:pt idx="45">
                  <c:v>41.764565101126912</c:v>
                </c:pt>
                <c:pt idx="46">
                  <c:v>38.043661391368808</c:v>
                </c:pt>
                <c:pt idx="47">
                  <c:v>42.149736436707222</c:v>
                </c:pt>
                <c:pt idx="48">
                  <c:v>35.490713292731073</c:v>
                </c:pt>
                <c:pt idx="49">
                  <c:v>32.515528245465937</c:v>
                </c:pt>
                <c:pt idx="50">
                  <c:v>31.963864051280144</c:v>
                </c:pt>
                <c:pt idx="51">
                  <c:v>32.906920383235978</c:v>
                </c:pt>
                <c:pt idx="52">
                  <c:v>36.229865552912671</c:v>
                </c:pt>
                <c:pt idx="53">
                  <c:v>39.318321040049</c:v>
                </c:pt>
                <c:pt idx="54">
                  <c:v>28.818125343980121</c:v>
                </c:pt>
                <c:pt idx="55">
                  <c:v>43.85751943784684</c:v>
                </c:pt>
                <c:pt idx="56">
                  <c:v>37.008675427053745</c:v>
                </c:pt>
                <c:pt idx="57">
                  <c:v>48.350580219404236</c:v>
                </c:pt>
                <c:pt idx="58">
                  <c:v>40.238567763975851</c:v>
                </c:pt>
                <c:pt idx="59">
                  <c:v>34.963932307304169</c:v>
                </c:pt>
                <c:pt idx="60">
                  <c:v>32.644437090841855</c:v>
                </c:pt>
                <c:pt idx="61">
                  <c:v>38.941098507266673</c:v>
                </c:pt>
                <c:pt idx="62">
                  <c:v>42.036120396714374</c:v>
                </c:pt>
                <c:pt idx="63">
                  <c:v>40.25386056935892</c:v>
                </c:pt>
                <c:pt idx="64">
                  <c:v>25.101973635894716</c:v>
                </c:pt>
                <c:pt idx="65">
                  <c:v>35.272380415877905</c:v>
                </c:pt>
                <c:pt idx="66">
                  <c:v>38.101895011867043</c:v>
                </c:pt>
                <c:pt idx="67">
                  <c:v>48.278522594039949</c:v>
                </c:pt>
                <c:pt idx="68">
                  <c:v>33.615573432681849</c:v>
                </c:pt>
                <c:pt idx="69">
                  <c:v>18.408995279966337</c:v>
                </c:pt>
                <c:pt idx="70">
                  <c:v>12.819345312409551</c:v>
                </c:pt>
                <c:pt idx="71">
                  <c:v>16.067295255687927</c:v>
                </c:pt>
                <c:pt idx="72">
                  <c:v>24.511256627962332</c:v>
                </c:pt>
                <c:pt idx="73">
                  <c:v>29.709082457597024</c:v>
                </c:pt>
                <c:pt idx="74">
                  <c:v>39.992241277268924</c:v>
                </c:pt>
                <c:pt idx="75">
                  <c:v>41.897534747932227</c:v>
                </c:pt>
                <c:pt idx="76">
                  <c:v>33.760207083592888</c:v>
                </c:pt>
                <c:pt idx="77">
                  <c:v>38.132480622633175</c:v>
                </c:pt>
                <c:pt idx="78">
                  <c:v>27.229660784840597</c:v>
                </c:pt>
                <c:pt idx="79">
                  <c:v>32.591387472168385</c:v>
                </c:pt>
                <c:pt idx="80">
                  <c:v>29.425690357843003</c:v>
                </c:pt>
                <c:pt idx="81">
                  <c:v>46.027283401603754</c:v>
                </c:pt>
                <c:pt idx="82">
                  <c:v>36.687872114130982</c:v>
                </c:pt>
                <c:pt idx="83">
                  <c:v>40.561617477689353</c:v>
                </c:pt>
                <c:pt idx="84">
                  <c:v>29.46793997271487</c:v>
                </c:pt>
                <c:pt idx="85">
                  <c:v>8.8367359105310399</c:v>
                </c:pt>
                <c:pt idx="86">
                  <c:v>14.887243640309761</c:v>
                </c:pt>
                <c:pt idx="87">
                  <c:v>17.330031700171158</c:v>
                </c:pt>
                <c:pt idx="88">
                  <c:v>26.420610900055035</c:v>
                </c:pt>
                <c:pt idx="89">
                  <c:v>29.318381520070297</c:v>
                </c:pt>
                <c:pt idx="90">
                  <c:v>24.329125363852125</c:v>
                </c:pt>
                <c:pt idx="91">
                  <c:v>27.762489772396396</c:v>
                </c:pt>
                <c:pt idx="92">
                  <c:v>38.785492052493197</c:v>
                </c:pt>
                <c:pt idx="93">
                  <c:v>29.966468148196785</c:v>
                </c:pt>
                <c:pt idx="94">
                  <c:v>22.641387169768283</c:v>
                </c:pt>
                <c:pt idx="95">
                  <c:v>27.399782444723421</c:v>
                </c:pt>
                <c:pt idx="96">
                  <c:v>41.510549011713252</c:v>
                </c:pt>
                <c:pt idx="97">
                  <c:v>32.597608274358109</c:v>
                </c:pt>
                <c:pt idx="98">
                  <c:v>33.727115871944783</c:v>
                </c:pt>
                <c:pt idx="99">
                  <c:v>29.545700000086399</c:v>
                </c:pt>
                <c:pt idx="100">
                  <c:v>47.626288764453641</c:v>
                </c:pt>
                <c:pt idx="101">
                  <c:v>36.399123212491368</c:v>
                </c:pt>
                <c:pt idx="102">
                  <c:v>36.216646348259509</c:v>
                </c:pt>
                <c:pt idx="103">
                  <c:v>29.524704792696085</c:v>
                </c:pt>
                <c:pt idx="104">
                  <c:v>24.844587945294954</c:v>
                </c:pt>
                <c:pt idx="105">
                  <c:v>16.756853898412572</c:v>
                </c:pt>
                <c:pt idx="106">
                  <c:v>42.5670485836011</c:v>
                </c:pt>
                <c:pt idx="107">
                  <c:v>19.999706239896597</c:v>
                </c:pt>
                <c:pt idx="108">
                  <c:v>21.574260394139657</c:v>
                </c:pt>
                <c:pt idx="109">
                  <c:v>25.113464839939624</c:v>
                </c:pt>
                <c:pt idx="110">
                  <c:v>26.47823972034038</c:v>
                </c:pt>
                <c:pt idx="111">
                  <c:v>34.022431175895775</c:v>
                </c:pt>
                <c:pt idx="112">
                  <c:v>33.808763900684895</c:v>
                </c:pt>
                <c:pt idx="113">
                  <c:v>38.810980061464981</c:v>
                </c:pt>
                <c:pt idx="114">
                  <c:v>38.930644103586722</c:v>
                </c:pt>
                <c:pt idx="115">
                  <c:v>46.824496482222763</c:v>
                </c:pt>
                <c:pt idx="116">
                  <c:v>37.70065327062995</c:v>
                </c:pt>
                <c:pt idx="117">
                  <c:v>42.457320544976831</c:v>
                </c:pt>
                <c:pt idx="118">
                  <c:v>38.263376668708588</c:v>
                </c:pt>
                <c:pt idx="119">
                  <c:v>45.173996701246836</c:v>
                </c:pt>
                <c:pt idx="120">
                  <c:v>30.770334031157574</c:v>
                </c:pt>
                <c:pt idx="121">
                  <c:v>30.408145103667078</c:v>
                </c:pt>
                <c:pt idx="122">
                  <c:v>35.414681265967801</c:v>
                </c:pt>
                <c:pt idx="123">
                  <c:v>41.227934512232949</c:v>
                </c:pt>
                <c:pt idx="124">
                  <c:v>36.293715175387739</c:v>
                </c:pt>
                <c:pt idx="125">
                  <c:v>45.171059100212801</c:v>
                </c:pt>
                <c:pt idx="126">
                  <c:v>40.603694292500386</c:v>
                </c:pt>
                <c:pt idx="127">
                  <c:v>45.50655041830575</c:v>
                </c:pt>
                <c:pt idx="128">
                  <c:v>35.180796383640327</c:v>
                </c:pt>
                <c:pt idx="129">
                  <c:v>27.947558637540638</c:v>
                </c:pt>
                <c:pt idx="130">
                  <c:v>34.132764014732935</c:v>
                </c:pt>
                <c:pt idx="131">
                  <c:v>43.299116041288841</c:v>
                </c:pt>
                <c:pt idx="132">
                  <c:v>53.131871502418768</c:v>
                </c:pt>
                <c:pt idx="133">
                  <c:v>39.658391559753831</c:v>
                </c:pt>
                <c:pt idx="134">
                  <c:v>38.821866465296992</c:v>
                </c:pt>
                <c:pt idx="135">
                  <c:v>36.284124772011914</c:v>
                </c:pt>
                <c:pt idx="136">
                  <c:v>32.086206494344687</c:v>
                </c:pt>
                <c:pt idx="137">
                  <c:v>15.940200810950683</c:v>
                </c:pt>
                <c:pt idx="138">
                  <c:v>17.669497419663092</c:v>
                </c:pt>
                <c:pt idx="139">
                  <c:v>24.71222309870253</c:v>
                </c:pt>
                <c:pt idx="140">
                  <c:v>25.666079434459956</c:v>
                </c:pt>
                <c:pt idx="141">
                  <c:v>27.665894538394877</c:v>
                </c:pt>
                <c:pt idx="142">
                  <c:v>10.779613394423913</c:v>
                </c:pt>
                <c:pt idx="143">
                  <c:v>19.016387493768399</c:v>
                </c:pt>
                <c:pt idx="144">
                  <c:v>31.392673450221054</c:v>
                </c:pt>
                <c:pt idx="145">
                  <c:v>27.72317775855857</c:v>
                </c:pt>
                <c:pt idx="146">
                  <c:v>27.98263704988824</c:v>
                </c:pt>
                <c:pt idx="147">
                  <c:v>19.981475833479493</c:v>
                </c:pt>
                <c:pt idx="148">
                  <c:v>11.047367088673214</c:v>
                </c:pt>
                <c:pt idx="149">
                  <c:v>31.71753756457322</c:v>
                </c:pt>
                <c:pt idx="150">
                  <c:v>23.840360391806858</c:v>
                </c:pt>
                <c:pt idx="151">
                  <c:v>14.65664195913797</c:v>
                </c:pt>
                <c:pt idx="152">
                  <c:v>13.554955171344218</c:v>
                </c:pt>
                <c:pt idx="153">
                  <c:v>16.400885773111789</c:v>
                </c:pt>
                <c:pt idx="154">
                  <c:v>33.140632465502627</c:v>
                </c:pt>
                <c:pt idx="155">
                  <c:v>39.572855529645146</c:v>
                </c:pt>
                <c:pt idx="156">
                  <c:v>44.205797960440883</c:v>
                </c:pt>
                <c:pt idx="157">
                  <c:v>38.841911272352768</c:v>
                </c:pt>
                <c:pt idx="158">
                  <c:v>45.190758307146929</c:v>
                </c:pt>
                <c:pt idx="159">
                  <c:v>23.59792190646851</c:v>
                </c:pt>
                <c:pt idx="160">
                  <c:v>29.913418529523323</c:v>
                </c:pt>
                <c:pt idx="161">
                  <c:v>45.07973426806646</c:v>
                </c:pt>
                <c:pt idx="162">
                  <c:v>22.535115132360524</c:v>
                </c:pt>
                <c:pt idx="163">
                  <c:v>41.209617705785433</c:v>
                </c:pt>
                <c:pt idx="164">
                  <c:v>34.627058588724623</c:v>
                </c:pt>
                <c:pt idx="165">
                  <c:v>42.403493326029647</c:v>
                </c:pt>
                <c:pt idx="166">
                  <c:v>40.460356642045532</c:v>
                </c:pt>
                <c:pt idx="167">
                  <c:v>44.152489141676178</c:v>
                </c:pt>
                <c:pt idx="168">
                  <c:v>32.691352307356013</c:v>
                </c:pt>
                <c:pt idx="169">
                  <c:v>38.157795831544135</c:v>
                </c:pt>
                <c:pt idx="170">
                  <c:v>29.337303126730699</c:v>
                </c:pt>
                <c:pt idx="171">
                  <c:v>24.979458392769352</c:v>
                </c:pt>
                <c:pt idx="172">
                  <c:v>25.90462991842973</c:v>
                </c:pt>
                <c:pt idx="173">
                  <c:v>41.836104326308721</c:v>
                </c:pt>
                <c:pt idx="174">
                  <c:v>37.044099439522995</c:v>
                </c:pt>
                <c:pt idx="175">
                  <c:v>10.078995547806432</c:v>
                </c:pt>
                <c:pt idx="176">
                  <c:v>21.882881302774216</c:v>
                </c:pt>
                <c:pt idx="177">
                  <c:v>19.610128502765232</c:v>
                </c:pt>
                <c:pt idx="178">
                  <c:v>15.166834138725616</c:v>
                </c:pt>
                <c:pt idx="179">
                  <c:v>35.420556468035876</c:v>
                </c:pt>
                <c:pt idx="180">
                  <c:v>42.581650188740866</c:v>
                </c:pt>
                <c:pt idx="181">
                  <c:v>38.026554185347074</c:v>
                </c:pt>
                <c:pt idx="182">
                  <c:v>22.933160072472344</c:v>
                </c:pt>
                <c:pt idx="183">
                  <c:v>24.6176150654005</c:v>
                </c:pt>
                <c:pt idx="184">
                  <c:v>22.841921640356418</c:v>
                </c:pt>
                <c:pt idx="185">
                  <c:v>24.582536653052898</c:v>
                </c:pt>
                <c:pt idx="186">
                  <c:v>10.091696352277117</c:v>
                </c:pt>
                <c:pt idx="187">
                  <c:v>11.750490536172668</c:v>
                </c:pt>
                <c:pt idx="188">
                  <c:v>34.4083801117498</c:v>
                </c:pt>
                <c:pt idx="189">
                  <c:v>29.210381482054281</c:v>
                </c:pt>
                <c:pt idx="190">
                  <c:v>41.721278685890091</c:v>
                </c:pt>
                <c:pt idx="191">
                  <c:v>22.709124793611924</c:v>
                </c:pt>
                <c:pt idx="192">
                  <c:v>29.139533457115775</c:v>
                </c:pt>
                <c:pt idx="193">
                  <c:v>23.462792258902873</c:v>
                </c:pt>
                <c:pt idx="194">
                  <c:v>23.746357158717718</c:v>
                </c:pt>
                <c:pt idx="195">
                  <c:v>21.849444491004459</c:v>
                </c:pt>
                <c:pt idx="196">
                  <c:v>22.728305600363573</c:v>
                </c:pt>
                <c:pt idx="197">
                  <c:v>21.397399531884634</c:v>
                </c:pt>
                <c:pt idx="198">
                  <c:v>16.834441125723274</c:v>
                </c:pt>
                <c:pt idx="199">
                  <c:v>15.794962359826751</c:v>
                </c:pt>
                <c:pt idx="200">
                  <c:v>28.227581136108562</c:v>
                </c:pt>
                <c:pt idx="201">
                  <c:v>34.06416239058516</c:v>
                </c:pt>
                <c:pt idx="202">
                  <c:v>11.82954656400039</c:v>
                </c:pt>
                <c:pt idx="203">
                  <c:v>17.448486141867122</c:v>
                </c:pt>
                <c:pt idx="204">
                  <c:v>33.833992709565429</c:v>
                </c:pt>
                <c:pt idx="205">
                  <c:v>28.679885295319622</c:v>
                </c:pt>
                <c:pt idx="206">
                  <c:v>34.162312825134109</c:v>
                </c:pt>
                <c:pt idx="207">
                  <c:v>34.384965703507923</c:v>
                </c:pt>
                <c:pt idx="208">
                  <c:v>15.835138373968705</c:v>
                </c:pt>
                <c:pt idx="209">
                  <c:v>30.606260373403646</c:v>
                </c:pt>
                <c:pt idx="210">
                  <c:v>31.802987194651489</c:v>
                </c:pt>
                <c:pt idx="211">
                  <c:v>45.317420751732094</c:v>
                </c:pt>
                <c:pt idx="212">
                  <c:v>43.643765762605547</c:v>
                </c:pt>
                <c:pt idx="213">
                  <c:v>22.957697681109583</c:v>
                </c:pt>
                <c:pt idx="214">
                  <c:v>26.661753384937189</c:v>
                </c:pt>
                <c:pt idx="215">
                  <c:v>18.746473798758778</c:v>
                </c:pt>
                <c:pt idx="216">
                  <c:v>25.37188733090434</c:v>
                </c:pt>
                <c:pt idx="217">
                  <c:v>43.872553043138666</c:v>
                </c:pt>
                <c:pt idx="218">
                  <c:v>29.656032838923558</c:v>
                </c:pt>
                <c:pt idx="219">
                  <c:v>26.482127721708952</c:v>
                </c:pt>
                <c:pt idx="220">
                  <c:v>40.200119750442148</c:v>
                </c:pt>
                <c:pt idx="221">
                  <c:v>26.880086261790364</c:v>
                </c:pt>
                <c:pt idx="222">
                  <c:v>39.365581856684813</c:v>
                </c:pt>
                <c:pt idx="223">
                  <c:v>23.338289815078017</c:v>
                </c:pt>
                <c:pt idx="224">
                  <c:v>39.772525999929151</c:v>
                </c:pt>
                <c:pt idx="225">
                  <c:v>46.205094664193311</c:v>
                </c:pt>
                <c:pt idx="226">
                  <c:v>27.92423062932918</c:v>
                </c:pt>
                <c:pt idx="227">
                  <c:v>29.694999252639736</c:v>
                </c:pt>
                <c:pt idx="228">
                  <c:v>25.695369044769901</c:v>
                </c:pt>
                <c:pt idx="229">
                  <c:v>22.739364804256411</c:v>
                </c:pt>
                <c:pt idx="230">
                  <c:v>23.087556926820035</c:v>
                </c:pt>
                <c:pt idx="231">
                  <c:v>23.194606564501509</c:v>
                </c:pt>
                <c:pt idx="232">
                  <c:v>10.158656375847043</c:v>
                </c:pt>
                <c:pt idx="233">
                  <c:v>23.088334527093753</c:v>
                </c:pt>
                <c:pt idx="234">
                  <c:v>30.140564209478597</c:v>
                </c:pt>
                <c:pt idx="235">
                  <c:v>26.743574213738121</c:v>
                </c:pt>
                <c:pt idx="236">
                  <c:v>22.539262333820339</c:v>
                </c:pt>
                <c:pt idx="237">
                  <c:v>29.140224657359077</c:v>
                </c:pt>
                <c:pt idx="238">
                  <c:v>27.73734736354627</c:v>
                </c:pt>
                <c:pt idx="239">
                  <c:v>41.69388987624923</c:v>
                </c:pt>
                <c:pt idx="240">
                  <c:v>37.314272334623858</c:v>
                </c:pt>
                <c:pt idx="241">
                  <c:v>35.904742238469268</c:v>
                </c:pt>
                <c:pt idx="242">
                  <c:v>33.831141508561814</c:v>
                </c:pt>
                <c:pt idx="243">
                  <c:v>12.867297329288659</c:v>
                </c:pt>
                <c:pt idx="244">
                  <c:v>30.629242781493456</c:v>
                </c:pt>
                <c:pt idx="245">
                  <c:v>33.196187685058064</c:v>
                </c:pt>
                <c:pt idx="246">
                  <c:v>18.865187440545977</c:v>
                </c:pt>
                <c:pt idx="247">
                  <c:v>40.425105429637107</c:v>
                </c:pt>
                <c:pt idx="248">
                  <c:v>34.479746536870778</c:v>
                </c:pt>
                <c:pt idx="249">
                  <c:v>38.730023232968179</c:v>
                </c:pt>
                <c:pt idx="250">
                  <c:v>23.553425890805912</c:v>
                </c:pt>
                <c:pt idx="251">
                  <c:v>44.457135648911745</c:v>
                </c:pt>
                <c:pt idx="252">
                  <c:v>16.367448961342031</c:v>
                </c:pt>
                <c:pt idx="253">
                  <c:v>22.230468625124956</c:v>
                </c:pt>
                <c:pt idx="254">
                  <c:v>21.248013879300885</c:v>
                </c:pt>
                <c:pt idx="255">
                  <c:v>32.002312064813843</c:v>
                </c:pt>
                <c:pt idx="256">
                  <c:v>31.828907203775334</c:v>
                </c:pt>
                <c:pt idx="257">
                  <c:v>24.269682142928112</c:v>
                </c:pt>
                <c:pt idx="258">
                  <c:v>33.87727912480225</c:v>
                </c:pt>
                <c:pt idx="259">
                  <c:v>21.223303470602819</c:v>
                </c:pt>
                <c:pt idx="260">
                  <c:v>27.170563164038231</c:v>
                </c:pt>
                <c:pt idx="261">
                  <c:v>35.717081372412643</c:v>
                </c:pt>
                <c:pt idx="262">
                  <c:v>18.685734577378572</c:v>
                </c:pt>
                <c:pt idx="263">
                  <c:v>23.121944138924338</c:v>
                </c:pt>
                <c:pt idx="264">
                  <c:v>30.586820366560769</c:v>
                </c:pt>
                <c:pt idx="265">
                  <c:v>35.051109937990695</c:v>
                </c:pt>
                <c:pt idx="266">
                  <c:v>29.536887196984292</c:v>
                </c:pt>
                <c:pt idx="267">
                  <c:v>7.4831930340839481</c:v>
                </c:pt>
                <c:pt idx="268">
                  <c:v>14.379470661573672</c:v>
                </c:pt>
                <c:pt idx="269">
                  <c:v>6.6094295265191931</c:v>
                </c:pt>
                <c:pt idx="270">
                  <c:v>24.587115854664777</c:v>
                </c:pt>
                <c:pt idx="271">
                  <c:v>26.997849503243025</c:v>
                </c:pt>
                <c:pt idx="272">
                  <c:v>23.776856369453441</c:v>
                </c:pt>
                <c:pt idx="273">
                  <c:v>33.556130211757832</c:v>
                </c:pt>
                <c:pt idx="274">
                  <c:v>34.738341827896321</c:v>
                </c:pt>
                <c:pt idx="275">
                  <c:v>31.634939135498573</c:v>
                </c:pt>
                <c:pt idx="276">
                  <c:v>38.548151168949211</c:v>
                </c:pt>
                <c:pt idx="277">
                  <c:v>2.4274952544783295</c:v>
                </c:pt>
                <c:pt idx="278">
                  <c:v>37.665488458251936</c:v>
                </c:pt>
                <c:pt idx="279">
                  <c:v>36.460899234236528</c:v>
                </c:pt>
                <c:pt idx="280">
                  <c:v>36.211116746313095</c:v>
                </c:pt>
                <c:pt idx="281">
                  <c:v>43.594776945361481</c:v>
                </c:pt>
                <c:pt idx="282">
                  <c:v>35.904655838438849</c:v>
                </c:pt>
                <c:pt idx="283">
                  <c:v>38.56448077469723</c:v>
                </c:pt>
                <c:pt idx="284">
                  <c:v>32.688069106200324</c:v>
                </c:pt>
                <c:pt idx="285">
                  <c:v>15.924130405293901</c:v>
                </c:pt>
                <c:pt idx="286">
                  <c:v>7.0342584760589837</c:v>
                </c:pt>
                <c:pt idx="287">
                  <c:v>26.337839670919564</c:v>
                </c:pt>
                <c:pt idx="288">
                  <c:v>22.34503506545234</c:v>
                </c:pt>
                <c:pt idx="289">
                  <c:v>44.410220432397587</c:v>
                </c:pt>
                <c:pt idx="290">
                  <c:v>44.749772551919939</c:v>
                </c:pt>
                <c:pt idx="291">
                  <c:v>25.865231504561486</c:v>
                </c:pt>
                <c:pt idx="292">
                  <c:v>37.196077093019134</c:v>
                </c:pt>
                <c:pt idx="293">
                  <c:v>30.849994859198187</c:v>
                </c:pt>
                <c:pt idx="294">
                  <c:v>35.80546860352495</c:v>
                </c:pt>
                <c:pt idx="295">
                  <c:v>30.615677976718647</c:v>
                </c:pt>
                <c:pt idx="296">
                  <c:v>37.005046625776409</c:v>
                </c:pt>
                <c:pt idx="297">
                  <c:v>33.93732714593915</c:v>
                </c:pt>
                <c:pt idx="298">
                  <c:v>34.108226406095696</c:v>
                </c:pt>
                <c:pt idx="299">
                  <c:v>37.320665936874406</c:v>
                </c:pt>
                <c:pt idx="300">
                  <c:v>25.519199382758181</c:v>
                </c:pt>
                <c:pt idx="301">
                  <c:v>31.614203128199495</c:v>
                </c:pt>
                <c:pt idx="302">
                  <c:v>23.872933203272488</c:v>
                </c:pt>
                <c:pt idx="303">
                  <c:v>40.979275224704878</c:v>
                </c:pt>
                <c:pt idx="304">
                  <c:v>37.050147441651902</c:v>
                </c:pt>
                <c:pt idx="305">
                  <c:v>37.454585984014265</c:v>
                </c:pt>
                <c:pt idx="306">
                  <c:v>26.460700514166579</c:v>
                </c:pt>
                <c:pt idx="307">
                  <c:v>38.292666279018526</c:v>
                </c:pt>
                <c:pt idx="308">
                  <c:v>41.656478663080485</c:v>
                </c:pt>
                <c:pt idx="309">
                  <c:v>37.943955756272423</c:v>
                </c:pt>
                <c:pt idx="310">
                  <c:v>40.493793453815293</c:v>
                </c:pt>
                <c:pt idx="311">
                  <c:v>42.326856499053484</c:v>
                </c:pt>
                <c:pt idx="312">
                  <c:v>33.998671167532251</c:v>
                </c:pt>
                <c:pt idx="313">
                  <c:v>46.227731472161473</c:v>
                </c:pt>
                <c:pt idx="314">
                  <c:v>43.478050504273774</c:v>
                </c:pt>
                <c:pt idx="315">
                  <c:v>47.361818271360029</c:v>
                </c:pt>
                <c:pt idx="316">
                  <c:v>39.102320964016975</c:v>
                </c:pt>
                <c:pt idx="317">
                  <c:v>36.055596691570031</c:v>
                </c:pt>
                <c:pt idx="318">
                  <c:v>40.885876791828629</c:v>
                </c:pt>
                <c:pt idx="319">
                  <c:v>32.504641841633926</c:v>
                </c:pt>
                <c:pt idx="320">
                  <c:v>31.450215870475986</c:v>
                </c:pt>
                <c:pt idx="321">
                  <c:v>32.596225873871504</c:v>
                </c:pt>
                <c:pt idx="322">
                  <c:v>32.985112410759562</c:v>
                </c:pt>
                <c:pt idx="323">
                  <c:v>37.521114007432125</c:v>
                </c:pt>
                <c:pt idx="324">
                  <c:v>38.58124238059731</c:v>
                </c:pt>
                <c:pt idx="325">
                  <c:v>41.98851397995692</c:v>
                </c:pt>
                <c:pt idx="326">
                  <c:v>33.234894898683002</c:v>
                </c:pt>
                <c:pt idx="327">
                  <c:v>36.395148811092383</c:v>
                </c:pt>
                <c:pt idx="328">
                  <c:v>42.382238918548097</c:v>
                </c:pt>
                <c:pt idx="329">
                  <c:v>32.499630639869984</c:v>
                </c:pt>
                <c:pt idx="330">
                  <c:v>36.060175893181913</c:v>
                </c:pt>
                <c:pt idx="331">
                  <c:v>46.450384350535288</c:v>
                </c:pt>
                <c:pt idx="332">
                  <c:v>49.567611047799083</c:v>
                </c:pt>
                <c:pt idx="333">
                  <c:v>44.809215772843949</c:v>
                </c:pt>
                <c:pt idx="334">
                  <c:v>36.325251186488416</c:v>
                </c:pt>
                <c:pt idx="335">
                  <c:v>50.00125280044098</c:v>
                </c:pt>
                <c:pt idx="336">
                  <c:v>47.77161361560799</c:v>
                </c:pt>
                <c:pt idx="337">
                  <c:v>41.977541176094491</c:v>
                </c:pt>
                <c:pt idx="338">
                  <c:v>38.273399072236472</c:v>
                </c:pt>
                <c:pt idx="339">
                  <c:v>44.494374062019666</c:v>
                </c:pt>
                <c:pt idx="340">
                  <c:v>42.157598839474787</c:v>
                </c:pt>
                <c:pt idx="341">
                  <c:v>42.354763708876824</c:v>
                </c:pt>
                <c:pt idx="342">
                  <c:v>39.170836188134338</c:v>
                </c:pt>
                <c:pt idx="343">
                  <c:v>43.109813574654375</c:v>
                </c:pt>
                <c:pt idx="344">
                  <c:v>39.825489218572201</c:v>
                </c:pt>
                <c:pt idx="345">
                  <c:v>44.423007636898681</c:v>
                </c:pt>
                <c:pt idx="346">
                  <c:v>45.426803190234722</c:v>
                </c:pt>
                <c:pt idx="347">
                  <c:v>31.411508656851048</c:v>
                </c:pt>
                <c:pt idx="348">
                  <c:v>43.656725767167465</c:v>
                </c:pt>
                <c:pt idx="349">
                  <c:v>50.261489692044371</c:v>
                </c:pt>
                <c:pt idx="350">
                  <c:v>44.010361091647106</c:v>
                </c:pt>
                <c:pt idx="351">
                  <c:v>37.598614834712421</c:v>
                </c:pt>
                <c:pt idx="352">
                  <c:v>50.724939455178692</c:v>
                </c:pt>
                <c:pt idx="353">
                  <c:v>17.056748403975437</c:v>
                </c:pt>
                <c:pt idx="354">
                  <c:v>35.915542242270867</c:v>
                </c:pt>
                <c:pt idx="355">
                  <c:v>38.195120644682461</c:v>
                </c:pt>
                <c:pt idx="356">
                  <c:v>28.597200466214563</c:v>
                </c:pt>
                <c:pt idx="357">
                  <c:v>30.240010644483746</c:v>
                </c:pt>
                <c:pt idx="358">
                  <c:v>47.415559090276801</c:v>
                </c:pt>
                <c:pt idx="359">
                  <c:v>32.954008399810952</c:v>
                </c:pt>
                <c:pt idx="360">
                  <c:v>33.340994136029934</c:v>
                </c:pt>
                <c:pt idx="361">
                  <c:v>30.477178727966912</c:v>
                </c:pt>
                <c:pt idx="362">
                  <c:v>43.794793015767141</c:v>
                </c:pt>
                <c:pt idx="363">
                  <c:v>33.258482106985696</c:v>
                </c:pt>
                <c:pt idx="364">
                  <c:v>46.254774681680686</c:v>
                </c:pt>
                <c:pt idx="365">
                  <c:v>47.119898186204161</c:v>
                </c:pt>
                <c:pt idx="366">
                  <c:v>37.563622822395232</c:v>
                </c:pt>
                <c:pt idx="367">
                  <c:v>37.728906080574937</c:v>
                </c:pt>
                <c:pt idx="368">
                  <c:v>29.08000383616135</c:v>
                </c:pt>
                <c:pt idx="369">
                  <c:v>33.884882327478579</c:v>
                </c:pt>
                <c:pt idx="370">
                  <c:v>49.957102384900033</c:v>
                </c:pt>
                <c:pt idx="371">
                  <c:v>52.20091117472073</c:v>
                </c:pt>
                <c:pt idx="372">
                  <c:v>41.665118666121771</c:v>
                </c:pt>
                <c:pt idx="373">
                  <c:v>38.330077492187272</c:v>
                </c:pt>
                <c:pt idx="374">
                  <c:v>27.849840203143749</c:v>
                </c:pt>
                <c:pt idx="375">
                  <c:v>28.680749295623748</c:v>
                </c:pt>
                <c:pt idx="376">
                  <c:v>42.304565291206984</c:v>
                </c:pt>
                <c:pt idx="377">
                  <c:v>38.467367140513232</c:v>
                </c:pt>
                <c:pt idx="378">
                  <c:v>25.799308281356513</c:v>
                </c:pt>
                <c:pt idx="379">
                  <c:v>38.963562515174004</c:v>
                </c:pt>
                <c:pt idx="380">
                  <c:v>48.810314781230794</c:v>
                </c:pt>
                <c:pt idx="381">
                  <c:v>39.747037990957374</c:v>
                </c:pt>
                <c:pt idx="382">
                  <c:v>35.700492566573381</c:v>
                </c:pt>
                <c:pt idx="383">
                  <c:v>37.743507685714704</c:v>
                </c:pt>
                <c:pt idx="384">
                  <c:v>33.313605326389073</c:v>
                </c:pt>
                <c:pt idx="385">
                  <c:v>40.734590338575792</c:v>
                </c:pt>
                <c:pt idx="386">
                  <c:v>34.107189605730738</c:v>
                </c:pt>
                <c:pt idx="387">
                  <c:v>51.306930060039385</c:v>
                </c:pt>
                <c:pt idx="388">
                  <c:v>55.147843412040878</c:v>
                </c:pt>
                <c:pt idx="389">
                  <c:v>51.581509356691292</c:v>
                </c:pt>
                <c:pt idx="390">
                  <c:v>31.484862282671521</c:v>
                </c:pt>
                <c:pt idx="391">
                  <c:v>26.663999785727921</c:v>
                </c:pt>
                <c:pt idx="392">
                  <c:v>24.270718943293065</c:v>
                </c:pt>
                <c:pt idx="393">
                  <c:v>25.508399378956579</c:v>
                </c:pt>
                <c:pt idx="394">
                  <c:v>19.314467598692595</c:v>
                </c:pt>
                <c:pt idx="395">
                  <c:v>26.054879571317606</c:v>
                </c:pt>
                <c:pt idx="396">
                  <c:v>29.032311019373477</c:v>
                </c:pt>
                <c:pt idx="397">
                  <c:v>27.588480111144996</c:v>
                </c:pt>
                <c:pt idx="398">
                  <c:v>49.234279730466461</c:v>
                </c:pt>
                <c:pt idx="399">
                  <c:v>36.184591936976361</c:v>
                </c:pt>
                <c:pt idx="400">
                  <c:v>46.49272036543757</c:v>
                </c:pt>
                <c:pt idx="401">
                  <c:v>40.618468697700976</c:v>
                </c:pt>
                <c:pt idx="402">
                  <c:v>45.73378249829144</c:v>
                </c:pt>
                <c:pt idx="403">
                  <c:v>44.759362955295757</c:v>
                </c:pt>
                <c:pt idx="404">
                  <c:v>52.274696800693263</c:v>
                </c:pt>
                <c:pt idx="405">
                  <c:v>50.098193634564161</c:v>
                </c:pt>
                <c:pt idx="406">
                  <c:v>51.7474838151143</c:v>
                </c:pt>
                <c:pt idx="407">
                  <c:v>48.507569074664303</c:v>
                </c:pt>
                <c:pt idx="408">
                  <c:v>36.593868881041843</c:v>
                </c:pt>
                <c:pt idx="409">
                  <c:v>42.110424422869393</c:v>
                </c:pt>
                <c:pt idx="410">
                  <c:v>45.620944058572306</c:v>
                </c:pt>
                <c:pt idx="411">
                  <c:v>40.001745280614337</c:v>
                </c:pt>
                <c:pt idx="412">
                  <c:v>41.401252973241043</c:v>
                </c:pt>
                <c:pt idx="413">
                  <c:v>17.850419083347518</c:v>
                </c:pt>
                <c:pt idx="414">
                  <c:v>39.386490664044715</c:v>
                </c:pt>
                <c:pt idx="415">
                  <c:v>47.647197571813543</c:v>
                </c:pt>
                <c:pt idx="416">
                  <c:v>36.160054328339122</c:v>
                </c:pt>
                <c:pt idx="417">
                  <c:v>55.340342679800621</c:v>
                </c:pt>
                <c:pt idx="418">
                  <c:v>43.656207366984987</c:v>
                </c:pt>
                <c:pt idx="419">
                  <c:v>51.572437353497946</c:v>
                </c:pt>
                <c:pt idx="420">
                  <c:v>31.64954074063834</c:v>
                </c:pt>
                <c:pt idx="421">
                  <c:v>38.706781624787126</c:v>
                </c:pt>
                <c:pt idx="422">
                  <c:v>42.492053357202778</c:v>
                </c:pt>
                <c:pt idx="423">
                  <c:v>32.753646729283645</c:v>
                </c:pt>
                <c:pt idx="424">
                  <c:v>26.327903667422088</c:v>
                </c:pt>
                <c:pt idx="425">
                  <c:v>25.297928904870975</c:v>
                </c:pt>
                <c:pt idx="426">
                  <c:v>29.964826547618944</c:v>
                </c:pt>
                <c:pt idx="427">
                  <c:v>27.420172851900841</c:v>
                </c:pt>
                <c:pt idx="428">
                  <c:v>21.733927650342533</c:v>
                </c:pt>
                <c:pt idx="429">
                  <c:v>17.491686157073524</c:v>
                </c:pt>
                <c:pt idx="430">
                  <c:v>40.733726338271666</c:v>
                </c:pt>
                <c:pt idx="431">
                  <c:v>20.903104957892943</c:v>
                </c:pt>
                <c:pt idx="432">
                  <c:v>26.907647871492049</c:v>
                </c:pt>
                <c:pt idx="433">
                  <c:v>27.116995145182287</c:v>
                </c:pt>
                <c:pt idx="434">
                  <c:v>41.913259553467363</c:v>
                </c:pt>
                <c:pt idx="435">
                  <c:v>46.083789021493729</c:v>
                </c:pt>
                <c:pt idx="436">
                  <c:v>29.438995962526576</c:v>
                </c:pt>
                <c:pt idx="437">
                  <c:v>39.164528985914203</c:v>
                </c:pt>
                <c:pt idx="438">
                  <c:v>42.728357440381814</c:v>
                </c:pt>
                <c:pt idx="439">
                  <c:v>34.113669608011698</c:v>
                </c:pt>
                <c:pt idx="440">
                  <c:v>43.225157615255476</c:v>
                </c:pt>
                <c:pt idx="441">
                  <c:v>34.48752253960793</c:v>
                </c:pt>
                <c:pt idx="442">
                  <c:v>17.372799715225501</c:v>
                </c:pt>
                <c:pt idx="443">
                  <c:v>21.763562860774126</c:v>
                </c:pt>
                <c:pt idx="444">
                  <c:v>47.379271077503418</c:v>
                </c:pt>
                <c:pt idx="445">
                  <c:v>25.47375296676104</c:v>
                </c:pt>
                <c:pt idx="446">
                  <c:v>37.911901344989275</c:v>
                </c:pt>
                <c:pt idx="447">
                  <c:v>37.083065853239177</c:v>
                </c:pt>
                <c:pt idx="448">
                  <c:v>36.289740773988747</c:v>
                </c:pt>
                <c:pt idx="449">
                  <c:v>29.86486171243132</c:v>
                </c:pt>
                <c:pt idx="450">
                  <c:v>22.032871755570856</c:v>
                </c:pt>
                <c:pt idx="451">
                  <c:v>20.047312656654054</c:v>
                </c:pt>
                <c:pt idx="452">
                  <c:v>21.945348524762682</c:v>
                </c:pt>
                <c:pt idx="453">
                  <c:v>14.415413074225402</c:v>
                </c:pt>
                <c:pt idx="454">
                  <c:v>26.061532373659393</c:v>
                </c:pt>
                <c:pt idx="455">
                  <c:v>28.839898151644149</c:v>
                </c:pt>
                <c:pt idx="456">
                  <c:v>19.223401966637489</c:v>
                </c:pt>
                <c:pt idx="457">
                  <c:v>34.088095199009508</c:v>
                </c:pt>
                <c:pt idx="458">
                  <c:v>27.235103986756602</c:v>
                </c:pt>
                <c:pt idx="459">
                  <c:v>29.093136640784095</c:v>
                </c:pt>
                <c:pt idx="460">
                  <c:v>11.248938359626301</c:v>
                </c:pt>
                <c:pt idx="461">
                  <c:v>31.364679840367302</c:v>
                </c:pt>
                <c:pt idx="462">
                  <c:v>25.705132248206549</c:v>
                </c:pt>
                <c:pt idx="463">
                  <c:v>31.443131067982137</c:v>
                </c:pt>
                <c:pt idx="464">
                  <c:v>22.209559817765054</c:v>
                </c:pt>
                <c:pt idx="465">
                  <c:v>31.509918291491235</c:v>
                </c:pt>
                <c:pt idx="466">
                  <c:v>31.429652663237736</c:v>
                </c:pt>
                <c:pt idx="467">
                  <c:v>19.19203875559764</c:v>
                </c:pt>
                <c:pt idx="468">
                  <c:v>25.960789938198054</c:v>
                </c:pt>
                <c:pt idx="469">
                  <c:v>21.17647465411908</c:v>
                </c:pt>
                <c:pt idx="470">
                  <c:v>47.04542135998831</c:v>
                </c:pt>
                <c:pt idx="471">
                  <c:v>47.322851857643847</c:v>
                </c:pt>
                <c:pt idx="472">
                  <c:v>27.048047920912865</c:v>
                </c:pt>
                <c:pt idx="473">
                  <c:v>42.259550875361903</c:v>
                </c:pt>
                <c:pt idx="474">
                  <c:v>28.739155716182811</c:v>
                </c:pt>
                <c:pt idx="475">
                  <c:v>28.496112430631573</c:v>
                </c:pt>
                <c:pt idx="476">
                  <c:v>16.718837885030933</c:v>
                </c:pt>
                <c:pt idx="477">
                  <c:v>35.098975554839392</c:v>
                </c:pt>
                <c:pt idx="478">
                  <c:v>26.418018899142652</c:v>
                </c:pt>
                <c:pt idx="479">
                  <c:v>21.540737182339488</c:v>
                </c:pt>
                <c:pt idx="480">
                  <c:v>19.458410049360335</c:v>
                </c:pt>
                <c:pt idx="481">
                  <c:v>36.700486518571253</c:v>
                </c:pt>
                <c:pt idx="482">
                  <c:v>23.611745911334559</c:v>
                </c:pt>
                <c:pt idx="483">
                  <c:v>17.297977288888003</c:v>
                </c:pt>
                <c:pt idx="484">
                  <c:v>23.873538003485379</c:v>
                </c:pt>
                <c:pt idx="485">
                  <c:v>17.310591693328277</c:v>
                </c:pt>
                <c:pt idx="486">
                  <c:v>18.217705612632376</c:v>
                </c:pt>
                <c:pt idx="487">
                  <c:v>22.710334394037705</c:v>
                </c:pt>
                <c:pt idx="488">
                  <c:v>28.948675789933873</c:v>
                </c:pt>
                <c:pt idx="489">
                  <c:v>30.334359477694534</c:v>
                </c:pt>
                <c:pt idx="490">
                  <c:v>25.481183369376545</c:v>
                </c:pt>
                <c:pt idx="491">
                  <c:v>29.038099821411134</c:v>
                </c:pt>
                <c:pt idx="492">
                  <c:v>26.968905493054731</c:v>
                </c:pt>
                <c:pt idx="493">
                  <c:v>24.270718943293065</c:v>
                </c:pt>
                <c:pt idx="494">
                  <c:v>23.44300665193834</c:v>
                </c:pt>
                <c:pt idx="495">
                  <c:v>31.238103795812535</c:v>
                </c:pt>
                <c:pt idx="496">
                  <c:v>29.522285591844525</c:v>
                </c:pt>
                <c:pt idx="497">
                  <c:v>20.977927384230441</c:v>
                </c:pt>
                <c:pt idx="498">
                  <c:v>16.038005645377986</c:v>
                </c:pt>
                <c:pt idx="499">
                  <c:v>14.147054579763212</c:v>
                </c:pt>
                <c:pt idx="500">
                  <c:v>14.80360841087016</c:v>
                </c:pt>
                <c:pt idx="501">
                  <c:v>20.811607325685777</c:v>
                </c:pt>
                <c:pt idx="502">
                  <c:v>25.928476326823667</c:v>
                </c:pt>
                <c:pt idx="503">
                  <c:v>16.42205378056293</c:v>
                </c:pt>
                <c:pt idx="504">
                  <c:v>25.203839271751423</c:v>
                </c:pt>
                <c:pt idx="505">
                  <c:v>19.728496544430783</c:v>
                </c:pt>
                <c:pt idx="506">
                  <c:v>32.752350728827452</c:v>
                </c:pt>
                <c:pt idx="507">
                  <c:v>17.20224605519061</c:v>
                </c:pt>
                <c:pt idx="508">
                  <c:v>23.267268990078684</c:v>
                </c:pt>
                <c:pt idx="509">
                  <c:v>24.655112678599661</c:v>
                </c:pt>
                <c:pt idx="510">
                  <c:v>25.845100297475302</c:v>
                </c:pt>
                <c:pt idx="511">
                  <c:v>23.373627427516855</c:v>
                </c:pt>
                <c:pt idx="512">
                  <c:v>20.548346433017944</c:v>
                </c:pt>
                <c:pt idx="513">
                  <c:v>12.686202865543407</c:v>
                </c:pt>
                <c:pt idx="514">
                  <c:v>20.955117776201455</c:v>
                </c:pt>
                <c:pt idx="515">
                  <c:v>32.695845108937476</c:v>
                </c:pt>
                <c:pt idx="516">
                  <c:v>36.967117012425184</c:v>
                </c:pt>
                <c:pt idx="517">
                  <c:v>19.675274125696493</c:v>
                </c:pt>
                <c:pt idx="518">
                  <c:v>23.414926642054173</c:v>
                </c:pt>
                <c:pt idx="519">
                  <c:v>23.833448389373835</c:v>
                </c:pt>
                <c:pt idx="520">
                  <c:v>24.617096665218025</c:v>
                </c:pt>
                <c:pt idx="521">
                  <c:v>17.545686176081531</c:v>
                </c:pt>
                <c:pt idx="522">
                  <c:v>36.265635165503575</c:v>
                </c:pt>
                <c:pt idx="523">
                  <c:v>23.428491446828989</c:v>
                </c:pt>
                <c:pt idx="524">
                  <c:v>29.447895165659094</c:v>
                </c:pt>
                <c:pt idx="525">
                  <c:v>19.441562043429837</c:v>
                </c:pt>
                <c:pt idx="526">
                  <c:v>10.889168632987358</c:v>
                </c:pt>
                <c:pt idx="527">
                  <c:v>21.371911522912857</c:v>
                </c:pt>
                <c:pt idx="528">
                  <c:v>23.825499586575852</c:v>
                </c:pt>
                <c:pt idx="529">
                  <c:v>33.508091794848312</c:v>
                </c:pt>
                <c:pt idx="530">
                  <c:v>16.930345159481494</c:v>
                </c:pt>
                <c:pt idx="531">
                  <c:v>40.064644502754867</c:v>
                </c:pt>
                <c:pt idx="532">
                  <c:v>43.970012277444319</c:v>
                </c:pt>
                <c:pt idx="533">
                  <c:v>28.843181352799835</c:v>
                </c:pt>
                <c:pt idx="534">
                  <c:v>18.848253034585067</c:v>
                </c:pt>
                <c:pt idx="535">
                  <c:v>30.842823656673922</c:v>
                </c:pt>
                <c:pt idx="536">
                  <c:v>31.075844538697275</c:v>
                </c:pt>
                <c:pt idx="537">
                  <c:v>21.797518072726362</c:v>
                </c:pt>
                <c:pt idx="538">
                  <c:v>20.544026431497301</c:v>
                </c:pt>
                <c:pt idx="539">
                  <c:v>23.782904371582337</c:v>
                </c:pt>
                <c:pt idx="540">
                  <c:v>31.306187019777827</c:v>
                </c:pt>
                <c:pt idx="541">
                  <c:v>19.243792373814916</c:v>
                </c:pt>
                <c:pt idx="542">
                  <c:v>21.877265300797387</c:v>
                </c:pt>
                <c:pt idx="543">
                  <c:v>17.536786972949013</c:v>
                </c:pt>
                <c:pt idx="544">
                  <c:v>24.622539867134034</c:v>
                </c:pt>
                <c:pt idx="545">
                  <c:v>22.771592015600387</c:v>
                </c:pt>
                <c:pt idx="546">
                  <c:v>22.664542377918917</c:v>
                </c:pt>
                <c:pt idx="547">
                  <c:v>8.1407836655558494</c:v>
                </c:pt>
                <c:pt idx="548">
                  <c:v>22.928753670921292</c:v>
                </c:pt>
                <c:pt idx="549">
                  <c:v>21.886855704173207</c:v>
                </c:pt>
                <c:pt idx="550">
                  <c:v>21.97766213613707</c:v>
                </c:pt>
                <c:pt idx="551">
                  <c:v>30.079565788007152</c:v>
                </c:pt>
                <c:pt idx="552">
                  <c:v>16.612047447440702</c:v>
                </c:pt>
                <c:pt idx="553">
                  <c:v>14.239070612152855</c:v>
                </c:pt>
                <c:pt idx="554">
                  <c:v>33.671042252206874</c:v>
                </c:pt>
                <c:pt idx="555">
                  <c:v>36.869312177997884</c:v>
                </c:pt>
                <c:pt idx="556">
                  <c:v>34.212943242956023</c:v>
                </c:pt>
                <c:pt idx="557">
                  <c:v>34.618936985865815</c:v>
                </c:pt>
                <c:pt idx="558">
                  <c:v>24.311154157526264</c:v>
                </c:pt>
                <c:pt idx="559">
                  <c:v>25.406447343069463</c:v>
                </c:pt>
                <c:pt idx="560">
                  <c:v>30.589153167381912</c:v>
                </c:pt>
                <c:pt idx="561">
                  <c:v>35.235401202861219</c:v>
                </c:pt>
                <c:pt idx="562">
                  <c:v>21.756305258219449</c:v>
                </c:pt>
                <c:pt idx="563">
                  <c:v>29.456189568578726</c:v>
                </c:pt>
                <c:pt idx="564">
                  <c:v>35.626188540418362</c:v>
                </c:pt>
                <c:pt idx="565">
                  <c:v>20.598631250718199</c:v>
                </c:pt>
                <c:pt idx="566">
                  <c:v>28.795920536164026</c:v>
                </c:pt>
                <c:pt idx="567">
                  <c:v>25.561794597751696</c:v>
                </c:pt>
                <c:pt idx="568">
                  <c:v>26.716358204158084</c:v>
                </c:pt>
                <c:pt idx="569">
                  <c:v>19.474912455169182</c:v>
                </c:pt>
                <c:pt idx="570">
                  <c:v>16.517266614077847</c:v>
                </c:pt>
                <c:pt idx="571">
                  <c:v>31.123969355637211</c:v>
                </c:pt>
                <c:pt idx="572">
                  <c:v>40.011335683990154</c:v>
                </c:pt>
                <c:pt idx="573">
                  <c:v>10.018688326578289</c:v>
                </c:pt>
                <c:pt idx="574">
                  <c:v>40.252737368963551</c:v>
                </c:pt>
                <c:pt idx="575">
                  <c:v>30.044660175720377</c:v>
                </c:pt>
                <c:pt idx="576">
                  <c:v>24.941096779266065</c:v>
                </c:pt>
                <c:pt idx="577">
                  <c:v>8.9326399442892601</c:v>
                </c:pt>
                <c:pt idx="578">
                  <c:v>23.397905836062854</c:v>
                </c:pt>
                <c:pt idx="579">
                  <c:v>8.9352319452016449</c:v>
                </c:pt>
                <c:pt idx="580">
                  <c:v>28.35960038257933</c:v>
                </c:pt>
                <c:pt idx="581">
                  <c:v>20.684080880796468</c:v>
                </c:pt>
                <c:pt idx="582">
                  <c:v>26.112940391755018</c:v>
                </c:pt>
                <c:pt idx="583">
                  <c:v>23.043147311187848</c:v>
                </c:pt>
                <c:pt idx="584">
                  <c:v>17.976303927658982</c:v>
                </c:pt>
                <c:pt idx="585">
                  <c:v>15.808267964510323</c:v>
                </c:pt>
                <c:pt idx="586">
                  <c:v>16.528153017909862</c:v>
                </c:pt>
                <c:pt idx="587">
                  <c:v>17.695158228695696</c:v>
                </c:pt>
                <c:pt idx="588">
                  <c:v>16.261954524207994</c:v>
                </c:pt>
                <c:pt idx="589">
                  <c:v>15.604623092827328</c:v>
                </c:pt>
                <c:pt idx="590">
                  <c:v>39.11510816851807</c:v>
                </c:pt>
                <c:pt idx="591">
                  <c:v>35.200495590574448</c:v>
                </c:pt>
                <c:pt idx="592">
                  <c:v>38.325498290575396</c:v>
                </c:pt>
                <c:pt idx="593">
                  <c:v>35.770390191177349</c:v>
                </c:pt>
                <c:pt idx="594">
                  <c:v>25.969170741148101</c:v>
                </c:pt>
                <c:pt idx="595">
                  <c:v>21.92875971892342</c:v>
                </c:pt>
                <c:pt idx="596">
                  <c:v>13.619063993910524</c:v>
                </c:pt>
                <c:pt idx="597">
                  <c:v>29.822266497437806</c:v>
                </c:pt>
                <c:pt idx="598">
                  <c:v>26.287554853219309</c:v>
                </c:pt>
                <c:pt idx="599">
                  <c:v>17.396559723589021</c:v>
                </c:pt>
                <c:pt idx="600">
                  <c:v>18.071948761325963</c:v>
                </c:pt>
                <c:pt idx="601">
                  <c:v>26.758348618938712</c:v>
                </c:pt>
                <c:pt idx="602">
                  <c:v>28.372819587232495</c:v>
                </c:pt>
                <c:pt idx="603">
                  <c:v>21.676039629965949</c:v>
                </c:pt>
                <c:pt idx="604">
                  <c:v>12.181281087810941</c:v>
                </c:pt>
                <c:pt idx="605">
                  <c:v>25.228204080327835</c:v>
                </c:pt>
                <c:pt idx="606">
                  <c:v>28.314326766643021</c:v>
                </c:pt>
                <c:pt idx="607">
                  <c:v>25.398239340180247</c:v>
                </c:pt>
                <c:pt idx="608">
                  <c:v>30.87038526637561</c:v>
                </c:pt>
                <c:pt idx="609">
                  <c:v>22.285764644589154</c:v>
                </c:pt>
                <c:pt idx="610">
                  <c:v>16.945292364742912</c:v>
                </c:pt>
                <c:pt idx="611">
                  <c:v>16.459551393762087</c:v>
                </c:pt>
                <c:pt idx="612">
                  <c:v>29.347584730349823</c:v>
                </c:pt>
                <c:pt idx="613">
                  <c:v>24.533547835808836</c:v>
                </c:pt>
                <c:pt idx="614">
                  <c:v>15.253752569320904</c:v>
                </c:pt>
                <c:pt idx="615">
                  <c:v>28.816310943341449</c:v>
                </c:pt>
                <c:pt idx="616">
                  <c:v>26.489039724141982</c:v>
                </c:pt>
                <c:pt idx="617">
                  <c:v>15.450744638662112</c:v>
                </c:pt>
                <c:pt idx="618">
                  <c:v>23.016968101972768</c:v>
                </c:pt>
                <c:pt idx="619">
                  <c:v>23.307272204159812</c:v>
                </c:pt>
                <c:pt idx="620">
                  <c:v>13.133495822990529</c:v>
                </c:pt>
                <c:pt idx="621">
                  <c:v>34.961426706422202</c:v>
                </c:pt>
                <c:pt idx="622">
                  <c:v>29.760749675783881</c:v>
                </c:pt>
                <c:pt idx="623">
                  <c:v>26.218002828736996</c:v>
                </c:pt>
                <c:pt idx="624">
                  <c:v>26.512626932444675</c:v>
                </c:pt>
                <c:pt idx="625">
                  <c:v>29.214528683514093</c:v>
                </c:pt>
                <c:pt idx="626">
                  <c:v>4.5925072165625398</c:v>
                </c:pt>
                <c:pt idx="627">
                  <c:v>37.679571663209224</c:v>
                </c:pt>
                <c:pt idx="628">
                  <c:v>40.376548612545115</c:v>
                </c:pt>
                <c:pt idx="629">
                  <c:v>20.452442399259724</c:v>
                </c:pt>
                <c:pt idx="630">
                  <c:v>8.6050110289638813</c:v>
                </c:pt>
                <c:pt idx="631">
                  <c:v>9.5433153592470052</c:v>
                </c:pt>
                <c:pt idx="632">
                  <c:v>24.48326301810858</c:v>
                </c:pt>
                <c:pt idx="633">
                  <c:v>12.830058916180738</c:v>
                </c:pt>
                <c:pt idx="634">
                  <c:v>10.952759055371187</c:v>
                </c:pt>
                <c:pt idx="635">
                  <c:v>17.65714221531406</c:v>
                </c:pt>
                <c:pt idx="636">
                  <c:v>30.408317903727898</c:v>
                </c:pt>
                <c:pt idx="637">
                  <c:v>30.323213873771284</c:v>
                </c:pt>
                <c:pt idx="638">
                  <c:v>19.124041931662759</c:v>
                </c:pt>
                <c:pt idx="639">
                  <c:v>22.443617500153358</c:v>
                </c:pt>
                <c:pt idx="640">
                  <c:v>5.5868851665835777</c:v>
                </c:pt>
                <c:pt idx="641">
                  <c:v>5.0879249909495963</c:v>
                </c:pt>
                <c:pt idx="642">
                  <c:v>17.880659093992001</c:v>
                </c:pt>
                <c:pt idx="643">
                  <c:v>33.682965456403835</c:v>
                </c:pt>
                <c:pt idx="644">
                  <c:v>16.843081128764556</c:v>
                </c:pt>
                <c:pt idx="645">
                  <c:v>18.859398638508321</c:v>
                </c:pt>
                <c:pt idx="646">
                  <c:v>25.104392836746278</c:v>
                </c:pt>
                <c:pt idx="647">
                  <c:v>16.590706639928737</c:v>
                </c:pt>
                <c:pt idx="648">
                  <c:v>26.950502286576803</c:v>
                </c:pt>
                <c:pt idx="649">
                  <c:v>15.337992598973393</c:v>
                </c:pt>
                <c:pt idx="650">
                  <c:v>16.055717651612614</c:v>
                </c:pt>
                <c:pt idx="651">
                  <c:v>32.901477181319962</c:v>
                </c:pt>
                <c:pt idx="652">
                  <c:v>36.189343938649067</c:v>
                </c:pt>
                <c:pt idx="653">
                  <c:v>32.225137743248482</c:v>
                </c:pt>
                <c:pt idx="654">
                  <c:v>27.168143963186676</c:v>
                </c:pt>
                <c:pt idx="655">
                  <c:v>27.209702377815237</c:v>
                </c:pt>
                <c:pt idx="656">
                  <c:v>16.426200982022745</c:v>
                </c:pt>
                <c:pt idx="657">
                  <c:v>20.710346490041964</c:v>
                </c:pt>
                <c:pt idx="658">
                  <c:v>22.236603027284264</c:v>
                </c:pt>
                <c:pt idx="659">
                  <c:v>16.285887332632338</c:v>
                </c:pt>
                <c:pt idx="660">
                  <c:v>31.228254192345474</c:v>
                </c:pt>
                <c:pt idx="661">
                  <c:v>22.781268819006623</c:v>
                </c:pt>
                <c:pt idx="662">
                  <c:v>22.951217678828623</c:v>
                </c:pt>
                <c:pt idx="663">
                  <c:v>22.18363980864121</c:v>
                </c:pt>
                <c:pt idx="664">
                  <c:v>20.935159369176098</c:v>
                </c:pt>
                <c:pt idx="665">
                  <c:v>26.48230052176978</c:v>
                </c:pt>
                <c:pt idx="666">
                  <c:v>37.156937879242129</c:v>
                </c:pt>
                <c:pt idx="667">
                  <c:v>42.141182833696355</c:v>
                </c:pt>
                <c:pt idx="668">
                  <c:v>39.186301793578231</c:v>
                </c:pt>
                <c:pt idx="669">
                  <c:v>38.148464628259546</c:v>
                </c:pt>
                <c:pt idx="670">
                  <c:v>42.397790924022402</c:v>
                </c:pt>
                <c:pt idx="671">
                  <c:v>23.419333043605231</c:v>
                </c:pt>
                <c:pt idx="672">
                  <c:v>30.605223573038693</c:v>
                </c:pt>
                <c:pt idx="673">
                  <c:v>25.124264843741226</c:v>
                </c:pt>
                <c:pt idx="674">
                  <c:v>18.201980807097243</c:v>
                </c:pt>
                <c:pt idx="675">
                  <c:v>26.383372486947113</c:v>
                </c:pt>
                <c:pt idx="676">
                  <c:v>35.384959655505796</c:v>
                </c:pt>
                <c:pt idx="677">
                  <c:v>38.036922188996613</c:v>
                </c:pt>
                <c:pt idx="678">
                  <c:v>37.715254875769716</c:v>
                </c:pt>
                <c:pt idx="679">
                  <c:v>36.80408015503621</c:v>
                </c:pt>
                <c:pt idx="680">
                  <c:v>35.132585166669976</c:v>
                </c:pt>
                <c:pt idx="681">
                  <c:v>41.423198580965895</c:v>
                </c:pt>
                <c:pt idx="682">
                  <c:v>42.28287888357336</c:v>
                </c:pt>
                <c:pt idx="683">
                  <c:v>41.599800243129678</c:v>
                </c:pt>
                <c:pt idx="684">
                  <c:v>44.532476475431721</c:v>
                </c:pt>
                <c:pt idx="685">
                  <c:v>40.102833316197326</c:v>
                </c:pt>
                <c:pt idx="686">
                  <c:v>39.406017070918011</c:v>
                </c:pt>
                <c:pt idx="687">
                  <c:v>36.743427333686419</c:v>
                </c:pt>
                <c:pt idx="688">
                  <c:v>37.747914087265755</c:v>
                </c:pt>
                <c:pt idx="689">
                  <c:v>35.331823636801914</c:v>
                </c:pt>
                <c:pt idx="690">
                  <c:v>40.662273513120276</c:v>
                </c:pt>
                <c:pt idx="691">
                  <c:v>45.405116782601105</c:v>
                </c:pt>
                <c:pt idx="692">
                  <c:v>45.958681777455979</c:v>
                </c:pt>
                <c:pt idx="693">
                  <c:v>39.796199608262256</c:v>
                </c:pt>
                <c:pt idx="694">
                  <c:v>46.663792425654933</c:v>
                </c:pt>
                <c:pt idx="695">
                  <c:v>42.180840447655832</c:v>
                </c:pt>
                <c:pt idx="696">
                  <c:v>42.531365371040607</c:v>
                </c:pt>
                <c:pt idx="697">
                  <c:v>46.475008359202938</c:v>
                </c:pt>
                <c:pt idx="698">
                  <c:v>42.096254817881693</c:v>
                </c:pt>
                <c:pt idx="699">
                  <c:v>29.502327184819165</c:v>
                </c:pt>
                <c:pt idx="700">
                  <c:v>37.517485206154795</c:v>
                </c:pt>
                <c:pt idx="701">
                  <c:v>46.785184468384934</c:v>
                </c:pt>
                <c:pt idx="702">
                  <c:v>47.965408883823919</c:v>
                </c:pt>
                <c:pt idx="703">
                  <c:v>32.992715613435898</c:v>
                </c:pt>
                <c:pt idx="704">
                  <c:v>43.243301621642168</c:v>
                </c:pt>
                <c:pt idx="705">
                  <c:v>37.33241634101055</c:v>
                </c:pt>
                <c:pt idx="706">
                  <c:v>28.579056459827871</c:v>
                </c:pt>
                <c:pt idx="707">
                  <c:v>35.203605991669306</c:v>
                </c:pt>
                <c:pt idx="708">
                  <c:v>35.448463677859216</c:v>
                </c:pt>
                <c:pt idx="709">
                  <c:v>36.466515236213361</c:v>
                </c:pt>
                <c:pt idx="710">
                  <c:v>50.999259551739357</c:v>
                </c:pt>
                <c:pt idx="711">
                  <c:v>28.578451659614984</c:v>
                </c:pt>
                <c:pt idx="712">
                  <c:v>37.974886967160209</c:v>
                </c:pt>
                <c:pt idx="713">
                  <c:v>49.719675101325628</c:v>
                </c:pt>
                <c:pt idx="714">
                  <c:v>49.31826056002771</c:v>
                </c:pt>
                <c:pt idx="715">
                  <c:v>31.194471780454066</c:v>
                </c:pt>
                <c:pt idx="716">
                  <c:v>37.597491634317052</c:v>
                </c:pt>
                <c:pt idx="717">
                  <c:v>41.387083368253343</c:v>
                </c:pt>
                <c:pt idx="718">
                  <c:v>38.218880653045986</c:v>
                </c:pt>
                <c:pt idx="719">
                  <c:v>46.349728315104365</c:v>
                </c:pt>
                <c:pt idx="720">
                  <c:v>44.576367690881419</c:v>
                </c:pt>
                <c:pt idx="721">
                  <c:v>49.817047935600868</c:v>
                </c:pt>
                <c:pt idx="722">
                  <c:v>46.79952687343345</c:v>
                </c:pt>
                <c:pt idx="723">
                  <c:v>54.797750488808163</c:v>
                </c:pt>
                <c:pt idx="724">
                  <c:v>40.297319784656558</c:v>
                </c:pt>
                <c:pt idx="725">
                  <c:v>33.786645492899211</c:v>
                </c:pt>
                <c:pt idx="726">
                  <c:v>55.835501254096442</c:v>
                </c:pt>
                <c:pt idx="727">
                  <c:v>49.659195080036667</c:v>
                </c:pt>
                <c:pt idx="728">
                  <c:v>52.35599922931172</c:v>
                </c:pt>
                <c:pt idx="729">
                  <c:v>43.801791418230572</c:v>
                </c:pt>
                <c:pt idx="730">
                  <c:v>48.340730615937176</c:v>
                </c:pt>
                <c:pt idx="731">
                  <c:v>57.512785044500333</c:v>
                </c:pt>
                <c:pt idx="732">
                  <c:v>48.262452188383165</c:v>
                </c:pt>
                <c:pt idx="733">
                  <c:v>55.37343389144872</c:v>
                </c:pt>
                <c:pt idx="734">
                  <c:v>47.849373642979522</c:v>
                </c:pt>
                <c:pt idx="735">
                  <c:v>54.248937495625995</c:v>
                </c:pt>
                <c:pt idx="736">
                  <c:v>61.123960715634169</c:v>
                </c:pt>
                <c:pt idx="737">
                  <c:v>60.967317460495742</c:v>
                </c:pt>
                <c:pt idx="738">
                  <c:v>56.546055104211391</c:v>
                </c:pt>
                <c:pt idx="739">
                  <c:v>57.380420197907902</c:v>
                </c:pt>
                <c:pt idx="740">
                  <c:v>42.017717190236446</c:v>
                </c:pt>
                <c:pt idx="741">
                  <c:v>46.369168321947242</c:v>
                </c:pt>
                <c:pt idx="742">
                  <c:v>44.436831641764741</c:v>
                </c:pt>
                <c:pt idx="743">
                  <c:v>48.703178743518912</c:v>
                </c:pt>
                <c:pt idx="744">
                  <c:v>37.831722116766187</c:v>
                </c:pt>
                <c:pt idx="745">
                  <c:v>47.087584574829769</c:v>
                </c:pt>
                <c:pt idx="746">
                  <c:v>52.819794592567696</c:v>
                </c:pt>
                <c:pt idx="747">
                  <c:v>51.47584211949642</c:v>
                </c:pt>
                <c:pt idx="748">
                  <c:v>49.535902236637583</c:v>
                </c:pt>
                <c:pt idx="749">
                  <c:v>41.425099381634979</c:v>
                </c:pt>
                <c:pt idx="750">
                  <c:v>41.796878712501304</c:v>
                </c:pt>
                <c:pt idx="751">
                  <c:v>32.686341105592071</c:v>
                </c:pt>
                <c:pt idx="752">
                  <c:v>48.845047593456748</c:v>
                </c:pt>
                <c:pt idx="753">
                  <c:v>40.601102291588006</c:v>
                </c:pt>
                <c:pt idx="754">
                  <c:v>45.716329692148051</c:v>
                </c:pt>
                <c:pt idx="755">
                  <c:v>54.465110371718851</c:v>
                </c:pt>
                <c:pt idx="756">
                  <c:v>57.73336432214424</c:v>
                </c:pt>
                <c:pt idx="757">
                  <c:v>63.572969577685285</c:v>
                </c:pt>
                <c:pt idx="758">
                  <c:v>58.404951758543014</c:v>
                </c:pt>
                <c:pt idx="759">
                  <c:v>51.846671050028206</c:v>
                </c:pt>
                <c:pt idx="760">
                  <c:v>67.064308406636556</c:v>
                </c:pt>
                <c:pt idx="761">
                  <c:v>56.320119024681887</c:v>
                </c:pt>
                <c:pt idx="762">
                  <c:v>41.69069307512396</c:v>
                </c:pt>
                <c:pt idx="763">
                  <c:v>50.202564871302833</c:v>
                </c:pt>
                <c:pt idx="764">
                  <c:v>21.283092291648483</c:v>
                </c:pt>
                <c:pt idx="765">
                  <c:v>42.969499925263968</c:v>
                </c:pt>
                <c:pt idx="766">
                  <c:v>42.457147744916</c:v>
                </c:pt>
                <c:pt idx="767">
                  <c:v>66.706698680757924</c:v>
                </c:pt>
                <c:pt idx="768">
                  <c:v>66.037530445210706</c:v>
                </c:pt>
                <c:pt idx="769">
                  <c:v>65.568119079977905</c:v>
                </c:pt>
                <c:pt idx="770">
                  <c:v>60.21753799657337</c:v>
                </c:pt>
                <c:pt idx="771">
                  <c:v>33.576693418996086</c:v>
                </c:pt>
                <c:pt idx="772">
                  <c:v>32.993493213709613</c:v>
                </c:pt>
                <c:pt idx="773">
                  <c:v>42.486523755256364</c:v>
                </c:pt>
                <c:pt idx="774">
                  <c:v>55.519363542815967</c:v>
                </c:pt>
                <c:pt idx="775">
                  <c:v>44.206834760805833</c:v>
                </c:pt>
                <c:pt idx="776">
                  <c:v>52.367231233265386</c:v>
                </c:pt>
                <c:pt idx="777">
                  <c:v>46.532637179488283</c:v>
                </c:pt>
                <c:pt idx="778">
                  <c:v>60.103057956276395</c:v>
                </c:pt>
                <c:pt idx="779">
                  <c:v>53.005381857894413</c:v>
                </c:pt>
                <c:pt idx="780">
                  <c:v>51.06518277494434</c:v>
                </c:pt>
                <c:pt idx="781">
                  <c:v>48.98570684296881</c:v>
                </c:pt>
                <c:pt idx="782">
                  <c:v>56.894160826744603</c:v>
                </c:pt>
                <c:pt idx="783">
                  <c:v>52.201343174872797</c:v>
                </c:pt>
                <c:pt idx="784">
                  <c:v>62.665510058259535</c:v>
                </c:pt>
                <c:pt idx="785">
                  <c:v>29.691629651453638</c:v>
                </c:pt>
                <c:pt idx="786">
                  <c:v>45.072476665511786</c:v>
                </c:pt>
                <c:pt idx="787">
                  <c:v>13.969502517264885</c:v>
                </c:pt>
                <c:pt idx="788">
                  <c:v>37.987933371752547</c:v>
                </c:pt>
                <c:pt idx="789">
                  <c:v>34.015778373553985</c:v>
                </c:pt>
                <c:pt idx="790">
                  <c:v>39.961137266320314</c:v>
                </c:pt>
                <c:pt idx="791">
                  <c:v>57.753236329139192</c:v>
                </c:pt>
                <c:pt idx="792">
                  <c:v>52.31184881377078</c:v>
                </c:pt>
                <c:pt idx="793">
                  <c:v>57.318471376101925</c:v>
                </c:pt>
                <c:pt idx="794">
                  <c:v>58.815611103095101</c:v>
                </c:pt>
                <c:pt idx="795">
                  <c:v>34.273077664123335</c:v>
                </c:pt>
                <c:pt idx="796">
                  <c:v>40.131258926203145</c:v>
                </c:pt>
                <c:pt idx="797">
                  <c:v>42.933384712551415</c:v>
                </c:pt>
                <c:pt idx="798">
                  <c:v>45.781820915200953</c:v>
                </c:pt>
                <c:pt idx="799">
                  <c:v>28.326249970839989</c:v>
                </c:pt>
                <c:pt idx="800">
                  <c:v>24.407922191588611</c:v>
                </c:pt>
                <c:pt idx="801">
                  <c:v>37.328787539733213</c:v>
                </c:pt>
                <c:pt idx="802">
                  <c:v>31.379195045476653</c:v>
                </c:pt>
                <c:pt idx="803">
                  <c:v>18.327347251226232</c:v>
                </c:pt>
                <c:pt idx="804">
                  <c:v>37.330861140463121</c:v>
                </c:pt>
                <c:pt idx="805">
                  <c:v>29.057539828254018</c:v>
                </c:pt>
                <c:pt idx="806">
                  <c:v>27.669696139733038</c:v>
                </c:pt>
                <c:pt idx="807">
                  <c:v>30.182381824198401</c:v>
                </c:pt>
                <c:pt idx="808">
                  <c:v>35.596812530078012</c:v>
                </c:pt>
                <c:pt idx="809">
                  <c:v>28.534042043982797</c:v>
                </c:pt>
                <c:pt idx="810">
                  <c:v>36.242566357383353</c:v>
                </c:pt>
                <c:pt idx="811">
                  <c:v>25.500536976189011</c:v>
                </c:pt>
                <c:pt idx="812">
                  <c:v>41.919480355657079</c:v>
                </c:pt>
                <c:pt idx="813">
                  <c:v>49.823700737942659</c:v>
                </c:pt>
                <c:pt idx="814">
                  <c:v>41.698296277800289</c:v>
                </c:pt>
                <c:pt idx="815">
                  <c:v>48.598375506628173</c:v>
                </c:pt>
                <c:pt idx="816">
                  <c:v>49.329578964011787</c:v>
                </c:pt>
                <c:pt idx="817">
                  <c:v>46.775939665130764</c:v>
                </c:pt>
                <c:pt idx="818">
                  <c:v>49.366039776845994</c:v>
                </c:pt>
                <c:pt idx="819">
                  <c:v>36.405344014681091</c:v>
                </c:pt>
                <c:pt idx="820">
                  <c:v>13.905739294820231</c:v>
                </c:pt>
                <c:pt idx="821">
                  <c:v>29.657760839531814</c:v>
                </c:pt>
                <c:pt idx="822">
                  <c:v>35.386687656114049</c:v>
                </c:pt>
                <c:pt idx="823">
                  <c:v>32.654200294278503</c:v>
                </c:pt>
                <c:pt idx="824">
                  <c:v>55.356326685426986</c:v>
                </c:pt>
                <c:pt idx="825">
                  <c:v>29.372813539230364</c:v>
                </c:pt>
                <c:pt idx="826">
                  <c:v>17.464383747463078</c:v>
                </c:pt>
                <c:pt idx="827">
                  <c:v>24.839576743531012</c:v>
                </c:pt>
                <c:pt idx="828">
                  <c:v>30.788046037392206</c:v>
                </c:pt>
                <c:pt idx="829">
                  <c:v>35.013785124852362</c:v>
                </c:pt>
                <c:pt idx="830">
                  <c:v>25.921737124451464</c:v>
                </c:pt>
                <c:pt idx="831">
                  <c:v>39.967790068662097</c:v>
                </c:pt>
                <c:pt idx="832">
                  <c:v>22.668603179348317</c:v>
                </c:pt>
                <c:pt idx="833">
                  <c:v>35.551020513959223</c:v>
                </c:pt>
                <c:pt idx="834">
                  <c:v>47.926528870138164</c:v>
                </c:pt>
                <c:pt idx="835">
                  <c:v>45.099433475000581</c:v>
                </c:pt>
                <c:pt idx="836">
                  <c:v>28.256697946357676</c:v>
                </c:pt>
                <c:pt idx="837">
                  <c:v>53.790585334286035</c:v>
                </c:pt>
                <c:pt idx="838">
                  <c:v>16.354575356810525</c:v>
                </c:pt>
                <c:pt idx="839">
                  <c:v>18.541619326650004</c:v>
                </c:pt>
                <c:pt idx="840">
                  <c:v>30.680650799589081</c:v>
                </c:pt>
                <c:pt idx="841">
                  <c:v>39.297930632871577</c:v>
                </c:pt>
                <c:pt idx="842">
                  <c:v>12.085722654174374</c:v>
                </c:pt>
                <c:pt idx="843">
                  <c:v>21.903185309921227</c:v>
                </c:pt>
                <c:pt idx="844">
                  <c:v>38.246183062656435</c:v>
                </c:pt>
                <c:pt idx="845">
                  <c:v>48.604509908787485</c:v>
                </c:pt>
                <c:pt idx="846">
                  <c:v>39.367828257475544</c:v>
                </c:pt>
                <c:pt idx="847">
                  <c:v>39.124266571741828</c:v>
                </c:pt>
                <c:pt idx="848">
                  <c:v>37.338291543078618</c:v>
                </c:pt>
                <c:pt idx="849">
                  <c:v>61.307733580322221</c:v>
                </c:pt>
                <c:pt idx="850">
                  <c:v>22.624625563868197</c:v>
                </c:pt>
                <c:pt idx="851">
                  <c:v>41.244091317920144</c:v>
                </c:pt>
                <c:pt idx="852">
                  <c:v>14.579141131857678</c:v>
                </c:pt>
                <c:pt idx="853">
                  <c:v>44.326844403049229</c:v>
                </c:pt>
                <c:pt idx="854">
                  <c:v>25.984463546531163</c:v>
                </c:pt>
                <c:pt idx="855">
                  <c:v>21.901111709191323</c:v>
                </c:pt>
                <c:pt idx="856">
                  <c:v>33.186251681560591</c:v>
                </c:pt>
                <c:pt idx="857">
                  <c:v>21.165329050195822</c:v>
                </c:pt>
                <c:pt idx="858">
                  <c:v>34.649090596479887</c:v>
                </c:pt>
                <c:pt idx="859">
                  <c:v>24.989048796145177</c:v>
                </c:pt>
                <c:pt idx="860">
                  <c:v>22.155905398878701</c:v>
                </c:pt>
                <c:pt idx="861">
                  <c:v>33.446920573316042</c:v>
                </c:pt>
                <c:pt idx="862">
                  <c:v>35.91960304370027</c:v>
                </c:pt>
                <c:pt idx="863">
                  <c:v>24.166261306523978</c:v>
                </c:pt>
                <c:pt idx="864">
                  <c:v>29.210467882084693</c:v>
                </c:pt>
                <c:pt idx="865">
                  <c:v>37.30943393292074</c:v>
                </c:pt>
                <c:pt idx="866">
                  <c:v>49.293377351268823</c:v>
                </c:pt>
                <c:pt idx="867">
                  <c:v>25.142840850279978</c:v>
                </c:pt>
                <c:pt idx="868">
                  <c:v>9.2153408437999769</c:v>
                </c:pt>
                <c:pt idx="869">
                  <c:v>19.27593318512848</c:v>
                </c:pt>
                <c:pt idx="870">
                  <c:v>33.787336693142514</c:v>
                </c:pt>
                <c:pt idx="871">
                  <c:v>21.329575508010578</c:v>
                </c:pt>
                <c:pt idx="872">
                  <c:v>19.283190787683157</c:v>
                </c:pt>
                <c:pt idx="873">
                  <c:v>32.007150466516961</c:v>
                </c:pt>
                <c:pt idx="874">
                  <c:v>19.503942865387888</c:v>
                </c:pt>
                <c:pt idx="875">
                  <c:v>27.457843265160825</c:v>
                </c:pt>
                <c:pt idx="876">
                  <c:v>26.187158017879618</c:v>
                </c:pt>
                <c:pt idx="877">
                  <c:v>28.857437357817947</c:v>
                </c:pt>
                <c:pt idx="878">
                  <c:v>49.707838297159078</c:v>
                </c:pt>
                <c:pt idx="879">
                  <c:v>21.489156364183039</c:v>
                </c:pt>
                <c:pt idx="880">
                  <c:v>27.236399987212792</c:v>
                </c:pt>
                <c:pt idx="881">
                  <c:v>36.289654373958335</c:v>
                </c:pt>
                <c:pt idx="882">
                  <c:v>23.042024110792486</c:v>
                </c:pt>
                <c:pt idx="883">
                  <c:v>28.427856406605454</c:v>
                </c:pt>
                <c:pt idx="884">
                  <c:v>20.73142809746269</c:v>
                </c:pt>
                <c:pt idx="885">
                  <c:v>28.27743395365675</c:v>
                </c:pt>
                <c:pt idx="886">
                  <c:v>27.904617822425475</c:v>
                </c:pt>
                <c:pt idx="887">
                  <c:v>26.858140654065508</c:v>
                </c:pt>
                <c:pt idx="888">
                  <c:v>32.169323323601809</c:v>
                </c:pt>
                <c:pt idx="889">
                  <c:v>21.110983431066167</c:v>
                </c:pt>
                <c:pt idx="890">
                  <c:v>24.780133522606999</c:v>
                </c:pt>
                <c:pt idx="891">
                  <c:v>19.436205241544243</c:v>
                </c:pt>
                <c:pt idx="892">
                  <c:v>29.605402421101648</c:v>
                </c:pt>
                <c:pt idx="893">
                  <c:v>36.169731131745351</c:v>
                </c:pt>
                <c:pt idx="894">
                  <c:v>35.527865305808582</c:v>
                </c:pt>
                <c:pt idx="895">
                  <c:v>37.642938050314193</c:v>
                </c:pt>
                <c:pt idx="896">
                  <c:v>32.701029110762242</c:v>
                </c:pt>
                <c:pt idx="897">
                  <c:v>36.85047697136789</c:v>
                </c:pt>
                <c:pt idx="898">
                  <c:v>44.616198104901727</c:v>
                </c:pt>
                <c:pt idx="899">
                  <c:v>45.021327847507401</c:v>
                </c:pt>
                <c:pt idx="900">
                  <c:v>39.991636477056034</c:v>
                </c:pt>
                <c:pt idx="901">
                  <c:v>27.940819435168439</c:v>
                </c:pt>
                <c:pt idx="902">
                  <c:v>30.56038195725445</c:v>
                </c:pt>
                <c:pt idx="903">
                  <c:v>14.644545954880176</c:v>
                </c:pt>
                <c:pt idx="904">
                  <c:v>18.319657648519492</c:v>
                </c:pt>
                <c:pt idx="905">
                  <c:v>29.989709756377835</c:v>
                </c:pt>
                <c:pt idx="906">
                  <c:v>47.279824642498276</c:v>
                </c:pt>
                <c:pt idx="907">
                  <c:v>28.264128348973173</c:v>
                </c:pt>
                <c:pt idx="908">
                  <c:v>23.5189522786712</c:v>
                </c:pt>
                <c:pt idx="909">
                  <c:v>31.298843017192741</c:v>
                </c:pt>
                <c:pt idx="910">
                  <c:v>29.410397552459937</c:v>
                </c:pt>
                <c:pt idx="911">
                  <c:v>28.948243789781809</c:v>
                </c:pt>
                <c:pt idx="912">
                  <c:v>11.424157621303481</c:v>
                </c:pt>
                <c:pt idx="913">
                  <c:v>51.738757412042602</c:v>
                </c:pt>
                <c:pt idx="914">
                  <c:v>54.315724719135098</c:v>
                </c:pt>
                <c:pt idx="915">
                  <c:v>18.631561758309736</c:v>
                </c:pt>
                <c:pt idx="916">
                  <c:v>51.138363600703983</c:v>
                </c:pt>
                <c:pt idx="917">
                  <c:v>31.472420678292078</c:v>
                </c:pt>
                <c:pt idx="918">
                  <c:v>40.737268739518591</c:v>
                </c:pt>
                <c:pt idx="919">
                  <c:v>33.829327107923142</c:v>
                </c:pt>
                <c:pt idx="920">
                  <c:v>40.207895753179308</c:v>
                </c:pt>
                <c:pt idx="921">
                  <c:v>36.520256055130126</c:v>
                </c:pt>
                <c:pt idx="922">
                  <c:v>36.766582541837053</c:v>
                </c:pt>
                <c:pt idx="923">
                  <c:v>42.897269499838856</c:v>
                </c:pt>
                <c:pt idx="924">
                  <c:v>43.32425845013897</c:v>
                </c:pt>
                <c:pt idx="925">
                  <c:v>36.934025800777079</c:v>
                </c:pt>
                <c:pt idx="926">
                  <c:v>39.320221840718091</c:v>
                </c:pt>
                <c:pt idx="927">
                  <c:v>31.263419004723492</c:v>
                </c:pt>
                <c:pt idx="928">
                  <c:v>44.799020569255234</c:v>
                </c:pt>
                <c:pt idx="929">
                  <c:v>21.346250713880249</c:v>
                </c:pt>
                <c:pt idx="930">
                  <c:v>16.143068082359964</c:v>
                </c:pt>
                <c:pt idx="931">
                  <c:v>50.058795220695913</c:v>
                </c:pt>
                <c:pt idx="932">
                  <c:v>45.732745697926482</c:v>
                </c:pt>
                <c:pt idx="933">
                  <c:v>25.05168881819446</c:v>
                </c:pt>
                <c:pt idx="934">
                  <c:v>58.743294277639585</c:v>
                </c:pt>
                <c:pt idx="935">
                  <c:v>44.954108623846231</c:v>
                </c:pt>
                <c:pt idx="936">
                  <c:v>16.898895548411232</c:v>
                </c:pt>
                <c:pt idx="937">
                  <c:v>29.341018328038452</c:v>
                </c:pt>
                <c:pt idx="938">
                  <c:v>20.971101781827826</c:v>
                </c:pt>
                <c:pt idx="939">
                  <c:v>40.817793567863333</c:v>
                </c:pt>
                <c:pt idx="940">
                  <c:v>38.58530318202672</c:v>
                </c:pt>
                <c:pt idx="941">
                  <c:v>31.931204839784101</c:v>
                </c:pt>
                <c:pt idx="942">
                  <c:v>30.555889155672983</c:v>
                </c:pt>
                <c:pt idx="943">
                  <c:v>27.319603216500333</c:v>
                </c:pt>
                <c:pt idx="944">
                  <c:v>39.139645777155309</c:v>
                </c:pt>
                <c:pt idx="945">
                  <c:v>46.089750623592217</c:v>
                </c:pt>
                <c:pt idx="946">
                  <c:v>43.262136828272162</c:v>
                </c:pt>
                <c:pt idx="947">
                  <c:v>55.513401940717479</c:v>
                </c:pt>
                <c:pt idx="948">
                  <c:v>27.017289510085906</c:v>
                </c:pt>
                <c:pt idx="949">
                  <c:v>49.488555019971365</c:v>
                </c:pt>
                <c:pt idx="950">
                  <c:v>49.935847977418483</c:v>
                </c:pt>
                <c:pt idx="951">
                  <c:v>33.911666336906549</c:v>
                </c:pt>
                <c:pt idx="952">
                  <c:v>28.707792505142962</c:v>
                </c:pt>
                <c:pt idx="953">
                  <c:v>38.252144664754923</c:v>
                </c:pt>
                <c:pt idx="954">
                  <c:v>37.289648325956207</c:v>
                </c:pt>
                <c:pt idx="955">
                  <c:v>31.07083333693333</c:v>
                </c:pt>
                <c:pt idx="956">
                  <c:v>26.696918197315206</c:v>
                </c:pt>
                <c:pt idx="957">
                  <c:v>44.404863630511997</c:v>
                </c:pt>
                <c:pt idx="958">
                  <c:v>36.947072205369416</c:v>
                </c:pt>
                <c:pt idx="959">
                  <c:v>30.487719531677275</c:v>
                </c:pt>
                <c:pt idx="960">
                  <c:v>51.700741398660973</c:v>
                </c:pt>
                <c:pt idx="961">
                  <c:v>48.2842249960472</c:v>
                </c:pt>
                <c:pt idx="962">
                  <c:v>33.105381253094201</c:v>
                </c:pt>
                <c:pt idx="963">
                  <c:v>40.864190384195012</c:v>
                </c:pt>
                <c:pt idx="964">
                  <c:v>32.110052902738623</c:v>
                </c:pt>
                <c:pt idx="965">
                  <c:v>37.641642049858</c:v>
                </c:pt>
                <c:pt idx="966">
                  <c:v>20.050509457779327</c:v>
                </c:pt>
                <c:pt idx="967">
                  <c:v>18.778009809859451</c:v>
                </c:pt>
                <c:pt idx="968">
                  <c:v>56.00190771267151</c:v>
                </c:pt>
                <c:pt idx="969">
                  <c:v>28.603075668282631</c:v>
                </c:pt>
                <c:pt idx="970">
                  <c:v>30.91462208194697</c:v>
                </c:pt>
                <c:pt idx="971">
                  <c:v>21.690122834923237</c:v>
                </c:pt>
                <c:pt idx="972">
                  <c:v>35.420038067853397</c:v>
                </c:pt>
                <c:pt idx="973">
                  <c:v>33.143829266627897</c:v>
                </c:pt>
                <c:pt idx="974">
                  <c:v>35.399215660523915</c:v>
                </c:pt>
                <c:pt idx="975">
                  <c:v>21.32879790773686</c:v>
                </c:pt>
                <c:pt idx="976">
                  <c:v>29.153703062103478</c:v>
                </c:pt>
                <c:pt idx="977">
                  <c:v>31.288820613664853</c:v>
                </c:pt>
                <c:pt idx="978">
                  <c:v>35.836054214291082</c:v>
                </c:pt>
                <c:pt idx="979">
                  <c:v>51.385294887623793</c:v>
                </c:pt>
                <c:pt idx="980">
                  <c:v>29.749949671982279</c:v>
                </c:pt>
                <c:pt idx="981">
                  <c:v>12.630820446048796</c:v>
                </c:pt>
                <c:pt idx="982">
                  <c:v>28.727318912016258</c:v>
                </c:pt>
                <c:pt idx="983">
                  <c:v>32.191096131265837</c:v>
                </c:pt>
                <c:pt idx="984">
                  <c:v>35.284649220196521</c:v>
                </c:pt>
                <c:pt idx="985">
                  <c:v>31.465249475767813</c:v>
                </c:pt>
                <c:pt idx="986">
                  <c:v>29.659661640200898</c:v>
                </c:pt>
                <c:pt idx="987">
                  <c:v>36.454332831925157</c:v>
                </c:pt>
                <c:pt idx="988">
                  <c:v>22.350564667398764</c:v>
                </c:pt>
                <c:pt idx="989">
                  <c:v>22.727614400120267</c:v>
                </c:pt>
                <c:pt idx="990">
                  <c:v>47.659379976101754</c:v>
                </c:pt>
                <c:pt idx="991">
                  <c:v>24.833615141432528</c:v>
                </c:pt>
                <c:pt idx="992">
                  <c:v>35.341500440208151</c:v>
                </c:pt>
                <c:pt idx="993">
                  <c:v>17.322601297555654</c:v>
                </c:pt>
                <c:pt idx="994">
                  <c:v>27.562214501899504</c:v>
                </c:pt>
                <c:pt idx="995">
                  <c:v>29.407632751486727</c:v>
                </c:pt>
                <c:pt idx="996">
                  <c:v>42.31294609415702</c:v>
                </c:pt>
                <c:pt idx="997">
                  <c:v>17.103577220459179</c:v>
                </c:pt>
                <c:pt idx="998">
                  <c:v>27.270009599043377</c:v>
                </c:pt>
                <c:pt idx="999">
                  <c:v>30.520465143203726</c:v>
                </c:pt>
                <c:pt idx="1000">
                  <c:v>19.29865639312705</c:v>
                </c:pt>
                <c:pt idx="1001">
                  <c:v>22.721825598082606</c:v>
                </c:pt>
                <c:pt idx="1002">
                  <c:v>33.595874225747728</c:v>
                </c:pt>
                <c:pt idx="1003">
                  <c:v>41.453524991640798</c:v>
                </c:pt>
                <c:pt idx="1004">
                  <c:v>49.351006171554168</c:v>
                </c:pt>
                <c:pt idx="1005">
                  <c:v>40.441607835445957</c:v>
                </c:pt>
                <c:pt idx="1006">
                  <c:v>23.06431531863899</c:v>
                </c:pt>
                <c:pt idx="1007">
                  <c:v>27.484713674619211</c:v>
                </c:pt>
                <c:pt idx="1008">
                  <c:v>32.062532886011574</c:v>
                </c:pt>
                <c:pt idx="1009">
                  <c:v>25.913442721531833</c:v>
                </c:pt>
                <c:pt idx="1010">
                  <c:v>22.899809660732998</c:v>
                </c:pt>
                <c:pt idx="1011">
                  <c:v>25.981698745557956</c:v>
                </c:pt>
                <c:pt idx="1012">
                  <c:v>29.346461529954457</c:v>
                </c:pt>
                <c:pt idx="1013">
                  <c:v>15.303778186929922</c:v>
                </c:pt>
                <c:pt idx="1014">
                  <c:v>22.465476707847799</c:v>
                </c:pt>
                <c:pt idx="1015">
                  <c:v>16.4832250020952</c:v>
                </c:pt>
                <c:pt idx="1016">
                  <c:v>19.168797147416594</c:v>
                </c:pt>
                <c:pt idx="1017">
                  <c:v>35.586185326337237</c:v>
                </c:pt>
                <c:pt idx="1018">
                  <c:v>19.800554169795067</c:v>
                </c:pt>
                <c:pt idx="1019">
                  <c:v>32.472846630442014</c:v>
                </c:pt>
                <c:pt idx="1020">
                  <c:v>31.600897523515926</c:v>
                </c:pt>
                <c:pt idx="1021">
                  <c:v>34.669826603778965</c:v>
                </c:pt>
                <c:pt idx="1022">
                  <c:v>24.981445593468848</c:v>
                </c:pt>
                <c:pt idx="1023">
                  <c:v>22.962622482843113</c:v>
                </c:pt>
                <c:pt idx="1024">
                  <c:v>21.875450900158715</c:v>
                </c:pt>
                <c:pt idx="1025">
                  <c:v>20.76832091044896</c:v>
                </c:pt>
                <c:pt idx="1026">
                  <c:v>13.829534467996131</c:v>
                </c:pt>
                <c:pt idx="1027">
                  <c:v>13.362628703645303</c:v>
                </c:pt>
                <c:pt idx="1028">
                  <c:v>35.819983808634298</c:v>
                </c:pt>
                <c:pt idx="1029">
                  <c:v>36.989235420210868</c:v>
                </c:pt>
                <c:pt idx="1030">
                  <c:v>46.612730007680959</c:v>
                </c:pt>
                <c:pt idx="1031">
                  <c:v>51.483186122081513</c:v>
                </c:pt>
                <c:pt idx="1032">
                  <c:v>48.151341749272291</c:v>
                </c:pt>
                <c:pt idx="1033">
                  <c:v>39.098000962496336</c:v>
                </c:pt>
                <c:pt idx="1034">
                  <c:v>52.634725727423451</c:v>
                </c:pt>
                <c:pt idx="1035">
                  <c:v>48.260724187774912</c:v>
                </c:pt>
                <c:pt idx="1036">
                  <c:v>50.760017867526287</c:v>
                </c:pt>
                <c:pt idx="1037">
                  <c:v>50.445348956762828</c:v>
                </c:pt>
                <c:pt idx="1038">
                  <c:v>43.789522613911956</c:v>
                </c:pt>
                <c:pt idx="1039">
                  <c:v>45.912716961276374</c:v>
                </c:pt>
                <c:pt idx="1040">
                  <c:v>44.986163035129387</c:v>
                </c:pt>
                <c:pt idx="1041">
                  <c:v>48.667841131080074</c:v>
                </c:pt>
                <c:pt idx="1042">
                  <c:v>41.979009976611508</c:v>
                </c:pt>
                <c:pt idx="1043">
                  <c:v>17.781903859230159</c:v>
                </c:pt>
                <c:pt idx="1044">
                  <c:v>14.959992465917347</c:v>
                </c:pt>
                <c:pt idx="1045">
                  <c:v>29.715389659817159</c:v>
                </c:pt>
                <c:pt idx="1046">
                  <c:v>25.273650496324972</c:v>
                </c:pt>
                <c:pt idx="1047">
                  <c:v>21.372516323125744</c:v>
                </c:pt>
                <c:pt idx="1048">
                  <c:v>18.693683380176548</c:v>
                </c:pt>
                <c:pt idx="1049">
                  <c:v>14.066270551327234</c:v>
                </c:pt>
                <c:pt idx="1050">
                  <c:v>10.627203740775716</c:v>
                </c:pt>
                <c:pt idx="1051">
                  <c:v>25.172821660833222</c:v>
                </c:pt>
                <c:pt idx="1052">
                  <c:v>29.381712742362883</c:v>
                </c:pt>
                <c:pt idx="1053">
                  <c:v>41.869800338169718</c:v>
                </c:pt>
                <c:pt idx="1054">
                  <c:v>30.751930824679651</c:v>
                </c:pt>
                <c:pt idx="1055">
                  <c:v>23.142507346162585</c:v>
                </c:pt>
                <c:pt idx="1056">
                  <c:v>34.24551605442165</c:v>
                </c:pt>
                <c:pt idx="1057">
                  <c:v>37.105875461268162</c:v>
                </c:pt>
                <c:pt idx="1058">
                  <c:v>20.385655175750621</c:v>
                </c:pt>
                <c:pt idx="1059">
                  <c:v>31.795729592096812</c:v>
                </c:pt>
                <c:pt idx="1060">
                  <c:v>45.681078479739625</c:v>
                </c:pt>
                <c:pt idx="1061">
                  <c:v>37.894534938876298</c:v>
                </c:pt>
                <c:pt idx="1062">
                  <c:v>25.569743400549676</c:v>
                </c:pt>
                <c:pt idx="1063">
                  <c:v>19.411581232876593</c:v>
                </c:pt>
                <c:pt idx="1064">
                  <c:v>31.717796764664456</c:v>
                </c:pt>
                <c:pt idx="1065">
                  <c:v>49.252510136883565</c:v>
                </c:pt>
                <c:pt idx="1066">
                  <c:v>54.991459356993694</c:v>
                </c:pt>
                <c:pt idx="1067">
                  <c:v>22.471265509885459</c:v>
                </c:pt>
                <c:pt idx="1068">
                  <c:v>33.857579917868129</c:v>
                </c:pt>
                <c:pt idx="1069">
                  <c:v>53.47505242321845</c:v>
                </c:pt>
                <c:pt idx="1070">
                  <c:v>51.393330090452189</c:v>
                </c:pt>
                <c:pt idx="1071">
                  <c:v>53.575794858679792</c:v>
                </c:pt>
                <c:pt idx="1072">
                  <c:v>52.936780233746639</c:v>
                </c:pt>
                <c:pt idx="1073">
                  <c:v>47.378493477229696</c:v>
                </c:pt>
                <c:pt idx="1074">
                  <c:v>53.958460593378128</c:v>
                </c:pt>
                <c:pt idx="1075">
                  <c:v>42.269141278737727</c:v>
                </c:pt>
                <c:pt idx="1076">
                  <c:v>53.547282848643562</c:v>
                </c:pt>
                <c:pt idx="1077">
                  <c:v>42.282706083512537</c:v>
                </c:pt>
                <c:pt idx="1078">
                  <c:v>50.670853036140265</c:v>
                </c:pt>
                <c:pt idx="1079">
                  <c:v>31.872539219133802</c:v>
                </c:pt>
                <c:pt idx="1080">
                  <c:v>47.513104724612859</c:v>
                </c:pt>
                <c:pt idx="1081">
                  <c:v>48.140282545379449</c:v>
                </c:pt>
                <c:pt idx="1082">
                  <c:v>51.079957180144923</c:v>
                </c:pt>
                <c:pt idx="1083">
                  <c:v>57.933380392549893</c:v>
                </c:pt>
                <c:pt idx="1084">
                  <c:v>58.443831772228776</c:v>
                </c:pt>
                <c:pt idx="1085">
                  <c:v>53.893055770355623</c:v>
                </c:pt>
                <c:pt idx="1086">
                  <c:v>48.052586514510452</c:v>
                </c:pt>
                <c:pt idx="1087">
                  <c:v>46.41055393651498</c:v>
                </c:pt>
                <c:pt idx="1088">
                  <c:v>41.78296830760484</c:v>
                </c:pt>
                <c:pt idx="1089">
                  <c:v>49.221838126087015</c:v>
                </c:pt>
                <c:pt idx="1090">
                  <c:v>47.473447110653382</c:v>
                </c:pt>
                <c:pt idx="1091">
                  <c:v>54.588748815239576</c:v>
                </c:pt>
                <c:pt idx="1092">
                  <c:v>52.453199263526137</c:v>
                </c:pt>
                <c:pt idx="1093">
                  <c:v>39.498637903520539</c:v>
                </c:pt>
                <c:pt idx="1094">
                  <c:v>48.067533719771866</c:v>
                </c:pt>
                <c:pt idx="1095">
                  <c:v>42.675912621921242</c:v>
                </c:pt>
                <c:pt idx="1096">
                  <c:v>35.124204363719933</c:v>
                </c:pt>
                <c:pt idx="1097">
                  <c:v>58.252110104742755</c:v>
                </c:pt>
                <c:pt idx="1098">
                  <c:v>46.383769927087016</c:v>
                </c:pt>
                <c:pt idx="1099">
                  <c:v>42.463886947288202</c:v>
                </c:pt>
                <c:pt idx="1100">
                  <c:v>49.093447680893583</c:v>
                </c:pt>
                <c:pt idx="1101">
                  <c:v>46.152131445550268</c:v>
                </c:pt>
                <c:pt idx="1102">
                  <c:v>36.032355083388985</c:v>
                </c:pt>
                <c:pt idx="1103">
                  <c:v>50.732456257824602</c:v>
                </c:pt>
                <c:pt idx="1104">
                  <c:v>46.469478757256518</c:v>
                </c:pt>
                <c:pt idx="1105">
                  <c:v>50.358603326228369</c:v>
                </c:pt>
                <c:pt idx="1106">
                  <c:v>26.984025498376973</c:v>
                </c:pt>
                <c:pt idx="1107">
                  <c:v>52.904034622220188</c:v>
                </c:pt>
                <c:pt idx="1108">
                  <c:v>65.650458308961319</c:v>
                </c:pt>
                <c:pt idx="1109">
                  <c:v>65.247747767207215</c:v>
                </c:pt>
                <c:pt idx="1110">
                  <c:v>36.564492870701486</c:v>
                </c:pt>
                <c:pt idx="1111">
                  <c:v>32.048968081236765</c:v>
                </c:pt>
                <c:pt idx="1112">
                  <c:v>41.032497643439171</c:v>
                </c:pt>
                <c:pt idx="1113">
                  <c:v>35.056985140058771</c:v>
                </c:pt>
                <c:pt idx="1114">
                  <c:v>40.360391806857912</c:v>
                </c:pt>
                <c:pt idx="1115">
                  <c:v>44.566086087262306</c:v>
                </c:pt>
                <c:pt idx="1116">
                  <c:v>45.967148980436441</c:v>
                </c:pt>
                <c:pt idx="1117">
                  <c:v>49.79311512717652</c:v>
                </c:pt>
                <c:pt idx="1118">
                  <c:v>49.206977320856012</c:v>
                </c:pt>
                <c:pt idx="1119">
                  <c:v>46.934224520847032</c:v>
                </c:pt>
                <c:pt idx="1120">
                  <c:v>49.831044740527751</c:v>
                </c:pt>
                <c:pt idx="1121">
                  <c:v>37.954150959861131</c:v>
                </c:pt>
                <c:pt idx="1122">
                  <c:v>27.090902335997622</c:v>
                </c:pt>
                <c:pt idx="1123">
                  <c:v>46.904330110324196</c:v>
                </c:pt>
                <c:pt idx="1124">
                  <c:v>46.919018115494374</c:v>
                </c:pt>
                <c:pt idx="1125">
                  <c:v>54.446015964997621</c:v>
                </c:pt>
                <c:pt idx="1126">
                  <c:v>53.238489139948179</c:v>
                </c:pt>
                <c:pt idx="1127">
                  <c:v>13.001476576519753</c:v>
                </c:pt>
                <c:pt idx="1128">
                  <c:v>26.80439983514874</c:v>
                </c:pt>
                <c:pt idx="1129">
                  <c:v>56.800071193625058</c:v>
                </c:pt>
                <c:pt idx="1130">
                  <c:v>45.52002882305014</c:v>
                </c:pt>
                <c:pt idx="1131">
                  <c:v>46.763152460629662</c:v>
                </c:pt>
                <c:pt idx="1132">
                  <c:v>48.580317900271901</c:v>
                </c:pt>
                <c:pt idx="1133">
                  <c:v>50.012744004485889</c:v>
                </c:pt>
                <c:pt idx="1134">
                  <c:v>64.697725173599267</c:v>
                </c:pt>
                <c:pt idx="1135">
                  <c:v>60.914872642035171</c:v>
                </c:pt>
                <c:pt idx="1136">
                  <c:v>62.049391441385779</c:v>
                </c:pt>
                <c:pt idx="1137">
                  <c:v>67.014369189057959</c:v>
                </c:pt>
                <c:pt idx="1138">
                  <c:v>48.255280985858903</c:v>
                </c:pt>
                <c:pt idx="1139">
                  <c:v>48.596129105837448</c:v>
                </c:pt>
                <c:pt idx="1140">
                  <c:v>41.185425697269842</c:v>
                </c:pt>
                <c:pt idx="1141">
                  <c:v>51.226664431785871</c:v>
                </c:pt>
                <c:pt idx="1142">
                  <c:v>61.102792708183024</c:v>
                </c:pt>
                <c:pt idx="1143">
                  <c:v>57.31259617403385</c:v>
                </c:pt>
                <c:pt idx="1144">
                  <c:v>50.823781089970943</c:v>
                </c:pt>
                <c:pt idx="1145">
                  <c:v>37.078745851718537</c:v>
                </c:pt>
                <c:pt idx="1146">
                  <c:v>48.339607415541806</c:v>
                </c:pt>
                <c:pt idx="1147">
                  <c:v>28.941590987440023</c:v>
                </c:pt>
                <c:pt idx="1148">
                  <c:v>61.154114326248241</c:v>
                </c:pt>
                <c:pt idx="1149">
                  <c:v>45.22393591882544</c:v>
                </c:pt>
                <c:pt idx="1150">
                  <c:v>65.535805468603513</c:v>
                </c:pt>
                <c:pt idx="1151">
                  <c:v>35.912172641084766</c:v>
                </c:pt>
                <c:pt idx="1152">
                  <c:v>53.857199757734307</c:v>
                </c:pt>
                <c:pt idx="1153">
                  <c:v>48.239728980384605</c:v>
                </c:pt>
                <c:pt idx="1154">
                  <c:v>42.568517384118117</c:v>
                </c:pt>
                <c:pt idx="1155">
                  <c:v>33.821378305125165</c:v>
                </c:pt>
                <c:pt idx="1156">
                  <c:v>27.829881796118393</c:v>
                </c:pt>
                <c:pt idx="1157">
                  <c:v>36.790515350261401</c:v>
                </c:pt>
                <c:pt idx="1158">
                  <c:v>42.533352571740103</c:v>
                </c:pt>
                <c:pt idx="1159">
                  <c:v>42.187838850119277</c:v>
                </c:pt>
                <c:pt idx="1160">
                  <c:v>30.887406072366936</c:v>
                </c:pt>
                <c:pt idx="1161">
                  <c:v>32.27481776073585</c:v>
                </c:pt>
                <c:pt idx="1162">
                  <c:v>28.549248449335451</c:v>
                </c:pt>
                <c:pt idx="1163">
                  <c:v>29.083978237560338</c:v>
                </c:pt>
                <c:pt idx="1164">
                  <c:v>36.870348978362841</c:v>
                </c:pt>
                <c:pt idx="1165">
                  <c:v>32.704917112130822</c:v>
                </c:pt>
                <c:pt idx="1166">
                  <c:v>33.710872666227182</c:v>
                </c:pt>
                <c:pt idx="1167">
                  <c:v>30.590017167686039</c:v>
                </c:pt>
                <c:pt idx="1168">
                  <c:v>36.153401525997339</c:v>
                </c:pt>
                <c:pt idx="1169">
                  <c:v>36.020518279222429</c:v>
                </c:pt>
                <c:pt idx="1170">
                  <c:v>34.115743208741605</c:v>
                </c:pt>
                <c:pt idx="1171">
                  <c:v>40.326522994936091</c:v>
                </c:pt>
                <c:pt idx="1172">
                  <c:v>32.810238749204039</c:v>
                </c:pt>
                <c:pt idx="1173">
                  <c:v>38.48361034623084</c:v>
                </c:pt>
                <c:pt idx="1174">
                  <c:v>47.481568713512182</c:v>
                </c:pt>
                <c:pt idx="1175">
                  <c:v>36.425907221919338</c:v>
                </c:pt>
                <c:pt idx="1176">
                  <c:v>20.444579996492159</c:v>
                </c:pt>
                <c:pt idx="1177">
                  <c:v>29.504746385670728</c:v>
                </c:pt>
                <c:pt idx="1178">
                  <c:v>29.421543156383187</c:v>
                </c:pt>
                <c:pt idx="1179">
                  <c:v>25.118821641825214</c:v>
                </c:pt>
                <c:pt idx="1180">
                  <c:v>48.148144948147014</c:v>
                </c:pt>
                <c:pt idx="1181">
                  <c:v>50.970747541703126</c:v>
                </c:pt>
                <c:pt idx="1182">
                  <c:v>54.645513635220794</c:v>
                </c:pt>
                <c:pt idx="1183">
                  <c:v>42.852427884054613</c:v>
                </c:pt>
                <c:pt idx="1184">
                  <c:v>50.376056132371758</c:v>
                </c:pt>
                <c:pt idx="1185">
                  <c:v>38.682330416180307</c:v>
                </c:pt>
                <c:pt idx="1186">
                  <c:v>40.861684783313038</c:v>
                </c:pt>
                <c:pt idx="1187">
                  <c:v>42.867720689437682</c:v>
                </c:pt>
                <c:pt idx="1188">
                  <c:v>42.80905506878738</c:v>
                </c:pt>
                <c:pt idx="1189">
                  <c:v>18.074886362359997</c:v>
                </c:pt>
                <c:pt idx="1190">
                  <c:v>29.224551087041981</c:v>
                </c:pt>
                <c:pt idx="1191">
                  <c:v>28.290221158157845</c:v>
                </c:pt>
                <c:pt idx="1192">
                  <c:v>52.117189545250717</c:v>
                </c:pt>
                <c:pt idx="1193">
                  <c:v>47.589309551436962</c:v>
                </c:pt>
                <c:pt idx="1194">
                  <c:v>33.113330055892177</c:v>
                </c:pt>
                <c:pt idx="1195">
                  <c:v>29.581988012859782</c:v>
                </c:pt>
                <c:pt idx="1196">
                  <c:v>37.542109214822439</c:v>
                </c:pt>
                <c:pt idx="1197">
                  <c:v>35.948201453766913</c:v>
                </c:pt>
                <c:pt idx="1198">
                  <c:v>43.223775214768871</c:v>
                </c:pt>
                <c:pt idx="1199">
                  <c:v>36.828099363490971</c:v>
                </c:pt>
                <c:pt idx="1200">
                  <c:v>33.160418072467159</c:v>
                </c:pt>
                <c:pt idx="1201">
                  <c:v>21.425133941647147</c:v>
                </c:pt>
                <c:pt idx="1202">
                  <c:v>31.638395136715086</c:v>
                </c:pt>
                <c:pt idx="1203">
                  <c:v>29.757380074597783</c:v>
                </c:pt>
                <c:pt idx="1204">
                  <c:v>32.0836144934323</c:v>
                </c:pt>
                <c:pt idx="1205">
                  <c:v>26.814767838798279</c:v>
                </c:pt>
                <c:pt idx="1206">
                  <c:v>26.632377374596835</c:v>
                </c:pt>
                <c:pt idx="1207">
                  <c:v>22.017406150126963</c:v>
                </c:pt>
                <c:pt idx="1208">
                  <c:v>43.77232900785981</c:v>
                </c:pt>
                <c:pt idx="1209">
                  <c:v>42.828149475508617</c:v>
                </c:pt>
                <c:pt idx="1210">
                  <c:v>46.780950866894706</c:v>
                </c:pt>
                <c:pt idx="1211">
                  <c:v>21.823783681971854</c:v>
                </c:pt>
                <c:pt idx="1212">
                  <c:v>31.911937633002044</c:v>
                </c:pt>
                <c:pt idx="1213">
                  <c:v>42.213326859091048</c:v>
                </c:pt>
                <c:pt idx="1214">
                  <c:v>36.595164881498036</c:v>
                </c:pt>
                <c:pt idx="1215">
                  <c:v>16.608418646163361</c:v>
                </c:pt>
                <c:pt idx="1216">
                  <c:v>39.049703345495573</c:v>
                </c:pt>
                <c:pt idx="1217">
                  <c:v>40.000449280158143</c:v>
                </c:pt>
                <c:pt idx="1218">
                  <c:v>36.860067374743714</c:v>
                </c:pt>
                <c:pt idx="1219">
                  <c:v>22.001594944561418</c:v>
                </c:pt>
                <c:pt idx="1220">
                  <c:v>18.321126449036509</c:v>
                </c:pt>
                <c:pt idx="1221">
                  <c:v>22.482929513991188</c:v>
                </c:pt>
                <c:pt idx="1222">
                  <c:v>15.117326921299075</c:v>
                </c:pt>
                <c:pt idx="1223">
                  <c:v>24.519032630699488</c:v>
                </c:pt>
                <c:pt idx="1224">
                  <c:v>15.905986398907212</c:v>
                </c:pt>
                <c:pt idx="1225">
                  <c:v>25.97720594397649</c:v>
                </c:pt>
                <c:pt idx="1226">
                  <c:v>32.02892327418099</c:v>
                </c:pt>
                <c:pt idx="1227">
                  <c:v>29.38490954348816</c:v>
                </c:pt>
                <c:pt idx="1228">
                  <c:v>23.384513831348865</c:v>
                </c:pt>
                <c:pt idx="1229">
                  <c:v>37.257421114612235</c:v>
                </c:pt>
                <c:pt idx="1230">
                  <c:v>39.728721184509851</c:v>
                </c:pt>
                <c:pt idx="1231">
                  <c:v>38.959156113622946</c:v>
                </c:pt>
                <c:pt idx="1232">
                  <c:v>14.922667652779014</c:v>
                </c:pt>
                <c:pt idx="1233">
                  <c:v>34.620492186413244</c:v>
                </c:pt>
                <c:pt idx="1234">
                  <c:v>41.186116897513145</c:v>
                </c:pt>
                <c:pt idx="1235">
                  <c:v>39.507882706774708</c:v>
                </c:pt>
                <c:pt idx="1236">
                  <c:v>16.556492227885265</c:v>
                </c:pt>
                <c:pt idx="1237">
                  <c:v>30.570490760812746</c:v>
                </c:pt>
                <c:pt idx="1238">
                  <c:v>44.029109898246681</c:v>
                </c:pt>
                <c:pt idx="1239">
                  <c:v>49.51395662891273</c:v>
                </c:pt>
                <c:pt idx="1240">
                  <c:v>32.657569895464597</c:v>
                </c:pt>
                <c:pt idx="1241">
                  <c:v>34.611938583402377</c:v>
                </c:pt>
                <c:pt idx="1242">
                  <c:v>17.630531005946914</c:v>
                </c:pt>
                <c:pt idx="1243">
                  <c:v>21.852900492220972</c:v>
                </c:pt>
                <c:pt idx="1244">
                  <c:v>41.382417766611056</c:v>
                </c:pt>
                <c:pt idx="1245">
                  <c:v>40.843108776774287</c:v>
                </c:pt>
                <c:pt idx="1246">
                  <c:v>39.914135649775744</c:v>
                </c:pt>
                <c:pt idx="1247">
                  <c:v>30.122938603274385</c:v>
                </c:pt>
                <c:pt idx="1248">
                  <c:v>31.131486158283124</c:v>
                </c:pt>
                <c:pt idx="1249">
                  <c:v>6.0120597162450204</c:v>
                </c:pt>
                <c:pt idx="1250">
                  <c:v>24.07260367355649</c:v>
                </c:pt>
                <c:pt idx="1251">
                  <c:v>13.010202979591448</c:v>
                </c:pt>
                <c:pt idx="1252">
                  <c:v>15.707439129018573</c:v>
                </c:pt>
                <c:pt idx="1253">
                  <c:v>26.483423722165149</c:v>
                </c:pt>
                <c:pt idx="1254">
                  <c:v>25.809676285006052</c:v>
                </c:pt>
                <c:pt idx="1255">
                  <c:v>30.088896991291737</c:v>
                </c:pt>
                <c:pt idx="1256">
                  <c:v>14.896315643503106</c:v>
                </c:pt>
                <c:pt idx="1257">
                  <c:v>28.589856463629474</c:v>
                </c:pt>
                <c:pt idx="1258">
                  <c:v>21.536330780788433</c:v>
                </c:pt>
                <c:pt idx="1259">
                  <c:v>47.900695261044724</c:v>
                </c:pt>
                <c:pt idx="1260">
                  <c:v>20.46211920266596</c:v>
                </c:pt>
                <c:pt idx="1261">
                  <c:v>20.580141644209856</c:v>
                </c:pt>
                <c:pt idx="1262">
                  <c:v>47.975517687382229</c:v>
                </c:pt>
                <c:pt idx="1263">
                  <c:v>30.693697204181412</c:v>
                </c:pt>
                <c:pt idx="1264">
                  <c:v>37.528803610138866</c:v>
                </c:pt>
                <c:pt idx="1265">
                  <c:v>34.029775178480861</c:v>
                </c:pt>
                <c:pt idx="1266">
                  <c:v>24.689067890551893</c:v>
                </c:pt>
                <c:pt idx="1267">
                  <c:v>22.521982327737778</c:v>
                </c:pt>
                <c:pt idx="1268">
                  <c:v>28.621306074699735</c:v>
                </c:pt>
                <c:pt idx="1269">
                  <c:v>36.863868976081882</c:v>
                </c:pt>
                <c:pt idx="1270">
                  <c:v>22.420289491941901</c:v>
                </c:pt>
                <c:pt idx="1271">
                  <c:v>37.56733802370298</c:v>
                </c:pt>
                <c:pt idx="1272">
                  <c:v>18.563132934222793</c:v>
                </c:pt>
                <c:pt idx="1273">
                  <c:v>44.779580562412356</c:v>
                </c:pt>
                <c:pt idx="1274">
                  <c:v>36.338556791171989</c:v>
                </c:pt>
                <c:pt idx="1275">
                  <c:v>36.075641498625799</c:v>
                </c:pt>
                <c:pt idx="1276">
                  <c:v>17.741900645149027</c:v>
                </c:pt>
                <c:pt idx="1277">
                  <c:v>39.495354702364857</c:v>
                </c:pt>
                <c:pt idx="1278">
                  <c:v>43.526261721244126</c:v>
                </c:pt>
                <c:pt idx="1279">
                  <c:v>9.4636545312063944</c:v>
                </c:pt>
                <c:pt idx="1280">
                  <c:v>27.169785563764513</c:v>
                </c:pt>
                <c:pt idx="1281">
                  <c:v>37.498304399403146</c:v>
                </c:pt>
                <c:pt idx="1282">
                  <c:v>30.741303620938876</c:v>
                </c:pt>
                <c:pt idx="1283">
                  <c:v>17.49064935670857</c:v>
                </c:pt>
                <c:pt idx="1284">
                  <c:v>32.867349169306905</c:v>
                </c:pt>
                <c:pt idx="1285">
                  <c:v>33.850581515404691</c:v>
                </c:pt>
                <c:pt idx="1286">
                  <c:v>20.950452174559164</c:v>
                </c:pt>
                <c:pt idx="1287">
                  <c:v>25.926748326215407</c:v>
                </c:pt>
                <c:pt idx="1288">
                  <c:v>40.873435187449182</c:v>
                </c:pt>
                <c:pt idx="1289">
                  <c:v>20.333642357442109</c:v>
                </c:pt>
                <c:pt idx="1290">
                  <c:v>28.257129946509739</c:v>
                </c:pt>
                <c:pt idx="1291">
                  <c:v>27.905395422699186</c:v>
                </c:pt>
                <c:pt idx="1292">
                  <c:v>13.44211673162509</c:v>
                </c:pt>
                <c:pt idx="1293">
                  <c:v>32.189540930718408</c:v>
                </c:pt>
                <c:pt idx="1294">
                  <c:v>32.769630734910017</c:v>
                </c:pt>
                <c:pt idx="1295">
                  <c:v>32.191096131265837</c:v>
                </c:pt>
                <c:pt idx="1296">
                  <c:v>45.058739060676146</c:v>
                </c:pt>
                <c:pt idx="1297">
                  <c:v>27.999485055818738</c:v>
                </c:pt>
                <c:pt idx="1298">
                  <c:v>43.892597850194441</c:v>
                </c:pt>
                <c:pt idx="1299">
                  <c:v>27.305260811451806</c:v>
                </c:pt>
                <c:pt idx="1300">
                  <c:v>48.084813725854431</c:v>
                </c:pt>
                <c:pt idx="1301">
                  <c:v>41.697259477435338</c:v>
                </c:pt>
                <c:pt idx="1302">
                  <c:v>29.117242249269271</c:v>
                </c:pt>
                <c:pt idx="1303">
                  <c:v>26.200463622563191</c:v>
                </c:pt>
                <c:pt idx="1304">
                  <c:v>21.077978619448473</c:v>
                </c:pt>
                <c:pt idx="1305">
                  <c:v>41.140238481363944</c:v>
                </c:pt>
                <c:pt idx="1306">
                  <c:v>40.192084547613753</c:v>
                </c:pt>
                <c:pt idx="1307">
                  <c:v>24.903080765884429</c:v>
                </c:pt>
                <c:pt idx="1308">
                  <c:v>25.426664950186062</c:v>
                </c:pt>
                <c:pt idx="1309">
                  <c:v>35.880982230105744</c:v>
                </c:pt>
                <c:pt idx="1310">
                  <c:v>8.1498556687491952</c:v>
                </c:pt>
                <c:pt idx="1311">
                  <c:v>25.177746462566752</c:v>
                </c:pt>
                <c:pt idx="1312">
                  <c:v>12.392356362109439</c:v>
                </c:pt>
                <c:pt idx="1313">
                  <c:v>44.695513332820688</c:v>
                </c:pt>
                <c:pt idx="1314">
                  <c:v>7.286200964742739</c:v>
                </c:pt>
                <c:pt idx="1315">
                  <c:v>30.989876508436527</c:v>
                </c:pt>
                <c:pt idx="1316">
                  <c:v>28.704250103896037</c:v>
                </c:pt>
                <c:pt idx="1317">
                  <c:v>23.264244989014234</c:v>
                </c:pt>
                <c:pt idx="1318">
                  <c:v>36.970918613763352</c:v>
                </c:pt>
                <c:pt idx="1319">
                  <c:v>37.382873958771633</c:v>
                </c:pt>
                <c:pt idx="1320">
                  <c:v>36.747315335054992</c:v>
                </c:pt>
                <c:pt idx="1321">
                  <c:v>36.625750492264167</c:v>
                </c:pt>
                <c:pt idx="1322">
                  <c:v>60.657918951587462</c:v>
                </c:pt>
                <c:pt idx="1323">
                  <c:v>47.681671183948254</c:v>
                </c:pt>
                <c:pt idx="1324">
                  <c:v>56.172893372858461</c:v>
                </c:pt>
                <c:pt idx="1325">
                  <c:v>57.49109863686671</c:v>
                </c:pt>
                <c:pt idx="1326">
                  <c:v>53.193647524163929</c:v>
                </c:pt>
                <c:pt idx="1327">
                  <c:v>24.842168744443395</c:v>
                </c:pt>
                <c:pt idx="1328">
                  <c:v>24.352539772093998</c:v>
                </c:pt>
                <c:pt idx="1329">
                  <c:v>32.324152178101563</c:v>
                </c:pt>
                <c:pt idx="1330">
                  <c:v>30.271114655432356</c:v>
                </c:pt>
                <c:pt idx="1331">
                  <c:v>41.719809885373074</c:v>
                </c:pt>
                <c:pt idx="1332">
                  <c:v>28.290480358249081</c:v>
                </c:pt>
                <c:pt idx="1333">
                  <c:v>48.837789990902067</c:v>
                </c:pt>
                <c:pt idx="1334">
                  <c:v>43.116811977117813</c:v>
                </c:pt>
                <c:pt idx="1335">
                  <c:v>16.569365832416771</c:v>
                </c:pt>
                <c:pt idx="1336">
                  <c:v>20.572452041503116</c:v>
                </c:pt>
                <c:pt idx="1337">
                  <c:v>16.783119507658064</c:v>
                </c:pt>
                <c:pt idx="1338">
                  <c:v>30.680564399558666</c:v>
                </c:pt>
                <c:pt idx="1339">
                  <c:v>29.348016730501886</c:v>
                </c:pt>
                <c:pt idx="1340">
                  <c:v>22.161694200916354</c:v>
                </c:pt>
                <c:pt idx="1341">
                  <c:v>18.007062338485941</c:v>
                </c:pt>
                <c:pt idx="1342">
                  <c:v>23.503400273196892</c:v>
                </c:pt>
                <c:pt idx="1343">
                  <c:v>31.302039818318011</c:v>
                </c:pt>
                <c:pt idx="1344">
                  <c:v>19.614621304346695</c:v>
                </c:pt>
                <c:pt idx="1345">
                  <c:v>16.291503334609171</c:v>
                </c:pt>
                <c:pt idx="1346">
                  <c:v>21.886423704021141</c:v>
                </c:pt>
                <c:pt idx="1347">
                  <c:v>29.165539866270034</c:v>
                </c:pt>
                <c:pt idx="1348">
                  <c:v>34.616085784862193</c:v>
                </c:pt>
                <c:pt idx="1349">
                  <c:v>32.666728298688355</c:v>
                </c:pt>
                <c:pt idx="1350">
                  <c:v>18.263152028629513</c:v>
                </c:pt>
                <c:pt idx="1351">
                  <c:v>24.10457168480923</c:v>
                </c:pt>
                <c:pt idx="1352">
                  <c:v>26.479622120826981</c:v>
                </c:pt>
                <c:pt idx="1353">
                  <c:v>18.567452935743432</c:v>
                </c:pt>
                <c:pt idx="1354">
                  <c:v>21.742913253505463</c:v>
                </c:pt>
                <c:pt idx="1355">
                  <c:v>36.071839897287639</c:v>
                </c:pt>
                <c:pt idx="1356">
                  <c:v>36.979990616956698</c:v>
                </c:pt>
                <c:pt idx="1357">
                  <c:v>29.400634349023292</c:v>
                </c:pt>
                <c:pt idx="1358">
                  <c:v>35.46168288251237</c:v>
                </c:pt>
                <c:pt idx="1359">
                  <c:v>14.803003610657269</c:v>
                </c:pt>
                <c:pt idx="1360">
                  <c:v>44.525823673089931</c:v>
                </c:pt>
                <c:pt idx="1361">
                  <c:v>46.482352361788031</c:v>
                </c:pt>
                <c:pt idx="1362">
                  <c:v>11.910244192405955</c:v>
                </c:pt>
                <c:pt idx="1363">
                  <c:v>13.161230232753041</c:v>
                </c:pt>
                <c:pt idx="1364">
                  <c:v>14.292206630856734</c:v>
                </c:pt>
                <c:pt idx="1365">
                  <c:v>23.413285041476335</c:v>
                </c:pt>
                <c:pt idx="1366">
                  <c:v>39.136621776090863</c:v>
                </c:pt>
                <c:pt idx="1367">
                  <c:v>26.413698897622009</c:v>
                </c:pt>
                <c:pt idx="1368">
                  <c:v>15.634603903380572</c:v>
                </c:pt>
                <c:pt idx="1369">
                  <c:v>20.707322488977514</c:v>
                </c:pt>
                <c:pt idx="1370">
                  <c:v>13.176955038288172</c:v>
                </c:pt>
                <c:pt idx="1371">
                  <c:v>18.053199954726384</c:v>
                </c:pt>
                <c:pt idx="1372">
                  <c:v>32.878667573290983</c:v>
                </c:pt>
                <c:pt idx="1373">
                  <c:v>39.925194853668586</c:v>
                </c:pt>
                <c:pt idx="1374">
                  <c:v>30.260573851721993</c:v>
                </c:pt>
                <c:pt idx="1375">
                  <c:v>34.356972093654171</c:v>
                </c:pt>
                <c:pt idx="1376">
                  <c:v>36.182777536337689</c:v>
                </c:pt>
                <c:pt idx="1377">
                  <c:v>31.125956556336707</c:v>
                </c:pt>
                <c:pt idx="1378">
                  <c:v>46.483216362092158</c:v>
                </c:pt>
                <c:pt idx="1379">
                  <c:v>31.097703746391719</c:v>
                </c:pt>
                <c:pt idx="1380">
                  <c:v>35.55508131538862</c:v>
                </c:pt>
                <c:pt idx="1381">
                  <c:v>38.910253696409299</c:v>
                </c:pt>
                <c:pt idx="1382">
                  <c:v>35.867503825361339</c:v>
                </c:pt>
                <c:pt idx="1383">
                  <c:v>39.822465217507755</c:v>
                </c:pt>
                <c:pt idx="1384">
                  <c:v>46.135542639711005</c:v>
                </c:pt>
                <c:pt idx="1385">
                  <c:v>46.58283559715813</c:v>
                </c:pt>
                <c:pt idx="1386">
                  <c:v>47.500490320172588</c:v>
                </c:pt>
                <c:pt idx="1387">
                  <c:v>29.262826300514856</c:v>
                </c:pt>
                <c:pt idx="1388">
                  <c:v>29.972775350416921</c:v>
                </c:pt>
                <c:pt idx="1389">
                  <c:v>38.65459600641779</c:v>
                </c:pt>
                <c:pt idx="1390">
                  <c:v>35.117983561530217</c:v>
                </c:pt>
                <c:pt idx="1391">
                  <c:v>39.342599448595003</c:v>
                </c:pt>
                <c:pt idx="1392">
                  <c:v>35.40595486289611</c:v>
                </c:pt>
                <c:pt idx="1393">
                  <c:v>39.007626530684533</c:v>
                </c:pt>
                <c:pt idx="1394">
                  <c:v>42.298690089138908</c:v>
                </c:pt>
                <c:pt idx="1395">
                  <c:v>42.463973347318614</c:v>
                </c:pt>
                <c:pt idx="1396">
                  <c:v>49.571844649289318</c:v>
                </c:pt>
                <c:pt idx="1397">
                  <c:v>47.284749444231807</c:v>
                </c:pt>
                <c:pt idx="1398">
                  <c:v>27.557980900409277</c:v>
                </c:pt>
                <c:pt idx="1399">
                  <c:v>47.219085421118066</c:v>
                </c:pt>
                <c:pt idx="1400">
                  <c:v>41.301892938266313</c:v>
                </c:pt>
                <c:pt idx="1401">
                  <c:v>37.902742941765517</c:v>
                </c:pt>
                <c:pt idx="1402">
                  <c:v>41.239598516338674</c:v>
                </c:pt>
                <c:pt idx="1403">
                  <c:v>40.073975706039448</c:v>
                </c:pt>
                <c:pt idx="1404">
                  <c:v>39.933489256588217</c:v>
                </c:pt>
                <c:pt idx="1405">
                  <c:v>41.466484996202716</c:v>
                </c:pt>
                <c:pt idx="1406">
                  <c:v>33.808591100624064</c:v>
                </c:pt>
                <c:pt idx="1407">
                  <c:v>40.046932496520235</c:v>
                </c:pt>
                <c:pt idx="1408">
                  <c:v>40.211870154578293</c:v>
                </c:pt>
                <c:pt idx="1409">
                  <c:v>43.956620272730333</c:v>
                </c:pt>
                <c:pt idx="1410">
                  <c:v>49.467559812581058</c:v>
                </c:pt>
                <c:pt idx="1411">
                  <c:v>45.606515253493363</c:v>
                </c:pt>
                <c:pt idx="1412">
                  <c:v>40.34699980214392</c:v>
                </c:pt>
                <c:pt idx="1413">
                  <c:v>33.286994117021926</c:v>
                </c:pt>
                <c:pt idx="1414">
                  <c:v>44.487116459464993</c:v>
                </c:pt>
                <c:pt idx="1415">
                  <c:v>46.90018290886438</c:v>
                </c:pt>
                <c:pt idx="1416">
                  <c:v>43.027733545762203</c:v>
                </c:pt>
                <c:pt idx="1417">
                  <c:v>37.920627748060959</c:v>
                </c:pt>
                <c:pt idx="1418">
                  <c:v>41.65423226228976</c:v>
                </c:pt>
                <c:pt idx="1419">
                  <c:v>36.425648021828103</c:v>
                </c:pt>
                <c:pt idx="1420">
                  <c:v>43.424655285478657</c:v>
                </c:pt>
                <c:pt idx="1421">
                  <c:v>36.287667173258839</c:v>
                </c:pt>
                <c:pt idx="1422">
                  <c:v>47.097520578327241</c:v>
                </c:pt>
                <c:pt idx="1423">
                  <c:v>38.609063190390245</c:v>
                </c:pt>
                <c:pt idx="1424">
                  <c:v>40.503470257221537</c:v>
                </c:pt>
                <c:pt idx="1425">
                  <c:v>46.608496406190739</c:v>
                </c:pt>
                <c:pt idx="1426">
                  <c:v>43.984441082523261</c:v>
                </c:pt>
                <c:pt idx="1427">
                  <c:v>44.044575503690574</c:v>
                </c:pt>
                <c:pt idx="1428">
                  <c:v>37.815306110987748</c:v>
                </c:pt>
                <c:pt idx="1429">
                  <c:v>36.019135878735817</c:v>
                </c:pt>
                <c:pt idx="1430">
                  <c:v>45.87236814707358</c:v>
                </c:pt>
                <c:pt idx="1431">
                  <c:v>32.782331539380699</c:v>
                </c:pt>
                <c:pt idx="1432">
                  <c:v>35.366383648967037</c:v>
                </c:pt>
                <c:pt idx="1433">
                  <c:v>40.722148734196352</c:v>
                </c:pt>
                <c:pt idx="1434">
                  <c:v>38.935136905168179</c:v>
                </c:pt>
                <c:pt idx="1435">
                  <c:v>48.497546671136419</c:v>
                </c:pt>
                <c:pt idx="1436">
                  <c:v>42.575429386551143</c:v>
                </c:pt>
                <c:pt idx="1437">
                  <c:v>51.189253218617125</c:v>
                </c:pt>
                <c:pt idx="1438">
                  <c:v>42.1704724440063</c:v>
                </c:pt>
                <c:pt idx="1439">
                  <c:v>34.26633846175114</c:v>
                </c:pt>
                <c:pt idx="1440">
                  <c:v>50.40897454395904</c:v>
                </c:pt>
                <c:pt idx="1441">
                  <c:v>44.899590204655752</c:v>
                </c:pt>
                <c:pt idx="1442">
                  <c:v>35.320591632848249</c:v>
                </c:pt>
                <c:pt idx="1443">
                  <c:v>38.356602301524006</c:v>
                </c:pt>
                <c:pt idx="1444">
                  <c:v>43.679880975318099</c:v>
                </c:pt>
                <c:pt idx="1445">
                  <c:v>53.512809236508843</c:v>
                </c:pt>
                <c:pt idx="1446">
                  <c:v>41.651553861346954</c:v>
                </c:pt>
                <c:pt idx="1447">
                  <c:v>42.545966976180381</c:v>
                </c:pt>
                <c:pt idx="1448">
                  <c:v>42.611803799354938</c:v>
                </c:pt>
                <c:pt idx="1449">
                  <c:v>33.451845375049565</c:v>
                </c:pt>
                <c:pt idx="1450">
                  <c:v>44.009065091190905</c:v>
                </c:pt>
                <c:pt idx="1451">
                  <c:v>35.854543820799421</c:v>
                </c:pt>
                <c:pt idx="1452">
                  <c:v>43.355362461087587</c:v>
                </c:pt>
                <c:pt idx="1453">
                  <c:v>43.151803989435003</c:v>
                </c:pt>
                <c:pt idx="1454">
                  <c:v>53.5401116461193</c:v>
                </c:pt>
                <c:pt idx="1455">
                  <c:v>41.927861158607129</c:v>
                </c:pt>
                <c:pt idx="1456">
                  <c:v>32.290196966149331</c:v>
                </c:pt>
                <c:pt idx="1457">
                  <c:v>40.763188748642435</c:v>
                </c:pt>
                <c:pt idx="1458">
                  <c:v>49.38997258527035</c:v>
                </c:pt>
                <c:pt idx="1459">
                  <c:v>42.677899822620738</c:v>
                </c:pt>
                <c:pt idx="1460">
                  <c:v>44.814399774668715</c:v>
                </c:pt>
                <c:pt idx="1461">
                  <c:v>54.281769507182858</c:v>
                </c:pt>
                <c:pt idx="1462">
                  <c:v>41.199422502196718</c:v>
                </c:pt>
                <c:pt idx="1463">
                  <c:v>32.422475412711343</c:v>
                </c:pt>
                <c:pt idx="1464">
                  <c:v>38.299232681329904</c:v>
                </c:pt>
                <c:pt idx="1465">
                  <c:v>36.330867188465248</c:v>
                </c:pt>
                <c:pt idx="1466">
                  <c:v>52.950604238612691</c:v>
                </c:pt>
                <c:pt idx="1467">
                  <c:v>46.961181330335826</c:v>
                </c:pt>
                <c:pt idx="1468">
                  <c:v>42.043982799481945</c:v>
                </c:pt>
                <c:pt idx="1469">
                  <c:v>40.667198314853806</c:v>
                </c:pt>
                <c:pt idx="1470">
                  <c:v>34.295628072061078</c:v>
                </c:pt>
                <c:pt idx="1471">
                  <c:v>44.888358200702086</c:v>
                </c:pt>
                <c:pt idx="1472">
                  <c:v>38.413712721626872</c:v>
                </c:pt>
                <c:pt idx="1473">
                  <c:v>56.754019977415027</c:v>
                </c:pt>
                <c:pt idx="1474">
                  <c:v>42.740885444791672</c:v>
                </c:pt>
                <c:pt idx="1475">
                  <c:v>50.749131463694276</c:v>
                </c:pt>
                <c:pt idx="1476">
                  <c:v>45.560118437161691</c:v>
                </c:pt>
                <c:pt idx="1477">
                  <c:v>40.749019143654735</c:v>
                </c:pt>
                <c:pt idx="1478">
                  <c:v>39.755937194089896</c:v>
                </c:pt>
                <c:pt idx="1479">
                  <c:v>36.621776090865183</c:v>
                </c:pt>
                <c:pt idx="1480">
                  <c:v>27.862022607431953</c:v>
                </c:pt>
                <c:pt idx="1481">
                  <c:v>50.304171307068302</c:v>
                </c:pt>
                <c:pt idx="1482">
                  <c:v>44.655769318830799</c:v>
                </c:pt>
                <c:pt idx="1483">
                  <c:v>39.952842863400676</c:v>
                </c:pt>
                <c:pt idx="1484">
                  <c:v>40.314599790739116</c:v>
                </c:pt>
                <c:pt idx="1485">
                  <c:v>51.465992516029367</c:v>
                </c:pt>
                <c:pt idx="1486">
                  <c:v>46.038515405557419</c:v>
                </c:pt>
                <c:pt idx="1487">
                  <c:v>30.410564304518633</c:v>
                </c:pt>
                <c:pt idx="1488">
                  <c:v>35.669561355685595</c:v>
                </c:pt>
                <c:pt idx="1489">
                  <c:v>30.410823504609869</c:v>
                </c:pt>
                <c:pt idx="1490">
                  <c:v>51.984651898597463</c:v>
                </c:pt>
                <c:pt idx="1491">
                  <c:v>61.271445567548831</c:v>
                </c:pt>
                <c:pt idx="1492">
                  <c:v>52.297506408722249</c:v>
                </c:pt>
                <c:pt idx="1493">
                  <c:v>36.09637750592487</c:v>
                </c:pt>
                <c:pt idx="1494">
                  <c:v>40.11268291966438</c:v>
                </c:pt>
                <c:pt idx="1495">
                  <c:v>43.526088921183295</c:v>
                </c:pt>
                <c:pt idx="1496">
                  <c:v>62.348594746705345</c:v>
                </c:pt>
                <c:pt idx="1497">
                  <c:v>37.500378000133054</c:v>
                </c:pt>
                <c:pt idx="1498">
                  <c:v>58.701822263041429</c:v>
                </c:pt>
                <c:pt idx="1499">
                  <c:v>50.533736187875135</c:v>
                </c:pt>
                <c:pt idx="1500">
                  <c:v>46.042144206834756</c:v>
                </c:pt>
                <c:pt idx="1501">
                  <c:v>44.762732556481858</c:v>
                </c:pt>
                <c:pt idx="1502">
                  <c:v>29.726621663770825</c:v>
                </c:pt>
                <c:pt idx="1503">
                  <c:v>53.920012579844418</c:v>
                </c:pt>
                <c:pt idx="1504">
                  <c:v>46.84782449043422</c:v>
                </c:pt>
                <c:pt idx="1505">
                  <c:v>37.154259478299338</c:v>
                </c:pt>
                <c:pt idx="1506">
                  <c:v>35.64899814844734</c:v>
                </c:pt>
                <c:pt idx="1507">
                  <c:v>38.255341465880193</c:v>
                </c:pt>
                <c:pt idx="1508">
                  <c:v>52.910341824440323</c:v>
                </c:pt>
                <c:pt idx="1509">
                  <c:v>55.608269174110745</c:v>
                </c:pt>
                <c:pt idx="1510">
                  <c:v>53.858841358312155</c:v>
                </c:pt>
                <c:pt idx="1511">
                  <c:v>51.303301258762041</c:v>
                </c:pt>
                <c:pt idx="1512">
                  <c:v>44.161993145021583</c:v>
                </c:pt>
                <c:pt idx="1513">
                  <c:v>30.78519483638858</c:v>
                </c:pt>
                <c:pt idx="1514">
                  <c:v>39.985588474927141</c:v>
                </c:pt>
                <c:pt idx="1515">
                  <c:v>52.466677668270542</c:v>
                </c:pt>
                <c:pt idx="1516">
                  <c:v>31.508449490974218</c:v>
                </c:pt>
                <c:pt idx="1517">
                  <c:v>40.987656027654921</c:v>
                </c:pt>
                <c:pt idx="1518">
                  <c:v>39.544084319517673</c:v>
                </c:pt>
                <c:pt idx="1519">
                  <c:v>39.228465008419683</c:v>
                </c:pt>
                <c:pt idx="1520">
                  <c:v>39.030349738683107</c:v>
                </c:pt>
                <c:pt idx="1521">
                  <c:v>31.284587012174622</c:v>
                </c:pt>
                <c:pt idx="1522">
                  <c:v>41.906952351247227</c:v>
                </c:pt>
                <c:pt idx="1523">
                  <c:v>50.62203701895703</c:v>
                </c:pt>
                <c:pt idx="1524">
                  <c:v>49.586705454520313</c:v>
                </c:pt>
                <c:pt idx="1525">
                  <c:v>53.273221952174119</c:v>
                </c:pt>
                <c:pt idx="1526">
                  <c:v>51.314792462806949</c:v>
                </c:pt>
                <c:pt idx="1527">
                  <c:v>37.818675712173849</c:v>
                </c:pt>
                <c:pt idx="1528">
                  <c:v>38.267091870016337</c:v>
                </c:pt>
                <c:pt idx="1529">
                  <c:v>44.646783715667866</c:v>
                </c:pt>
                <c:pt idx="1530">
                  <c:v>27.305779211634281</c:v>
                </c:pt>
                <c:pt idx="1531">
                  <c:v>36.656768103182365</c:v>
                </c:pt>
                <c:pt idx="1532">
                  <c:v>47.201978215096325</c:v>
                </c:pt>
                <c:pt idx="1533">
                  <c:v>36.269868766993802</c:v>
                </c:pt>
                <c:pt idx="1534">
                  <c:v>42.225941263531325</c:v>
                </c:pt>
                <c:pt idx="1535">
                  <c:v>38.121767018861995</c:v>
                </c:pt>
                <c:pt idx="1536">
                  <c:v>29.162429465175173</c:v>
                </c:pt>
                <c:pt idx="1537">
                  <c:v>34.51758975019159</c:v>
                </c:pt>
                <c:pt idx="1538">
                  <c:v>20.463588003182974</c:v>
                </c:pt>
                <c:pt idx="1539">
                  <c:v>12.915422146228595</c:v>
                </c:pt>
                <c:pt idx="1540">
                  <c:v>29.28745030918251</c:v>
                </c:pt>
                <c:pt idx="1541">
                  <c:v>23.287227397104044</c:v>
                </c:pt>
                <c:pt idx="1542">
                  <c:v>49.418225395215337</c:v>
                </c:pt>
                <c:pt idx="1543">
                  <c:v>33.769279086786234</c:v>
                </c:pt>
                <c:pt idx="1544">
                  <c:v>38.747389639081142</c:v>
                </c:pt>
                <c:pt idx="1545">
                  <c:v>16.685055473139528</c:v>
                </c:pt>
                <c:pt idx="1546">
                  <c:v>42.611371799202871</c:v>
                </c:pt>
                <c:pt idx="1547">
                  <c:v>22.351515067733299</c:v>
                </c:pt>
                <c:pt idx="1548">
                  <c:v>24.771666319626544</c:v>
                </c:pt>
                <c:pt idx="1549">
                  <c:v>25.104652036837514</c:v>
                </c:pt>
                <c:pt idx="1550">
                  <c:v>19.685987729467676</c:v>
                </c:pt>
                <c:pt idx="1551">
                  <c:v>41.017377638116933</c:v>
                </c:pt>
                <c:pt idx="1552">
                  <c:v>22.724331198964578</c:v>
                </c:pt>
                <c:pt idx="1553">
                  <c:v>32.826481954921647</c:v>
                </c:pt>
                <c:pt idx="1554">
                  <c:v>35.445353276764351</c:v>
                </c:pt>
                <c:pt idx="1555">
                  <c:v>43.229564016806528</c:v>
                </c:pt>
                <c:pt idx="1556">
                  <c:v>38.875175284061697</c:v>
                </c:pt>
                <c:pt idx="1557">
                  <c:v>36.872854579244809</c:v>
                </c:pt>
                <c:pt idx="1558">
                  <c:v>49.89739996388478</c:v>
                </c:pt>
                <c:pt idx="1559">
                  <c:v>33.504635793631806</c:v>
                </c:pt>
                <c:pt idx="1560">
                  <c:v>27.97529304730315</c:v>
                </c:pt>
                <c:pt idx="1561">
                  <c:v>18.37987846971722</c:v>
                </c:pt>
                <c:pt idx="1562">
                  <c:v>22.430139095408961</c:v>
                </c:pt>
                <c:pt idx="1563">
                  <c:v>48.464801059609968</c:v>
                </c:pt>
                <c:pt idx="1564">
                  <c:v>38.497088750975237</c:v>
                </c:pt>
                <c:pt idx="1565">
                  <c:v>27.350620827418528</c:v>
                </c:pt>
                <c:pt idx="1566">
                  <c:v>17.45738534499964</c:v>
                </c:pt>
                <c:pt idx="1567">
                  <c:v>31.534628700189298</c:v>
                </c:pt>
                <c:pt idx="1568">
                  <c:v>40.120372522371127</c:v>
                </c:pt>
                <c:pt idx="1569">
                  <c:v>34.338914487297899</c:v>
                </c:pt>
                <c:pt idx="1570">
                  <c:v>36.674912109569064</c:v>
                </c:pt>
                <c:pt idx="1571">
                  <c:v>14.731205185384225</c:v>
                </c:pt>
                <c:pt idx="1572">
                  <c:v>23.043752111400739</c:v>
                </c:pt>
                <c:pt idx="1573">
                  <c:v>29.890349721403098</c:v>
                </c:pt>
                <c:pt idx="1574">
                  <c:v>36.835184165984835</c:v>
                </c:pt>
                <c:pt idx="1575">
                  <c:v>37.722858078446052</c:v>
                </c:pt>
                <c:pt idx="1576">
                  <c:v>26.630390173897339</c:v>
                </c:pt>
                <c:pt idx="1577">
                  <c:v>32.930161991417023</c:v>
                </c:pt>
                <c:pt idx="1578">
                  <c:v>35.09949395502187</c:v>
                </c:pt>
                <c:pt idx="1579">
                  <c:v>44.989964636467548</c:v>
                </c:pt>
                <c:pt idx="1580">
                  <c:v>25.886745112134278</c:v>
                </c:pt>
                <c:pt idx="1581">
                  <c:v>27.584073709593945</c:v>
                </c:pt>
                <c:pt idx="1582">
                  <c:v>12.194241092372863</c:v>
                </c:pt>
                <c:pt idx="1583">
                  <c:v>29.781140082961308</c:v>
                </c:pt>
                <c:pt idx="1584">
                  <c:v>24.695288692741617</c:v>
                </c:pt>
                <c:pt idx="1585">
                  <c:v>39.042532142971311</c:v>
                </c:pt>
                <c:pt idx="1586">
                  <c:v>15.21642775618257</c:v>
                </c:pt>
                <c:pt idx="1587">
                  <c:v>25.848815498783054</c:v>
                </c:pt>
                <c:pt idx="1588">
                  <c:v>15.293064583158731</c:v>
                </c:pt>
                <c:pt idx="1589">
                  <c:v>31.284414212113802</c:v>
                </c:pt>
                <c:pt idx="1590">
                  <c:v>44.418601235347637</c:v>
                </c:pt>
                <c:pt idx="1591">
                  <c:v>20.080922268484638</c:v>
                </c:pt>
                <c:pt idx="1592">
                  <c:v>23.911381216806188</c:v>
                </c:pt>
                <c:pt idx="1593">
                  <c:v>21.853418892403447</c:v>
                </c:pt>
                <c:pt idx="1594">
                  <c:v>27.113193543844126</c:v>
                </c:pt>
                <c:pt idx="1595">
                  <c:v>44.160697144565397</c:v>
                </c:pt>
                <c:pt idx="1596">
                  <c:v>39.011514532053106</c:v>
                </c:pt>
                <c:pt idx="1597">
                  <c:v>32.134072111193383</c:v>
                </c:pt>
                <c:pt idx="1598">
                  <c:v>28.899427772598571</c:v>
                </c:pt>
                <c:pt idx="1599">
                  <c:v>34.005842370056513</c:v>
                </c:pt>
                <c:pt idx="1600">
                  <c:v>16.281740131172526</c:v>
                </c:pt>
                <c:pt idx="1601">
                  <c:v>18.985110682758961</c:v>
                </c:pt>
                <c:pt idx="1602">
                  <c:v>28.632192478531753</c:v>
                </c:pt>
                <c:pt idx="1603">
                  <c:v>25.895125915084318</c:v>
                </c:pt>
                <c:pt idx="1604">
                  <c:v>19.700070934424968</c:v>
                </c:pt>
                <c:pt idx="1605">
                  <c:v>17.007673186700963</c:v>
                </c:pt>
                <c:pt idx="1606">
                  <c:v>30.35820588608847</c:v>
                </c:pt>
                <c:pt idx="1607">
                  <c:v>32.534017851974284</c:v>
                </c:pt>
                <c:pt idx="1608">
                  <c:v>38.245319062352308</c:v>
                </c:pt>
                <c:pt idx="1609">
                  <c:v>29.854752908873021</c:v>
                </c:pt>
                <c:pt idx="1610">
                  <c:v>36.129123117451336</c:v>
                </c:pt>
                <c:pt idx="1611">
                  <c:v>38.337507894802776</c:v>
                </c:pt>
                <c:pt idx="1612">
                  <c:v>36.350998395551429</c:v>
                </c:pt>
                <c:pt idx="1613">
                  <c:v>29.682125648108226</c:v>
                </c:pt>
                <c:pt idx="1614">
                  <c:v>13.159588632175199</c:v>
                </c:pt>
                <c:pt idx="1615">
                  <c:v>29.97795935224169</c:v>
                </c:pt>
                <c:pt idx="1616">
                  <c:v>22.329051059825971</c:v>
                </c:pt>
                <c:pt idx="1617">
                  <c:v>11.033975083959229</c:v>
                </c:pt>
                <c:pt idx="1618">
                  <c:v>26.874729459904771</c:v>
                </c:pt>
                <c:pt idx="1619">
                  <c:v>31.806443195868003</c:v>
                </c:pt>
                <c:pt idx="1620">
                  <c:v>33.605896629275612</c:v>
                </c:pt>
                <c:pt idx="1621">
                  <c:v>37.912678945262982</c:v>
                </c:pt>
                <c:pt idx="1622">
                  <c:v>27.275971201141864</c:v>
                </c:pt>
                <c:pt idx="1623">
                  <c:v>24.547458240705296</c:v>
                </c:pt>
                <c:pt idx="1624">
                  <c:v>28.163904313694317</c:v>
                </c:pt>
                <c:pt idx="1625">
                  <c:v>11.236410355216444</c:v>
                </c:pt>
                <c:pt idx="1626">
                  <c:v>30.239837844422919</c:v>
                </c:pt>
                <c:pt idx="1627">
                  <c:v>34.366044096847517</c:v>
                </c:pt>
                <c:pt idx="1628">
                  <c:v>10.970298261544988</c:v>
                </c:pt>
                <c:pt idx="1629">
                  <c:v>47.796410424336464</c:v>
                </c:pt>
                <c:pt idx="1630">
                  <c:v>30.921274884288756</c:v>
                </c:pt>
                <c:pt idx="1631">
                  <c:v>33.295115719880734</c:v>
                </c:pt>
                <c:pt idx="1632">
                  <c:v>35.79345899929757</c:v>
                </c:pt>
                <c:pt idx="1633">
                  <c:v>27.551414498097902</c:v>
                </c:pt>
                <c:pt idx="1634">
                  <c:v>13.491278348929978</c:v>
                </c:pt>
                <c:pt idx="1635">
                  <c:v>22.66004957633745</c:v>
                </c:pt>
                <c:pt idx="1636">
                  <c:v>13.426391926089957</c:v>
                </c:pt>
                <c:pt idx="1637">
                  <c:v>13.789704053975827</c:v>
                </c:pt>
                <c:pt idx="1638">
                  <c:v>25.904889118520966</c:v>
                </c:pt>
                <c:pt idx="1639">
                  <c:v>39.465892291994088</c:v>
                </c:pt>
                <c:pt idx="1640">
                  <c:v>49.015774053552462</c:v>
                </c:pt>
                <c:pt idx="1641">
                  <c:v>14.587262734716482</c:v>
                </c:pt>
                <c:pt idx="1642">
                  <c:v>36.352899196220513</c:v>
                </c:pt>
                <c:pt idx="1643">
                  <c:v>26.913436673529706</c:v>
                </c:pt>
                <c:pt idx="1644">
                  <c:v>36.169817531775777</c:v>
                </c:pt>
                <c:pt idx="1645">
                  <c:v>44.34974041110862</c:v>
                </c:pt>
                <c:pt idx="1646">
                  <c:v>5.3983603002228264</c:v>
                </c:pt>
                <c:pt idx="1647">
                  <c:v>27.010463907683292</c:v>
                </c:pt>
                <c:pt idx="1648">
                  <c:v>35.389884457239326</c:v>
                </c:pt>
                <c:pt idx="1649">
                  <c:v>41.103172868316847</c:v>
                </c:pt>
                <c:pt idx="1650">
                  <c:v>19.495562062437841</c:v>
                </c:pt>
                <c:pt idx="1651">
                  <c:v>30.407626703484599</c:v>
                </c:pt>
                <c:pt idx="1652">
                  <c:v>10.173085180925982</c:v>
                </c:pt>
                <c:pt idx="1653">
                  <c:v>35.77203179175519</c:v>
                </c:pt>
                <c:pt idx="1654">
                  <c:v>13.562903974142198</c:v>
                </c:pt>
                <c:pt idx="1655">
                  <c:v>23.969096437121944</c:v>
                </c:pt>
                <c:pt idx="1656">
                  <c:v>24.056792467990949</c:v>
                </c:pt>
                <c:pt idx="1657">
                  <c:v>25.752825064994422</c:v>
                </c:pt>
                <c:pt idx="1658">
                  <c:v>25.477036167916729</c:v>
                </c:pt>
                <c:pt idx="1659">
                  <c:v>25.732175457725763</c:v>
                </c:pt>
                <c:pt idx="1660">
                  <c:v>19.181411551856865</c:v>
                </c:pt>
                <c:pt idx="1661">
                  <c:v>18.022787144021077</c:v>
                </c:pt>
                <c:pt idx="1662">
                  <c:v>28.003286657156902</c:v>
                </c:pt>
                <c:pt idx="1663">
                  <c:v>30.587165966682416</c:v>
                </c:pt>
                <c:pt idx="1664">
                  <c:v>19.344102809124188</c:v>
                </c:pt>
                <c:pt idx="1665">
                  <c:v>13.367207905257182</c:v>
                </c:pt>
                <c:pt idx="1666">
                  <c:v>15.310603789332532</c:v>
                </c:pt>
                <c:pt idx="1667">
                  <c:v>26.344924473413414</c:v>
                </c:pt>
                <c:pt idx="1668">
                  <c:v>17.081977212855975</c:v>
                </c:pt>
                <c:pt idx="1669">
                  <c:v>30.096672994028893</c:v>
                </c:pt>
                <c:pt idx="1670">
                  <c:v>25.182325664178631</c:v>
                </c:pt>
                <c:pt idx="1671">
                  <c:v>21.76097085986174</c:v>
                </c:pt>
                <c:pt idx="1672">
                  <c:v>12.237873107731334</c:v>
                </c:pt>
                <c:pt idx="1673">
                  <c:v>35.490367692609425</c:v>
                </c:pt>
                <c:pt idx="1674">
                  <c:v>40.7143727314592</c:v>
                </c:pt>
                <c:pt idx="1675">
                  <c:v>31.713908763295883</c:v>
                </c:pt>
                <c:pt idx="1676">
                  <c:v>38.616320792944911</c:v>
                </c:pt>
                <c:pt idx="1677">
                  <c:v>40.843195176804699</c:v>
                </c:pt>
                <c:pt idx="1678">
                  <c:v>40.794033559499809</c:v>
                </c:pt>
                <c:pt idx="1679">
                  <c:v>46.377030724714807</c:v>
                </c:pt>
                <c:pt idx="1680">
                  <c:v>36.174223933326822</c:v>
                </c:pt>
                <c:pt idx="1681">
                  <c:v>31.992635261407614</c:v>
                </c:pt>
                <c:pt idx="1682">
                  <c:v>28.879987765755693</c:v>
                </c:pt>
                <c:pt idx="1683">
                  <c:v>12.446874781299924</c:v>
                </c:pt>
                <c:pt idx="1684">
                  <c:v>40.137652528453692</c:v>
                </c:pt>
                <c:pt idx="1685">
                  <c:v>42.618456601696721</c:v>
                </c:pt>
                <c:pt idx="1686">
                  <c:v>35.283094019649099</c:v>
                </c:pt>
                <c:pt idx="1687">
                  <c:v>22.880974454103008</c:v>
                </c:pt>
                <c:pt idx="1688">
                  <c:v>20.614701656374983</c:v>
                </c:pt>
                <c:pt idx="1689">
                  <c:v>15.96465201955751</c:v>
                </c:pt>
                <c:pt idx="1690">
                  <c:v>43.767058606004625</c:v>
                </c:pt>
                <c:pt idx="1691">
                  <c:v>31.922737636803646</c:v>
                </c:pt>
                <c:pt idx="1692">
                  <c:v>18.020540743230342</c:v>
                </c:pt>
                <c:pt idx="1693">
                  <c:v>20.198426309846063</c:v>
                </c:pt>
                <c:pt idx="1694">
                  <c:v>31.676065549975071</c:v>
                </c:pt>
                <c:pt idx="1695">
                  <c:v>29.404867950513516</c:v>
                </c:pt>
                <c:pt idx="1696">
                  <c:v>26.37525088408831</c:v>
                </c:pt>
                <c:pt idx="1697">
                  <c:v>18.766605005844962</c:v>
                </c:pt>
                <c:pt idx="1698">
                  <c:v>32.725739519460305</c:v>
                </c:pt>
                <c:pt idx="1699">
                  <c:v>24.665394282218784</c:v>
                </c:pt>
                <c:pt idx="1700">
                  <c:v>23.625051516018132</c:v>
                </c:pt>
                <c:pt idx="1701">
                  <c:v>15.472258246234901</c:v>
                </c:pt>
                <c:pt idx="1702">
                  <c:v>42.265253277369148</c:v>
                </c:pt>
                <c:pt idx="1703">
                  <c:v>17.627420604852048</c:v>
                </c:pt>
                <c:pt idx="1704">
                  <c:v>40.837233574706218</c:v>
                </c:pt>
                <c:pt idx="1705">
                  <c:v>13.956801712794203</c:v>
                </c:pt>
                <c:pt idx="1706">
                  <c:v>22.492260717275769</c:v>
                </c:pt>
                <c:pt idx="1707">
                  <c:v>24.220261325531986</c:v>
                </c:pt>
                <c:pt idx="1708">
                  <c:v>37.712835674918153</c:v>
                </c:pt>
                <c:pt idx="1709">
                  <c:v>25.359445726524893</c:v>
                </c:pt>
                <c:pt idx="1710">
                  <c:v>29.942016939589958</c:v>
                </c:pt>
                <c:pt idx="1711">
                  <c:v>30.590362767807694</c:v>
                </c:pt>
                <c:pt idx="1712">
                  <c:v>16.432076184090818</c:v>
                </c:pt>
                <c:pt idx="1713">
                  <c:v>22.379076677434988</c:v>
                </c:pt>
                <c:pt idx="1714">
                  <c:v>25.51090497983855</c:v>
                </c:pt>
                <c:pt idx="1715">
                  <c:v>11.954221807886077</c:v>
                </c:pt>
                <c:pt idx="1716">
                  <c:v>11.179040735022339</c:v>
                </c:pt>
                <c:pt idx="1717">
                  <c:v>21.136817040159599</c:v>
                </c:pt>
                <c:pt idx="1718">
                  <c:v>32.025812873086124</c:v>
                </c:pt>
                <c:pt idx="1719">
                  <c:v>25.364888928440902</c:v>
                </c:pt>
                <c:pt idx="1720">
                  <c:v>26.492754925449734</c:v>
                </c:pt>
                <c:pt idx="1721">
                  <c:v>31.717623964603632</c:v>
                </c:pt>
                <c:pt idx="1722">
                  <c:v>37.764675693165842</c:v>
                </c:pt>
                <c:pt idx="1723">
                  <c:v>24.926235974035059</c:v>
                </c:pt>
                <c:pt idx="1724">
                  <c:v>10.024736328707187</c:v>
                </c:pt>
                <c:pt idx="1725">
                  <c:v>15.883954391151946</c:v>
                </c:pt>
                <c:pt idx="1726">
                  <c:v>24.08850127915245</c:v>
                </c:pt>
                <c:pt idx="1727">
                  <c:v>22.71171679452431</c:v>
                </c:pt>
                <c:pt idx="1728">
                  <c:v>17.680643023586342</c:v>
                </c:pt>
                <c:pt idx="1729">
                  <c:v>23.541416286578535</c:v>
                </c:pt>
                <c:pt idx="1730">
                  <c:v>23.643368322465648</c:v>
                </c:pt>
                <c:pt idx="1731">
                  <c:v>34.286815268958975</c:v>
                </c:pt>
                <c:pt idx="1732">
                  <c:v>22.979556888804023</c:v>
                </c:pt>
                <c:pt idx="1733">
                  <c:v>34.741711429082422</c:v>
                </c:pt>
                <c:pt idx="1734">
                  <c:v>30.697585205549991</c:v>
                </c:pt>
                <c:pt idx="1735">
                  <c:v>40.05367169889243</c:v>
                </c:pt>
                <c:pt idx="1736">
                  <c:v>34.521564151590582</c:v>
                </c:pt>
                <c:pt idx="1737">
                  <c:v>39.183623392635432</c:v>
                </c:pt>
                <c:pt idx="1738">
                  <c:v>33.123438859450474</c:v>
                </c:pt>
                <c:pt idx="1739">
                  <c:v>30.305674667597479</c:v>
                </c:pt>
                <c:pt idx="1740">
                  <c:v>27.056342323832496</c:v>
                </c:pt>
                <c:pt idx="1741">
                  <c:v>39.928305254763444</c:v>
                </c:pt>
                <c:pt idx="1742">
                  <c:v>12.559972421110292</c:v>
                </c:pt>
                <c:pt idx="1743">
                  <c:v>21.245249078327674</c:v>
                </c:pt>
                <c:pt idx="1744">
                  <c:v>31.406929455239165</c:v>
                </c:pt>
                <c:pt idx="1745">
                  <c:v>30.353367484385352</c:v>
                </c:pt>
                <c:pt idx="1746">
                  <c:v>37.827056515123893</c:v>
                </c:pt>
                <c:pt idx="1747">
                  <c:v>21.431873144019349</c:v>
                </c:pt>
                <c:pt idx="1748">
                  <c:v>7.3834009989571516</c:v>
                </c:pt>
                <c:pt idx="1749">
                  <c:v>12.020404231182289</c:v>
                </c:pt>
                <c:pt idx="1750">
                  <c:v>17.850332683317102</c:v>
                </c:pt>
                <c:pt idx="1751">
                  <c:v>24.123493291469636</c:v>
                </c:pt>
                <c:pt idx="1752">
                  <c:v>38.255600665971436</c:v>
                </c:pt>
                <c:pt idx="1753">
                  <c:v>43.208223209294566</c:v>
                </c:pt>
                <c:pt idx="1754">
                  <c:v>38.586512782452502</c:v>
                </c:pt>
                <c:pt idx="1755">
                  <c:v>20.977754584169613</c:v>
                </c:pt>
                <c:pt idx="1756">
                  <c:v>33.973874358803769</c:v>
                </c:pt>
                <c:pt idx="1757">
                  <c:v>33.560882213430538</c:v>
                </c:pt>
                <c:pt idx="1758">
                  <c:v>40.02991169052892</c:v>
                </c:pt>
                <c:pt idx="1759">
                  <c:v>32.368475393703335</c:v>
                </c:pt>
                <c:pt idx="1760">
                  <c:v>21.967553332578774</c:v>
                </c:pt>
                <c:pt idx="1761">
                  <c:v>20.558196036485004</c:v>
                </c:pt>
                <c:pt idx="1762">
                  <c:v>17.230585265166013</c:v>
                </c:pt>
                <c:pt idx="1763">
                  <c:v>15.956530416698705</c:v>
                </c:pt>
                <c:pt idx="1764">
                  <c:v>25.106812037597837</c:v>
                </c:pt>
                <c:pt idx="1765">
                  <c:v>35.12394516362869</c:v>
                </c:pt>
                <c:pt idx="1766">
                  <c:v>16.543273023232103</c:v>
                </c:pt>
                <c:pt idx="1767">
                  <c:v>24.491125420876145</c:v>
                </c:pt>
                <c:pt idx="1768">
                  <c:v>9.8426914646273964</c:v>
                </c:pt>
                <c:pt idx="1769">
                  <c:v>24.114507688306706</c:v>
                </c:pt>
                <c:pt idx="1770">
                  <c:v>33.900434332952884</c:v>
                </c:pt>
                <c:pt idx="1771">
                  <c:v>24.382866182768893</c:v>
                </c:pt>
                <c:pt idx="1772">
                  <c:v>24.799141529297817</c:v>
                </c:pt>
                <c:pt idx="1773">
                  <c:v>38.931248903799606</c:v>
                </c:pt>
                <c:pt idx="1774">
                  <c:v>29.56298000616896</c:v>
                </c:pt>
                <c:pt idx="1775">
                  <c:v>20.247501527120537</c:v>
                </c:pt>
              </c:numCache>
            </c:numRef>
          </c:yVal>
          <c:smooth val="0"/>
          <c:extLst>
            <c:ext xmlns:c16="http://schemas.microsoft.com/office/drawing/2014/chart" uri="{C3380CC4-5D6E-409C-BE32-E72D297353CC}">
              <c16:uniqueId val="{00000000-2878-48AB-8854-BC754C130865}"/>
            </c:ext>
          </c:extLst>
        </c:ser>
        <c:dLbls>
          <c:showLegendKey val="0"/>
          <c:showVal val="0"/>
          <c:showCatName val="0"/>
          <c:showSerName val="0"/>
          <c:showPercent val="0"/>
          <c:showBubbleSize val="0"/>
        </c:dLbls>
        <c:axId val="505695040"/>
        <c:axId val="505696680"/>
      </c:scatterChart>
      <c:valAx>
        <c:axId val="505695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Pyranomber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05696680"/>
        <c:crosses val="autoZero"/>
        <c:crossBetween val="midCat"/>
      </c:valAx>
      <c:valAx>
        <c:axId val="505696680"/>
        <c:scaling>
          <c:orientation val="minMax"/>
        </c:scaling>
        <c:delete val="0"/>
        <c:axPos val="l"/>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PAR</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056950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575556079683588E-2"/>
          <c:y val="6.9526436200822495E-2"/>
          <c:w val="0.91450914401828809"/>
          <c:h val="0.7000624587701938"/>
        </c:manualLayout>
      </c:layout>
      <c:scatterChart>
        <c:scatterStyle val="lineMarker"/>
        <c:varyColors val="0"/>
        <c:ser>
          <c:idx val="0"/>
          <c:order val="0"/>
          <c:tx>
            <c:v>Avg</c:v>
          </c:tx>
          <c:spPr>
            <a:ln w="15875">
              <a:solidFill>
                <a:srgbClr val="00B05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25.01</c:v>
                </c:pt>
                <c:pt idx="1">
                  <c:v>24.87</c:v>
                </c:pt>
                <c:pt idx="2">
                  <c:v>24.56</c:v>
                </c:pt>
                <c:pt idx="3">
                  <c:v>24.21</c:v>
                </c:pt>
                <c:pt idx="4">
                  <c:v>24.78</c:v>
                </c:pt>
                <c:pt idx="5">
                  <c:v>24.58</c:v>
                </c:pt>
                <c:pt idx="6">
                  <c:v>24.49</c:v>
                </c:pt>
                <c:pt idx="7">
                  <c:v>24.71</c:v>
                </c:pt>
                <c:pt idx="8">
                  <c:v>24.42</c:v>
                </c:pt>
                <c:pt idx="9">
                  <c:v>24.02</c:v>
                </c:pt>
                <c:pt idx="10">
                  <c:v>24.13</c:v>
                </c:pt>
                <c:pt idx="11">
                  <c:v>23.96</c:v>
                </c:pt>
                <c:pt idx="12">
                  <c:v>24.26</c:v>
                </c:pt>
                <c:pt idx="13">
                  <c:v>23.88</c:v>
                </c:pt>
                <c:pt idx="14">
                  <c:v>23.67</c:v>
                </c:pt>
                <c:pt idx="15">
                  <c:v>24.58</c:v>
                </c:pt>
                <c:pt idx="16">
                  <c:v>24.3</c:v>
                </c:pt>
                <c:pt idx="17">
                  <c:v>24.19</c:v>
                </c:pt>
                <c:pt idx="18">
                  <c:v>24.12</c:v>
                </c:pt>
                <c:pt idx="19">
                  <c:v>24.27</c:v>
                </c:pt>
                <c:pt idx="20">
                  <c:v>24.53</c:v>
                </c:pt>
                <c:pt idx="21">
                  <c:v>24.11</c:v>
                </c:pt>
                <c:pt idx="22">
                  <c:v>24.28</c:v>
                </c:pt>
                <c:pt idx="23">
                  <c:v>23.56</c:v>
                </c:pt>
                <c:pt idx="24">
                  <c:v>23.87</c:v>
                </c:pt>
                <c:pt idx="25">
                  <c:v>23.66</c:v>
                </c:pt>
                <c:pt idx="26">
                  <c:v>23.97</c:v>
                </c:pt>
                <c:pt idx="27">
                  <c:v>24.08</c:v>
                </c:pt>
                <c:pt idx="28">
                  <c:v>23.81</c:v>
                </c:pt>
                <c:pt idx="29">
                  <c:v>24.27</c:v>
                </c:pt>
                <c:pt idx="30">
                  <c:v>24.11</c:v>
                </c:pt>
                <c:pt idx="31">
                  <c:v>24.17</c:v>
                </c:pt>
                <c:pt idx="32">
                  <c:v>24.11</c:v>
                </c:pt>
                <c:pt idx="33">
                  <c:v>24.24</c:v>
                </c:pt>
                <c:pt idx="34">
                  <c:v>24.41</c:v>
                </c:pt>
                <c:pt idx="35">
                  <c:v>24.28</c:v>
                </c:pt>
                <c:pt idx="36">
                  <c:v>24.11</c:v>
                </c:pt>
                <c:pt idx="37">
                  <c:v>24.14</c:v>
                </c:pt>
                <c:pt idx="38">
                  <c:v>23.79</c:v>
                </c:pt>
                <c:pt idx="39">
                  <c:v>24.64</c:v>
                </c:pt>
                <c:pt idx="40">
                  <c:v>24.78</c:v>
                </c:pt>
                <c:pt idx="41">
                  <c:v>23.99</c:v>
                </c:pt>
                <c:pt idx="42">
                  <c:v>24.08</c:v>
                </c:pt>
                <c:pt idx="43">
                  <c:v>24.11</c:v>
                </c:pt>
                <c:pt idx="44">
                  <c:v>23.71</c:v>
                </c:pt>
                <c:pt idx="45">
                  <c:v>24.32</c:v>
                </c:pt>
                <c:pt idx="46">
                  <c:v>24.02</c:v>
                </c:pt>
                <c:pt idx="47">
                  <c:v>24.26</c:v>
                </c:pt>
                <c:pt idx="48">
                  <c:v>24.37</c:v>
                </c:pt>
                <c:pt idx="49">
                  <c:v>24.1</c:v>
                </c:pt>
                <c:pt idx="50">
                  <c:v>24.16</c:v>
                </c:pt>
                <c:pt idx="51">
                  <c:v>24.4</c:v>
                </c:pt>
                <c:pt idx="52">
                  <c:v>24.28</c:v>
                </c:pt>
                <c:pt idx="53">
                  <c:v>24.51</c:v>
                </c:pt>
                <c:pt idx="54">
                  <c:v>24.41</c:v>
                </c:pt>
                <c:pt idx="55">
                  <c:v>24.51</c:v>
                </c:pt>
                <c:pt idx="56">
                  <c:v>24.69</c:v>
                </c:pt>
                <c:pt idx="57">
                  <c:v>24.43</c:v>
                </c:pt>
                <c:pt idx="58">
                  <c:v>24.63</c:v>
                </c:pt>
                <c:pt idx="59">
                  <c:v>23.83</c:v>
                </c:pt>
                <c:pt idx="60">
                  <c:v>23.92</c:v>
                </c:pt>
                <c:pt idx="61">
                  <c:v>24.31</c:v>
                </c:pt>
                <c:pt idx="62">
                  <c:v>24.23</c:v>
                </c:pt>
                <c:pt idx="63">
                  <c:v>24.23</c:v>
                </c:pt>
                <c:pt idx="64">
                  <c:v>24.63</c:v>
                </c:pt>
                <c:pt idx="65">
                  <c:v>24.55</c:v>
                </c:pt>
                <c:pt idx="66">
                  <c:v>24.12</c:v>
                </c:pt>
                <c:pt idx="67">
                  <c:v>24.61</c:v>
                </c:pt>
                <c:pt idx="68">
                  <c:v>24.52</c:v>
                </c:pt>
                <c:pt idx="69">
                  <c:v>24.91</c:v>
                </c:pt>
                <c:pt idx="70">
                  <c:v>24.66</c:v>
                </c:pt>
                <c:pt idx="71">
                  <c:v>24.41</c:v>
                </c:pt>
                <c:pt idx="72">
                  <c:v>24.39</c:v>
                </c:pt>
                <c:pt idx="73">
                  <c:v>24.48</c:v>
                </c:pt>
                <c:pt idx="74">
                  <c:v>24.46</c:v>
                </c:pt>
                <c:pt idx="75">
                  <c:v>24.19</c:v>
                </c:pt>
                <c:pt idx="76">
                  <c:v>24.11</c:v>
                </c:pt>
                <c:pt idx="77">
                  <c:v>24.21</c:v>
                </c:pt>
                <c:pt idx="78">
                  <c:v>23.87</c:v>
                </c:pt>
                <c:pt idx="79">
                  <c:v>24.54</c:v>
                </c:pt>
                <c:pt idx="80">
                  <c:v>24.38</c:v>
                </c:pt>
                <c:pt idx="81">
                  <c:v>24.34</c:v>
                </c:pt>
                <c:pt idx="82">
                  <c:v>24.41</c:v>
                </c:pt>
                <c:pt idx="83">
                  <c:v>24.04</c:v>
                </c:pt>
                <c:pt idx="84">
                  <c:v>24.33</c:v>
                </c:pt>
                <c:pt idx="85">
                  <c:v>24.41</c:v>
                </c:pt>
                <c:pt idx="86">
                  <c:v>24.67</c:v>
                </c:pt>
                <c:pt idx="87">
                  <c:v>24.57</c:v>
                </c:pt>
                <c:pt idx="88">
                  <c:v>24.83</c:v>
                </c:pt>
                <c:pt idx="89">
                  <c:v>24.59</c:v>
                </c:pt>
                <c:pt idx="90">
                  <c:v>24.51</c:v>
                </c:pt>
                <c:pt idx="91">
                  <c:v>24.59</c:v>
                </c:pt>
                <c:pt idx="92">
                  <c:v>25.36</c:v>
                </c:pt>
                <c:pt idx="93">
                  <c:v>25.43</c:v>
                </c:pt>
                <c:pt idx="94">
                  <c:v>25.47</c:v>
                </c:pt>
                <c:pt idx="95">
                  <c:v>25.16</c:v>
                </c:pt>
                <c:pt idx="96">
                  <c:v>25.11</c:v>
                </c:pt>
                <c:pt idx="97">
                  <c:v>24.76</c:v>
                </c:pt>
                <c:pt idx="98">
                  <c:v>24.37</c:v>
                </c:pt>
                <c:pt idx="99">
                  <c:v>24.82</c:v>
                </c:pt>
                <c:pt idx="100">
                  <c:v>25.27</c:v>
                </c:pt>
                <c:pt idx="101">
                  <c:v>25.14</c:v>
                </c:pt>
                <c:pt idx="102">
                  <c:v>25.21</c:v>
                </c:pt>
                <c:pt idx="103">
                  <c:v>25.6</c:v>
                </c:pt>
                <c:pt idx="104">
                  <c:v>25.15</c:v>
                </c:pt>
                <c:pt idx="105">
                  <c:v>25.59</c:v>
                </c:pt>
                <c:pt idx="106">
                  <c:v>24.6</c:v>
                </c:pt>
                <c:pt idx="107">
                  <c:v>25.34</c:v>
                </c:pt>
                <c:pt idx="108">
                  <c:v>25.48</c:v>
                </c:pt>
                <c:pt idx="109">
                  <c:v>25</c:v>
                </c:pt>
                <c:pt idx="110">
                  <c:v>25.13</c:v>
                </c:pt>
                <c:pt idx="111">
                  <c:v>25.42</c:v>
                </c:pt>
                <c:pt idx="112">
                  <c:v>25.37</c:v>
                </c:pt>
                <c:pt idx="113">
                  <c:v>24.96</c:v>
                </c:pt>
                <c:pt idx="114">
                  <c:v>24.71</c:v>
                </c:pt>
                <c:pt idx="115">
                  <c:v>25.16</c:v>
                </c:pt>
                <c:pt idx="116">
                  <c:v>25.3</c:v>
                </c:pt>
                <c:pt idx="117">
                  <c:v>25.73</c:v>
                </c:pt>
                <c:pt idx="118">
                  <c:v>25.21</c:v>
                </c:pt>
                <c:pt idx="119">
                  <c:v>24.83</c:v>
                </c:pt>
                <c:pt idx="120">
                  <c:v>24.73</c:v>
                </c:pt>
                <c:pt idx="121">
                  <c:v>24.58</c:v>
                </c:pt>
                <c:pt idx="122">
                  <c:v>24.62</c:v>
                </c:pt>
                <c:pt idx="123">
                  <c:v>24.7</c:v>
                </c:pt>
                <c:pt idx="124">
                  <c:v>24.92</c:v>
                </c:pt>
                <c:pt idx="125">
                  <c:v>25.41</c:v>
                </c:pt>
                <c:pt idx="126">
                  <c:v>25.2</c:v>
                </c:pt>
                <c:pt idx="127">
                  <c:v>24.89</c:v>
                </c:pt>
                <c:pt idx="128">
                  <c:v>24.35</c:v>
                </c:pt>
                <c:pt idx="129">
                  <c:v>25.06</c:v>
                </c:pt>
                <c:pt idx="130">
                  <c:v>24.35</c:v>
                </c:pt>
                <c:pt idx="131">
                  <c:v>25.08</c:v>
                </c:pt>
                <c:pt idx="132">
                  <c:v>25.66</c:v>
                </c:pt>
                <c:pt idx="133">
                  <c:v>25.94</c:v>
                </c:pt>
                <c:pt idx="134">
                  <c:v>25.92</c:v>
                </c:pt>
                <c:pt idx="135">
                  <c:v>24.69</c:v>
                </c:pt>
                <c:pt idx="136">
                  <c:v>24.98</c:v>
                </c:pt>
                <c:pt idx="137">
                  <c:v>25.05</c:v>
                </c:pt>
                <c:pt idx="138">
                  <c:v>25.18</c:v>
                </c:pt>
                <c:pt idx="139">
                  <c:v>24.67</c:v>
                </c:pt>
                <c:pt idx="140">
                  <c:v>24.71</c:v>
                </c:pt>
                <c:pt idx="141">
                  <c:v>24.84</c:v>
                </c:pt>
                <c:pt idx="142">
                  <c:v>25.82</c:v>
                </c:pt>
                <c:pt idx="143">
                  <c:v>25.67</c:v>
                </c:pt>
                <c:pt idx="144">
                  <c:v>24.9</c:v>
                </c:pt>
                <c:pt idx="145">
                  <c:v>24.4</c:v>
                </c:pt>
                <c:pt idx="146">
                  <c:v>24.68</c:v>
                </c:pt>
                <c:pt idx="147">
                  <c:v>24.34</c:v>
                </c:pt>
                <c:pt idx="148">
                  <c:v>24.55</c:v>
                </c:pt>
                <c:pt idx="149">
                  <c:v>24.05</c:v>
                </c:pt>
                <c:pt idx="150">
                  <c:v>24.84</c:v>
                </c:pt>
                <c:pt idx="151">
                  <c:v>24.93</c:v>
                </c:pt>
                <c:pt idx="152">
                  <c:v>24.86</c:v>
                </c:pt>
                <c:pt idx="153">
                  <c:v>25.43</c:v>
                </c:pt>
                <c:pt idx="154">
                  <c:v>24.87</c:v>
                </c:pt>
                <c:pt idx="155">
                  <c:v>24.67</c:v>
                </c:pt>
                <c:pt idx="156">
                  <c:v>25.8</c:v>
                </c:pt>
                <c:pt idx="157">
                  <c:v>24.09</c:v>
                </c:pt>
                <c:pt idx="158">
                  <c:v>24.16</c:v>
                </c:pt>
                <c:pt idx="159">
                  <c:v>24.12</c:v>
                </c:pt>
                <c:pt idx="160">
                  <c:v>24.55</c:v>
                </c:pt>
                <c:pt idx="161">
                  <c:v>24.08</c:v>
                </c:pt>
                <c:pt idx="162">
                  <c:v>24.75</c:v>
                </c:pt>
                <c:pt idx="163">
                  <c:v>25.31</c:v>
                </c:pt>
                <c:pt idx="164">
                  <c:v>25.15</c:v>
                </c:pt>
                <c:pt idx="165">
                  <c:v>24.83</c:v>
                </c:pt>
                <c:pt idx="166">
                  <c:v>25.14</c:v>
                </c:pt>
                <c:pt idx="167">
                  <c:v>25.01</c:v>
                </c:pt>
                <c:pt idx="168">
                  <c:v>25.38</c:v>
                </c:pt>
                <c:pt idx="169">
                  <c:v>24.83</c:v>
                </c:pt>
                <c:pt idx="170">
                  <c:v>25.29</c:v>
                </c:pt>
                <c:pt idx="171">
                  <c:v>24.3</c:v>
                </c:pt>
                <c:pt idx="172">
                  <c:v>24.87</c:v>
                </c:pt>
                <c:pt idx="173">
                  <c:v>25.12</c:v>
                </c:pt>
                <c:pt idx="174">
                  <c:v>25.21</c:v>
                </c:pt>
                <c:pt idx="175">
                  <c:v>25.01</c:v>
                </c:pt>
                <c:pt idx="176">
                  <c:v>24.67</c:v>
                </c:pt>
                <c:pt idx="177">
                  <c:v>24.98</c:v>
                </c:pt>
                <c:pt idx="178">
                  <c:v>24.62</c:v>
                </c:pt>
                <c:pt idx="179">
                  <c:v>24.73</c:v>
                </c:pt>
                <c:pt idx="180">
                  <c:v>25.41</c:v>
                </c:pt>
                <c:pt idx="181">
                  <c:v>25.43</c:v>
                </c:pt>
                <c:pt idx="182">
                  <c:v>24.65</c:v>
                </c:pt>
                <c:pt idx="183">
                  <c:v>24.45</c:v>
                </c:pt>
                <c:pt idx="184">
                  <c:v>24.81</c:v>
                </c:pt>
                <c:pt idx="185">
                  <c:v>25.11</c:v>
                </c:pt>
                <c:pt idx="186">
                  <c:v>24.83</c:v>
                </c:pt>
                <c:pt idx="187">
                  <c:v>24.12</c:v>
                </c:pt>
                <c:pt idx="188">
                  <c:v>23.94</c:v>
                </c:pt>
                <c:pt idx="189">
                  <c:v>24.5</c:v>
                </c:pt>
                <c:pt idx="190">
                  <c:v>24.29</c:v>
                </c:pt>
                <c:pt idx="191">
                  <c:v>24.54</c:v>
                </c:pt>
                <c:pt idx="192">
                  <c:v>24.05</c:v>
                </c:pt>
                <c:pt idx="193">
                  <c:v>23.53</c:v>
                </c:pt>
                <c:pt idx="194">
                  <c:v>24.38</c:v>
                </c:pt>
                <c:pt idx="195">
                  <c:v>24.08</c:v>
                </c:pt>
                <c:pt idx="196">
                  <c:v>23.79</c:v>
                </c:pt>
                <c:pt idx="197">
                  <c:v>24.43</c:v>
                </c:pt>
                <c:pt idx="198">
                  <c:v>23.5</c:v>
                </c:pt>
                <c:pt idx="199">
                  <c:v>23.73</c:v>
                </c:pt>
                <c:pt idx="200">
                  <c:v>24.25</c:v>
                </c:pt>
                <c:pt idx="201">
                  <c:v>24.22</c:v>
                </c:pt>
                <c:pt idx="202">
                  <c:v>23.81</c:v>
                </c:pt>
                <c:pt idx="203">
                  <c:v>23.87</c:v>
                </c:pt>
                <c:pt idx="204">
                  <c:v>24.47</c:v>
                </c:pt>
                <c:pt idx="205">
                  <c:v>24.92</c:v>
                </c:pt>
                <c:pt idx="206">
                  <c:v>24.29</c:v>
                </c:pt>
                <c:pt idx="207">
                  <c:v>24.97</c:v>
                </c:pt>
                <c:pt idx="208">
                  <c:v>25.09</c:v>
                </c:pt>
                <c:pt idx="209">
                  <c:v>24.56</c:v>
                </c:pt>
                <c:pt idx="210">
                  <c:v>24.14</c:v>
                </c:pt>
                <c:pt idx="211">
                  <c:v>23.79</c:v>
                </c:pt>
                <c:pt idx="212">
                  <c:v>24.04</c:v>
                </c:pt>
                <c:pt idx="213">
                  <c:v>24.76</c:v>
                </c:pt>
                <c:pt idx="214">
                  <c:v>25.06</c:v>
                </c:pt>
                <c:pt idx="215">
                  <c:v>24.73</c:v>
                </c:pt>
                <c:pt idx="216">
                  <c:v>25.2</c:v>
                </c:pt>
                <c:pt idx="217">
                  <c:v>25.65</c:v>
                </c:pt>
                <c:pt idx="218">
                  <c:v>25.24</c:v>
                </c:pt>
                <c:pt idx="219">
                  <c:v>25.18</c:v>
                </c:pt>
                <c:pt idx="220">
                  <c:v>24.31</c:v>
                </c:pt>
                <c:pt idx="221">
                  <c:v>24.62</c:v>
                </c:pt>
                <c:pt idx="222">
                  <c:v>23.99</c:v>
                </c:pt>
                <c:pt idx="223">
                  <c:v>24.15</c:v>
                </c:pt>
                <c:pt idx="224">
                  <c:v>24.33</c:v>
                </c:pt>
                <c:pt idx="225">
                  <c:v>24.3</c:v>
                </c:pt>
                <c:pt idx="226">
                  <c:v>24.05</c:v>
                </c:pt>
                <c:pt idx="227">
                  <c:v>24</c:v>
                </c:pt>
                <c:pt idx="228">
                  <c:v>24.06</c:v>
                </c:pt>
                <c:pt idx="229">
                  <c:v>24.99</c:v>
                </c:pt>
                <c:pt idx="230">
                  <c:v>25.11</c:v>
                </c:pt>
                <c:pt idx="231">
                  <c:v>24.13</c:v>
                </c:pt>
                <c:pt idx="232">
                  <c:v>24.47</c:v>
                </c:pt>
                <c:pt idx="233">
                  <c:v>24.63</c:v>
                </c:pt>
                <c:pt idx="234">
                  <c:v>24.04</c:v>
                </c:pt>
                <c:pt idx="235">
                  <c:v>24.22</c:v>
                </c:pt>
                <c:pt idx="236">
                  <c:v>23.51</c:v>
                </c:pt>
                <c:pt idx="237">
                  <c:v>24</c:v>
                </c:pt>
                <c:pt idx="238">
                  <c:v>24.6</c:v>
                </c:pt>
                <c:pt idx="239">
                  <c:v>24.31</c:v>
                </c:pt>
                <c:pt idx="240">
                  <c:v>25.14</c:v>
                </c:pt>
                <c:pt idx="241">
                  <c:v>24.7</c:v>
                </c:pt>
                <c:pt idx="242">
                  <c:v>25.07</c:v>
                </c:pt>
                <c:pt idx="243">
                  <c:v>24.63</c:v>
                </c:pt>
                <c:pt idx="244">
                  <c:v>24.36</c:v>
                </c:pt>
                <c:pt idx="245">
                  <c:v>24.05</c:v>
                </c:pt>
                <c:pt idx="246">
                  <c:v>24.56</c:v>
                </c:pt>
                <c:pt idx="247">
                  <c:v>24.49</c:v>
                </c:pt>
                <c:pt idx="248">
                  <c:v>23.89</c:v>
                </c:pt>
                <c:pt idx="249">
                  <c:v>23.94</c:v>
                </c:pt>
                <c:pt idx="250">
                  <c:v>24.85</c:v>
                </c:pt>
                <c:pt idx="251">
                  <c:v>24.54</c:v>
                </c:pt>
                <c:pt idx="252">
                  <c:v>23.46</c:v>
                </c:pt>
                <c:pt idx="253">
                  <c:v>24.28</c:v>
                </c:pt>
                <c:pt idx="254">
                  <c:v>24.6</c:v>
                </c:pt>
                <c:pt idx="255">
                  <c:v>23.93</c:v>
                </c:pt>
                <c:pt idx="256">
                  <c:v>24.74</c:v>
                </c:pt>
                <c:pt idx="257">
                  <c:v>25.11</c:v>
                </c:pt>
                <c:pt idx="258">
                  <c:v>23.84</c:v>
                </c:pt>
                <c:pt idx="259">
                  <c:v>24.7</c:v>
                </c:pt>
                <c:pt idx="260">
                  <c:v>24.69</c:v>
                </c:pt>
                <c:pt idx="261">
                  <c:v>25.15</c:v>
                </c:pt>
                <c:pt idx="262">
                  <c:v>24.37</c:v>
                </c:pt>
                <c:pt idx="263">
                  <c:v>24.52</c:v>
                </c:pt>
                <c:pt idx="264">
                  <c:v>23.91</c:v>
                </c:pt>
                <c:pt idx="265">
                  <c:v>24.36</c:v>
                </c:pt>
                <c:pt idx="266">
                  <c:v>24.78</c:v>
                </c:pt>
                <c:pt idx="267">
                  <c:v>24.77</c:v>
                </c:pt>
                <c:pt idx="268">
                  <c:v>24.6</c:v>
                </c:pt>
                <c:pt idx="269">
                  <c:v>24.89</c:v>
                </c:pt>
                <c:pt idx="270">
                  <c:v>24.73</c:v>
                </c:pt>
                <c:pt idx="271">
                  <c:v>24.47</c:v>
                </c:pt>
                <c:pt idx="272">
                  <c:v>24.67</c:v>
                </c:pt>
                <c:pt idx="273">
                  <c:v>23.72</c:v>
                </c:pt>
                <c:pt idx="274">
                  <c:v>24.06</c:v>
                </c:pt>
                <c:pt idx="275">
                  <c:v>24.75</c:v>
                </c:pt>
                <c:pt idx="276">
                  <c:v>24.47</c:v>
                </c:pt>
                <c:pt idx="277">
                  <c:v>24.4</c:v>
                </c:pt>
                <c:pt idx="278">
                  <c:v>24.56</c:v>
                </c:pt>
                <c:pt idx="279">
                  <c:v>24.84</c:v>
                </c:pt>
                <c:pt idx="280">
                  <c:v>24.66</c:v>
                </c:pt>
                <c:pt idx="281">
                  <c:v>23.86</c:v>
                </c:pt>
                <c:pt idx="282">
                  <c:v>24.08</c:v>
                </c:pt>
                <c:pt idx="283">
                  <c:v>24.05</c:v>
                </c:pt>
                <c:pt idx="284">
                  <c:v>24.29</c:v>
                </c:pt>
                <c:pt idx="285">
                  <c:v>23.97</c:v>
                </c:pt>
                <c:pt idx="286">
                  <c:v>24.32</c:v>
                </c:pt>
                <c:pt idx="287">
                  <c:v>25.31</c:v>
                </c:pt>
                <c:pt idx="288">
                  <c:v>24.75</c:v>
                </c:pt>
                <c:pt idx="289">
                  <c:v>24.36</c:v>
                </c:pt>
                <c:pt idx="290">
                  <c:v>24.49</c:v>
                </c:pt>
                <c:pt idx="291">
                  <c:v>24.82</c:v>
                </c:pt>
                <c:pt idx="292">
                  <c:v>24.79</c:v>
                </c:pt>
                <c:pt idx="293">
                  <c:v>24.52</c:v>
                </c:pt>
                <c:pt idx="294">
                  <c:v>24.53</c:v>
                </c:pt>
                <c:pt idx="295">
                  <c:v>24.46</c:v>
                </c:pt>
                <c:pt idx="296">
                  <c:v>23.76</c:v>
                </c:pt>
                <c:pt idx="297">
                  <c:v>24.29</c:v>
                </c:pt>
                <c:pt idx="298">
                  <c:v>24.35</c:v>
                </c:pt>
                <c:pt idx="299">
                  <c:v>23.99</c:v>
                </c:pt>
                <c:pt idx="300">
                  <c:v>23.46</c:v>
                </c:pt>
                <c:pt idx="301">
                  <c:v>24.23</c:v>
                </c:pt>
                <c:pt idx="302">
                  <c:v>24.1</c:v>
                </c:pt>
                <c:pt idx="303">
                  <c:v>24.18</c:v>
                </c:pt>
                <c:pt idx="304">
                  <c:v>23.92</c:v>
                </c:pt>
                <c:pt idx="305">
                  <c:v>24.27</c:v>
                </c:pt>
                <c:pt idx="306">
                  <c:v>24.29</c:v>
                </c:pt>
                <c:pt idx="307">
                  <c:v>23.82</c:v>
                </c:pt>
                <c:pt idx="308">
                  <c:v>24.12</c:v>
                </c:pt>
                <c:pt idx="309">
                  <c:v>24.14</c:v>
                </c:pt>
                <c:pt idx="310">
                  <c:v>23.39</c:v>
                </c:pt>
                <c:pt idx="311">
                  <c:v>23.31</c:v>
                </c:pt>
                <c:pt idx="312">
                  <c:v>23.34</c:v>
                </c:pt>
                <c:pt idx="313">
                  <c:v>23.94</c:v>
                </c:pt>
                <c:pt idx="314">
                  <c:v>23.97</c:v>
                </c:pt>
                <c:pt idx="315">
                  <c:v>24.26</c:v>
                </c:pt>
                <c:pt idx="316">
                  <c:v>23.53</c:v>
                </c:pt>
                <c:pt idx="317">
                  <c:v>23.63</c:v>
                </c:pt>
                <c:pt idx="318">
                  <c:v>23.19</c:v>
                </c:pt>
                <c:pt idx="319">
                  <c:v>22.65</c:v>
                </c:pt>
                <c:pt idx="320">
                  <c:v>22.72</c:v>
                </c:pt>
                <c:pt idx="321">
                  <c:v>23.1</c:v>
                </c:pt>
                <c:pt idx="322">
                  <c:v>23.38</c:v>
                </c:pt>
                <c:pt idx="323">
                  <c:v>23.71</c:v>
                </c:pt>
                <c:pt idx="324">
                  <c:v>23.81</c:v>
                </c:pt>
                <c:pt idx="325">
                  <c:v>23.26</c:v>
                </c:pt>
                <c:pt idx="326">
                  <c:v>23.22</c:v>
                </c:pt>
                <c:pt idx="327">
                  <c:v>22.71</c:v>
                </c:pt>
                <c:pt idx="328">
                  <c:v>24.25</c:v>
                </c:pt>
                <c:pt idx="329">
                  <c:v>24.39</c:v>
                </c:pt>
                <c:pt idx="330">
                  <c:v>23.78</c:v>
                </c:pt>
                <c:pt idx="331">
                  <c:v>24.03</c:v>
                </c:pt>
                <c:pt idx="332">
                  <c:v>23.82</c:v>
                </c:pt>
                <c:pt idx="333">
                  <c:v>23.77</c:v>
                </c:pt>
                <c:pt idx="334">
                  <c:v>23.48</c:v>
                </c:pt>
                <c:pt idx="335">
                  <c:v>23.32</c:v>
                </c:pt>
                <c:pt idx="336">
                  <c:v>23.71</c:v>
                </c:pt>
                <c:pt idx="337">
                  <c:v>23.75</c:v>
                </c:pt>
                <c:pt idx="338">
                  <c:v>24.34</c:v>
                </c:pt>
                <c:pt idx="339">
                  <c:v>24.45</c:v>
                </c:pt>
                <c:pt idx="340">
                  <c:v>24.46</c:v>
                </c:pt>
                <c:pt idx="341">
                  <c:v>23.62</c:v>
                </c:pt>
                <c:pt idx="342">
                  <c:v>23.72</c:v>
                </c:pt>
                <c:pt idx="343">
                  <c:v>23.89</c:v>
                </c:pt>
                <c:pt idx="344">
                  <c:v>23.2</c:v>
                </c:pt>
                <c:pt idx="345">
                  <c:v>23.45</c:v>
                </c:pt>
                <c:pt idx="346">
                  <c:v>23.85</c:v>
                </c:pt>
                <c:pt idx="347">
                  <c:v>23.89</c:v>
                </c:pt>
                <c:pt idx="348">
                  <c:v>24.18</c:v>
                </c:pt>
                <c:pt idx="349">
                  <c:v>24.6</c:v>
                </c:pt>
                <c:pt idx="350">
                  <c:v>24.87</c:v>
                </c:pt>
                <c:pt idx="351">
                  <c:v>24.78</c:v>
                </c:pt>
                <c:pt idx="352">
                  <c:v>24.75</c:v>
                </c:pt>
                <c:pt idx="353">
                  <c:v>25.14</c:v>
                </c:pt>
                <c:pt idx="354">
                  <c:v>24.83</c:v>
                </c:pt>
                <c:pt idx="355">
                  <c:v>25.02</c:v>
                </c:pt>
                <c:pt idx="356">
                  <c:v>24.37</c:v>
                </c:pt>
                <c:pt idx="357">
                  <c:v>24.32</c:v>
                </c:pt>
                <c:pt idx="358">
                  <c:v>24.38</c:v>
                </c:pt>
                <c:pt idx="359">
                  <c:v>24.41</c:v>
                </c:pt>
                <c:pt idx="360">
                  <c:v>24.32</c:v>
                </c:pt>
                <c:pt idx="361">
                  <c:v>24.49</c:v>
                </c:pt>
                <c:pt idx="362">
                  <c:v>23.95</c:v>
                </c:pt>
                <c:pt idx="363">
                  <c:v>23.99</c:v>
                </c:pt>
                <c:pt idx="364">
                  <c:v>24.35</c:v>
                </c:pt>
              </c:numCache>
            </c:numRef>
          </c:yVal>
          <c:smooth val="0"/>
          <c:extLst>
            <c:ext xmlns:c16="http://schemas.microsoft.com/office/drawing/2014/chart" uri="{C3380CC4-5D6E-409C-BE32-E72D297353CC}">
              <c16:uniqueId val="{00000000-F151-440B-969A-15255EF82969}"/>
            </c:ext>
          </c:extLst>
        </c:ser>
        <c:ser>
          <c:idx val="1"/>
          <c:order val="1"/>
          <c:tx>
            <c:v>Min</c:v>
          </c:tx>
          <c:spPr>
            <a:ln w="15875">
              <a:solidFill>
                <a:srgbClr val="2D11FB"/>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23.24</c:v>
                </c:pt>
                <c:pt idx="1">
                  <c:v>23.1</c:v>
                </c:pt>
                <c:pt idx="2">
                  <c:v>22.2</c:v>
                </c:pt>
                <c:pt idx="3">
                  <c:v>22.12</c:v>
                </c:pt>
                <c:pt idx="4">
                  <c:v>22.6</c:v>
                </c:pt>
                <c:pt idx="5">
                  <c:v>22.38</c:v>
                </c:pt>
                <c:pt idx="6">
                  <c:v>22.56</c:v>
                </c:pt>
                <c:pt idx="7">
                  <c:v>22.68</c:v>
                </c:pt>
                <c:pt idx="8">
                  <c:v>21.94</c:v>
                </c:pt>
                <c:pt idx="9">
                  <c:v>21.92</c:v>
                </c:pt>
                <c:pt idx="10">
                  <c:v>21.68</c:v>
                </c:pt>
                <c:pt idx="11">
                  <c:v>21.82</c:v>
                </c:pt>
                <c:pt idx="12">
                  <c:v>22.23</c:v>
                </c:pt>
                <c:pt idx="13">
                  <c:v>21.78</c:v>
                </c:pt>
                <c:pt idx="14">
                  <c:v>21.8</c:v>
                </c:pt>
                <c:pt idx="15">
                  <c:v>21.92</c:v>
                </c:pt>
                <c:pt idx="16">
                  <c:v>22.07</c:v>
                </c:pt>
                <c:pt idx="17">
                  <c:v>21.93</c:v>
                </c:pt>
                <c:pt idx="18">
                  <c:v>21.57</c:v>
                </c:pt>
                <c:pt idx="19">
                  <c:v>21.99</c:v>
                </c:pt>
                <c:pt idx="20">
                  <c:v>21.67</c:v>
                </c:pt>
                <c:pt idx="21">
                  <c:v>21.05</c:v>
                </c:pt>
                <c:pt idx="22">
                  <c:v>21.76</c:v>
                </c:pt>
                <c:pt idx="23">
                  <c:v>21.69</c:v>
                </c:pt>
                <c:pt idx="24">
                  <c:v>21.51</c:v>
                </c:pt>
                <c:pt idx="25">
                  <c:v>21.59</c:v>
                </c:pt>
                <c:pt idx="26">
                  <c:v>22.05</c:v>
                </c:pt>
                <c:pt idx="27">
                  <c:v>22.19</c:v>
                </c:pt>
                <c:pt idx="28">
                  <c:v>22.06</c:v>
                </c:pt>
                <c:pt idx="29">
                  <c:v>21.91</c:v>
                </c:pt>
                <c:pt idx="30">
                  <c:v>22.05</c:v>
                </c:pt>
                <c:pt idx="31">
                  <c:v>21.99</c:v>
                </c:pt>
                <c:pt idx="32">
                  <c:v>21.71</c:v>
                </c:pt>
                <c:pt idx="33">
                  <c:v>22</c:v>
                </c:pt>
                <c:pt idx="34">
                  <c:v>22.51</c:v>
                </c:pt>
                <c:pt idx="35">
                  <c:v>22.22</c:v>
                </c:pt>
                <c:pt idx="36">
                  <c:v>22.01</c:v>
                </c:pt>
                <c:pt idx="37">
                  <c:v>22.21</c:v>
                </c:pt>
                <c:pt idx="38">
                  <c:v>22.31</c:v>
                </c:pt>
                <c:pt idx="39">
                  <c:v>22.7</c:v>
                </c:pt>
                <c:pt idx="40">
                  <c:v>22.86</c:v>
                </c:pt>
                <c:pt idx="41">
                  <c:v>22.06</c:v>
                </c:pt>
                <c:pt idx="42">
                  <c:v>22.06</c:v>
                </c:pt>
                <c:pt idx="43">
                  <c:v>21.91</c:v>
                </c:pt>
                <c:pt idx="44">
                  <c:v>21.75</c:v>
                </c:pt>
                <c:pt idx="45">
                  <c:v>21.99</c:v>
                </c:pt>
                <c:pt idx="46">
                  <c:v>22.22</c:v>
                </c:pt>
                <c:pt idx="47">
                  <c:v>22.33</c:v>
                </c:pt>
                <c:pt idx="48">
                  <c:v>22.33</c:v>
                </c:pt>
                <c:pt idx="49">
                  <c:v>22.08</c:v>
                </c:pt>
                <c:pt idx="50">
                  <c:v>21.85</c:v>
                </c:pt>
                <c:pt idx="51">
                  <c:v>21.81</c:v>
                </c:pt>
                <c:pt idx="52">
                  <c:v>21.81</c:v>
                </c:pt>
                <c:pt idx="53">
                  <c:v>21.73</c:v>
                </c:pt>
                <c:pt idx="54">
                  <c:v>21.65</c:v>
                </c:pt>
                <c:pt idx="55">
                  <c:v>21.81</c:v>
                </c:pt>
                <c:pt idx="56">
                  <c:v>21.96</c:v>
                </c:pt>
                <c:pt idx="57">
                  <c:v>22.12</c:v>
                </c:pt>
                <c:pt idx="58">
                  <c:v>21.8</c:v>
                </c:pt>
                <c:pt idx="59">
                  <c:v>21.7</c:v>
                </c:pt>
                <c:pt idx="60">
                  <c:v>21.87</c:v>
                </c:pt>
                <c:pt idx="61">
                  <c:v>21.91</c:v>
                </c:pt>
                <c:pt idx="62">
                  <c:v>21.73</c:v>
                </c:pt>
                <c:pt idx="63">
                  <c:v>22.1</c:v>
                </c:pt>
                <c:pt idx="64">
                  <c:v>22.48</c:v>
                </c:pt>
                <c:pt idx="65">
                  <c:v>22.09</c:v>
                </c:pt>
                <c:pt idx="66">
                  <c:v>22.12</c:v>
                </c:pt>
                <c:pt idx="67">
                  <c:v>22.01</c:v>
                </c:pt>
                <c:pt idx="68">
                  <c:v>22.12</c:v>
                </c:pt>
                <c:pt idx="69">
                  <c:v>22.45</c:v>
                </c:pt>
                <c:pt idx="70">
                  <c:v>22.35</c:v>
                </c:pt>
                <c:pt idx="71">
                  <c:v>22.21</c:v>
                </c:pt>
                <c:pt idx="72">
                  <c:v>21.84</c:v>
                </c:pt>
                <c:pt idx="73">
                  <c:v>21.92</c:v>
                </c:pt>
                <c:pt idx="74">
                  <c:v>21.74</c:v>
                </c:pt>
                <c:pt idx="75">
                  <c:v>21.94</c:v>
                </c:pt>
                <c:pt idx="76">
                  <c:v>21.87</c:v>
                </c:pt>
                <c:pt idx="77">
                  <c:v>21.84</c:v>
                </c:pt>
                <c:pt idx="78">
                  <c:v>21.62</c:v>
                </c:pt>
                <c:pt idx="79">
                  <c:v>22.16</c:v>
                </c:pt>
                <c:pt idx="80">
                  <c:v>22.18</c:v>
                </c:pt>
                <c:pt idx="81">
                  <c:v>22.09</c:v>
                </c:pt>
                <c:pt idx="82">
                  <c:v>22.14</c:v>
                </c:pt>
                <c:pt idx="83">
                  <c:v>21.97</c:v>
                </c:pt>
                <c:pt idx="84">
                  <c:v>22.11</c:v>
                </c:pt>
                <c:pt idx="85">
                  <c:v>21.81</c:v>
                </c:pt>
                <c:pt idx="86">
                  <c:v>22.3</c:v>
                </c:pt>
                <c:pt idx="87">
                  <c:v>22.06</c:v>
                </c:pt>
                <c:pt idx="88">
                  <c:v>22.03</c:v>
                </c:pt>
                <c:pt idx="89">
                  <c:v>21.92</c:v>
                </c:pt>
                <c:pt idx="90">
                  <c:v>22.02</c:v>
                </c:pt>
                <c:pt idx="91">
                  <c:v>22.33</c:v>
                </c:pt>
                <c:pt idx="92">
                  <c:v>22.29</c:v>
                </c:pt>
                <c:pt idx="93">
                  <c:v>22.78</c:v>
                </c:pt>
                <c:pt idx="94">
                  <c:v>22.71</c:v>
                </c:pt>
                <c:pt idx="95">
                  <c:v>22.6</c:v>
                </c:pt>
                <c:pt idx="96">
                  <c:v>22.41</c:v>
                </c:pt>
                <c:pt idx="97">
                  <c:v>22.6</c:v>
                </c:pt>
                <c:pt idx="98">
                  <c:v>22.35</c:v>
                </c:pt>
                <c:pt idx="99">
                  <c:v>22.6</c:v>
                </c:pt>
                <c:pt idx="100">
                  <c:v>22.64</c:v>
                </c:pt>
                <c:pt idx="101">
                  <c:v>22.27</c:v>
                </c:pt>
                <c:pt idx="102">
                  <c:v>22.36</c:v>
                </c:pt>
                <c:pt idx="103">
                  <c:v>22.52</c:v>
                </c:pt>
                <c:pt idx="104">
                  <c:v>22.74</c:v>
                </c:pt>
                <c:pt idx="105">
                  <c:v>22.98</c:v>
                </c:pt>
                <c:pt idx="106">
                  <c:v>21.9</c:v>
                </c:pt>
                <c:pt idx="107">
                  <c:v>23.11</c:v>
                </c:pt>
                <c:pt idx="108">
                  <c:v>22.44</c:v>
                </c:pt>
                <c:pt idx="109">
                  <c:v>22.93</c:v>
                </c:pt>
                <c:pt idx="110">
                  <c:v>22.75</c:v>
                </c:pt>
                <c:pt idx="111">
                  <c:v>22.9</c:v>
                </c:pt>
                <c:pt idx="112">
                  <c:v>23.25</c:v>
                </c:pt>
                <c:pt idx="113">
                  <c:v>23.11</c:v>
                </c:pt>
                <c:pt idx="114">
                  <c:v>22.62</c:v>
                </c:pt>
                <c:pt idx="115">
                  <c:v>22.54</c:v>
                </c:pt>
                <c:pt idx="116">
                  <c:v>23.12</c:v>
                </c:pt>
                <c:pt idx="117">
                  <c:v>23.15</c:v>
                </c:pt>
                <c:pt idx="118">
                  <c:v>22.98</c:v>
                </c:pt>
                <c:pt idx="119">
                  <c:v>22.47</c:v>
                </c:pt>
                <c:pt idx="120">
                  <c:v>22.54</c:v>
                </c:pt>
                <c:pt idx="121">
                  <c:v>22.75</c:v>
                </c:pt>
                <c:pt idx="122">
                  <c:v>22.65</c:v>
                </c:pt>
                <c:pt idx="123">
                  <c:v>22.47</c:v>
                </c:pt>
                <c:pt idx="124">
                  <c:v>22.83</c:v>
                </c:pt>
                <c:pt idx="125">
                  <c:v>23.06</c:v>
                </c:pt>
                <c:pt idx="126">
                  <c:v>22.94</c:v>
                </c:pt>
                <c:pt idx="127">
                  <c:v>22.62</c:v>
                </c:pt>
                <c:pt idx="128">
                  <c:v>22.46</c:v>
                </c:pt>
                <c:pt idx="129">
                  <c:v>22.9</c:v>
                </c:pt>
                <c:pt idx="130">
                  <c:v>22.95</c:v>
                </c:pt>
                <c:pt idx="131">
                  <c:v>22.75</c:v>
                </c:pt>
                <c:pt idx="132">
                  <c:v>23.37</c:v>
                </c:pt>
                <c:pt idx="133">
                  <c:v>23.56</c:v>
                </c:pt>
                <c:pt idx="134">
                  <c:v>23.69</c:v>
                </c:pt>
                <c:pt idx="135">
                  <c:v>22.39</c:v>
                </c:pt>
                <c:pt idx="136">
                  <c:v>22.87</c:v>
                </c:pt>
                <c:pt idx="137">
                  <c:v>23.27</c:v>
                </c:pt>
                <c:pt idx="138">
                  <c:v>23.47</c:v>
                </c:pt>
                <c:pt idx="139">
                  <c:v>23.05</c:v>
                </c:pt>
                <c:pt idx="140">
                  <c:v>22.51</c:v>
                </c:pt>
                <c:pt idx="141">
                  <c:v>22.65</c:v>
                </c:pt>
                <c:pt idx="142">
                  <c:v>23.59</c:v>
                </c:pt>
                <c:pt idx="143">
                  <c:v>23.77</c:v>
                </c:pt>
                <c:pt idx="144">
                  <c:v>23.25</c:v>
                </c:pt>
                <c:pt idx="145">
                  <c:v>22.3</c:v>
                </c:pt>
                <c:pt idx="146">
                  <c:v>22.39</c:v>
                </c:pt>
                <c:pt idx="147">
                  <c:v>22.37</c:v>
                </c:pt>
                <c:pt idx="148">
                  <c:v>22.53</c:v>
                </c:pt>
                <c:pt idx="149">
                  <c:v>22.13</c:v>
                </c:pt>
                <c:pt idx="150">
                  <c:v>21.51</c:v>
                </c:pt>
                <c:pt idx="151">
                  <c:v>21.76</c:v>
                </c:pt>
                <c:pt idx="152">
                  <c:v>22.8</c:v>
                </c:pt>
                <c:pt idx="153">
                  <c:v>23.11</c:v>
                </c:pt>
                <c:pt idx="154">
                  <c:v>22.95</c:v>
                </c:pt>
                <c:pt idx="155">
                  <c:v>21.91</c:v>
                </c:pt>
                <c:pt idx="156">
                  <c:v>22.24</c:v>
                </c:pt>
                <c:pt idx="157">
                  <c:v>21.83</c:v>
                </c:pt>
                <c:pt idx="158">
                  <c:v>22.01</c:v>
                </c:pt>
                <c:pt idx="159">
                  <c:v>22.14</c:v>
                </c:pt>
                <c:pt idx="160">
                  <c:v>21.98</c:v>
                </c:pt>
                <c:pt idx="161">
                  <c:v>22.32</c:v>
                </c:pt>
                <c:pt idx="162">
                  <c:v>22.68</c:v>
                </c:pt>
                <c:pt idx="163">
                  <c:v>23.09</c:v>
                </c:pt>
                <c:pt idx="164">
                  <c:v>22.87</c:v>
                </c:pt>
                <c:pt idx="165">
                  <c:v>22.23</c:v>
                </c:pt>
                <c:pt idx="166">
                  <c:v>22.21</c:v>
                </c:pt>
                <c:pt idx="167">
                  <c:v>22.77</c:v>
                </c:pt>
                <c:pt idx="168">
                  <c:v>22.56</c:v>
                </c:pt>
                <c:pt idx="169">
                  <c:v>22.93</c:v>
                </c:pt>
                <c:pt idx="170">
                  <c:v>22.6</c:v>
                </c:pt>
                <c:pt idx="171">
                  <c:v>22.88</c:v>
                </c:pt>
                <c:pt idx="172">
                  <c:v>22.52</c:v>
                </c:pt>
                <c:pt idx="173">
                  <c:v>23.23</c:v>
                </c:pt>
                <c:pt idx="174">
                  <c:v>23.45</c:v>
                </c:pt>
                <c:pt idx="175">
                  <c:v>23.08</c:v>
                </c:pt>
                <c:pt idx="176">
                  <c:v>22.59</c:v>
                </c:pt>
                <c:pt idx="177">
                  <c:v>23.17</c:v>
                </c:pt>
                <c:pt idx="178">
                  <c:v>23.03</c:v>
                </c:pt>
                <c:pt idx="179">
                  <c:v>22.76</c:v>
                </c:pt>
                <c:pt idx="180">
                  <c:v>23.23</c:v>
                </c:pt>
                <c:pt idx="181">
                  <c:v>23.12</c:v>
                </c:pt>
                <c:pt idx="182">
                  <c:v>22.16</c:v>
                </c:pt>
                <c:pt idx="183">
                  <c:v>22.33</c:v>
                </c:pt>
                <c:pt idx="184">
                  <c:v>22.57</c:v>
                </c:pt>
                <c:pt idx="185">
                  <c:v>22.65</c:v>
                </c:pt>
                <c:pt idx="186">
                  <c:v>23.13</c:v>
                </c:pt>
                <c:pt idx="187">
                  <c:v>22.51</c:v>
                </c:pt>
                <c:pt idx="188">
                  <c:v>22.8</c:v>
                </c:pt>
                <c:pt idx="189">
                  <c:v>22.85</c:v>
                </c:pt>
                <c:pt idx="190">
                  <c:v>22.89</c:v>
                </c:pt>
                <c:pt idx="191">
                  <c:v>22.74</c:v>
                </c:pt>
                <c:pt idx="192">
                  <c:v>22.16</c:v>
                </c:pt>
                <c:pt idx="193">
                  <c:v>21.71</c:v>
                </c:pt>
                <c:pt idx="194">
                  <c:v>22.23</c:v>
                </c:pt>
                <c:pt idx="195">
                  <c:v>22.1</c:v>
                </c:pt>
                <c:pt idx="196">
                  <c:v>22.1</c:v>
                </c:pt>
                <c:pt idx="197">
                  <c:v>21.88</c:v>
                </c:pt>
                <c:pt idx="198">
                  <c:v>22.45</c:v>
                </c:pt>
                <c:pt idx="199">
                  <c:v>21.9</c:v>
                </c:pt>
                <c:pt idx="200">
                  <c:v>22.29</c:v>
                </c:pt>
                <c:pt idx="201">
                  <c:v>22.62</c:v>
                </c:pt>
                <c:pt idx="202">
                  <c:v>21.43</c:v>
                </c:pt>
                <c:pt idx="203">
                  <c:v>22.44</c:v>
                </c:pt>
                <c:pt idx="204">
                  <c:v>22.9</c:v>
                </c:pt>
                <c:pt idx="205">
                  <c:v>22.82</c:v>
                </c:pt>
                <c:pt idx="206">
                  <c:v>22.65</c:v>
                </c:pt>
                <c:pt idx="207">
                  <c:v>23.01</c:v>
                </c:pt>
                <c:pt idx="208">
                  <c:v>23.18</c:v>
                </c:pt>
                <c:pt idx="209">
                  <c:v>22.5</c:v>
                </c:pt>
                <c:pt idx="210">
                  <c:v>22.07</c:v>
                </c:pt>
                <c:pt idx="211">
                  <c:v>21.65</c:v>
                </c:pt>
                <c:pt idx="212">
                  <c:v>22.46</c:v>
                </c:pt>
                <c:pt idx="213">
                  <c:v>22.67</c:v>
                </c:pt>
                <c:pt idx="214">
                  <c:v>23.28</c:v>
                </c:pt>
                <c:pt idx="215">
                  <c:v>23.28</c:v>
                </c:pt>
                <c:pt idx="216">
                  <c:v>23.05</c:v>
                </c:pt>
                <c:pt idx="217">
                  <c:v>23.12</c:v>
                </c:pt>
                <c:pt idx="218">
                  <c:v>23.41</c:v>
                </c:pt>
                <c:pt idx="219">
                  <c:v>22.85</c:v>
                </c:pt>
                <c:pt idx="220">
                  <c:v>21.66</c:v>
                </c:pt>
                <c:pt idx="221">
                  <c:v>22.05</c:v>
                </c:pt>
                <c:pt idx="222">
                  <c:v>22.3</c:v>
                </c:pt>
                <c:pt idx="223">
                  <c:v>22.13</c:v>
                </c:pt>
                <c:pt idx="224">
                  <c:v>22.3</c:v>
                </c:pt>
                <c:pt idx="225">
                  <c:v>22.54</c:v>
                </c:pt>
                <c:pt idx="226">
                  <c:v>21.52</c:v>
                </c:pt>
                <c:pt idx="227">
                  <c:v>22.54</c:v>
                </c:pt>
                <c:pt idx="228">
                  <c:v>22.82</c:v>
                </c:pt>
                <c:pt idx="229">
                  <c:v>23.26</c:v>
                </c:pt>
                <c:pt idx="230">
                  <c:v>23.27</c:v>
                </c:pt>
                <c:pt idx="231">
                  <c:v>22.35</c:v>
                </c:pt>
                <c:pt idx="232">
                  <c:v>22.48</c:v>
                </c:pt>
                <c:pt idx="233">
                  <c:v>22.92</c:v>
                </c:pt>
                <c:pt idx="234">
                  <c:v>21.92</c:v>
                </c:pt>
                <c:pt idx="235">
                  <c:v>22.06</c:v>
                </c:pt>
                <c:pt idx="236">
                  <c:v>22.62</c:v>
                </c:pt>
                <c:pt idx="237">
                  <c:v>21.96</c:v>
                </c:pt>
                <c:pt idx="238">
                  <c:v>21.85</c:v>
                </c:pt>
                <c:pt idx="239">
                  <c:v>22.25</c:v>
                </c:pt>
                <c:pt idx="240">
                  <c:v>22.58</c:v>
                </c:pt>
                <c:pt idx="241">
                  <c:v>22.84</c:v>
                </c:pt>
                <c:pt idx="242">
                  <c:v>22.92</c:v>
                </c:pt>
                <c:pt idx="243">
                  <c:v>22.72</c:v>
                </c:pt>
                <c:pt idx="244">
                  <c:v>22.39</c:v>
                </c:pt>
                <c:pt idx="245">
                  <c:v>21.23</c:v>
                </c:pt>
                <c:pt idx="246">
                  <c:v>23.09</c:v>
                </c:pt>
                <c:pt idx="247">
                  <c:v>22.7</c:v>
                </c:pt>
                <c:pt idx="248">
                  <c:v>21.92</c:v>
                </c:pt>
                <c:pt idx="249">
                  <c:v>21.62</c:v>
                </c:pt>
                <c:pt idx="250">
                  <c:v>22.52</c:v>
                </c:pt>
                <c:pt idx="251">
                  <c:v>22.39</c:v>
                </c:pt>
                <c:pt idx="252">
                  <c:v>21.75</c:v>
                </c:pt>
                <c:pt idx="253">
                  <c:v>21.88</c:v>
                </c:pt>
                <c:pt idx="254">
                  <c:v>22.83</c:v>
                </c:pt>
                <c:pt idx="255">
                  <c:v>22.44</c:v>
                </c:pt>
                <c:pt idx="256">
                  <c:v>22.72</c:v>
                </c:pt>
                <c:pt idx="257">
                  <c:v>22.86</c:v>
                </c:pt>
                <c:pt idx="258">
                  <c:v>21.4</c:v>
                </c:pt>
                <c:pt idx="259">
                  <c:v>22.28</c:v>
                </c:pt>
                <c:pt idx="260">
                  <c:v>21.94</c:v>
                </c:pt>
                <c:pt idx="261">
                  <c:v>22.54</c:v>
                </c:pt>
                <c:pt idx="262">
                  <c:v>22.09</c:v>
                </c:pt>
                <c:pt idx="263">
                  <c:v>22.77</c:v>
                </c:pt>
                <c:pt idx="264">
                  <c:v>21.24</c:v>
                </c:pt>
                <c:pt idx="265">
                  <c:v>22.3</c:v>
                </c:pt>
                <c:pt idx="266">
                  <c:v>22.84</c:v>
                </c:pt>
                <c:pt idx="267">
                  <c:v>22.16</c:v>
                </c:pt>
                <c:pt idx="268">
                  <c:v>22.47</c:v>
                </c:pt>
                <c:pt idx="269">
                  <c:v>22.84</c:v>
                </c:pt>
                <c:pt idx="270">
                  <c:v>21.99</c:v>
                </c:pt>
                <c:pt idx="271">
                  <c:v>22.47</c:v>
                </c:pt>
                <c:pt idx="272">
                  <c:v>21.78</c:v>
                </c:pt>
                <c:pt idx="273">
                  <c:v>21.82</c:v>
                </c:pt>
                <c:pt idx="274">
                  <c:v>22.16</c:v>
                </c:pt>
                <c:pt idx="275">
                  <c:v>22.07</c:v>
                </c:pt>
                <c:pt idx="276">
                  <c:v>22.09</c:v>
                </c:pt>
                <c:pt idx="277">
                  <c:v>22.32</c:v>
                </c:pt>
                <c:pt idx="278">
                  <c:v>22.23</c:v>
                </c:pt>
                <c:pt idx="279">
                  <c:v>22.1</c:v>
                </c:pt>
                <c:pt idx="280">
                  <c:v>22.7</c:v>
                </c:pt>
                <c:pt idx="281">
                  <c:v>21.62</c:v>
                </c:pt>
                <c:pt idx="282">
                  <c:v>21.59</c:v>
                </c:pt>
                <c:pt idx="283">
                  <c:v>22.08</c:v>
                </c:pt>
                <c:pt idx="284">
                  <c:v>22.28</c:v>
                </c:pt>
                <c:pt idx="285">
                  <c:v>22.31</c:v>
                </c:pt>
                <c:pt idx="286">
                  <c:v>22.48</c:v>
                </c:pt>
                <c:pt idx="287">
                  <c:v>22.97</c:v>
                </c:pt>
                <c:pt idx="288">
                  <c:v>23.12</c:v>
                </c:pt>
                <c:pt idx="289">
                  <c:v>22.18</c:v>
                </c:pt>
                <c:pt idx="290">
                  <c:v>22.49</c:v>
                </c:pt>
                <c:pt idx="291">
                  <c:v>22.85</c:v>
                </c:pt>
                <c:pt idx="292">
                  <c:v>22.74</c:v>
                </c:pt>
                <c:pt idx="293">
                  <c:v>22.69</c:v>
                </c:pt>
                <c:pt idx="294">
                  <c:v>22.25</c:v>
                </c:pt>
                <c:pt idx="295">
                  <c:v>22.81</c:v>
                </c:pt>
                <c:pt idx="296">
                  <c:v>22.22</c:v>
                </c:pt>
                <c:pt idx="297">
                  <c:v>22.1</c:v>
                </c:pt>
                <c:pt idx="298">
                  <c:v>22.05</c:v>
                </c:pt>
                <c:pt idx="299">
                  <c:v>21.84</c:v>
                </c:pt>
                <c:pt idx="300">
                  <c:v>21.5</c:v>
                </c:pt>
                <c:pt idx="301">
                  <c:v>22.03</c:v>
                </c:pt>
                <c:pt idx="302">
                  <c:v>22.07</c:v>
                </c:pt>
                <c:pt idx="303">
                  <c:v>21.97</c:v>
                </c:pt>
                <c:pt idx="304">
                  <c:v>21.98</c:v>
                </c:pt>
                <c:pt idx="305">
                  <c:v>22.16</c:v>
                </c:pt>
                <c:pt idx="306">
                  <c:v>21.79</c:v>
                </c:pt>
                <c:pt idx="307">
                  <c:v>22.13</c:v>
                </c:pt>
                <c:pt idx="308">
                  <c:v>22.19</c:v>
                </c:pt>
                <c:pt idx="309">
                  <c:v>22.34</c:v>
                </c:pt>
                <c:pt idx="310">
                  <c:v>21.57</c:v>
                </c:pt>
                <c:pt idx="311">
                  <c:v>21.2</c:v>
                </c:pt>
                <c:pt idx="312">
                  <c:v>21.41</c:v>
                </c:pt>
                <c:pt idx="313">
                  <c:v>22.4</c:v>
                </c:pt>
                <c:pt idx="314">
                  <c:v>22.37</c:v>
                </c:pt>
                <c:pt idx="315">
                  <c:v>22.08</c:v>
                </c:pt>
                <c:pt idx="316">
                  <c:v>22.18</c:v>
                </c:pt>
                <c:pt idx="317">
                  <c:v>22.16</c:v>
                </c:pt>
                <c:pt idx="318">
                  <c:v>21.65</c:v>
                </c:pt>
                <c:pt idx="319">
                  <c:v>21.55</c:v>
                </c:pt>
                <c:pt idx="320">
                  <c:v>21.13</c:v>
                </c:pt>
                <c:pt idx="321">
                  <c:v>21.4</c:v>
                </c:pt>
                <c:pt idx="322">
                  <c:v>21.47</c:v>
                </c:pt>
                <c:pt idx="323">
                  <c:v>21.47</c:v>
                </c:pt>
                <c:pt idx="324">
                  <c:v>21.89</c:v>
                </c:pt>
                <c:pt idx="325">
                  <c:v>21.69</c:v>
                </c:pt>
                <c:pt idx="326">
                  <c:v>21.33</c:v>
                </c:pt>
                <c:pt idx="327">
                  <c:v>21.23</c:v>
                </c:pt>
                <c:pt idx="328">
                  <c:v>21.98</c:v>
                </c:pt>
                <c:pt idx="329">
                  <c:v>22.85</c:v>
                </c:pt>
                <c:pt idx="330">
                  <c:v>22.2</c:v>
                </c:pt>
                <c:pt idx="331">
                  <c:v>22.15</c:v>
                </c:pt>
                <c:pt idx="332">
                  <c:v>22.58</c:v>
                </c:pt>
                <c:pt idx="333">
                  <c:v>22.3</c:v>
                </c:pt>
                <c:pt idx="334">
                  <c:v>21.98</c:v>
                </c:pt>
                <c:pt idx="335">
                  <c:v>22.32</c:v>
                </c:pt>
                <c:pt idx="336">
                  <c:v>22.16</c:v>
                </c:pt>
                <c:pt idx="337">
                  <c:v>21.71</c:v>
                </c:pt>
                <c:pt idx="338">
                  <c:v>22.44</c:v>
                </c:pt>
                <c:pt idx="339">
                  <c:v>22.61</c:v>
                </c:pt>
                <c:pt idx="340">
                  <c:v>22.27</c:v>
                </c:pt>
                <c:pt idx="341">
                  <c:v>22.01</c:v>
                </c:pt>
                <c:pt idx="342">
                  <c:v>22.24</c:v>
                </c:pt>
                <c:pt idx="343">
                  <c:v>21.65</c:v>
                </c:pt>
                <c:pt idx="344">
                  <c:v>21.71</c:v>
                </c:pt>
                <c:pt idx="345">
                  <c:v>21.8</c:v>
                </c:pt>
                <c:pt idx="346">
                  <c:v>22.44</c:v>
                </c:pt>
                <c:pt idx="347">
                  <c:v>22.49</c:v>
                </c:pt>
                <c:pt idx="348">
                  <c:v>22.47</c:v>
                </c:pt>
                <c:pt idx="349">
                  <c:v>22.79</c:v>
                </c:pt>
                <c:pt idx="350">
                  <c:v>22.9</c:v>
                </c:pt>
                <c:pt idx="351">
                  <c:v>22.63</c:v>
                </c:pt>
                <c:pt idx="352">
                  <c:v>22.8</c:v>
                </c:pt>
                <c:pt idx="353">
                  <c:v>22.97</c:v>
                </c:pt>
                <c:pt idx="354">
                  <c:v>22.93</c:v>
                </c:pt>
                <c:pt idx="355">
                  <c:v>22.57</c:v>
                </c:pt>
                <c:pt idx="356">
                  <c:v>22.38</c:v>
                </c:pt>
                <c:pt idx="357">
                  <c:v>22.42</c:v>
                </c:pt>
                <c:pt idx="358">
                  <c:v>22.39</c:v>
                </c:pt>
                <c:pt idx="359">
                  <c:v>22.58</c:v>
                </c:pt>
                <c:pt idx="360">
                  <c:v>22.43</c:v>
                </c:pt>
                <c:pt idx="361">
                  <c:v>22.51</c:v>
                </c:pt>
                <c:pt idx="362">
                  <c:v>22.12</c:v>
                </c:pt>
                <c:pt idx="363">
                  <c:v>22.19</c:v>
                </c:pt>
                <c:pt idx="364">
                  <c:v>22.27</c:v>
                </c:pt>
              </c:numCache>
            </c:numRef>
          </c:yVal>
          <c:smooth val="0"/>
          <c:extLst>
            <c:ext xmlns:c16="http://schemas.microsoft.com/office/drawing/2014/chart" uri="{C3380CC4-5D6E-409C-BE32-E72D297353CC}">
              <c16:uniqueId val="{00000001-F151-440B-969A-15255EF82969}"/>
            </c:ext>
          </c:extLst>
        </c:ser>
        <c:ser>
          <c:idx val="2"/>
          <c:order val="2"/>
          <c:tx>
            <c:v>Max</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28.57</c:v>
                </c:pt>
                <c:pt idx="1">
                  <c:v>28.98</c:v>
                </c:pt>
                <c:pt idx="2">
                  <c:v>27.97</c:v>
                </c:pt>
                <c:pt idx="3">
                  <c:v>28.26</c:v>
                </c:pt>
                <c:pt idx="4">
                  <c:v>29.29</c:v>
                </c:pt>
                <c:pt idx="5">
                  <c:v>28.6</c:v>
                </c:pt>
                <c:pt idx="6">
                  <c:v>28.4</c:v>
                </c:pt>
                <c:pt idx="7">
                  <c:v>28.94</c:v>
                </c:pt>
                <c:pt idx="8">
                  <c:v>28.15</c:v>
                </c:pt>
                <c:pt idx="9">
                  <c:v>27.52</c:v>
                </c:pt>
                <c:pt idx="10">
                  <c:v>28.55</c:v>
                </c:pt>
                <c:pt idx="11">
                  <c:v>28.04</c:v>
                </c:pt>
                <c:pt idx="12">
                  <c:v>29.7</c:v>
                </c:pt>
                <c:pt idx="13">
                  <c:v>27.7</c:v>
                </c:pt>
                <c:pt idx="14">
                  <c:v>27.67</c:v>
                </c:pt>
                <c:pt idx="15">
                  <c:v>29.75</c:v>
                </c:pt>
                <c:pt idx="16">
                  <c:v>28.72</c:v>
                </c:pt>
                <c:pt idx="17">
                  <c:v>28.61</c:v>
                </c:pt>
                <c:pt idx="18">
                  <c:v>28.96</c:v>
                </c:pt>
                <c:pt idx="19">
                  <c:v>28.75</c:v>
                </c:pt>
                <c:pt idx="20">
                  <c:v>30</c:v>
                </c:pt>
                <c:pt idx="21">
                  <c:v>29.52</c:v>
                </c:pt>
                <c:pt idx="22">
                  <c:v>29.63</c:v>
                </c:pt>
                <c:pt idx="23">
                  <c:v>27.66</c:v>
                </c:pt>
                <c:pt idx="24">
                  <c:v>28.68</c:v>
                </c:pt>
                <c:pt idx="25">
                  <c:v>27.55</c:v>
                </c:pt>
                <c:pt idx="26">
                  <c:v>27.92</c:v>
                </c:pt>
                <c:pt idx="27">
                  <c:v>28.58</c:v>
                </c:pt>
                <c:pt idx="28">
                  <c:v>27.05</c:v>
                </c:pt>
                <c:pt idx="29">
                  <c:v>28.63</c:v>
                </c:pt>
                <c:pt idx="30">
                  <c:v>28.13</c:v>
                </c:pt>
                <c:pt idx="31">
                  <c:v>28.3</c:v>
                </c:pt>
                <c:pt idx="32">
                  <c:v>28.5</c:v>
                </c:pt>
                <c:pt idx="33">
                  <c:v>28.38</c:v>
                </c:pt>
                <c:pt idx="34">
                  <c:v>29.42</c:v>
                </c:pt>
                <c:pt idx="35">
                  <c:v>28.9</c:v>
                </c:pt>
                <c:pt idx="36">
                  <c:v>28.01</c:v>
                </c:pt>
                <c:pt idx="37">
                  <c:v>27.6</c:v>
                </c:pt>
                <c:pt idx="38">
                  <c:v>26.86</c:v>
                </c:pt>
                <c:pt idx="39">
                  <c:v>29</c:v>
                </c:pt>
                <c:pt idx="40">
                  <c:v>28.51</c:v>
                </c:pt>
                <c:pt idx="41">
                  <c:v>27.86</c:v>
                </c:pt>
                <c:pt idx="42">
                  <c:v>28.27</c:v>
                </c:pt>
                <c:pt idx="43">
                  <c:v>29.03</c:v>
                </c:pt>
                <c:pt idx="44">
                  <c:v>27.75</c:v>
                </c:pt>
                <c:pt idx="45">
                  <c:v>28.78</c:v>
                </c:pt>
                <c:pt idx="46">
                  <c:v>27.99</c:v>
                </c:pt>
                <c:pt idx="47">
                  <c:v>28.02</c:v>
                </c:pt>
                <c:pt idx="48">
                  <c:v>29.15</c:v>
                </c:pt>
                <c:pt idx="49">
                  <c:v>28.56</c:v>
                </c:pt>
                <c:pt idx="50">
                  <c:v>28.69</c:v>
                </c:pt>
                <c:pt idx="51">
                  <c:v>29.45</c:v>
                </c:pt>
                <c:pt idx="52">
                  <c:v>28.95</c:v>
                </c:pt>
                <c:pt idx="53">
                  <c:v>30.34</c:v>
                </c:pt>
                <c:pt idx="54">
                  <c:v>29.28</c:v>
                </c:pt>
                <c:pt idx="55">
                  <c:v>29.19</c:v>
                </c:pt>
                <c:pt idx="56">
                  <c:v>29.91</c:v>
                </c:pt>
                <c:pt idx="57">
                  <c:v>29.19</c:v>
                </c:pt>
                <c:pt idx="58">
                  <c:v>29.79</c:v>
                </c:pt>
                <c:pt idx="59">
                  <c:v>27.95</c:v>
                </c:pt>
                <c:pt idx="60">
                  <c:v>28.33</c:v>
                </c:pt>
                <c:pt idx="61">
                  <c:v>29.68</c:v>
                </c:pt>
                <c:pt idx="62">
                  <c:v>29.04</c:v>
                </c:pt>
                <c:pt idx="63">
                  <c:v>28.35</c:v>
                </c:pt>
                <c:pt idx="64">
                  <c:v>29.33</c:v>
                </c:pt>
                <c:pt idx="65">
                  <c:v>29.3</c:v>
                </c:pt>
                <c:pt idx="66">
                  <c:v>28.31</c:v>
                </c:pt>
                <c:pt idx="67">
                  <c:v>30.05</c:v>
                </c:pt>
                <c:pt idx="68">
                  <c:v>29.85</c:v>
                </c:pt>
                <c:pt idx="69">
                  <c:v>30.18</c:v>
                </c:pt>
                <c:pt idx="70">
                  <c:v>29.08</c:v>
                </c:pt>
                <c:pt idx="71">
                  <c:v>28.87</c:v>
                </c:pt>
                <c:pt idx="72">
                  <c:v>30.09</c:v>
                </c:pt>
                <c:pt idx="73">
                  <c:v>29.73</c:v>
                </c:pt>
                <c:pt idx="74">
                  <c:v>29.82</c:v>
                </c:pt>
                <c:pt idx="75">
                  <c:v>28.89</c:v>
                </c:pt>
                <c:pt idx="76">
                  <c:v>28.49</c:v>
                </c:pt>
                <c:pt idx="77">
                  <c:v>28.75</c:v>
                </c:pt>
                <c:pt idx="78">
                  <c:v>28.13</c:v>
                </c:pt>
                <c:pt idx="79">
                  <c:v>29.27</c:v>
                </c:pt>
                <c:pt idx="80">
                  <c:v>28.67</c:v>
                </c:pt>
                <c:pt idx="81">
                  <c:v>28.75</c:v>
                </c:pt>
                <c:pt idx="82">
                  <c:v>29.35</c:v>
                </c:pt>
                <c:pt idx="83">
                  <c:v>28.03</c:v>
                </c:pt>
                <c:pt idx="84">
                  <c:v>29.38</c:v>
                </c:pt>
                <c:pt idx="85">
                  <c:v>29.08</c:v>
                </c:pt>
                <c:pt idx="86">
                  <c:v>29.08</c:v>
                </c:pt>
                <c:pt idx="87">
                  <c:v>29.7</c:v>
                </c:pt>
                <c:pt idx="88">
                  <c:v>30.09</c:v>
                </c:pt>
                <c:pt idx="89">
                  <c:v>29.77</c:v>
                </c:pt>
                <c:pt idx="90">
                  <c:v>29.96</c:v>
                </c:pt>
                <c:pt idx="91">
                  <c:v>29.87</c:v>
                </c:pt>
                <c:pt idx="92">
                  <c:v>30.92</c:v>
                </c:pt>
                <c:pt idx="93">
                  <c:v>30.33</c:v>
                </c:pt>
                <c:pt idx="94">
                  <c:v>30.86</c:v>
                </c:pt>
                <c:pt idx="95">
                  <c:v>30.24</c:v>
                </c:pt>
                <c:pt idx="96">
                  <c:v>30.96</c:v>
                </c:pt>
                <c:pt idx="97">
                  <c:v>29.53</c:v>
                </c:pt>
                <c:pt idx="98">
                  <c:v>28.49</c:v>
                </c:pt>
                <c:pt idx="99">
                  <c:v>29.42</c:v>
                </c:pt>
                <c:pt idx="100">
                  <c:v>31.17</c:v>
                </c:pt>
                <c:pt idx="101">
                  <c:v>30.59</c:v>
                </c:pt>
                <c:pt idx="102">
                  <c:v>31.47</c:v>
                </c:pt>
                <c:pt idx="103">
                  <c:v>31.75</c:v>
                </c:pt>
                <c:pt idx="104">
                  <c:v>30.59</c:v>
                </c:pt>
                <c:pt idx="105">
                  <c:v>31.73</c:v>
                </c:pt>
                <c:pt idx="106">
                  <c:v>29.32</c:v>
                </c:pt>
                <c:pt idx="107">
                  <c:v>30.02</c:v>
                </c:pt>
                <c:pt idx="108">
                  <c:v>31.3</c:v>
                </c:pt>
                <c:pt idx="109">
                  <c:v>29.48</c:v>
                </c:pt>
                <c:pt idx="110">
                  <c:v>30.64</c:v>
                </c:pt>
                <c:pt idx="111">
                  <c:v>30.48</c:v>
                </c:pt>
                <c:pt idx="112">
                  <c:v>30.25</c:v>
                </c:pt>
                <c:pt idx="113">
                  <c:v>28.81</c:v>
                </c:pt>
                <c:pt idx="114">
                  <c:v>28.82</c:v>
                </c:pt>
                <c:pt idx="115">
                  <c:v>30.09</c:v>
                </c:pt>
                <c:pt idx="116">
                  <c:v>29.79</c:v>
                </c:pt>
                <c:pt idx="117">
                  <c:v>31.15</c:v>
                </c:pt>
                <c:pt idx="118">
                  <c:v>30.38</c:v>
                </c:pt>
                <c:pt idx="119">
                  <c:v>30.21</c:v>
                </c:pt>
                <c:pt idx="120">
                  <c:v>30.07</c:v>
                </c:pt>
                <c:pt idx="121">
                  <c:v>27.9</c:v>
                </c:pt>
                <c:pt idx="122">
                  <c:v>29.31</c:v>
                </c:pt>
                <c:pt idx="123">
                  <c:v>29.05</c:v>
                </c:pt>
                <c:pt idx="124">
                  <c:v>30.49</c:v>
                </c:pt>
                <c:pt idx="125">
                  <c:v>30.96</c:v>
                </c:pt>
                <c:pt idx="126">
                  <c:v>29.47</c:v>
                </c:pt>
                <c:pt idx="127">
                  <c:v>29.99</c:v>
                </c:pt>
                <c:pt idx="128">
                  <c:v>28.83</c:v>
                </c:pt>
                <c:pt idx="129">
                  <c:v>30.3</c:v>
                </c:pt>
                <c:pt idx="130">
                  <c:v>28.33</c:v>
                </c:pt>
                <c:pt idx="131">
                  <c:v>30.05</c:v>
                </c:pt>
                <c:pt idx="132">
                  <c:v>30.07</c:v>
                </c:pt>
                <c:pt idx="133">
                  <c:v>30.94</c:v>
                </c:pt>
                <c:pt idx="134">
                  <c:v>31.26</c:v>
                </c:pt>
                <c:pt idx="135">
                  <c:v>28.84</c:v>
                </c:pt>
                <c:pt idx="136">
                  <c:v>29.31</c:v>
                </c:pt>
                <c:pt idx="137">
                  <c:v>29.07</c:v>
                </c:pt>
                <c:pt idx="138">
                  <c:v>28.85</c:v>
                </c:pt>
                <c:pt idx="139">
                  <c:v>29.89</c:v>
                </c:pt>
                <c:pt idx="140">
                  <c:v>29.36</c:v>
                </c:pt>
                <c:pt idx="141">
                  <c:v>29.11</c:v>
                </c:pt>
                <c:pt idx="142">
                  <c:v>30.59</c:v>
                </c:pt>
                <c:pt idx="143">
                  <c:v>29.38</c:v>
                </c:pt>
                <c:pt idx="144">
                  <c:v>28.27</c:v>
                </c:pt>
                <c:pt idx="145">
                  <c:v>27.86</c:v>
                </c:pt>
                <c:pt idx="146">
                  <c:v>28.71</c:v>
                </c:pt>
                <c:pt idx="147">
                  <c:v>29.11</c:v>
                </c:pt>
                <c:pt idx="148">
                  <c:v>29.17</c:v>
                </c:pt>
                <c:pt idx="149">
                  <c:v>28.6</c:v>
                </c:pt>
                <c:pt idx="150">
                  <c:v>29.07</c:v>
                </c:pt>
                <c:pt idx="151">
                  <c:v>30.04</c:v>
                </c:pt>
                <c:pt idx="152">
                  <c:v>28.88</c:v>
                </c:pt>
                <c:pt idx="153">
                  <c:v>29.67</c:v>
                </c:pt>
                <c:pt idx="154">
                  <c:v>30.18</c:v>
                </c:pt>
                <c:pt idx="155">
                  <c:v>29.8</c:v>
                </c:pt>
                <c:pt idx="156">
                  <c:v>31.41</c:v>
                </c:pt>
                <c:pt idx="157">
                  <c:v>28.56</c:v>
                </c:pt>
                <c:pt idx="158">
                  <c:v>28.3</c:v>
                </c:pt>
                <c:pt idx="159">
                  <c:v>29.32</c:v>
                </c:pt>
                <c:pt idx="160">
                  <c:v>30.15</c:v>
                </c:pt>
                <c:pt idx="161">
                  <c:v>26.41</c:v>
                </c:pt>
                <c:pt idx="162">
                  <c:v>29.58</c:v>
                </c:pt>
                <c:pt idx="163">
                  <c:v>30.22</c:v>
                </c:pt>
                <c:pt idx="164">
                  <c:v>29.47</c:v>
                </c:pt>
                <c:pt idx="165">
                  <c:v>30.1</c:v>
                </c:pt>
                <c:pt idx="166">
                  <c:v>30.51</c:v>
                </c:pt>
                <c:pt idx="167">
                  <c:v>30.57</c:v>
                </c:pt>
                <c:pt idx="168">
                  <c:v>30.28</c:v>
                </c:pt>
                <c:pt idx="169">
                  <c:v>29.45</c:v>
                </c:pt>
                <c:pt idx="170">
                  <c:v>30.37</c:v>
                </c:pt>
                <c:pt idx="171">
                  <c:v>27.86</c:v>
                </c:pt>
                <c:pt idx="172">
                  <c:v>29.66</c:v>
                </c:pt>
                <c:pt idx="173">
                  <c:v>29.26</c:v>
                </c:pt>
                <c:pt idx="174">
                  <c:v>28.95</c:v>
                </c:pt>
                <c:pt idx="175">
                  <c:v>29.57</c:v>
                </c:pt>
                <c:pt idx="176">
                  <c:v>28.59</c:v>
                </c:pt>
                <c:pt idx="177">
                  <c:v>28.77</c:v>
                </c:pt>
                <c:pt idx="178">
                  <c:v>28.47</c:v>
                </c:pt>
                <c:pt idx="179">
                  <c:v>28.52</c:v>
                </c:pt>
                <c:pt idx="180">
                  <c:v>31.15</c:v>
                </c:pt>
                <c:pt idx="181">
                  <c:v>29.33</c:v>
                </c:pt>
                <c:pt idx="182">
                  <c:v>28.99</c:v>
                </c:pt>
                <c:pt idx="183">
                  <c:v>28.35</c:v>
                </c:pt>
                <c:pt idx="184">
                  <c:v>28.95</c:v>
                </c:pt>
                <c:pt idx="185">
                  <c:v>28.97</c:v>
                </c:pt>
                <c:pt idx="186">
                  <c:v>28.95</c:v>
                </c:pt>
                <c:pt idx="187">
                  <c:v>26.68</c:v>
                </c:pt>
                <c:pt idx="188">
                  <c:v>26.21</c:v>
                </c:pt>
                <c:pt idx="189">
                  <c:v>28.76</c:v>
                </c:pt>
                <c:pt idx="190">
                  <c:v>27.8</c:v>
                </c:pt>
                <c:pt idx="191">
                  <c:v>28.08</c:v>
                </c:pt>
                <c:pt idx="192">
                  <c:v>27.5</c:v>
                </c:pt>
                <c:pt idx="193">
                  <c:v>26.38</c:v>
                </c:pt>
                <c:pt idx="194">
                  <c:v>28.16</c:v>
                </c:pt>
                <c:pt idx="195">
                  <c:v>27.62</c:v>
                </c:pt>
                <c:pt idx="196">
                  <c:v>27.75</c:v>
                </c:pt>
                <c:pt idx="197">
                  <c:v>29</c:v>
                </c:pt>
                <c:pt idx="198">
                  <c:v>26.34</c:v>
                </c:pt>
                <c:pt idx="199">
                  <c:v>28.64</c:v>
                </c:pt>
                <c:pt idx="200">
                  <c:v>29.25</c:v>
                </c:pt>
                <c:pt idx="201">
                  <c:v>27.96</c:v>
                </c:pt>
                <c:pt idx="202">
                  <c:v>28.6</c:v>
                </c:pt>
                <c:pt idx="203">
                  <c:v>27.27</c:v>
                </c:pt>
                <c:pt idx="204">
                  <c:v>27.92</c:v>
                </c:pt>
                <c:pt idx="205">
                  <c:v>29.55</c:v>
                </c:pt>
                <c:pt idx="206">
                  <c:v>27.8</c:v>
                </c:pt>
                <c:pt idx="207">
                  <c:v>28.54</c:v>
                </c:pt>
                <c:pt idx="208">
                  <c:v>30.12</c:v>
                </c:pt>
                <c:pt idx="209">
                  <c:v>27.63</c:v>
                </c:pt>
                <c:pt idx="210">
                  <c:v>28.78</c:v>
                </c:pt>
                <c:pt idx="211">
                  <c:v>27.53</c:v>
                </c:pt>
                <c:pt idx="212">
                  <c:v>27.53</c:v>
                </c:pt>
                <c:pt idx="213">
                  <c:v>29.04</c:v>
                </c:pt>
                <c:pt idx="214">
                  <c:v>28.96</c:v>
                </c:pt>
                <c:pt idx="215">
                  <c:v>27.79</c:v>
                </c:pt>
                <c:pt idx="216">
                  <c:v>29.88</c:v>
                </c:pt>
                <c:pt idx="217">
                  <c:v>30.84</c:v>
                </c:pt>
                <c:pt idx="218">
                  <c:v>29.4</c:v>
                </c:pt>
                <c:pt idx="219">
                  <c:v>29.66</c:v>
                </c:pt>
                <c:pt idx="220">
                  <c:v>28.99</c:v>
                </c:pt>
                <c:pt idx="221">
                  <c:v>29.87</c:v>
                </c:pt>
                <c:pt idx="222">
                  <c:v>26.33</c:v>
                </c:pt>
                <c:pt idx="223">
                  <c:v>27.21</c:v>
                </c:pt>
                <c:pt idx="224">
                  <c:v>28.51</c:v>
                </c:pt>
                <c:pt idx="225">
                  <c:v>27.46</c:v>
                </c:pt>
                <c:pt idx="226">
                  <c:v>28.29</c:v>
                </c:pt>
                <c:pt idx="227">
                  <c:v>26.67</c:v>
                </c:pt>
                <c:pt idx="228">
                  <c:v>26.51</c:v>
                </c:pt>
                <c:pt idx="229">
                  <c:v>28.97</c:v>
                </c:pt>
                <c:pt idx="230">
                  <c:v>28.73</c:v>
                </c:pt>
                <c:pt idx="231">
                  <c:v>26.87</c:v>
                </c:pt>
                <c:pt idx="232">
                  <c:v>27.79</c:v>
                </c:pt>
                <c:pt idx="233">
                  <c:v>28.01</c:v>
                </c:pt>
                <c:pt idx="234">
                  <c:v>27.83</c:v>
                </c:pt>
                <c:pt idx="235">
                  <c:v>27.38</c:v>
                </c:pt>
                <c:pt idx="236">
                  <c:v>28.46</c:v>
                </c:pt>
                <c:pt idx="237">
                  <c:v>27.82</c:v>
                </c:pt>
                <c:pt idx="238">
                  <c:v>29.32</c:v>
                </c:pt>
                <c:pt idx="239">
                  <c:v>28.7</c:v>
                </c:pt>
                <c:pt idx="240">
                  <c:v>31.01</c:v>
                </c:pt>
                <c:pt idx="241">
                  <c:v>29.76</c:v>
                </c:pt>
                <c:pt idx="242">
                  <c:v>29.59</c:v>
                </c:pt>
                <c:pt idx="243">
                  <c:v>28.22</c:v>
                </c:pt>
                <c:pt idx="244">
                  <c:v>28.55</c:v>
                </c:pt>
                <c:pt idx="245">
                  <c:v>29.57</c:v>
                </c:pt>
                <c:pt idx="246">
                  <c:v>28.09</c:v>
                </c:pt>
                <c:pt idx="247">
                  <c:v>27.79</c:v>
                </c:pt>
                <c:pt idx="248">
                  <c:v>27.34</c:v>
                </c:pt>
                <c:pt idx="249">
                  <c:v>27.93</c:v>
                </c:pt>
                <c:pt idx="250">
                  <c:v>29.71</c:v>
                </c:pt>
                <c:pt idx="251">
                  <c:v>29.27</c:v>
                </c:pt>
                <c:pt idx="252">
                  <c:v>26.17</c:v>
                </c:pt>
                <c:pt idx="253">
                  <c:v>28.7</c:v>
                </c:pt>
                <c:pt idx="254">
                  <c:v>29.34</c:v>
                </c:pt>
                <c:pt idx="255">
                  <c:v>27.4</c:v>
                </c:pt>
                <c:pt idx="256">
                  <c:v>28.96</c:v>
                </c:pt>
                <c:pt idx="257">
                  <c:v>29.27</c:v>
                </c:pt>
                <c:pt idx="258">
                  <c:v>28.41</c:v>
                </c:pt>
                <c:pt idx="259">
                  <c:v>29.51</c:v>
                </c:pt>
                <c:pt idx="260">
                  <c:v>28.84</c:v>
                </c:pt>
                <c:pt idx="261">
                  <c:v>29.82</c:v>
                </c:pt>
                <c:pt idx="262">
                  <c:v>28.87</c:v>
                </c:pt>
                <c:pt idx="263">
                  <c:v>28.54</c:v>
                </c:pt>
                <c:pt idx="264">
                  <c:v>28.37</c:v>
                </c:pt>
                <c:pt idx="265">
                  <c:v>28.67</c:v>
                </c:pt>
                <c:pt idx="266">
                  <c:v>29.47</c:v>
                </c:pt>
                <c:pt idx="267">
                  <c:v>29.69</c:v>
                </c:pt>
                <c:pt idx="268">
                  <c:v>29.33</c:v>
                </c:pt>
                <c:pt idx="269">
                  <c:v>29.76</c:v>
                </c:pt>
                <c:pt idx="270">
                  <c:v>29.96</c:v>
                </c:pt>
                <c:pt idx="271">
                  <c:v>28.66</c:v>
                </c:pt>
                <c:pt idx="272">
                  <c:v>28.92</c:v>
                </c:pt>
                <c:pt idx="273">
                  <c:v>27.91</c:v>
                </c:pt>
                <c:pt idx="274">
                  <c:v>28.44</c:v>
                </c:pt>
                <c:pt idx="275">
                  <c:v>29.73</c:v>
                </c:pt>
                <c:pt idx="276">
                  <c:v>29.67</c:v>
                </c:pt>
                <c:pt idx="277">
                  <c:v>29.08</c:v>
                </c:pt>
                <c:pt idx="278">
                  <c:v>29.14</c:v>
                </c:pt>
                <c:pt idx="279">
                  <c:v>29.63</c:v>
                </c:pt>
                <c:pt idx="280">
                  <c:v>28.94</c:v>
                </c:pt>
                <c:pt idx="281">
                  <c:v>27.86</c:v>
                </c:pt>
                <c:pt idx="282">
                  <c:v>28.28</c:v>
                </c:pt>
                <c:pt idx="283">
                  <c:v>29.12</c:v>
                </c:pt>
                <c:pt idx="284">
                  <c:v>28.88</c:v>
                </c:pt>
                <c:pt idx="285">
                  <c:v>27.33</c:v>
                </c:pt>
                <c:pt idx="286">
                  <c:v>28.54</c:v>
                </c:pt>
                <c:pt idx="287">
                  <c:v>29.93</c:v>
                </c:pt>
                <c:pt idx="288">
                  <c:v>29.09</c:v>
                </c:pt>
                <c:pt idx="289">
                  <c:v>28.45</c:v>
                </c:pt>
                <c:pt idx="290">
                  <c:v>28.84</c:v>
                </c:pt>
                <c:pt idx="291">
                  <c:v>29.46</c:v>
                </c:pt>
                <c:pt idx="292">
                  <c:v>28.6</c:v>
                </c:pt>
                <c:pt idx="293">
                  <c:v>28.18</c:v>
                </c:pt>
                <c:pt idx="294">
                  <c:v>29.83</c:v>
                </c:pt>
                <c:pt idx="295">
                  <c:v>28.34</c:v>
                </c:pt>
                <c:pt idx="296">
                  <c:v>27.97</c:v>
                </c:pt>
                <c:pt idx="297">
                  <c:v>28.73</c:v>
                </c:pt>
                <c:pt idx="298">
                  <c:v>29.21</c:v>
                </c:pt>
                <c:pt idx="299">
                  <c:v>28.6</c:v>
                </c:pt>
                <c:pt idx="300">
                  <c:v>26.81</c:v>
                </c:pt>
                <c:pt idx="301">
                  <c:v>29.4</c:v>
                </c:pt>
                <c:pt idx="302">
                  <c:v>27.72</c:v>
                </c:pt>
                <c:pt idx="303">
                  <c:v>29.02</c:v>
                </c:pt>
                <c:pt idx="304">
                  <c:v>27.41</c:v>
                </c:pt>
                <c:pt idx="305">
                  <c:v>28.41</c:v>
                </c:pt>
                <c:pt idx="306">
                  <c:v>29.09</c:v>
                </c:pt>
                <c:pt idx="307">
                  <c:v>28.91</c:v>
                </c:pt>
                <c:pt idx="308">
                  <c:v>28.82</c:v>
                </c:pt>
                <c:pt idx="309">
                  <c:v>28.51</c:v>
                </c:pt>
                <c:pt idx="310">
                  <c:v>27.39</c:v>
                </c:pt>
                <c:pt idx="311">
                  <c:v>26.6</c:v>
                </c:pt>
                <c:pt idx="312">
                  <c:v>26.15</c:v>
                </c:pt>
                <c:pt idx="313">
                  <c:v>27.73</c:v>
                </c:pt>
                <c:pt idx="314">
                  <c:v>27.73</c:v>
                </c:pt>
                <c:pt idx="315">
                  <c:v>28.28</c:v>
                </c:pt>
                <c:pt idx="316">
                  <c:v>26.49</c:v>
                </c:pt>
                <c:pt idx="317">
                  <c:v>27.15</c:v>
                </c:pt>
                <c:pt idx="318">
                  <c:v>26.82</c:v>
                </c:pt>
                <c:pt idx="319">
                  <c:v>25.01</c:v>
                </c:pt>
                <c:pt idx="320">
                  <c:v>27.07</c:v>
                </c:pt>
                <c:pt idx="321">
                  <c:v>26.99</c:v>
                </c:pt>
                <c:pt idx="322">
                  <c:v>27.65</c:v>
                </c:pt>
                <c:pt idx="323">
                  <c:v>27.95</c:v>
                </c:pt>
                <c:pt idx="324">
                  <c:v>28.38</c:v>
                </c:pt>
                <c:pt idx="325">
                  <c:v>26.16</c:v>
                </c:pt>
                <c:pt idx="326">
                  <c:v>26.55</c:v>
                </c:pt>
                <c:pt idx="327">
                  <c:v>25.81</c:v>
                </c:pt>
                <c:pt idx="328">
                  <c:v>28.7</c:v>
                </c:pt>
                <c:pt idx="329">
                  <c:v>27.89</c:v>
                </c:pt>
                <c:pt idx="330">
                  <c:v>27.11</c:v>
                </c:pt>
                <c:pt idx="331">
                  <c:v>27.61</c:v>
                </c:pt>
                <c:pt idx="332">
                  <c:v>27.06</c:v>
                </c:pt>
                <c:pt idx="333">
                  <c:v>27.71</c:v>
                </c:pt>
                <c:pt idx="334">
                  <c:v>26.93</c:v>
                </c:pt>
                <c:pt idx="335">
                  <c:v>25.28</c:v>
                </c:pt>
                <c:pt idx="336">
                  <c:v>26.52</c:v>
                </c:pt>
                <c:pt idx="337">
                  <c:v>26.77</c:v>
                </c:pt>
                <c:pt idx="338">
                  <c:v>28.73</c:v>
                </c:pt>
                <c:pt idx="339">
                  <c:v>28.87</c:v>
                </c:pt>
                <c:pt idx="340">
                  <c:v>28.95</c:v>
                </c:pt>
                <c:pt idx="341">
                  <c:v>27.26</c:v>
                </c:pt>
                <c:pt idx="342">
                  <c:v>27.95</c:v>
                </c:pt>
                <c:pt idx="343">
                  <c:v>28.32</c:v>
                </c:pt>
                <c:pt idx="344">
                  <c:v>26.65</c:v>
                </c:pt>
                <c:pt idx="345">
                  <c:v>26.38</c:v>
                </c:pt>
                <c:pt idx="346">
                  <c:v>27.13</c:v>
                </c:pt>
                <c:pt idx="347">
                  <c:v>27.33</c:v>
                </c:pt>
                <c:pt idx="348">
                  <c:v>27.95</c:v>
                </c:pt>
                <c:pt idx="349">
                  <c:v>27.84</c:v>
                </c:pt>
                <c:pt idx="350">
                  <c:v>28.31</c:v>
                </c:pt>
                <c:pt idx="351">
                  <c:v>28.71</c:v>
                </c:pt>
                <c:pt idx="352">
                  <c:v>28.46</c:v>
                </c:pt>
                <c:pt idx="353">
                  <c:v>28.72</c:v>
                </c:pt>
                <c:pt idx="354">
                  <c:v>28.66</c:v>
                </c:pt>
                <c:pt idx="355">
                  <c:v>29.27</c:v>
                </c:pt>
                <c:pt idx="356">
                  <c:v>27.83</c:v>
                </c:pt>
                <c:pt idx="357">
                  <c:v>28.39</c:v>
                </c:pt>
                <c:pt idx="358">
                  <c:v>28.19</c:v>
                </c:pt>
                <c:pt idx="359">
                  <c:v>28.02</c:v>
                </c:pt>
                <c:pt idx="360">
                  <c:v>27.96</c:v>
                </c:pt>
                <c:pt idx="361">
                  <c:v>28.45</c:v>
                </c:pt>
                <c:pt idx="362">
                  <c:v>26.8</c:v>
                </c:pt>
                <c:pt idx="363">
                  <c:v>27.74</c:v>
                </c:pt>
                <c:pt idx="364">
                  <c:v>28.1</c:v>
                </c:pt>
              </c:numCache>
            </c:numRef>
          </c:yVal>
          <c:smooth val="0"/>
          <c:extLst>
            <c:ext xmlns:c16="http://schemas.microsoft.com/office/drawing/2014/chart" uri="{C3380CC4-5D6E-409C-BE32-E72D297353CC}">
              <c16:uniqueId val="{00000002-F151-440B-969A-15255EF82969}"/>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20"/>
        </c:scaling>
        <c:delete val="0"/>
        <c:axPos val="l"/>
        <c:title>
          <c:tx>
            <c:rich>
              <a:bodyPr rot="-5400000" vert="horz"/>
              <a:lstStyle/>
              <a:p>
                <a:pPr>
                  <a:defRPr sz="1400"/>
                </a:pPr>
                <a:r>
                  <a:rPr lang="en-US" sz="1400"/>
                  <a:t>Temperature</a:t>
                </a:r>
                <a:r>
                  <a:rPr lang="en-US" sz="1400" baseline="0"/>
                  <a:t> (C</a:t>
                </a:r>
                <a:r>
                  <a:rPr lang="en-US" sz="1400"/>
                  <a:t>)</a:t>
                </a:r>
              </a:p>
            </c:rich>
          </c:tx>
          <c:overlay val="0"/>
        </c:title>
        <c:numFmt formatCode="0" sourceLinked="0"/>
        <c:majorTickMark val="out"/>
        <c:minorTickMark val="none"/>
        <c:tickLblPos val="nextTo"/>
        <c:crossAx val="418821312"/>
        <c:crosses val="autoZero"/>
        <c:crossBetween val="midCat"/>
        <c:majorUnit val="1"/>
      </c:valAx>
    </c:plotArea>
    <c:legend>
      <c:legendPos val="r"/>
      <c:layout>
        <c:manualLayout>
          <c:xMode val="edge"/>
          <c:yMode val="edge"/>
          <c:x val="0.87475594154849634"/>
          <c:y val="1.0294468539026203E-2"/>
          <c:w val="7.2898656143732615E-2"/>
          <c:h val="0.20238220556655018"/>
        </c:manualLayout>
      </c:layou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10887754734319535"/>
          <c:y val="6.2938088621275284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86.16</c:v>
                </c:pt>
                <c:pt idx="1">
                  <c:v>86.74</c:v>
                </c:pt>
                <c:pt idx="2">
                  <c:v>85.57</c:v>
                </c:pt>
                <c:pt idx="3">
                  <c:v>87.97</c:v>
                </c:pt>
                <c:pt idx="4">
                  <c:v>82.89</c:v>
                </c:pt>
                <c:pt idx="5">
                  <c:v>85.04</c:v>
                </c:pt>
                <c:pt idx="6">
                  <c:v>88.9</c:v>
                </c:pt>
                <c:pt idx="7">
                  <c:v>85.53</c:v>
                </c:pt>
                <c:pt idx="8">
                  <c:v>80.42</c:v>
                </c:pt>
                <c:pt idx="9">
                  <c:v>80.45</c:v>
                </c:pt>
                <c:pt idx="10">
                  <c:v>76.709999999999994</c:v>
                </c:pt>
                <c:pt idx="11">
                  <c:v>84.78</c:v>
                </c:pt>
                <c:pt idx="12">
                  <c:v>84.14</c:v>
                </c:pt>
                <c:pt idx="13">
                  <c:v>77.27</c:v>
                </c:pt>
                <c:pt idx="14">
                  <c:v>82.87</c:v>
                </c:pt>
                <c:pt idx="15">
                  <c:v>78.95</c:v>
                </c:pt>
                <c:pt idx="16">
                  <c:v>79.349999999999994</c:v>
                </c:pt>
                <c:pt idx="17">
                  <c:v>77.180000000000007</c:v>
                </c:pt>
                <c:pt idx="18">
                  <c:v>79.23</c:v>
                </c:pt>
                <c:pt idx="19">
                  <c:v>81.739999999999995</c:v>
                </c:pt>
                <c:pt idx="20">
                  <c:v>77.650000000000006</c:v>
                </c:pt>
                <c:pt idx="21">
                  <c:v>82.48</c:v>
                </c:pt>
                <c:pt idx="22">
                  <c:v>84.16</c:v>
                </c:pt>
                <c:pt idx="23">
                  <c:v>86.86</c:v>
                </c:pt>
                <c:pt idx="24">
                  <c:v>77.52</c:v>
                </c:pt>
                <c:pt idx="25">
                  <c:v>85.11</c:v>
                </c:pt>
                <c:pt idx="26">
                  <c:v>88.75</c:v>
                </c:pt>
                <c:pt idx="27">
                  <c:v>86.5</c:v>
                </c:pt>
                <c:pt idx="28">
                  <c:v>86.17</c:v>
                </c:pt>
                <c:pt idx="29">
                  <c:v>82.25</c:v>
                </c:pt>
                <c:pt idx="30">
                  <c:v>83.66</c:v>
                </c:pt>
                <c:pt idx="31">
                  <c:v>81.75</c:v>
                </c:pt>
                <c:pt idx="32">
                  <c:v>81.81</c:v>
                </c:pt>
                <c:pt idx="33">
                  <c:v>85.69</c:v>
                </c:pt>
                <c:pt idx="34">
                  <c:v>84.06</c:v>
                </c:pt>
                <c:pt idx="35">
                  <c:v>80.98</c:v>
                </c:pt>
                <c:pt idx="36">
                  <c:v>80.680000000000007</c:v>
                </c:pt>
                <c:pt idx="37">
                  <c:v>80.16</c:v>
                </c:pt>
                <c:pt idx="38">
                  <c:v>93.16</c:v>
                </c:pt>
                <c:pt idx="39">
                  <c:v>85.4</c:v>
                </c:pt>
                <c:pt idx="40">
                  <c:v>79.78</c:v>
                </c:pt>
                <c:pt idx="41">
                  <c:v>81.459999999999994</c:v>
                </c:pt>
                <c:pt idx="42">
                  <c:v>82.19</c:v>
                </c:pt>
                <c:pt idx="43">
                  <c:v>80.16</c:v>
                </c:pt>
                <c:pt idx="44">
                  <c:v>84.96</c:v>
                </c:pt>
                <c:pt idx="45">
                  <c:v>81.94</c:v>
                </c:pt>
                <c:pt idx="46">
                  <c:v>85.69</c:v>
                </c:pt>
                <c:pt idx="47">
                  <c:v>86.41</c:v>
                </c:pt>
                <c:pt idx="48">
                  <c:v>84.16</c:v>
                </c:pt>
                <c:pt idx="49">
                  <c:v>81.13</c:v>
                </c:pt>
                <c:pt idx="50">
                  <c:v>79.56</c:v>
                </c:pt>
                <c:pt idx="51">
                  <c:v>77.81</c:v>
                </c:pt>
                <c:pt idx="52">
                  <c:v>82.89</c:v>
                </c:pt>
                <c:pt idx="53">
                  <c:v>81.75</c:v>
                </c:pt>
                <c:pt idx="54">
                  <c:v>84.28</c:v>
                </c:pt>
                <c:pt idx="55">
                  <c:v>82.42</c:v>
                </c:pt>
                <c:pt idx="56">
                  <c:v>77.89</c:v>
                </c:pt>
                <c:pt idx="57">
                  <c:v>79.88</c:v>
                </c:pt>
                <c:pt idx="58">
                  <c:v>80.25</c:v>
                </c:pt>
                <c:pt idx="59">
                  <c:v>84.84</c:v>
                </c:pt>
                <c:pt idx="60">
                  <c:v>85.54</c:v>
                </c:pt>
                <c:pt idx="61">
                  <c:v>81.430000000000007</c:v>
                </c:pt>
                <c:pt idx="62">
                  <c:v>81.83</c:v>
                </c:pt>
                <c:pt idx="63">
                  <c:v>86.1</c:v>
                </c:pt>
                <c:pt idx="64">
                  <c:v>81.47</c:v>
                </c:pt>
                <c:pt idx="65">
                  <c:v>80.5</c:v>
                </c:pt>
                <c:pt idx="66">
                  <c:v>81.73</c:v>
                </c:pt>
                <c:pt idx="67">
                  <c:v>78.86</c:v>
                </c:pt>
                <c:pt idx="68">
                  <c:v>84.01</c:v>
                </c:pt>
                <c:pt idx="69">
                  <c:v>83.91</c:v>
                </c:pt>
                <c:pt idx="70">
                  <c:v>84.62</c:v>
                </c:pt>
                <c:pt idx="71">
                  <c:v>82.22</c:v>
                </c:pt>
                <c:pt idx="72">
                  <c:v>83.04</c:v>
                </c:pt>
                <c:pt idx="73">
                  <c:v>78.14</c:v>
                </c:pt>
                <c:pt idx="74">
                  <c:v>77.55</c:v>
                </c:pt>
                <c:pt idx="75">
                  <c:v>82.54</c:v>
                </c:pt>
                <c:pt idx="76">
                  <c:v>83.49</c:v>
                </c:pt>
                <c:pt idx="77">
                  <c:v>82.14</c:v>
                </c:pt>
                <c:pt idx="78">
                  <c:v>86.35</c:v>
                </c:pt>
                <c:pt idx="79">
                  <c:v>83.58</c:v>
                </c:pt>
                <c:pt idx="80">
                  <c:v>81.88</c:v>
                </c:pt>
                <c:pt idx="81">
                  <c:v>81.96</c:v>
                </c:pt>
                <c:pt idx="82">
                  <c:v>81.540000000000006</c:v>
                </c:pt>
                <c:pt idx="83">
                  <c:v>86.7</c:v>
                </c:pt>
                <c:pt idx="84">
                  <c:v>84.61</c:v>
                </c:pt>
                <c:pt idx="85">
                  <c:v>85.72</c:v>
                </c:pt>
                <c:pt idx="86">
                  <c:v>85.11</c:v>
                </c:pt>
                <c:pt idx="87">
                  <c:v>83.18</c:v>
                </c:pt>
                <c:pt idx="88">
                  <c:v>79.78</c:v>
                </c:pt>
                <c:pt idx="89">
                  <c:v>83.44</c:v>
                </c:pt>
                <c:pt idx="90">
                  <c:v>84.9</c:v>
                </c:pt>
                <c:pt idx="91">
                  <c:v>86.74</c:v>
                </c:pt>
                <c:pt idx="92">
                  <c:v>83.7</c:v>
                </c:pt>
                <c:pt idx="93">
                  <c:v>82.73</c:v>
                </c:pt>
                <c:pt idx="94">
                  <c:v>78.86</c:v>
                </c:pt>
                <c:pt idx="95">
                  <c:v>80.72</c:v>
                </c:pt>
                <c:pt idx="96">
                  <c:v>81.010000000000005</c:v>
                </c:pt>
                <c:pt idx="97">
                  <c:v>82.28</c:v>
                </c:pt>
                <c:pt idx="98">
                  <c:v>85.47</c:v>
                </c:pt>
                <c:pt idx="99">
                  <c:v>85.55</c:v>
                </c:pt>
                <c:pt idx="100">
                  <c:v>81.099999999999994</c:v>
                </c:pt>
                <c:pt idx="101">
                  <c:v>81.67</c:v>
                </c:pt>
                <c:pt idx="102">
                  <c:v>79.81</c:v>
                </c:pt>
                <c:pt idx="103">
                  <c:v>78.14</c:v>
                </c:pt>
                <c:pt idx="104">
                  <c:v>81.680000000000007</c:v>
                </c:pt>
                <c:pt idx="105">
                  <c:v>83.22</c:v>
                </c:pt>
                <c:pt idx="106">
                  <c:v>89.33</c:v>
                </c:pt>
                <c:pt idx="107">
                  <c:v>88.08</c:v>
                </c:pt>
                <c:pt idx="108">
                  <c:v>86.21</c:v>
                </c:pt>
                <c:pt idx="109">
                  <c:v>88.12</c:v>
                </c:pt>
                <c:pt idx="110">
                  <c:v>90.2</c:v>
                </c:pt>
                <c:pt idx="111">
                  <c:v>88.64</c:v>
                </c:pt>
                <c:pt idx="112">
                  <c:v>87.89</c:v>
                </c:pt>
                <c:pt idx="113">
                  <c:v>87.83</c:v>
                </c:pt>
                <c:pt idx="114">
                  <c:v>90.09</c:v>
                </c:pt>
                <c:pt idx="115">
                  <c:v>89.8</c:v>
                </c:pt>
                <c:pt idx="116">
                  <c:v>91.03</c:v>
                </c:pt>
                <c:pt idx="117">
                  <c:v>88.94</c:v>
                </c:pt>
                <c:pt idx="118">
                  <c:v>91.69</c:v>
                </c:pt>
                <c:pt idx="119">
                  <c:v>92.15</c:v>
                </c:pt>
                <c:pt idx="120">
                  <c:v>92.07</c:v>
                </c:pt>
                <c:pt idx="121">
                  <c:v>95.17</c:v>
                </c:pt>
                <c:pt idx="122">
                  <c:v>91.23</c:v>
                </c:pt>
                <c:pt idx="123">
                  <c:v>92.25</c:v>
                </c:pt>
                <c:pt idx="124">
                  <c:v>92.86</c:v>
                </c:pt>
                <c:pt idx="125">
                  <c:v>89.72</c:v>
                </c:pt>
                <c:pt idx="126">
                  <c:v>88.97</c:v>
                </c:pt>
                <c:pt idx="127">
                  <c:v>90.62</c:v>
                </c:pt>
                <c:pt idx="128">
                  <c:v>92.35</c:v>
                </c:pt>
                <c:pt idx="129">
                  <c:v>85.63</c:v>
                </c:pt>
                <c:pt idx="130">
                  <c:v>94.85</c:v>
                </c:pt>
                <c:pt idx="131">
                  <c:v>89.62</c:v>
                </c:pt>
                <c:pt idx="132">
                  <c:v>86.19</c:v>
                </c:pt>
                <c:pt idx="133">
                  <c:v>88.53</c:v>
                </c:pt>
                <c:pt idx="134">
                  <c:v>88.16</c:v>
                </c:pt>
                <c:pt idx="135">
                  <c:v>93.14</c:v>
                </c:pt>
                <c:pt idx="136">
                  <c:v>94.94</c:v>
                </c:pt>
                <c:pt idx="137">
                  <c:v>94.2</c:v>
                </c:pt>
                <c:pt idx="138">
                  <c:v>92.62</c:v>
                </c:pt>
                <c:pt idx="139">
                  <c:v>93.84</c:v>
                </c:pt>
                <c:pt idx="140">
                  <c:v>92.44</c:v>
                </c:pt>
                <c:pt idx="141">
                  <c:v>92.97</c:v>
                </c:pt>
                <c:pt idx="142">
                  <c:v>89.97</c:v>
                </c:pt>
                <c:pt idx="143">
                  <c:v>91.61</c:v>
                </c:pt>
                <c:pt idx="144">
                  <c:v>95.09</c:v>
                </c:pt>
                <c:pt idx="145">
                  <c:v>96.09</c:v>
                </c:pt>
                <c:pt idx="146">
                  <c:v>88.38</c:v>
                </c:pt>
                <c:pt idx="147">
                  <c:v>91.33</c:v>
                </c:pt>
                <c:pt idx="148">
                  <c:v>91.7</c:v>
                </c:pt>
                <c:pt idx="149">
                  <c:v>94.36</c:v>
                </c:pt>
                <c:pt idx="150">
                  <c:v>89.99</c:v>
                </c:pt>
                <c:pt idx="151">
                  <c:v>91.2</c:v>
                </c:pt>
                <c:pt idx="152">
                  <c:v>91.87</c:v>
                </c:pt>
                <c:pt idx="153">
                  <c:v>90.25</c:v>
                </c:pt>
                <c:pt idx="154">
                  <c:v>93.02</c:v>
                </c:pt>
                <c:pt idx="155">
                  <c:v>89.61</c:v>
                </c:pt>
                <c:pt idx="156">
                  <c:v>83.2</c:v>
                </c:pt>
                <c:pt idx="157">
                  <c:v>93.75</c:v>
                </c:pt>
                <c:pt idx="158">
                  <c:v>92.03</c:v>
                </c:pt>
                <c:pt idx="159">
                  <c:v>92.35</c:v>
                </c:pt>
                <c:pt idx="160">
                  <c:v>91.02</c:v>
                </c:pt>
                <c:pt idx="161">
                  <c:v>93.7</c:v>
                </c:pt>
                <c:pt idx="162">
                  <c:v>90.95</c:v>
                </c:pt>
                <c:pt idx="163">
                  <c:v>90.32</c:v>
                </c:pt>
                <c:pt idx="164">
                  <c:v>90.02</c:v>
                </c:pt>
                <c:pt idx="165">
                  <c:v>88.78</c:v>
                </c:pt>
                <c:pt idx="166">
                  <c:v>87.12</c:v>
                </c:pt>
                <c:pt idx="167">
                  <c:v>90.9</c:v>
                </c:pt>
                <c:pt idx="168">
                  <c:v>90.89</c:v>
                </c:pt>
                <c:pt idx="169">
                  <c:v>92.18</c:v>
                </c:pt>
                <c:pt idx="170">
                  <c:v>88.31</c:v>
                </c:pt>
                <c:pt idx="171">
                  <c:v>94.04</c:v>
                </c:pt>
                <c:pt idx="172">
                  <c:v>87.64</c:v>
                </c:pt>
                <c:pt idx="173">
                  <c:v>90.73</c:v>
                </c:pt>
                <c:pt idx="174">
                  <c:v>92.14</c:v>
                </c:pt>
                <c:pt idx="175">
                  <c:v>88.68</c:v>
                </c:pt>
                <c:pt idx="176">
                  <c:v>89.28</c:v>
                </c:pt>
                <c:pt idx="177">
                  <c:v>91.48</c:v>
                </c:pt>
                <c:pt idx="178">
                  <c:v>94.01</c:v>
                </c:pt>
                <c:pt idx="179">
                  <c:v>93.48</c:v>
                </c:pt>
                <c:pt idx="180">
                  <c:v>90.88</c:v>
                </c:pt>
                <c:pt idx="181">
                  <c:v>89.85</c:v>
                </c:pt>
                <c:pt idx="182">
                  <c:v>91.95</c:v>
                </c:pt>
                <c:pt idx="183">
                  <c:v>92.52</c:v>
                </c:pt>
                <c:pt idx="184">
                  <c:v>92.46</c:v>
                </c:pt>
                <c:pt idx="185">
                  <c:v>91.53</c:v>
                </c:pt>
                <c:pt idx="186">
                  <c:v>93.35</c:v>
                </c:pt>
                <c:pt idx="187">
                  <c:v>95.12</c:v>
                </c:pt>
                <c:pt idx="188">
                  <c:v>96.26</c:v>
                </c:pt>
                <c:pt idx="189">
                  <c:v>96.06</c:v>
                </c:pt>
                <c:pt idx="190">
                  <c:v>97.48</c:v>
                </c:pt>
                <c:pt idx="191">
                  <c:v>94.58</c:v>
                </c:pt>
                <c:pt idx="192">
                  <c:v>96.75</c:v>
                </c:pt>
                <c:pt idx="193">
                  <c:v>96.28</c:v>
                </c:pt>
                <c:pt idx="194">
                  <c:v>96.03</c:v>
                </c:pt>
                <c:pt idx="195">
                  <c:v>94.06</c:v>
                </c:pt>
                <c:pt idx="196">
                  <c:v>96.71</c:v>
                </c:pt>
                <c:pt idx="197">
                  <c:v>92.31</c:v>
                </c:pt>
                <c:pt idx="198">
                  <c:v>98.64</c:v>
                </c:pt>
                <c:pt idx="199">
                  <c:v>94.61</c:v>
                </c:pt>
                <c:pt idx="200">
                  <c:v>93.67</c:v>
                </c:pt>
                <c:pt idx="201">
                  <c:v>94.7</c:v>
                </c:pt>
                <c:pt idx="202">
                  <c:v>94.98</c:v>
                </c:pt>
                <c:pt idx="203">
                  <c:v>97.4</c:v>
                </c:pt>
                <c:pt idx="204">
                  <c:v>96.07</c:v>
                </c:pt>
                <c:pt idx="205">
                  <c:v>93.19</c:v>
                </c:pt>
                <c:pt idx="206">
                  <c:v>93.77</c:v>
                </c:pt>
                <c:pt idx="207">
                  <c:v>92.81</c:v>
                </c:pt>
                <c:pt idx="208">
                  <c:v>92.14</c:v>
                </c:pt>
                <c:pt idx="209">
                  <c:v>95.31</c:v>
                </c:pt>
                <c:pt idx="210">
                  <c:v>94.79</c:v>
                </c:pt>
                <c:pt idx="211">
                  <c:v>93.15</c:v>
                </c:pt>
                <c:pt idx="212">
                  <c:v>95.89</c:v>
                </c:pt>
                <c:pt idx="213">
                  <c:v>92.55</c:v>
                </c:pt>
                <c:pt idx="214">
                  <c:v>91.27</c:v>
                </c:pt>
                <c:pt idx="215">
                  <c:v>93.38</c:v>
                </c:pt>
                <c:pt idx="216">
                  <c:v>91.21</c:v>
                </c:pt>
                <c:pt idx="217">
                  <c:v>88.73</c:v>
                </c:pt>
                <c:pt idx="218">
                  <c:v>92.76</c:v>
                </c:pt>
                <c:pt idx="219">
                  <c:v>92.43</c:v>
                </c:pt>
                <c:pt idx="220">
                  <c:v>94.36</c:v>
                </c:pt>
                <c:pt idx="221">
                  <c:v>92.61</c:v>
                </c:pt>
                <c:pt idx="222">
                  <c:v>96.39</c:v>
                </c:pt>
                <c:pt idx="223">
                  <c:v>94.41</c:v>
                </c:pt>
                <c:pt idx="224">
                  <c:v>94.57</c:v>
                </c:pt>
                <c:pt idx="225">
                  <c:v>96.23</c:v>
                </c:pt>
                <c:pt idx="226">
                  <c:v>96.66</c:v>
                </c:pt>
                <c:pt idx="227">
                  <c:v>97.26</c:v>
                </c:pt>
                <c:pt idx="228">
                  <c:v>98.38</c:v>
                </c:pt>
                <c:pt idx="229">
                  <c:v>94.95</c:v>
                </c:pt>
                <c:pt idx="230">
                  <c:v>92.39</c:v>
                </c:pt>
                <c:pt idx="231">
                  <c:v>96.3</c:v>
                </c:pt>
                <c:pt idx="232">
                  <c:v>94.16</c:v>
                </c:pt>
                <c:pt idx="233">
                  <c:v>95.35</c:v>
                </c:pt>
                <c:pt idx="234">
                  <c:v>97.04</c:v>
                </c:pt>
                <c:pt idx="235">
                  <c:v>94.41</c:v>
                </c:pt>
                <c:pt idx="236">
                  <c:v>94.24</c:v>
                </c:pt>
                <c:pt idx="237">
                  <c:v>93.9</c:v>
                </c:pt>
                <c:pt idx="238">
                  <c:v>92.39</c:v>
                </c:pt>
                <c:pt idx="239">
                  <c:v>91.92</c:v>
                </c:pt>
                <c:pt idx="240">
                  <c:v>89.81</c:v>
                </c:pt>
                <c:pt idx="241">
                  <c:v>93.45</c:v>
                </c:pt>
                <c:pt idx="242">
                  <c:v>91.34</c:v>
                </c:pt>
                <c:pt idx="243">
                  <c:v>94.82</c:v>
                </c:pt>
                <c:pt idx="244">
                  <c:v>95.68</c:v>
                </c:pt>
                <c:pt idx="245">
                  <c:v>94.35</c:v>
                </c:pt>
                <c:pt idx="246">
                  <c:v>95.27</c:v>
                </c:pt>
                <c:pt idx="247">
                  <c:v>96.27</c:v>
                </c:pt>
                <c:pt idx="248">
                  <c:v>96.58</c:v>
                </c:pt>
                <c:pt idx="249">
                  <c:v>94.48</c:v>
                </c:pt>
                <c:pt idx="250">
                  <c:v>90.78</c:v>
                </c:pt>
                <c:pt idx="251">
                  <c:v>94.28</c:v>
                </c:pt>
                <c:pt idx="252">
                  <c:v>97.16</c:v>
                </c:pt>
                <c:pt idx="253">
                  <c:v>94.5</c:v>
                </c:pt>
                <c:pt idx="254">
                  <c:v>93.63</c:v>
                </c:pt>
                <c:pt idx="255">
                  <c:v>95.09</c:v>
                </c:pt>
                <c:pt idx="256">
                  <c:v>92.85</c:v>
                </c:pt>
                <c:pt idx="257">
                  <c:v>91.8</c:v>
                </c:pt>
                <c:pt idx="258">
                  <c:v>94.28</c:v>
                </c:pt>
                <c:pt idx="259">
                  <c:v>90.34</c:v>
                </c:pt>
                <c:pt idx="260">
                  <c:v>93.85</c:v>
                </c:pt>
                <c:pt idx="261">
                  <c:v>91.02</c:v>
                </c:pt>
                <c:pt idx="262">
                  <c:v>92.61</c:v>
                </c:pt>
                <c:pt idx="263">
                  <c:v>93.49</c:v>
                </c:pt>
                <c:pt idx="264">
                  <c:v>92.79</c:v>
                </c:pt>
                <c:pt idx="265">
                  <c:v>90.96</c:v>
                </c:pt>
                <c:pt idx="266">
                  <c:v>92.48</c:v>
                </c:pt>
                <c:pt idx="267">
                  <c:v>91.63</c:v>
                </c:pt>
                <c:pt idx="268">
                  <c:v>93.28</c:v>
                </c:pt>
                <c:pt idx="269">
                  <c:v>91.96</c:v>
                </c:pt>
                <c:pt idx="270">
                  <c:v>93.79</c:v>
                </c:pt>
                <c:pt idx="271">
                  <c:v>95.06</c:v>
                </c:pt>
                <c:pt idx="272">
                  <c:v>91.62</c:v>
                </c:pt>
                <c:pt idx="273">
                  <c:v>95</c:v>
                </c:pt>
                <c:pt idx="274">
                  <c:v>94.01</c:v>
                </c:pt>
                <c:pt idx="275">
                  <c:v>90.04</c:v>
                </c:pt>
                <c:pt idx="276">
                  <c:v>89.85</c:v>
                </c:pt>
                <c:pt idx="277">
                  <c:v>90.13</c:v>
                </c:pt>
                <c:pt idx="278">
                  <c:v>91.48</c:v>
                </c:pt>
                <c:pt idx="279">
                  <c:v>91.2</c:v>
                </c:pt>
                <c:pt idx="280">
                  <c:v>92.95</c:v>
                </c:pt>
                <c:pt idx="281">
                  <c:v>93.78</c:v>
                </c:pt>
                <c:pt idx="282">
                  <c:v>93.53</c:v>
                </c:pt>
                <c:pt idx="283">
                  <c:v>93.6</c:v>
                </c:pt>
                <c:pt idx="284">
                  <c:v>95.02</c:v>
                </c:pt>
                <c:pt idx="285">
                  <c:v>96.24</c:v>
                </c:pt>
                <c:pt idx="286">
                  <c:v>93.43</c:v>
                </c:pt>
                <c:pt idx="287">
                  <c:v>89.46</c:v>
                </c:pt>
                <c:pt idx="288">
                  <c:v>93.85</c:v>
                </c:pt>
                <c:pt idx="289">
                  <c:v>95.05</c:v>
                </c:pt>
                <c:pt idx="290">
                  <c:v>94.16</c:v>
                </c:pt>
                <c:pt idx="291">
                  <c:v>92.99</c:v>
                </c:pt>
                <c:pt idx="292">
                  <c:v>93.16</c:v>
                </c:pt>
                <c:pt idx="293">
                  <c:v>95.62</c:v>
                </c:pt>
                <c:pt idx="294">
                  <c:v>95.18</c:v>
                </c:pt>
                <c:pt idx="295">
                  <c:v>95.67</c:v>
                </c:pt>
                <c:pt idx="296">
                  <c:v>97.33</c:v>
                </c:pt>
                <c:pt idx="297">
                  <c:v>93.24</c:v>
                </c:pt>
                <c:pt idx="298">
                  <c:v>92.08</c:v>
                </c:pt>
                <c:pt idx="299">
                  <c:v>91.45</c:v>
                </c:pt>
                <c:pt idx="300">
                  <c:v>92.75</c:v>
                </c:pt>
                <c:pt idx="301">
                  <c:v>92.37</c:v>
                </c:pt>
                <c:pt idx="302">
                  <c:v>93.66</c:v>
                </c:pt>
                <c:pt idx="303">
                  <c:v>93.8</c:v>
                </c:pt>
                <c:pt idx="304">
                  <c:v>95.59</c:v>
                </c:pt>
                <c:pt idx="305">
                  <c:v>92.55</c:v>
                </c:pt>
                <c:pt idx="306">
                  <c:v>90.93</c:v>
                </c:pt>
                <c:pt idx="307">
                  <c:v>94.08</c:v>
                </c:pt>
                <c:pt idx="308">
                  <c:v>91.25</c:v>
                </c:pt>
                <c:pt idx="309">
                  <c:v>93.74</c:v>
                </c:pt>
                <c:pt idx="310">
                  <c:v>94.76</c:v>
                </c:pt>
                <c:pt idx="311">
                  <c:v>95.65</c:v>
                </c:pt>
                <c:pt idx="312">
                  <c:v>95.71</c:v>
                </c:pt>
                <c:pt idx="313">
                  <c:v>93.91</c:v>
                </c:pt>
                <c:pt idx="314">
                  <c:v>95.34</c:v>
                </c:pt>
                <c:pt idx="315">
                  <c:v>93.15</c:v>
                </c:pt>
                <c:pt idx="316">
                  <c:v>98.3</c:v>
                </c:pt>
                <c:pt idx="317">
                  <c:v>97.19</c:v>
                </c:pt>
                <c:pt idx="318">
                  <c:v>97.66</c:v>
                </c:pt>
                <c:pt idx="319">
                  <c:v>97.78</c:v>
                </c:pt>
                <c:pt idx="320">
                  <c:v>96.41</c:v>
                </c:pt>
                <c:pt idx="321">
                  <c:v>94.36</c:v>
                </c:pt>
                <c:pt idx="322">
                  <c:v>94.4</c:v>
                </c:pt>
                <c:pt idx="323">
                  <c:v>93.02</c:v>
                </c:pt>
                <c:pt idx="324">
                  <c:v>93.54</c:v>
                </c:pt>
                <c:pt idx="325">
                  <c:v>95.73</c:v>
                </c:pt>
                <c:pt idx="326">
                  <c:v>94.91</c:v>
                </c:pt>
                <c:pt idx="327">
                  <c:v>96.43</c:v>
                </c:pt>
                <c:pt idx="328">
                  <c:v>93.12</c:v>
                </c:pt>
                <c:pt idx="329">
                  <c:v>93.93</c:v>
                </c:pt>
                <c:pt idx="330">
                  <c:v>94.78</c:v>
                </c:pt>
                <c:pt idx="331">
                  <c:v>94.51</c:v>
                </c:pt>
                <c:pt idx="332">
                  <c:v>95.85</c:v>
                </c:pt>
                <c:pt idx="333">
                  <c:v>95</c:v>
                </c:pt>
                <c:pt idx="334">
                  <c:v>95.72</c:v>
                </c:pt>
                <c:pt idx="335">
                  <c:v>97.48</c:v>
                </c:pt>
                <c:pt idx="336">
                  <c:v>95.33</c:v>
                </c:pt>
                <c:pt idx="337">
                  <c:v>96.24</c:v>
                </c:pt>
                <c:pt idx="338">
                  <c:v>94.66</c:v>
                </c:pt>
                <c:pt idx="339">
                  <c:v>92.29</c:v>
                </c:pt>
                <c:pt idx="340">
                  <c:v>92.04</c:v>
                </c:pt>
                <c:pt idx="341">
                  <c:v>96.37</c:v>
                </c:pt>
                <c:pt idx="342">
                  <c:v>96.14</c:v>
                </c:pt>
                <c:pt idx="343">
                  <c:v>96.63</c:v>
                </c:pt>
                <c:pt idx="344">
                  <c:v>94</c:v>
                </c:pt>
                <c:pt idx="345">
                  <c:v>94.09</c:v>
                </c:pt>
                <c:pt idx="346">
                  <c:v>93.38</c:v>
                </c:pt>
                <c:pt idx="347">
                  <c:v>94.52</c:v>
                </c:pt>
                <c:pt idx="348">
                  <c:v>93.63</c:v>
                </c:pt>
                <c:pt idx="349">
                  <c:v>90.64</c:v>
                </c:pt>
                <c:pt idx="350">
                  <c:v>86.88</c:v>
                </c:pt>
                <c:pt idx="351">
                  <c:v>87.3</c:v>
                </c:pt>
                <c:pt idx="352">
                  <c:v>89.28</c:v>
                </c:pt>
                <c:pt idx="353">
                  <c:v>85.04</c:v>
                </c:pt>
                <c:pt idx="354">
                  <c:v>84.1</c:v>
                </c:pt>
                <c:pt idx="355">
                  <c:v>82.34</c:v>
                </c:pt>
                <c:pt idx="356">
                  <c:v>88.51</c:v>
                </c:pt>
                <c:pt idx="357">
                  <c:v>89.21</c:v>
                </c:pt>
                <c:pt idx="358">
                  <c:v>89.07</c:v>
                </c:pt>
                <c:pt idx="359">
                  <c:v>87.72</c:v>
                </c:pt>
                <c:pt idx="360">
                  <c:v>86.68</c:v>
                </c:pt>
                <c:pt idx="361">
                  <c:v>84.19</c:v>
                </c:pt>
                <c:pt idx="362">
                  <c:v>89.45</c:v>
                </c:pt>
                <c:pt idx="363">
                  <c:v>88.71</c:v>
                </c:pt>
                <c:pt idx="364">
                  <c:v>87.28</c:v>
                </c:pt>
              </c:numCache>
            </c:numRef>
          </c:yVal>
          <c:smooth val="0"/>
          <c:extLst>
            <c:ext xmlns:c16="http://schemas.microsoft.com/office/drawing/2014/chart" uri="{C3380CC4-5D6E-409C-BE32-E72D297353CC}">
              <c16:uniqueId val="{00000000-6592-46A0-A793-1673495C1B32}"/>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100"/>
          <c:min val="76"/>
        </c:scaling>
        <c:delete val="0"/>
        <c:axPos val="l"/>
        <c:title>
          <c:tx>
            <c:rich>
              <a:bodyPr rot="-5400000" vert="horz"/>
              <a:lstStyle/>
              <a:p>
                <a:pPr>
                  <a:defRPr sz="1400"/>
                </a:pPr>
                <a:r>
                  <a:rPr lang="en-US" sz="1400" baseline="0"/>
                  <a:t>Humidity (%</a:t>
                </a:r>
                <a:r>
                  <a:rPr lang="en-US" sz="1400"/>
                  <a:t>)</a:t>
                </a:r>
              </a:p>
            </c:rich>
          </c:tx>
          <c:layout>
            <c:manualLayout>
              <c:xMode val="edge"/>
              <c:yMode val="edge"/>
              <c:x val="1.0748932413196636E-2"/>
              <c:y val="0.27984055469002206"/>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Monthly Avg. </a:t>
            </a:r>
            <a:r>
              <a:rPr lang="en-US" sz="1800" b="1" i="0" u="none" strike="noStrike" baseline="0">
                <a:effectLst/>
              </a:rPr>
              <a:t>Daily </a:t>
            </a:r>
            <a:r>
              <a:rPr lang="en-US" sz="1800" b="1" i="0" baseline="0">
                <a:effectLst/>
              </a:rPr>
              <a:t>ET Index</a:t>
            </a:r>
            <a:endParaRPr lang="en-US">
              <a:effectLst/>
            </a:endParaRPr>
          </a:p>
        </c:rich>
      </c:tx>
      <c:layout>
        <c:manualLayout>
          <c:xMode val="edge"/>
          <c:yMode val="edge"/>
          <c:x val="0.31845068568556589"/>
          <c:y val="4.2075326936412777E-2"/>
        </c:manualLayout>
      </c:layout>
      <c:overlay val="0"/>
    </c:title>
    <c:autoTitleDeleted val="0"/>
    <c:plotArea>
      <c:layout>
        <c:manualLayout>
          <c:layoutTarget val="inner"/>
          <c:xMode val="edge"/>
          <c:yMode val="edge"/>
          <c:x val="9.8795263623961904E-2"/>
          <c:y val="0.12904311773645408"/>
          <c:w val="0.85694122011344331"/>
          <c:h val="0.7358043939073512"/>
        </c:manualLayout>
      </c:layout>
      <c:lineChart>
        <c:grouping val="standard"/>
        <c:varyColors val="0"/>
        <c:ser>
          <c:idx val="0"/>
          <c:order val="0"/>
          <c:tx>
            <c:v>2024</c:v>
          </c:tx>
          <c:spPr>
            <a:ln>
              <a:solidFill>
                <a:srgbClr val="0000FF"/>
              </a:solidFill>
            </a:ln>
          </c:spPr>
          <c:marker>
            <c:symbol val="square"/>
            <c:size val="9"/>
            <c:spPr>
              <a:solidFill>
                <a:srgbClr val="0000FF"/>
              </a:solidFill>
              <a:ln>
                <a:solidFill>
                  <a:srgbClr val="0000FF"/>
                </a:solidFill>
              </a:ln>
            </c:spPr>
          </c:marker>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'ET Index'!$Q$12:$AB$12</c:f>
              <c:numCache>
                <c:formatCode>0.00</c:formatCode>
                <c:ptCount val="12"/>
                <c:pt idx="0">
                  <c:v>4.121612903225806</c:v>
                </c:pt>
                <c:pt idx="1">
                  <c:v>4.4465517241379304</c:v>
                </c:pt>
                <c:pt idx="2">
                  <c:v>4.4451612903225808</c:v>
                </c:pt>
              </c:numCache>
            </c:numRef>
          </c:val>
          <c:smooth val="0"/>
          <c:extLst>
            <c:ext xmlns:c16="http://schemas.microsoft.com/office/drawing/2014/chart" uri="{C3380CC4-5D6E-409C-BE32-E72D297353CC}">
              <c16:uniqueId val="{00000000-EC72-4CBE-8499-AF7EFCD03398}"/>
            </c:ext>
          </c:extLst>
        </c:ser>
        <c:ser>
          <c:idx val="2"/>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'ET Index'!$Q$16:$AB$16</c:f>
                <c:numCache>
                  <c:formatCode>General</c:formatCode>
                  <c:ptCount val="12"/>
                  <c:pt idx="0">
                    <c:v>0.46094805835207742</c:v>
                  </c:pt>
                  <c:pt idx="1">
                    <c:v>0.23702678303659283</c:v>
                  </c:pt>
                  <c:pt idx="2">
                    <c:v>0.33676530323754855</c:v>
                  </c:pt>
                  <c:pt idx="3">
                    <c:v>0.62602910337427886</c:v>
                  </c:pt>
                  <c:pt idx="4">
                    <c:v>0.32308608699416835</c:v>
                  </c:pt>
                  <c:pt idx="5">
                    <c:v>0.46889880310108434</c:v>
                  </c:pt>
                  <c:pt idx="6">
                    <c:v>0.28208764952833015</c:v>
                  </c:pt>
                  <c:pt idx="7">
                    <c:v>0.14877043557785044</c:v>
                  </c:pt>
                  <c:pt idx="8">
                    <c:v>0.18786510954063843</c:v>
                  </c:pt>
                  <c:pt idx="9">
                    <c:v>0.35553503687615795</c:v>
                  </c:pt>
                  <c:pt idx="10">
                    <c:v>0.24162325919231381</c:v>
                  </c:pt>
                  <c:pt idx="11">
                    <c:v>0.52672431541687947</c:v>
                  </c:pt>
                </c:numCache>
              </c:numRef>
            </c:plus>
            <c:minus>
              <c:numRef>
                <c:f>'ET Index'!$Q$16:$AB$16</c:f>
                <c:numCache>
                  <c:formatCode>General</c:formatCode>
                  <c:ptCount val="12"/>
                  <c:pt idx="0">
                    <c:v>0.46094805835207742</c:v>
                  </c:pt>
                  <c:pt idx="1">
                    <c:v>0.23702678303659283</c:v>
                  </c:pt>
                  <c:pt idx="2">
                    <c:v>0.33676530323754855</c:v>
                  </c:pt>
                  <c:pt idx="3">
                    <c:v>0.62602910337427886</c:v>
                  </c:pt>
                  <c:pt idx="4">
                    <c:v>0.32308608699416835</c:v>
                  </c:pt>
                  <c:pt idx="5">
                    <c:v>0.46889880310108434</c:v>
                  </c:pt>
                  <c:pt idx="6">
                    <c:v>0.28208764952833015</c:v>
                  </c:pt>
                  <c:pt idx="7">
                    <c:v>0.14877043557785044</c:v>
                  </c:pt>
                  <c:pt idx="8">
                    <c:v>0.18786510954063843</c:v>
                  </c:pt>
                  <c:pt idx="9">
                    <c:v>0.35553503687615795</c:v>
                  </c:pt>
                  <c:pt idx="10">
                    <c:v>0.24162325919231381</c:v>
                  </c:pt>
                  <c:pt idx="11">
                    <c:v>0.52672431541687947</c:v>
                  </c:pt>
                </c:numCache>
              </c:numRef>
            </c:minus>
          </c:errBars>
          <c:cat>
            <c:strRef>
              <c:f>'Air Temp'!$B$98:$M$98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'ET Index'!$Q$15:$AB$15</c:f>
              <c:numCache>
                <c:formatCode>0.0</c:formatCode>
                <c:ptCount val="12"/>
                <c:pt idx="0">
                  <c:v>3.9583512544802866</c:v>
                </c:pt>
                <c:pt idx="1">
                  <c:v>4.4749616858237546</c:v>
                </c:pt>
                <c:pt idx="2">
                  <c:v>4.5853870967741939</c:v>
                </c:pt>
                <c:pt idx="3">
                  <c:v>4.2707407407407407</c:v>
                </c:pt>
                <c:pt idx="4">
                  <c:v>3.2221863799283152</c:v>
                </c:pt>
                <c:pt idx="5">
                  <c:v>2.8769349115834348</c:v>
                </c:pt>
                <c:pt idx="6">
                  <c:v>2.6282078853046595</c:v>
                </c:pt>
                <c:pt idx="7">
                  <c:v>2.7370250896057349</c:v>
                </c:pt>
                <c:pt idx="8">
                  <c:v>2.7932592592592589</c:v>
                </c:pt>
                <c:pt idx="9">
                  <c:v>2.7126164874551963</c:v>
                </c:pt>
                <c:pt idx="10">
                  <c:v>2.4560740740740741</c:v>
                </c:pt>
                <c:pt idx="11">
                  <c:v>3.3572759856630823</c:v>
                </c:pt>
              </c:numCache>
            </c:numRef>
          </c:val>
          <c:smooth val="0"/>
          <c:extLst>
            <c:ext xmlns:c16="http://schemas.microsoft.com/office/drawing/2014/chart" uri="{C3380CC4-5D6E-409C-BE32-E72D297353CC}">
              <c16:uniqueId val="{00000001-EC72-4CBE-8499-AF7EFCD03398}"/>
            </c:ext>
          </c:extLst>
        </c:ser>
        <c:dLbls>
          <c:showLegendKey val="0"/>
          <c:showVal val="0"/>
          <c:showCatName val="0"/>
          <c:showSerName val="0"/>
          <c:showPercent val="0"/>
          <c:showBubbleSize val="0"/>
        </c:dLbls>
        <c:marker val="1"/>
        <c:smooth val="0"/>
        <c:axId val="636491152"/>
        <c:axId val="636491544"/>
      </c:lineChart>
      <c:catAx>
        <c:axId val="6364911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636491544"/>
        <c:crosses val="autoZero"/>
        <c:auto val="1"/>
        <c:lblAlgn val="ctr"/>
        <c:lblOffset val="100"/>
        <c:noMultiLvlLbl val="0"/>
      </c:catAx>
      <c:valAx>
        <c:axId val="636491544"/>
        <c:scaling>
          <c:orientation val="minMax"/>
          <c:max val="5.6"/>
          <c:min val="1.5"/>
        </c:scaling>
        <c:delete val="0"/>
        <c:axPos val="l"/>
        <c:title>
          <c:tx>
            <c:rich>
              <a:bodyPr rot="-5400000" vert="horz"/>
              <a:lstStyle/>
              <a:p>
                <a:pPr>
                  <a:defRPr sz="1600"/>
                </a:pPr>
                <a:r>
                  <a:rPr lang="en-US" sz="1600"/>
                  <a:t>ET Index</a:t>
                </a:r>
              </a:p>
            </c:rich>
          </c:tx>
          <c:overlay val="0"/>
        </c:title>
        <c:numFmt formatCode="0.0" sourceLinked="0"/>
        <c:majorTickMark val="out"/>
        <c:minorTickMark val="none"/>
        <c:tickLblPos val="nextTo"/>
        <c:txPr>
          <a:bodyPr/>
          <a:lstStyle/>
          <a:p>
            <a:pPr>
              <a:defRPr sz="1100"/>
            </a:pPr>
            <a:endParaRPr lang="en-US"/>
          </a:p>
        </c:txPr>
        <c:crossAx val="636491152"/>
        <c:crosses val="autoZero"/>
        <c:crossBetween val="between"/>
        <c:majorUnit val="0.5"/>
      </c:valAx>
    </c:plotArea>
    <c:legend>
      <c:legendPos val="r"/>
      <c:layout>
        <c:manualLayout>
          <c:xMode val="edge"/>
          <c:yMode val="edge"/>
          <c:x val="0.80186110379819542"/>
          <c:y val="6.0225646372591889E-2"/>
          <c:w val="0.17534254361821794"/>
          <c:h val="0.12150206317901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4.92</c:v>
                </c:pt>
                <c:pt idx="1">
                  <c:v>4.2300000000000004</c:v>
                </c:pt>
                <c:pt idx="2">
                  <c:v>3.93</c:v>
                </c:pt>
                <c:pt idx="3">
                  <c:v>4.32</c:v>
                </c:pt>
                <c:pt idx="4">
                  <c:v>3.8</c:v>
                </c:pt>
                <c:pt idx="5">
                  <c:v>3.5</c:v>
                </c:pt>
                <c:pt idx="6">
                  <c:v>4.03</c:v>
                </c:pt>
                <c:pt idx="7">
                  <c:v>4.4000000000000004</c:v>
                </c:pt>
                <c:pt idx="8">
                  <c:v>4.33</c:v>
                </c:pt>
                <c:pt idx="9">
                  <c:v>4.66</c:v>
                </c:pt>
                <c:pt idx="10">
                  <c:v>4.5199999999999996</c:v>
                </c:pt>
                <c:pt idx="11">
                  <c:v>4.8899999999999997</c:v>
                </c:pt>
                <c:pt idx="12">
                  <c:v>5.32</c:v>
                </c:pt>
                <c:pt idx="13">
                  <c:v>4.9400000000000004</c:v>
                </c:pt>
                <c:pt idx="14">
                  <c:v>3.83</c:v>
                </c:pt>
                <c:pt idx="15">
                  <c:v>3.23</c:v>
                </c:pt>
                <c:pt idx="16">
                  <c:v>4.45</c:v>
                </c:pt>
                <c:pt idx="17">
                  <c:v>4.8600000000000003</c:v>
                </c:pt>
                <c:pt idx="18">
                  <c:v>4.2699999999999996</c:v>
                </c:pt>
                <c:pt idx="19">
                  <c:v>4.16</c:v>
                </c:pt>
                <c:pt idx="20">
                  <c:v>4.13</c:v>
                </c:pt>
                <c:pt idx="21">
                  <c:v>3.69</c:v>
                </c:pt>
                <c:pt idx="22">
                  <c:v>3.63</c:v>
                </c:pt>
                <c:pt idx="23">
                  <c:v>4.78</c:v>
                </c:pt>
                <c:pt idx="24">
                  <c:v>4.63</c:v>
                </c:pt>
                <c:pt idx="25">
                  <c:v>4.42</c:v>
                </c:pt>
                <c:pt idx="26">
                  <c:v>4.3099999999999996</c:v>
                </c:pt>
                <c:pt idx="27">
                  <c:v>4.3099999999999996</c:v>
                </c:pt>
                <c:pt idx="28">
                  <c:v>5.54</c:v>
                </c:pt>
                <c:pt idx="29">
                  <c:v>5.4</c:v>
                </c:pt>
                <c:pt idx="30">
                  <c:v>4.3</c:v>
                </c:pt>
                <c:pt idx="31">
                  <c:v>4.6399999999999997</c:v>
                </c:pt>
                <c:pt idx="32">
                  <c:v>4.4000000000000004</c:v>
                </c:pt>
                <c:pt idx="33">
                  <c:v>5.23</c:v>
                </c:pt>
                <c:pt idx="34">
                  <c:v>4.68</c:v>
                </c:pt>
                <c:pt idx="35">
                  <c:v>4.54</c:v>
                </c:pt>
                <c:pt idx="36">
                  <c:v>4.9800000000000004</c:v>
                </c:pt>
                <c:pt idx="37">
                  <c:v>5.61</c:v>
                </c:pt>
                <c:pt idx="38">
                  <c:v>5.45</c:v>
                </c:pt>
                <c:pt idx="39">
                  <c:v>5.29</c:v>
                </c:pt>
                <c:pt idx="40">
                  <c:v>6.28</c:v>
                </c:pt>
                <c:pt idx="41">
                  <c:v>4.95</c:v>
                </c:pt>
                <c:pt idx="42">
                  <c:v>4.96</c:v>
                </c:pt>
                <c:pt idx="43">
                  <c:v>4.74</c:v>
                </c:pt>
                <c:pt idx="44">
                  <c:v>4.8600000000000003</c:v>
                </c:pt>
                <c:pt idx="45">
                  <c:v>4.4000000000000004</c:v>
                </c:pt>
                <c:pt idx="46">
                  <c:v>4.68</c:v>
                </c:pt>
                <c:pt idx="47">
                  <c:v>4.9000000000000004</c:v>
                </c:pt>
                <c:pt idx="48">
                  <c:v>4.22</c:v>
                </c:pt>
                <c:pt idx="49">
                  <c:v>4.96</c:v>
                </c:pt>
                <c:pt idx="50">
                  <c:v>4.9800000000000004</c:v>
                </c:pt>
                <c:pt idx="51">
                  <c:v>4.07</c:v>
                </c:pt>
                <c:pt idx="52">
                  <c:v>4.2</c:v>
                </c:pt>
                <c:pt idx="53">
                  <c:v>3.78</c:v>
                </c:pt>
                <c:pt idx="54">
                  <c:v>4</c:v>
                </c:pt>
                <c:pt idx="55">
                  <c:v>4.79</c:v>
                </c:pt>
                <c:pt idx="56">
                  <c:v>4.43</c:v>
                </c:pt>
                <c:pt idx="57">
                  <c:v>5.03</c:v>
                </c:pt>
                <c:pt idx="58">
                  <c:v>4.62</c:v>
                </c:pt>
                <c:pt idx="59">
                  <c:v>4.33</c:v>
                </c:pt>
                <c:pt idx="60">
                  <c:v>4.66</c:v>
                </c:pt>
                <c:pt idx="61">
                  <c:v>4.72</c:v>
                </c:pt>
                <c:pt idx="62">
                  <c:v>4.78</c:v>
                </c:pt>
                <c:pt idx="63">
                  <c:v>5.25</c:v>
                </c:pt>
                <c:pt idx="64">
                  <c:v>5.07</c:v>
                </c:pt>
                <c:pt idx="65">
                  <c:v>4.62</c:v>
                </c:pt>
                <c:pt idx="66">
                  <c:v>5.01</c:v>
                </c:pt>
                <c:pt idx="67">
                  <c:v>4.34</c:v>
                </c:pt>
                <c:pt idx="68">
                  <c:v>4.58</c:v>
                </c:pt>
                <c:pt idx="69">
                  <c:v>4.22</c:v>
                </c:pt>
                <c:pt idx="70">
                  <c:v>4.7300000000000004</c:v>
                </c:pt>
                <c:pt idx="71">
                  <c:v>4.88</c:v>
                </c:pt>
                <c:pt idx="72">
                  <c:v>4.4400000000000004</c:v>
                </c:pt>
                <c:pt idx="73">
                  <c:v>4.4800000000000004</c:v>
                </c:pt>
                <c:pt idx="74">
                  <c:v>4.95</c:v>
                </c:pt>
                <c:pt idx="75">
                  <c:v>4.8600000000000003</c:v>
                </c:pt>
                <c:pt idx="76">
                  <c:v>4.82</c:v>
                </c:pt>
                <c:pt idx="77">
                  <c:v>4.1399999999999997</c:v>
                </c:pt>
                <c:pt idx="78">
                  <c:v>4.5</c:v>
                </c:pt>
                <c:pt idx="79">
                  <c:v>4.24</c:v>
                </c:pt>
                <c:pt idx="80">
                  <c:v>4.68</c:v>
                </c:pt>
                <c:pt idx="81">
                  <c:v>4.6900000000000004</c:v>
                </c:pt>
                <c:pt idx="82">
                  <c:v>4.55</c:v>
                </c:pt>
                <c:pt idx="83">
                  <c:v>4.9000000000000004</c:v>
                </c:pt>
                <c:pt idx="84">
                  <c:v>4.72</c:v>
                </c:pt>
                <c:pt idx="85">
                  <c:v>4.3099999999999996</c:v>
                </c:pt>
                <c:pt idx="86">
                  <c:v>4.5199999999999996</c:v>
                </c:pt>
                <c:pt idx="87">
                  <c:v>4.42</c:v>
                </c:pt>
                <c:pt idx="88">
                  <c:v>4.2300000000000004</c:v>
                </c:pt>
                <c:pt idx="89">
                  <c:v>4.12</c:v>
                </c:pt>
                <c:pt idx="90">
                  <c:v>3.59</c:v>
                </c:pt>
                <c:pt idx="91">
                  <c:v>3.27</c:v>
                </c:pt>
                <c:pt idx="92">
                  <c:v>3.42</c:v>
                </c:pt>
                <c:pt idx="93">
                  <c:v>3.94</c:v>
                </c:pt>
                <c:pt idx="94">
                  <c:v>4.34</c:v>
                </c:pt>
                <c:pt idx="95">
                  <c:v>4.93</c:v>
                </c:pt>
                <c:pt idx="96">
                  <c:v>4.78</c:v>
                </c:pt>
                <c:pt idx="97">
                  <c:v>5.26</c:v>
                </c:pt>
                <c:pt idx="98">
                  <c:v>5</c:v>
                </c:pt>
                <c:pt idx="99">
                  <c:v>4.6900000000000004</c:v>
                </c:pt>
                <c:pt idx="100">
                  <c:v>4.42</c:v>
                </c:pt>
                <c:pt idx="101">
                  <c:v>4.18</c:v>
                </c:pt>
                <c:pt idx="102">
                  <c:v>4.2300000000000004</c:v>
                </c:pt>
                <c:pt idx="103">
                  <c:v>3.8</c:v>
                </c:pt>
                <c:pt idx="104">
                  <c:v>3.38</c:v>
                </c:pt>
                <c:pt idx="105">
                  <c:v>3.72</c:v>
                </c:pt>
                <c:pt idx="106">
                  <c:v>3.67</c:v>
                </c:pt>
                <c:pt idx="107">
                  <c:v>3.47</c:v>
                </c:pt>
                <c:pt idx="108">
                  <c:v>3.13</c:v>
                </c:pt>
                <c:pt idx="109">
                  <c:v>3.18</c:v>
                </c:pt>
                <c:pt idx="110">
                  <c:v>2.93</c:v>
                </c:pt>
                <c:pt idx="111">
                  <c:v>3.73</c:v>
                </c:pt>
                <c:pt idx="112">
                  <c:v>4.09</c:v>
                </c:pt>
                <c:pt idx="113">
                  <c:v>4.4800000000000004</c:v>
                </c:pt>
                <c:pt idx="114">
                  <c:v>3.62</c:v>
                </c:pt>
                <c:pt idx="115">
                  <c:v>3.22</c:v>
                </c:pt>
                <c:pt idx="116">
                  <c:v>2.93</c:v>
                </c:pt>
                <c:pt idx="117">
                  <c:v>2.85</c:v>
                </c:pt>
                <c:pt idx="118">
                  <c:v>2.69</c:v>
                </c:pt>
                <c:pt idx="119">
                  <c:v>2.25</c:v>
                </c:pt>
                <c:pt idx="120">
                  <c:v>2.33</c:v>
                </c:pt>
                <c:pt idx="121">
                  <c:v>2.9</c:v>
                </c:pt>
                <c:pt idx="122">
                  <c:v>2.62</c:v>
                </c:pt>
                <c:pt idx="123">
                  <c:v>3.11</c:v>
                </c:pt>
                <c:pt idx="124">
                  <c:v>2.75</c:v>
                </c:pt>
                <c:pt idx="125">
                  <c:v>2.58</c:v>
                </c:pt>
                <c:pt idx="126">
                  <c:v>2.67</c:v>
                </c:pt>
                <c:pt idx="127">
                  <c:v>2.83</c:v>
                </c:pt>
                <c:pt idx="128">
                  <c:v>3.04</c:v>
                </c:pt>
                <c:pt idx="129">
                  <c:v>3.34</c:v>
                </c:pt>
                <c:pt idx="130">
                  <c:v>3.14</c:v>
                </c:pt>
                <c:pt idx="131">
                  <c:v>3.44</c:v>
                </c:pt>
                <c:pt idx="132">
                  <c:v>3.51</c:v>
                </c:pt>
                <c:pt idx="133">
                  <c:v>3.37</c:v>
                </c:pt>
                <c:pt idx="134">
                  <c:v>2.92</c:v>
                </c:pt>
                <c:pt idx="135">
                  <c:v>2.62</c:v>
                </c:pt>
                <c:pt idx="136">
                  <c:v>2.5</c:v>
                </c:pt>
                <c:pt idx="137">
                  <c:v>2.9</c:v>
                </c:pt>
                <c:pt idx="138">
                  <c:v>2.97</c:v>
                </c:pt>
                <c:pt idx="139">
                  <c:v>2.76</c:v>
                </c:pt>
                <c:pt idx="140">
                  <c:v>2.56</c:v>
                </c:pt>
                <c:pt idx="141">
                  <c:v>2.58</c:v>
                </c:pt>
                <c:pt idx="142">
                  <c:v>2.81</c:v>
                </c:pt>
                <c:pt idx="143">
                  <c:v>2.99</c:v>
                </c:pt>
                <c:pt idx="144">
                  <c:v>2.76</c:v>
                </c:pt>
                <c:pt idx="145">
                  <c:v>2.44</c:v>
                </c:pt>
                <c:pt idx="146">
                  <c:v>3.1</c:v>
                </c:pt>
                <c:pt idx="147">
                  <c:v>3</c:v>
                </c:pt>
                <c:pt idx="148">
                  <c:v>2.42</c:v>
                </c:pt>
                <c:pt idx="149">
                  <c:v>2.73</c:v>
                </c:pt>
                <c:pt idx="150">
                  <c:v>2.95</c:v>
                </c:pt>
                <c:pt idx="151">
                  <c:v>2.1800000000000002</c:v>
                </c:pt>
                <c:pt idx="152">
                  <c:v>2.4500000000000002</c:v>
                </c:pt>
                <c:pt idx="153">
                  <c:v>2.5499999999999998</c:v>
                </c:pt>
                <c:pt idx="154">
                  <c:v>2.35</c:v>
                </c:pt>
                <c:pt idx="155">
                  <c:v>2.0499999999999998</c:v>
                </c:pt>
                <c:pt idx="156">
                  <c:v>2.6</c:v>
                </c:pt>
                <c:pt idx="157">
                  <c:v>1.86</c:v>
                </c:pt>
                <c:pt idx="158">
                  <c:v>2.36</c:v>
                </c:pt>
                <c:pt idx="159">
                  <c:v>2.1800000000000002</c:v>
                </c:pt>
                <c:pt idx="160">
                  <c:v>2.2599999999999998</c:v>
                </c:pt>
                <c:pt idx="161">
                  <c:v>2.5299999999999998</c:v>
                </c:pt>
                <c:pt idx="162">
                  <c:v>2.3199999999999998</c:v>
                </c:pt>
                <c:pt idx="163">
                  <c:v>2.56</c:v>
                </c:pt>
                <c:pt idx="164">
                  <c:v>2.9</c:v>
                </c:pt>
                <c:pt idx="165">
                  <c:v>2.4700000000000002</c:v>
                </c:pt>
                <c:pt idx="166">
                  <c:v>2.75</c:v>
                </c:pt>
                <c:pt idx="167">
                  <c:v>2.98</c:v>
                </c:pt>
                <c:pt idx="168">
                  <c:v>2.85</c:v>
                </c:pt>
                <c:pt idx="169">
                  <c:v>3.01</c:v>
                </c:pt>
                <c:pt idx="170">
                  <c:v>2.82</c:v>
                </c:pt>
                <c:pt idx="171">
                  <c:v>2.65</c:v>
                </c:pt>
                <c:pt idx="172">
                  <c:v>2.97</c:v>
                </c:pt>
                <c:pt idx="173">
                  <c:v>2.86</c:v>
                </c:pt>
                <c:pt idx="174">
                  <c:v>2.95</c:v>
                </c:pt>
                <c:pt idx="175">
                  <c:v>3.55</c:v>
                </c:pt>
                <c:pt idx="176">
                  <c:v>2.95</c:v>
                </c:pt>
                <c:pt idx="177">
                  <c:v>2.94</c:v>
                </c:pt>
                <c:pt idx="178">
                  <c:v>3.15</c:v>
                </c:pt>
                <c:pt idx="179">
                  <c:v>2.85</c:v>
                </c:pt>
                <c:pt idx="180">
                  <c:v>2.71</c:v>
                </c:pt>
                <c:pt idx="181">
                  <c:v>3.52</c:v>
                </c:pt>
                <c:pt idx="182">
                  <c:v>3.49</c:v>
                </c:pt>
                <c:pt idx="183">
                  <c:v>3.09</c:v>
                </c:pt>
                <c:pt idx="184">
                  <c:v>3.24</c:v>
                </c:pt>
                <c:pt idx="185">
                  <c:v>3.43</c:v>
                </c:pt>
                <c:pt idx="186">
                  <c:v>2.74</c:v>
                </c:pt>
                <c:pt idx="187">
                  <c:v>2.5299999999999998</c:v>
                </c:pt>
                <c:pt idx="188">
                  <c:v>2.5099999999999998</c:v>
                </c:pt>
                <c:pt idx="189">
                  <c:v>2.63</c:v>
                </c:pt>
                <c:pt idx="190">
                  <c:v>2.86</c:v>
                </c:pt>
                <c:pt idx="191">
                  <c:v>3.09</c:v>
                </c:pt>
                <c:pt idx="192">
                  <c:v>2.76</c:v>
                </c:pt>
                <c:pt idx="193">
                  <c:v>3.32</c:v>
                </c:pt>
                <c:pt idx="194">
                  <c:v>3.26</c:v>
                </c:pt>
                <c:pt idx="195">
                  <c:v>2.98</c:v>
                </c:pt>
                <c:pt idx="196">
                  <c:v>3.32</c:v>
                </c:pt>
                <c:pt idx="197">
                  <c:v>2.69</c:v>
                </c:pt>
                <c:pt idx="198">
                  <c:v>3.02</c:v>
                </c:pt>
                <c:pt idx="199">
                  <c:v>2.67</c:v>
                </c:pt>
                <c:pt idx="200">
                  <c:v>2.33</c:v>
                </c:pt>
                <c:pt idx="201">
                  <c:v>2.8</c:v>
                </c:pt>
                <c:pt idx="202">
                  <c:v>3.28</c:v>
                </c:pt>
                <c:pt idx="203">
                  <c:v>2.41</c:v>
                </c:pt>
                <c:pt idx="204">
                  <c:v>3.12</c:v>
                </c:pt>
                <c:pt idx="205">
                  <c:v>3.39</c:v>
                </c:pt>
                <c:pt idx="206">
                  <c:v>3.26</c:v>
                </c:pt>
                <c:pt idx="207">
                  <c:v>3.78</c:v>
                </c:pt>
                <c:pt idx="208">
                  <c:v>3.14</c:v>
                </c:pt>
                <c:pt idx="209">
                  <c:v>2.84</c:v>
                </c:pt>
                <c:pt idx="210">
                  <c:v>2.96</c:v>
                </c:pt>
                <c:pt idx="211">
                  <c:v>3.01</c:v>
                </c:pt>
                <c:pt idx="212">
                  <c:v>3.42</c:v>
                </c:pt>
                <c:pt idx="213">
                  <c:v>3.29</c:v>
                </c:pt>
                <c:pt idx="214">
                  <c:v>3.71</c:v>
                </c:pt>
                <c:pt idx="215">
                  <c:v>3.1</c:v>
                </c:pt>
                <c:pt idx="216">
                  <c:v>2.87</c:v>
                </c:pt>
                <c:pt idx="217">
                  <c:v>2.95</c:v>
                </c:pt>
                <c:pt idx="218">
                  <c:v>3.26</c:v>
                </c:pt>
                <c:pt idx="219">
                  <c:v>2.75</c:v>
                </c:pt>
                <c:pt idx="220">
                  <c:v>2.2200000000000002</c:v>
                </c:pt>
                <c:pt idx="221">
                  <c:v>2.5499999999999998</c:v>
                </c:pt>
                <c:pt idx="222">
                  <c:v>2.71</c:v>
                </c:pt>
                <c:pt idx="223">
                  <c:v>3.25</c:v>
                </c:pt>
                <c:pt idx="224">
                  <c:v>3.13</c:v>
                </c:pt>
                <c:pt idx="225">
                  <c:v>3.24</c:v>
                </c:pt>
                <c:pt idx="226">
                  <c:v>2.98</c:v>
                </c:pt>
                <c:pt idx="227">
                  <c:v>2.58</c:v>
                </c:pt>
                <c:pt idx="228">
                  <c:v>3.05</c:v>
                </c:pt>
                <c:pt idx="229">
                  <c:v>2.75</c:v>
                </c:pt>
                <c:pt idx="230">
                  <c:v>2.93</c:v>
                </c:pt>
                <c:pt idx="231">
                  <c:v>2.91</c:v>
                </c:pt>
                <c:pt idx="232">
                  <c:v>2.52</c:v>
                </c:pt>
                <c:pt idx="233">
                  <c:v>3.2</c:v>
                </c:pt>
                <c:pt idx="234">
                  <c:v>2.5</c:v>
                </c:pt>
                <c:pt idx="235">
                  <c:v>3.44</c:v>
                </c:pt>
                <c:pt idx="236">
                  <c:v>2.81</c:v>
                </c:pt>
                <c:pt idx="237">
                  <c:v>3.34</c:v>
                </c:pt>
                <c:pt idx="238">
                  <c:v>2.69</c:v>
                </c:pt>
                <c:pt idx="239">
                  <c:v>2.67</c:v>
                </c:pt>
                <c:pt idx="240">
                  <c:v>2.46</c:v>
                </c:pt>
                <c:pt idx="241">
                  <c:v>2.25</c:v>
                </c:pt>
                <c:pt idx="242">
                  <c:v>2.39</c:v>
                </c:pt>
                <c:pt idx="243">
                  <c:v>3.04</c:v>
                </c:pt>
                <c:pt idx="244">
                  <c:v>3</c:v>
                </c:pt>
                <c:pt idx="245">
                  <c:v>2.5</c:v>
                </c:pt>
                <c:pt idx="246">
                  <c:v>2.94</c:v>
                </c:pt>
                <c:pt idx="247">
                  <c:v>2.85</c:v>
                </c:pt>
                <c:pt idx="248">
                  <c:v>2.57</c:v>
                </c:pt>
                <c:pt idx="249">
                  <c:v>2.46</c:v>
                </c:pt>
                <c:pt idx="250">
                  <c:v>2.3199999999999998</c:v>
                </c:pt>
                <c:pt idx="251">
                  <c:v>2.46</c:v>
                </c:pt>
                <c:pt idx="252">
                  <c:v>2.96</c:v>
                </c:pt>
                <c:pt idx="253">
                  <c:v>2.17</c:v>
                </c:pt>
                <c:pt idx="254">
                  <c:v>2.38</c:v>
                </c:pt>
                <c:pt idx="255">
                  <c:v>2.36</c:v>
                </c:pt>
                <c:pt idx="256">
                  <c:v>2.56</c:v>
                </c:pt>
                <c:pt idx="257">
                  <c:v>2.75</c:v>
                </c:pt>
                <c:pt idx="258">
                  <c:v>2.54</c:v>
                </c:pt>
                <c:pt idx="259">
                  <c:v>2.46</c:v>
                </c:pt>
                <c:pt idx="260">
                  <c:v>2.6</c:v>
                </c:pt>
                <c:pt idx="261">
                  <c:v>2.64</c:v>
                </c:pt>
                <c:pt idx="262">
                  <c:v>3.07</c:v>
                </c:pt>
                <c:pt idx="263">
                  <c:v>2.36</c:v>
                </c:pt>
                <c:pt idx="264">
                  <c:v>2.31</c:v>
                </c:pt>
                <c:pt idx="265">
                  <c:v>2.17</c:v>
                </c:pt>
                <c:pt idx="266">
                  <c:v>2.2200000000000002</c:v>
                </c:pt>
                <c:pt idx="267">
                  <c:v>2.71</c:v>
                </c:pt>
                <c:pt idx="268">
                  <c:v>2.57</c:v>
                </c:pt>
                <c:pt idx="269">
                  <c:v>2.13</c:v>
                </c:pt>
                <c:pt idx="270">
                  <c:v>2.73</c:v>
                </c:pt>
                <c:pt idx="271">
                  <c:v>2.64</c:v>
                </c:pt>
                <c:pt idx="272">
                  <c:v>2.64</c:v>
                </c:pt>
                <c:pt idx="273">
                  <c:v>2.68</c:v>
                </c:pt>
                <c:pt idx="274">
                  <c:v>2.33</c:v>
                </c:pt>
                <c:pt idx="275">
                  <c:v>2.13</c:v>
                </c:pt>
                <c:pt idx="276">
                  <c:v>2.93</c:v>
                </c:pt>
                <c:pt idx="277">
                  <c:v>3.42</c:v>
                </c:pt>
                <c:pt idx="278">
                  <c:v>3.51</c:v>
                </c:pt>
                <c:pt idx="279">
                  <c:v>2.58</c:v>
                </c:pt>
                <c:pt idx="280">
                  <c:v>2.82</c:v>
                </c:pt>
                <c:pt idx="281">
                  <c:v>2.5499999999999998</c:v>
                </c:pt>
                <c:pt idx="282">
                  <c:v>2.04</c:v>
                </c:pt>
                <c:pt idx="283">
                  <c:v>2.33</c:v>
                </c:pt>
                <c:pt idx="284">
                  <c:v>2</c:v>
                </c:pt>
                <c:pt idx="285">
                  <c:v>2.64</c:v>
                </c:pt>
                <c:pt idx="286">
                  <c:v>2.2599999999999998</c:v>
                </c:pt>
                <c:pt idx="287">
                  <c:v>2.78</c:v>
                </c:pt>
                <c:pt idx="288">
                  <c:v>2.7</c:v>
                </c:pt>
                <c:pt idx="289">
                  <c:v>2.52</c:v>
                </c:pt>
                <c:pt idx="290">
                  <c:v>2.56</c:v>
                </c:pt>
                <c:pt idx="291">
                  <c:v>2.35</c:v>
                </c:pt>
                <c:pt idx="292">
                  <c:v>2.75</c:v>
                </c:pt>
                <c:pt idx="293">
                  <c:v>2.1800000000000002</c:v>
                </c:pt>
                <c:pt idx="294">
                  <c:v>2.17</c:v>
                </c:pt>
                <c:pt idx="295">
                  <c:v>2.2999999999999998</c:v>
                </c:pt>
                <c:pt idx="296">
                  <c:v>2.97</c:v>
                </c:pt>
                <c:pt idx="297">
                  <c:v>3</c:v>
                </c:pt>
                <c:pt idx="298">
                  <c:v>2.5499999999999998</c:v>
                </c:pt>
                <c:pt idx="299">
                  <c:v>2.19</c:v>
                </c:pt>
                <c:pt idx="300">
                  <c:v>2.5499999999999998</c:v>
                </c:pt>
                <c:pt idx="301">
                  <c:v>2.2599999999999998</c:v>
                </c:pt>
                <c:pt idx="302">
                  <c:v>2.2999999999999998</c:v>
                </c:pt>
                <c:pt idx="303">
                  <c:v>2.38</c:v>
                </c:pt>
                <c:pt idx="304">
                  <c:v>2.57</c:v>
                </c:pt>
                <c:pt idx="305">
                  <c:v>1.72</c:v>
                </c:pt>
                <c:pt idx="306">
                  <c:v>2.1</c:v>
                </c:pt>
                <c:pt idx="307">
                  <c:v>1.85</c:v>
                </c:pt>
                <c:pt idx="308">
                  <c:v>1.74</c:v>
                </c:pt>
                <c:pt idx="309">
                  <c:v>2.29</c:v>
                </c:pt>
                <c:pt idx="310">
                  <c:v>2.79</c:v>
                </c:pt>
                <c:pt idx="311">
                  <c:v>2.95</c:v>
                </c:pt>
                <c:pt idx="312">
                  <c:v>2.75</c:v>
                </c:pt>
                <c:pt idx="313">
                  <c:v>2.69</c:v>
                </c:pt>
                <c:pt idx="314">
                  <c:v>2.72</c:v>
                </c:pt>
                <c:pt idx="315">
                  <c:v>2.5</c:v>
                </c:pt>
                <c:pt idx="316">
                  <c:v>2.66</c:v>
                </c:pt>
                <c:pt idx="317">
                  <c:v>2.67</c:v>
                </c:pt>
                <c:pt idx="318">
                  <c:v>2.67</c:v>
                </c:pt>
                <c:pt idx="319">
                  <c:v>2.48</c:v>
                </c:pt>
                <c:pt idx="320">
                  <c:v>2.71</c:v>
                </c:pt>
                <c:pt idx="321">
                  <c:v>2.88</c:v>
                </c:pt>
                <c:pt idx="322">
                  <c:v>2.61</c:v>
                </c:pt>
                <c:pt idx="323">
                  <c:v>2.56</c:v>
                </c:pt>
                <c:pt idx="324">
                  <c:v>2.77</c:v>
                </c:pt>
                <c:pt idx="325">
                  <c:v>2.99</c:v>
                </c:pt>
                <c:pt idx="326">
                  <c:v>4.0999999999999996</c:v>
                </c:pt>
                <c:pt idx="327">
                  <c:v>3.07</c:v>
                </c:pt>
                <c:pt idx="328">
                  <c:v>3.16</c:v>
                </c:pt>
                <c:pt idx="329">
                  <c:v>2.99</c:v>
                </c:pt>
                <c:pt idx="330">
                  <c:v>3.31</c:v>
                </c:pt>
                <c:pt idx="331">
                  <c:v>3.16</c:v>
                </c:pt>
                <c:pt idx="332">
                  <c:v>2.6</c:v>
                </c:pt>
                <c:pt idx="333">
                  <c:v>3.1</c:v>
                </c:pt>
                <c:pt idx="334">
                  <c:v>3.34</c:v>
                </c:pt>
                <c:pt idx="335">
                  <c:v>3.33</c:v>
                </c:pt>
                <c:pt idx="336">
                  <c:v>3.55</c:v>
                </c:pt>
                <c:pt idx="337">
                  <c:v>2.99</c:v>
                </c:pt>
                <c:pt idx="338">
                  <c:v>2.39</c:v>
                </c:pt>
                <c:pt idx="339">
                  <c:v>3.17</c:v>
                </c:pt>
                <c:pt idx="340">
                  <c:v>2.94</c:v>
                </c:pt>
                <c:pt idx="341">
                  <c:v>2.38</c:v>
                </c:pt>
                <c:pt idx="342">
                  <c:v>2.65</c:v>
                </c:pt>
                <c:pt idx="343">
                  <c:v>2.4700000000000002</c:v>
                </c:pt>
                <c:pt idx="344">
                  <c:v>3.21</c:v>
                </c:pt>
                <c:pt idx="345">
                  <c:v>2.8</c:v>
                </c:pt>
                <c:pt idx="346">
                  <c:v>3.26</c:v>
                </c:pt>
                <c:pt idx="347">
                  <c:v>3.21</c:v>
                </c:pt>
                <c:pt idx="348">
                  <c:v>2.76</c:v>
                </c:pt>
                <c:pt idx="349">
                  <c:v>3.36</c:v>
                </c:pt>
                <c:pt idx="350">
                  <c:v>3.84</c:v>
                </c:pt>
                <c:pt idx="351">
                  <c:v>3.94</c:v>
                </c:pt>
                <c:pt idx="352">
                  <c:v>3.33</c:v>
                </c:pt>
                <c:pt idx="353">
                  <c:v>4.75</c:v>
                </c:pt>
                <c:pt idx="354">
                  <c:v>4.42</c:v>
                </c:pt>
                <c:pt idx="355">
                  <c:v>3.84</c:v>
                </c:pt>
                <c:pt idx="356">
                  <c:v>3.23</c:v>
                </c:pt>
                <c:pt idx="357">
                  <c:v>3.42</c:v>
                </c:pt>
                <c:pt idx="358">
                  <c:v>3.53</c:v>
                </c:pt>
                <c:pt idx="359">
                  <c:v>3.41</c:v>
                </c:pt>
                <c:pt idx="360">
                  <c:v>4.41</c:v>
                </c:pt>
                <c:pt idx="361">
                  <c:v>4.17</c:v>
                </c:pt>
                <c:pt idx="362">
                  <c:v>3.35</c:v>
                </c:pt>
                <c:pt idx="363">
                  <c:v>3.52</c:v>
                </c:pt>
                <c:pt idx="364">
                  <c:v>3.58</c:v>
                </c:pt>
              </c:numCache>
            </c:numRef>
          </c:yVal>
          <c:smooth val="0"/>
          <c:extLst>
            <c:ext xmlns:c16="http://schemas.microsoft.com/office/drawing/2014/chart" uri="{C3380CC4-5D6E-409C-BE32-E72D297353CC}">
              <c16:uniqueId val="{00000000-87CA-4385-B682-CAF742128CE4}"/>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Wind Speed (m/s</a:t>
                </a:r>
                <a:r>
                  <a:rPr lang="en-US" sz="1400"/>
                  <a:t>)</a:t>
                </a:r>
              </a:p>
            </c:rich>
          </c:tx>
          <c:layout>
            <c:manualLayout>
              <c:xMode val="edge"/>
              <c:yMode val="edge"/>
              <c:x val="1.7694012504729816E-2"/>
              <c:y val="0.145136988224065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12.54</c:v>
                </c:pt>
                <c:pt idx="1">
                  <c:v>10.119999999999999</c:v>
                </c:pt>
                <c:pt idx="2">
                  <c:v>9.17</c:v>
                </c:pt>
                <c:pt idx="3">
                  <c:v>9.66</c:v>
                </c:pt>
                <c:pt idx="4">
                  <c:v>8.6300000000000008</c:v>
                </c:pt>
                <c:pt idx="5">
                  <c:v>9.5500000000000007</c:v>
                </c:pt>
                <c:pt idx="6">
                  <c:v>9.9600000000000009</c:v>
                </c:pt>
                <c:pt idx="7">
                  <c:v>11.66</c:v>
                </c:pt>
                <c:pt idx="8">
                  <c:v>11.63</c:v>
                </c:pt>
                <c:pt idx="9">
                  <c:v>12.89</c:v>
                </c:pt>
                <c:pt idx="10">
                  <c:v>11.3</c:v>
                </c:pt>
                <c:pt idx="11">
                  <c:v>11.88</c:v>
                </c:pt>
                <c:pt idx="12">
                  <c:v>12.28</c:v>
                </c:pt>
                <c:pt idx="13">
                  <c:v>11.86</c:v>
                </c:pt>
                <c:pt idx="14">
                  <c:v>10.58</c:v>
                </c:pt>
                <c:pt idx="15">
                  <c:v>8.0399999999999991</c:v>
                </c:pt>
                <c:pt idx="16">
                  <c:v>10.66</c:v>
                </c:pt>
                <c:pt idx="17">
                  <c:v>11.96</c:v>
                </c:pt>
                <c:pt idx="18">
                  <c:v>11.29</c:v>
                </c:pt>
                <c:pt idx="19">
                  <c:v>10.35</c:v>
                </c:pt>
                <c:pt idx="20">
                  <c:v>11.25</c:v>
                </c:pt>
                <c:pt idx="21">
                  <c:v>9.06</c:v>
                </c:pt>
                <c:pt idx="22">
                  <c:v>9.77</c:v>
                </c:pt>
                <c:pt idx="23">
                  <c:v>12</c:v>
                </c:pt>
                <c:pt idx="24">
                  <c:v>10.9</c:v>
                </c:pt>
                <c:pt idx="25">
                  <c:v>10.35</c:v>
                </c:pt>
                <c:pt idx="26">
                  <c:v>10.65</c:v>
                </c:pt>
                <c:pt idx="27">
                  <c:v>10.25</c:v>
                </c:pt>
                <c:pt idx="28">
                  <c:v>11.95</c:v>
                </c:pt>
                <c:pt idx="29">
                  <c:v>11.76</c:v>
                </c:pt>
                <c:pt idx="30">
                  <c:v>10</c:v>
                </c:pt>
                <c:pt idx="31">
                  <c:v>12.6</c:v>
                </c:pt>
                <c:pt idx="32">
                  <c:v>10.4</c:v>
                </c:pt>
                <c:pt idx="33">
                  <c:v>10.94</c:v>
                </c:pt>
                <c:pt idx="34">
                  <c:v>10.77</c:v>
                </c:pt>
                <c:pt idx="35">
                  <c:v>12.04</c:v>
                </c:pt>
                <c:pt idx="36">
                  <c:v>12.23</c:v>
                </c:pt>
                <c:pt idx="37">
                  <c:v>12.86</c:v>
                </c:pt>
                <c:pt idx="38">
                  <c:v>12.85</c:v>
                </c:pt>
                <c:pt idx="39">
                  <c:v>11.6</c:v>
                </c:pt>
                <c:pt idx="40">
                  <c:v>15.67</c:v>
                </c:pt>
                <c:pt idx="41">
                  <c:v>13.48</c:v>
                </c:pt>
                <c:pt idx="42">
                  <c:v>12.15</c:v>
                </c:pt>
                <c:pt idx="43">
                  <c:v>11.4</c:v>
                </c:pt>
                <c:pt idx="44">
                  <c:v>11.81</c:v>
                </c:pt>
                <c:pt idx="45">
                  <c:v>11.54</c:v>
                </c:pt>
                <c:pt idx="46">
                  <c:v>10.68</c:v>
                </c:pt>
                <c:pt idx="47">
                  <c:v>11.07</c:v>
                </c:pt>
                <c:pt idx="48">
                  <c:v>10.93</c:v>
                </c:pt>
                <c:pt idx="49">
                  <c:v>12.43</c:v>
                </c:pt>
                <c:pt idx="50">
                  <c:v>12.38</c:v>
                </c:pt>
                <c:pt idx="51">
                  <c:v>11.23</c:v>
                </c:pt>
                <c:pt idx="52">
                  <c:v>10.17</c:v>
                </c:pt>
                <c:pt idx="53">
                  <c:v>9.07</c:v>
                </c:pt>
                <c:pt idx="54">
                  <c:v>8.77</c:v>
                </c:pt>
                <c:pt idx="55">
                  <c:v>11.55</c:v>
                </c:pt>
                <c:pt idx="56">
                  <c:v>11.3</c:v>
                </c:pt>
                <c:pt idx="57">
                  <c:v>12.15</c:v>
                </c:pt>
                <c:pt idx="58">
                  <c:v>11.76</c:v>
                </c:pt>
                <c:pt idx="59">
                  <c:v>11.76</c:v>
                </c:pt>
                <c:pt idx="60">
                  <c:v>12.16</c:v>
                </c:pt>
                <c:pt idx="61">
                  <c:v>12.65</c:v>
                </c:pt>
                <c:pt idx="62">
                  <c:v>11.47</c:v>
                </c:pt>
                <c:pt idx="63">
                  <c:v>12.23</c:v>
                </c:pt>
                <c:pt idx="64">
                  <c:v>13.62</c:v>
                </c:pt>
                <c:pt idx="65">
                  <c:v>12.37</c:v>
                </c:pt>
                <c:pt idx="66">
                  <c:v>13.92</c:v>
                </c:pt>
                <c:pt idx="67">
                  <c:v>11.2</c:v>
                </c:pt>
                <c:pt idx="68">
                  <c:v>10.66</c:v>
                </c:pt>
                <c:pt idx="69">
                  <c:v>10</c:v>
                </c:pt>
                <c:pt idx="70">
                  <c:v>11.03</c:v>
                </c:pt>
                <c:pt idx="71">
                  <c:v>11.56</c:v>
                </c:pt>
                <c:pt idx="72">
                  <c:v>11.08</c:v>
                </c:pt>
                <c:pt idx="73">
                  <c:v>10.68</c:v>
                </c:pt>
                <c:pt idx="74">
                  <c:v>12.11</c:v>
                </c:pt>
                <c:pt idx="75">
                  <c:v>11.4</c:v>
                </c:pt>
                <c:pt idx="76">
                  <c:v>10.88</c:v>
                </c:pt>
                <c:pt idx="77">
                  <c:v>10.47</c:v>
                </c:pt>
                <c:pt idx="78">
                  <c:v>10.3</c:v>
                </c:pt>
                <c:pt idx="79">
                  <c:v>10.19</c:v>
                </c:pt>
                <c:pt idx="80">
                  <c:v>10.97</c:v>
                </c:pt>
                <c:pt idx="81">
                  <c:v>10.87</c:v>
                </c:pt>
                <c:pt idx="82">
                  <c:v>10.76</c:v>
                </c:pt>
                <c:pt idx="83">
                  <c:v>10.66</c:v>
                </c:pt>
                <c:pt idx="84">
                  <c:v>11.43</c:v>
                </c:pt>
                <c:pt idx="85">
                  <c:v>10.64</c:v>
                </c:pt>
                <c:pt idx="86">
                  <c:v>11.11</c:v>
                </c:pt>
                <c:pt idx="87">
                  <c:v>11.26</c:v>
                </c:pt>
                <c:pt idx="88">
                  <c:v>10.88</c:v>
                </c:pt>
                <c:pt idx="89">
                  <c:v>11.43</c:v>
                </c:pt>
                <c:pt idx="90">
                  <c:v>9.92</c:v>
                </c:pt>
                <c:pt idx="91">
                  <c:v>9.32</c:v>
                </c:pt>
                <c:pt idx="92">
                  <c:v>8.82</c:v>
                </c:pt>
                <c:pt idx="93">
                  <c:v>11.11</c:v>
                </c:pt>
                <c:pt idx="94">
                  <c:v>10.83</c:v>
                </c:pt>
                <c:pt idx="95">
                  <c:v>12</c:v>
                </c:pt>
                <c:pt idx="96">
                  <c:v>12.26</c:v>
                </c:pt>
                <c:pt idx="97">
                  <c:v>11.45</c:v>
                </c:pt>
                <c:pt idx="98">
                  <c:v>12.01</c:v>
                </c:pt>
                <c:pt idx="99">
                  <c:v>11.7</c:v>
                </c:pt>
                <c:pt idx="100">
                  <c:v>10.32</c:v>
                </c:pt>
                <c:pt idx="101">
                  <c:v>10.82</c:v>
                </c:pt>
                <c:pt idx="102">
                  <c:v>10.06</c:v>
                </c:pt>
                <c:pt idx="103">
                  <c:v>10.31</c:v>
                </c:pt>
                <c:pt idx="104">
                  <c:v>10.01</c:v>
                </c:pt>
                <c:pt idx="105">
                  <c:v>10.1</c:v>
                </c:pt>
                <c:pt idx="106">
                  <c:v>10.85</c:v>
                </c:pt>
                <c:pt idx="107">
                  <c:v>9.86</c:v>
                </c:pt>
                <c:pt idx="108">
                  <c:v>10.79</c:v>
                </c:pt>
                <c:pt idx="109">
                  <c:v>9.2200000000000006</c:v>
                </c:pt>
                <c:pt idx="110">
                  <c:v>8.89</c:v>
                </c:pt>
                <c:pt idx="111">
                  <c:v>9.6</c:v>
                </c:pt>
                <c:pt idx="112">
                  <c:v>10.49</c:v>
                </c:pt>
                <c:pt idx="113">
                  <c:v>9.98</c:v>
                </c:pt>
                <c:pt idx="114">
                  <c:v>9.94</c:v>
                </c:pt>
                <c:pt idx="115">
                  <c:v>9.08</c:v>
                </c:pt>
                <c:pt idx="116">
                  <c:v>8.66</c:v>
                </c:pt>
                <c:pt idx="117">
                  <c:v>8.69</c:v>
                </c:pt>
                <c:pt idx="118">
                  <c:v>10.52</c:v>
                </c:pt>
                <c:pt idx="119">
                  <c:v>9.35</c:v>
                </c:pt>
                <c:pt idx="120">
                  <c:v>7.51</c:v>
                </c:pt>
                <c:pt idx="121">
                  <c:v>8.84</c:v>
                </c:pt>
                <c:pt idx="122">
                  <c:v>7.74</c:v>
                </c:pt>
                <c:pt idx="123">
                  <c:v>8.81</c:v>
                </c:pt>
                <c:pt idx="124">
                  <c:v>8.5299999999999994</c:v>
                </c:pt>
                <c:pt idx="125">
                  <c:v>7.59</c:v>
                </c:pt>
                <c:pt idx="126">
                  <c:v>8.1300000000000008</c:v>
                </c:pt>
                <c:pt idx="127">
                  <c:v>9.59</c:v>
                </c:pt>
                <c:pt idx="128">
                  <c:v>9.3000000000000007</c:v>
                </c:pt>
                <c:pt idx="129">
                  <c:v>8.74</c:v>
                </c:pt>
                <c:pt idx="130">
                  <c:v>8.1199999999999992</c:v>
                </c:pt>
                <c:pt idx="131">
                  <c:v>9.9499999999999993</c:v>
                </c:pt>
                <c:pt idx="132">
                  <c:v>9.08</c:v>
                </c:pt>
                <c:pt idx="133">
                  <c:v>7.97</c:v>
                </c:pt>
                <c:pt idx="134">
                  <c:v>8.2899999999999991</c:v>
                </c:pt>
                <c:pt idx="135">
                  <c:v>7.89</c:v>
                </c:pt>
                <c:pt idx="136">
                  <c:v>8.34</c:v>
                </c:pt>
                <c:pt idx="137">
                  <c:v>8.66</c:v>
                </c:pt>
                <c:pt idx="138">
                  <c:v>8.3699999999999992</c:v>
                </c:pt>
                <c:pt idx="139">
                  <c:v>9.2100000000000009</c:v>
                </c:pt>
                <c:pt idx="140">
                  <c:v>7.37</c:v>
                </c:pt>
                <c:pt idx="141">
                  <c:v>10.45</c:v>
                </c:pt>
                <c:pt idx="142">
                  <c:v>7.89</c:v>
                </c:pt>
                <c:pt idx="143">
                  <c:v>8.0399999999999991</c:v>
                </c:pt>
                <c:pt idx="144">
                  <c:v>7.28</c:v>
                </c:pt>
                <c:pt idx="145">
                  <c:v>9.02</c:v>
                </c:pt>
                <c:pt idx="146">
                  <c:v>9.99</c:v>
                </c:pt>
                <c:pt idx="147">
                  <c:v>8.15</c:v>
                </c:pt>
                <c:pt idx="148">
                  <c:v>7.72</c:v>
                </c:pt>
                <c:pt idx="149">
                  <c:v>9.57</c:v>
                </c:pt>
                <c:pt idx="150">
                  <c:v>11.19</c:v>
                </c:pt>
                <c:pt idx="151">
                  <c:v>10.15</c:v>
                </c:pt>
                <c:pt idx="152">
                  <c:v>7.76</c:v>
                </c:pt>
                <c:pt idx="153">
                  <c:v>6.77</c:v>
                </c:pt>
                <c:pt idx="154">
                  <c:v>8.6</c:v>
                </c:pt>
                <c:pt idx="155">
                  <c:v>10.91</c:v>
                </c:pt>
                <c:pt idx="156">
                  <c:v>8.39</c:v>
                </c:pt>
                <c:pt idx="157">
                  <c:v>8.23</c:v>
                </c:pt>
                <c:pt idx="158">
                  <c:v>8.57</c:v>
                </c:pt>
                <c:pt idx="159">
                  <c:v>7.24</c:v>
                </c:pt>
                <c:pt idx="160">
                  <c:v>7.34</c:v>
                </c:pt>
                <c:pt idx="161">
                  <c:v>9.6999999999999993</c:v>
                </c:pt>
                <c:pt idx="162">
                  <c:v>7.4</c:v>
                </c:pt>
                <c:pt idx="163">
                  <c:v>7.36</c:v>
                </c:pt>
                <c:pt idx="164">
                  <c:v>9.24</c:v>
                </c:pt>
                <c:pt idx="165">
                  <c:v>8.08</c:v>
                </c:pt>
                <c:pt idx="166">
                  <c:v>7.99</c:v>
                </c:pt>
                <c:pt idx="167">
                  <c:v>7.97</c:v>
                </c:pt>
                <c:pt idx="168">
                  <c:v>9.4</c:v>
                </c:pt>
                <c:pt idx="169">
                  <c:v>7.9</c:v>
                </c:pt>
                <c:pt idx="170">
                  <c:v>10.9</c:v>
                </c:pt>
                <c:pt idx="171">
                  <c:v>9.59</c:v>
                </c:pt>
                <c:pt idx="172">
                  <c:v>7.69</c:v>
                </c:pt>
                <c:pt idx="173">
                  <c:v>8.3699999999999992</c:v>
                </c:pt>
                <c:pt idx="174">
                  <c:v>8.8000000000000007</c:v>
                </c:pt>
                <c:pt idx="175">
                  <c:v>9.66</c:v>
                </c:pt>
                <c:pt idx="176">
                  <c:v>8.19</c:v>
                </c:pt>
                <c:pt idx="177">
                  <c:v>7.66</c:v>
                </c:pt>
                <c:pt idx="178">
                  <c:v>8.8800000000000008</c:v>
                </c:pt>
                <c:pt idx="179">
                  <c:v>7.04</c:v>
                </c:pt>
                <c:pt idx="180">
                  <c:v>8.1999999999999993</c:v>
                </c:pt>
                <c:pt idx="181">
                  <c:v>9.8800000000000008</c:v>
                </c:pt>
                <c:pt idx="182">
                  <c:v>11.35</c:v>
                </c:pt>
                <c:pt idx="183">
                  <c:v>9.64</c:v>
                </c:pt>
                <c:pt idx="184">
                  <c:v>8.82</c:v>
                </c:pt>
                <c:pt idx="185">
                  <c:v>9.57</c:v>
                </c:pt>
                <c:pt idx="186">
                  <c:v>8.16</c:v>
                </c:pt>
                <c:pt idx="187">
                  <c:v>8.4499999999999993</c:v>
                </c:pt>
                <c:pt idx="188">
                  <c:v>6.53</c:v>
                </c:pt>
                <c:pt idx="189">
                  <c:v>8.39</c:v>
                </c:pt>
                <c:pt idx="190">
                  <c:v>8.5299999999999994</c:v>
                </c:pt>
                <c:pt idx="191">
                  <c:v>8.39</c:v>
                </c:pt>
                <c:pt idx="192">
                  <c:v>7.51</c:v>
                </c:pt>
                <c:pt idx="193">
                  <c:v>8.77</c:v>
                </c:pt>
                <c:pt idx="194">
                  <c:v>8.68</c:v>
                </c:pt>
                <c:pt idx="195">
                  <c:v>8.52</c:v>
                </c:pt>
                <c:pt idx="196">
                  <c:v>9.64</c:v>
                </c:pt>
                <c:pt idx="197">
                  <c:v>8.27</c:v>
                </c:pt>
                <c:pt idx="198">
                  <c:v>7.54</c:v>
                </c:pt>
                <c:pt idx="199">
                  <c:v>9.0399999999999991</c:v>
                </c:pt>
                <c:pt idx="200">
                  <c:v>6.76</c:v>
                </c:pt>
                <c:pt idx="201">
                  <c:v>8.11</c:v>
                </c:pt>
                <c:pt idx="202">
                  <c:v>10.68</c:v>
                </c:pt>
                <c:pt idx="203">
                  <c:v>7.33</c:v>
                </c:pt>
                <c:pt idx="204">
                  <c:v>8.23</c:v>
                </c:pt>
                <c:pt idx="205">
                  <c:v>9.75</c:v>
                </c:pt>
                <c:pt idx="206">
                  <c:v>7.95</c:v>
                </c:pt>
                <c:pt idx="207">
                  <c:v>8.9499999999999993</c:v>
                </c:pt>
                <c:pt idx="208">
                  <c:v>8.43</c:v>
                </c:pt>
                <c:pt idx="209">
                  <c:v>7.97</c:v>
                </c:pt>
                <c:pt idx="210">
                  <c:v>8.93</c:v>
                </c:pt>
                <c:pt idx="211">
                  <c:v>9.7100000000000009</c:v>
                </c:pt>
                <c:pt idx="212">
                  <c:v>8</c:v>
                </c:pt>
                <c:pt idx="213">
                  <c:v>9.51</c:v>
                </c:pt>
                <c:pt idx="214">
                  <c:v>8.85</c:v>
                </c:pt>
                <c:pt idx="215">
                  <c:v>7.76</c:v>
                </c:pt>
                <c:pt idx="216">
                  <c:v>7.64</c:v>
                </c:pt>
                <c:pt idx="217">
                  <c:v>7.92</c:v>
                </c:pt>
                <c:pt idx="218">
                  <c:v>8.33</c:v>
                </c:pt>
                <c:pt idx="219">
                  <c:v>9.1</c:v>
                </c:pt>
                <c:pt idx="220">
                  <c:v>8.94</c:v>
                </c:pt>
                <c:pt idx="221">
                  <c:v>8.06</c:v>
                </c:pt>
                <c:pt idx="222">
                  <c:v>7.93</c:v>
                </c:pt>
                <c:pt idx="223">
                  <c:v>8.56</c:v>
                </c:pt>
                <c:pt idx="224">
                  <c:v>8.19</c:v>
                </c:pt>
                <c:pt idx="225">
                  <c:v>9.17</c:v>
                </c:pt>
                <c:pt idx="226">
                  <c:v>11.08</c:v>
                </c:pt>
                <c:pt idx="227">
                  <c:v>7.02</c:v>
                </c:pt>
                <c:pt idx="228">
                  <c:v>7.69</c:v>
                </c:pt>
                <c:pt idx="229">
                  <c:v>8.8699999999999992</c:v>
                </c:pt>
                <c:pt idx="230">
                  <c:v>8.42</c:v>
                </c:pt>
                <c:pt idx="231">
                  <c:v>10.59</c:v>
                </c:pt>
                <c:pt idx="232">
                  <c:v>6.9</c:v>
                </c:pt>
                <c:pt idx="233">
                  <c:v>7.9</c:v>
                </c:pt>
                <c:pt idx="234">
                  <c:v>10.58</c:v>
                </c:pt>
                <c:pt idx="235">
                  <c:v>9.89</c:v>
                </c:pt>
                <c:pt idx="236">
                  <c:v>10.06</c:v>
                </c:pt>
                <c:pt idx="237">
                  <c:v>13.87</c:v>
                </c:pt>
                <c:pt idx="238">
                  <c:v>8.2799999999999994</c:v>
                </c:pt>
                <c:pt idx="239">
                  <c:v>8.1300000000000008</c:v>
                </c:pt>
                <c:pt idx="240">
                  <c:v>7.53</c:v>
                </c:pt>
                <c:pt idx="241">
                  <c:v>7.6</c:v>
                </c:pt>
                <c:pt idx="242">
                  <c:v>8.34</c:v>
                </c:pt>
                <c:pt idx="243">
                  <c:v>8.49</c:v>
                </c:pt>
                <c:pt idx="244">
                  <c:v>10.14</c:v>
                </c:pt>
                <c:pt idx="245">
                  <c:v>7.86</c:v>
                </c:pt>
                <c:pt idx="246">
                  <c:v>7.75</c:v>
                </c:pt>
                <c:pt idx="247">
                  <c:v>9.3800000000000008</c:v>
                </c:pt>
                <c:pt idx="248">
                  <c:v>8.6999999999999993</c:v>
                </c:pt>
                <c:pt idx="249">
                  <c:v>8.2899999999999991</c:v>
                </c:pt>
                <c:pt idx="250">
                  <c:v>8.52</c:v>
                </c:pt>
                <c:pt idx="251">
                  <c:v>8.59</c:v>
                </c:pt>
                <c:pt idx="252">
                  <c:v>8.94</c:v>
                </c:pt>
                <c:pt idx="253">
                  <c:v>6.89</c:v>
                </c:pt>
                <c:pt idx="254">
                  <c:v>8.1199999999999992</c:v>
                </c:pt>
                <c:pt idx="255">
                  <c:v>7.3</c:v>
                </c:pt>
                <c:pt idx="256">
                  <c:v>9.15</c:v>
                </c:pt>
                <c:pt idx="257">
                  <c:v>9.75</c:v>
                </c:pt>
                <c:pt idx="258">
                  <c:v>8.6300000000000008</c:v>
                </c:pt>
                <c:pt idx="259">
                  <c:v>7.05</c:v>
                </c:pt>
                <c:pt idx="260">
                  <c:v>10.74</c:v>
                </c:pt>
                <c:pt idx="261">
                  <c:v>8.42</c:v>
                </c:pt>
                <c:pt idx="262">
                  <c:v>11.36</c:v>
                </c:pt>
                <c:pt idx="263">
                  <c:v>6.59</c:v>
                </c:pt>
                <c:pt idx="264">
                  <c:v>9.17</c:v>
                </c:pt>
                <c:pt idx="265">
                  <c:v>7.36</c:v>
                </c:pt>
                <c:pt idx="266">
                  <c:v>8.81</c:v>
                </c:pt>
                <c:pt idx="267">
                  <c:v>9.77</c:v>
                </c:pt>
                <c:pt idx="268">
                  <c:v>9.89</c:v>
                </c:pt>
                <c:pt idx="269">
                  <c:v>7.46</c:v>
                </c:pt>
                <c:pt idx="270">
                  <c:v>9.4600000000000009</c:v>
                </c:pt>
                <c:pt idx="271">
                  <c:v>9.52</c:v>
                </c:pt>
                <c:pt idx="272">
                  <c:v>9.35</c:v>
                </c:pt>
                <c:pt idx="273">
                  <c:v>8.83</c:v>
                </c:pt>
                <c:pt idx="274">
                  <c:v>7.2</c:v>
                </c:pt>
                <c:pt idx="275">
                  <c:v>7.09</c:v>
                </c:pt>
                <c:pt idx="276">
                  <c:v>9.57</c:v>
                </c:pt>
                <c:pt idx="277">
                  <c:v>8.6</c:v>
                </c:pt>
                <c:pt idx="278">
                  <c:v>9.98</c:v>
                </c:pt>
                <c:pt idx="279">
                  <c:v>8.7799999999999994</c:v>
                </c:pt>
                <c:pt idx="280">
                  <c:v>7.91</c:v>
                </c:pt>
                <c:pt idx="281">
                  <c:v>8.7799999999999994</c:v>
                </c:pt>
                <c:pt idx="282">
                  <c:v>8.1300000000000008</c:v>
                </c:pt>
                <c:pt idx="283">
                  <c:v>8.8800000000000008</c:v>
                </c:pt>
                <c:pt idx="284">
                  <c:v>6.31</c:v>
                </c:pt>
                <c:pt idx="285">
                  <c:v>7.32</c:v>
                </c:pt>
                <c:pt idx="286">
                  <c:v>6.47</c:v>
                </c:pt>
                <c:pt idx="287">
                  <c:v>7.49</c:v>
                </c:pt>
                <c:pt idx="288">
                  <c:v>9.4</c:v>
                </c:pt>
                <c:pt idx="289">
                  <c:v>9.34</c:v>
                </c:pt>
                <c:pt idx="290">
                  <c:v>7.94</c:v>
                </c:pt>
                <c:pt idx="291">
                  <c:v>7.88</c:v>
                </c:pt>
                <c:pt idx="292">
                  <c:v>8.09</c:v>
                </c:pt>
                <c:pt idx="293">
                  <c:v>8.32</c:v>
                </c:pt>
                <c:pt idx="294">
                  <c:v>11.98</c:v>
                </c:pt>
                <c:pt idx="295">
                  <c:v>6.78</c:v>
                </c:pt>
                <c:pt idx="296">
                  <c:v>9.11</c:v>
                </c:pt>
                <c:pt idx="297">
                  <c:v>8.7200000000000006</c:v>
                </c:pt>
                <c:pt idx="298">
                  <c:v>9.25</c:v>
                </c:pt>
                <c:pt idx="299">
                  <c:v>7.94</c:v>
                </c:pt>
                <c:pt idx="300">
                  <c:v>8.14</c:v>
                </c:pt>
                <c:pt idx="301">
                  <c:v>6.64</c:v>
                </c:pt>
                <c:pt idx="302">
                  <c:v>8.51</c:v>
                </c:pt>
                <c:pt idx="303">
                  <c:v>7.01</c:v>
                </c:pt>
                <c:pt idx="304">
                  <c:v>8.02</c:v>
                </c:pt>
                <c:pt idx="305">
                  <c:v>6.18</c:v>
                </c:pt>
                <c:pt idx="306">
                  <c:v>6.7</c:v>
                </c:pt>
                <c:pt idx="307">
                  <c:v>8.1300000000000008</c:v>
                </c:pt>
                <c:pt idx="308">
                  <c:v>8.0399999999999991</c:v>
                </c:pt>
                <c:pt idx="309">
                  <c:v>8.2799999999999994</c:v>
                </c:pt>
                <c:pt idx="310">
                  <c:v>8.23</c:v>
                </c:pt>
                <c:pt idx="311">
                  <c:v>10.61</c:v>
                </c:pt>
                <c:pt idx="312">
                  <c:v>7.96</c:v>
                </c:pt>
                <c:pt idx="313">
                  <c:v>7.68</c:v>
                </c:pt>
                <c:pt idx="314">
                  <c:v>7.59</c:v>
                </c:pt>
                <c:pt idx="315">
                  <c:v>7.64</c:v>
                </c:pt>
                <c:pt idx="316">
                  <c:v>9.1300000000000008</c:v>
                </c:pt>
                <c:pt idx="317">
                  <c:v>7.12</c:v>
                </c:pt>
                <c:pt idx="318">
                  <c:v>8.57</c:v>
                </c:pt>
                <c:pt idx="319">
                  <c:v>7.99</c:v>
                </c:pt>
                <c:pt idx="320">
                  <c:v>9.68</c:v>
                </c:pt>
                <c:pt idx="321">
                  <c:v>8.92</c:v>
                </c:pt>
                <c:pt idx="322">
                  <c:v>7.3</c:v>
                </c:pt>
                <c:pt idx="323">
                  <c:v>7.25</c:v>
                </c:pt>
                <c:pt idx="324">
                  <c:v>8.64</c:v>
                </c:pt>
                <c:pt idx="325">
                  <c:v>7.82</c:v>
                </c:pt>
                <c:pt idx="326">
                  <c:v>10.9</c:v>
                </c:pt>
                <c:pt idx="327">
                  <c:v>9.65</c:v>
                </c:pt>
                <c:pt idx="328">
                  <c:v>8.94</c:v>
                </c:pt>
                <c:pt idx="329">
                  <c:v>7.85</c:v>
                </c:pt>
                <c:pt idx="330">
                  <c:v>9.58</c:v>
                </c:pt>
                <c:pt idx="331">
                  <c:v>8.34</c:v>
                </c:pt>
                <c:pt idx="332">
                  <c:v>7.97</c:v>
                </c:pt>
                <c:pt idx="333">
                  <c:v>8.64</c:v>
                </c:pt>
                <c:pt idx="334">
                  <c:v>8.6</c:v>
                </c:pt>
                <c:pt idx="335">
                  <c:v>8.09</c:v>
                </c:pt>
                <c:pt idx="336">
                  <c:v>9.56</c:v>
                </c:pt>
                <c:pt idx="337">
                  <c:v>8.5500000000000007</c:v>
                </c:pt>
                <c:pt idx="338">
                  <c:v>7.51</c:v>
                </c:pt>
                <c:pt idx="339">
                  <c:v>9.1300000000000008</c:v>
                </c:pt>
                <c:pt idx="340">
                  <c:v>9.73</c:v>
                </c:pt>
                <c:pt idx="341">
                  <c:v>7.13</c:v>
                </c:pt>
                <c:pt idx="342">
                  <c:v>7.16</c:v>
                </c:pt>
                <c:pt idx="343">
                  <c:v>7.69</c:v>
                </c:pt>
                <c:pt idx="344">
                  <c:v>8.16</c:v>
                </c:pt>
                <c:pt idx="345">
                  <c:v>9.4499999999999993</c:v>
                </c:pt>
                <c:pt idx="346">
                  <c:v>8.93</c:v>
                </c:pt>
                <c:pt idx="347">
                  <c:v>7.83</c:v>
                </c:pt>
                <c:pt idx="348">
                  <c:v>7.68</c:v>
                </c:pt>
                <c:pt idx="349">
                  <c:v>9.43</c:v>
                </c:pt>
                <c:pt idx="350">
                  <c:v>10.17</c:v>
                </c:pt>
                <c:pt idx="351">
                  <c:v>10.72</c:v>
                </c:pt>
                <c:pt idx="352">
                  <c:v>9.36</c:v>
                </c:pt>
                <c:pt idx="353">
                  <c:v>10.95</c:v>
                </c:pt>
                <c:pt idx="354">
                  <c:v>11.15</c:v>
                </c:pt>
                <c:pt idx="355">
                  <c:v>9.4700000000000006</c:v>
                </c:pt>
                <c:pt idx="356">
                  <c:v>9.1999999999999993</c:v>
                </c:pt>
                <c:pt idx="357">
                  <c:v>10.77</c:v>
                </c:pt>
                <c:pt idx="358">
                  <c:v>9.17</c:v>
                </c:pt>
                <c:pt idx="359">
                  <c:v>9.84</c:v>
                </c:pt>
                <c:pt idx="360">
                  <c:v>12.05</c:v>
                </c:pt>
                <c:pt idx="361">
                  <c:v>11.09</c:v>
                </c:pt>
                <c:pt idx="362">
                  <c:v>7.79</c:v>
                </c:pt>
                <c:pt idx="363">
                  <c:v>9.1300000000000008</c:v>
                </c:pt>
                <c:pt idx="364">
                  <c:v>10.69</c:v>
                </c:pt>
              </c:numCache>
            </c:numRef>
          </c:yVal>
          <c:smooth val="0"/>
          <c:extLst>
            <c:ext xmlns:c16="http://schemas.microsoft.com/office/drawing/2014/chart" uri="{C3380CC4-5D6E-409C-BE32-E72D297353CC}">
              <c16:uniqueId val="{00000000-CB36-4CB0-9D60-3FA84D147E8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16"/>
          <c:min val="4"/>
        </c:scaling>
        <c:delete val="0"/>
        <c:axPos val="l"/>
        <c:title>
          <c:tx>
            <c:rich>
              <a:bodyPr rot="-5400000" vert="horz"/>
              <a:lstStyle/>
              <a:p>
                <a:pPr>
                  <a:defRPr sz="1400"/>
                </a:pPr>
                <a:r>
                  <a:rPr lang="en-US" sz="1400" baseline="0"/>
                  <a:t>Wind Speed (m/s)</a:t>
                </a:r>
                <a:endParaRPr lang="en-US" sz="1400"/>
              </a:p>
            </c:rich>
          </c:tx>
          <c:layout>
            <c:manualLayout>
              <c:xMode val="edge"/>
              <c:yMode val="edge"/>
              <c:x val="1.6549847745004412E-2"/>
              <c:y val="0.1183990203096270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6013612857889324"/>
          <c:y val="2.2831136749617533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25.13</c:v>
                </c:pt>
                <c:pt idx="1">
                  <c:v>18.16</c:v>
                </c:pt>
                <c:pt idx="2">
                  <c:v>353.22</c:v>
                </c:pt>
                <c:pt idx="3">
                  <c:v>351.03</c:v>
                </c:pt>
                <c:pt idx="4">
                  <c:v>8.43</c:v>
                </c:pt>
                <c:pt idx="5">
                  <c:v>7</c:v>
                </c:pt>
                <c:pt idx="6">
                  <c:v>351.69</c:v>
                </c:pt>
                <c:pt idx="7">
                  <c:v>19.2</c:v>
                </c:pt>
                <c:pt idx="8">
                  <c:v>17.100000000000001</c:v>
                </c:pt>
                <c:pt idx="9">
                  <c:v>23.35</c:v>
                </c:pt>
                <c:pt idx="10">
                  <c:v>22.33</c:v>
                </c:pt>
                <c:pt idx="11">
                  <c:v>17.93</c:v>
                </c:pt>
                <c:pt idx="12">
                  <c:v>33.799999999999997</c:v>
                </c:pt>
                <c:pt idx="13">
                  <c:v>19.670000000000002</c:v>
                </c:pt>
                <c:pt idx="14">
                  <c:v>2.67</c:v>
                </c:pt>
                <c:pt idx="15">
                  <c:v>24.04</c:v>
                </c:pt>
                <c:pt idx="16">
                  <c:v>23.93</c:v>
                </c:pt>
                <c:pt idx="17">
                  <c:v>14.7</c:v>
                </c:pt>
                <c:pt idx="18">
                  <c:v>15.02</c:v>
                </c:pt>
                <c:pt idx="19">
                  <c:v>20.94</c:v>
                </c:pt>
                <c:pt idx="20">
                  <c:v>34.93</c:v>
                </c:pt>
                <c:pt idx="21">
                  <c:v>36.72</c:v>
                </c:pt>
                <c:pt idx="22">
                  <c:v>272.92</c:v>
                </c:pt>
                <c:pt idx="23">
                  <c:v>8.81</c:v>
                </c:pt>
                <c:pt idx="24">
                  <c:v>23.35</c:v>
                </c:pt>
                <c:pt idx="25">
                  <c:v>357.77</c:v>
                </c:pt>
                <c:pt idx="26">
                  <c:v>350.32</c:v>
                </c:pt>
                <c:pt idx="27">
                  <c:v>358.23</c:v>
                </c:pt>
                <c:pt idx="28">
                  <c:v>353.32</c:v>
                </c:pt>
                <c:pt idx="29">
                  <c:v>1.6</c:v>
                </c:pt>
                <c:pt idx="30">
                  <c:v>5.76</c:v>
                </c:pt>
                <c:pt idx="31">
                  <c:v>13.93</c:v>
                </c:pt>
                <c:pt idx="32">
                  <c:v>5.08</c:v>
                </c:pt>
                <c:pt idx="33">
                  <c:v>355.85</c:v>
                </c:pt>
                <c:pt idx="34">
                  <c:v>6.75</c:v>
                </c:pt>
                <c:pt idx="35">
                  <c:v>7.83</c:v>
                </c:pt>
                <c:pt idx="36">
                  <c:v>4.97</c:v>
                </c:pt>
                <c:pt idx="37">
                  <c:v>2.13</c:v>
                </c:pt>
                <c:pt idx="38">
                  <c:v>349.21</c:v>
                </c:pt>
                <c:pt idx="39">
                  <c:v>359.26</c:v>
                </c:pt>
                <c:pt idx="40">
                  <c:v>14.14</c:v>
                </c:pt>
                <c:pt idx="41">
                  <c:v>13.36</c:v>
                </c:pt>
                <c:pt idx="42">
                  <c:v>21.62</c:v>
                </c:pt>
                <c:pt idx="43">
                  <c:v>11.86</c:v>
                </c:pt>
                <c:pt idx="44">
                  <c:v>9.08</c:v>
                </c:pt>
                <c:pt idx="45">
                  <c:v>8.17</c:v>
                </c:pt>
                <c:pt idx="46">
                  <c:v>358.01</c:v>
                </c:pt>
                <c:pt idx="47">
                  <c:v>350.37</c:v>
                </c:pt>
                <c:pt idx="48">
                  <c:v>1.69</c:v>
                </c:pt>
                <c:pt idx="49">
                  <c:v>4.3499999999999996</c:v>
                </c:pt>
                <c:pt idx="50">
                  <c:v>2.5099999999999998</c:v>
                </c:pt>
                <c:pt idx="51">
                  <c:v>13.94</c:v>
                </c:pt>
                <c:pt idx="52">
                  <c:v>1.51</c:v>
                </c:pt>
                <c:pt idx="53">
                  <c:v>29.58</c:v>
                </c:pt>
                <c:pt idx="54">
                  <c:v>20.86</c:v>
                </c:pt>
                <c:pt idx="55">
                  <c:v>8.9</c:v>
                </c:pt>
                <c:pt idx="56">
                  <c:v>14.71</c:v>
                </c:pt>
                <c:pt idx="57">
                  <c:v>6.31</c:v>
                </c:pt>
                <c:pt idx="58">
                  <c:v>14.48</c:v>
                </c:pt>
                <c:pt idx="59">
                  <c:v>9.68</c:v>
                </c:pt>
                <c:pt idx="60">
                  <c:v>7.13</c:v>
                </c:pt>
                <c:pt idx="61">
                  <c:v>18.87</c:v>
                </c:pt>
                <c:pt idx="62">
                  <c:v>3.49</c:v>
                </c:pt>
                <c:pt idx="63">
                  <c:v>10.61</c:v>
                </c:pt>
                <c:pt idx="64">
                  <c:v>23.3</c:v>
                </c:pt>
                <c:pt idx="65">
                  <c:v>15.46</c:v>
                </c:pt>
                <c:pt idx="66">
                  <c:v>20.96</c:v>
                </c:pt>
                <c:pt idx="67">
                  <c:v>22.73</c:v>
                </c:pt>
                <c:pt idx="68">
                  <c:v>359.64</c:v>
                </c:pt>
                <c:pt idx="69">
                  <c:v>1.9</c:v>
                </c:pt>
                <c:pt idx="70">
                  <c:v>12.44</c:v>
                </c:pt>
                <c:pt idx="71">
                  <c:v>9</c:v>
                </c:pt>
                <c:pt idx="72">
                  <c:v>359.32</c:v>
                </c:pt>
                <c:pt idx="73">
                  <c:v>3.29</c:v>
                </c:pt>
                <c:pt idx="74">
                  <c:v>10.82</c:v>
                </c:pt>
                <c:pt idx="75">
                  <c:v>358.62</c:v>
                </c:pt>
                <c:pt idx="76">
                  <c:v>3.91</c:v>
                </c:pt>
                <c:pt idx="77">
                  <c:v>0.49</c:v>
                </c:pt>
                <c:pt idx="78">
                  <c:v>356.02</c:v>
                </c:pt>
                <c:pt idx="79">
                  <c:v>6.74</c:v>
                </c:pt>
                <c:pt idx="80">
                  <c:v>2.91</c:v>
                </c:pt>
                <c:pt idx="81">
                  <c:v>3.03</c:v>
                </c:pt>
                <c:pt idx="82">
                  <c:v>1.55</c:v>
                </c:pt>
                <c:pt idx="83">
                  <c:v>355.41</c:v>
                </c:pt>
                <c:pt idx="84">
                  <c:v>356.95</c:v>
                </c:pt>
                <c:pt idx="85">
                  <c:v>355.95</c:v>
                </c:pt>
                <c:pt idx="86">
                  <c:v>357.1</c:v>
                </c:pt>
                <c:pt idx="87">
                  <c:v>4.08</c:v>
                </c:pt>
                <c:pt idx="88">
                  <c:v>4.97</c:v>
                </c:pt>
                <c:pt idx="89">
                  <c:v>351.82</c:v>
                </c:pt>
                <c:pt idx="90">
                  <c:v>353.35</c:v>
                </c:pt>
                <c:pt idx="91">
                  <c:v>351.5</c:v>
                </c:pt>
                <c:pt idx="92">
                  <c:v>359.82</c:v>
                </c:pt>
                <c:pt idx="93">
                  <c:v>3.49</c:v>
                </c:pt>
                <c:pt idx="94">
                  <c:v>6.93</c:v>
                </c:pt>
                <c:pt idx="95">
                  <c:v>0.8</c:v>
                </c:pt>
                <c:pt idx="96">
                  <c:v>2.6</c:v>
                </c:pt>
                <c:pt idx="97">
                  <c:v>357.51</c:v>
                </c:pt>
                <c:pt idx="98">
                  <c:v>357.56</c:v>
                </c:pt>
                <c:pt idx="99">
                  <c:v>357.46</c:v>
                </c:pt>
                <c:pt idx="100">
                  <c:v>9.49</c:v>
                </c:pt>
                <c:pt idx="101">
                  <c:v>1.94</c:v>
                </c:pt>
                <c:pt idx="102">
                  <c:v>7.28</c:v>
                </c:pt>
                <c:pt idx="103">
                  <c:v>18.350000000000001</c:v>
                </c:pt>
                <c:pt idx="104">
                  <c:v>13.2</c:v>
                </c:pt>
                <c:pt idx="105">
                  <c:v>13.35</c:v>
                </c:pt>
                <c:pt idx="106">
                  <c:v>353.39</c:v>
                </c:pt>
                <c:pt idx="107">
                  <c:v>343.99</c:v>
                </c:pt>
                <c:pt idx="108">
                  <c:v>354.53</c:v>
                </c:pt>
                <c:pt idx="109">
                  <c:v>16.28</c:v>
                </c:pt>
                <c:pt idx="110">
                  <c:v>319.33</c:v>
                </c:pt>
                <c:pt idx="111">
                  <c:v>23.68</c:v>
                </c:pt>
                <c:pt idx="112">
                  <c:v>354.57</c:v>
                </c:pt>
                <c:pt idx="113">
                  <c:v>344.87</c:v>
                </c:pt>
                <c:pt idx="114">
                  <c:v>340.74</c:v>
                </c:pt>
                <c:pt idx="115">
                  <c:v>8.5500000000000007</c:v>
                </c:pt>
                <c:pt idx="116">
                  <c:v>10.43</c:v>
                </c:pt>
                <c:pt idx="117">
                  <c:v>27.91</c:v>
                </c:pt>
                <c:pt idx="118">
                  <c:v>42.63</c:v>
                </c:pt>
                <c:pt idx="119">
                  <c:v>357.72</c:v>
                </c:pt>
                <c:pt idx="120">
                  <c:v>321.79000000000002</c:v>
                </c:pt>
                <c:pt idx="121">
                  <c:v>332.44</c:v>
                </c:pt>
                <c:pt idx="122">
                  <c:v>24.15</c:v>
                </c:pt>
                <c:pt idx="123">
                  <c:v>306.63</c:v>
                </c:pt>
                <c:pt idx="124">
                  <c:v>318.2</c:v>
                </c:pt>
                <c:pt idx="125">
                  <c:v>127.27</c:v>
                </c:pt>
                <c:pt idx="126">
                  <c:v>41.34</c:v>
                </c:pt>
                <c:pt idx="127">
                  <c:v>306.74</c:v>
                </c:pt>
                <c:pt idx="128">
                  <c:v>20.37</c:v>
                </c:pt>
                <c:pt idx="129">
                  <c:v>26.39</c:v>
                </c:pt>
                <c:pt idx="130">
                  <c:v>2.75</c:v>
                </c:pt>
                <c:pt idx="131">
                  <c:v>31.21</c:v>
                </c:pt>
                <c:pt idx="132">
                  <c:v>18.71</c:v>
                </c:pt>
                <c:pt idx="133">
                  <c:v>40.11</c:v>
                </c:pt>
                <c:pt idx="134">
                  <c:v>43.58</c:v>
                </c:pt>
                <c:pt idx="135">
                  <c:v>320.60000000000002</c:v>
                </c:pt>
                <c:pt idx="136">
                  <c:v>16.2</c:v>
                </c:pt>
                <c:pt idx="137">
                  <c:v>356.22</c:v>
                </c:pt>
                <c:pt idx="138">
                  <c:v>2.25</c:v>
                </c:pt>
                <c:pt idx="139">
                  <c:v>322.70999999999998</c:v>
                </c:pt>
                <c:pt idx="140">
                  <c:v>16.670000000000002</c:v>
                </c:pt>
                <c:pt idx="141">
                  <c:v>349.49</c:v>
                </c:pt>
                <c:pt idx="142">
                  <c:v>356.63</c:v>
                </c:pt>
                <c:pt idx="143">
                  <c:v>353.8</c:v>
                </c:pt>
                <c:pt idx="144">
                  <c:v>323.98</c:v>
                </c:pt>
                <c:pt idx="145">
                  <c:v>328.61</c:v>
                </c:pt>
                <c:pt idx="146">
                  <c:v>15.86</c:v>
                </c:pt>
                <c:pt idx="147">
                  <c:v>355.83</c:v>
                </c:pt>
                <c:pt idx="148">
                  <c:v>16.95</c:v>
                </c:pt>
                <c:pt idx="149">
                  <c:v>1.8</c:v>
                </c:pt>
                <c:pt idx="150">
                  <c:v>4.47</c:v>
                </c:pt>
                <c:pt idx="151">
                  <c:v>159.41999999999999</c:v>
                </c:pt>
                <c:pt idx="152">
                  <c:v>10.44</c:v>
                </c:pt>
                <c:pt idx="153">
                  <c:v>16.12</c:v>
                </c:pt>
                <c:pt idx="154">
                  <c:v>40.57</c:v>
                </c:pt>
                <c:pt idx="155">
                  <c:v>81.38</c:v>
                </c:pt>
                <c:pt idx="156">
                  <c:v>132.30000000000001</c:v>
                </c:pt>
                <c:pt idx="157">
                  <c:v>257.08999999999997</c:v>
                </c:pt>
                <c:pt idx="158">
                  <c:v>151.88999999999999</c:v>
                </c:pt>
                <c:pt idx="159">
                  <c:v>126.38</c:v>
                </c:pt>
                <c:pt idx="160">
                  <c:v>61.53</c:v>
                </c:pt>
                <c:pt idx="161">
                  <c:v>308.32</c:v>
                </c:pt>
                <c:pt idx="162">
                  <c:v>345.82</c:v>
                </c:pt>
                <c:pt idx="163">
                  <c:v>29.64</c:v>
                </c:pt>
                <c:pt idx="164">
                  <c:v>4.46</c:v>
                </c:pt>
                <c:pt idx="165">
                  <c:v>303.47000000000003</c:v>
                </c:pt>
                <c:pt idx="166">
                  <c:v>15.61</c:v>
                </c:pt>
                <c:pt idx="167">
                  <c:v>24.5</c:v>
                </c:pt>
                <c:pt idx="168">
                  <c:v>358.94</c:v>
                </c:pt>
                <c:pt idx="169">
                  <c:v>32.76</c:v>
                </c:pt>
                <c:pt idx="170">
                  <c:v>8.61</c:v>
                </c:pt>
                <c:pt idx="171">
                  <c:v>0.37</c:v>
                </c:pt>
                <c:pt idx="172">
                  <c:v>16.28</c:v>
                </c:pt>
                <c:pt idx="173">
                  <c:v>3.47</c:v>
                </c:pt>
                <c:pt idx="174">
                  <c:v>345.1</c:v>
                </c:pt>
                <c:pt idx="175">
                  <c:v>20.65</c:v>
                </c:pt>
                <c:pt idx="176">
                  <c:v>306.89</c:v>
                </c:pt>
                <c:pt idx="177">
                  <c:v>332.3</c:v>
                </c:pt>
                <c:pt idx="178">
                  <c:v>332.34</c:v>
                </c:pt>
                <c:pt idx="179">
                  <c:v>334.99</c:v>
                </c:pt>
                <c:pt idx="180">
                  <c:v>353.07</c:v>
                </c:pt>
                <c:pt idx="181">
                  <c:v>352.43</c:v>
                </c:pt>
                <c:pt idx="182">
                  <c:v>344</c:v>
                </c:pt>
                <c:pt idx="183">
                  <c:v>323.07</c:v>
                </c:pt>
                <c:pt idx="184">
                  <c:v>347.85</c:v>
                </c:pt>
                <c:pt idx="185">
                  <c:v>1.96</c:v>
                </c:pt>
                <c:pt idx="186">
                  <c:v>349.21</c:v>
                </c:pt>
                <c:pt idx="187">
                  <c:v>346.62</c:v>
                </c:pt>
                <c:pt idx="188">
                  <c:v>334.28</c:v>
                </c:pt>
                <c:pt idx="189">
                  <c:v>329.83</c:v>
                </c:pt>
                <c:pt idx="190">
                  <c:v>323.02</c:v>
                </c:pt>
                <c:pt idx="191">
                  <c:v>341.98</c:v>
                </c:pt>
                <c:pt idx="192">
                  <c:v>327.08999999999997</c:v>
                </c:pt>
                <c:pt idx="193">
                  <c:v>329.63</c:v>
                </c:pt>
                <c:pt idx="194">
                  <c:v>332.17</c:v>
                </c:pt>
                <c:pt idx="195">
                  <c:v>339.15</c:v>
                </c:pt>
                <c:pt idx="196">
                  <c:v>324.61</c:v>
                </c:pt>
                <c:pt idx="197">
                  <c:v>15.82</c:v>
                </c:pt>
                <c:pt idx="198">
                  <c:v>327.61</c:v>
                </c:pt>
                <c:pt idx="199">
                  <c:v>340.9</c:v>
                </c:pt>
                <c:pt idx="200">
                  <c:v>344.04</c:v>
                </c:pt>
                <c:pt idx="201">
                  <c:v>344.4</c:v>
                </c:pt>
                <c:pt idx="202">
                  <c:v>351.59</c:v>
                </c:pt>
                <c:pt idx="203">
                  <c:v>298.94</c:v>
                </c:pt>
                <c:pt idx="204">
                  <c:v>329.56</c:v>
                </c:pt>
                <c:pt idx="205">
                  <c:v>0.87</c:v>
                </c:pt>
                <c:pt idx="206">
                  <c:v>340.36</c:v>
                </c:pt>
                <c:pt idx="207">
                  <c:v>341.77</c:v>
                </c:pt>
                <c:pt idx="208">
                  <c:v>358.29</c:v>
                </c:pt>
                <c:pt idx="209">
                  <c:v>324.60000000000002</c:v>
                </c:pt>
                <c:pt idx="210">
                  <c:v>317.45</c:v>
                </c:pt>
                <c:pt idx="211">
                  <c:v>355.43</c:v>
                </c:pt>
                <c:pt idx="212">
                  <c:v>347.09</c:v>
                </c:pt>
                <c:pt idx="213">
                  <c:v>355.36</c:v>
                </c:pt>
                <c:pt idx="214">
                  <c:v>347.94</c:v>
                </c:pt>
                <c:pt idx="215">
                  <c:v>343.61</c:v>
                </c:pt>
                <c:pt idx="216">
                  <c:v>168.58</c:v>
                </c:pt>
                <c:pt idx="217">
                  <c:v>62.27</c:v>
                </c:pt>
                <c:pt idx="218">
                  <c:v>345.25</c:v>
                </c:pt>
                <c:pt idx="219">
                  <c:v>2.94</c:v>
                </c:pt>
                <c:pt idx="220">
                  <c:v>292.45999999999998</c:v>
                </c:pt>
                <c:pt idx="221">
                  <c:v>55.08</c:v>
                </c:pt>
                <c:pt idx="222">
                  <c:v>315.52</c:v>
                </c:pt>
                <c:pt idx="223">
                  <c:v>310.08</c:v>
                </c:pt>
                <c:pt idx="224">
                  <c:v>333.53</c:v>
                </c:pt>
                <c:pt idx="225">
                  <c:v>338.4</c:v>
                </c:pt>
                <c:pt idx="226">
                  <c:v>342.57</c:v>
                </c:pt>
                <c:pt idx="227">
                  <c:v>305.27</c:v>
                </c:pt>
                <c:pt idx="228">
                  <c:v>306.08999999999997</c:v>
                </c:pt>
                <c:pt idx="229">
                  <c:v>335.13</c:v>
                </c:pt>
                <c:pt idx="230">
                  <c:v>357.67</c:v>
                </c:pt>
                <c:pt idx="231">
                  <c:v>318.85000000000002</c:v>
                </c:pt>
                <c:pt idx="232">
                  <c:v>15.61</c:v>
                </c:pt>
                <c:pt idx="233">
                  <c:v>330.5</c:v>
                </c:pt>
                <c:pt idx="234">
                  <c:v>307.79000000000002</c:v>
                </c:pt>
                <c:pt idx="235">
                  <c:v>16.809999999999999</c:v>
                </c:pt>
                <c:pt idx="236">
                  <c:v>3.94</c:v>
                </c:pt>
                <c:pt idx="237">
                  <c:v>338.57</c:v>
                </c:pt>
                <c:pt idx="238">
                  <c:v>342.33</c:v>
                </c:pt>
                <c:pt idx="239">
                  <c:v>343.57</c:v>
                </c:pt>
                <c:pt idx="240">
                  <c:v>355.9</c:v>
                </c:pt>
                <c:pt idx="241">
                  <c:v>317.95999999999998</c:v>
                </c:pt>
                <c:pt idx="242">
                  <c:v>8.5299999999999994</c:v>
                </c:pt>
                <c:pt idx="243">
                  <c:v>332.54</c:v>
                </c:pt>
                <c:pt idx="244">
                  <c:v>319.06</c:v>
                </c:pt>
                <c:pt idx="245">
                  <c:v>337.47</c:v>
                </c:pt>
                <c:pt idx="246">
                  <c:v>325.70999999999998</c:v>
                </c:pt>
                <c:pt idx="247">
                  <c:v>328.62</c:v>
                </c:pt>
                <c:pt idx="248">
                  <c:v>320.08999999999997</c:v>
                </c:pt>
                <c:pt idx="249">
                  <c:v>337.86</c:v>
                </c:pt>
                <c:pt idx="250">
                  <c:v>9.06</c:v>
                </c:pt>
                <c:pt idx="251">
                  <c:v>354.55</c:v>
                </c:pt>
                <c:pt idx="252">
                  <c:v>274.26</c:v>
                </c:pt>
                <c:pt idx="253">
                  <c:v>254.04</c:v>
                </c:pt>
                <c:pt idx="254">
                  <c:v>333.97</c:v>
                </c:pt>
                <c:pt idx="255">
                  <c:v>330.13</c:v>
                </c:pt>
                <c:pt idx="256">
                  <c:v>354.41</c:v>
                </c:pt>
                <c:pt idx="257">
                  <c:v>2.7</c:v>
                </c:pt>
                <c:pt idx="258">
                  <c:v>356.81</c:v>
                </c:pt>
                <c:pt idx="259">
                  <c:v>348.34</c:v>
                </c:pt>
                <c:pt idx="260">
                  <c:v>348.06</c:v>
                </c:pt>
                <c:pt idx="261">
                  <c:v>56.31</c:v>
                </c:pt>
                <c:pt idx="262">
                  <c:v>6.27</c:v>
                </c:pt>
                <c:pt idx="263">
                  <c:v>356.49</c:v>
                </c:pt>
                <c:pt idx="264">
                  <c:v>353.07</c:v>
                </c:pt>
                <c:pt idx="265">
                  <c:v>75.73</c:v>
                </c:pt>
                <c:pt idx="266">
                  <c:v>315.67</c:v>
                </c:pt>
                <c:pt idx="267">
                  <c:v>24.72</c:v>
                </c:pt>
                <c:pt idx="268">
                  <c:v>285.27</c:v>
                </c:pt>
                <c:pt idx="269">
                  <c:v>9.1</c:v>
                </c:pt>
                <c:pt idx="270">
                  <c:v>353.21</c:v>
                </c:pt>
                <c:pt idx="271">
                  <c:v>319.02999999999997</c:v>
                </c:pt>
                <c:pt idx="272">
                  <c:v>357.57</c:v>
                </c:pt>
                <c:pt idx="273">
                  <c:v>311.88</c:v>
                </c:pt>
                <c:pt idx="274">
                  <c:v>185.01</c:v>
                </c:pt>
                <c:pt idx="275">
                  <c:v>161.65</c:v>
                </c:pt>
                <c:pt idx="276">
                  <c:v>150.97999999999999</c:v>
                </c:pt>
                <c:pt idx="277">
                  <c:v>132.88</c:v>
                </c:pt>
                <c:pt idx="278">
                  <c:v>139.9</c:v>
                </c:pt>
                <c:pt idx="279">
                  <c:v>106.99</c:v>
                </c:pt>
                <c:pt idx="280">
                  <c:v>22.15</c:v>
                </c:pt>
                <c:pt idx="281">
                  <c:v>13.74</c:v>
                </c:pt>
                <c:pt idx="282">
                  <c:v>344.3</c:v>
                </c:pt>
                <c:pt idx="283">
                  <c:v>335.17</c:v>
                </c:pt>
                <c:pt idx="284">
                  <c:v>302.81</c:v>
                </c:pt>
                <c:pt idx="285">
                  <c:v>304.56</c:v>
                </c:pt>
                <c:pt idx="286">
                  <c:v>34.770000000000003</c:v>
                </c:pt>
                <c:pt idx="287">
                  <c:v>40.17</c:v>
                </c:pt>
                <c:pt idx="288">
                  <c:v>351.04</c:v>
                </c:pt>
                <c:pt idx="289">
                  <c:v>199.73</c:v>
                </c:pt>
                <c:pt idx="290">
                  <c:v>321.89999999999998</c:v>
                </c:pt>
                <c:pt idx="291">
                  <c:v>288.42</c:v>
                </c:pt>
                <c:pt idx="292">
                  <c:v>338.38</c:v>
                </c:pt>
                <c:pt idx="293">
                  <c:v>279.57</c:v>
                </c:pt>
                <c:pt idx="294">
                  <c:v>46.29</c:v>
                </c:pt>
                <c:pt idx="295">
                  <c:v>342.2</c:v>
                </c:pt>
                <c:pt idx="296">
                  <c:v>175</c:v>
                </c:pt>
                <c:pt idx="297">
                  <c:v>170.89</c:v>
                </c:pt>
                <c:pt idx="298">
                  <c:v>176.97</c:v>
                </c:pt>
                <c:pt idx="299">
                  <c:v>117.5</c:v>
                </c:pt>
                <c:pt idx="300">
                  <c:v>44.48</c:v>
                </c:pt>
                <c:pt idx="301">
                  <c:v>130.13</c:v>
                </c:pt>
                <c:pt idx="302">
                  <c:v>10.29</c:v>
                </c:pt>
                <c:pt idx="303">
                  <c:v>340.94</c:v>
                </c:pt>
                <c:pt idx="304">
                  <c:v>336.75</c:v>
                </c:pt>
                <c:pt idx="305">
                  <c:v>186.91</c:v>
                </c:pt>
                <c:pt idx="306">
                  <c:v>149.31</c:v>
                </c:pt>
                <c:pt idx="307">
                  <c:v>286.42</c:v>
                </c:pt>
                <c:pt idx="308">
                  <c:v>282.36</c:v>
                </c:pt>
                <c:pt idx="309">
                  <c:v>354.06</c:v>
                </c:pt>
                <c:pt idx="310">
                  <c:v>330.5</c:v>
                </c:pt>
                <c:pt idx="311">
                  <c:v>327.99</c:v>
                </c:pt>
                <c:pt idx="312">
                  <c:v>311.08</c:v>
                </c:pt>
                <c:pt idx="313">
                  <c:v>310.17</c:v>
                </c:pt>
                <c:pt idx="314">
                  <c:v>314.38</c:v>
                </c:pt>
                <c:pt idx="315">
                  <c:v>355.44</c:v>
                </c:pt>
                <c:pt idx="316">
                  <c:v>296.76</c:v>
                </c:pt>
                <c:pt idx="317">
                  <c:v>289.60000000000002</c:v>
                </c:pt>
                <c:pt idx="318">
                  <c:v>279.86</c:v>
                </c:pt>
                <c:pt idx="319">
                  <c:v>190.96</c:v>
                </c:pt>
                <c:pt idx="320">
                  <c:v>201.08</c:v>
                </c:pt>
                <c:pt idx="321">
                  <c:v>214.5</c:v>
                </c:pt>
                <c:pt idx="322">
                  <c:v>189.09</c:v>
                </c:pt>
                <c:pt idx="323">
                  <c:v>192.05</c:v>
                </c:pt>
                <c:pt idx="324">
                  <c:v>251.69</c:v>
                </c:pt>
                <c:pt idx="325">
                  <c:v>294.32</c:v>
                </c:pt>
                <c:pt idx="326">
                  <c:v>304.95</c:v>
                </c:pt>
                <c:pt idx="327">
                  <c:v>290.33999999999997</c:v>
                </c:pt>
                <c:pt idx="328">
                  <c:v>42.59</c:v>
                </c:pt>
                <c:pt idx="329">
                  <c:v>346.15</c:v>
                </c:pt>
                <c:pt idx="330">
                  <c:v>319.98</c:v>
                </c:pt>
                <c:pt idx="331">
                  <c:v>296.89</c:v>
                </c:pt>
                <c:pt idx="332">
                  <c:v>300.18</c:v>
                </c:pt>
                <c:pt idx="333">
                  <c:v>317.58999999999997</c:v>
                </c:pt>
                <c:pt idx="334">
                  <c:v>336.52</c:v>
                </c:pt>
                <c:pt idx="335">
                  <c:v>1.2</c:v>
                </c:pt>
                <c:pt idx="336">
                  <c:v>340.55</c:v>
                </c:pt>
                <c:pt idx="337">
                  <c:v>324.70999999999998</c:v>
                </c:pt>
                <c:pt idx="338">
                  <c:v>11.35</c:v>
                </c:pt>
                <c:pt idx="339">
                  <c:v>353.5</c:v>
                </c:pt>
                <c:pt idx="340">
                  <c:v>329.08</c:v>
                </c:pt>
                <c:pt idx="341">
                  <c:v>299.31</c:v>
                </c:pt>
                <c:pt idx="342">
                  <c:v>316.33999999999997</c:v>
                </c:pt>
                <c:pt idx="343">
                  <c:v>318.23</c:v>
                </c:pt>
                <c:pt idx="344">
                  <c:v>320.48</c:v>
                </c:pt>
                <c:pt idx="345">
                  <c:v>309.81</c:v>
                </c:pt>
                <c:pt idx="346">
                  <c:v>345.18</c:v>
                </c:pt>
                <c:pt idx="347">
                  <c:v>330.89</c:v>
                </c:pt>
                <c:pt idx="348">
                  <c:v>335.67</c:v>
                </c:pt>
                <c:pt idx="349">
                  <c:v>4.5999999999999996</c:v>
                </c:pt>
                <c:pt idx="350">
                  <c:v>25.23</c:v>
                </c:pt>
                <c:pt idx="351">
                  <c:v>19.579999999999998</c:v>
                </c:pt>
                <c:pt idx="352">
                  <c:v>14.23</c:v>
                </c:pt>
                <c:pt idx="353">
                  <c:v>43.9</c:v>
                </c:pt>
                <c:pt idx="354">
                  <c:v>39.549999999999997</c:v>
                </c:pt>
                <c:pt idx="355">
                  <c:v>35.19</c:v>
                </c:pt>
                <c:pt idx="356">
                  <c:v>12.97</c:v>
                </c:pt>
                <c:pt idx="357">
                  <c:v>8.48</c:v>
                </c:pt>
                <c:pt idx="358">
                  <c:v>12.29</c:v>
                </c:pt>
                <c:pt idx="359">
                  <c:v>3.99</c:v>
                </c:pt>
                <c:pt idx="360">
                  <c:v>25.89</c:v>
                </c:pt>
                <c:pt idx="361">
                  <c:v>25.99</c:v>
                </c:pt>
                <c:pt idx="362">
                  <c:v>350.54</c:v>
                </c:pt>
                <c:pt idx="363">
                  <c:v>342.96</c:v>
                </c:pt>
                <c:pt idx="364">
                  <c:v>21.29</c:v>
                </c:pt>
              </c:numCache>
            </c:numRef>
          </c:yVal>
          <c:smooth val="0"/>
          <c:extLst>
            <c:ext xmlns:c16="http://schemas.microsoft.com/office/drawing/2014/chart" uri="{C3380CC4-5D6E-409C-BE32-E72D297353CC}">
              <c16:uniqueId val="{00000000-1733-4AD4-A0BF-BDF1FBEF1BC2}"/>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360"/>
        </c:scaling>
        <c:delete val="0"/>
        <c:axPos val="l"/>
        <c:title>
          <c:tx>
            <c:rich>
              <a:bodyPr rot="-5400000" vert="horz"/>
              <a:lstStyle/>
              <a:p>
                <a:pPr>
                  <a:defRPr sz="1400"/>
                </a:pPr>
                <a:r>
                  <a:rPr lang="en-US" sz="1400" baseline="0"/>
                  <a:t>Direction (deg</a:t>
                </a:r>
                <a:r>
                  <a:rPr lang="en-US" sz="1400"/>
                  <a:t>)</a:t>
                </a:r>
              </a:p>
            </c:rich>
          </c:tx>
          <c:layout>
            <c:manualLayout>
              <c:xMode val="edge"/>
              <c:yMode val="edge"/>
              <c:x val="1.3117353465828213E-2"/>
              <c:y val="0.19415659606720284"/>
            </c:manualLayout>
          </c:layout>
          <c:overlay val="0"/>
        </c:title>
        <c:numFmt formatCode="0" sourceLinked="0"/>
        <c:majorTickMark val="out"/>
        <c:minorTickMark val="none"/>
        <c:tickLblPos val="nextTo"/>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 (Pyranometer)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18.434999999999999</c:v>
                </c:pt>
                <c:pt idx="1">
                  <c:v>17.115000000000002</c:v>
                </c:pt>
                <c:pt idx="2">
                  <c:v>16.239999999999998</c:v>
                </c:pt>
                <c:pt idx="3">
                  <c:v>18.094999999999999</c:v>
                </c:pt>
                <c:pt idx="4">
                  <c:v>15.475000000000001</c:v>
                </c:pt>
                <c:pt idx="5">
                  <c:v>14.995000000000001</c:v>
                </c:pt>
                <c:pt idx="6">
                  <c:v>14.705</c:v>
                </c:pt>
                <c:pt idx="7">
                  <c:v>15.129999999999999</c:v>
                </c:pt>
                <c:pt idx="8">
                  <c:v>15.5</c:v>
                </c:pt>
                <c:pt idx="9">
                  <c:v>16.84</c:v>
                </c:pt>
                <c:pt idx="10">
                  <c:v>18.634999999999998</c:v>
                </c:pt>
                <c:pt idx="11">
                  <c:v>16.614999999999998</c:v>
                </c:pt>
                <c:pt idx="12">
                  <c:v>16.079999999999998</c:v>
                </c:pt>
                <c:pt idx="13">
                  <c:v>18.86</c:v>
                </c:pt>
                <c:pt idx="14">
                  <c:v>15.99</c:v>
                </c:pt>
                <c:pt idx="15">
                  <c:v>16.625</c:v>
                </c:pt>
                <c:pt idx="16">
                  <c:v>19.46</c:v>
                </c:pt>
                <c:pt idx="17">
                  <c:v>19.265000000000001</c:v>
                </c:pt>
                <c:pt idx="18">
                  <c:v>15.635</c:v>
                </c:pt>
                <c:pt idx="19">
                  <c:v>15.809999999999999</c:v>
                </c:pt>
                <c:pt idx="20">
                  <c:v>20.27</c:v>
                </c:pt>
                <c:pt idx="21">
                  <c:v>20.204999999999998</c:v>
                </c:pt>
                <c:pt idx="22">
                  <c:v>15.555</c:v>
                </c:pt>
                <c:pt idx="23">
                  <c:v>17.424999999999997</c:v>
                </c:pt>
                <c:pt idx="24">
                  <c:v>16.95</c:v>
                </c:pt>
                <c:pt idx="25">
                  <c:v>14.435</c:v>
                </c:pt>
                <c:pt idx="26">
                  <c:v>15.7</c:v>
                </c:pt>
                <c:pt idx="27">
                  <c:v>15.14</c:v>
                </c:pt>
                <c:pt idx="28">
                  <c:v>15.504999999999999</c:v>
                </c:pt>
                <c:pt idx="29">
                  <c:v>17.924999999999997</c:v>
                </c:pt>
                <c:pt idx="30">
                  <c:v>14.71</c:v>
                </c:pt>
                <c:pt idx="31">
                  <c:v>16.86</c:v>
                </c:pt>
                <c:pt idx="32">
                  <c:v>16.23</c:v>
                </c:pt>
                <c:pt idx="33">
                  <c:v>18.28</c:v>
                </c:pt>
                <c:pt idx="34">
                  <c:v>16.149999999999999</c:v>
                </c:pt>
                <c:pt idx="35">
                  <c:v>16.12</c:v>
                </c:pt>
                <c:pt idx="36">
                  <c:v>15.525</c:v>
                </c:pt>
                <c:pt idx="37">
                  <c:v>17.085000000000001</c:v>
                </c:pt>
                <c:pt idx="38">
                  <c:v>11.9</c:v>
                </c:pt>
                <c:pt idx="39">
                  <c:v>15.22</c:v>
                </c:pt>
                <c:pt idx="40">
                  <c:v>17.14</c:v>
                </c:pt>
                <c:pt idx="41">
                  <c:v>14.865</c:v>
                </c:pt>
                <c:pt idx="42">
                  <c:v>16.549999999999997</c:v>
                </c:pt>
                <c:pt idx="43">
                  <c:v>15.7</c:v>
                </c:pt>
                <c:pt idx="44">
                  <c:v>12.024999999999999</c:v>
                </c:pt>
                <c:pt idx="45">
                  <c:v>17.420000000000002</c:v>
                </c:pt>
                <c:pt idx="46">
                  <c:v>15.715</c:v>
                </c:pt>
                <c:pt idx="47">
                  <c:v>18.54</c:v>
                </c:pt>
                <c:pt idx="48">
                  <c:v>16.509999999999998</c:v>
                </c:pt>
                <c:pt idx="49">
                  <c:v>18.454999999999998</c:v>
                </c:pt>
                <c:pt idx="50">
                  <c:v>19.015000000000001</c:v>
                </c:pt>
                <c:pt idx="51">
                  <c:v>15.799999999999999</c:v>
                </c:pt>
                <c:pt idx="52">
                  <c:v>15.73</c:v>
                </c:pt>
                <c:pt idx="53">
                  <c:v>13.625</c:v>
                </c:pt>
                <c:pt idx="54">
                  <c:v>14.84</c:v>
                </c:pt>
                <c:pt idx="55">
                  <c:v>19.835000000000001</c:v>
                </c:pt>
                <c:pt idx="56">
                  <c:v>19.350000000000001</c:v>
                </c:pt>
                <c:pt idx="57">
                  <c:v>18.865000000000002</c:v>
                </c:pt>
                <c:pt idx="58">
                  <c:v>18.41</c:v>
                </c:pt>
                <c:pt idx="59">
                  <c:v>13.79</c:v>
                </c:pt>
                <c:pt idx="60">
                  <c:v>16.204999999999998</c:v>
                </c:pt>
                <c:pt idx="61">
                  <c:v>18.234999999999999</c:v>
                </c:pt>
                <c:pt idx="62">
                  <c:v>17.564999999999998</c:v>
                </c:pt>
                <c:pt idx="63">
                  <c:v>15.914999999999999</c:v>
                </c:pt>
                <c:pt idx="64">
                  <c:v>18.024999999999999</c:v>
                </c:pt>
                <c:pt idx="65">
                  <c:v>19.05</c:v>
                </c:pt>
                <c:pt idx="66">
                  <c:v>17.835000000000001</c:v>
                </c:pt>
                <c:pt idx="67">
                  <c:v>16.975000000000001</c:v>
                </c:pt>
                <c:pt idx="68">
                  <c:v>17.744999999999997</c:v>
                </c:pt>
                <c:pt idx="69">
                  <c:v>16.785</c:v>
                </c:pt>
                <c:pt idx="70">
                  <c:v>14.955</c:v>
                </c:pt>
                <c:pt idx="71">
                  <c:v>17.399999999999999</c:v>
                </c:pt>
                <c:pt idx="72">
                  <c:v>18.939999999999998</c:v>
                </c:pt>
                <c:pt idx="73">
                  <c:v>19.46</c:v>
                </c:pt>
                <c:pt idx="74">
                  <c:v>20.27</c:v>
                </c:pt>
                <c:pt idx="75">
                  <c:v>17.614999999999998</c:v>
                </c:pt>
                <c:pt idx="76">
                  <c:v>18.190000000000001</c:v>
                </c:pt>
                <c:pt idx="77">
                  <c:v>16.655000000000001</c:v>
                </c:pt>
                <c:pt idx="78">
                  <c:v>16.600000000000001</c:v>
                </c:pt>
                <c:pt idx="79">
                  <c:v>18.484999999999999</c:v>
                </c:pt>
                <c:pt idx="80">
                  <c:v>17.579999999999998</c:v>
                </c:pt>
                <c:pt idx="81">
                  <c:v>16.240000000000002</c:v>
                </c:pt>
                <c:pt idx="82">
                  <c:v>16.240000000000002</c:v>
                </c:pt>
                <c:pt idx="83">
                  <c:v>17.25</c:v>
                </c:pt>
                <c:pt idx="84">
                  <c:v>16.649999999999999</c:v>
                </c:pt>
                <c:pt idx="85">
                  <c:v>17.905000000000001</c:v>
                </c:pt>
                <c:pt idx="86">
                  <c:v>19.89</c:v>
                </c:pt>
                <c:pt idx="87">
                  <c:v>18.734999999999999</c:v>
                </c:pt>
                <c:pt idx="88">
                  <c:v>20.82</c:v>
                </c:pt>
                <c:pt idx="89">
                  <c:v>20.164999999999999</c:v>
                </c:pt>
                <c:pt idx="90">
                  <c:v>19.130000000000003</c:v>
                </c:pt>
                <c:pt idx="91">
                  <c:v>16.175000000000001</c:v>
                </c:pt>
                <c:pt idx="92">
                  <c:v>18.189999999999998</c:v>
                </c:pt>
                <c:pt idx="93">
                  <c:v>17.77</c:v>
                </c:pt>
                <c:pt idx="94">
                  <c:v>20.34</c:v>
                </c:pt>
                <c:pt idx="95">
                  <c:v>19.785</c:v>
                </c:pt>
                <c:pt idx="96">
                  <c:v>17.48</c:v>
                </c:pt>
                <c:pt idx="97">
                  <c:v>19.91</c:v>
                </c:pt>
                <c:pt idx="98">
                  <c:v>14.34</c:v>
                </c:pt>
                <c:pt idx="99">
                  <c:v>16.96</c:v>
                </c:pt>
                <c:pt idx="100">
                  <c:v>18.010000000000002</c:v>
                </c:pt>
                <c:pt idx="101">
                  <c:v>17.28</c:v>
                </c:pt>
                <c:pt idx="102">
                  <c:v>20.105</c:v>
                </c:pt>
                <c:pt idx="103">
                  <c:v>20.07</c:v>
                </c:pt>
                <c:pt idx="104">
                  <c:v>15.66</c:v>
                </c:pt>
                <c:pt idx="105">
                  <c:v>16.78</c:v>
                </c:pt>
                <c:pt idx="106">
                  <c:v>12.77</c:v>
                </c:pt>
                <c:pt idx="107">
                  <c:v>18.18</c:v>
                </c:pt>
                <c:pt idx="108">
                  <c:v>15.04</c:v>
                </c:pt>
                <c:pt idx="109">
                  <c:v>13.65</c:v>
                </c:pt>
                <c:pt idx="110">
                  <c:v>15.41</c:v>
                </c:pt>
                <c:pt idx="111">
                  <c:v>16.475000000000001</c:v>
                </c:pt>
                <c:pt idx="112">
                  <c:v>17.405000000000001</c:v>
                </c:pt>
                <c:pt idx="113">
                  <c:v>16.245000000000001</c:v>
                </c:pt>
                <c:pt idx="114">
                  <c:v>10.175000000000001</c:v>
                </c:pt>
                <c:pt idx="115">
                  <c:v>16.044999999999998</c:v>
                </c:pt>
                <c:pt idx="116">
                  <c:v>13.73</c:v>
                </c:pt>
                <c:pt idx="117">
                  <c:v>16.68</c:v>
                </c:pt>
                <c:pt idx="118">
                  <c:v>12.245000000000001</c:v>
                </c:pt>
                <c:pt idx="119">
                  <c:v>11.57</c:v>
                </c:pt>
                <c:pt idx="120">
                  <c:v>13.045</c:v>
                </c:pt>
                <c:pt idx="121">
                  <c:v>10.184999999999999</c:v>
                </c:pt>
                <c:pt idx="122">
                  <c:v>11.399999999999999</c:v>
                </c:pt>
                <c:pt idx="123">
                  <c:v>15.154999999999999</c:v>
                </c:pt>
                <c:pt idx="124">
                  <c:v>14.33</c:v>
                </c:pt>
                <c:pt idx="125">
                  <c:v>16.11</c:v>
                </c:pt>
                <c:pt idx="126">
                  <c:v>13.51</c:v>
                </c:pt>
                <c:pt idx="127">
                  <c:v>12.445</c:v>
                </c:pt>
                <c:pt idx="128">
                  <c:v>10.39</c:v>
                </c:pt>
                <c:pt idx="129">
                  <c:v>16.100000000000001</c:v>
                </c:pt>
                <c:pt idx="130">
                  <c:v>10.754999999999999</c:v>
                </c:pt>
                <c:pt idx="131">
                  <c:v>17.329999999999998</c:v>
                </c:pt>
                <c:pt idx="132">
                  <c:v>16.91</c:v>
                </c:pt>
                <c:pt idx="133">
                  <c:v>16.350000000000001</c:v>
                </c:pt>
                <c:pt idx="134">
                  <c:v>14.515000000000001</c:v>
                </c:pt>
                <c:pt idx="135">
                  <c:v>10.17</c:v>
                </c:pt>
                <c:pt idx="136">
                  <c:v>10.46</c:v>
                </c:pt>
                <c:pt idx="137">
                  <c:v>11.64</c:v>
                </c:pt>
                <c:pt idx="138">
                  <c:v>10.120000000000001</c:v>
                </c:pt>
                <c:pt idx="139">
                  <c:v>9.7200000000000006</c:v>
                </c:pt>
                <c:pt idx="140">
                  <c:v>11.129999999999999</c:v>
                </c:pt>
                <c:pt idx="141">
                  <c:v>10.905000000000001</c:v>
                </c:pt>
                <c:pt idx="142">
                  <c:v>14.54</c:v>
                </c:pt>
                <c:pt idx="143">
                  <c:v>15</c:v>
                </c:pt>
                <c:pt idx="144">
                  <c:v>10.925000000000001</c:v>
                </c:pt>
                <c:pt idx="145">
                  <c:v>7.625</c:v>
                </c:pt>
                <c:pt idx="146">
                  <c:v>13.57</c:v>
                </c:pt>
                <c:pt idx="147">
                  <c:v>12.08</c:v>
                </c:pt>
                <c:pt idx="148">
                  <c:v>13.45</c:v>
                </c:pt>
                <c:pt idx="149">
                  <c:v>10.35</c:v>
                </c:pt>
                <c:pt idx="150">
                  <c:v>16.285</c:v>
                </c:pt>
                <c:pt idx="151">
                  <c:v>12.5</c:v>
                </c:pt>
                <c:pt idx="152">
                  <c:v>12.145</c:v>
                </c:pt>
                <c:pt idx="153">
                  <c:v>13.795</c:v>
                </c:pt>
                <c:pt idx="154">
                  <c:v>11.945</c:v>
                </c:pt>
                <c:pt idx="155">
                  <c:v>12.545</c:v>
                </c:pt>
                <c:pt idx="156">
                  <c:v>19.3</c:v>
                </c:pt>
                <c:pt idx="157">
                  <c:v>8.66</c:v>
                </c:pt>
                <c:pt idx="158">
                  <c:v>11.275</c:v>
                </c:pt>
                <c:pt idx="159">
                  <c:v>11.25</c:v>
                </c:pt>
                <c:pt idx="160">
                  <c:v>12.48</c:v>
                </c:pt>
                <c:pt idx="161">
                  <c:v>8.65</c:v>
                </c:pt>
                <c:pt idx="162">
                  <c:v>12.594999999999999</c:v>
                </c:pt>
                <c:pt idx="163">
                  <c:v>13.92</c:v>
                </c:pt>
                <c:pt idx="164">
                  <c:v>14.59</c:v>
                </c:pt>
                <c:pt idx="165">
                  <c:v>13.99</c:v>
                </c:pt>
                <c:pt idx="166">
                  <c:v>15.234999999999999</c:v>
                </c:pt>
                <c:pt idx="167">
                  <c:v>13.68</c:v>
                </c:pt>
                <c:pt idx="168">
                  <c:v>15.27</c:v>
                </c:pt>
                <c:pt idx="169">
                  <c:v>12.39</c:v>
                </c:pt>
                <c:pt idx="170">
                  <c:v>11.72</c:v>
                </c:pt>
                <c:pt idx="171">
                  <c:v>8.7750000000000004</c:v>
                </c:pt>
                <c:pt idx="172">
                  <c:v>13.815000000000001</c:v>
                </c:pt>
                <c:pt idx="173">
                  <c:v>13.135</c:v>
                </c:pt>
                <c:pt idx="174">
                  <c:v>12.145</c:v>
                </c:pt>
                <c:pt idx="175">
                  <c:v>14.04</c:v>
                </c:pt>
                <c:pt idx="176">
                  <c:v>12.785</c:v>
                </c:pt>
                <c:pt idx="177">
                  <c:v>14.515000000000001</c:v>
                </c:pt>
                <c:pt idx="178">
                  <c:v>11.469999999999999</c:v>
                </c:pt>
                <c:pt idx="179">
                  <c:v>10.01</c:v>
                </c:pt>
                <c:pt idx="180">
                  <c:v>13.54</c:v>
                </c:pt>
                <c:pt idx="181">
                  <c:v>14.579999999999998</c:v>
                </c:pt>
                <c:pt idx="182">
                  <c:v>13.405000000000001</c:v>
                </c:pt>
                <c:pt idx="183">
                  <c:v>11.54</c:v>
                </c:pt>
                <c:pt idx="184">
                  <c:v>12.255000000000001</c:v>
                </c:pt>
                <c:pt idx="185">
                  <c:v>13.545</c:v>
                </c:pt>
                <c:pt idx="186">
                  <c:v>10.844999999999999</c:v>
                </c:pt>
                <c:pt idx="187">
                  <c:v>7.2350000000000003</c:v>
                </c:pt>
                <c:pt idx="188">
                  <c:v>7.4250000000000007</c:v>
                </c:pt>
                <c:pt idx="189">
                  <c:v>12.07</c:v>
                </c:pt>
                <c:pt idx="190">
                  <c:v>9.5150000000000006</c:v>
                </c:pt>
                <c:pt idx="191">
                  <c:v>11.510000000000002</c:v>
                </c:pt>
                <c:pt idx="192">
                  <c:v>8.379999999999999</c:v>
                </c:pt>
                <c:pt idx="193">
                  <c:v>8.754999999999999</c:v>
                </c:pt>
                <c:pt idx="194">
                  <c:v>12.004999999999999</c:v>
                </c:pt>
                <c:pt idx="195">
                  <c:v>11.379999999999999</c:v>
                </c:pt>
                <c:pt idx="196">
                  <c:v>11.655000000000001</c:v>
                </c:pt>
                <c:pt idx="197">
                  <c:v>12.98</c:v>
                </c:pt>
                <c:pt idx="198">
                  <c:v>6.35</c:v>
                </c:pt>
                <c:pt idx="199">
                  <c:v>11.504999999999999</c:v>
                </c:pt>
                <c:pt idx="200">
                  <c:v>13.16</c:v>
                </c:pt>
                <c:pt idx="201">
                  <c:v>10.69</c:v>
                </c:pt>
                <c:pt idx="202">
                  <c:v>8.7749999999999986</c:v>
                </c:pt>
                <c:pt idx="203">
                  <c:v>8.6950000000000003</c:v>
                </c:pt>
                <c:pt idx="204">
                  <c:v>12.315000000000001</c:v>
                </c:pt>
                <c:pt idx="205">
                  <c:v>13.335000000000001</c:v>
                </c:pt>
                <c:pt idx="206">
                  <c:v>12.89</c:v>
                </c:pt>
                <c:pt idx="207">
                  <c:v>15.765000000000001</c:v>
                </c:pt>
                <c:pt idx="208">
                  <c:v>13.015000000000001</c:v>
                </c:pt>
                <c:pt idx="209">
                  <c:v>11.335000000000001</c:v>
                </c:pt>
                <c:pt idx="210">
                  <c:v>9.8999999999999986</c:v>
                </c:pt>
                <c:pt idx="211">
                  <c:v>12.434999999999999</c:v>
                </c:pt>
                <c:pt idx="212">
                  <c:v>11.67</c:v>
                </c:pt>
                <c:pt idx="213">
                  <c:v>14.574999999999999</c:v>
                </c:pt>
                <c:pt idx="214">
                  <c:v>15.420000000000002</c:v>
                </c:pt>
                <c:pt idx="215">
                  <c:v>13.4</c:v>
                </c:pt>
                <c:pt idx="216">
                  <c:v>17.225000000000001</c:v>
                </c:pt>
                <c:pt idx="217">
                  <c:v>19.384999999999998</c:v>
                </c:pt>
                <c:pt idx="218">
                  <c:v>15.28</c:v>
                </c:pt>
                <c:pt idx="219">
                  <c:v>13.995000000000001</c:v>
                </c:pt>
                <c:pt idx="220">
                  <c:v>12.765000000000001</c:v>
                </c:pt>
                <c:pt idx="221">
                  <c:v>12.36</c:v>
                </c:pt>
                <c:pt idx="222">
                  <c:v>8.879999999999999</c:v>
                </c:pt>
                <c:pt idx="223">
                  <c:v>11.525</c:v>
                </c:pt>
                <c:pt idx="224">
                  <c:v>12.92</c:v>
                </c:pt>
                <c:pt idx="225">
                  <c:v>12.245000000000001</c:v>
                </c:pt>
                <c:pt idx="226">
                  <c:v>9.5249999999999986</c:v>
                </c:pt>
                <c:pt idx="227">
                  <c:v>9.09</c:v>
                </c:pt>
                <c:pt idx="228">
                  <c:v>8.84</c:v>
                </c:pt>
                <c:pt idx="229">
                  <c:v>12.734999999999999</c:v>
                </c:pt>
                <c:pt idx="230">
                  <c:v>13.364999999999998</c:v>
                </c:pt>
                <c:pt idx="231">
                  <c:v>10.36</c:v>
                </c:pt>
                <c:pt idx="232">
                  <c:v>11.129999999999999</c:v>
                </c:pt>
                <c:pt idx="233">
                  <c:v>14</c:v>
                </c:pt>
                <c:pt idx="234">
                  <c:v>8.9699999999999989</c:v>
                </c:pt>
                <c:pt idx="235">
                  <c:v>13.42</c:v>
                </c:pt>
                <c:pt idx="236">
                  <c:v>9.9350000000000005</c:v>
                </c:pt>
                <c:pt idx="237">
                  <c:v>9.36</c:v>
                </c:pt>
                <c:pt idx="238">
                  <c:v>11.43</c:v>
                </c:pt>
                <c:pt idx="239">
                  <c:v>14.46</c:v>
                </c:pt>
                <c:pt idx="240">
                  <c:v>16.39</c:v>
                </c:pt>
                <c:pt idx="241">
                  <c:v>13.16</c:v>
                </c:pt>
                <c:pt idx="242">
                  <c:v>15.324999999999999</c:v>
                </c:pt>
                <c:pt idx="243">
                  <c:v>12.620000000000001</c:v>
                </c:pt>
                <c:pt idx="244">
                  <c:v>12.115</c:v>
                </c:pt>
                <c:pt idx="245">
                  <c:v>12.955</c:v>
                </c:pt>
                <c:pt idx="246">
                  <c:v>12.745000000000001</c:v>
                </c:pt>
                <c:pt idx="247">
                  <c:v>12.23</c:v>
                </c:pt>
                <c:pt idx="248">
                  <c:v>9.73</c:v>
                </c:pt>
                <c:pt idx="249">
                  <c:v>9.879999999999999</c:v>
                </c:pt>
                <c:pt idx="250">
                  <c:v>13.844999999999999</c:v>
                </c:pt>
                <c:pt idx="251">
                  <c:v>15.315000000000001</c:v>
                </c:pt>
                <c:pt idx="252">
                  <c:v>8.8550000000000004</c:v>
                </c:pt>
                <c:pt idx="253">
                  <c:v>14.21</c:v>
                </c:pt>
                <c:pt idx="254">
                  <c:v>13.64</c:v>
                </c:pt>
                <c:pt idx="255">
                  <c:v>8.7650000000000006</c:v>
                </c:pt>
                <c:pt idx="256">
                  <c:v>13.775</c:v>
                </c:pt>
                <c:pt idx="257">
                  <c:v>13.895</c:v>
                </c:pt>
                <c:pt idx="258">
                  <c:v>8.9649999999999999</c:v>
                </c:pt>
                <c:pt idx="259">
                  <c:v>15.6</c:v>
                </c:pt>
                <c:pt idx="260">
                  <c:v>13.39</c:v>
                </c:pt>
                <c:pt idx="261">
                  <c:v>14.370000000000001</c:v>
                </c:pt>
                <c:pt idx="262">
                  <c:v>11.379999999999999</c:v>
                </c:pt>
                <c:pt idx="263">
                  <c:v>12.08</c:v>
                </c:pt>
                <c:pt idx="264">
                  <c:v>11.16</c:v>
                </c:pt>
                <c:pt idx="265">
                  <c:v>12.760000000000002</c:v>
                </c:pt>
                <c:pt idx="266">
                  <c:v>14.015000000000001</c:v>
                </c:pt>
                <c:pt idx="267">
                  <c:v>14</c:v>
                </c:pt>
                <c:pt idx="268">
                  <c:v>14.34</c:v>
                </c:pt>
                <c:pt idx="269">
                  <c:v>12.965</c:v>
                </c:pt>
                <c:pt idx="270">
                  <c:v>12.68</c:v>
                </c:pt>
                <c:pt idx="271">
                  <c:v>10.220000000000001</c:v>
                </c:pt>
                <c:pt idx="272">
                  <c:v>13.484999999999999</c:v>
                </c:pt>
                <c:pt idx="273">
                  <c:v>10.629999999999999</c:v>
                </c:pt>
                <c:pt idx="274">
                  <c:v>12.225000000000001</c:v>
                </c:pt>
                <c:pt idx="275">
                  <c:v>16.009999999999998</c:v>
                </c:pt>
                <c:pt idx="276">
                  <c:v>15.245000000000001</c:v>
                </c:pt>
                <c:pt idx="277">
                  <c:v>14.914999999999999</c:v>
                </c:pt>
                <c:pt idx="278">
                  <c:v>13.09</c:v>
                </c:pt>
                <c:pt idx="279">
                  <c:v>14.129999999999999</c:v>
                </c:pt>
                <c:pt idx="280">
                  <c:v>12.97</c:v>
                </c:pt>
                <c:pt idx="281">
                  <c:v>9.67</c:v>
                </c:pt>
                <c:pt idx="282">
                  <c:v>11.185</c:v>
                </c:pt>
                <c:pt idx="283">
                  <c:v>11.535</c:v>
                </c:pt>
                <c:pt idx="284">
                  <c:v>12.055</c:v>
                </c:pt>
                <c:pt idx="285">
                  <c:v>9.34</c:v>
                </c:pt>
                <c:pt idx="286">
                  <c:v>9.8650000000000002</c:v>
                </c:pt>
                <c:pt idx="287">
                  <c:v>15.75</c:v>
                </c:pt>
                <c:pt idx="288">
                  <c:v>11.094999999999999</c:v>
                </c:pt>
                <c:pt idx="289">
                  <c:v>11.864999999999998</c:v>
                </c:pt>
                <c:pt idx="290">
                  <c:v>11.91</c:v>
                </c:pt>
                <c:pt idx="291">
                  <c:v>13.815</c:v>
                </c:pt>
                <c:pt idx="292">
                  <c:v>13.155000000000001</c:v>
                </c:pt>
                <c:pt idx="293">
                  <c:v>11.22</c:v>
                </c:pt>
                <c:pt idx="294">
                  <c:v>10.565</c:v>
                </c:pt>
                <c:pt idx="295">
                  <c:v>11.175000000000001</c:v>
                </c:pt>
                <c:pt idx="296">
                  <c:v>9.44</c:v>
                </c:pt>
                <c:pt idx="297">
                  <c:v>15.015000000000001</c:v>
                </c:pt>
                <c:pt idx="298">
                  <c:v>15.59</c:v>
                </c:pt>
                <c:pt idx="299">
                  <c:v>11.86</c:v>
                </c:pt>
                <c:pt idx="300">
                  <c:v>9.4549999999999983</c:v>
                </c:pt>
                <c:pt idx="301">
                  <c:v>14.205</c:v>
                </c:pt>
                <c:pt idx="302">
                  <c:v>9.0250000000000004</c:v>
                </c:pt>
                <c:pt idx="303">
                  <c:v>11.375</c:v>
                </c:pt>
                <c:pt idx="304">
                  <c:v>10.774999999999999</c:v>
                </c:pt>
                <c:pt idx="305">
                  <c:v>10.515000000000001</c:v>
                </c:pt>
                <c:pt idx="306">
                  <c:v>14.645</c:v>
                </c:pt>
                <c:pt idx="307">
                  <c:v>10.870000000000001</c:v>
                </c:pt>
                <c:pt idx="308">
                  <c:v>11.79</c:v>
                </c:pt>
                <c:pt idx="309">
                  <c:v>13.48</c:v>
                </c:pt>
                <c:pt idx="310">
                  <c:v>12.074999999999999</c:v>
                </c:pt>
                <c:pt idx="311">
                  <c:v>10.42</c:v>
                </c:pt>
                <c:pt idx="312">
                  <c:v>10.82</c:v>
                </c:pt>
                <c:pt idx="313">
                  <c:v>12.920000000000002</c:v>
                </c:pt>
                <c:pt idx="314">
                  <c:v>11.705</c:v>
                </c:pt>
                <c:pt idx="315">
                  <c:v>12.204999999999998</c:v>
                </c:pt>
                <c:pt idx="316">
                  <c:v>8.01</c:v>
                </c:pt>
                <c:pt idx="317">
                  <c:v>8.49</c:v>
                </c:pt>
                <c:pt idx="318">
                  <c:v>8.07</c:v>
                </c:pt>
                <c:pt idx="319">
                  <c:v>5.0850000000000009</c:v>
                </c:pt>
                <c:pt idx="320">
                  <c:v>9.1849999999999987</c:v>
                </c:pt>
                <c:pt idx="321">
                  <c:v>13.1</c:v>
                </c:pt>
                <c:pt idx="322">
                  <c:v>13.26</c:v>
                </c:pt>
                <c:pt idx="323">
                  <c:v>14.629999999999999</c:v>
                </c:pt>
                <c:pt idx="324">
                  <c:v>13.864999999999998</c:v>
                </c:pt>
                <c:pt idx="325">
                  <c:v>8.4450000000000003</c:v>
                </c:pt>
                <c:pt idx="326">
                  <c:v>9.9750000000000014</c:v>
                </c:pt>
                <c:pt idx="327">
                  <c:v>7.1550000000000002</c:v>
                </c:pt>
                <c:pt idx="328">
                  <c:v>13.86</c:v>
                </c:pt>
                <c:pt idx="329">
                  <c:v>10.865</c:v>
                </c:pt>
                <c:pt idx="330">
                  <c:v>11.87</c:v>
                </c:pt>
                <c:pt idx="331">
                  <c:v>14.345000000000001</c:v>
                </c:pt>
                <c:pt idx="332">
                  <c:v>9.7349999999999994</c:v>
                </c:pt>
                <c:pt idx="333">
                  <c:v>12.86</c:v>
                </c:pt>
                <c:pt idx="334">
                  <c:v>9.3350000000000009</c:v>
                </c:pt>
                <c:pt idx="335">
                  <c:v>7.16</c:v>
                </c:pt>
                <c:pt idx="336">
                  <c:v>10.635</c:v>
                </c:pt>
                <c:pt idx="337">
                  <c:v>11.805</c:v>
                </c:pt>
                <c:pt idx="338">
                  <c:v>12.399999999999999</c:v>
                </c:pt>
                <c:pt idx="339">
                  <c:v>14.545</c:v>
                </c:pt>
                <c:pt idx="340">
                  <c:v>14.844999999999999</c:v>
                </c:pt>
                <c:pt idx="341">
                  <c:v>9.5350000000000001</c:v>
                </c:pt>
                <c:pt idx="342">
                  <c:v>11.34</c:v>
                </c:pt>
                <c:pt idx="343">
                  <c:v>10.55</c:v>
                </c:pt>
                <c:pt idx="344">
                  <c:v>10.385000000000002</c:v>
                </c:pt>
                <c:pt idx="345">
                  <c:v>11.280000000000001</c:v>
                </c:pt>
                <c:pt idx="346">
                  <c:v>10.524999999999999</c:v>
                </c:pt>
                <c:pt idx="347">
                  <c:v>13.145</c:v>
                </c:pt>
                <c:pt idx="348">
                  <c:v>13.3</c:v>
                </c:pt>
                <c:pt idx="349">
                  <c:v>14.870000000000001</c:v>
                </c:pt>
                <c:pt idx="350">
                  <c:v>14.510000000000002</c:v>
                </c:pt>
                <c:pt idx="351">
                  <c:v>16.425000000000001</c:v>
                </c:pt>
                <c:pt idx="352">
                  <c:v>14.895</c:v>
                </c:pt>
                <c:pt idx="353">
                  <c:v>18.5</c:v>
                </c:pt>
                <c:pt idx="354">
                  <c:v>17.134999999999998</c:v>
                </c:pt>
                <c:pt idx="355">
                  <c:v>17.905000000000001</c:v>
                </c:pt>
                <c:pt idx="356">
                  <c:v>13.8</c:v>
                </c:pt>
                <c:pt idx="357">
                  <c:v>15.555</c:v>
                </c:pt>
                <c:pt idx="358">
                  <c:v>15.345000000000001</c:v>
                </c:pt>
                <c:pt idx="359">
                  <c:v>13.955</c:v>
                </c:pt>
                <c:pt idx="360">
                  <c:v>16.115000000000002</c:v>
                </c:pt>
                <c:pt idx="361">
                  <c:v>16.515000000000001</c:v>
                </c:pt>
                <c:pt idx="362">
                  <c:v>12.54</c:v>
                </c:pt>
                <c:pt idx="363">
                  <c:v>13.8</c:v>
                </c:pt>
                <c:pt idx="364">
                  <c:v>15.094999999999999</c:v>
                </c:pt>
              </c:numCache>
            </c:numRef>
          </c:yVal>
          <c:smooth val="0"/>
          <c:extLst>
            <c:ext xmlns:c16="http://schemas.microsoft.com/office/drawing/2014/chart" uri="{C3380CC4-5D6E-409C-BE32-E72D297353CC}">
              <c16:uniqueId val="{00000000-82AE-4E04-BDB6-58D6B97C307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in val="6"/>
        </c:scaling>
        <c:delete val="0"/>
        <c:axPos val="l"/>
        <c:title>
          <c:tx>
            <c:rich>
              <a:bodyPr rot="-5400000" vert="horz"/>
              <a:lstStyle/>
              <a:p>
                <a:pPr>
                  <a:defRPr sz="1400"/>
                </a:pPr>
                <a:r>
                  <a:rPr lang="en-US" sz="1400" baseline="0"/>
                  <a:t>Solar Flux (MJ/m2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Daily_Avg!$B$4:$B$368</c:f>
              <c:numCache>
                <c:formatCode>0.0</c:formatCode>
                <c:ptCount val="365"/>
                <c:pt idx="0">
                  <c:v>0</c:v>
                </c:pt>
                <c:pt idx="1">
                  <c:v>0</c:v>
                </c:pt>
                <c:pt idx="2">
                  <c:v>0</c:v>
                </c:pt>
                <c:pt idx="3">
                  <c:v>0</c:v>
                </c:pt>
                <c:pt idx="4">
                  <c:v>0.26</c:v>
                </c:pt>
                <c:pt idx="5">
                  <c:v>0.51</c:v>
                </c:pt>
                <c:pt idx="6">
                  <c:v>0</c:v>
                </c:pt>
                <c:pt idx="7">
                  <c:v>0</c:v>
                </c:pt>
                <c:pt idx="8">
                  <c:v>0.89</c:v>
                </c:pt>
                <c:pt idx="9">
                  <c:v>0.32</c:v>
                </c:pt>
                <c:pt idx="10">
                  <c:v>0</c:v>
                </c:pt>
                <c:pt idx="11">
                  <c:v>0</c:v>
                </c:pt>
                <c:pt idx="12">
                  <c:v>1.27</c:v>
                </c:pt>
                <c:pt idx="13">
                  <c:v>0</c:v>
                </c:pt>
                <c:pt idx="14">
                  <c:v>0</c:v>
                </c:pt>
                <c:pt idx="15">
                  <c:v>0</c:v>
                </c:pt>
                <c:pt idx="16">
                  <c:v>0</c:v>
                </c:pt>
                <c:pt idx="17">
                  <c:v>0</c:v>
                </c:pt>
                <c:pt idx="18">
                  <c:v>2.2149999999999999</c:v>
                </c:pt>
                <c:pt idx="19">
                  <c:v>0.25</c:v>
                </c:pt>
                <c:pt idx="20">
                  <c:v>0</c:v>
                </c:pt>
                <c:pt idx="21">
                  <c:v>0</c:v>
                </c:pt>
                <c:pt idx="22">
                  <c:v>0.38</c:v>
                </c:pt>
                <c:pt idx="23">
                  <c:v>1.95</c:v>
                </c:pt>
                <c:pt idx="24">
                  <c:v>6.5000000000000002E-2</c:v>
                </c:pt>
                <c:pt idx="25">
                  <c:v>2.92</c:v>
                </c:pt>
                <c:pt idx="26">
                  <c:v>0</c:v>
                </c:pt>
                <c:pt idx="27">
                  <c:v>0</c:v>
                </c:pt>
                <c:pt idx="28">
                  <c:v>0</c:v>
                </c:pt>
                <c:pt idx="29">
                  <c:v>0</c:v>
                </c:pt>
                <c:pt idx="30">
                  <c:v>2.9249999999999998</c:v>
                </c:pt>
                <c:pt idx="31">
                  <c:v>6.5000000000000002E-2</c:v>
                </c:pt>
                <c:pt idx="32">
                  <c:v>0</c:v>
                </c:pt>
                <c:pt idx="33">
                  <c:v>0</c:v>
                </c:pt>
                <c:pt idx="34">
                  <c:v>0.13</c:v>
                </c:pt>
                <c:pt idx="35">
                  <c:v>0</c:v>
                </c:pt>
                <c:pt idx="36">
                  <c:v>0</c:v>
                </c:pt>
                <c:pt idx="37">
                  <c:v>0</c:v>
                </c:pt>
                <c:pt idx="38">
                  <c:v>9.4899999999999984</c:v>
                </c:pt>
                <c:pt idx="39">
                  <c:v>0</c:v>
                </c:pt>
                <c:pt idx="40">
                  <c:v>0</c:v>
                </c:pt>
                <c:pt idx="41">
                  <c:v>1.1399999999999999</c:v>
                </c:pt>
                <c:pt idx="42">
                  <c:v>0.13</c:v>
                </c:pt>
                <c:pt idx="43">
                  <c:v>1.5899999999999999</c:v>
                </c:pt>
                <c:pt idx="44">
                  <c:v>1.2449999999999999</c:v>
                </c:pt>
                <c:pt idx="45">
                  <c:v>1.395</c:v>
                </c:pt>
                <c:pt idx="46">
                  <c:v>0</c:v>
                </c:pt>
                <c:pt idx="47">
                  <c:v>0.04</c:v>
                </c:pt>
                <c:pt idx="48">
                  <c:v>0</c:v>
                </c:pt>
                <c:pt idx="49">
                  <c:v>0.04</c:v>
                </c:pt>
                <c:pt idx="50">
                  <c:v>0</c:v>
                </c:pt>
                <c:pt idx="51">
                  <c:v>0</c:v>
                </c:pt>
                <c:pt idx="52">
                  <c:v>0</c:v>
                </c:pt>
                <c:pt idx="53">
                  <c:v>0</c:v>
                </c:pt>
                <c:pt idx="54">
                  <c:v>0</c:v>
                </c:pt>
                <c:pt idx="55">
                  <c:v>0</c:v>
                </c:pt>
                <c:pt idx="56">
                  <c:v>0</c:v>
                </c:pt>
                <c:pt idx="57">
                  <c:v>0</c:v>
                </c:pt>
                <c:pt idx="58">
                  <c:v>0.25</c:v>
                </c:pt>
                <c:pt idx="59">
                  <c:v>0</c:v>
                </c:pt>
                <c:pt idx="60">
                  <c:v>1</c:v>
                </c:pt>
                <c:pt idx="61">
                  <c:v>0.42000000000000004</c:v>
                </c:pt>
                <c:pt idx="62">
                  <c:v>0.08</c:v>
                </c:pt>
                <c:pt idx="63">
                  <c:v>0.125</c:v>
                </c:pt>
                <c:pt idx="64">
                  <c:v>0</c:v>
                </c:pt>
                <c:pt idx="65">
                  <c:v>0</c:v>
                </c:pt>
                <c:pt idx="66">
                  <c:v>0</c:v>
                </c:pt>
                <c:pt idx="67">
                  <c:v>0</c:v>
                </c:pt>
                <c:pt idx="68">
                  <c:v>0.25</c:v>
                </c:pt>
                <c:pt idx="69">
                  <c:v>0.17</c:v>
                </c:pt>
                <c:pt idx="70">
                  <c:v>0.255</c:v>
                </c:pt>
                <c:pt idx="71">
                  <c:v>0.04</c:v>
                </c:pt>
                <c:pt idx="72">
                  <c:v>0.21</c:v>
                </c:pt>
                <c:pt idx="73">
                  <c:v>0</c:v>
                </c:pt>
                <c:pt idx="74">
                  <c:v>0</c:v>
                </c:pt>
                <c:pt idx="75">
                  <c:v>0</c:v>
                </c:pt>
                <c:pt idx="76">
                  <c:v>2.625</c:v>
                </c:pt>
                <c:pt idx="77">
                  <c:v>0</c:v>
                </c:pt>
                <c:pt idx="78">
                  <c:v>0.42</c:v>
                </c:pt>
                <c:pt idx="79">
                  <c:v>0.25</c:v>
                </c:pt>
                <c:pt idx="80">
                  <c:v>0</c:v>
                </c:pt>
                <c:pt idx="81">
                  <c:v>0</c:v>
                </c:pt>
                <c:pt idx="82">
                  <c:v>0</c:v>
                </c:pt>
                <c:pt idx="83">
                  <c:v>5.73</c:v>
                </c:pt>
                <c:pt idx="84">
                  <c:v>0.04</c:v>
                </c:pt>
                <c:pt idx="85">
                  <c:v>0</c:v>
                </c:pt>
                <c:pt idx="86">
                  <c:v>0.29000000000000004</c:v>
                </c:pt>
                <c:pt idx="87">
                  <c:v>3.0449999999999999</c:v>
                </c:pt>
                <c:pt idx="88">
                  <c:v>0.04</c:v>
                </c:pt>
                <c:pt idx="89">
                  <c:v>0.04</c:v>
                </c:pt>
                <c:pt idx="90">
                  <c:v>2.74</c:v>
                </c:pt>
                <c:pt idx="91">
                  <c:v>2.19</c:v>
                </c:pt>
                <c:pt idx="92">
                  <c:v>0.04</c:v>
                </c:pt>
                <c:pt idx="93">
                  <c:v>0</c:v>
                </c:pt>
                <c:pt idx="94">
                  <c:v>0</c:v>
                </c:pt>
                <c:pt idx="95">
                  <c:v>0</c:v>
                </c:pt>
                <c:pt idx="96">
                  <c:v>0</c:v>
                </c:pt>
                <c:pt idx="97">
                  <c:v>0</c:v>
                </c:pt>
                <c:pt idx="98">
                  <c:v>0.21000000000000002</c:v>
                </c:pt>
                <c:pt idx="99">
                  <c:v>0.8</c:v>
                </c:pt>
                <c:pt idx="100">
                  <c:v>0</c:v>
                </c:pt>
                <c:pt idx="101">
                  <c:v>0.08</c:v>
                </c:pt>
                <c:pt idx="102">
                  <c:v>1.175</c:v>
                </c:pt>
                <c:pt idx="103">
                  <c:v>0.04</c:v>
                </c:pt>
                <c:pt idx="104">
                  <c:v>0.125</c:v>
                </c:pt>
                <c:pt idx="105">
                  <c:v>0.08</c:v>
                </c:pt>
                <c:pt idx="106">
                  <c:v>12.64</c:v>
                </c:pt>
                <c:pt idx="107">
                  <c:v>1.69</c:v>
                </c:pt>
                <c:pt idx="108">
                  <c:v>7.4749999999999996</c:v>
                </c:pt>
                <c:pt idx="109">
                  <c:v>0.21000000000000002</c:v>
                </c:pt>
                <c:pt idx="110">
                  <c:v>18.535</c:v>
                </c:pt>
                <c:pt idx="111">
                  <c:v>0.125</c:v>
                </c:pt>
                <c:pt idx="112">
                  <c:v>0.505</c:v>
                </c:pt>
                <c:pt idx="113">
                  <c:v>1.56</c:v>
                </c:pt>
                <c:pt idx="114">
                  <c:v>1.7650000000000001</c:v>
                </c:pt>
                <c:pt idx="115">
                  <c:v>6.0049999999999999</c:v>
                </c:pt>
                <c:pt idx="116">
                  <c:v>1.01</c:v>
                </c:pt>
                <c:pt idx="117">
                  <c:v>19.555</c:v>
                </c:pt>
                <c:pt idx="118">
                  <c:v>8.93</c:v>
                </c:pt>
                <c:pt idx="119">
                  <c:v>16.920000000000002</c:v>
                </c:pt>
                <c:pt idx="120">
                  <c:v>9.0949999999999989</c:v>
                </c:pt>
                <c:pt idx="121">
                  <c:v>19.25</c:v>
                </c:pt>
                <c:pt idx="122">
                  <c:v>11.93</c:v>
                </c:pt>
                <c:pt idx="123">
                  <c:v>0.71499999999999997</c:v>
                </c:pt>
                <c:pt idx="124">
                  <c:v>3.11</c:v>
                </c:pt>
                <c:pt idx="125">
                  <c:v>7.1349999999999998</c:v>
                </c:pt>
                <c:pt idx="126">
                  <c:v>5.1950000000000003</c:v>
                </c:pt>
                <c:pt idx="127">
                  <c:v>4.6500000000000004</c:v>
                </c:pt>
                <c:pt idx="128">
                  <c:v>17.454999999999998</c:v>
                </c:pt>
                <c:pt idx="129">
                  <c:v>1.18</c:v>
                </c:pt>
                <c:pt idx="130">
                  <c:v>8.2100000000000009</c:v>
                </c:pt>
                <c:pt idx="131">
                  <c:v>11.844999999999999</c:v>
                </c:pt>
                <c:pt idx="132">
                  <c:v>0.04</c:v>
                </c:pt>
                <c:pt idx="133">
                  <c:v>0.17</c:v>
                </c:pt>
                <c:pt idx="134">
                  <c:v>4.4350000000000005</c:v>
                </c:pt>
                <c:pt idx="135">
                  <c:v>4.2050000000000001</c:v>
                </c:pt>
                <c:pt idx="136">
                  <c:v>5.0250000000000004</c:v>
                </c:pt>
                <c:pt idx="137">
                  <c:v>10.025</c:v>
                </c:pt>
                <c:pt idx="138">
                  <c:v>4.8949999999999996</c:v>
                </c:pt>
                <c:pt idx="139">
                  <c:v>8.2100000000000009</c:v>
                </c:pt>
                <c:pt idx="140">
                  <c:v>34.76</c:v>
                </c:pt>
                <c:pt idx="141">
                  <c:v>2.9849999999999999</c:v>
                </c:pt>
                <c:pt idx="142">
                  <c:v>0.25</c:v>
                </c:pt>
                <c:pt idx="143">
                  <c:v>1.4350000000000001</c:v>
                </c:pt>
                <c:pt idx="144">
                  <c:v>0.79499999999999993</c:v>
                </c:pt>
                <c:pt idx="145">
                  <c:v>22.22</c:v>
                </c:pt>
                <c:pt idx="146">
                  <c:v>15.215</c:v>
                </c:pt>
                <c:pt idx="147">
                  <c:v>12.14</c:v>
                </c:pt>
                <c:pt idx="148">
                  <c:v>0.67</c:v>
                </c:pt>
                <c:pt idx="149">
                  <c:v>7.5649999999999995</c:v>
                </c:pt>
                <c:pt idx="150">
                  <c:v>28.05</c:v>
                </c:pt>
                <c:pt idx="151">
                  <c:v>9.3500000000000014</c:v>
                </c:pt>
                <c:pt idx="152">
                  <c:v>3.02</c:v>
                </c:pt>
                <c:pt idx="153">
                  <c:v>0.04</c:v>
                </c:pt>
                <c:pt idx="154">
                  <c:v>9.7650000000000006</c:v>
                </c:pt>
                <c:pt idx="155">
                  <c:v>6.7549999999999999</c:v>
                </c:pt>
                <c:pt idx="156">
                  <c:v>9.5250000000000004</c:v>
                </c:pt>
                <c:pt idx="157">
                  <c:v>22.344999999999999</c:v>
                </c:pt>
                <c:pt idx="158">
                  <c:v>26.729999999999997</c:v>
                </c:pt>
                <c:pt idx="159">
                  <c:v>13.515000000000001</c:v>
                </c:pt>
                <c:pt idx="160">
                  <c:v>16.255000000000003</c:v>
                </c:pt>
                <c:pt idx="161">
                  <c:v>5.44</c:v>
                </c:pt>
                <c:pt idx="162">
                  <c:v>1.3900000000000001</c:v>
                </c:pt>
                <c:pt idx="163">
                  <c:v>0.89</c:v>
                </c:pt>
                <c:pt idx="164">
                  <c:v>2.6949999999999998</c:v>
                </c:pt>
                <c:pt idx="165">
                  <c:v>7.04</c:v>
                </c:pt>
                <c:pt idx="166">
                  <c:v>18.105</c:v>
                </c:pt>
                <c:pt idx="167">
                  <c:v>15.4</c:v>
                </c:pt>
                <c:pt idx="168">
                  <c:v>4.2649999999999997</c:v>
                </c:pt>
                <c:pt idx="169">
                  <c:v>3.0350000000000001</c:v>
                </c:pt>
                <c:pt idx="170">
                  <c:v>6.85</c:v>
                </c:pt>
                <c:pt idx="171">
                  <c:v>4.2549999999999999</c:v>
                </c:pt>
                <c:pt idx="172">
                  <c:v>0.25</c:v>
                </c:pt>
                <c:pt idx="173">
                  <c:v>1.4750000000000001</c:v>
                </c:pt>
                <c:pt idx="174">
                  <c:v>9.0150000000000006</c:v>
                </c:pt>
                <c:pt idx="175">
                  <c:v>1.05</c:v>
                </c:pt>
                <c:pt idx="176">
                  <c:v>1.0550000000000002</c:v>
                </c:pt>
                <c:pt idx="177">
                  <c:v>7.9049999999999994</c:v>
                </c:pt>
                <c:pt idx="178">
                  <c:v>3.6349999999999998</c:v>
                </c:pt>
                <c:pt idx="179">
                  <c:v>11.295</c:v>
                </c:pt>
                <c:pt idx="180">
                  <c:v>7.4</c:v>
                </c:pt>
                <c:pt idx="181">
                  <c:v>6.3049999999999997</c:v>
                </c:pt>
                <c:pt idx="182">
                  <c:v>19.115000000000002</c:v>
                </c:pt>
                <c:pt idx="183">
                  <c:v>11.780000000000001</c:v>
                </c:pt>
                <c:pt idx="184">
                  <c:v>12.68</c:v>
                </c:pt>
                <c:pt idx="185">
                  <c:v>6.22</c:v>
                </c:pt>
                <c:pt idx="186">
                  <c:v>1.3050000000000002</c:v>
                </c:pt>
                <c:pt idx="187">
                  <c:v>6.0299999999999994</c:v>
                </c:pt>
                <c:pt idx="188">
                  <c:v>0.25</c:v>
                </c:pt>
                <c:pt idx="189">
                  <c:v>5.24</c:v>
                </c:pt>
                <c:pt idx="190">
                  <c:v>22.39</c:v>
                </c:pt>
                <c:pt idx="191">
                  <c:v>4.67</c:v>
                </c:pt>
                <c:pt idx="192">
                  <c:v>0.54</c:v>
                </c:pt>
                <c:pt idx="193">
                  <c:v>16.04</c:v>
                </c:pt>
                <c:pt idx="194">
                  <c:v>2.56</c:v>
                </c:pt>
                <c:pt idx="195">
                  <c:v>12.3</c:v>
                </c:pt>
                <c:pt idx="196">
                  <c:v>2.15</c:v>
                </c:pt>
                <c:pt idx="197">
                  <c:v>5.1849999999999996</c:v>
                </c:pt>
                <c:pt idx="198">
                  <c:v>7.665</c:v>
                </c:pt>
                <c:pt idx="199">
                  <c:v>5.12</c:v>
                </c:pt>
                <c:pt idx="200">
                  <c:v>9.68</c:v>
                </c:pt>
                <c:pt idx="201">
                  <c:v>6.2149999999999999</c:v>
                </c:pt>
                <c:pt idx="202">
                  <c:v>22.734999999999999</c:v>
                </c:pt>
                <c:pt idx="203">
                  <c:v>5.36</c:v>
                </c:pt>
                <c:pt idx="204">
                  <c:v>3.645</c:v>
                </c:pt>
                <c:pt idx="205">
                  <c:v>2.0549999999999997</c:v>
                </c:pt>
                <c:pt idx="206">
                  <c:v>0.25</c:v>
                </c:pt>
                <c:pt idx="207">
                  <c:v>0.21000000000000002</c:v>
                </c:pt>
                <c:pt idx="208">
                  <c:v>0.84</c:v>
                </c:pt>
                <c:pt idx="209">
                  <c:v>22.545000000000002</c:v>
                </c:pt>
                <c:pt idx="210">
                  <c:v>22.07</c:v>
                </c:pt>
                <c:pt idx="211">
                  <c:v>5.82</c:v>
                </c:pt>
                <c:pt idx="212">
                  <c:v>5.23</c:v>
                </c:pt>
                <c:pt idx="213">
                  <c:v>1.7250000000000001</c:v>
                </c:pt>
                <c:pt idx="214">
                  <c:v>2.61</c:v>
                </c:pt>
                <c:pt idx="215">
                  <c:v>0.625</c:v>
                </c:pt>
                <c:pt idx="216">
                  <c:v>0.88500000000000001</c:v>
                </c:pt>
                <c:pt idx="217">
                  <c:v>0.8</c:v>
                </c:pt>
                <c:pt idx="218">
                  <c:v>2.0249999999999999</c:v>
                </c:pt>
                <c:pt idx="219">
                  <c:v>3.57</c:v>
                </c:pt>
                <c:pt idx="220">
                  <c:v>11.440000000000001</c:v>
                </c:pt>
                <c:pt idx="221">
                  <c:v>7.3250000000000002</c:v>
                </c:pt>
                <c:pt idx="222">
                  <c:v>1.93</c:v>
                </c:pt>
                <c:pt idx="223">
                  <c:v>4.3849999999999998</c:v>
                </c:pt>
                <c:pt idx="224">
                  <c:v>2.74</c:v>
                </c:pt>
                <c:pt idx="225">
                  <c:v>11.63</c:v>
                </c:pt>
                <c:pt idx="226">
                  <c:v>23.59</c:v>
                </c:pt>
                <c:pt idx="227">
                  <c:v>7.9649999999999999</c:v>
                </c:pt>
                <c:pt idx="228">
                  <c:v>6.17</c:v>
                </c:pt>
                <c:pt idx="229">
                  <c:v>6.96</c:v>
                </c:pt>
                <c:pt idx="230">
                  <c:v>6.165</c:v>
                </c:pt>
                <c:pt idx="231">
                  <c:v>12.969999999999999</c:v>
                </c:pt>
                <c:pt idx="232">
                  <c:v>1.75</c:v>
                </c:pt>
                <c:pt idx="233">
                  <c:v>3.3449999999999998</c:v>
                </c:pt>
                <c:pt idx="234">
                  <c:v>16.954999999999998</c:v>
                </c:pt>
                <c:pt idx="235">
                  <c:v>0.88500000000000001</c:v>
                </c:pt>
                <c:pt idx="236">
                  <c:v>14.774999999999999</c:v>
                </c:pt>
                <c:pt idx="237">
                  <c:v>8.07</c:v>
                </c:pt>
                <c:pt idx="238">
                  <c:v>9.5100000000000016</c:v>
                </c:pt>
                <c:pt idx="239">
                  <c:v>12.715</c:v>
                </c:pt>
                <c:pt idx="240">
                  <c:v>1.1000000000000001</c:v>
                </c:pt>
                <c:pt idx="241">
                  <c:v>5.77</c:v>
                </c:pt>
                <c:pt idx="242">
                  <c:v>4.5949999999999998</c:v>
                </c:pt>
                <c:pt idx="243">
                  <c:v>8.5249999999999986</c:v>
                </c:pt>
                <c:pt idx="244">
                  <c:v>10.515000000000001</c:v>
                </c:pt>
                <c:pt idx="245">
                  <c:v>11.035</c:v>
                </c:pt>
                <c:pt idx="246">
                  <c:v>3</c:v>
                </c:pt>
                <c:pt idx="247">
                  <c:v>16.670000000000002</c:v>
                </c:pt>
                <c:pt idx="248">
                  <c:v>9.1700000000000017</c:v>
                </c:pt>
                <c:pt idx="249">
                  <c:v>27.009999999999998</c:v>
                </c:pt>
                <c:pt idx="250">
                  <c:v>5.8900000000000006</c:v>
                </c:pt>
                <c:pt idx="251">
                  <c:v>6.36</c:v>
                </c:pt>
                <c:pt idx="252">
                  <c:v>14.574999999999999</c:v>
                </c:pt>
                <c:pt idx="253">
                  <c:v>10.190000000000001</c:v>
                </c:pt>
                <c:pt idx="254">
                  <c:v>2.0499999999999998</c:v>
                </c:pt>
                <c:pt idx="255">
                  <c:v>12.83</c:v>
                </c:pt>
                <c:pt idx="256">
                  <c:v>5.97</c:v>
                </c:pt>
                <c:pt idx="257">
                  <c:v>9.8550000000000004</c:v>
                </c:pt>
                <c:pt idx="258">
                  <c:v>10.08</c:v>
                </c:pt>
                <c:pt idx="259">
                  <c:v>1.98</c:v>
                </c:pt>
                <c:pt idx="260">
                  <c:v>5.1550000000000002</c:v>
                </c:pt>
                <c:pt idx="261">
                  <c:v>4.55</c:v>
                </c:pt>
                <c:pt idx="262">
                  <c:v>22.45</c:v>
                </c:pt>
                <c:pt idx="263">
                  <c:v>8.5000000000000006E-2</c:v>
                </c:pt>
                <c:pt idx="264">
                  <c:v>16.405000000000001</c:v>
                </c:pt>
                <c:pt idx="265">
                  <c:v>0.25</c:v>
                </c:pt>
                <c:pt idx="266">
                  <c:v>8.0399999999999991</c:v>
                </c:pt>
                <c:pt idx="267">
                  <c:v>4.6050000000000004</c:v>
                </c:pt>
                <c:pt idx="268">
                  <c:v>0.54499999999999993</c:v>
                </c:pt>
                <c:pt idx="269">
                  <c:v>1.01</c:v>
                </c:pt>
                <c:pt idx="270">
                  <c:v>6.46</c:v>
                </c:pt>
                <c:pt idx="271">
                  <c:v>1.8900000000000001</c:v>
                </c:pt>
                <c:pt idx="272">
                  <c:v>5.36</c:v>
                </c:pt>
                <c:pt idx="273">
                  <c:v>7.26</c:v>
                </c:pt>
                <c:pt idx="274">
                  <c:v>38.405000000000001</c:v>
                </c:pt>
                <c:pt idx="275">
                  <c:v>22.515000000000001</c:v>
                </c:pt>
                <c:pt idx="276">
                  <c:v>4.43</c:v>
                </c:pt>
                <c:pt idx="277">
                  <c:v>5.33</c:v>
                </c:pt>
                <c:pt idx="278">
                  <c:v>20.189999999999998</c:v>
                </c:pt>
                <c:pt idx="279">
                  <c:v>10.935</c:v>
                </c:pt>
                <c:pt idx="280">
                  <c:v>2.3199999999999998</c:v>
                </c:pt>
                <c:pt idx="281">
                  <c:v>13.93</c:v>
                </c:pt>
                <c:pt idx="282">
                  <c:v>25.305</c:v>
                </c:pt>
                <c:pt idx="283">
                  <c:v>15.114999999999998</c:v>
                </c:pt>
                <c:pt idx="284">
                  <c:v>11.734999999999999</c:v>
                </c:pt>
                <c:pt idx="285">
                  <c:v>3.2149999999999999</c:v>
                </c:pt>
                <c:pt idx="286">
                  <c:v>28.990000000000002</c:v>
                </c:pt>
                <c:pt idx="287">
                  <c:v>0.125</c:v>
                </c:pt>
                <c:pt idx="288">
                  <c:v>11.025</c:v>
                </c:pt>
                <c:pt idx="289">
                  <c:v>15.215</c:v>
                </c:pt>
                <c:pt idx="290">
                  <c:v>18.635000000000002</c:v>
                </c:pt>
                <c:pt idx="291">
                  <c:v>14.600000000000001</c:v>
                </c:pt>
                <c:pt idx="292">
                  <c:v>5.59</c:v>
                </c:pt>
                <c:pt idx="293">
                  <c:v>5.28</c:v>
                </c:pt>
                <c:pt idx="294">
                  <c:v>30.009999999999998</c:v>
                </c:pt>
                <c:pt idx="295">
                  <c:v>5.375</c:v>
                </c:pt>
                <c:pt idx="296">
                  <c:v>14.53</c:v>
                </c:pt>
                <c:pt idx="297">
                  <c:v>2.7050000000000001</c:v>
                </c:pt>
                <c:pt idx="298">
                  <c:v>2.11</c:v>
                </c:pt>
                <c:pt idx="299">
                  <c:v>0.755</c:v>
                </c:pt>
                <c:pt idx="300">
                  <c:v>3.7949999999999999</c:v>
                </c:pt>
                <c:pt idx="301">
                  <c:v>15.36</c:v>
                </c:pt>
                <c:pt idx="302">
                  <c:v>6.625</c:v>
                </c:pt>
                <c:pt idx="303">
                  <c:v>7.6950000000000003</c:v>
                </c:pt>
                <c:pt idx="304">
                  <c:v>6.2349999999999994</c:v>
                </c:pt>
                <c:pt idx="305">
                  <c:v>8.09</c:v>
                </c:pt>
                <c:pt idx="306">
                  <c:v>21.95</c:v>
                </c:pt>
                <c:pt idx="307">
                  <c:v>25.515000000000001</c:v>
                </c:pt>
                <c:pt idx="308">
                  <c:v>21.454999999999998</c:v>
                </c:pt>
                <c:pt idx="309">
                  <c:v>7.3550000000000004</c:v>
                </c:pt>
                <c:pt idx="310">
                  <c:v>5.7550000000000008</c:v>
                </c:pt>
                <c:pt idx="311">
                  <c:v>45.975000000000001</c:v>
                </c:pt>
                <c:pt idx="312">
                  <c:v>10.835000000000001</c:v>
                </c:pt>
                <c:pt idx="313">
                  <c:v>0.33499999999999996</c:v>
                </c:pt>
                <c:pt idx="314">
                  <c:v>7.0600000000000005</c:v>
                </c:pt>
                <c:pt idx="315">
                  <c:v>9.0749999999999993</c:v>
                </c:pt>
                <c:pt idx="316">
                  <c:v>35.04</c:v>
                </c:pt>
                <c:pt idx="317">
                  <c:v>6.6050000000000004</c:v>
                </c:pt>
                <c:pt idx="318">
                  <c:v>15.96</c:v>
                </c:pt>
                <c:pt idx="319">
                  <c:v>34.185000000000002</c:v>
                </c:pt>
                <c:pt idx="320">
                  <c:v>32.774999999999999</c:v>
                </c:pt>
                <c:pt idx="321">
                  <c:v>10.275</c:v>
                </c:pt>
                <c:pt idx="322">
                  <c:v>10.7</c:v>
                </c:pt>
                <c:pt idx="323">
                  <c:v>4.7850000000000001</c:v>
                </c:pt>
                <c:pt idx="324">
                  <c:v>19.5</c:v>
                </c:pt>
                <c:pt idx="325">
                  <c:v>52.08</c:v>
                </c:pt>
                <c:pt idx="326">
                  <c:v>51.59</c:v>
                </c:pt>
                <c:pt idx="327">
                  <c:v>8.6950000000000003</c:v>
                </c:pt>
                <c:pt idx="328">
                  <c:v>3.9349999999999996</c:v>
                </c:pt>
                <c:pt idx="329">
                  <c:v>2.54</c:v>
                </c:pt>
                <c:pt idx="330">
                  <c:v>15.93</c:v>
                </c:pt>
                <c:pt idx="331">
                  <c:v>17.18</c:v>
                </c:pt>
                <c:pt idx="332">
                  <c:v>19.77</c:v>
                </c:pt>
                <c:pt idx="333">
                  <c:v>8.2399999999999984</c:v>
                </c:pt>
                <c:pt idx="334">
                  <c:v>30.880000000000003</c:v>
                </c:pt>
                <c:pt idx="335">
                  <c:v>3.5350000000000001</c:v>
                </c:pt>
                <c:pt idx="336">
                  <c:v>26.145</c:v>
                </c:pt>
                <c:pt idx="337">
                  <c:v>8.2100000000000009</c:v>
                </c:pt>
                <c:pt idx="338">
                  <c:v>0.59</c:v>
                </c:pt>
                <c:pt idx="339">
                  <c:v>0.25</c:v>
                </c:pt>
                <c:pt idx="340">
                  <c:v>20.66</c:v>
                </c:pt>
                <c:pt idx="341">
                  <c:v>17.440000000000001</c:v>
                </c:pt>
                <c:pt idx="342">
                  <c:v>16.795000000000002</c:v>
                </c:pt>
                <c:pt idx="343">
                  <c:v>11.2</c:v>
                </c:pt>
                <c:pt idx="344">
                  <c:v>11.51</c:v>
                </c:pt>
                <c:pt idx="345">
                  <c:v>8.3299999999999983</c:v>
                </c:pt>
                <c:pt idx="346">
                  <c:v>3.77</c:v>
                </c:pt>
                <c:pt idx="347">
                  <c:v>4.7850000000000001</c:v>
                </c:pt>
                <c:pt idx="348">
                  <c:v>0.63500000000000001</c:v>
                </c:pt>
                <c:pt idx="349">
                  <c:v>0.125</c:v>
                </c:pt>
                <c:pt idx="350">
                  <c:v>3.04</c:v>
                </c:pt>
                <c:pt idx="351">
                  <c:v>0.33499999999999996</c:v>
                </c:pt>
                <c:pt idx="352">
                  <c:v>0.125</c:v>
                </c:pt>
                <c:pt idx="353">
                  <c:v>0</c:v>
                </c:pt>
                <c:pt idx="354">
                  <c:v>0</c:v>
                </c:pt>
                <c:pt idx="355">
                  <c:v>0</c:v>
                </c:pt>
                <c:pt idx="356">
                  <c:v>13.455</c:v>
                </c:pt>
                <c:pt idx="357">
                  <c:v>3.5550000000000002</c:v>
                </c:pt>
                <c:pt idx="358">
                  <c:v>0.88500000000000001</c:v>
                </c:pt>
                <c:pt idx="359">
                  <c:v>3.2149999999999999</c:v>
                </c:pt>
                <c:pt idx="360">
                  <c:v>0</c:v>
                </c:pt>
                <c:pt idx="361">
                  <c:v>0</c:v>
                </c:pt>
                <c:pt idx="362">
                  <c:v>4.91</c:v>
                </c:pt>
                <c:pt idx="363">
                  <c:v>8.2949999999999999</c:v>
                </c:pt>
                <c:pt idx="364">
                  <c:v>0.08</c:v>
                </c:pt>
              </c:numCache>
            </c:numRef>
          </c:yVal>
          <c:smooth val="0"/>
          <c:extLst>
            <c:ext xmlns:c16="http://schemas.microsoft.com/office/drawing/2014/chart" uri="{C3380CC4-5D6E-409C-BE32-E72D297353CC}">
              <c16:uniqueId val="{00000000-B053-474F-8A5F-D85387416D04}"/>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Rain (mm/day</a:t>
                </a:r>
                <a:r>
                  <a:rPr lang="en-US" sz="1400"/>
                  <a:t>)</a:t>
                </a:r>
              </a:p>
            </c:rich>
          </c:tx>
          <c:layout>
            <c:manualLayout>
              <c:xMode val="edge"/>
              <c:yMode val="edge"/>
              <c:x val="1.5405682985279013E-2"/>
              <c:y val="0.16296230016702457"/>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 (PAR)</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41.611550647265823</c:v>
                </c:pt>
                <c:pt idx="1">
                  <c:v>38.301565482151048</c:v>
                </c:pt>
                <c:pt idx="2">
                  <c:v>36.772284943844298</c:v>
                </c:pt>
                <c:pt idx="3">
                  <c:v>40.332830197156227</c:v>
                </c:pt>
                <c:pt idx="4">
                  <c:v>34.362588095631011</c:v>
                </c:pt>
                <c:pt idx="5">
                  <c:v>33.707243864949838</c:v>
                </c:pt>
                <c:pt idx="6">
                  <c:v>33.032459627425787</c:v>
                </c:pt>
                <c:pt idx="7">
                  <c:v>33.672251852632655</c:v>
                </c:pt>
                <c:pt idx="8">
                  <c:v>34.738860228078799</c:v>
                </c:pt>
                <c:pt idx="9">
                  <c:v>38.238925460101761</c:v>
                </c:pt>
                <c:pt idx="10">
                  <c:v>41.541134622479383</c:v>
                </c:pt>
                <c:pt idx="11">
                  <c:v>37.85530932506888</c:v>
                </c:pt>
                <c:pt idx="12">
                  <c:v>36.575724874655158</c:v>
                </c:pt>
                <c:pt idx="13">
                  <c:v>42.841455080192183</c:v>
                </c:pt>
                <c:pt idx="14">
                  <c:v>36.36102079907932</c:v>
                </c:pt>
                <c:pt idx="15">
                  <c:v>38.250589464207494</c:v>
                </c:pt>
                <c:pt idx="16">
                  <c:v>44.736207747145123</c:v>
                </c:pt>
                <c:pt idx="17">
                  <c:v>44.168991547485028</c:v>
                </c:pt>
                <c:pt idx="18">
                  <c:v>35.986044667087718</c:v>
                </c:pt>
                <c:pt idx="19">
                  <c:v>35.664636553952064</c:v>
                </c:pt>
                <c:pt idx="20">
                  <c:v>46.057264212156994</c:v>
                </c:pt>
                <c:pt idx="21">
                  <c:v>45.916864162736175</c:v>
                </c:pt>
                <c:pt idx="22">
                  <c:v>36.234012754372486</c:v>
                </c:pt>
                <c:pt idx="23">
                  <c:v>40.148798132376939</c:v>
                </c:pt>
                <c:pt idx="24">
                  <c:v>39.16599778643122</c:v>
                </c:pt>
                <c:pt idx="25">
                  <c:v>34.062347989946488</c:v>
                </c:pt>
                <c:pt idx="26">
                  <c:v>37.329997140158994</c:v>
                </c:pt>
                <c:pt idx="27">
                  <c:v>36.019308678796648</c:v>
                </c:pt>
                <c:pt idx="28">
                  <c:v>37.731325281426493</c:v>
                </c:pt>
                <c:pt idx="29">
                  <c:v>43.147311187853532</c:v>
                </c:pt>
                <c:pt idx="30">
                  <c:v>34.858092270048481</c:v>
                </c:pt>
                <c:pt idx="31">
                  <c:v>39.908174047677264</c:v>
                </c:pt>
                <c:pt idx="32">
                  <c:v>38.860141678769864</c:v>
                </c:pt>
                <c:pt idx="33">
                  <c:v>44.299887593560435</c:v>
                </c:pt>
                <c:pt idx="34">
                  <c:v>38.796637656416451</c:v>
                </c:pt>
                <c:pt idx="35">
                  <c:v>38.551261570044076</c:v>
                </c:pt>
                <c:pt idx="36">
                  <c:v>37.823773313968204</c:v>
                </c:pt>
                <c:pt idx="37">
                  <c:v>42.131246830198883</c:v>
                </c:pt>
                <c:pt idx="38">
                  <c:v>29.93804253819097</c:v>
                </c:pt>
                <c:pt idx="39">
                  <c:v>37.889437337081937</c:v>
                </c:pt>
                <c:pt idx="40">
                  <c:v>41.891486745803334</c:v>
                </c:pt>
                <c:pt idx="41">
                  <c:v>35.852556620099925</c:v>
                </c:pt>
                <c:pt idx="42">
                  <c:v>40.284446180125052</c:v>
                </c:pt>
                <c:pt idx="43">
                  <c:v>37.081597052722159</c:v>
                </c:pt>
                <c:pt idx="44">
                  <c:v>24.204104519844787</c:v>
                </c:pt>
                <c:pt idx="45">
                  <c:v>32.930939591690731</c:v>
                </c:pt>
                <c:pt idx="46">
                  <c:v>29.347930330471474</c:v>
                </c:pt>
                <c:pt idx="47">
                  <c:v>35.636124543915841</c:v>
                </c:pt>
                <c:pt idx="48">
                  <c:v>28.352601980115892</c:v>
                </c:pt>
                <c:pt idx="49">
                  <c:v>34.892652282213604</c:v>
                </c:pt>
                <c:pt idx="50">
                  <c:v>46.092688224626251</c:v>
                </c:pt>
                <c:pt idx="51">
                  <c:v>42.943839116231366</c:v>
                </c:pt>
                <c:pt idx="52">
                  <c:v>43.015983141626066</c:v>
                </c:pt>
                <c:pt idx="53">
                  <c:v>38.571997577343147</c:v>
                </c:pt>
                <c:pt idx="54">
                  <c:v>39.218269804830967</c:v>
                </c:pt>
                <c:pt idx="55">
                  <c:v>53.53000284256099</c:v>
                </c:pt>
                <c:pt idx="56">
                  <c:v>52.321266417085766</c:v>
                </c:pt>
                <c:pt idx="57">
                  <c:v>45.51294402055629</c:v>
                </c:pt>
                <c:pt idx="58">
                  <c:v>44.243295573640033</c:v>
                </c:pt>
                <c:pt idx="59">
                  <c:v>32.363291391878569</c:v>
                </c:pt>
                <c:pt idx="60">
                  <c:v>38.289469477893249</c:v>
                </c:pt>
                <c:pt idx="61">
                  <c:v>43.937439465978692</c:v>
                </c:pt>
                <c:pt idx="62">
                  <c:v>41.929934759337037</c:v>
                </c:pt>
                <c:pt idx="63">
                  <c:v>37.95466936004361</c:v>
                </c:pt>
                <c:pt idx="64">
                  <c:v>42.386990920220804</c:v>
                </c:pt>
                <c:pt idx="65">
                  <c:v>45.84299213673323</c:v>
                </c:pt>
                <c:pt idx="66">
                  <c:v>42.38396691915635</c:v>
                </c:pt>
                <c:pt idx="67">
                  <c:v>40.564382278662563</c:v>
                </c:pt>
                <c:pt idx="68">
                  <c:v>41.955422768308814</c:v>
                </c:pt>
                <c:pt idx="69">
                  <c:v>39.39106986565659</c:v>
                </c:pt>
                <c:pt idx="70">
                  <c:v>34.991580317036266</c:v>
                </c:pt>
                <c:pt idx="71">
                  <c:v>40.833950373550529</c:v>
                </c:pt>
                <c:pt idx="72">
                  <c:v>44.457567649063812</c:v>
                </c:pt>
                <c:pt idx="73">
                  <c:v>45.469744005349888</c:v>
                </c:pt>
                <c:pt idx="74">
                  <c:v>47.475952711535349</c:v>
                </c:pt>
                <c:pt idx="75">
                  <c:v>41.071550457185758</c:v>
                </c:pt>
                <c:pt idx="76">
                  <c:v>42.80862306863532</c:v>
                </c:pt>
                <c:pt idx="77">
                  <c:v>38.921053700210905</c:v>
                </c:pt>
                <c:pt idx="78">
                  <c:v>39.268381822470403</c:v>
                </c:pt>
                <c:pt idx="79">
                  <c:v>44.31155159766616</c:v>
                </c:pt>
                <c:pt idx="80">
                  <c:v>41.918270755231305</c:v>
                </c:pt>
                <c:pt idx="81">
                  <c:v>38.15295742984101</c:v>
                </c:pt>
                <c:pt idx="82">
                  <c:v>38.120125418284147</c:v>
                </c:pt>
                <c:pt idx="83">
                  <c:v>39.275293824903422</c:v>
                </c:pt>
                <c:pt idx="84">
                  <c:v>38.803549658849477</c:v>
                </c:pt>
                <c:pt idx="85">
                  <c:v>41.409374576099843</c:v>
                </c:pt>
                <c:pt idx="86">
                  <c:v>47.13553659170887</c:v>
                </c:pt>
                <c:pt idx="87">
                  <c:v>45.627856061005332</c:v>
                </c:pt>
                <c:pt idx="88">
                  <c:v>50.433857752717927</c:v>
                </c:pt>
                <c:pt idx="89">
                  <c:v>48.340385015815521</c:v>
                </c:pt>
                <c:pt idx="90">
                  <c:v>44.689983730874268</c:v>
                </c:pt>
                <c:pt idx="91">
                  <c:v>37.942141355633751</c:v>
                </c:pt>
                <c:pt idx="92">
                  <c:v>42.536030972682902</c:v>
                </c:pt>
                <c:pt idx="93">
                  <c:v>42.365390912617599</c:v>
                </c:pt>
                <c:pt idx="94">
                  <c:v>47.331664660745965</c:v>
                </c:pt>
                <c:pt idx="95">
                  <c:v>46.464208355401333</c:v>
                </c:pt>
                <c:pt idx="96">
                  <c:v>41.369630562109954</c:v>
                </c:pt>
                <c:pt idx="97">
                  <c:v>47.625856764301581</c:v>
                </c:pt>
                <c:pt idx="98">
                  <c:v>35.276268417246477</c:v>
                </c:pt>
                <c:pt idx="99">
                  <c:v>40.840862375983555</c:v>
                </c:pt>
                <c:pt idx="100">
                  <c:v>42.684639024992933</c:v>
                </c:pt>
                <c:pt idx="101">
                  <c:v>41.842238728468025</c:v>
                </c:pt>
                <c:pt idx="102">
                  <c:v>47.735152802773783</c:v>
                </c:pt>
                <c:pt idx="103">
                  <c:v>48.294592999696725</c:v>
                </c:pt>
                <c:pt idx="104">
                  <c:v>36.562332869941166</c:v>
                </c:pt>
                <c:pt idx="105">
                  <c:v>40.001054080371034</c:v>
                </c:pt>
                <c:pt idx="106">
                  <c:v>29.688778450450013</c:v>
                </c:pt>
                <c:pt idx="107">
                  <c:v>42.763263052668592</c:v>
                </c:pt>
                <c:pt idx="108">
                  <c:v>35.54367651137413</c:v>
                </c:pt>
                <c:pt idx="109">
                  <c:v>33.623867835601473</c:v>
                </c:pt>
                <c:pt idx="110">
                  <c:v>38.372845507241614</c:v>
                </c:pt>
                <c:pt idx="111">
                  <c:v>40.242542165374836</c:v>
                </c:pt>
                <c:pt idx="112">
                  <c:v>42.091934816361054</c:v>
                </c:pt>
                <c:pt idx="113">
                  <c:v>40.20020615047256</c:v>
                </c:pt>
                <c:pt idx="114">
                  <c:v>25.506584978317914</c:v>
                </c:pt>
                <c:pt idx="115">
                  <c:v>38.514541557118626</c:v>
                </c:pt>
                <c:pt idx="116">
                  <c:v>33.857579917868129</c:v>
                </c:pt>
                <c:pt idx="117">
                  <c:v>40.262846172521847</c:v>
                </c:pt>
                <c:pt idx="118">
                  <c:v>29.531098394946635</c:v>
                </c:pt>
                <c:pt idx="119">
                  <c:v>28.089945887660953</c:v>
                </c:pt>
                <c:pt idx="120">
                  <c:v>31.89889122840971</c:v>
                </c:pt>
                <c:pt idx="121">
                  <c:v>25.492328973299799</c:v>
                </c:pt>
                <c:pt idx="122">
                  <c:v>27.20132157486519</c:v>
                </c:pt>
                <c:pt idx="123">
                  <c:v>36.443100827971485</c:v>
                </c:pt>
                <c:pt idx="124">
                  <c:v>34.219164045145739</c:v>
                </c:pt>
                <c:pt idx="125">
                  <c:v>37.396957163728921</c:v>
                </c:pt>
                <c:pt idx="126">
                  <c:v>32.609531478555077</c:v>
                </c:pt>
                <c:pt idx="127">
                  <c:v>30.126394604490898</c:v>
                </c:pt>
                <c:pt idx="128">
                  <c:v>25.715241051764849</c:v>
                </c:pt>
                <c:pt idx="129">
                  <c:v>38.481709545561756</c:v>
                </c:pt>
                <c:pt idx="130">
                  <c:v>26.64792938007114</c:v>
                </c:pt>
                <c:pt idx="131">
                  <c:v>41.653886662168105</c:v>
                </c:pt>
                <c:pt idx="132">
                  <c:v>41.152334485621729</c:v>
                </c:pt>
                <c:pt idx="133">
                  <c:v>39.237277811521786</c:v>
                </c:pt>
                <c:pt idx="134">
                  <c:v>35.763996588926794</c:v>
                </c:pt>
                <c:pt idx="135">
                  <c:v>26.392185290049223</c:v>
                </c:pt>
                <c:pt idx="136">
                  <c:v>26.902377469636868</c:v>
                </c:pt>
                <c:pt idx="137">
                  <c:v>29.35829833412101</c:v>
                </c:pt>
                <c:pt idx="138">
                  <c:v>25.526888985464925</c:v>
                </c:pt>
                <c:pt idx="139">
                  <c:v>22.999256095738144</c:v>
                </c:pt>
                <c:pt idx="140">
                  <c:v>27.509337683286862</c:v>
                </c:pt>
                <c:pt idx="141">
                  <c:v>27.260937595850031</c:v>
                </c:pt>
                <c:pt idx="142">
                  <c:v>34.957884305175277</c:v>
                </c:pt>
                <c:pt idx="143">
                  <c:v>37.2012610948439</c:v>
                </c:pt>
                <c:pt idx="144">
                  <c:v>26.733897410331885</c:v>
                </c:pt>
                <c:pt idx="145">
                  <c:v>18.606246549398783</c:v>
                </c:pt>
                <c:pt idx="146">
                  <c:v>32.442779419858354</c:v>
                </c:pt>
                <c:pt idx="147">
                  <c:v>29.499994383998022</c:v>
                </c:pt>
                <c:pt idx="148">
                  <c:v>33.119723658142725</c:v>
                </c:pt>
                <c:pt idx="149">
                  <c:v>25.74375306180108</c:v>
                </c:pt>
                <c:pt idx="150">
                  <c:v>39.518509910515483</c:v>
                </c:pt>
                <c:pt idx="151">
                  <c:v>29.955754544425602</c:v>
                </c:pt>
                <c:pt idx="152">
                  <c:v>29.993770557807231</c:v>
                </c:pt>
                <c:pt idx="153">
                  <c:v>34.166892026745991</c:v>
                </c:pt>
                <c:pt idx="154">
                  <c:v>29.995930558567554</c:v>
                </c:pt>
                <c:pt idx="155">
                  <c:v>30.560554757315277</c:v>
                </c:pt>
                <c:pt idx="156">
                  <c:v>47.633200766886659</c:v>
                </c:pt>
                <c:pt idx="157">
                  <c:v>21.053095410689586</c:v>
                </c:pt>
                <c:pt idx="158">
                  <c:v>27.288153605430072</c:v>
                </c:pt>
                <c:pt idx="159">
                  <c:v>28.008297858920841</c:v>
                </c:pt>
                <c:pt idx="160">
                  <c:v>31.072474937511174</c:v>
                </c:pt>
                <c:pt idx="161">
                  <c:v>20.82240732948738</c:v>
                </c:pt>
                <c:pt idx="162">
                  <c:v>30.126394604490898</c:v>
                </c:pt>
                <c:pt idx="163">
                  <c:v>34.149612020663426</c:v>
                </c:pt>
                <c:pt idx="164">
                  <c:v>36.082812701150068</c:v>
                </c:pt>
                <c:pt idx="165">
                  <c:v>34.976892311866088</c:v>
                </c:pt>
                <c:pt idx="166">
                  <c:v>37.484221194445858</c:v>
                </c:pt>
                <c:pt idx="167">
                  <c:v>34.175100029635203</c:v>
                </c:pt>
                <c:pt idx="168">
                  <c:v>38.558605572629155</c:v>
                </c:pt>
                <c:pt idx="169">
                  <c:v>30.344554681283249</c:v>
                </c:pt>
                <c:pt idx="170">
                  <c:v>29.42223435662649</c:v>
                </c:pt>
                <c:pt idx="171">
                  <c:v>20.923495365070369</c:v>
                </c:pt>
                <c:pt idx="172">
                  <c:v>33.899915932770405</c:v>
                </c:pt>
                <c:pt idx="173">
                  <c:v>31.890683225520494</c:v>
                </c:pt>
                <c:pt idx="174">
                  <c:v>29.358298334121013</c:v>
                </c:pt>
                <c:pt idx="175">
                  <c:v>34.248972055638163</c:v>
                </c:pt>
                <c:pt idx="176">
                  <c:v>30.066346583353997</c:v>
                </c:pt>
                <c:pt idx="177">
                  <c:v>35.412780465298724</c:v>
                </c:pt>
                <c:pt idx="178">
                  <c:v>27.977193847972234</c:v>
                </c:pt>
                <c:pt idx="179">
                  <c:v>24.329816564095431</c:v>
                </c:pt>
                <c:pt idx="180">
                  <c:v>32.61471548037985</c:v>
                </c:pt>
                <c:pt idx="181">
                  <c:v>35.955804656443235</c:v>
                </c:pt>
                <c:pt idx="182">
                  <c:v>32.530475450727359</c:v>
                </c:pt>
                <c:pt idx="183">
                  <c:v>28.075257882490771</c:v>
                </c:pt>
                <c:pt idx="184">
                  <c:v>29.960506546098301</c:v>
                </c:pt>
                <c:pt idx="185">
                  <c:v>33.123611659511305</c:v>
                </c:pt>
                <c:pt idx="186">
                  <c:v>25.906185118977159</c:v>
                </c:pt>
                <c:pt idx="187">
                  <c:v>16.950821966689332</c:v>
                </c:pt>
                <c:pt idx="188">
                  <c:v>17.695158228695696</c:v>
                </c:pt>
                <c:pt idx="189">
                  <c:v>27.832041796878709</c:v>
                </c:pt>
                <c:pt idx="190">
                  <c:v>22.167655803014842</c:v>
                </c:pt>
                <c:pt idx="191">
                  <c:v>26.493273325632209</c:v>
                </c:pt>
                <c:pt idx="192">
                  <c:v>19.880646997987743</c:v>
                </c:pt>
                <c:pt idx="193">
                  <c:v>20.446999197343715</c:v>
                </c:pt>
                <c:pt idx="194">
                  <c:v>27.744345766009708</c:v>
                </c:pt>
                <c:pt idx="195">
                  <c:v>26.279433250360501</c:v>
                </c:pt>
                <c:pt idx="196">
                  <c:v>26.487225323503313</c:v>
                </c:pt>
                <c:pt idx="197">
                  <c:v>29.776906481471077</c:v>
                </c:pt>
                <c:pt idx="198">
                  <c:v>14.672021164551449</c:v>
                </c:pt>
                <c:pt idx="199">
                  <c:v>26.564121350570716</c:v>
                </c:pt>
                <c:pt idx="200">
                  <c:v>29.453770367727167</c:v>
                </c:pt>
                <c:pt idx="201">
                  <c:v>24.278408545999806</c:v>
                </c:pt>
                <c:pt idx="202">
                  <c:v>20.145463091203009</c:v>
                </c:pt>
                <c:pt idx="203">
                  <c:v>20.034871052274607</c:v>
                </c:pt>
                <c:pt idx="204">
                  <c:v>28.248057943316393</c:v>
                </c:pt>
                <c:pt idx="205">
                  <c:v>30.411946705005239</c:v>
                </c:pt>
                <c:pt idx="206">
                  <c:v>29.084842237864464</c:v>
                </c:pt>
                <c:pt idx="207">
                  <c:v>35.370012450244381</c:v>
                </c:pt>
                <c:pt idx="208">
                  <c:v>29.609722422622291</c:v>
                </c:pt>
                <c:pt idx="209">
                  <c:v>25.166600858643498</c:v>
                </c:pt>
                <c:pt idx="210">
                  <c:v>22.743080005564163</c:v>
                </c:pt>
                <c:pt idx="211">
                  <c:v>28.029897866524049</c:v>
                </c:pt>
                <c:pt idx="212">
                  <c:v>26.12866519729015</c:v>
                </c:pt>
                <c:pt idx="213">
                  <c:v>33.150395668939275</c:v>
                </c:pt>
                <c:pt idx="214">
                  <c:v>34.642956194320583</c:v>
                </c:pt>
                <c:pt idx="215">
                  <c:v>29.153530262042651</c:v>
                </c:pt>
                <c:pt idx="216">
                  <c:v>38.108461414178414</c:v>
                </c:pt>
                <c:pt idx="217">
                  <c:v>42.444014940293258</c:v>
                </c:pt>
                <c:pt idx="218">
                  <c:v>34.182876032372363</c:v>
                </c:pt>
                <c:pt idx="219">
                  <c:v>31.173130972942097</c:v>
                </c:pt>
                <c:pt idx="220">
                  <c:v>28.732330113780201</c:v>
                </c:pt>
                <c:pt idx="221">
                  <c:v>28.495594030449098</c:v>
                </c:pt>
                <c:pt idx="222">
                  <c:v>20.476807207836135</c:v>
                </c:pt>
                <c:pt idx="223">
                  <c:v>26.504505329585871</c:v>
                </c:pt>
                <c:pt idx="224">
                  <c:v>29.666746442694748</c:v>
                </c:pt>
                <c:pt idx="225">
                  <c:v>28.597114066184151</c:v>
                </c:pt>
                <c:pt idx="226">
                  <c:v>22.702039991118074</c:v>
                </c:pt>
                <c:pt idx="227">
                  <c:v>21.180535455548476</c:v>
                </c:pt>
                <c:pt idx="228">
                  <c:v>20.763655308806666</c:v>
                </c:pt>
                <c:pt idx="229">
                  <c:v>29.147914260065818</c:v>
                </c:pt>
                <c:pt idx="230">
                  <c:v>30.823210849770216</c:v>
                </c:pt>
                <c:pt idx="231">
                  <c:v>23.770376367172481</c:v>
                </c:pt>
                <c:pt idx="232">
                  <c:v>26.666073386457828</c:v>
                </c:pt>
                <c:pt idx="233">
                  <c:v>32.946491597165043</c:v>
                </c:pt>
                <c:pt idx="234">
                  <c:v>20.765383309414926</c:v>
                </c:pt>
                <c:pt idx="235">
                  <c:v>31.725227167279961</c:v>
                </c:pt>
                <c:pt idx="236">
                  <c:v>23.342264216477005</c:v>
                </c:pt>
                <c:pt idx="237">
                  <c:v>22.420807892124376</c:v>
                </c:pt>
                <c:pt idx="238">
                  <c:v>26.936505481649927</c:v>
                </c:pt>
                <c:pt idx="239">
                  <c:v>33.373739747556385</c:v>
                </c:pt>
                <c:pt idx="240">
                  <c:v>37.598701234742826</c:v>
                </c:pt>
                <c:pt idx="241">
                  <c:v>30.447802717626551</c:v>
                </c:pt>
                <c:pt idx="242">
                  <c:v>34.63129219021485</c:v>
                </c:pt>
                <c:pt idx="243">
                  <c:v>29.425258357690939</c:v>
                </c:pt>
                <c:pt idx="244">
                  <c:v>27.928809830941059</c:v>
                </c:pt>
                <c:pt idx="245">
                  <c:v>29.895274523136628</c:v>
                </c:pt>
                <c:pt idx="246">
                  <c:v>29.068858232238096</c:v>
                </c:pt>
                <c:pt idx="247">
                  <c:v>28.54138604656789</c:v>
                </c:pt>
                <c:pt idx="248">
                  <c:v>22.282567843463877</c:v>
                </c:pt>
                <c:pt idx="249">
                  <c:v>22.267879838293702</c:v>
                </c:pt>
                <c:pt idx="250">
                  <c:v>32.064347286650246</c:v>
                </c:pt>
                <c:pt idx="251">
                  <c:v>35.525964505139505</c:v>
                </c:pt>
                <c:pt idx="252">
                  <c:v>20.537719229277165</c:v>
                </c:pt>
                <c:pt idx="253">
                  <c:v>33.32924373189379</c:v>
                </c:pt>
                <c:pt idx="254">
                  <c:v>32.048363281023867</c:v>
                </c:pt>
                <c:pt idx="255">
                  <c:v>20.405527182745569</c:v>
                </c:pt>
                <c:pt idx="256">
                  <c:v>31.124314955758862</c:v>
                </c:pt>
                <c:pt idx="257">
                  <c:v>31.406843055208753</c:v>
                </c:pt>
                <c:pt idx="258">
                  <c:v>21.523543576287338</c:v>
                </c:pt>
                <c:pt idx="259">
                  <c:v>35.892300634089814</c:v>
                </c:pt>
                <c:pt idx="260">
                  <c:v>30.806794843991785</c:v>
                </c:pt>
                <c:pt idx="261">
                  <c:v>33.037211629098493</c:v>
                </c:pt>
                <c:pt idx="262">
                  <c:v>26.190009218883244</c:v>
                </c:pt>
                <c:pt idx="263">
                  <c:v>27.994905854206859</c:v>
                </c:pt>
                <c:pt idx="264">
                  <c:v>26.677737390563557</c:v>
                </c:pt>
                <c:pt idx="265">
                  <c:v>29.419210355562043</c:v>
                </c:pt>
                <c:pt idx="266">
                  <c:v>33.228587696462867</c:v>
                </c:pt>
                <c:pt idx="267">
                  <c:v>31.999115263688573</c:v>
                </c:pt>
                <c:pt idx="268">
                  <c:v>33.385835751814177</c:v>
                </c:pt>
                <c:pt idx="269">
                  <c:v>30.894922875012849</c:v>
                </c:pt>
                <c:pt idx="270">
                  <c:v>29.574298410153041</c:v>
                </c:pt>
                <c:pt idx="271">
                  <c:v>23.894792410966929</c:v>
                </c:pt>
                <c:pt idx="272">
                  <c:v>31.423691061139255</c:v>
                </c:pt>
                <c:pt idx="273">
                  <c:v>25.224056878868019</c:v>
                </c:pt>
                <c:pt idx="274">
                  <c:v>27.425097653634367</c:v>
                </c:pt>
                <c:pt idx="275">
                  <c:v>36.701004918753725</c:v>
                </c:pt>
                <c:pt idx="276">
                  <c:v>35.440860475182888</c:v>
                </c:pt>
                <c:pt idx="277">
                  <c:v>34.598892178810047</c:v>
                </c:pt>
                <c:pt idx="278">
                  <c:v>30.293146663187624</c:v>
                </c:pt>
                <c:pt idx="279">
                  <c:v>33.185387681256465</c:v>
                </c:pt>
                <c:pt idx="280">
                  <c:v>30.372634691167406</c:v>
                </c:pt>
                <c:pt idx="281">
                  <c:v>22.96988008539779</c:v>
                </c:pt>
                <c:pt idx="282">
                  <c:v>26.485929323047117</c:v>
                </c:pt>
                <c:pt idx="283">
                  <c:v>26.815545439071993</c:v>
                </c:pt>
                <c:pt idx="284">
                  <c:v>28.071369881122195</c:v>
                </c:pt>
                <c:pt idx="285">
                  <c:v>21.34383151302869</c:v>
                </c:pt>
                <c:pt idx="286">
                  <c:v>22.454503903985373</c:v>
                </c:pt>
                <c:pt idx="287">
                  <c:v>37.296733128450057</c:v>
                </c:pt>
                <c:pt idx="288">
                  <c:v>25.732953057999474</c:v>
                </c:pt>
                <c:pt idx="289">
                  <c:v>27.876537812541308</c:v>
                </c:pt>
                <c:pt idx="290">
                  <c:v>27.650601733011804</c:v>
                </c:pt>
                <c:pt idx="291">
                  <c:v>32.70586751246536</c:v>
                </c:pt>
                <c:pt idx="292">
                  <c:v>30.247786647220902</c:v>
                </c:pt>
                <c:pt idx="293">
                  <c:v>25.938153130229903</c:v>
                </c:pt>
                <c:pt idx="294">
                  <c:v>24.446024605000659</c:v>
                </c:pt>
                <c:pt idx="295">
                  <c:v>26.062137173872284</c:v>
                </c:pt>
                <c:pt idx="296">
                  <c:v>22.045831760132781</c:v>
                </c:pt>
                <c:pt idx="297">
                  <c:v>34.607532181851319</c:v>
                </c:pt>
                <c:pt idx="298">
                  <c:v>36.357564797862807</c:v>
                </c:pt>
                <c:pt idx="299">
                  <c:v>27.742185765249392</c:v>
                </c:pt>
                <c:pt idx="300">
                  <c:v>21.20818346528058</c:v>
                </c:pt>
                <c:pt idx="301">
                  <c:v>32.759435531321301</c:v>
                </c:pt>
                <c:pt idx="302">
                  <c:v>21.155047446576699</c:v>
                </c:pt>
                <c:pt idx="303">
                  <c:v>26.403417294002889</c:v>
                </c:pt>
                <c:pt idx="304">
                  <c:v>24.887096760258061</c:v>
                </c:pt>
                <c:pt idx="305">
                  <c:v>24.525080632828384</c:v>
                </c:pt>
                <c:pt idx="306">
                  <c:v>33.754763881676887</c:v>
                </c:pt>
                <c:pt idx="307">
                  <c:v>24.952760783371794</c:v>
                </c:pt>
                <c:pt idx="308">
                  <c:v>27.001305504459534</c:v>
                </c:pt>
                <c:pt idx="309">
                  <c:v>30.6214667787563</c:v>
                </c:pt>
                <c:pt idx="310">
                  <c:v>26.561097349506266</c:v>
                </c:pt>
                <c:pt idx="311">
                  <c:v>24.877592756912648</c:v>
                </c:pt>
                <c:pt idx="312">
                  <c:v>23.850728395456393</c:v>
                </c:pt>
                <c:pt idx="313">
                  <c:v>29.442538363773501</c:v>
                </c:pt>
                <c:pt idx="314">
                  <c:v>26.502777328977619</c:v>
                </c:pt>
                <c:pt idx="315">
                  <c:v>27.882153814518144</c:v>
                </c:pt>
                <c:pt idx="316">
                  <c:v>18.515526517465332</c:v>
                </c:pt>
                <c:pt idx="317">
                  <c:v>19.242582773389135</c:v>
                </c:pt>
                <c:pt idx="318">
                  <c:v>18.823542625887004</c:v>
                </c:pt>
                <c:pt idx="319">
                  <c:v>12.1068042615951</c:v>
                </c:pt>
                <c:pt idx="320">
                  <c:v>20.828455331616276</c:v>
                </c:pt>
                <c:pt idx="321">
                  <c:v>29.402362349631542</c:v>
                </c:pt>
                <c:pt idx="322">
                  <c:v>30.348442682651822</c:v>
                </c:pt>
                <c:pt idx="323">
                  <c:v>32.124827307939213</c:v>
                </c:pt>
                <c:pt idx="324">
                  <c:v>31.428443062811954</c:v>
                </c:pt>
                <c:pt idx="325">
                  <c:v>19.885398999660445</c:v>
                </c:pt>
                <c:pt idx="326">
                  <c:v>23.210936170249528</c:v>
                </c:pt>
                <c:pt idx="327">
                  <c:v>16.873493939469867</c:v>
                </c:pt>
                <c:pt idx="328">
                  <c:v>31.202506983282454</c:v>
                </c:pt>
                <c:pt idx="329">
                  <c:v>24.857288749765637</c:v>
                </c:pt>
                <c:pt idx="330">
                  <c:v>26.349849275146944</c:v>
                </c:pt>
                <c:pt idx="331">
                  <c:v>31.816379199365475</c:v>
                </c:pt>
                <c:pt idx="332">
                  <c:v>21.880807702044311</c:v>
                </c:pt>
                <c:pt idx="333">
                  <c:v>28.394505994866108</c:v>
                </c:pt>
                <c:pt idx="334">
                  <c:v>21.019399398828586</c:v>
                </c:pt>
                <c:pt idx="335">
                  <c:v>16.705445880316951</c:v>
                </c:pt>
                <c:pt idx="336">
                  <c:v>23.615288312581484</c:v>
                </c:pt>
                <c:pt idx="337">
                  <c:v>26.247897239259828</c:v>
                </c:pt>
                <c:pt idx="338">
                  <c:v>27.557721700318041</c:v>
                </c:pt>
                <c:pt idx="339">
                  <c:v>32.850155563254759</c:v>
                </c:pt>
                <c:pt idx="340">
                  <c:v>33.846347913914464</c:v>
                </c:pt>
                <c:pt idx="341">
                  <c:v>21.903703710103706</c:v>
                </c:pt>
                <c:pt idx="342">
                  <c:v>26.066457175392923</c:v>
                </c:pt>
                <c:pt idx="343">
                  <c:v>24.182936512393649</c:v>
                </c:pt>
                <c:pt idx="344">
                  <c:v>23.519384278823264</c:v>
                </c:pt>
                <c:pt idx="345">
                  <c:v>24.268904542654397</c:v>
                </c:pt>
                <c:pt idx="346">
                  <c:v>23.621768314862443</c:v>
                </c:pt>
                <c:pt idx="347">
                  <c:v>29.513386388712011</c:v>
                </c:pt>
                <c:pt idx="348">
                  <c:v>29.917306530891896</c:v>
                </c:pt>
                <c:pt idx="349">
                  <c:v>33.490379788613687</c:v>
                </c:pt>
                <c:pt idx="350">
                  <c:v>32.790107542117852</c:v>
                </c:pt>
                <c:pt idx="351">
                  <c:v>36.873804979579347</c:v>
                </c:pt>
                <c:pt idx="352">
                  <c:v>33.306779723986459</c:v>
                </c:pt>
                <c:pt idx="353">
                  <c:v>41.965358771806287</c:v>
                </c:pt>
                <c:pt idx="354">
                  <c:v>38.718445628892859</c:v>
                </c:pt>
                <c:pt idx="355">
                  <c:v>40.925102405636046</c:v>
                </c:pt>
                <c:pt idx="356">
                  <c:v>31.785275188416865</c:v>
                </c:pt>
                <c:pt idx="357">
                  <c:v>35.600268531294518</c:v>
                </c:pt>
                <c:pt idx="358">
                  <c:v>35.629212541482815</c:v>
                </c:pt>
                <c:pt idx="359">
                  <c:v>32.361563391270309</c:v>
                </c:pt>
                <c:pt idx="360">
                  <c:v>36.839676967566291</c:v>
                </c:pt>
                <c:pt idx="361">
                  <c:v>37.828957315792969</c:v>
                </c:pt>
                <c:pt idx="362">
                  <c:v>28.532746043526608</c:v>
                </c:pt>
                <c:pt idx="363">
                  <c:v>31.07722693918388</c:v>
                </c:pt>
                <c:pt idx="364">
                  <c:v>34.688748210439371</c:v>
                </c:pt>
              </c:numCache>
            </c:numRef>
          </c:yVal>
          <c:smooth val="0"/>
          <c:extLst>
            <c:ext xmlns:c16="http://schemas.microsoft.com/office/drawing/2014/chart" uri="{C3380CC4-5D6E-409C-BE32-E72D297353CC}">
              <c16:uniqueId val="{00000000-D342-4D76-BA15-AA8AA2905509}"/>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max val="55"/>
          <c:min val="10"/>
        </c:scaling>
        <c:delete val="0"/>
        <c:axPos val="l"/>
        <c:title>
          <c:tx>
            <c:rich>
              <a:bodyPr rot="-5400000" vert="horz"/>
              <a:lstStyle/>
              <a:p>
                <a:pPr>
                  <a:defRPr sz="1400"/>
                </a:pPr>
                <a:r>
                  <a:rPr lang="en-US" sz="1400" baseline="0"/>
                  <a:t>Solar Flux (Mol/m2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Air Pressure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Daily_Avg!$A$4:$A$368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729.43</c:v>
                </c:pt>
                <c:pt idx="1">
                  <c:v>729.81</c:v>
                </c:pt>
                <c:pt idx="2">
                  <c:v>729.26</c:v>
                </c:pt>
                <c:pt idx="3">
                  <c:v>729.44</c:v>
                </c:pt>
                <c:pt idx="4">
                  <c:v>730.19</c:v>
                </c:pt>
                <c:pt idx="5">
                  <c:v>730.64</c:v>
                </c:pt>
                <c:pt idx="6">
                  <c:v>730.82</c:v>
                </c:pt>
                <c:pt idx="7">
                  <c:v>730.94</c:v>
                </c:pt>
                <c:pt idx="8">
                  <c:v>731.06</c:v>
                </c:pt>
                <c:pt idx="9">
                  <c:v>730.71</c:v>
                </c:pt>
                <c:pt idx="10">
                  <c:v>730.92</c:v>
                </c:pt>
                <c:pt idx="11">
                  <c:v>730.99</c:v>
                </c:pt>
                <c:pt idx="12">
                  <c:v>731.07</c:v>
                </c:pt>
                <c:pt idx="13">
                  <c:v>731.15</c:v>
                </c:pt>
                <c:pt idx="14">
                  <c:v>730.17</c:v>
                </c:pt>
                <c:pt idx="15">
                  <c:v>730.08</c:v>
                </c:pt>
                <c:pt idx="16">
                  <c:v>730.59</c:v>
                </c:pt>
                <c:pt idx="17">
                  <c:v>731.29</c:v>
                </c:pt>
                <c:pt idx="18">
                  <c:v>731.42</c:v>
                </c:pt>
                <c:pt idx="19">
                  <c:v>731.16</c:v>
                </c:pt>
                <c:pt idx="20">
                  <c:v>731.45</c:v>
                </c:pt>
                <c:pt idx="21">
                  <c:v>730.86</c:v>
                </c:pt>
                <c:pt idx="22">
                  <c:v>731.04</c:v>
                </c:pt>
                <c:pt idx="23">
                  <c:v>731.63</c:v>
                </c:pt>
                <c:pt idx="24">
                  <c:v>731.75</c:v>
                </c:pt>
                <c:pt idx="25">
                  <c:v>731.53</c:v>
                </c:pt>
                <c:pt idx="26">
                  <c:v>730.79</c:v>
                </c:pt>
                <c:pt idx="27">
                  <c:v>730.67</c:v>
                </c:pt>
                <c:pt idx="28">
                  <c:v>731.24</c:v>
                </c:pt>
                <c:pt idx="29">
                  <c:v>731.8</c:v>
                </c:pt>
                <c:pt idx="30">
                  <c:v>731.47</c:v>
                </c:pt>
                <c:pt idx="31">
                  <c:v>730.47</c:v>
                </c:pt>
                <c:pt idx="32">
                  <c:v>730.31</c:v>
                </c:pt>
                <c:pt idx="33">
                  <c:v>730.38</c:v>
                </c:pt>
                <c:pt idx="34">
                  <c:v>730.3</c:v>
                </c:pt>
                <c:pt idx="35">
                  <c:v>730.45</c:v>
                </c:pt>
                <c:pt idx="36">
                  <c:v>730.26</c:v>
                </c:pt>
                <c:pt idx="37">
                  <c:v>730.32</c:v>
                </c:pt>
                <c:pt idx="38">
                  <c:v>730.08</c:v>
                </c:pt>
                <c:pt idx="39">
                  <c:v>731.05</c:v>
                </c:pt>
                <c:pt idx="40">
                  <c:v>731.99</c:v>
                </c:pt>
                <c:pt idx="41">
                  <c:v>731.43</c:v>
                </c:pt>
                <c:pt idx="42">
                  <c:v>730.85</c:v>
                </c:pt>
                <c:pt idx="43">
                  <c:v>730.68</c:v>
                </c:pt>
                <c:pt idx="44">
                  <c:v>730.7</c:v>
                </c:pt>
                <c:pt idx="45">
                  <c:v>730.44</c:v>
                </c:pt>
                <c:pt idx="46">
                  <c:v>730.45</c:v>
                </c:pt>
                <c:pt idx="47">
                  <c:v>731.1</c:v>
                </c:pt>
                <c:pt idx="48">
                  <c:v>731.22</c:v>
                </c:pt>
                <c:pt idx="49">
                  <c:v>731.31</c:v>
                </c:pt>
                <c:pt idx="50">
                  <c:v>730.89</c:v>
                </c:pt>
                <c:pt idx="51">
                  <c:v>730.69</c:v>
                </c:pt>
                <c:pt idx="52">
                  <c:v>729.95</c:v>
                </c:pt>
                <c:pt idx="53">
                  <c:v>730.01</c:v>
                </c:pt>
                <c:pt idx="54">
                  <c:v>730.26</c:v>
                </c:pt>
                <c:pt idx="55">
                  <c:v>730.74</c:v>
                </c:pt>
                <c:pt idx="56">
                  <c:v>730.96</c:v>
                </c:pt>
                <c:pt idx="57">
                  <c:v>730.91</c:v>
                </c:pt>
                <c:pt idx="58">
                  <c:v>731.07</c:v>
                </c:pt>
                <c:pt idx="59">
                  <c:v>731.06</c:v>
                </c:pt>
                <c:pt idx="60">
                  <c:v>730.95</c:v>
                </c:pt>
                <c:pt idx="61">
                  <c:v>730.68</c:v>
                </c:pt>
                <c:pt idx="62">
                  <c:v>730.33</c:v>
                </c:pt>
                <c:pt idx="63">
                  <c:v>730.11</c:v>
                </c:pt>
                <c:pt idx="64">
                  <c:v>730.41</c:v>
                </c:pt>
                <c:pt idx="65">
                  <c:v>731.09</c:v>
                </c:pt>
                <c:pt idx="66">
                  <c:v>730.8</c:v>
                </c:pt>
                <c:pt idx="67">
                  <c:v>730.04</c:v>
                </c:pt>
                <c:pt idx="68">
                  <c:v>730.01</c:v>
                </c:pt>
                <c:pt idx="69">
                  <c:v>730.46</c:v>
                </c:pt>
                <c:pt idx="70">
                  <c:v>730.63</c:v>
                </c:pt>
                <c:pt idx="71">
                  <c:v>730.39</c:v>
                </c:pt>
                <c:pt idx="72">
                  <c:v>730.64</c:v>
                </c:pt>
                <c:pt idx="73">
                  <c:v>731.28</c:v>
                </c:pt>
                <c:pt idx="74">
                  <c:v>731.44</c:v>
                </c:pt>
                <c:pt idx="75">
                  <c:v>731.36</c:v>
                </c:pt>
                <c:pt idx="76">
                  <c:v>731.36</c:v>
                </c:pt>
                <c:pt idx="77">
                  <c:v>731.45</c:v>
                </c:pt>
                <c:pt idx="78">
                  <c:v>731.5</c:v>
                </c:pt>
                <c:pt idx="79">
                  <c:v>731.51</c:v>
                </c:pt>
                <c:pt idx="80">
                  <c:v>731.65</c:v>
                </c:pt>
                <c:pt idx="81">
                  <c:v>732.01</c:v>
                </c:pt>
                <c:pt idx="82">
                  <c:v>731.92</c:v>
                </c:pt>
                <c:pt idx="83">
                  <c:v>731.27</c:v>
                </c:pt>
                <c:pt idx="84">
                  <c:v>730.75</c:v>
                </c:pt>
                <c:pt idx="85">
                  <c:v>730.83</c:v>
                </c:pt>
                <c:pt idx="86">
                  <c:v>731.58</c:v>
                </c:pt>
                <c:pt idx="87">
                  <c:v>731.63</c:v>
                </c:pt>
                <c:pt idx="88">
                  <c:v>731.19</c:v>
                </c:pt>
                <c:pt idx="89">
                  <c:v>730.98</c:v>
                </c:pt>
                <c:pt idx="90">
                  <c:v>731.11</c:v>
                </c:pt>
                <c:pt idx="91">
                  <c:v>730.87</c:v>
                </c:pt>
                <c:pt idx="92">
                  <c:v>730.26</c:v>
                </c:pt>
                <c:pt idx="93">
                  <c:v>729.96</c:v>
                </c:pt>
                <c:pt idx="94">
                  <c:v>730.31</c:v>
                </c:pt>
                <c:pt idx="95">
                  <c:v>730.62</c:v>
                </c:pt>
                <c:pt idx="96">
                  <c:v>730.25</c:v>
                </c:pt>
                <c:pt idx="97">
                  <c:v>730.16</c:v>
                </c:pt>
                <c:pt idx="98">
                  <c:v>730.11</c:v>
                </c:pt>
                <c:pt idx="99">
                  <c:v>730.04</c:v>
                </c:pt>
                <c:pt idx="100">
                  <c:v>730.24</c:v>
                </c:pt>
                <c:pt idx="101">
                  <c:v>730.44</c:v>
                </c:pt>
                <c:pt idx="102">
                  <c:v>730.85</c:v>
                </c:pt>
                <c:pt idx="103">
                  <c:v>730.66</c:v>
                </c:pt>
                <c:pt idx="104">
                  <c:v>730.01</c:v>
                </c:pt>
                <c:pt idx="105">
                  <c:v>729.77</c:v>
                </c:pt>
                <c:pt idx="106">
                  <c:v>729.91</c:v>
                </c:pt>
                <c:pt idx="107">
                  <c:v>730.17</c:v>
                </c:pt>
                <c:pt idx="108">
                  <c:v>730.22</c:v>
                </c:pt>
                <c:pt idx="109">
                  <c:v>730.2</c:v>
                </c:pt>
                <c:pt idx="110">
                  <c:v>729.8</c:v>
                </c:pt>
                <c:pt idx="111">
                  <c:v>729.43</c:v>
                </c:pt>
                <c:pt idx="112">
                  <c:v>729.66</c:v>
                </c:pt>
                <c:pt idx="113">
                  <c:v>730.17</c:v>
                </c:pt>
                <c:pt idx="114">
                  <c:v>730.38</c:v>
                </c:pt>
                <c:pt idx="115">
                  <c:v>729.46</c:v>
                </c:pt>
                <c:pt idx="116">
                  <c:v>728.83</c:v>
                </c:pt>
                <c:pt idx="117">
                  <c:v>728.8</c:v>
                </c:pt>
                <c:pt idx="118">
                  <c:v>729.36</c:v>
                </c:pt>
                <c:pt idx="119">
                  <c:v>729.74</c:v>
                </c:pt>
                <c:pt idx="120">
                  <c:v>729.67</c:v>
                </c:pt>
                <c:pt idx="121">
                  <c:v>729.74</c:v>
                </c:pt>
                <c:pt idx="122">
                  <c:v>729.84</c:v>
                </c:pt>
                <c:pt idx="123">
                  <c:v>730.03</c:v>
                </c:pt>
                <c:pt idx="124">
                  <c:v>729.99</c:v>
                </c:pt>
                <c:pt idx="125">
                  <c:v>729.97</c:v>
                </c:pt>
                <c:pt idx="126">
                  <c:v>729.99</c:v>
                </c:pt>
                <c:pt idx="127">
                  <c:v>730.01</c:v>
                </c:pt>
                <c:pt idx="128">
                  <c:v>730.08</c:v>
                </c:pt>
                <c:pt idx="129">
                  <c:v>730.23</c:v>
                </c:pt>
                <c:pt idx="130">
                  <c:v>730.34</c:v>
                </c:pt>
                <c:pt idx="131">
                  <c:v>730.21</c:v>
                </c:pt>
                <c:pt idx="132">
                  <c:v>730.17</c:v>
                </c:pt>
                <c:pt idx="133">
                  <c:v>729.94</c:v>
                </c:pt>
                <c:pt idx="134">
                  <c:v>729.99</c:v>
                </c:pt>
                <c:pt idx="135">
                  <c:v>730.33</c:v>
                </c:pt>
                <c:pt idx="136">
                  <c:v>730.44</c:v>
                </c:pt>
                <c:pt idx="137">
                  <c:v>730.23</c:v>
                </c:pt>
                <c:pt idx="138">
                  <c:v>729.38</c:v>
                </c:pt>
                <c:pt idx="139">
                  <c:v>729.32</c:v>
                </c:pt>
                <c:pt idx="140">
                  <c:v>730.31</c:v>
                </c:pt>
                <c:pt idx="141">
                  <c:v>730.58</c:v>
                </c:pt>
                <c:pt idx="142">
                  <c:v>730.07</c:v>
                </c:pt>
                <c:pt idx="143">
                  <c:v>729.71</c:v>
                </c:pt>
                <c:pt idx="144">
                  <c:v>730.49</c:v>
                </c:pt>
                <c:pt idx="145">
                  <c:v>730.96</c:v>
                </c:pt>
                <c:pt idx="146">
                  <c:v>730.73</c:v>
                </c:pt>
                <c:pt idx="147">
                  <c:v>730.14</c:v>
                </c:pt>
                <c:pt idx="148">
                  <c:v>730.92</c:v>
                </c:pt>
                <c:pt idx="149">
                  <c:v>731.28</c:v>
                </c:pt>
                <c:pt idx="150">
                  <c:v>730.36</c:v>
                </c:pt>
                <c:pt idx="151">
                  <c:v>729.82</c:v>
                </c:pt>
                <c:pt idx="152">
                  <c:v>729.7</c:v>
                </c:pt>
                <c:pt idx="153">
                  <c:v>729.62</c:v>
                </c:pt>
                <c:pt idx="154">
                  <c:v>729.53</c:v>
                </c:pt>
                <c:pt idx="155">
                  <c:v>729.52</c:v>
                </c:pt>
                <c:pt idx="156">
                  <c:v>729.55</c:v>
                </c:pt>
                <c:pt idx="157">
                  <c:v>730.45</c:v>
                </c:pt>
                <c:pt idx="158">
                  <c:v>730.94</c:v>
                </c:pt>
                <c:pt idx="159">
                  <c:v>730.76</c:v>
                </c:pt>
                <c:pt idx="160">
                  <c:v>730.74</c:v>
                </c:pt>
                <c:pt idx="161">
                  <c:v>730.73</c:v>
                </c:pt>
                <c:pt idx="162">
                  <c:v>730.74</c:v>
                </c:pt>
                <c:pt idx="163">
                  <c:v>730.46</c:v>
                </c:pt>
                <c:pt idx="164">
                  <c:v>730.32</c:v>
                </c:pt>
                <c:pt idx="165">
                  <c:v>730.36</c:v>
                </c:pt>
                <c:pt idx="166">
                  <c:v>730.4</c:v>
                </c:pt>
                <c:pt idx="167">
                  <c:v>730</c:v>
                </c:pt>
                <c:pt idx="168">
                  <c:v>729.36</c:v>
                </c:pt>
                <c:pt idx="169">
                  <c:v>729.33</c:v>
                </c:pt>
                <c:pt idx="170">
                  <c:v>729.6</c:v>
                </c:pt>
                <c:pt idx="171">
                  <c:v>729.94</c:v>
                </c:pt>
                <c:pt idx="172">
                  <c:v>730.05</c:v>
                </c:pt>
                <c:pt idx="173">
                  <c:v>730.06</c:v>
                </c:pt>
                <c:pt idx="174">
                  <c:v>729.85</c:v>
                </c:pt>
                <c:pt idx="175">
                  <c:v>729.91</c:v>
                </c:pt>
                <c:pt idx="176">
                  <c:v>730.08</c:v>
                </c:pt>
                <c:pt idx="177">
                  <c:v>730.01</c:v>
                </c:pt>
                <c:pt idx="178">
                  <c:v>729.75</c:v>
                </c:pt>
                <c:pt idx="179">
                  <c:v>729.84</c:v>
                </c:pt>
                <c:pt idx="180">
                  <c:v>729.7</c:v>
                </c:pt>
                <c:pt idx="181">
                  <c:v>729.44</c:v>
                </c:pt>
                <c:pt idx="182">
                  <c:v>729.75</c:v>
                </c:pt>
                <c:pt idx="183">
                  <c:v>729.91</c:v>
                </c:pt>
                <c:pt idx="184">
                  <c:v>730.1</c:v>
                </c:pt>
                <c:pt idx="185">
                  <c:v>730.28</c:v>
                </c:pt>
                <c:pt idx="186">
                  <c:v>730.51</c:v>
                </c:pt>
                <c:pt idx="187">
                  <c:v>730.56</c:v>
                </c:pt>
                <c:pt idx="188">
                  <c:v>730.33</c:v>
                </c:pt>
                <c:pt idx="189">
                  <c:v>729.97</c:v>
                </c:pt>
                <c:pt idx="190">
                  <c:v>729.95</c:v>
                </c:pt>
                <c:pt idx="191">
                  <c:v>730.34</c:v>
                </c:pt>
                <c:pt idx="192">
                  <c:v>730.63</c:v>
                </c:pt>
                <c:pt idx="193">
                  <c:v>730.69</c:v>
                </c:pt>
                <c:pt idx="194">
                  <c:v>731.02</c:v>
                </c:pt>
                <c:pt idx="195">
                  <c:v>730.99</c:v>
                </c:pt>
                <c:pt idx="196">
                  <c:v>730.74</c:v>
                </c:pt>
                <c:pt idx="197">
                  <c:v>730.24</c:v>
                </c:pt>
                <c:pt idx="198">
                  <c:v>730.58</c:v>
                </c:pt>
                <c:pt idx="199">
                  <c:v>730.81</c:v>
                </c:pt>
                <c:pt idx="200">
                  <c:v>730.95</c:v>
                </c:pt>
                <c:pt idx="201">
                  <c:v>730.8</c:v>
                </c:pt>
                <c:pt idx="202">
                  <c:v>730.64</c:v>
                </c:pt>
                <c:pt idx="203">
                  <c:v>730.71</c:v>
                </c:pt>
                <c:pt idx="204">
                  <c:v>730.53</c:v>
                </c:pt>
                <c:pt idx="205">
                  <c:v>729.83</c:v>
                </c:pt>
                <c:pt idx="206">
                  <c:v>729.5</c:v>
                </c:pt>
                <c:pt idx="207">
                  <c:v>729.24</c:v>
                </c:pt>
                <c:pt idx="208">
                  <c:v>729.03</c:v>
                </c:pt>
                <c:pt idx="209">
                  <c:v>729.6</c:v>
                </c:pt>
                <c:pt idx="210">
                  <c:v>730.19</c:v>
                </c:pt>
                <c:pt idx="211">
                  <c:v>730.52</c:v>
                </c:pt>
                <c:pt idx="212">
                  <c:v>730.4</c:v>
                </c:pt>
                <c:pt idx="213">
                  <c:v>729.85</c:v>
                </c:pt>
                <c:pt idx="214">
                  <c:v>729.65</c:v>
                </c:pt>
                <c:pt idx="215">
                  <c:v>729.83</c:v>
                </c:pt>
                <c:pt idx="216">
                  <c:v>729.89</c:v>
                </c:pt>
                <c:pt idx="217">
                  <c:v>729.6</c:v>
                </c:pt>
                <c:pt idx="218">
                  <c:v>729.54</c:v>
                </c:pt>
                <c:pt idx="219">
                  <c:v>729.79</c:v>
                </c:pt>
                <c:pt idx="220">
                  <c:v>730.22</c:v>
                </c:pt>
                <c:pt idx="221">
                  <c:v>730.24</c:v>
                </c:pt>
                <c:pt idx="222">
                  <c:v>730.4</c:v>
                </c:pt>
                <c:pt idx="223">
                  <c:v>730.32</c:v>
                </c:pt>
                <c:pt idx="224">
                  <c:v>730.14</c:v>
                </c:pt>
                <c:pt idx="225">
                  <c:v>729.68</c:v>
                </c:pt>
                <c:pt idx="226">
                  <c:v>729.41</c:v>
                </c:pt>
                <c:pt idx="227">
                  <c:v>729.88</c:v>
                </c:pt>
                <c:pt idx="228">
                  <c:v>730.09</c:v>
                </c:pt>
                <c:pt idx="229">
                  <c:v>729.84</c:v>
                </c:pt>
                <c:pt idx="230">
                  <c:v>729.56</c:v>
                </c:pt>
                <c:pt idx="231">
                  <c:v>729.55</c:v>
                </c:pt>
                <c:pt idx="232">
                  <c:v>729.71</c:v>
                </c:pt>
                <c:pt idx="233">
                  <c:v>729.74</c:v>
                </c:pt>
                <c:pt idx="234">
                  <c:v>729.41</c:v>
                </c:pt>
                <c:pt idx="235">
                  <c:v>729.78</c:v>
                </c:pt>
                <c:pt idx="236">
                  <c:v>730.16</c:v>
                </c:pt>
                <c:pt idx="237">
                  <c:v>730.15</c:v>
                </c:pt>
                <c:pt idx="238">
                  <c:v>730.1</c:v>
                </c:pt>
                <c:pt idx="239">
                  <c:v>729.81</c:v>
                </c:pt>
                <c:pt idx="240">
                  <c:v>729.99</c:v>
                </c:pt>
                <c:pt idx="241">
                  <c:v>730.13</c:v>
                </c:pt>
                <c:pt idx="242">
                  <c:v>730.29</c:v>
                </c:pt>
                <c:pt idx="243">
                  <c:v>730.54</c:v>
                </c:pt>
                <c:pt idx="244">
                  <c:v>730.82</c:v>
                </c:pt>
                <c:pt idx="245">
                  <c:v>730.85</c:v>
                </c:pt>
                <c:pt idx="246">
                  <c:v>730.47</c:v>
                </c:pt>
                <c:pt idx="247">
                  <c:v>730.12</c:v>
                </c:pt>
                <c:pt idx="248">
                  <c:v>730.13</c:v>
                </c:pt>
                <c:pt idx="249">
                  <c:v>730.43</c:v>
                </c:pt>
                <c:pt idx="250">
                  <c:v>730</c:v>
                </c:pt>
                <c:pt idx="251">
                  <c:v>729.5</c:v>
                </c:pt>
                <c:pt idx="252">
                  <c:v>729.93</c:v>
                </c:pt>
                <c:pt idx="253">
                  <c:v>730.79</c:v>
                </c:pt>
                <c:pt idx="254">
                  <c:v>730.75</c:v>
                </c:pt>
                <c:pt idx="255">
                  <c:v>730.56</c:v>
                </c:pt>
                <c:pt idx="256">
                  <c:v>730.51</c:v>
                </c:pt>
                <c:pt idx="257">
                  <c:v>730.4</c:v>
                </c:pt>
                <c:pt idx="258">
                  <c:v>730.34</c:v>
                </c:pt>
                <c:pt idx="259">
                  <c:v>729.85</c:v>
                </c:pt>
                <c:pt idx="260">
                  <c:v>729.57</c:v>
                </c:pt>
                <c:pt idx="261">
                  <c:v>729.55</c:v>
                </c:pt>
                <c:pt idx="262">
                  <c:v>729.35</c:v>
                </c:pt>
                <c:pt idx="263">
                  <c:v>728.93</c:v>
                </c:pt>
                <c:pt idx="264">
                  <c:v>728.91</c:v>
                </c:pt>
                <c:pt idx="265">
                  <c:v>729.31</c:v>
                </c:pt>
                <c:pt idx="266">
                  <c:v>729.71</c:v>
                </c:pt>
                <c:pt idx="267">
                  <c:v>729.84</c:v>
                </c:pt>
                <c:pt idx="268">
                  <c:v>729.58</c:v>
                </c:pt>
                <c:pt idx="269">
                  <c:v>729.35</c:v>
                </c:pt>
                <c:pt idx="270">
                  <c:v>729.13</c:v>
                </c:pt>
                <c:pt idx="271">
                  <c:v>729.46</c:v>
                </c:pt>
                <c:pt idx="272">
                  <c:v>729.49</c:v>
                </c:pt>
                <c:pt idx="273">
                  <c:v>729</c:v>
                </c:pt>
                <c:pt idx="274">
                  <c:v>729.07</c:v>
                </c:pt>
                <c:pt idx="275">
                  <c:v>729.05</c:v>
                </c:pt>
                <c:pt idx="276">
                  <c:v>729</c:v>
                </c:pt>
                <c:pt idx="277">
                  <c:v>729.45</c:v>
                </c:pt>
                <c:pt idx="278">
                  <c:v>730.03</c:v>
                </c:pt>
                <c:pt idx="279">
                  <c:v>729.94</c:v>
                </c:pt>
                <c:pt idx="280">
                  <c:v>729.6</c:v>
                </c:pt>
                <c:pt idx="281">
                  <c:v>729.34</c:v>
                </c:pt>
                <c:pt idx="282">
                  <c:v>729.41</c:v>
                </c:pt>
                <c:pt idx="283">
                  <c:v>729.49</c:v>
                </c:pt>
                <c:pt idx="284">
                  <c:v>729.52</c:v>
                </c:pt>
                <c:pt idx="285">
                  <c:v>729.52</c:v>
                </c:pt>
                <c:pt idx="286">
                  <c:v>729.59</c:v>
                </c:pt>
                <c:pt idx="287">
                  <c:v>729.33</c:v>
                </c:pt>
                <c:pt idx="288">
                  <c:v>729.14</c:v>
                </c:pt>
                <c:pt idx="289">
                  <c:v>729.27</c:v>
                </c:pt>
                <c:pt idx="290">
                  <c:v>729.47</c:v>
                </c:pt>
                <c:pt idx="291">
                  <c:v>729.51</c:v>
                </c:pt>
                <c:pt idx="292">
                  <c:v>729.03</c:v>
                </c:pt>
                <c:pt idx="293">
                  <c:v>729.08</c:v>
                </c:pt>
                <c:pt idx="294">
                  <c:v>729.12</c:v>
                </c:pt>
                <c:pt idx="295">
                  <c:v>729.4</c:v>
                </c:pt>
                <c:pt idx="296">
                  <c:v>729.77</c:v>
                </c:pt>
                <c:pt idx="297">
                  <c:v>729.86</c:v>
                </c:pt>
                <c:pt idx="298">
                  <c:v>729.76</c:v>
                </c:pt>
                <c:pt idx="299">
                  <c:v>729.92</c:v>
                </c:pt>
                <c:pt idx="300">
                  <c:v>730.28</c:v>
                </c:pt>
                <c:pt idx="301">
                  <c:v>730.34</c:v>
                </c:pt>
                <c:pt idx="302">
                  <c:v>730.43</c:v>
                </c:pt>
                <c:pt idx="303">
                  <c:v>730.35</c:v>
                </c:pt>
                <c:pt idx="304">
                  <c:v>729.84</c:v>
                </c:pt>
                <c:pt idx="305">
                  <c:v>729.8</c:v>
                </c:pt>
                <c:pt idx="306">
                  <c:v>729.77</c:v>
                </c:pt>
                <c:pt idx="307">
                  <c:v>729.7</c:v>
                </c:pt>
                <c:pt idx="308">
                  <c:v>730.16</c:v>
                </c:pt>
                <c:pt idx="309">
                  <c:v>730.47</c:v>
                </c:pt>
                <c:pt idx="310">
                  <c:v>729.86</c:v>
                </c:pt>
                <c:pt idx="311">
                  <c:v>729.39</c:v>
                </c:pt>
                <c:pt idx="312">
                  <c:v>729.64</c:v>
                </c:pt>
                <c:pt idx="313">
                  <c:v>729.39</c:v>
                </c:pt>
                <c:pt idx="314">
                  <c:v>729.27</c:v>
                </c:pt>
                <c:pt idx="315">
                  <c:v>728.93</c:v>
                </c:pt>
                <c:pt idx="316">
                  <c:v>728.89</c:v>
                </c:pt>
                <c:pt idx="317">
                  <c:v>728.94</c:v>
                </c:pt>
                <c:pt idx="318">
                  <c:v>729.13</c:v>
                </c:pt>
                <c:pt idx="319">
                  <c:v>729.12</c:v>
                </c:pt>
                <c:pt idx="320">
                  <c:v>728.94</c:v>
                </c:pt>
                <c:pt idx="321">
                  <c:v>728.74</c:v>
                </c:pt>
                <c:pt idx="322">
                  <c:v>729.05</c:v>
                </c:pt>
                <c:pt idx="323">
                  <c:v>729.08</c:v>
                </c:pt>
                <c:pt idx="324">
                  <c:v>729.06</c:v>
                </c:pt>
                <c:pt idx="325">
                  <c:v>729.17</c:v>
                </c:pt>
                <c:pt idx="326">
                  <c:v>728.65</c:v>
                </c:pt>
                <c:pt idx="327">
                  <c:v>729.31</c:v>
                </c:pt>
                <c:pt idx="328">
                  <c:v>729.44</c:v>
                </c:pt>
                <c:pt idx="329">
                  <c:v>729.43</c:v>
                </c:pt>
                <c:pt idx="330">
                  <c:v>729.34</c:v>
                </c:pt>
                <c:pt idx="331">
                  <c:v>729.28</c:v>
                </c:pt>
                <c:pt idx="332">
                  <c:v>728.83</c:v>
                </c:pt>
                <c:pt idx="333">
                  <c:v>728.64</c:v>
                </c:pt>
                <c:pt idx="334">
                  <c:v>728.97</c:v>
                </c:pt>
                <c:pt idx="335">
                  <c:v>729.33</c:v>
                </c:pt>
                <c:pt idx="336">
                  <c:v>729.68</c:v>
                </c:pt>
                <c:pt idx="337">
                  <c:v>729.83</c:v>
                </c:pt>
                <c:pt idx="338">
                  <c:v>729.87</c:v>
                </c:pt>
                <c:pt idx="339">
                  <c:v>729.58</c:v>
                </c:pt>
                <c:pt idx="340">
                  <c:v>729.21</c:v>
                </c:pt>
                <c:pt idx="341">
                  <c:v>729.66</c:v>
                </c:pt>
                <c:pt idx="342">
                  <c:v>730.2</c:v>
                </c:pt>
                <c:pt idx="343">
                  <c:v>730.41</c:v>
                </c:pt>
                <c:pt idx="344">
                  <c:v>730.38</c:v>
                </c:pt>
                <c:pt idx="345">
                  <c:v>730.12</c:v>
                </c:pt>
                <c:pt idx="346">
                  <c:v>730.05</c:v>
                </c:pt>
                <c:pt idx="347">
                  <c:v>729.82</c:v>
                </c:pt>
                <c:pt idx="348">
                  <c:v>729.66</c:v>
                </c:pt>
                <c:pt idx="349">
                  <c:v>729.62</c:v>
                </c:pt>
                <c:pt idx="350">
                  <c:v>729.34</c:v>
                </c:pt>
                <c:pt idx="351">
                  <c:v>729.68</c:v>
                </c:pt>
                <c:pt idx="352">
                  <c:v>729.88</c:v>
                </c:pt>
                <c:pt idx="353">
                  <c:v>729.65</c:v>
                </c:pt>
                <c:pt idx="354">
                  <c:v>729.2</c:v>
                </c:pt>
                <c:pt idx="355">
                  <c:v>729.02</c:v>
                </c:pt>
                <c:pt idx="356">
                  <c:v>729.38</c:v>
                </c:pt>
                <c:pt idx="357">
                  <c:v>729.73</c:v>
                </c:pt>
                <c:pt idx="358">
                  <c:v>729.85</c:v>
                </c:pt>
                <c:pt idx="359">
                  <c:v>729.71</c:v>
                </c:pt>
                <c:pt idx="360">
                  <c:v>729.28</c:v>
                </c:pt>
                <c:pt idx="361">
                  <c:v>729.26</c:v>
                </c:pt>
                <c:pt idx="362">
                  <c:v>729.89</c:v>
                </c:pt>
                <c:pt idx="363">
                  <c:v>730.21</c:v>
                </c:pt>
                <c:pt idx="364">
                  <c:v>730.22</c:v>
                </c:pt>
              </c:numCache>
            </c:numRef>
          </c:yVal>
          <c:smooth val="0"/>
          <c:extLst>
            <c:ext xmlns:c16="http://schemas.microsoft.com/office/drawing/2014/chart" uri="{C3380CC4-5D6E-409C-BE32-E72D297353CC}">
              <c16:uniqueId val="{00000000-35AF-408D-B1F3-FA42545D9906}"/>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400"/>
                </a:pPr>
                <a:r>
                  <a:rPr lang="en-US" sz="1400"/>
                  <a:t>Day</a:t>
                </a:r>
              </a:p>
            </c:rich>
          </c:tx>
          <c:overlay val="0"/>
        </c:title>
        <c:numFmt formatCode="#,##0" sourceLinked="0"/>
        <c:majorTickMark val="out"/>
        <c:minorTickMark val="none"/>
        <c:tickLblPos val="nextTo"/>
        <c:crossAx val="418821704"/>
        <c:crosses val="autoZero"/>
        <c:crossBetween val="midCat"/>
        <c:majorUnit val="15"/>
      </c:valAx>
      <c:valAx>
        <c:axId val="418821704"/>
        <c:scaling>
          <c:orientation val="minMax"/>
        </c:scaling>
        <c:delete val="0"/>
        <c:axPos val="l"/>
        <c:title>
          <c:tx>
            <c:rich>
              <a:bodyPr rot="-5400000" vert="horz"/>
              <a:lstStyle/>
              <a:p>
                <a:pPr>
                  <a:defRPr sz="1400"/>
                </a:pPr>
                <a:r>
                  <a:rPr lang="en-US" sz="1400" baseline="0"/>
                  <a:t>Pressure (mm/Hg</a:t>
                </a:r>
                <a:r>
                  <a:rPr lang="en-US" sz="1400"/>
                  <a:t>)</a:t>
                </a:r>
              </a:p>
            </c:rich>
          </c:tx>
          <c:layout>
            <c:manualLayout>
              <c:xMode val="edge"/>
              <c:yMode val="edge"/>
              <c:x val="1.5405682985279013E-2"/>
              <c:y val="0.16296230016702457"/>
            </c:manualLayout>
          </c:layout>
          <c:overlay val="0"/>
        </c:title>
        <c:numFmt formatCode="0" sourceLinked="0"/>
        <c:majorTickMark val="out"/>
        <c:minorTickMark val="none"/>
        <c:tickLblPos val="nextTo"/>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Air Temperature</a:t>
            </a:r>
            <a:endParaRPr lang="en-US">
              <a:effectLst/>
            </a:endParaRPr>
          </a:p>
        </c:rich>
      </c:tx>
      <c:overlay val="1"/>
    </c:title>
    <c:autoTitleDeleted val="0"/>
    <c:plotArea>
      <c:layout>
        <c:manualLayout>
          <c:layoutTarget val="inner"/>
          <c:xMode val="edge"/>
          <c:yMode val="edge"/>
          <c:x val="9.0792295341573917E-2"/>
          <c:y val="6.383465224741644E-2"/>
          <c:w val="0.87741856552148856"/>
          <c:h val="0.7652659207072800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'15-min'!$D$3:$D$98</c:f>
              <c:numCache>
                <c:formatCode>0.0</c:formatCode>
                <c:ptCount val="96"/>
                <c:pt idx="0">
                  <c:v>23.438400000000001</c:v>
                </c:pt>
                <c:pt idx="1">
                  <c:v>23.4252</c:v>
                </c:pt>
                <c:pt idx="2">
                  <c:v>23.406099999999999</c:v>
                </c:pt>
                <c:pt idx="3">
                  <c:v>23.389900000000001</c:v>
                </c:pt>
                <c:pt idx="4">
                  <c:v>23.367100000000001</c:v>
                </c:pt>
                <c:pt idx="5">
                  <c:v>23.3474</c:v>
                </c:pt>
                <c:pt idx="6">
                  <c:v>23.326899999999998</c:v>
                </c:pt>
                <c:pt idx="7">
                  <c:v>23.309799999999999</c:v>
                </c:pt>
                <c:pt idx="8">
                  <c:v>23.290800000000001</c:v>
                </c:pt>
                <c:pt idx="9">
                  <c:v>23.270800000000001</c:v>
                </c:pt>
                <c:pt idx="10">
                  <c:v>23.2483</c:v>
                </c:pt>
                <c:pt idx="11">
                  <c:v>23.231400000000001</c:v>
                </c:pt>
                <c:pt idx="12">
                  <c:v>23.2164</c:v>
                </c:pt>
                <c:pt idx="13">
                  <c:v>23.200399999999998</c:v>
                </c:pt>
                <c:pt idx="14">
                  <c:v>23.188500000000001</c:v>
                </c:pt>
                <c:pt idx="15">
                  <c:v>23.177600000000002</c:v>
                </c:pt>
                <c:pt idx="16">
                  <c:v>23.168900000000001</c:v>
                </c:pt>
                <c:pt idx="17">
                  <c:v>23.159400000000002</c:v>
                </c:pt>
                <c:pt idx="18">
                  <c:v>23.151499999999999</c:v>
                </c:pt>
                <c:pt idx="19">
                  <c:v>23.14</c:v>
                </c:pt>
                <c:pt idx="20">
                  <c:v>23.135999999999999</c:v>
                </c:pt>
                <c:pt idx="21">
                  <c:v>23.132400000000001</c:v>
                </c:pt>
                <c:pt idx="22">
                  <c:v>23.1279</c:v>
                </c:pt>
                <c:pt idx="23">
                  <c:v>23.119399999999999</c:v>
                </c:pt>
                <c:pt idx="24">
                  <c:v>23.118300000000001</c:v>
                </c:pt>
                <c:pt idx="25">
                  <c:v>23.1282</c:v>
                </c:pt>
                <c:pt idx="26">
                  <c:v>23.182500000000001</c:v>
                </c:pt>
                <c:pt idx="27">
                  <c:v>23.298200000000001</c:v>
                </c:pt>
                <c:pt idx="28">
                  <c:v>23.488900000000001</c:v>
                </c:pt>
                <c:pt idx="29">
                  <c:v>23.724799999999998</c:v>
                </c:pt>
                <c:pt idx="30">
                  <c:v>23.981000000000002</c:v>
                </c:pt>
                <c:pt idx="31">
                  <c:v>24.2362</c:v>
                </c:pt>
                <c:pt idx="32">
                  <c:v>24.492100000000001</c:v>
                </c:pt>
                <c:pt idx="33">
                  <c:v>24.748899999999999</c:v>
                </c:pt>
                <c:pt idx="34">
                  <c:v>24.9984</c:v>
                </c:pt>
                <c:pt idx="35">
                  <c:v>25.253399999999999</c:v>
                </c:pt>
                <c:pt idx="36">
                  <c:v>25.4956</c:v>
                </c:pt>
                <c:pt idx="37">
                  <c:v>25.7438</c:v>
                </c:pt>
                <c:pt idx="38">
                  <c:v>25.9574</c:v>
                </c:pt>
                <c:pt idx="39">
                  <c:v>26.171800000000001</c:v>
                </c:pt>
                <c:pt idx="40">
                  <c:v>26.374199999999998</c:v>
                </c:pt>
                <c:pt idx="41">
                  <c:v>26.560500000000001</c:v>
                </c:pt>
                <c:pt idx="42">
                  <c:v>26.712800000000001</c:v>
                </c:pt>
                <c:pt idx="43">
                  <c:v>26.8324</c:v>
                </c:pt>
                <c:pt idx="44">
                  <c:v>26.941600000000001</c:v>
                </c:pt>
                <c:pt idx="45">
                  <c:v>27.037299999999998</c:v>
                </c:pt>
                <c:pt idx="46">
                  <c:v>27.1221</c:v>
                </c:pt>
                <c:pt idx="47">
                  <c:v>27.177900000000001</c:v>
                </c:pt>
                <c:pt idx="48">
                  <c:v>27.1752</c:v>
                </c:pt>
                <c:pt idx="49">
                  <c:v>27.176100000000002</c:v>
                </c:pt>
                <c:pt idx="50">
                  <c:v>27.144600000000001</c:v>
                </c:pt>
                <c:pt idx="51">
                  <c:v>27.096299999999999</c:v>
                </c:pt>
                <c:pt idx="52">
                  <c:v>27.010100000000001</c:v>
                </c:pt>
                <c:pt idx="53">
                  <c:v>26.9467</c:v>
                </c:pt>
                <c:pt idx="54">
                  <c:v>26.864799999999999</c:v>
                </c:pt>
                <c:pt idx="55">
                  <c:v>26.760300000000001</c:v>
                </c:pt>
                <c:pt idx="56">
                  <c:v>26.6691</c:v>
                </c:pt>
                <c:pt idx="57">
                  <c:v>26.557099999999998</c:v>
                </c:pt>
                <c:pt idx="58">
                  <c:v>26.4604</c:v>
                </c:pt>
                <c:pt idx="59">
                  <c:v>26.340399999999999</c:v>
                </c:pt>
                <c:pt idx="60">
                  <c:v>26.228300000000001</c:v>
                </c:pt>
                <c:pt idx="61">
                  <c:v>26.1021</c:v>
                </c:pt>
                <c:pt idx="62">
                  <c:v>25.976400000000002</c:v>
                </c:pt>
                <c:pt idx="63">
                  <c:v>25.852900000000002</c:v>
                </c:pt>
                <c:pt idx="64">
                  <c:v>25.729900000000001</c:v>
                </c:pt>
                <c:pt idx="65">
                  <c:v>25.596800000000002</c:v>
                </c:pt>
                <c:pt idx="66">
                  <c:v>25.4666</c:v>
                </c:pt>
                <c:pt idx="67">
                  <c:v>25.3231</c:v>
                </c:pt>
                <c:pt idx="68">
                  <c:v>25.165700000000001</c:v>
                </c:pt>
                <c:pt idx="69">
                  <c:v>25.006399999999999</c:v>
                </c:pt>
                <c:pt idx="70">
                  <c:v>24.824300000000001</c:v>
                </c:pt>
                <c:pt idx="71">
                  <c:v>24.603899999999999</c:v>
                </c:pt>
                <c:pt idx="72">
                  <c:v>24.3977</c:v>
                </c:pt>
                <c:pt idx="73">
                  <c:v>24.203099999999999</c:v>
                </c:pt>
                <c:pt idx="74">
                  <c:v>24.040299999999998</c:v>
                </c:pt>
                <c:pt idx="75">
                  <c:v>23.921700000000001</c:v>
                </c:pt>
                <c:pt idx="76">
                  <c:v>23.837399999999999</c:v>
                </c:pt>
                <c:pt idx="77">
                  <c:v>23.775200000000002</c:v>
                </c:pt>
                <c:pt idx="78">
                  <c:v>23.680800000000001</c:v>
                </c:pt>
                <c:pt idx="79">
                  <c:v>23.686800000000002</c:v>
                </c:pt>
                <c:pt idx="80">
                  <c:v>23.658899999999999</c:v>
                </c:pt>
                <c:pt idx="81">
                  <c:v>23.635999999999999</c:v>
                </c:pt>
                <c:pt idx="82">
                  <c:v>23.6174</c:v>
                </c:pt>
                <c:pt idx="83">
                  <c:v>23.6036</c:v>
                </c:pt>
                <c:pt idx="84">
                  <c:v>23.587299999999999</c:v>
                </c:pt>
                <c:pt idx="85">
                  <c:v>23.574000000000002</c:v>
                </c:pt>
                <c:pt idx="86">
                  <c:v>23.561199999999999</c:v>
                </c:pt>
                <c:pt idx="87">
                  <c:v>23.552800000000001</c:v>
                </c:pt>
                <c:pt idx="88">
                  <c:v>23.545500000000001</c:v>
                </c:pt>
                <c:pt idx="89">
                  <c:v>23.531700000000001</c:v>
                </c:pt>
                <c:pt idx="90">
                  <c:v>23.5199</c:v>
                </c:pt>
                <c:pt idx="91">
                  <c:v>23.508700000000001</c:v>
                </c:pt>
                <c:pt idx="92">
                  <c:v>23.497599999999998</c:v>
                </c:pt>
                <c:pt idx="93">
                  <c:v>23.486499999999999</c:v>
                </c:pt>
                <c:pt idx="94">
                  <c:v>23.472200000000001</c:v>
                </c:pt>
                <c:pt idx="95">
                  <c:v>23.4542</c:v>
                </c:pt>
              </c:numCache>
            </c:numRef>
          </c:val>
          <c:smooth val="0"/>
          <c:extLst>
            <c:ext xmlns:c16="http://schemas.microsoft.com/office/drawing/2014/chart" uri="{C3380CC4-5D6E-409C-BE32-E72D297353CC}">
              <c16:uniqueId val="{00000000-1D89-49EE-9D8D-1E0AAE0F54B7}"/>
            </c:ext>
          </c:extLst>
        </c:ser>
        <c:dLbls>
          <c:showLegendKey val="0"/>
          <c:showVal val="0"/>
          <c:showCatName val="0"/>
          <c:showSerName val="0"/>
          <c:showPercent val="0"/>
          <c:showBubbleSize val="0"/>
        </c:dLbls>
        <c:smooth val="0"/>
        <c:axId val="668328880"/>
        <c:axId val="668329272"/>
      </c:lineChart>
      <c:catAx>
        <c:axId val="66832888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29272"/>
        <c:crosses val="autoZero"/>
        <c:auto val="1"/>
        <c:lblAlgn val="ctr"/>
        <c:lblOffset val="100"/>
        <c:tickLblSkip val="8"/>
        <c:tickMarkSkip val="1"/>
        <c:noMultiLvlLbl val="0"/>
      </c:catAx>
      <c:valAx>
        <c:axId val="668329272"/>
        <c:scaling>
          <c:orientation val="minMax"/>
          <c:min val="22"/>
        </c:scaling>
        <c:delete val="0"/>
        <c:axPos val="l"/>
        <c:title>
          <c:tx>
            <c:rich>
              <a:bodyPr rot="-5400000" vert="horz"/>
              <a:lstStyle/>
              <a:p>
                <a:pPr>
                  <a:defRPr/>
                </a:pPr>
                <a:r>
                  <a:rPr lang="en-US" sz="1400"/>
                  <a:t>Air Temperature  (C)</a:t>
                </a:r>
              </a:p>
            </c:rich>
          </c:tx>
          <c:overlay val="0"/>
        </c:title>
        <c:numFmt formatCode="0" sourceLinked="0"/>
        <c:majorTickMark val="out"/>
        <c:minorTickMark val="none"/>
        <c:tickLblPos val="nextTo"/>
        <c:txPr>
          <a:bodyPr/>
          <a:lstStyle/>
          <a:p>
            <a:pPr>
              <a:defRPr sz="1100"/>
            </a:pPr>
            <a:endParaRPr lang="en-US"/>
          </a:p>
        </c:txPr>
        <c:crossAx val="668328880"/>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Solar Radiation</a:t>
            </a:r>
            <a:endParaRPr lang="en-US">
              <a:effectLst/>
            </a:endParaRPr>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'15-min'!$F$3:$F$98</c:f>
              <c:numCache>
                <c:formatCode>0.0</c:formatCode>
                <c:ptCount val="96"/>
                <c:pt idx="0">
                  <c:v>2.0000000000000001E-4</c:v>
                </c:pt>
                <c:pt idx="1">
                  <c:v>6.9999999999999999E-4</c:v>
                </c:pt>
                <c:pt idx="2">
                  <c:v>8.9999999999999998E-4</c:v>
                </c:pt>
                <c:pt idx="3">
                  <c:v>2.9999999999999997E-4</c:v>
                </c:pt>
                <c:pt idx="4">
                  <c:v>2.0000000000000001E-4</c:v>
                </c:pt>
                <c:pt idx="5">
                  <c:v>0</c:v>
                </c:pt>
                <c:pt idx="6">
                  <c:v>1E-4</c:v>
                </c:pt>
                <c:pt idx="7">
                  <c:v>2.0000000000000001E-4</c:v>
                </c:pt>
                <c:pt idx="8">
                  <c:v>5.0000000000000001E-4</c:v>
                </c:pt>
                <c:pt idx="9">
                  <c:v>1.2999999999999999E-3</c:v>
                </c:pt>
                <c:pt idx="10">
                  <c:v>1.9E-3</c:v>
                </c:pt>
                <c:pt idx="11">
                  <c:v>1.6000000000000001E-3</c:v>
                </c:pt>
                <c:pt idx="12">
                  <c:v>2.9999999999999997E-4</c:v>
                </c:pt>
                <c:pt idx="13">
                  <c:v>4.0000000000000002E-4</c:v>
                </c:pt>
                <c:pt idx="14">
                  <c:v>2.0000000000000001E-4</c:v>
                </c:pt>
                <c:pt idx="15">
                  <c:v>2.0000000000000001E-4</c:v>
                </c:pt>
                <c:pt idx="16">
                  <c:v>5.0000000000000001E-4</c:v>
                </c:pt>
                <c:pt idx="17">
                  <c:v>2.9999999999999997E-4</c:v>
                </c:pt>
                <c:pt idx="18">
                  <c:v>1.1000000000000001E-3</c:v>
                </c:pt>
                <c:pt idx="19">
                  <c:v>2.7000000000000001E-3</c:v>
                </c:pt>
                <c:pt idx="20">
                  <c:v>8.0000000000000004E-4</c:v>
                </c:pt>
                <c:pt idx="21">
                  <c:v>1.1999999999999999E-3</c:v>
                </c:pt>
                <c:pt idx="22">
                  <c:v>1.2999999999999999E-3</c:v>
                </c:pt>
                <c:pt idx="23">
                  <c:v>1.11E-2</c:v>
                </c:pt>
                <c:pt idx="24">
                  <c:v>1.0676000000000001</c:v>
                </c:pt>
                <c:pt idx="25">
                  <c:v>6.7530000000000001</c:v>
                </c:pt>
                <c:pt idx="26">
                  <c:v>21.572199999999999</c:v>
                </c:pt>
                <c:pt idx="27">
                  <c:v>45.672899999999998</c:v>
                </c:pt>
                <c:pt idx="28">
                  <c:v>78.002600000000001</c:v>
                </c:pt>
                <c:pt idx="29">
                  <c:v>115.6614</c:v>
                </c:pt>
                <c:pt idx="30">
                  <c:v>155.1728</c:v>
                </c:pt>
                <c:pt idx="31">
                  <c:v>196.89060000000001</c:v>
                </c:pt>
                <c:pt idx="32">
                  <c:v>240.7449</c:v>
                </c:pt>
                <c:pt idx="33">
                  <c:v>281.64800000000002</c:v>
                </c:pt>
                <c:pt idx="34">
                  <c:v>321.0471</c:v>
                </c:pt>
                <c:pt idx="35">
                  <c:v>357.51620000000003</c:v>
                </c:pt>
                <c:pt idx="36">
                  <c:v>393.49990000000003</c:v>
                </c:pt>
                <c:pt idx="37">
                  <c:v>415.82729999999998</c:v>
                </c:pt>
                <c:pt idx="38">
                  <c:v>440.90019999999998</c:v>
                </c:pt>
                <c:pt idx="39">
                  <c:v>465.97820000000002</c:v>
                </c:pt>
                <c:pt idx="40">
                  <c:v>483.43920000000003</c:v>
                </c:pt>
                <c:pt idx="41">
                  <c:v>504.21210000000002</c:v>
                </c:pt>
                <c:pt idx="42">
                  <c:v>517.35220000000004</c:v>
                </c:pt>
                <c:pt idx="43">
                  <c:v>528.23710000000005</c:v>
                </c:pt>
                <c:pt idx="44">
                  <c:v>541.90719999999999</c:v>
                </c:pt>
                <c:pt idx="45">
                  <c:v>556.62040000000002</c:v>
                </c:pt>
                <c:pt idx="46">
                  <c:v>554.14319999999998</c:v>
                </c:pt>
                <c:pt idx="47">
                  <c:v>538.06659999999999</c:v>
                </c:pt>
                <c:pt idx="48">
                  <c:v>530.1576</c:v>
                </c:pt>
                <c:pt idx="49">
                  <c:v>505.66899999999998</c:v>
                </c:pt>
                <c:pt idx="50">
                  <c:v>494.53070000000002</c:v>
                </c:pt>
                <c:pt idx="51">
                  <c:v>475.5231</c:v>
                </c:pt>
                <c:pt idx="52">
                  <c:v>448.96030000000002</c:v>
                </c:pt>
                <c:pt idx="53">
                  <c:v>433.60070000000002</c:v>
                </c:pt>
                <c:pt idx="54">
                  <c:v>429.48950000000002</c:v>
                </c:pt>
                <c:pt idx="55">
                  <c:v>422.9076</c:v>
                </c:pt>
                <c:pt idx="56">
                  <c:v>407.9744</c:v>
                </c:pt>
                <c:pt idx="57">
                  <c:v>377.06229999999999</c:v>
                </c:pt>
                <c:pt idx="58">
                  <c:v>367.9606</c:v>
                </c:pt>
                <c:pt idx="59">
                  <c:v>364.4006</c:v>
                </c:pt>
                <c:pt idx="60">
                  <c:v>341.52379999999999</c:v>
                </c:pt>
                <c:pt idx="61">
                  <c:v>316.37540000000001</c:v>
                </c:pt>
                <c:pt idx="62">
                  <c:v>290.28359999999998</c:v>
                </c:pt>
                <c:pt idx="63">
                  <c:v>261.23360000000002</c:v>
                </c:pt>
                <c:pt idx="64">
                  <c:v>229.92930000000001</c:v>
                </c:pt>
                <c:pt idx="65">
                  <c:v>194.58860000000001</c:v>
                </c:pt>
                <c:pt idx="66">
                  <c:v>161.0052</c:v>
                </c:pt>
                <c:pt idx="67">
                  <c:v>142.83539999999999</c:v>
                </c:pt>
                <c:pt idx="68">
                  <c:v>119.7687</c:v>
                </c:pt>
                <c:pt idx="69">
                  <c:v>91.427400000000006</c:v>
                </c:pt>
                <c:pt idx="70">
                  <c:v>64.727400000000003</c:v>
                </c:pt>
                <c:pt idx="71">
                  <c:v>41.072299999999998</c:v>
                </c:pt>
                <c:pt idx="72">
                  <c:v>21.755299999999998</c:v>
                </c:pt>
                <c:pt idx="73">
                  <c:v>8.6890000000000001</c:v>
                </c:pt>
                <c:pt idx="74">
                  <c:v>1.9562999999999999</c:v>
                </c:pt>
                <c:pt idx="75">
                  <c:v>0.21529999999999999</c:v>
                </c:pt>
                <c:pt idx="76">
                  <c:v>1.9E-3</c:v>
                </c:pt>
                <c:pt idx="77">
                  <c:v>1.8E-3</c:v>
                </c:pt>
                <c:pt idx="78">
                  <c:v>3.3999999999999998E-3</c:v>
                </c:pt>
                <c:pt idx="79">
                  <c:v>2.2000000000000001E-3</c:v>
                </c:pt>
                <c:pt idx="80">
                  <c:v>1.6000000000000001E-3</c:v>
                </c:pt>
                <c:pt idx="81">
                  <c:v>2.0000000000000001E-4</c:v>
                </c:pt>
                <c:pt idx="82">
                  <c:v>1E-4</c:v>
                </c:pt>
                <c:pt idx="83">
                  <c:v>2.0000000000000001E-4</c:v>
                </c:pt>
                <c:pt idx="84">
                  <c:v>1E-3</c:v>
                </c:pt>
                <c:pt idx="85">
                  <c:v>8.0000000000000004E-4</c:v>
                </c:pt>
                <c:pt idx="86">
                  <c:v>8.9999999999999998E-4</c:v>
                </c:pt>
                <c:pt idx="87">
                  <c:v>8.9999999999999998E-4</c:v>
                </c:pt>
                <c:pt idx="88">
                  <c:v>4.0000000000000002E-4</c:v>
                </c:pt>
                <c:pt idx="89">
                  <c:v>2.0000000000000001E-4</c:v>
                </c:pt>
                <c:pt idx="90">
                  <c:v>1E-4</c:v>
                </c:pt>
                <c:pt idx="91">
                  <c:v>5.0000000000000001E-4</c:v>
                </c:pt>
                <c:pt idx="92">
                  <c:v>2.9999999999999997E-4</c:v>
                </c:pt>
                <c:pt idx="93">
                  <c:v>0</c:v>
                </c:pt>
                <c:pt idx="94">
                  <c:v>1E-4</c:v>
                </c:pt>
                <c:pt idx="95">
                  <c:v>1E-4</c:v>
                </c:pt>
              </c:numCache>
            </c:numRef>
          </c:val>
          <c:smooth val="0"/>
          <c:extLst>
            <c:ext xmlns:c16="http://schemas.microsoft.com/office/drawing/2014/chart" uri="{C3380CC4-5D6E-409C-BE32-E72D297353CC}">
              <c16:uniqueId val="{00000000-27FA-4F7C-8BD3-DFD6CD8F511F}"/>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31232"/>
        <c:crosses val="autoZero"/>
        <c:auto val="1"/>
        <c:lblAlgn val="ctr"/>
        <c:lblOffset val="100"/>
        <c:tickLblSkip val="8"/>
        <c:tickMarkSkip val="1"/>
        <c:noMultiLvlLbl val="0"/>
      </c:catAx>
      <c:valAx>
        <c:axId val="668331232"/>
        <c:scaling>
          <c:orientation val="minMax"/>
          <c:max val="700"/>
          <c:min val="0"/>
        </c:scaling>
        <c:delete val="0"/>
        <c:axPos val="l"/>
        <c:title>
          <c:tx>
            <c:rich>
              <a:bodyPr rot="-5400000" vert="horz"/>
              <a:lstStyle/>
              <a:p>
                <a:pPr>
                  <a:defRPr/>
                </a:pPr>
                <a:r>
                  <a:rPr lang="en-US" sz="1400"/>
                  <a:t>Solar Radiation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668330840"/>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Wind Speed</a:t>
            </a:r>
            <a:endParaRPr lang="en-US">
              <a:effectLst/>
            </a:endParaRPr>
          </a:p>
        </c:rich>
      </c:tx>
      <c:overlay val="1"/>
    </c:title>
    <c:autoTitleDeleted val="0"/>
    <c:plotArea>
      <c:layout>
        <c:manualLayout>
          <c:layoutTarget val="inner"/>
          <c:xMode val="edge"/>
          <c:yMode val="edge"/>
          <c:x val="8.1941038358333704E-2"/>
          <c:y val="0.11026563987193909"/>
          <c:w val="0.88626982250472885"/>
          <c:h val="0.7024022958668627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'15-min'!$E$3:$E$98</c:f>
              <c:numCache>
                <c:formatCode>0.0</c:formatCode>
                <c:ptCount val="96"/>
                <c:pt idx="0">
                  <c:v>3.0878000000000001</c:v>
                </c:pt>
                <c:pt idx="1">
                  <c:v>3.0712999999999999</c:v>
                </c:pt>
                <c:pt idx="2">
                  <c:v>3.0598000000000001</c:v>
                </c:pt>
                <c:pt idx="3">
                  <c:v>3.0438000000000001</c:v>
                </c:pt>
                <c:pt idx="4">
                  <c:v>3.0347</c:v>
                </c:pt>
                <c:pt idx="5">
                  <c:v>3.0246</c:v>
                </c:pt>
                <c:pt idx="6">
                  <c:v>3.0143</c:v>
                </c:pt>
                <c:pt idx="7">
                  <c:v>2.9817999999999998</c:v>
                </c:pt>
                <c:pt idx="8">
                  <c:v>2.9687000000000001</c:v>
                </c:pt>
                <c:pt idx="9">
                  <c:v>2.9617</c:v>
                </c:pt>
                <c:pt idx="10">
                  <c:v>2.95</c:v>
                </c:pt>
                <c:pt idx="11">
                  <c:v>2.9537</c:v>
                </c:pt>
                <c:pt idx="12">
                  <c:v>2.9462000000000002</c:v>
                </c:pt>
                <c:pt idx="13">
                  <c:v>2.9401999999999999</c:v>
                </c:pt>
                <c:pt idx="14">
                  <c:v>2.9436</c:v>
                </c:pt>
                <c:pt idx="15">
                  <c:v>2.9521000000000002</c:v>
                </c:pt>
                <c:pt idx="16">
                  <c:v>2.9455</c:v>
                </c:pt>
                <c:pt idx="17">
                  <c:v>2.9281999999999999</c:v>
                </c:pt>
                <c:pt idx="18">
                  <c:v>2.9241999999999999</c:v>
                </c:pt>
                <c:pt idx="19">
                  <c:v>2.9245999999999999</c:v>
                </c:pt>
                <c:pt idx="20">
                  <c:v>2.9121999999999999</c:v>
                </c:pt>
                <c:pt idx="21">
                  <c:v>2.9037000000000002</c:v>
                </c:pt>
                <c:pt idx="22">
                  <c:v>2.8847</c:v>
                </c:pt>
                <c:pt idx="23">
                  <c:v>2.8835000000000002</c:v>
                </c:pt>
                <c:pt idx="24">
                  <c:v>2.9144000000000001</c:v>
                </c:pt>
                <c:pt idx="25">
                  <c:v>2.8929999999999998</c:v>
                </c:pt>
                <c:pt idx="26">
                  <c:v>2.8673999999999999</c:v>
                </c:pt>
                <c:pt idx="27">
                  <c:v>2.8285</c:v>
                </c:pt>
                <c:pt idx="28">
                  <c:v>2.7526999999999999</c:v>
                </c:pt>
                <c:pt idx="29">
                  <c:v>2.6844000000000001</c:v>
                </c:pt>
                <c:pt idx="30">
                  <c:v>2.6328</c:v>
                </c:pt>
                <c:pt idx="31">
                  <c:v>2.5920000000000001</c:v>
                </c:pt>
                <c:pt idx="32">
                  <c:v>2.5884</c:v>
                </c:pt>
                <c:pt idx="33">
                  <c:v>2.5973999999999999</c:v>
                </c:pt>
                <c:pt idx="34">
                  <c:v>2.6154000000000002</c:v>
                </c:pt>
                <c:pt idx="35">
                  <c:v>2.6533000000000002</c:v>
                </c:pt>
                <c:pt idx="36">
                  <c:v>2.7004000000000001</c:v>
                </c:pt>
                <c:pt idx="37">
                  <c:v>2.7545999999999999</c:v>
                </c:pt>
                <c:pt idx="38">
                  <c:v>2.8153999999999999</c:v>
                </c:pt>
                <c:pt idx="39">
                  <c:v>2.8706999999999998</c:v>
                </c:pt>
                <c:pt idx="40">
                  <c:v>2.91</c:v>
                </c:pt>
                <c:pt idx="41">
                  <c:v>2.9388000000000001</c:v>
                </c:pt>
                <c:pt idx="42">
                  <c:v>3.0428999999999999</c:v>
                </c:pt>
                <c:pt idx="43">
                  <c:v>3.1093000000000002</c:v>
                </c:pt>
                <c:pt idx="44">
                  <c:v>3.1793999999999998</c:v>
                </c:pt>
                <c:pt idx="45">
                  <c:v>3.2566000000000002</c:v>
                </c:pt>
                <c:pt idx="46">
                  <c:v>3.3182999999999998</c:v>
                </c:pt>
                <c:pt idx="47">
                  <c:v>3.4055</c:v>
                </c:pt>
                <c:pt idx="48">
                  <c:v>3.5074000000000001</c:v>
                </c:pt>
                <c:pt idx="49">
                  <c:v>3.5859999999999999</c:v>
                </c:pt>
                <c:pt idx="50">
                  <c:v>3.6637</c:v>
                </c:pt>
                <c:pt idx="51">
                  <c:v>3.7355</c:v>
                </c:pt>
                <c:pt idx="52">
                  <c:v>3.8237999999999999</c:v>
                </c:pt>
                <c:pt idx="53">
                  <c:v>3.8925000000000001</c:v>
                </c:pt>
                <c:pt idx="54">
                  <c:v>3.9441000000000002</c:v>
                </c:pt>
                <c:pt idx="55">
                  <c:v>3.9708999999999999</c:v>
                </c:pt>
                <c:pt idx="56">
                  <c:v>4.0278999999999998</c:v>
                </c:pt>
                <c:pt idx="57">
                  <c:v>4.0651000000000002</c:v>
                </c:pt>
                <c:pt idx="58">
                  <c:v>4.0656999999999996</c:v>
                </c:pt>
                <c:pt idx="59">
                  <c:v>4.0609999999999999</c:v>
                </c:pt>
                <c:pt idx="60">
                  <c:v>4.0505000000000004</c:v>
                </c:pt>
                <c:pt idx="61">
                  <c:v>4.0720000000000001</c:v>
                </c:pt>
                <c:pt idx="62">
                  <c:v>4.0667</c:v>
                </c:pt>
                <c:pt idx="63">
                  <c:v>4.0610999999999997</c:v>
                </c:pt>
                <c:pt idx="64">
                  <c:v>4.0175999999999998</c:v>
                </c:pt>
                <c:pt idx="65">
                  <c:v>4.0000999999999998</c:v>
                </c:pt>
                <c:pt idx="66">
                  <c:v>3.9493</c:v>
                </c:pt>
                <c:pt idx="67">
                  <c:v>3.8856999999999999</c:v>
                </c:pt>
                <c:pt idx="68">
                  <c:v>3.8107000000000002</c:v>
                </c:pt>
                <c:pt idx="69">
                  <c:v>3.7688000000000001</c:v>
                </c:pt>
                <c:pt idx="70">
                  <c:v>3.6913</c:v>
                </c:pt>
                <c:pt idx="71">
                  <c:v>3.6311</c:v>
                </c:pt>
                <c:pt idx="72">
                  <c:v>3.5573000000000001</c:v>
                </c:pt>
                <c:pt idx="73">
                  <c:v>3.4704000000000002</c:v>
                </c:pt>
                <c:pt idx="74">
                  <c:v>3.4335</c:v>
                </c:pt>
                <c:pt idx="75">
                  <c:v>3.3925000000000001</c:v>
                </c:pt>
                <c:pt idx="76">
                  <c:v>3.3513000000000002</c:v>
                </c:pt>
                <c:pt idx="77">
                  <c:v>3.3188</c:v>
                </c:pt>
                <c:pt idx="78">
                  <c:v>3.2927</c:v>
                </c:pt>
                <c:pt idx="79">
                  <c:v>3.2948</c:v>
                </c:pt>
                <c:pt idx="80">
                  <c:v>3.3014999999999999</c:v>
                </c:pt>
                <c:pt idx="81">
                  <c:v>3.2667999999999999</c:v>
                </c:pt>
                <c:pt idx="82">
                  <c:v>3.2724000000000002</c:v>
                </c:pt>
                <c:pt idx="83">
                  <c:v>3.2421000000000002</c:v>
                </c:pt>
                <c:pt idx="84">
                  <c:v>3.2397</c:v>
                </c:pt>
                <c:pt idx="85">
                  <c:v>3.2160000000000002</c:v>
                </c:pt>
                <c:pt idx="86">
                  <c:v>3.1945999999999999</c:v>
                </c:pt>
                <c:pt idx="87">
                  <c:v>3.1873999999999998</c:v>
                </c:pt>
                <c:pt idx="88">
                  <c:v>3.1707999999999998</c:v>
                </c:pt>
                <c:pt idx="89">
                  <c:v>3.1576</c:v>
                </c:pt>
                <c:pt idx="90">
                  <c:v>3.1709000000000001</c:v>
                </c:pt>
                <c:pt idx="91">
                  <c:v>3.1507000000000001</c:v>
                </c:pt>
                <c:pt idx="92">
                  <c:v>3.1219000000000001</c:v>
                </c:pt>
                <c:pt idx="93">
                  <c:v>3.1153</c:v>
                </c:pt>
                <c:pt idx="94">
                  <c:v>3.1002000000000001</c:v>
                </c:pt>
                <c:pt idx="95">
                  <c:v>3.0920999999999998</c:v>
                </c:pt>
              </c:numCache>
            </c:numRef>
          </c:val>
          <c:smooth val="0"/>
          <c:extLst>
            <c:ext xmlns:c16="http://schemas.microsoft.com/office/drawing/2014/chart" uri="{C3380CC4-5D6E-409C-BE32-E72D297353CC}">
              <c16:uniqueId val="{00000000-78A6-42F5-98DA-2AC6BA3EB4BC}"/>
            </c:ext>
          </c:extLst>
        </c:ser>
        <c:dLbls>
          <c:showLegendKey val="0"/>
          <c:showVal val="0"/>
          <c:showCatName val="0"/>
          <c:showSerName val="0"/>
          <c:showPercent val="0"/>
          <c:showBubbleSize val="0"/>
        </c:dLbls>
        <c:smooth val="0"/>
        <c:axId val="636262904"/>
        <c:axId val="636263296"/>
      </c:lineChart>
      <c:catAx>
        <c:axId val="63626290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36263296"/>
        <c:crosses val="autoZero"/>
        <c:auto val="1"/>
        <c:lblAlgn val="ctr"/>
        <c:lblOffset val="100"/>
        <c:tickLblSkip val="8"/>
        <c:tickMarkSkip val="1"/>
        <c:noMultiLvlLbl val="0"/>
      </c:catAx>
      <c:valAx>
        <c:axId val="636263296"/>
        <c:scaling>
          <c:orientation val="minMax"/>
          <c:max val="4.5"/>
          <c:min val="2.5"/>
        </c:scaling>
        <c:delete val="0"/>
        <c:axPos val="l"/>
        <c:title>
          <c:tx>
            <c:rich>
              <a:bodyPr rot="-5400000" vert="horz"/>
              <a:lstStyle/>
              <a:p>
                <a:pPr>
                  <a:defRPr/>
                </a:pPr>
                <a:r>
                  <a:rPr lang="en-US" sz="1400"/>
                  <a:t>Wind Speed (m/s)</a:t>
                </a:r>
              </a:p>
            </c:rich>
          </c:tx>
          <c:overlay val="0"/>
        </c:title>
        <c:numFmt formatCode="0.0" sourceLinked="0"/>
        <c:majorTickMark val="out"/>
        <c:minorTickMark val="none"/>
        <c:tickLblPos val="nextTo"/>
        <c:crossAx val="636262904"/>
        <c:crosses val="autoZero"/>
        <c:crossBetween val="between"/>
        <c:majorUnit val="0.5"/>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 Precipitation</a:t>
            </a:r>
          </a:p>
        </c:rich>
      </c:tx>
      <c:overlay val="1"/>
    </c:title>
    <c:autoTitleDeleted val="0"/>
    <c:plotArea>
      <c:layout>
        <c:manualLayout>
          <c:layoutTarget val="inner"/>
          <c:xMode val="edge"/>
          <c:yMode val="edge"/>
          <c:x val="0.10331959376317872"/>
          <c:y val="7.0616797900262471E-2"/>
          <c:w val="0.86707659112310165"/>
          <c:h val="0.7766679285281648"/>
        </c:manualLayout>
      </c:layout>
      <c:scatterChart>
        <c:scatterStyle val="lineMarker"/>
        <c:varyColors val="0"/>
        <c:ser>
          <c:idx val="0"/>
          <c:order val="0"/>
          <c:tx>
            <c:v>2013</c:v>
          </c:tx>
          <c:spPr>
            <a:ln>
              <a:solidFill>
                <a:srgbClr val="2D11FB"/>
              </a:solidFill>
            </a:ln>
          </c:spPr>
          <c:marker>
            <c:symbol val="square"/>
            <c:size val="9"/>
            <c:spPr>
              <a:solidFill>
                <a:srgbClr val="2D11FB"/>
              </a:solidFill>
              <a:ln>
                <a:solidFill>
                  <a:srgbClr val="2D11FB"/>
                </a:solidFill>
              </a:ln>
            </c:spPr>
          </c:marker>
          <c:xVal>
            <c:numRef>
              <c:f>Rainfall!$A$38:$A$54</c:f>
              <c:numCache>
                <c:formatCode>0</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xVal>
          <c:yVal>
            <c:numRef>
              <c:f>Rainfall!$N$38:$N$54</c:f>
              <c:numCache>
                <c:formatCode>0.0</c:formatCode>
                <c:ptCount val="17"/>
                <c:pt idx="0">
                  <c:v>2289.3063288499998</c:v>
                </c:pt>
                <c:pt idx="1">
                  <c:v>3529.1639999999998</c:v>
                </c:pt>
                <c:pt idx="2">
                  <c:v>3398</c:v>
                </c:pt>
                <c:pt idx="3">
                  <c:v>2774.72054235</c:v>
                </c:pt>
                <c:pt idx="4">
                  <c:v>2345</c:v>
                </c:pt>
                <c:pt idx="5">
                  <c:v>2335</c:v>
                </c:pt>
                <c:pt idx="6">
                  <c:v>1501.1410000000001</c:v>
                </c:pt>
                <c:pt idx="7">
                  <c:v>3090.73</c:v>
                </c:pt>
                <c:pt idx="8">
                  <c:v>2698.8150000000001</c:v>
                </c:pt>
                <c:pt idx="9">
                  <c:v>2608.165</c:v>
                </c:pt>
                <c:pt idx="10">
                  <c:v>2250.9549999999999</c:v>
                </c:pt>
                <c:pt idx="11">
                  <c:v>2193.4299999999998</c:v>
                </c:pt>
                <c:pt idx="12">
                  <c:v>2693.2949999999996</c:v>
                </c:pt>
                <c:pt idx="13">
                  <c:v>3007.6099999999997</c:v>
                </c:pt>
                <c:pt idx="14">
                  <c:v>1973.5650000000001</c:v>
                </c:pt>
              </c:numCache>
            </c:numRef>
          </c:yVal>
          <c:smooth val="0"/>
          <c:extLst>
            <c:ext xmlns:c16="http://schemas.microsoft.com/office/drawing/2014/chart" uri="{C3380CC4-5D6E-409C-BE32-E72D297353CC}">
              <c16:uniqueId val="{00000000-1389-4FF5-A02F-F718BDBE1C11}"/>
            </c:ext>
          </c:extLst>
        </c:ser>
        <c:dLbls>
          <c:showLegendKey val="0"/>
          <c:showVal val="0"/>
          <c:showCatName val="0"/>
          <c:showSerName val="0"/>
          <c:showPercent val="0"/>
          <c:showBubbleSize val="0"/>
        </c:dLbls>
        <c:axId val="582585560"/>
        <c:axId val="582585952"/>
      </c:scatterChart>
      <c:valAx>
        <c:axId val="582585560"/>
        <c:scaling>
          <c:orientation val="minMax"/>
          <c:max val="2023"/>
          <c:min val="2009"/>
        </c:scaling>
        <c:delete val="0"/>
        <c:axPos val="b"/>
        <c:title>
          <c:tx>
            <c:rich>
              <a:bodyPr/>
              <a:lstStyle/>
              <a:p>
                <a:pPr>
                  <a:defRPr sz="1600"/>
                </a:pPr>
                <a:r>
                  <a:rPr lang="en-US" sz="1600"/>
                  <a:t>Year</a:t>
                </a:r>
              </a:p>
            </c:rich>
          </c:tx>
          <c:overlay val="0"/>
        </c:title>
        <c:numFmt formatCode="0" sourceLinked="1"/>
        <c:majorTickMark val="out"/>
        <c:minorTickMark val="none"/>
        <c:tickLblPos val="nextTo"/>
        <c:txPr>
          <a:bodyPr/>
          <a:lstStyle/>
          <a:p>
            <a:pPr>
              <a:defRPr sz="1100"/>
            </a:pPr>
            <a:endParaRPr lang="en-US"/>
          </a:p>
        </c:txPr>
        <c:crossAx val="582585952"/>
        <c:crosses val="autoZero"/>
        <c:crossBetween val="midCat"/>
        <c:majorUnit val="1"/>
      </c:valAx>
      <c:valAx>
        <c:axId val="582585952"/>
        <c:scaling>
          <c:orientation val="minMax"/>
          <c:min val="1400"/>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100"/>
            </a:pPr>
            <a:endParaRPr lang="en-US"/>
          </a:p>
        </c:txPr>
        <c:crossAx val="582585560"/>
        <c:crosses val="autoZero"/>
        <c:crossBetween val="midCat"/>
        <c:majorUnit val="400"/>
      </c:valAx>
      <c:spPr>
        <a:noFill/>
        <a:ln w="25400">
          <a:noFill/>
        </a:ln>
      </c:spPr>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Rainfall (% of Total/15-Minute interval)</a:t>
            </a:r>
            <a:endParaRPr lang="en-US">
              <a:effectLst/>
            </a:endParaRPr>
          </a:p>
        </c:rich>
      </c:tx>
      <c:overlay val="1"/>
    </c:title>
    <c:autoTitleDeleted val="0"/>
    <c:plotArea>
      <c:layout>
        <c:manualLayout>
          <c:layoutTarget val="inner"/>
          <c:xMode val="edge"/>
          <c:yMode val="edge"/>
          <c:x val="8.1941038358333704E-2"/>
          <c:y val="7.9480691459321906E-2"/>
          <c:w val="0.88626982250472885"/>
          <c:h val="0.751874119609739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'15-min'!$B$3:$B$98</c:f>
              <c:numCache>
                <c:formatCode>0.0</c:formatCode>
                <c:ptCount val="96"/>
                <c:pt idx="0">
                  <c:v>0.2087</c:v>
                </c:pt>
                <c:pt idx="1">
                  <c:v>0.23419999999999999</c:v>
                </c:pt>
                <c:pt idx="2">
                  <c:v>0.18060000000000001</c:v>
                </c:pt>
                <c:pt idx="3">
                  <c:v>0.2427</c:v>
                </c:pt>
                <c:pt idx="4">
                  <c:v>0.45610000000000001</c:v>
                </c:pt>
                <c:pt idx="5">
                  <c:v>0.52649999999999997</c:v>
                </c:pt>
                <c:pt idx="6">
                  <c:v>0.31509999999999999</c:v>
                </c:pt>
                <c:pt idx="7">
                  <c:v>0.26829999999999998</c:v>
                </c:pt>
                <c:pt idx="8">
                  <c:v>0.25559999999999999</c:v>
                </c:pt>
                <c:pt idx="9">
                  <c:v>0.3881</c:v>
                </c:pt>
                <c:pt idx="10">
                  <c:v>0.32579999999999998</c:v>
                </c:pt>
                <c:pt idx="11">
                  <c:v>0.67179999999999995</c:v>
                </c:pt>
                <c:pt idx="12">
                  <c:v>0.66290000000000004</c:v>
                </c:pt>
                <c:pt idx="13">
                  <c:v>0.3619</c:v>
                </c:pt>
                <c:pt idx="14">
                  <c:v>0.30840000000000001</c:v>
                </c:pt>
                <c:pt idx="15">
                  <c:v>0.26600000000000001</c:v>
                </c:pt>
                <c:pt idx="16">
                  <c:v>0.4536</c:v>
                </c:pt>
                <c:pt idx="17">
                  <c:v>0.53500000000000003</c:v>
                </c:pt>
                <c:pt idx="18">
                  <c:v>0.43630000000000002</c:v>
                </c:pt>
                <c:pt idx="19">
                  <c:v>0.41499999999999998</c:v>
                </c:pt>
                <c:pt idx="20">
                  <c:v>0.3856</c:v>
                </c:pt>
                <c:pt idx="21">
                  <c:v>0.43049999999999999</c:v>
                </c:pt>
                <c:pt idx="22">
                  <c:v>0.28720000000000001</c:v>
                </c:pt>
                <c:pt idx="23">
                  <c:v>0.30459999999999998</c:v>
                </c:pt>
                <c:pt idx="24">
                  <c:v>0.29160000000000003</c:v>
                </c:pt>
                <c:pt idx="25">
                  <c:v>0.2467</c:v>
                </c:pt>
                <c:pt idx="26">
                  <c:v>0.44500000000000001</c:v>
                </c:pt>
                <c:pt idx="27">
                  <c:v>0.37930000000000003</c:v>
                </c:pt>
                <c:pt idx="28">
                  <c:v>0.33639999999999998</c:v>
                </c:pt>
                <c:pt idx="29">
                  <c:v>0.56459999999999999</c:v>
                </c:pt>
                <c:pt idx="30">
                  <c:v>0.66690000000000005</c:v>
                </c:pt>
                <c:pt idx="31">
                  <c:v>0.85699999999999998</c:v>
                </c:pt>
                <c:pt idx="32">
                  <c:v>0.7863</c:v>
                </c:pt>
                <c:pt idx="33">
                  <c:v>0.65210000000000001</c:v>
                </c:pt>
                <c:pt idx="34">
                  <c:v>0.53039999999999998</c:v>
                </c:pt>
                <c:pt idx="35">
                  <c:v>0.28720000000000001</c:v>
                </c:pt>
                <c:pt idx="36">
                  <c:v>0.38119999999999998</c:v>
                </c:pt>
                <c:pt idx="37">
                  <c:v>0.5091</c:v>
                </c:pt>
                <c:pt idx="38">
                  <c:v>0.65</c:v>
                </c:pt>
                <c:pt idx="39">
                  <c:v>0.73970000000000002</c:v>
                </c:pt>
                <c:pt idx="40">
                  <c:v>0.81420000000000003</c:v>
                </c:pt>
                <c:pt idx="41">
                  <c:v>0.52800000000000002</c:v>
                </c:pt>
                <c:pt idx="42">
                  <c:v>0.51119999999999999</c:v>
                </c:pt>
                <c:pt idx="43">
                  <c:v>0.93579999999999997</c:v>
                </c:pt>
                <c:pt idx="44">
                  <c:v>1.0274000000000001</c:v>
                </c:pt>
                <c:pt idx="45">
                  <c:v>0.93159999999999998</c:v>
                </c:pt>
                <c:pt idx="46">
                  <c:v>0.8226</c:v>
                </c:pt>
                <c:pt idx="47">
                  <c:v>0.82030000000000003</c:v>
                </c:pt>
                <c:pt idx="48">
                  <c:v>1.0617000000000001</c:v>
                </c:pt>
                <c:pt idx="49">
                  <c:v>1.0209999999999999</c:v>
                </c:pt>
                <c:pt idx="50">
                  <c:v>1.964</c:v>
                </c:pt>
                <c:pt idx="51">
                  <c:v>2.8521000000000001</c:v>
                </c:pt>
                <c:pt idx="52">
                  <c:v>3.5568</c:v>
                </c:pt>
                <c:pt idx="53">
                  <c:v>3.7837999999999998</c:v>
                </c:pt>
                <c:pt idx="54">
                  <c:v>3.7176</c:v>
                </c:pt>
                <c:pt idx="55">
                  <c:v>4.5967000000000002</c:v>
                </c:pt>
                <c:pt idx="56">
                  <c:v>3.7593999999999999</c:v>
                </c:pt>
                <c:pt idx="57">
                  <c:v>3.9083999999999999</c:v>
                </c:pt>
                <c:pt idx="58">
                  <c:v>3.1595</c:v>
                </c:pt>
                <c:pt idx="59">
                  <c:v>3.4417</c:v>
                </c:pt>
                <c:pt idx="60">
                  <c:v>3.4472999999999998</c:v>
                </c:pt>
                <c:pt idx="61">
                  <c:v>3.2330000000000001</c:v>
                </c:pt>
                <c:pt idx="62">
                  <c:v>3.4474999999999998</c:v>
                </c:pt>
                <c:pt idx="63">
                  <c:v>2.637</c:v>
                </c:pt>
                <c:pt idx="64">
                  <c:v>2.0529000000000002</c:v>
                </c:pt>
                <c:pt idx="65">
                  <c:v>2.2570000000000001</c:v>
                </c:pt>
                <c:pt idx="66">
                  <c:v>2.0499000000000001</c:v>
                </c:pt>
                <c:pt idx="67">
                  <c:v>1.9177</c:v>
                </c:pt>
                <c:pt idx="68">
                  <c:v>1.7625</c:v>
                </c:pt>
                <c:pt idx="69">
                  <c:v>2.0912999999999999</c:v>
                </c:pt>
                <c:pt idx="70">
                  <c:v>2.0011000000000001</c:v>
                </c:pt>
                <c:pt idx="71">
                  <c:v>1.4492</c:v>
                </c:pt>
                <c:pt idx="72">
                  <c:v>1.4513</c:v>
                </c:pt>
                <c:pt idx="73">
                  <c:v>0.84760000000000002</c:v>
                </c:pt>
                <c:pt idx="74">
                  <c:v>0.63400000000000001</c:v>
                </c:pt>
                <c:pt idx="75">
                  <c:v>0.76700000000000002</c:v>
                </c:pt>
                <c:pt idx="76">
                  <c:v>0.79039999999999999</c:v>
                </c:pt>
                <c:pt idx="77">
                  <c:v>0.40029999999999999</c:v>
                </c:pt>
                <c:pt idx="78">
                  <c:v>0.46889999999999998</c:v>
                </c:pt>
                <c:pt idx="79">
                  <c:v>0.3337</c:v>
                </c:pt>
                <c:pt idx="80">
                  <c:v>0.39629999999999999</c:v>
                </c:pt>
                <c:pt idx="81">
                  <c:v>0.40670000000000001</c:v>
                </c:pt>
                <c:pt idx="82">
                  <c:v>0.33839999999999998</c:v>
                </c:pt>
                <c:pt idx="83">
                  <c:v>0.29809999999999998</c:v>
                </c:pt>
                <c:pt idx="84">
                  <c:v>0.29170000000000001</c:v>
                </c:pt>
                <c:pt idx="85">
                  <c:v>0.2472</c:v>
                </c:pt>
                <c:pt idx="86">
                  <c:v>0.33250000000000002</c:v>
                </c:pt>
                <c:pt idx="87">
                  <c:v>0.43480000000000002</c:v>
                </c:pt>
                <c:pt idx="88">
                  <c:v>0.31759999999999999</c:v>
                </c:pt>
                <c:pt idx="89">
                  <c:v>0.3347</c:v>
                </c:pt>
                <c:pt idx="90">
                  <c:v>0.4476</c:v>
                </c:pt>
                <c:pt idx="91">
                  <c:v>0.40920000000000001</c:v>
                </c:pt>
                <c:pt idx="92">
                  <c:v>0.42409999999999998</c:v>
                </c:pt>
                <c:pt idx="93">
                  <c:v>0.30030000000000001</c:v>
                </c:pt>
                <c:pt idx="94">
                  <c:v>0.2747</c:v>
                </c:pt>
                <c:pt idx="95">
                  <c:v>0.2492</c:v>
                </c:pt>
              </c:numCache>
            </c:numRef>
          </c:val>
          <c:smooth val="0"/>
          <c:extLst>
            <c:ext xmlns:c16="http://schemas.microsoft.com/office/drawing/2014/chart" uri="{C3380CC4-5D6E-409C-BE32-E72D297353CC}">
              <c16:uniqueId val="{00000000-461D-4567-B437-AA32D0E37DBF}"/>
            </c:ext>
          </c:extLst>
        </c:ser>
        <c:dLbls>
          <c:showLegendKey val="0"/>
          <c:showVal val="0"/>
          <c:showCatName val="0"/>
          <c:showSerName val="0"/>
          <c:showPercent val="0"/>
          <c:showBubbleSize val="0"/>
        </c:dLbls>
        <c:smooth val="0"/>
        <c:axId val="636264864"/>
        <c:axId val="636265256"/>
      </c:lineChart>
      <c:catAx>
        <c:axId val="636264864"/>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36265256"/>
        <c:crosses val="autoZero"/>
        <c:auto val="1"/>
        <c:lblAlgn val="ctr"/>
        <c:lblOffset val="100"/>
        <c:tickLblSkip val="8"/>
        <c:tickMarkSkip val="1"/>
        <c:noMultiLvlLbl val="0"/>
      </c:catAx>
      <c:valAx>
        <c:axId val="636265256"/>
        <c:scaling>
          <c:orientation val="minMax"/>
          <c:max val="5"/>
          <c:min val="0"/>
        </c:scaling>
        <c:delete val="0"/>
        <c:axPos val="l"/>
        <c:title>
          <c:tx>
            <c:rich>
              <a:bodyPr rot="-5400000" vert="horz"/>
              <a:lstStyle/>
              <a:p>
                <a:pPr>
                  <a:defRPr/>
                </a:pPr>
                <a:r>
                  <a:rPr lang="en-US" sz="1400"/>
                  <a:t>Rainfall (%)</a:t>
                </a:r>
              </a:p>
            </c:rich>
          </c:tx>
          <c:overlay val="0"/>
        </c:title>
        <c:numFmt formatCode="0" sourceLinked="0"/>
        <c:majorTickMark val="out"/>
        <c:minorTickMark val="none"/>
        <c:tickLblPos val="nextTo"/>
        <c:txPr>
          <a:bodyPr/>
          <a:lstStyle/>
          <a:p>
            <a:pPr>
              <a:defRPr sz="1100"/>
            </a:pPr>
            <a:endParaRPr lang="en-US"/>
          </a:p>
        </c:txPr>
        <c:crossAx val="63626486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Relative Humidity</a:t>
            </a:r>
            <a:endParaRPr lang="en-US">
              <a:effectLst/>
            </a:endParaRPr>
          </a:p>
        </c:rich>
      </c:tx>
      <c:layout>
        <c:manualLayout>
          <c:xMode val="edge"/>
          <c:yMode val="edge"/>
          <c:x val="0.27152698190213137"/>
          <c:y val="3.0508474576271188E-2"/>
        </c:manualLayout>
      </c:layout>
      <c:overlay val="1"/>
    </c:title>
    <c:autoTitleDeleted val="0"/>
    <c:plotArea>
      <c:layout>
        <c:manualLayout>
          <c:layoutTarget val="inner"/>
          <c:xMode val="edge"/>
          <c:yMode val="edge"/>
          <c:x val="0.10387750614942766"/>
          <c:y val="8.3779794474843197E-2"/>
          <c:w val="0.86258358412004787"/>
          <c:h val="0.73654771119711726"/>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'15-min'!$C$3:$C$98</c:f>
              <c:numCache>
                <c:formatCode>0.0</c:formatCode>
                <c:ptCount val="96"/>
                <c:pt idx="0">
                  <c:v>96.093800000000002</c:v>
                </c:pt>
                <c:pt idx="1">
                  <c:v>96.117599999999996</c:v>
                </c:pt>
                <c:pt idx="2">
                  <c:v>96.168599999999998</c:v>
                </c:pt>
                <c:pt idx="3">
                  <c:v>96.2226</c:v>
                </c:pt>
                <c:pt idx="4">
                  <c:v>96.269000000000005</c:v>
                </c:pt>
                <c:pt idx="5">
                  <c:v>96.277000000000001</c:v>
                </c:pt>
                <c:pt idx="6">
                  <c:v>96.279700000000005</c:v>
                </c:pt>
                <c:pt idx="7">
                  <c:v>96.302000000000007</c:v>
                </c:pt>
                <c:pt idx="8">
                  <c:v>96.344499999999996</c:v>
                </c:pt>
                <c:pt idx="9">
                  <c:v>96.359300000000005</c:v>
                </c:pt>
                <c:pt idx="10">
                  <c:v>96.3887</c:v>
                </c:pt>
                <c:pt idx="11">
                  <c:v>96.398899999999998</c:v>
                </c:pt>
                <c:pt idx="12">
                  <c:v>96.416499999999999</c:v>
                </c:pt>
                <c:pt idx="13">
                  <c:v>96.405900000000003</c:v>
                </c:pt>
                <c:pt idx="14">
                  <c:v>96.386300000000006</c:v>
                </c:pt>
                <c:pt idx="15">
                  <c:v>96.3322</c:v>
                </c:pt>
                <c:pt idx="16">
                  <c:v>96.309100000000001</c:v>
                </c:pt>
                <c:pt idx="17">
                  <c:v>96.289100000000005</c:v>
                </c:pt>
                <c:pt idx="18">
                  <c:v>96.269099999999995</c:v>
                </c:pt>
                <c:pt idx="19">
                  <c:v>96.261700000000005</c:v>
                </c:pt>
                <c:pt idx="20">
                  <c:v>96.230699999999999</c:v>
                </c:pt>
                <c:pt idx="21">
                  <c:v>96.213999999999999</c:v>
                </c:pt>
                <c:pt idx="22">
                  <c:v>96.206000000000003</c:v>
                </c:pt>
                <c:pt idx="23">
                  <c:v>96.206699999999998</c:v>
                </c:pt>
                <c:pt idx="24">
                  <c:v>96.191900000000004</c:v>
                </c:pt>
                <c:pt idx="25">
                  <c:v>96.170299999999997</c:v>
                </c:pt>
                <c:pt idx="26">
                  <c:v>96.022000000000006</c:v>
                </c:pt>
                <c:pt idx="27">
                  <c:v>95.706400000000002</c:v>
                </c:pt>
                <c:pt idx="28">
                  <c:v>95.189400000000006</c:v>
                </c:pt>
                <c:pt idx="29">
                  <c:v>94.530199999999994</c:v>
                </c:pt>
                <c:pt idx="30">
                  <c:v>93.738799999999998</c:v>
                </c:pt>
                <c:pt idx="31">
                  <c:v>92.984999999999999</c:v>
                </c:pt>
                <c:pt idx="32">
                  <c:v>92.214299999999994</c:v>
                </c:pt>
                <c:pt idx="33">
                  <c:v>91.374600000000001</c:v>
                </c:pt>
                <c:pt idx="34">
                  <c:v>90.482500000000002</c:v>
                </c:pt>
                <c:pt idx="35">
                  <c:v>89.537999999999997</c:v>
                </c:pt>
                <c:pt idx="36">
                  <c:v>88.527799999999999</c:v>
                </c:pt>
                <c:pt idx="37">
                  <c:v>87.398600000000002</c:v>
                </c:pt>
                <c:pt idx="38">
                  <c:v>86.353099999999998</c:v>
                </c:pt>
                <c:pt idx="39">
                  <c:v>85.287099999999995</c:v>
                </c:pt>
                <c:pt idx="40">
                  <c:v>84.347099999999998</c:v>
                </c:pt>
                <c:pt idx="41">
                  <c:v>83.460599999999999</c:v>
                </c:pt>
                <c:pt idx="42">
                  <c:v>82.7209</c:v>
                </c:pt>
                <c:pt idx="43">
                  <c:v>82.1173</c:v>
                </c:pt>
                <c:pt idx="44">
                  <c:v>81.604399999999998</c:v>
                </c:pt>
                <c:pt idx="45">
                  <c:v>81.177999999999997</c:v>
                </c:pt>
                <c:pt idx="46">
                  <c:v>80.816199999999995</c:v>
                </c:pt>
                <c:pt idx="47">
                  <c:v>80.569000000000003</c:v>
                </c:pt>
                <c:pt idx="48">
                  <c:v>80.569299999999998</c:v>
                </c:pt>
                <c:pt idx="49">
                  <c:v>80.566199999999995</c:v>
                </c:pt>
                <c:pt idx="50">
                  <c:v>80.663200000000003</c:v>
                </c:pt>
                <c:pt idx="51">
                  <c:v>80.741699999999994</c:v>
                </c:pt>
                <c:pt idx="52">
                  <c:v>80.928399999999996</c:v>
                </c:pt>
                <c:pt idx="53">
                  <c:v>81.249499999999998</c:v>
                </c:pt>
                <c:pt idx="54">
                  <c:v>81.647400000000005</c:v>
                </c:pt>
                <c:pt idx="55">
                  <c:v>82.037999999999997</c:v>
                </c:pt>
                <c:pt idx="56">
                  <c:v>82.366600000000005</c:v>
                </c:pt>
                <c:pt idx="57">
                  <c:v>82.763300000000001</c:v>
                </c:pt>
                <c:pt idx="58">
                  <c:v>83.170599999999993</c:v>
                </c:pt>
                <c:pt idx="59">
                  <c:v>83.629400000000004</c:v>
                </c:pt>
                <c:pt idx="60">
                  <c:v>84.123000000000005</c:v>
                </c:pt>
                <c:pt idx="61">
                  <c:v>84.6126</c:v>
                </c:pt>
                <c:pt idx="62">
                  <c:v>85.12</c:v>
                </c:pt>
                <c:pt idx="63">
                  <c:v>85.558999999999997</c:v>
                </c:pt>
                <c:pt idx="64">
                  <c:v>86.084299999999999</c:v>
                </c:pt>
                <c:pt idx="65">
                  <c:v>86.645200000000003</c:v>
                </c:pt>
                <c:pt idx="66">
                  <c:v>87.208799999999997</c:v>
                </c:pt>
                <c:pt idx="67">
                  <c:v>87.802999999999997</c:v>
                </c:pt>
                <c:pt idx="68">
                  <c:v>88.490899999999996</c:v>
                </c:pt>
                <c:pt idx="69">
                  <c:v>89.178600000000003</c:v>
                </c:pt>
                <c:pt idx="70">
                  <c:v>89.992800000000003</c:v>
                </c:pt>
                <c:pt idx="71">
                  <c:v>90.900400000000005</c:v>
                </c:pt>
                <c:pt idx="72">
                  <c:v>91.826700000000002</c:v>
                </c:pt>
                <c:pt idx="73">
                  <c:v>92.7059</c:v>
                </c:pt>
                <c:pt idx="74">
                  <c:v>93.447400000000002</c:v>
                </c:pt>
                <c:pt idx="75">
                  <c:v>94.035499999999999</c:v>
                </c:pt>
                <c:pt idx="76">
                  <c:v>94.461200000000005</c:v>
                </c:pt>
                <c:pt idx="77">
                  <c:v>94.791899999999998</c:v>
                </c:pt>
                <c:pt idx="78">
                  <c:v>95.034999999999997</c:v>
                </c:pt>
                <c:pt idx="79">
                  <c:v>95.248099999999994</c:v>
                </c:pt>
                <c:pt idx="80">
                  <c:v>95.378600000000006</c:v>
                </c:pt>
                <c:pt idx="81">
                  <c:v>95.476100000000002</c:v>
                </c:pt>
                <c:pt idx="82">
                  <c:v>95.5398</c:v>
                </c:pt>
                <c:pt idx="83">
                  <c:v>95.605699999999999</c:v>
                </c:pt>
                <c:pt idx="84">
                  <c:v>95.682100000000005</c:v>
                </c:pt>
                <c:pt idx="85">
                  <c:v>95.748800000000003</c:v>
                </c:pt>
                <c:pt idx="86">
                  <c:v>95.808999999999997</c:v>
                </c:pt>
                <c:pt idx="87">
                  <c:v>95.843999999999994</c:v>
                </c:pt>
                <c:pt idx="88">
                  <c:v>95.869699999999995</c:v>
                </c:pt>
                <c:pt idx="89">
                  <c:v>95.9148</c:v>
                </c:pt>
                <c:pt idx="90">
                  <c:v>95.9786</c:v>
                </c:pt>
                <c:pt idx="91">
                  <c:v>95.964100000000002</c:v>
                </c:pt>
                <c:pt idx="92">
                  <c:v>95.978200000000001</c:v>
                </c:pt>
                <c:pt idx="93">
                  <c:v>95.996600000000001</c:v>
                </c:pt>
                <c:pt idx="94">
                  <c:v>96.016099999999994</c:v>
                </c:pt>
                <c:pt idx="95">
                  <c:v>96.054900000000004</c:v>
                </c:pt>
              </c:numCache>
            </c:numRef>
          </c:val>
          <c:smooth val="0"/>
          <c:extLst>
            <c:ext xmlns:c16="http://schemas.microsoft.com/office/drawing/2014/chart" uri="{C3380CC4-5D6E-409C-BE32-E72D297353CC}">
              <c16:uniqueId val="{00000000-9683-470A-BA94-4EA558BEFC0A}"/>
            </c:ext>
          </c:extLst>
        </c:ser>
        <c:dLbls>
          <c:showLegendKey val="0"/>
          <c:showVal val="0"/>
          <c:showCatName val="0"/>
          <c:showSerName val="0"/>
          <c:showPercent val="0"/>
          <c:showBubbleSize val="0"/>
        </c:dLbls>
        <c:smooth val="0"/>
        <c:axId val="508983640"/>
        <c:axId val="508984032"/>
      </c:lineChart>
      <c:catAx>
        <c:axId val="5089836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508984032"/>
        <c:crosses val="autoZero"/>
        <c:auto val="1"/>
        <c:lblAlgn val="ctr"/>
        <c:lblOffset val="100"/>
        <c:tickLblSkip val="8"/>
        <c:tickMarkSkip val="1"/>
        <c:noMultiLvlLbl val="0"/>
      </c:catAx>
      <c:valAx>
        <c:axId val="508984032"/>
        <c:scaling>
          <c:orientation val="minMax"/>
          <c:max val="100"/>
          <c:min val="80"/>
        </c:scaling>
        <c:delete val="0"/>
        <c:axPos val="l"/>
        <c:title>
          <c:tx>
            <c:rich>
              <a:bodyPr rot="-5400000" vert="horz"/>
              <a:lstStyle/>
              <a:p>
                <a:pPr>
                  <a:defRPr/>
                </a:pPr>
                <a:r>
                  <a:rPr lang="en-US" sz="1400"/>
                  <a:t>Relative Humidity (%)</a:t>
                </a:r>
              </a:p>
            </c:rich>
          </c:tx>
          <c:overlay val="0"/>
        </c:title>
        <c:numFmt formatCode="0" sourceLinked="0"/>
        <c:majorTickMark val="out"/>
        <c:minorTickMark val="none"/>
        <c:tickLblPos val="nextTo"/>
        <c:txPr>
          <a:bodyPr/>
          <a:lstStyle/>
          <a:p>
            <a:pPr>
              <a:defRPr sz="1100"/>
            </a:pPr>
            <a:endParaRPr lang="en-US"/>
          </a:p>
        </c:txPr>
        <c:crossAx val="508983640"/>
        <c:crosses val="autoZero"/>
        <c:crossBetween val="between"/>
        <c:majorUnit val="5"/>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Solar Radiation</a:t>
            </a:r>
            <a:endParaRPr lang="en-US">
              <a:effectLst/>
            </a:endParaRPr>
          </a:p>
        </c:rich>
      </c:tx>
      <c:overlay val="1"/>
    </c:title>
    <c:autoTitleDeleted val="0"/>
    <c:plotArea>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'15-min'!$G$3:$G$98</c:f>
              <c:numCache>
                <c:formatCode>0.0</c:formatCode>
                <c:ptCount val="96"/>
                <c:pt idx="0">
                  <c:v>1.6199999999999999E-2</c:v>
                </c:pt>
                <c:pt idx="1">
                  <c:v>1.7000000000000001E-2</c:v>
                </c:pt>
                <c:pt idx="2">
                  <c:v>1.6799999999999999E-2</c:v>
                </c:pt>
                <c:pt idx="3">
                  <c:v>1.5900000000000001E-2</c:v>
                </c:pt>
                <c:pt idx="4">
                  <c:v>1.5599999999999999E-2</c:v>
                </c:pt>
                <c:pt idx="5">
                  <c:v>1.5599999999999999E-2</c:v>
                </c:pt>
                <c:pt idx="6">
                  <c:v>1.55E-2</c:v>
                </c:pt>
                <c:pt idx="7">
                  <c:v>1.4500000000000001E-2</c:v>
                </c:pt>
                <c:pt idx="8">
                  <c:v>1.52E-2</c:v>
                </c:pt>
                <c:pt idx="9">
                  <c:v>1.5299999999999999E-2</c:v>
                </c:pt>
                <c:pt idx="10">
                  <c:v>1.4800000000000001E-2</c:v>
                </c:pt>
                <c:pt idx="11">
                  <c:v>1.55E-2</c:v>
                </c:pt>
                <c:pt idx="12">
                  <c:v>1.47E-2</c:v>
                </c:pt>
                <c:pt idx="13">
                  <c:v>1.43E-2</c:v>
                </c:pt>
                <c:pt idx="14">
                  <c:v>1.4800000000000001E-2</c:v>
                </c:pt>
                <c:pt idx="15">
                  <c:v>1.44E-2</c:v>
                </c:pt>
                <c:pt idx="16">
                  <c:v>1.4500000000000001E-2</c:v>
                </c:pt>
                <c:pt idx="17">
                  <c:v>1.43E-2</c:v>
                </c:pt>
                <c:pt idx="18">
                  <c:v>1.3599999999999999E-2</c:v>
                </c:pt>
                <c:pt idx="19">
                  <c:v>1.3299999999999999E-2</c:v>
                </c:pt>
                <c:pt idx="20">
                  <c:v>4.0599999999999997E-2</c:v>
                </c:pt>
                <c:pt idx="21">
                  <c:v>0.13639999999999999</c:v>
                </c:pt>
                <c:pt idx="22">
                  <c:v>5.7299999999999997E-2</c:v>
                </c:pt>
                <c:pt idx="23">
                  <c:v>0.28239999999999998</c:v>
                </c:pt>
                <c:pt idx="24">
                  <c:v>3.2593000000000001</c:v>
                </c:pt>
                <c:pt idx="25">
                  <c:v>17.384699999999999</c:v>
                </c:pt>
                <c:pt idx="26">
                  <c:v>50.5623</c:v>
                </c:pt>
                <c:pt idx="27">
                  <c:v>104.99679999999999</c:v>
                </c:pt>
                <c:pt idx="28">
                  <c:v>179.85310000000001</c:v>
                </c:pt>
                <c:pt idx="29">
                  <c:v>267.51240000000001</c:v>
                </c:pt>
                <c:pt idx="30">
                  <c:v>361.16559999999998</c:v>
                </c:pt>
                <c:pt idx="31">
                  <c:v>455.3809</c:v>
                </c:pt>
                <c:pt idx="32">
                  <c:v>553.92539999999997</c:v>
                </c:pt>
                <c:pt idx="33">
                  <c:v>644.26620000000003</c:v>
                </c:pt>
                <c:pt idx="34">
                  <c:v>730.97080000000005</c:v>
                </c:pt>
                <c:pt idx="35">
                  <c:v>813.2826</c:v>
                </c:pt>
                <c:pt idx="36">
                  <c:v>890.74710000000005</c:v>
                </c:pt>
                <c:pt idx="37">
                  <c:v>942.95320000000004</c:v>
                </c:pt>
                <c:pt idx="38">
                  <c:v>998.71600000000001</c:v>
                </c:pt>
                <c:pt idx="39">
                  <c:v>1050.8809000000001</c:v>
                </c:pt>
                <c:pt idx="40">
                  <c:v>1090.0572</c:v>
                </c:pt>
                <c:pt idx="41">
                  <c:v>1134.5147999999999</c:v>
                </c:pt>
                <c:pt idx="42">
                  <c:v>1162.021</c:v>
                </c:pt>
                <c:pt idx="43">
                  <c:v>1181.9745</c:v>
                </c:pt>
                <c:pt idx="44">
                  <c:v>1208.8617999999999</c:v>
                </c:pt>
                <c:pt idx="45">
                  <c:v>1244.3569</c:v>
                </c:pt>
                <c:pt idx="46">
                  <c:v>1253.7585999999999</c:v>
                </c:pt>
                <c:pt idx="47">
                  <c:v>1238.1958999999999</c:v>
                </c:pt>
                <c:pt idx="48">
                  <c:v>1217.7693999999999</c:v>
                </c:pt>
                <c:pt idx="49">
                  <c:v>1172.2212999999999</c:v>
                </c:pt>
                <c:pt idx="50">
                  <c:v>1132.9350999999999</c:v>
                </c:pt>
                <c:pt idx="51">
                  <c:v>1065.2339999999999</c:v>
                </c:pt>
                <c:pt idx="52">
                  <c:v>1070.2854</c:v>
                </c:pt>
                <c:pt idx="53">
                  <c:v>1100.5323000000001</c:v>
                </c:pt>
                <c:pt idx="54">
                  <c:v>1068.0681999999999</c:v>
                </c:pt>
                <c:pt idx="55">
                  <c:v>1024.5279</c:v>
                </c:pt>
                <c:pt idx="56">
                  <c:v>987.58180000000004</c:v>
                </c:pt>
                <c:pt idx="57">
                  <c:v>937.86400000000003</c:v>
                </c:pt>
                <c:pt idx="58">
                  <c:v>887.96550000000002</c:v>
                </c:pt>
                <c:pt idx="59">
                  <c:v>827.30179999999996</c:v>
                </c:pt>
                <c:pt idx="60">
                  <c:v>774.74170000000004</c:v>
                </c:pt>
                <c:pt idx="61">
                  <c:v>715.88589999999999</c:v>
                </c:pt>
                <c:pt idx="62">
                  <c:v>661.18430000000001</c:v>
                </c:pt>
                <c:pt idx="63">
                  <c:v>592.33889999999997</c:v>
                </c:pt>
                <c:pt idx="64">
                  <c:v>526.24480000000005</c:v>
                </c:pt>
                <c:pt idx="65">
                  <c:v>452.18939999999998</c:v>
                </c:pt>
                <c:pt idx="66">
                  <c:v>392.61160000000001</c:v>
                </c:pt>
                <c:pt idx="67">
                  <c:v>335.05259999999998</c:v>
                </c:pt>
                <c:pt idx="68">
                  <c:v>277.15129999999999</c:v>
                </c:pt>
                <c:pt idx="69">
                  <c:v>215.96119999999999</c:v>
                </c:pt>
                <c:pt idx="70">
                  <c:v>156.5412</c:v>
                </c:pt>
                <c:pt idx="71">
                  <c:v>100.2358</c:v>
                </c:pt>
                <c:pt idx="72">
                  <c:v>53.797800000000002</c:v>
                </c:pt>
                <c:pt idx="73">
                  <c:v>22.0367</c:v>
                </c:pt>
                <c:pt idx="74">
                  <c:v>5.3296999999999999</c:v>
                </c:pt>
                <c:pt idx="75">
                  <c:v>0.5504</c:v>
                </c:pt>
                <c:pt idx="76">
                  <c:v>3.3099999999999997E-2</c:v>
                </c:pt>
                <c:pt idx="77">
                  <c:v>1.5299999999999999E-2</c:v>
                </c:pt>
                <c:pt idx="78">
                  <c:v>1.5299999999999999E-2</c:v>
                </c:pt>
                <c:pt idx="79">
                  <c:v>1.61E-2</c:v>
                </c:pt>
                <c:pt idx="80">
                  <c:v>1.7100000000000001E-2</c:v>
                </c:pt>
                <c:pt idx="81">
                  <c:v>1.54E-2</c:v>
                </c:pt>
                <c:pt idx="82">
                  <c:v>1.5599999999999999E-2</c:v>
                </c:pt>
                <c:pt idx="83">
                  <c:v>1.5599999999999999E-2</c:v>
                </c:pt>
                <c:pt idx="84">
                  <c:v>1.5599999999999999E-2</c:v>
                </c:pt>
                <c:pt idx="85">
                  <c:v>1.55E-2</c:v>
                </c:pt>
                <c:pt idx="86">
                  <c:v>1.52E-2</c:v>
                </c:pt>
                <c:pt idx="87">
                  <c:v>1.46E-2</c:v>
                </c:pt>
                <c:pt idx="88">
                  <c:v>1.54E-2</c:v>
                </c:pt>
                <c:pt idx="89">
                  <c:v>1.52E-2</c:v>
                </c:pt>
                <c:pt idx="90">
                  <c:v>1.4800000000000001E-2</c:v>
                </c:pt>
                <c:pt idx="91">
                  <c:v>1.4800000000000001E-2</c:v>
                </c:pt>
                <c:pt idx="92">
                  <c:v>1.54E-2</c:v>
                </c:pt>
                <c:pt idx="93">
                  <c:v>1.67E-2</c:v>
                </c:pt>
                <c:pt idx="94">
                  <c:v>1.5800000000000002E-2</c:v>
                </c:pt>
                <c:pt idx="95">
                  <c:v>1.6299999999999999E-2</c:v>
                </c:pt>
              </c:numCache>
            </c:numRef>
          </c:val>
          <c:smooth val="0"/>
          <c:extLst>
            <c:ext xmlns:c16="http://schemas.microsoft.com/office/drawing/2014/chart" uri="{C3380CC4-5D6E-409C-BE32-E72D297353CC}">
              <c16:uniqueId val="{00000000-0A8F-437E-BCD0-5629C6AF8210}"/>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31232"/>
        <c:crosses val="autoZero"/>
        <c:auto val="1"/>
        <c:lblAlgn val="ctr"/>
        <c:lblOffset val="100"/>
        <c:tickLblSkip val="8"/>
        <c:tickMarkSkip val="1"/>
        <c:noMultiLvlLbl val="0"/>
      </c:catAx>
      <c:valAx>
        <c:axId val="668331232"/>
        <c:scaling>
          <c:orientation val="minMax"/>
          <c:min val="0"/>
        </c:scaling>
        <c:delete val="0"/>
        <c:axPos val="l"/>
        <c:title>
          <c:tx>
            <c:rich>
              <a:bodyPr rot="-5400000" vert="horz"/>
              <a:lstStyle/>
              <a:p>
                <a:pPr>
                  <a:defRPr/>
                </a:pPr>
                <a:r>
                  <a:rPr lang="en-US" sz="1400"/>
                  <a:t>Solar Radiation </a:t>
                </a:r>
                <a:r>
                  <a:rPr lang="en-US" sz="1400">
                    <a:latin typeface="Calibri" panose="020F0502020204030204" pitchFamily="34" charset="0"/>
                    <a:cs typeface="Calibri" panose="020F0502020204030204" pitchFamily="34" charset="0"/>
                  </a:rPr>
                  <a:t>µMol</a:t>
                </a:r>
                <a:r>
                  <a:rPr lang="en-US" sz="1400"/>
                  <a:t>/m</a:t>
                </a:r>
                <a:r>
                  <a:rPr lang="en-US" sz="1400" baseline="30000"/>
                  <a:t>2</a:t>
                </a:r>
                <a:r>
                  <a:rPr lang="en-US" sz="1400"/>
                  <a:t>/s)</a:t>
                </a:r>
              </a:p>
            </c:rich>
          </c:tx>
          <c:overlay val="0"/>
        </c:title>
        <c:numFmt formatCode="0" sourceLinked="0"/>
        <c:majorTickMark val="out"/>
        <c:minorTickMark val="none"/>
        <c:tickLblPos val="nextTo"/>
        <c:txPr>
          <a:bodyPr/>
          <a:lstStyle/>
          <a:p>
            <a:pPr>
              <a:defRPr sz="1100"/>
            </a:pPr>
            <a:endParaRPr lang="en-US"/>
          </a:p>
        </c:txPr>
        <c:crossAx val="668330840"/>
        <c:crosses val="autoZero"/>
        <c:crossBetween val="between"/>
        <c:majorUnit val="200"/>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1"/>
    </c:title>
    <c:autoTitleDeleted val="0"/>
    <c:plotArea>
      <c:layout/>
      <c:scatterChart>
        <c:scatterStyle val="lineMarker"/>
        <c:varyColors val="0"/>
        <c:ser>
          <c:idx val="0"/>
          <c:order val="0"/>
          <c:spPr>
            <a:ln w="28575">
              <a:noFill/>
            </a:ln>
          </c:spPr>
          <c:marker>
            <c:symbol val="circle"/>
            <c:size val="7"/>
            <c:spPr>
              <a:solidFill>
                <a:srgbClr val="0000FF"/>
              </a:solidFill>
              <a:ln>
                <a:solidFill>
                  <a:srgbClr val="0000FF"/>
                </a:solidFill>
              </a:ln>
            </c:spPr>
          </c:marker>
          <c:xVal>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xVal>
          <c:yVal>
            <c:numRef>
              <c:f>'15-min'!$I$3:$I$98</c:f>
              <c:numCache>
                <c:formatCode>0.0</c:formatCode>
                <c:ptCount val="96"/>
                <c:pt idx="0">
                  <c:v>730.86850000000004</c:v>
                </c:pt>
                <c:pt idx="4">
                  <c:v>730.56200000000001</c:v>
                </c:pt>
                <c:pt idx="8">
                  <c:v>730.11850000000004</c:v>
                </c:pt>
                <c:pt idx="12">
                  <c:v>729.72739999999999</c:v>
                </c:pt>
                <c:pt idx="16">
                  <c:v>729.5213</c:v>
                </c:pt>
                <c:pt idx="20">
                  <c:v>729.56060000000002</c:v>
                </c:pt>
                <c:pt idx="24">
                  <c:v>729.78510000000006</c:v>
                </c:pt>
                <c:pt idx="28">
                  <c:v>730.15970000000004</c:v>
                </c:pt>
                <c:pt idx="32">
                  <c:v>730.64660000000003</c:v>
                </c:pt>
                <c:pt idx="36">
                  <c:v>731.11569999999995</c:v>
                </c:pt>
                <c:pt idx="40">
                  <c:v>731.33410000000003</c:v>
                </c:pt>
                <c:pt idx="44">
                  <c:v>731.31079999999997</c:v>
                </c:pt>
                <c:pt idx="48">
                  <c:v>730.97</c:v>
                </c:pt>
                <c:pt idx="52">
                  <c:v>730.48490000000004</c:v>
                </c:pt>
                <c:pt idx="56">
                  <c:v>729.88070000000005</c:v>
                </c:pt>
                <c:pt idx="60">
                  <c:v>729.35140000000001</c:v>
                </c:pt>
                <c:pt idx="64">
                  <c:v>729.01729999999998</c:v>
                </c:pt>
                <c:pt idx="68">
                  <c:v>728.94349999999997</c:v>
                </c:pt>
                <c:pt idx="72">
                  <c:v>729.13379999999995</c:v>
                </c:pt>
                <c:pt idx="76">
                  <c:v>729.47090000000003</c:v>
                </c:pt>
                <c:pt idx="80">
                  <c:v>729.90890000000002</c:v>
                </c:pt>
                <c:pt idx="84">
                  <c:v>730.37559999999996</c:v>
                </c:pt>
                <c:pt idx="88">
                  <c:v>730.76199999999994</c:v>
                </c:pt>
                <c:pt idx="92">
                  <c:v>730.94510000000002</c:v>
                </c:pt>
              </c:numCache>
            </c:numRef>
          </c:yVal>
          <c:smooth val="0"/>
          <c:extLst>
            <c:ext xmlns:c16="http://schemas.microsoft.com/office/drawing/2014/chart" uri="{C3380CC4-5D6E-409C-BE32-E72D297353CC}">
              <c16:uniqueId val="{00000000-6998-402D-AB13-02E8A72E2F43}"/>
            </c:ext>
          </c:extLst>
        </c:ser>
        <c:dLbls>
          <c:showLegendKey val="0"/>
          <c:showVal val="0"/>
          <c:showCatName val="0"/>
          <c:showSerName val="0"/>
          <c:showPercent val="0"/>
          <c:showBubbleSize val="0"/>
        </c:dLbls>
        <c:axId val="508983640"/>
        <c:axId val="508984032"/>
      </c:scatterChart>
      <c:valAx>
        <c:axId val="508983640"/>
        <c:scaling>
          <c:orientation val="minMax"/>
          <c:max val="2400"/>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508984032"/>
        <c:crosses val="autoZero"/>
        <c:crossBetween val="midCat"/>
        <c:majorUnit val="200"/>
        <c:minorUnit val="8"/>
      </c:valAx>
      <c:valAx>
        <c:axId val="508984032"/>
        <c:scaling>
          <c:orientation val="minMax"/>
          <c:min val="728"/>
        </c:scaling>
        <c:delete val="0"/>
        <c:axPos val="l"/>
        <c:title>
          <c:tx>
            <c:rich>
              <a:bodyPr rot="-5400000" vert="horz"/>
              <a:lstStyle/>
              <a:p>
                <a:pPr>
                  <a:defRPr/>
                </a:pPr>
                <a:r>
                  <a:rPr lang="en-US" sz="1400"/>
                  <a:t>Air Pressure (mmHg)</a:t>
                </a:r>
              </a:p>
            </c:rich>
          </c:tx>
          <c:overlay val="0"/>
        </c:title>
        <c:numFmt formatCode="0" sourceLinked="0"/>
        <c:majorTickMark val="out"/>
        <c:minorTickMark val="none"/>
        <c:tickLblPos val="nextTo"/>
        <c:crossAx val="508983640"/>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15-Minute Average Net Radiation</a:t>
            </a:r>
            <a:endParaRPr lang="en-US">
              <a:effectLst/>
            </a:endParaRPr>
          </a:p>
        </c:rich>
      </c:tx>
      <c:overlay val="1"/>
    </c:title>
    <c:autoTitleDeleted val="0"/>
    <c:plotArea>
      <c:layout>
        <c:manualLayout>
          <c:layoutTarget val="inner"/>
          <c:xMode val="edge"/>
          <c:yMode val="edge"/>
          <c:x val="0.10979715611665861"/>
          <c:y val="6.0204042039350016E-2"/>
          <c:w val="0.85665029912462065"/>
          <c:h val="0.83413750426481315"/>
        </c:manualLayout>
      </c:layout>
      <c:lineChart>
        <c:grouping val="standard"/>
        <c:varyColors val="0"/>
        <c:ser>
          <c:idx val="0"/>
          <c:order val="0"/>
          <c:spPr>
            <a:ln>
              <a:solidFill>
                <a:srgbClr val="0000FF"/>
              </a:solidFill>
            </a:ln>
          </c:spPr>
          <c:marker>
            <c:symbol val="none"/>
          </c:marker>
          <c:cat>
            <c:numRef>
              <c:f>'15-min'!$A$3:$A$98</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'15-min'!$H$3:$H$98</c:f>
              <c:numCache>
                <c:formatCode>0.0</c:formatCode>
                <c:ptCount val="96"/>
                <c:pt idx="0">
                  <c:v>-32.161200000000001</c:v>
                </c:pt>
                <c:pt idx="1">
                  <c:v>-31.999700000000001</c:v>
                </c:pt>
                <c:pt idx="2">
                  <c:v>-31.423100000000002</c:v>
                </c:pt>
                <c:pt idx="3">
                  <c:v>-31.290299999999998</c:v>
                </c:pt>
                <c:pt idx="4">
                  <c:v>-31.401</c:v>
                </c:pt>
                <c:pt idx="5">
                  <c:v>-31.417000000000002</c:v>
                </c:pt>
                <c:pt idx="6">
                  <c:v>-31.051400000000001</c:v>
                </c:pt>
                <c:pt idx="7">
                  <c:v>-30.714300000000001</c:v>
                </c:pt>
                <c:pt idx="8">
                  <c:v>-30.725000000000001</c:v>
                </c:pt>
                <c:pt idx="9">
                  <c:v>-30.824400000000001</c:v>
                </c:pt>
                <c:pt idx="10">
                  <c:v>-30.514600000000002</c:v>
                </c:pt>
                <c:pt idx="11">
                  <c:v>-30.461200000000002</c:v>
                </c:pt>
                <c:pt idx="12">
                  <c:v>-30.409199999999998</c:v>
                </c:pt>
                <c:pt idx="13">
                  <c:v>-30.200800000000001</c:v>
                </c:pt>
                <c:pt idx="14">
                  <c:v>-29.853400000000001</c:v>
                </c:pt>
                <c:pt idx="15">
                  <c:v>-29.567599999999999</c:v>
                </c:pt>
                <c:pt idx="16">
                  <c:v>-29.856300000000001</c:v>
                </c:pt>
                <c:pt idx="17">
                  <c:v>-29.995100000000001</c:v>
                </c:pt>
                <c:pt idx="18">
                  <c:v>-29.912400000000002</c:v>
                </c:pt>
                <c:pt idx="19">
                  <c:v>-29.939399999999999</c:v>
                </c:pt>
                <c:pt idx="20">
                  <c:v>-29.835799999999999</c:v>
                </c:pt>
                <c:pt idx="21">
                  <c:v>-29.706299999999999</c:v>
                </c:pt>
                <c:pt idx="22">
                  <c:v>-29.8278</c:v>
                </c:pt>
                <c:pt idx="23">
                  <c:v>-29.5059</c:v>
                </c:pt>
                <c:pt idx="24">
                  <c:v>-28.680599999999998</c:v>
                </c:pt>
                <c:pt idx="25">
                  <c:v>-23.4892</c:v>
                </c:pt>
                <c:pt idx="26">
                  <c:v>-11.5763</c:v>
                </c:pt>
                <c:pt idx="27">
                  <c:v>6.8109999999999999</c:v>
                </c:pt>
                <c:pt idx="28">
                  <c:v>31.3094</c:v>
                </c:pt>
                <c:pt idx="29">
                  <c:v>59.850299999999997</c:v>
                </c:pt>
                <c:pt idx="30">
                  <c:v>89.710400000000007</c:v>
                </c:pt>
                <c:pt idx="31">
                  <c:v>119.67570000000001</c:v>
                </c:pt>
                <c:pt idx="32">
                  <c:v>151.2234</c:v>
                </c:pt>
                <c:pt idx="33">
                  <c:v>182.23079999999999</c:v>
                </c:pt>
                <c:pt idx="34">
                  <c:v>212.1277</c:v>
                </c:pt>
                <c:pt idx="35">
                  <c:v>241.1361</c:v>
                </c:pt>
                <c:pt idx="36">
                  <c:v>268.12610000000001</c:v>
                </c:pt>
                <c:pt idx="37">
                  <c:v>288.87459999999999</c:v>
                </c:pt>
                <c:pt idx="38">
                  <c:v>308.87849999999997</c:v>
                </c:pt>
                <c:pt idx="39">
                  <c:v>327.93400000000003</c:v>
                </c:pt>
                <c:pt idx="40">
                  <c:v>342.34980000000002</c:v>
                </c:pt>
                <c:pt idx="41">
                  <c:v>357.80290000000002</c:v>
                </c:pt>
                <c:pt idx="42">
                  <c:v>369.54649999999998</c:v>
                </c:pt>
                <c:pt idx="43">
                  <c:v>378.2088</c:v>
                </c:pt>
                <c:pt idx="44">
                  <c:v>388.1506</c:v>
                </c:pt>
                <c:pt idx="45">
                  <c:v>399.94049999999999</c:v>
                </c:pt>
                <c:pt idx="46">
                  <c:v>400.53399999999999</c:v>
                </c:pt>
                <c:pt idx="47">
                  <c:v>404.03070000000002</c:v>
                </c:pt>
                <c:pt idx="48">
                  <c:v>397.97480000000002</c:v>
                </c:pt>
                <c:pt idx="49">
                  <c:v>394.45389999999998</c:v>
                </c:pt>
                <c:pt idx="50">
                  <c:v>381.78250000000003</c:v>
                </c:pt>
                <c:pt idx="51">
                  <c:v>371.11770000000001</c:v>
                </c:pt>
                <c:pt idx="52">
                  <c:v>358.67250000000001</c:v>
                </c:pt>
                <c:pt idx="53">
                  <c:v>344.14359999999999</c:v>
                </c:pt>
                <c:pt idx="54">
                  <c:v>329.3603</c:v>
                </c:pt>
                <c:pt idx="55">
                  <c:v>312.47660000000002</c:v>
                </c:pt>
                <c:pt idx="56">
                  <c:v>300.61700000000002</c:v>
                </c:pt>
                <c:pt idx="57">
                  <c:v>282.47300000000001</c:v>
                </c:pt>
                <c:pt idx="58">
                  <c:v>263.7217</c:v>
                </c:pt>
                <c:pt idx="59">
                  <c:v>243.2799</c:v>
                </c:pt>
                <c:pt idx="60">
                  <c:v>224.7654</c:v>
                </c:pt>
                <c:pt idx="61">
                  <c:v>201.9049</c:v>
                </c:pt>
                <c:pt idx="62">
                  <c:v>176.1833</c:v>
                </c:pt>
                <c:pt idx="63">
                  <c:v>149.2826</c:v>
                </c:pt>
                <c:pt idx="64">
                  <c:v>122.623</c:v>
                </c:pt>
                <c:pt idx="65">
                  <c:v>99.171800000000005</c:v>
                </c:pt>
                <c:pt idx="66">
                  <c:v>78.298400000000001</c:v>
                </c:pt>
                <c:pt idx="67">
                  <c:v>59.101999999999997</c:v>
                </c:pt>
                <c:pt idx="68">
                  <c:v>41.135100000000001</c:v>
                </c:pt>
                <c:pt idx="69">
                  <c:v>22.773800000000001</c:v>
                </c:pt>
                <c:pt idx="70">
                  <c:v>5.7881999999999998</c:v>
                </c:pt>
                <c:pt idx="71">
                  <c:v>-9.5897000000000006</c:v>
                </c:pt>
                <c:pt idx="72">
                  <c:v>-21.364100000000001</c:v>
                </c:pt>
                <c:pt idx="73">
                  <c:v>-29.4587</c:v>
                </c:pt>
                <c:pt idx="74">
                  <c:v>-34.28</c:v>
                </c:pt>
                <c:pt idx="75">
                  <c:v>-35.2273</c:v>
                </c:pt>
                <c:pt idx="76">
                  <c:v>-34.981099999999998</c:v>
                </c:pt>
                <c:pt idx="77">
                  <c:v>-34.668900000000001</c:v>
                </c:pt>
                <c:pt idx="78">
                  <c:v>-34.6325</c:v>
                </c:pt>
                <c:pt idx="79">
                  <c:v>-34.485900000000001</c:v>
                </c:pt>
                <c:pt idx="80">
                  <c:v>-34.183999999999997</c:v>
                </c:pt>
                <c:pt idx="81">
                  <c:v>-34.058399999999999</c:v>
                </c:pt>
                <c:pt idx="82">
                  <c:v>-34.15</c:v>
                </c:pt>
                <c:pt idx="83">
                  <c:v>-34.0899</c:v>
                </c:pt>
                <c:pt idx="84">
                  <c:v>-33.987900000000003</c:v>
                </c:pt>
                <c:pt idx="85">
                  <c:v>-33.942999999999998</c:v>
                </c:pt>
                <c:pt idx="86">
                  <c:v>-33.901400000000002</c:v>
                </c:pt>
                <c:pt idx="87">
                  <c:v>-33.887099999999997</c:v>
                </c:pt>
                <c:pt idx="88">
                  <c:v>-33.870899999999999</c:v>
                </c:pt>
                <c:pt idx="89">
                  <c:v>-33.996099999999998</c:v>
                </c:pt>
                <c:pt idx="90">
                  <c:v>-33.769199999999998</c:v>
                </c:pt>
                <c:pt idx="91">
                  <c:v>-33.315300000000001</c:v>
                </c:pt>
                <c:pt idx="92">
                  <c:v>-33.061599999999999</c:v>
                </c:pt>
                <c:pt idx="93">
                  <c:v>-32.924700000000001</c:v>
                </c:pt>
                <c:pt idx="94">
                  <c:v>-32.631300000000003</c:v>
                </c:pt>
                <c:pt idx="95">
                  <c:v>-32.476900000000001</c:v>
                </c:pt>
              </c:numCache>
            </c:numRef>
          </c:val>
          <c:smooth val="0"/>
          <c:extLst>
            <c:ext xmlns:c16="http://schemas.microsoft.com/office/drawing/2014/chart" uri="{C3380CC4-5D6E-409C-BE32-E72D297353CC}">
              <c16:uniqueId val="{00000000-CABC-493E-A449-7C52CB13E1DD}"/>
            </c:ext>
          </c:extLst>
        </c:ser>
        <c:dLbls>
          <c:showLegendKey val="0"/>
          <c:showVal val="0"/>
          <c:showCatName val="0"/>
          <c:showSerName val="0"/>
          <c:showPercent val="0"/>
          <c:showBubbleSize val="0"/>
        </c:dLbls>
        <c:smooth val="0"/>
        <c:axId val="668330840"/>
        <c:axId val="668331232"/>
      </c:lineChart>
      <c:catAx>
        <c:axId val="66833084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txPr>
          <a:bodyPr/>
          <a:lstStyle/>
          <a:p>
            <a:pPr>
              <a:defRPr sz="1100"/>
            </a:pPr>
            <a:endParaRPr lang="en-US"/>
          </a:p>
        </c:txPr>
        <c:crossAx val="668331232"/>
        <c:crosses val="autoZero"/>
        <c:auto val="1"/>
        <c:lblAlgn val="ctr"/>
        <c:lblOffset val="100"/>
        <c:tickLblSkip val="8"/>
        <c:tickMarkSkip val="1"/>
        <c:noMultiLvlLbl val="0"/>
      </c:catAx>
      <c:valAx>
        <c:axId val="668331232"/>
        <c:scaling>
          <c:orientation val="minMax"/>
          <c:max val="500"/>
          <c:min val="-100"/>
        </c:scaling>
        <c:delete val="0"/>
        <c:axPos val="l"/>
        <c:title>
          <c:tx>
            <c:rich>
              <a:bodyPr rot="-5400000" vert="horz"/>
              <a:lstStyle/>
              <a:p>
                <a:pPr>
                  <a:defRPr/>
                </a:pPr>
                <a:r>
                  <a:rPr lang="en-US" sz="1400"/>
                  <a:t>Solar Radiation (W/m</a:t>
                </a:r>
                <a:r>
                  <a:rPr lang="en-US" sz="1400" baseline="30000"/>
                  <a:t>2</a:t>
                </a:r>
                <a:r>
                  <a:rPr lang="en-US" sz="1400"/>
                  <a:t>)</a:t>
                </a:r>
              </a:p>
            </c:rich>
          </c:tx>
          <c:overlay val="0"/>
        </c:title>
        <c:numFmt formatCode="0" sourceLinked="0"/>
        <c:majorTickMark val="out"/>
        <c:minorTickMark val="none"/>
        <c:tickLblPos val="nextTo"/>
        <c:txPr>
          <a:bodyPr/>
          <a:lstStyle/>
          <a:p>
            <a:pPr>
              <a:defRPr sz="1100"/>
            </a:pPr>
            <a:endParaRPr lang="en-US"/>
          </a:p>
        </c:txPr>
        <c:crossAx val="668330840"/>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Albedo</a:t>
            </a:r>
          </a:p>
        </c:rich>
      </c:tx>
      <c:overlay val="1"/>
    </c:title>
    <c:autoTitleDeleted val="0"/>
    <c:plotArea>
      <c:layout>
        <c:manualLayout>
          <c:layoutTarget val="inner"/>
          <c:xMode val="edge"/>
          <c:yMode val="edge"/>
          <c:x val="0.10608897242460956"/>
          <c:y val="8.9561438094011042E-2"/>
          <c:w val="0.85332564503201291"/>
          <c:h val="0.78994858967938042"/>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Rad'!$B$12:$M$12</c:f>
              <c:numCache>
                <c:formatCode>0.000</c:formatCode>
                <c:ptCount val="12"/>
                <c:pt idx="0">
                  <c:v>0.23200000000000001</c:v>
                </c:pt>
                <c:pt idx="1">
                  <c:v>0.17100000000000001</c:v>
                </c:pt>
                <c:pt idx="2">
                  <c:v>0.17399999999999999</c:v>
                </c:pt>
              </c:numCache>
            </c:numRef>
          </c:val>
          <c:smooth val="0"/>
          <c:extLst>
            <c:ext xmlns:c16="http://schemas.microsoft.com/office/drawing/2014/chart" uri="{C3380CC4-5D6E-409C-BE32-E72D297353CC}">
              <c16:uniqueId val="{00000000-DC24-4C13-A42C-525B7A036666}"/>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Rad'!$B$16:$M$16</c:f>
                <c:numCache>
                  <c:formatCode>General</c:formatCode>
                  <c:ptCount val="12"/>
                  <c:pt idx="0">
                    <c:v>1.1537378866584519E-2</c:v>
                  </c:pt>
                  <c:pt idx="1">
                    <c:v>8.7337150043826015E-3</c:v>
                  </c:pt>
                  <c:pt idx="2">
                    <c:v>1.2186057606953933E-2</c:v>
                  </c:pt>
                  <c:pt idx="3">
                    <c:v>1.0914439976471535E-2</c:v>
                  </c:pt>
                  <c:pt idx="4">
                    <c:v>1.6661665916441581E-2</c:v>
                  </c:pt>
                  <c:pt idx="5">
                    <c:v>1.666916647919478E-2</c:v>
                  </c:pt>
                  <c:pt idx="6">
                    <c:v>1.4196047963351553E-2</c:v>
                  </c:pt>
                  <c:pt idx="7">
                    <c:v>1.3423652425642004E-2</c:v>
                  </c:pt>
                  <c:pt idx="8">
                    <c:v>1.4941552797483937E-2</c:v>
                  </c:pt>
                  <c:pt idx="9">
                    <c:v>1.5475787540542159E-2</c:v>
                  </c:pt>
                  <c:pt idx="10">
                    <c:v>1.7916472867168912E-2</c:v>
                  </c:pt>
                  <c:pt idx="11">
                    <c:v>1.8357559750685822E-2</c:v>
                  </c:pt>
                </c:numCache>
              </c:numRef>
            </c:plus>
            <c:minus>
              <c:numRef>
                <c:f>'Net Rad'!$B$16:$M$16</c:f>
                <c:numCache>
                  <c:formatCode>General</c:formatCode>
                  <c:ptCount val="12"/>
                  <c:pt idx="0">
                    <c:v>1.1537378866584519E-2</c:v>
                  </c:pt>
                  <c:pt idx="1">
                    <c:v>8.7337150043826015E-3</c:v>
                  </c:pt>
                  <c:pt idx="2">
                    <c:v>1.2186057606953933E-2</c:v>
                  </c:pt>
                  <c:pt idx="3">
                    <c:v>1.0914439976471535E-2</c:v>
                  </c:pt>
                  <c:pt idx="4">
                    <c:v>1.6661665916441581E-2</c:v>
                  </c:pt>
                  <c:pt idx="5">
                    <c:v>1.666916647919478E-2</c:v>
                  </c:pt>
                  <c:pt idx="6">
                    <c:v>1.4196047963351553E-2</c:v>
                  </c:pt>
                  <c:pt idx="7">
                    <c:v>1.3423652425642004E-2</c:v>
                  </c:pt>
                  <c:pt idx="8">
                    <c:v>1.4941552797483937E-2</c:v>
                  </c:pt>
                  <c:pt idx="9">
                    <c:v>1.5475787540542159E-2</c:v>
                  </c:pt>
                  <c:pt idx="10">
                    <c:v>1.7916472867168912E-2</c:v>
                  </c:pt>
                  <c:pt idx="11">
                    <c:v>1.8357559750685822E-2</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Rad'!$B$15:$M$15</c:f>
              <c:numCache>
                <c:formatCode>0.0</c:formatCode>
                <c:ptCount val="12"/>
                <c:pt idx="0">
                  <c:v>0.2078888888888889</c:v>
                </c:pt>
                <c:pt idx="1">
                  <c:v>0.18644444444444444</c:v>
                </c:pt>
                <c:pt idx="2">
                  <c:v>0.17899999999999999</c:v>
                </c:pt>
                <c:pt idx="3">
                  <c:v>0.170625</c:v>
                </c:pt>
                <c:pt idx="4">
                  <c:v>0.16111111111111112</c:v>
                </c:pt>
                <c:pt idx="5">
                  <c:v>0.16611111111111113</c:v>
                </c:pt>
                <c:pt idx="6">
                  <c:v>0.16744444444444445</c:v>
                </c:pt>
                <c:pt idx="7">
                  <c:v>0.17477777777777775</c:v>
                </c:pt>
                <c:pt idx="8">
                  <c:v>0.18099999999999997</c:v>
                </c:pt>
                <c:pt idx="9">
                  <c:v>0.19</c:v>
                </c:pt>
                <c:pt idx="10">
                  <c:v>0.19266666666666665</c:v>
                </c:pt>
                <c:pt idx="11">
                  <c:v>0.20833333333333337</c:v>
                </c:pt>
              </c:numCache>
            </c:numRef>
          </c:val>
          <c:smooth val="0"/>
          <c:extLst>
            <c:ext xmlns:c16="http://schemas.microsoft.com/office/drawing/2014/chart" uri="{C3380CC4-5D6E-409C-BE32-E72D297353CC}">
              <c16:uniqueId val="{00000001-DC24-4C13-A42C-525B7A036666}"/>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low"/>
        <c:txPr>
          <a:bodyPr/>
          <a:lstStyle/>
          <a:p>
            <a:pPr>
              <a:defRPr sz="1200"/>
            </a:pPr>
            <a:endParaRPr lang="en-US"/>
          </a:p>
        </c:txPr>
        <c:crossAx val="443516944"/>
        <c:crosses val="autoZero"/>
        <c:auto val="1"/>
        <c:lblAlgn val="ctr"/>
        <c:lblOffset val="100"/>
        <c:noMultiLvlLbl val="0"/>
      </c:catAx>
      <c:valAx>
        <c:axId val="443516944"/>
        <c:scaling>
          <c:orientation val="minMax"/>
          <c:max val="0.24000000000000002"/>
          <c:min val="0.12000000000000001"/>
        </c:scaling>
        <c:delete val="0"/>
        <c:axPos val="l"/>
        <c:title>
          <c:tx>
            <c:rich>
              <a:bodyPr rot="-5400000" vert="horz"/>
              <a:lstStyle/>
              <a:p>
                <a:pPr>
                  <a:defRPr sz="1600"/>
                </a:pPr>
                <a:r>
                  <a:rPr lang="en-US" sz="1600"/>
                  <a:t>Albedo</a:t>
                </a:r>
              </a:p>
            </c:rich>
          </c:tx>
          <c:overlay val="0"/>
        </c:title>
        <c:numFmt formatCode="0.00" sourceLinked="0"/>
        <c:majorTickMark val="out"/>
        <c:minorTickMark val="none"/>
        <c:tickLblPos val="low"/>
        <c:txPr>
          <a:bodyPr/>
          <a:lstStyle/>
          <a:p>
            <a:pPr>
              <a:defRPr sz="1200"/>
            </a:pPr>
            <a:endParaRPr lang="en-US"/>
          </a:p>
        </c:txPr>
        <c:crossAx val="443516552"/>
        <c:crosses val="autoZero"/>
        <c:crossBetween val="between"/>
        <c:majorUnit val="4.0000000000000008E-2"/>
      </c:valAx>
    </c:plotArea>
    <c:legend>
      <c:legendPos val="r"/>
      <c:layout>
        <c:manualLayout>
          <c:xMode val="edge"/>
          <c:yMode val="edge"/>
          <c:x val="0.81797201540706477"/>
          <c:y val="4.9919567820877538E-2"/>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DWLR</a:t>
            </a:r>
          </a:p>
        </c:rich>
      </c:tx>
      <c:overlay val="1"/>
    </c:title>
    <c:autoTitleDeleted val="0"/>
    <c:plotArea>
      <c:layout>
        <c:manualLayout>
          <c:layoutTarget val="inner"/>
          <c:xMode val="edge"/>
          <c:yMode val="edge"/>
          <c:x val="0.10421605503132712"/>
          <c:y val="6.4589966559340142E-2"/>
          <c:w val="0.85519856242529535"/>
          <c:h val="0.8149201790352657"/>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Rad'!$B$36:$M$36</c:f>
              <c:numCache>
                <c:formatCode>0.0</c:formatCode>
                <c:ptCount val="12"/>
                <c:pt idx="0">
                  <c:v>406.65</c:v>
                </c:pt>
                <c:pt idx="1">
                  <c:v>410.601</c:v>
                </c:pt>
                <c:pt idx="2">
                  <c:v>410.67399999999998</c:v>
                </c:pt>
              </c:numCache>
            </c:numRef>
          </c:val>
          <c:smooth val="0"/>
          <c:extLst>
            <c:ext xmlns:c16="http://schemas.microsoft.com/office/drawing/2014/chart" uri="{C3380CC4-5D6E-409C-BE32-E72D297353CC}">
              <c16:uniqueId val="{00000000-7D8F-4EBA-8FEC-48341DF68E04}"/>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Rad'!$B$40:$M$40</c:f>
                <c:numCache>
                  <c:formatCode>General</c:formatCode>
                  <c:ptCount val="12"/>
                  <c:pt idx="0">
                    <c:v>6.8873208325153579</c:v>
                  </c:pt>
                  <c:pt idx="1">
                    <c:v>6.1405992740484603</c:v>
                  </c:pt>
                  <c:pt idx="2">
                    <c:v>6.0893239521677955</c:v>
                  </c:pt>
                  <c:pt idx="3">
                    <c:v>6.0328663392998516</c:v>
                  </c:pt>
                  <c:pt idx="4">
                    <c:v>2.6814227773909671</c:v>
                  </c:pt>
                  <c:pt idx="5">
                    <c:v>2.6092805521829194</c:v>
                  </c:pt>
                  <c:pt idx="6">
                    <c:v>2.6648191047632261</c:v>
                  </c:pt>
                  <c:pt idx="7">
                    <c:v>2.4709500703170821</c:v>
                  </c:pt>
                  <c:pt idx="8">
                    <c:v>3.9939097003368027</c:v>
                  </c:pt>
                  <c:pt idx="9">
                    <c:v>2.4632660117097527</c:v>
                  </c:pt>
                  <c:pt idx="10">
                    <c:v>3.3446034310678914</c:v>
                  </c:pt>
                  <c:pt idx="11">
                    <c:v>7.4644008634316998</c:v>
                  </c:pt>
                </c:numCache>
              </c:numRef>
            </c:plus>
            <c:minus>
              <c:numRef>
                <c:f>'Net Rad'!$B$40:$M$40</c:f>
                <c:numCache>
                  <c:formatCode>General</c:formatCode>
                  <c:ptCount val="12"/>
                  <c:pt idx="0">
                    <c:v>6.8873208325153579</c:v>
                  </c:pt>
                  <c:pt idx="1">
                    <c:v>6.1405992740484603</c:v>
                  </c:pt>
                  <c:pt idx="2">
                    <c:v>6.0893239521677955</c:v>
                  </c:pt>
                  <c:pt idx="3">
                    <c:v>6.0328663392998516</c:v>
                  </c:pt>
                  <c:pt idx="4">
                    <c:v>2.6814227773909671</c:v>
                  </c:pt>
                  <c:pt idx="5">
                    <c:v>2.6092805521829194</c:v>
                  </c:pt>
                  <c:pt idx="6">
                    <c:v>2.6648191047632261</c:v>
                  </c:pt>
                  <c:pt idx="7">
                    <c:v>2.4709500703170821</c:v>
                  </c:pt>
                  <c:pt idx="8">
                    <c:v>3.9939097003368027</c:v>
                  </c:pt>
                  <c:pt idx="9">
                    <c:v>2.4632660117097527</c:v>
                  </c:pt>
                  <c:pt idx="10">
                    <c:v>3.3446034310678914</c:v>
                  </c:pt>
                  <c:pt idx="11">
                    <c:v>7.4644008634316998</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Rad'!$B$39:$M$39</c:f>
              <c:numCache>
                <c:formatCode>0.0</c:formatCode>
                <c:ptCount val="12"/>
                <c:pt idx="0">
                  <c:v>398.91733333333332</c:v>
                </c:pt>
                <c:pt idx="1">
                  <c:v>397.13422222222221</c:v>
                </c:pt>
                <c:pt idx="2">
                  <c:v>398.99277777777775</c:v>
                </c:pt>
                <c:pt idx="3">
                  <c:v>410.64237500000002</c:v>
                </c:pt>
                <c:pt idx="4">
                  <c:v>423.90988888888882</c:v>
                </c:pt>
                <c:pt idx="5">
                  <c:v>422.91400000000004</c:v>
                </c:pt>
                <c:pt idx="6">
                  <c:v>426.01911111111116</c:v>
                </c:pt>
                <c:pt idx="7">
                  <c:v>424.90400000000005</c:v>
                </c:pt>
                <c:pt idx="8">
                  <c:v>423.48622222222224</c:v>
                </c:pt>
                <c:pt idx="9">
                  <c:v>420.71577777777776</c:v>
                </c:pt>
                <c:pt idx="10">
                  <c:v>422.8198888888889</c:v>
                </c:pt>
                <c:pt idx="11">
                  <c:v>410.39166666666665</c:v>
                </c:pt>
              </c:numCache>
            </c:numRef>
          </c:val>
          <c:smooth val="0"/>
          <c:extLst>
            <c:ext xmlns:c16="http://schemas.microsoft.com/office/drawing/2014/chart" uri="{C3380CC4-5D6E-409C-BE32-E72D297353CC}">
              <c16:uniqueId val="{00000001-7D8F-4EBA-8FEC-48341DF68E04}"/>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200"/>
            </a:pPr>
            <a:endParaRPr lang="en-US"/>
          </a:p>
        </c:txPr>
        <c:crossAx val="443516944"/>
        <c:crosses val="autoZero"/>
        <c:auto val="1"/>
        <c:lblAlgn val="ctr"/>
        <c:lblOffset val="100"/>
        <c:noMultiLvlLbl val="0"/>
      </c:catAx>
      <c:valAx>
        <c:axId val="443516944"/>
        <c:scaling>
          <c:orientation val="minMax"/>
          <c:max val="440"/>
          <c:min val="380"/>
        </c:scaling>
        <c:delete val="0"/>
        <c:axPos val="l"/>
        <c:title>
          <c:tx>
            <c:rich>
              <a:bodyPr rot="-5400000" vert="horz"/>
              <a:lstStyle/>
              <a:p>
                <a:pPr>
                  <a:defRPr sz="1400"/>
                </a:pPr>
                <a:r>
                  <a:rPr lang="en-US" sz="1400"/>
                  <a:t>Down-welling long wave radiation (W/m</a:t>
                </a:r>
                <a:r>
                  <a:rPr lang="en-US" sz="1400" baseline="30000"/>
                  <a:t>2</a:t>
                </a:r>
                <a:r>
                  <a:rPr lang="en-US" sz="1400"/>
                  <a:t>)</a:t>
                </a:r>
              </a:p>
            </c:rich>
          </c:tx>
          <c:overlay val="0"/>
        </c:title>
        <c:numFmt formatCode="0" sourceLinked="0"/>
        <c:majorTickMark val="out"/>
        <c:minorTickMark val="none"/>
        <c:tickLblPos val="nextTo"/>
        <c:txPr>
          <a:bodyPr/>
          <a:lstStyle/>
          <a:p>
            <a:pPr>
              <a:defRPr sz="12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DWSR</a:t>
            </a:r>
          </a:p>
        </c:rich>
      </c:tx>
      <c:overlay val="1"/>
    </c:title>
    <c:autoTitleDeleted val="0"/>
    <c:plotArea>
      <c:layout>
        <c:manualLayout>
          <c:layoutTarget val="inner"/>
          <c:xMode val="edge"/>
          <c:yMode val="edge"/>
          <c:x val="9.11056628456062E-2"/>
          <c:y val="5.8519854336054687E-2"/>
          <c:w val="0.86830892106086521"/>
          <c:h val="0.82099026246371665"/>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Rad'!$B$61:$M$61</c:f>
              <c:numCache>
                <c:formatCode>0.0</c:formatCode>
                <c:ptCount val="12"/>
                <c:pt idx="0">
                  <c:v>178.69200000000001</c:v>
                </c:pt>
                <c:pt idx="1">
                  <c:v>203.44499999999999</c:v>
                </c:pt>
                <c:pt idx="2">
                  <c:v>206.76400000000001</c:v>
                </c:pt>
              </c:numCache>
            </c:numRef>
          </c:val>
          <c:smooth val="0"/>
          <c:extLst>
            <c:ext xmlns:c16="http://schemas.microsoft.com/office/drawing/2014/chart" uri="{C3380CC4-5D6E-409C-BE32-E72D297353CC}">
              <c16:uniqueId val="{00000000-0904-4E7A-9F73-4979604596C8}"/>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Rad'!$B$65:$M$65</c:f>
                <c:numCache>
                  <c:formatCode>General</c:formatCode>
                  <c:ptCount val="12"/>
                  <c:pt idx="0">
                    <c:v>17.196892501101601</c:v>
                  </c:pt>
                  <c:pt idx="1">
                    <c:v>6.2061646368751804</c:v>
                  </c:pt>
                  <c:pt idx="2">
                    <c:v>13.520903085593069</c:v>
                  </c:pt>
                  <c:pt idx="3">
                    <c:v>24.290392261433105</c:v>
                  </c:pt>
                  <c:pt idx="4">
                    <c:v>12.159344192613531</c:v>
                  </c:pt>
                  <c:pt idx="5">
                    <c:v>16.487732409279232</c:v>
                  </c:pt>
                  <c:pt idx="6">
                    <c:v>10.754932702924945</c:v>
                  </c:pt>
                  <c:pt idx="7">
                    <c:v>6.8294885443770834</c:v>
                  </c:pt>
                  <c:pt idx="8">
                    <c:v>8.7291950230247473</c:v>
                  </c:pt>
                  <c:pt idx="9">
                    <c:v>7.3562292782677998</c:v>
                  </c:pt>
                  <c:pt idx="10">
                    <c:v>10.355697308728177</c:v>
                  </c:pt>
                  <c:pt idx="11">
                    <c:v>14.029489520094605</c:v>
                  </c:pt>
                </c:numCache>
              </c:numRef>
            </c:plus>
            <c:minus>
              <c:numRef>
                <c:f>'Net Rad'!$B$65:$M$65</c:f>
                <c:numCache>
                  <c:formatCode>General</c:formatCode>
                  <c:ptCount val="12"/>
                  <c:pt idx="0">
                    <c:v>17.196892501101601</c:v>
                  </c:pt>
                  <c:pt idx="1">
                    <c:v>6.2061646368751804</c:v>
                  </c:pt>
                  <c:pt idx="2">
                    <c:v>13.520903085593069</c:v>
                  </c:pt>
                  <c:pt idx="3">
                    <c:v>24.290392261433105</c:v>
                  </c:pt>
                  <c:pt idx="4">
                    <c:v>12.159344192613531</c:v>
                  </c:pt>
                  <c:pt idx="5">
                    <c:v>16.487732409279232</c:v>
                  </c:pt>
                  <c:pt idx="6">
                    <c:v>10.754932702924945</c:v>
                  </c:pt>
                  <c:pt idx="7">
                    <c:v>6.8294885443770834</c:v>
                  </c:pt>
                  <c:pt idx="8">
                    <c:v>8.7291950230247473</c:v>
                  </c:pt>
                  <c:pt idx="9">
                    <c:v>7.3562292782677998</c:v>
                  </c:pt>
                  <c:pt idx="10">
                    <c:v>10.355697308728177</c:v>
                  </c:pt>
                  <c:pt idx="11">
                    <c:v>14.029489520094605</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Rad'!$B$64:$M$64</c:f>
              <c:numCache>
                <c:formatCode>0.0</c:formatCode>
                <c:ptCount val="12"/>
                <c:pt idx="0">
                  <c:v>195.58022222222223</c:v>
                </c:pt>
                <c:pt idx="1">
                  <c:v>212.16999999999996</c:v>
                </c:pt>
                <c:pt idx="2">
                  <c:v>215.60133333333337</c:v>
                </c:pt>
                <c:pt idx="3">
                  <c:v>203.98124999999999</c:v>
                </c:pt>
                <c:pt idx="4">
                  <c:v>164.61577777777777</c:v>
                </c:pt>
                <c:pt idx="5">
                  <c:v>148.65733333333336</c:v>
                </c:pt>
                <c:pt idx="6">
                  <c:v>138.41677777777778</c:v>
                </c:pt>
                <c:pt idx="7">
                  <c:v>145.44855555555557</c:v>
                </c:pt>
                <c:pt idx="8">
                  <c:v>148.75566666666668</c:v>
                </c:pt>
                <c:pt idx="9">
                  <c:v>149.99322222222222</c:v>
                </c:pt>
                <c:pt idx="10">
                  <c:v>134.76166666666668</c:v>
                </c:pt>
                <c:pt idx="11">
                  <c:v>170.98422222222223</c:v>
                </c:pt>
              </c:numCache>
            </c:numRef>
          </c:val>
          <c:smooth val="0"/>
          <c:extLst>
            <c:ext xmlns:c16="http://schemas.microsoft.com/office/drawing/2014/chart" uri="{C3380CC4-5D6E-409C-BE32-E72D297353CC}">
              <c16:uniqueId val="{00000001-0904-4E7A-9F73-4979604596C8}"/>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200"/>
            </a:pPr>
            <a:endParaRPr lang="en-US"/>
          </a:p>
        </c:txPr>
        <c:crossAx val="443516944"/>
        <c:crosses val="autoZero"/>
        <c:auto val="1"/>
        <c:lblAlgn val="ctr"/>
        <c:lblOffset val="100"/>
        <c:noMultiLvlLbl val="0"/>
      </c:catAx>
      <c:valAx>
        <c:axId val="443516944"/>
        <c:scaling>
          <c:orientation val="minMax"/>
          <c:min val="100"/>
        </c:scaling>
        <c:delete val="0"/>
        <c:axPos val="l"/>
        <c:title>
          <c:tx>
            <c:rich>
              <a:bodyPr rot="-5400000" vert="horz"/>
              <a:lstStyle/>
              <a:p>
                <a:pPr>
                  <a:defRPr/>
                </a:pPr>
                <a:r>
                  <a:rPr lang="en-US" sz="1400"/>
                  <a:t>Down-welling short wave radiation (W/m</a:t>
                </a:r>
                <a:r>
                  <a:rPr lang="en-US" sz="1400" baseline="30000"/>
                  <a:t>2</a:t>
                </a:r>
                <a:r>
                  <a:rPr lang="en-US" sz="1400"/>
                  <a:t>)</a:t>
                </a:r>
              </a:p>
            </c:rich>
          </c:tx>
          <c:overlay val="0"/>
        </c:title>
        <c:numFmt formatCode="0" sourceLinked="0"/>
        <c:majorTickMark val="out"/>
        <c:minorTickMark val="none"/>
        <c:tickLblPos val="nextTo"/>
        <c:txPr>
          <a:bodyPr/>
          <a:lstStyle/>
          <a:p>
            <a:pPr>
              <a:defRPr sz="12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Net Rad.</a:t>
            </a:r>
          </a:p>
        </c:rich>
      </c:tx>
      <c:overlay val="1"/>
    </c:title>
    <c:autoTitleDeleted val="0"/>
    <c:plotArea>
      <c:layout>
        <c:manualLayout>
          <c:layoutTarget val="inner"/>
          <c:xMode val="edge"/>
          <c:yMode val="edge"/>
          <c:x val="0.10421605503132712"/>
          <c:y val="7.5240395933641027E-2"/>
          <c:w val="0.85519856242529535"/>
          <c:h val="0.80426954239137127"/>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Rad'!$B$111:$M$111</c:f>
              <c:numCache>
                <c:formatCode>0.0</c:formatCode>
                <c:ptCount val="12"/>
                <c:pt idx="0">
                  <c:v>90.289000000000001</c:v>
                </c:pt>
                <c:pt idx="1">
                  <c:v>116.928</c:v>
                </c:pt>
                <c:pt idx="2">
                  <c:v>115.937</c:v>
                </c:pt>
              </c:numCache>
            </c:numRef>
          </c:val>
          <c:smooth val="0"/>
          <c:extLst>
            <c:ext xmlns:c16="http://schemas.microsoft.com/office/drawing/2014/chart" uri="{C3380CC4-5D6E-409C-BE32-E72D297353CC}">
              <c16:uniqueId val="{00000000-AE5E-4CBB-A660-74D8791C2BFB}"/>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Rad'!$B$115:$M$115</c:f>
                <c:numCache>
                  <c:formatCode>General</c:formatCode>
                  <c:ptCount val="12"/>
                  <c:pt idx="0">
                    <c:v>7.1056954288639318</c:v>
                  </c:pt>
                  <c:pt idx="1">
                    <c:v>8.1581765953619261</c:v>
                  </c:pt>
                  <c:pt idx="2">
                    <c:v>7.1808897274486654</c:v>
                  </c:pt>
                  <c:pt idx="3">
                    <c:v>9.6114946622706494</c:v>
                  </c:pt>
                  <c:pt idx="4">
                    <c:v>6.5973809218338904</c:v>
                  </c:pt>
                  <c:pt idx="5">
                    <c:v>9.4005778649210932</c:v>
                  </c:pt>
                  <c:pt idx="6">
                    <c:v>6.2467284437535762</c:v>
                  </c:pt>
                  <c:pt idx="7">
                    <c:v>6.5513241218855924</c:v>
                  </c:pt>
                  <c:pt idx="8">
                    <c:v>5.6146161291559196</c:v>
                  </c:pt>
                  <c:pt idx="9">
                    <c:v>5.4715805988763435</c:v>
                  </c:pt>
                  <c:pt idx="10">
                    <c:v>5.627607975665839</c:v>
                  </c:pt>
                  <c:pt idx="11">
                    <c:v>5.2989111329068779</c:v>
                  </c:pt>
                </c:numCache>
              </c:numRef>
            </c:plus>
            <c:minus>
              <c:numRef>
                <c:f>'Net Rad'!$B$115:$M$115</c:f>
                <c:numCache>
                  <c:formatCode>General</c:formatCode>
                  <c:ptCount val="12"/>
                  <c:pt idx="0">
                    <c:v>7.1056954288639318</c:v>
                  </c:pt>
                  <c:pt idx="1">
                    <c:v>8.1581765953619261</c:v>
                  </c:pt>
                  <c:pt idx="2">
                    <c:v>7.1808897274486654</c:v>
                  </c:pt>
                  <c:pt idx="3">
                    <c:v>9.6114946622706494</c:v>
                  </c:pt>
                  <c:pt idx="4">
                    <c:v>6.5973809218338904</c:v>
                  </c:pt>
                  <c:pt idx="5">
                    <c:v>9.4005778649210932</c:v>
                  </c:pt>
                  <c:pt idx="6">
                    <c:v>6.2467284437535762</c:v>
                  </c:pt>
                  <c:pt idx="7">
                    <c:v>6.5513241218855924</c:v>
                  </c:pt>
                  <c:pt idx="8">
                    <c:v>5.6146161291559196</c:v>
                  </c:pt>
                  <c:pt idx="9">
                    <c:v>5.4715805988763435</c:v>
                  </c:pt>
                  <c:pt idx="10">
                    <c:v>5.627607975665839</c:v>
                  </c:pt>
                  <c:pt idx="11">
                    <c:v>5.2989111329068779</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Rad'!$B$114:$M$114</c:f>
              <c:numCache>
                <c:formatCode>0.0</c:formatCode>
                <c:ptCount val="12"/>
                <c:pt idx="0">
                  <c:v>99.858444444444459</c:v>
                </c:pt>
                <c:pt idx="1">
                  <c:v>109.14988888888888</c:v>
                </c:pt>
                <c:pt idx="2">
                  <c:v>110.81055555555555</c:v>
                </c:pt>
                <c:pt idx="3">
                  <c:v>112.93625</c:v>
                </c:pt>
                <c:pt idx="4">
                  <c:v>102.50344444444444</c:v>
                </c:pt>
                <c:pt idx="5">
                  <c:v>90.290777777777762</c:v>
                </c:pt>
                <c:pt idx="6">
                  <c:v>85.86866666666667</c:v>
                </c:pt>
                <c:pt idx="7">
                  <c:v>89.888999999999982</c:v>
                </c:pt>
                <c:pt idx="8">
                  <c:v>91.094555555555573</c:v>
                </c:pt>
                <c:pt idx="9">
                  <c:v>89.315999999999988</c:v>
                </c:pt>
                <c:pt idx="10">
                  <c:v>81.717555555555563</c:v>
                </c:pt>
                <c:pt idx="11">
                  <c:v>93.283222222222221</c:v>
                </c:pt>
              </c:numCache>
            </c:numRef>
          </c:val>
          <c:smooth val="0"/>
          <c:extLst>
            <c:ext xmlns:c16="http://schemas.microsoft.com/office/drawing/2014/chart" uri="{C3380CC4-5D6E-409C-BE32-E72D297353CC}">
              <c16:uniqueId val="{00000001-AE5E-4CBB-A660-74D8791C2BFB}"/>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200"/>
            </a:pPr>
            <a:endParaRPr lang="en-US"/>
          </a:p>
        </c:txPr>
        <c:crossAx val="443516944"/>
        <c:crosses val="autoZero"/>
        <c:auto val="1"/>
        <c:lblAlgn val="ctr"/>
        <c:lblOffset val="100"/>
        <c:noMultiLvlLbl val="0"/>
      </c:catAx>
      <c:valAx>
        <c:axId val="443516944"/>
        <c:scaling>
          <c:orientation val="minMax"/>
          <c:min val="70"/>
        </c:scaling>
        <c:delete val="0"/>
        <c:axPos val="l"/>
        <c:title>
          <c:tx>
            <c:rich>
              <a:bodyPr rot="-5400000" vert="horz"/>
              <a:lstStyle/>
              <a:p>
                <a:pPr>
                  <a:defRPr sz="1600"/>
                </a:pPr>
                <a:r>
                  <a:rPr lang="en-US" sz="1600"/>
                  <a:t>Net radiation (W/m</a:t>
                </a:r>
                <a:r>
                  <a:rPr lang="en-US" sz="1600" baseline="30000"/>
                  <a:t>2</a:t>
                </a:r>
                <a:r>
                  <a:rPr lang="en-US" sz="1600"/>
                  <a:t>)</a:t>
                </a:r>
              </a:p>
            </c:rich>
          </c:tx>
          <c:overlay val="0"/>
        </c:title>
        <c:numFmt formatCode="0" sourceLinked="0"/>
        <c:majorTickMark val="out"/>
        <c:minorTickMark val="none"/>
        <c:tickLblPos val="nextTo"/>
        <c:txPr>
          <a:bodyPr/>
          <a:lstStyle/>
          <a:p>
            <a:pPr>
              <a:defRPr sz="12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NSWR</a:t>
            </a:r>
          </a:p>
        </c:rich>
      </c:tx>
      <c:overlay val="1"/>
    </c:title>
    <c:autoTitleDeleted val="0"/>
    <c:plotArea>
      <c:layout>
        <c:manualLayout>
          <c:layoutTarget val="inner"/>
          <c:xMode val="edge"/>
          <c:yMode val="edge"/>
          <c:x val="0.10608897242460956"/>
          <c:y val="6.4577982968491307E-2"/>
          <c:w val="0.85332564503201291"/>
          <c:h val="0.81493205957325454"/>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Rad'!$B$136:$M$136</c:f>
              <c:numCache>
                <c:formatCode>0.0</c:formatCode>
                <c:ptCount val="12"/>
                <c:pt idx="0">
                  <c:v>140.78100000000001</c:v>
                </c:pt>
                <c:pt idx="1">
                  <c:v>169.24799999999999</c:v>
                </c:pt>
                <c:pt idx="2">
                  <c:v>170.50200000000001</c:v>
                </c:pt>
              </c:numCache>
            </c:numRef>
          </c:val>
          <c:smooth val="0"/>
          <c:extLst>
            <c:ext xmlns:c16="http://schemas.microsoft.com/office/drawing/2014/chart" uri="{C3380CC4-5D6E-409C-BE32-E72D297353CC}">
              <c16:uniqueId val="{00000000-78AB-40EB-92C8-CFA78568C525}"/>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Rad'!$B$140:$M$140</c:f>
                <c:numCache>
                  <c:formatCode>General</c:formatCode>
                  <c:ptCount val="12"/>
                  <c:pt idx="0">
                    <c:v>13.68776483762049</c:v>
                  </c:pt>
                  <c:pt idx="1">
                    <c:v>5.3073159176743943</c:v>
                  </c:pt>
                  <c:pt idx="2">
                    <c:v>10.383588446571727</c:v>
                  </c:pt>
                  <c:pt idx="3">
                    <c:v>20.150522977527299</c:v>
                  </c:pt>
                  <c:pt idx="4">
                    <c:v>10.48863197440183</c:v>
                  </c:pt>
                  <c:pt idx="5">
                    <c:v>13.74823943274165</c:v>
                  </c:pt>
                  <c:pt idx="6">
                    <c:v>8.3434121433886084</c:v>
                  </c:pt>
                  <c:pt idx="7">
                    <c:v>6.8568508948674385</c:v>
                  </c:pt>
                  <c:pt idx="8">
                    <c:v>6.657731447556122</c:v>
                  </c:pt>
                  <c:pt idx="9">
                    <c:v>5.8962953929659188</c:v>
                  </c:pt>
                  <c:pt idx="10">
                    <c:v>8.5463954503898591</c:v>
                  </c:pt>
                  <c:pt idx="11">
                    <c:v>10.867795871799908</c:v>
                  </c:pt>
                </c:numCache>
              </c:numRef>
            </c:plus>
            <c:minus>
              <c:numRef>
                <c:f>'Net Rad'!$B$140:$M$140</c:f>
                <c:numCache>
                  <c:formatCode>General</c:formatCode>
                  <c:ptCount val="12"/>
                  <c:pt idx="0">
                    <c:v>13.68776483762049</c:v>
                  </c:pt>
                  <c:pt idx="1">
                    <c:v>5.3073159176743943</c:v>
                  </c:pt>
                  <c:pt idx="2">
                    <c:v>10.383588446571727</c:v>
                  </c:pt>
                  <c:pt idx="3">
                    <c:v>20.150522977527299</c:v>
                  </c:pt>
                  <c:pt idx="4">
                    <c:v>10.48863197440183</c:v>
                  </c:pt>
                  <c:pt idx="5">
                    <c:v>13.74823943274165</c:v>
                  </c:pt>
                  <c:pt idx="6">
                    <c:v>8.3434121433886084</c:v>
                  </c:pt>
                  <c:pt idx="7">
                    <c:v>6.8568508948674385</c:v>
                  </c:pt>
                  <c:pt idx="8">
                    <c:v>6.657731447556122</c:v>
                  </c:pt>
                  <c:pt idx="9">
                    <c:v>5.8962953929659188</c:v>
                  </c:pt>
                  <c:pt idx="10">
                    <c:v>8.5463954503898591</c:v>
                  </c:pt>
                  <c:pt idx="11">
                    <c:v>10.867795871799908</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Rad'!$B$139:$M$139</c:f>
              <c:numCache>
                <c:formatCode>0.0</c:formatCode>
                <c:ptCount val="12"/>
                <c:pt idx="0">
                  <c:v>156.32233333333335</c:v>
                </c:pt>
                <c:pt idx="1">
                  <c:v>172.95000000000002</c:v>
                </c:pt>
                <c:pt idx="2">
                  <c:v>176.24944444444444</c:v>
                </c:pt>
                <c:pt idx="3">
                  <c:v>168.13437500000001</c:v>
                </c:pt>
                <c:pt idx="4">
                  <c:v>137.57622222222224</c:v>
                </c:pt>
                <c:pt idx="5">
                  <c:v>123.19500000000001</c:v>
                </c:pt>
                <c:pt idx="6">
                  <c:v>114.34122222222224</c:v>
                </c:pt>
                <c:pt idx="7">
                  <c:v>119.58977777777778</c:v>
                </c:pt>
                <c:pt idx="8">
                  <c:v>121.52855555555556</c:v>
                </c:pt>
                <c:pt idx="9">
                  <c:v>121.90911111111114</c:v>
                </c:pt>
                <c:pt idx="10">
                  <c:v>109.07677777777779</c:v>
                </c:pt>
                <c:pt idx="11">
                  <c:v>136.6321111111111</c:v>
                </c:pt>
              </c:numCache>
            </c:numRef>
          </c:val>
          <c:smooth val="0"/>
          <c:extLst>
            <c:ext xmlns:c16="http://schemas.microsoft.com/office/drawing/2014/chart" uri="{C3380CC4-5D6E-409C-BE32-E72D297353CC}">
              <c16:uniqueId val="{00000001-78AB-40EB-92C8-CFA78568C525}"/>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200"/>
            </a:pPr>
            <a:endParaRPr lang="en-US"/>
          </a:p>
        </c:txPr>
        <c:crossAx val="443516944"/>
        <c:crosses val="autoZero"/>
        <c:auto val="1"/>
        <c:lblAlgn val="ctr"/>
        <c:lblOffset val="100"/>
        <c:noMultiLvlLbl val="0"/>
      </c:catAx>
      <c:valAx>
        <c:axId val="443516944"/>
        <c:scaling>
          <c:orientation val="minMax"/>
          <c:min val="90"/>
        </c:scaling>
        <c:delete val="0"/>
        <c:axPos val="l"/>
        <c:title>
          <c:tx>
            <c:rich>
              <a:bodyPr rot="-5400000" vert="horz"/>
              <a:lstStyle/>
              <a:p>
                <a:pPr>
                  <a:defRPr sz="1600"/>
                </a:pPr>
                <a:r>
                  <a:rPr lang="en-US" sz="1600"/>
                  <a:t>Net Short Ware Radiation (W/m</a:t>
                </a:r>
                <a:r>
                  <a:rPr lang="en-US" sz="1600" baseline="30000"/>
                  <a:t>2</a:t>
                </a:r>
                <a:r>
                  <a:rPr lang="en-US" sz="1600"/>
                  <a:t>)</a:t>
                </a:r>
              </a:p>
            </c:rich>
          </c:tx>
          <c:overlay val="0"/>
        </c:title>
        <c:numFmt formatCode="0" sourceLinked="0"/>
        <c:majorTickMark val="out"/>
        <c:minorTickMark val="none"/>
        <c:tickLblPos val="nextTo"/>
        <c:txPr>
          <a:bodyPr/>
          <a:lstStyle/>
          <a:p>
            <a:pPr>
              <a:defRPr sz="12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Celestino</a:t>
            </a:r>
          </a:p>
        </c:rich>
      </c:tx>
      <c:layout>
        <c:manualLayout>
          <c:xMode val="edge"/>
          <c:yMode val="edge"/>
          <c:x val="0.18147395452458293"/>
          <c:y val="2.5089605734767026E-2"/>
        </c:manualLayout>
      </c:layout>
      <c:overlay val="1"/>
    </c:title>
    <c:autoTitleDeleted val="0"/>
    <c:plotArea>
      <c:layout>
        <c:manualLayout>
          <c:layoutTarget val="inner"/>
          <c:xMode val="edge"/>
          <c:yMode val="edge"/>
          <c:x val="0.1337751058655465"/>
          <c:y val="8.4843225242006035E-2"/>
          <c:w val="0.83778915324569314"/>
          <c:h val="0.75789236022916495"/>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Rainfall!$B$64:$M$64</c:f>
              <c:numCache>
                <c:formatCode>0.0</c:formatCode>
                <c:ptCount val="12"/>
                <c:pt idx="0">
                  <c:v>12.32</c:v>
                </c:pt>
                <c:pt idx="1">
                  <c:v>37.975000000000001</c:v>
                </c:pt>
                <c:pt idx="2">
                  <c:v>82.68</c:v>
                </c:pt>
              </c:numCache>
            </c:numRef>
          </c:val>
          <c:smooth val="0"/>
          <c:extLst>
            <c:ext xmlns:c16="http://schemas.microsoft.com/office/drawing/2014/chart" uri="{C3380CC4-5D6E-409C-BE32-E72D297353CC}">
              <c16:uniqueId val="{00000000-0AE2-4BBA-91BE-9306B75ECFFC}"/>
            </c:ext>
          </c:extLst>
        </c:ser>
        <c:ser>
          <c:idx val="1"/>
          <c:order val="1"/>
          <c:tx>
            <c:v>2009-2023</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Rainfall!$B$66:$M$66</c:f>
              <c:numCache>
                <c:formatCode>0.0</c:formatCode>
                <c:ptCount val="12"/>
                <c:pt idx="0">
                  <c:v>36.074534846249996</c:v>
                </c:pt>
                <c:pt idx="1">
                  <c:v>59.087878149374994</c:v>
                </c:pt>
                <c:pt idx="2">
                  <c:v>98.299431343125008</c:v>
                </c:pt>
                <c:pt idx="3">
                  <c:v>224.937456381125</c:v>
                </c:pt>
                <c:pt idx="4">
                  <c:v>495.34307840779172</c:v>
                </c:pt>
                <c:pt idx="5">
                  <c:v>772.16048384245846</c:v>
                </c:pt>
                <c:pt idx="6">
                  <c:v>1066.1705265004584</c:v>
                </c:pt>
                <c:pt idx="7">
                  <c:v>1335.1435265004584</c:v>
                </c:pt>
                <c:pt idx="8">
                  <c:v>1574.8688959904584</c:v>
                </c:pt>
                <c:pt idx="9">
                  <c:v>1889.7025626571251</c:v>
                </c:pt>
                <c:pt idx="10">
                  <c:v>2332.071562657125</c:v>
                </c:pt>
                <c:pt idx="11">
                  <c:v>2578.2184959904585</c:v>
                </c:pt>
              </c:numCache>
            </c:numRef>
          </c:val>
          <c:smooth val="0"/>
          <c:extLst>
            <c:ext xmlns:c16="http://schemas.microsoft.com/office/drawing/2014/chart" uri="{C3380CC4-5D6E-409C-BE32-E72D297353CC}">
              <c16:uniqueId val="{00000001-0AE2-4BBA-91BE-9306B75ECFFC}"/>
            </c:ext>
          </c:extLst>
        </c:ser>
        <c:dLbls>
          <c:showLegendKey val="0"/>
          <c:showVal val="0"/>
          <c:showCatName val="0"/>
          <c:showSerName val="0"/>
          <c:showPercent val="0"/>
          <c:showBubbleSize val="0"/>
        </c:dLbls>
        <c:marker val="1"/>
        <c:smooth val="0"/>
        <c:axId val="787505576"/>
        <c:axId val="787505968"/>
      </c:lineChart>
      <c:catAx>
        <c:axId val="78750557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787505968"/>
        <c:crosses val="autoZero"/>
        <c:auto val="1"/>
        <c:lblAlgn val="ctr"/>
        <c:lblOffset val="100"/>
        <c:noMultiLvlLbl val="0"/>
      </c:catAx>
      <c:valAx>
        <c:axId val="787505968"/>
        <c:scaling>
          <c:orientation val="minMax"/>
        </c:scaling>
        <c:delete val="0"/>
        <c:axPos val="l"/>
        <c:title>
          <c:tx>
            <c:rich>
              <a:bodyPr rot="-5400000" vert="horz"/>
              <a:lstStyle/>
              <a:p>
                <a:pPr>
                  <a:defRPr sz="1600"/>
                </a:pPr>
                <a:r>
                  <a:rPr lang="en-US" sz="1600"/>
                  <a:t>Precipitatoin (mm)</a:t>
                </a:r>
              </a:p>
            </c:rich>
          </c:tx>
          <c:overlay val="0"/>
        </c:title>
        <c:numFmt formatCode="0" sourceLinked="0"/>
        <c:majorTickMark val="out"/>
        <c:minorTickMark val="none"/>
        <c:tickLblPos val="nextTo"/>
        <c:txPr>
          <a:bodyPr/>
          <a:lstStyle/>
          <a:p>
            <a:pPr>
              <a:defRPr sz="1100"/>
            </a:pPr>
            <a:endParaRPr lang="en-US"/>
          </a:p>
        </c:txPr>
        <c:crossAx val="787505576"/>
        <c:crosses val="autoZero"/>
        <c:crossBetween val="between"/>
      </c:valAx>
    </c:plotArea>
    <c:legend>
      <c:legendPos val="r"/>
      <c:layout>
        <c:manualLayout>
          <c:xMode val="edge"/>
          <c:yMode val="edge"/>
          <c:x val="0.16383620169284629"/>
          <c:y val="0.16339487124920196"/>
          <c:w val="0.19678768326872259"/>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Radiometer</a:t>
            </a:r>
            <a:r>
              <a:rPr lang="en-US" baseline="0"/>
              <a:t> Temp.</a:t>
            </a:r>
            <a:endParaRPr lang="en-US"/>
          </a:p>
        </c:rich>
      </c:tx>
      <c:overlay val="1"/>
    </c:title>
    <c:autoTitleDeleted val="0"/>
    <c:plotArea>
      <c:layout>
        <c:manualLayout>
          <c:layoutTarget val="inner"/>
          <c:xMode val="edge"/>
          <c:yMode val="edge"/>
          <c:x val="0.10234313763804471"/>
          <c:y val="7.6602285736609071E-2"/>
          <c:w val="0.85707147981857768"/>
          <c:h val="0.80290774205258952"/>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Rad'!$B$161:$M$161</c:f>
              <c:numCache>
                <c:formatCode>0.0</c:formatCode>
                <c:ptCount val="12"/>
                <c:pt idx="0">
                  <c:v>26.515999999999998</c:v>
                </c:pt>
                <c:pt idx="1">
                  <c:v>26.105</c:v>
                </c:pt>
                <c:pt idx="2">
                  <c:v>26.675000000000001</c:v>
                </c:pt>
              </c:numCache>
            </c:numRef>
          </c:val>
          <c:smooth val="0"/>
          <c:extLst>
            <c:ext xmlns:c16="http://schemas.microsoft.com/office/drawing/2014/chart" uri="{C3380CC4-5D6E-409C-BE32-E72D297353CC}">
              <c16:uniqueId val="{00000000-8EAD-42EC-AD15-09B3A5D32A43}"/>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Rad'!$B$165:$M$165</c:f>
                <c:numCache>
                  <c:formatCode>General</c:formatCode>
                  <c:ptCount val="12"/>
                  <c:pt idx="0">
                    <c:v>0.54303371084225593</c:v>
                  </c:pt>
                  <c:pt idx="1">
                    <c:v>0.25173051066567187</c:v>
                  </c:pt>
                  <c:pt idx="2">
                    <c:v>0.41245144495376007</c:v>
                  </c:pt>
                  <c:pt idx="3">
                    <c:v>0.4772839825512693</c:v>
                  </c:pt>
                  <c:pt idx="4">
                    <c:v>0.44959620772421971</c:v>
                  </c:pt>
                  <c:pt idx="5">
                    <c:v>0.53434375639657339</c:v>
                  </c:pt>
                  <c:pt idx="6">
                    <c:v>0.24778221844550882</c:v>
                  </c:pt>
                  <c:pt idx="7">
                    <c:v>0.35508887776317505</c:v>
                  </c:pt>
                  <c:pt idx="8">
                    <c:v>0.45324012522184143</c:v>
                  </c:pt>
                  <c:pt idx="9">
                    <c:v>0.45214682349873919</c:v>
                  </c:pt>
                  <c:pt idx="10">
                    <c:v>0.52626318933062766</c:v>
                  </c:pt>
                  <c:pt idx="11">
                    <c:v>0.55928548166388115</c:v>
                  </c:pt>
                </c:numCache>
              </c:numRef>
            </c:plus>
            <c:minus>
              <c:numRef>
                <c:f>'Net Rad'!$B$165:$M$165</c:f>
                <c:numCache>
                  <c:formatCode>General</c:formatCode>
                  <c:ptCount val="12"/>
                  <c:pt idx="0">
                    <c:v>0.54303371084225593</c:v>
                  </c:pt>
                  <c:pt idx="1">
                    <c:v>0.25173051066567187</c:v>
                  </c:pt>
                  <c:pt idx="2">
                    <c:v>0.41245144495376007</c:v>
                  </c:pt>
                  <c:pt idx="3">
                    <c:v>0.4772839825512693</c:v>
                  </c:pt>
                  <c:pt idx="4">
                    <c:v>0.44959620772421971</c:v>
                  </c:pt>
                  <c:pt idx="5">
                    <c:v>0.53434375639657339</c:v>
                  </c:pt>
                  <c:pt idx="6">
                    <c:v>0.24778221844550882</c:v>
                  </c:pt>
                  <c:pt idx="7">
                    <c:v>0.35508887776317505</c:v>
                  </c:pt>
                  <c:pt idx="8">
                    <c:v>0.45324012522184143</c:v>
                  </c:pt>
                  <c:pt idx="9">
                    <c:v>0.45214682349873919</c:v>
                  </c:pt>
                  <c:pt idx="10">
                    <c:v>0.52626318933062766</c:v>
                  </c:pt>
                  <c:pt idx="11">
                    <c:v>0.55928548166388115</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Rad'!$B$164:$M$164</c:f>
              <c:numCache>
                <c:formatCode>0.0</c:formatCode>
                <c:ptCount val="12"/>
                <c:pt idx="0">
                  <c:v>25.393888888888888</c:v>
                </c:pt>
                <c:pt idx="1">
                  <c:v>25.558666666666667</c:v>
                </c:pt>
                <c:pt idx="2">
                  <c:v>25.854777777777777</c:v>
                </c:pt>
                <c:pt idx="3">
                  <c:v>26.275500000000001</c:v>
                </c:pt>
                <c:pt idx="4">
                  <c:v>26.070333333333334</c:v>
                </c:pt>
                <c:pt idx="5">
                  <c:v>25.796666666666667</c:v>
                </c:pt>
                <c:pt idx="6">
                  <c:v>25.610444444444447</c:v>
                </c:pt>
                <c:pt idx="7">
                  <c:v>25.725111111111111</c:v>
                </c:pt>
                <c:pt idx="8">
                  <c:v>25.641888888888889</c:v>
                </c:pt>
                <c:pt idx="9">
                  <c:v>25.520666666666667</c:v>
                </c:pt>
                <c:pt idx="10">
                  <c:v>24.983777777777775</c:v>
                </c:pt>
                <c:pt idx="11">
                  <c:v>25.661000000000001</c:v>
                </c:pt>
              </c:numCache>
            </c:numRef>
          </c:val>
          <c:smooth val="0"/>
          <c:extLst>
            <c:ext xmlns:c16="http://schemas.microsoft.com/office/drawing/2014/chart" uri="{C3380CC4-5D6E-409C-BE32-E72D297353CC}">
              <c16:uniqueId val="{00000001-8EAD-42EC-AD15-09B3A5D32A43}"/>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200"/>
            </a:pPr>
            <a:endParaRPr lang="en-US"/>
          </a:p>
        </c:txPr>
        <c:crossAx val="443516944"/>
        <c:crosses val="autoZero"/>
        <c:auto val="1"/>
        <c:lblAlgn val="ctr"/>
        <c:lblOffset val="100"/>
        <c:noMultiLvlLbl val="0"/>
      </c:catAx>
      <c:valAx>
        <c:axId val="443516944"/>
        <c:scaling>
          <c:orientation val="minMax"/>
          <c:max val="27.5"/>
          <c:min val="24"/>
        </c:scaling>
        <c:delete val="0"/>
        <c:axPos val="l"/>
        <c:title>
          <c:tx>
            <c:rich>
              <a:bodyPr rot="-5400000" vert="horz"/>
              <a:lstStyle/>
              <a:p>
                <a:pPr>
                  <a:defRPr sz="1600"/>
                </a:pPr>
                <a:r>
                  <a:rPr lang="en-US" sz="1600"/>
                  <a:t>Temperature (C)</a:t>
                </a:r>
              </a:p>
            </c:rich>
          </c:tx>
          <c:overlay val="0"/>
        </c:title>
        <c:numFmt formatCode="0.0" sourceLinked="0"/>
        <c:majorTickMark val="out"/>
        <c:minorTickMark val="none"/>
        <c:tickLblPos val="nextTo"/>
        <c:txPr>
          <a:bodyPr/>
          <a:lstStyle/>
          <a:p>
            <a:pPr>
              <a:defRPr sz="12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RDLW</a:t>
            </a:r>
            <a:r>
              <a:rPr lang="en-US"/>
              <a:t>R</a:t>
            </a:r>
          </a:p>
        </c:rich>
      </c:tx>
      <c:layout>
        <c:manualLayout>
          <c:xMode val="edge"/>
          <c:yMode val="edge"/>
          <c:x val="0.34522241309307206"/>
          <c:y val="0.14261705278479567"/>
        </c:manualLayout>
      </c:layout>
      <c:overlay val="1"/>
    </c:title>
    <c:autoTitleDeleted val="0"/>
    <c:plotArea>
      <c:layout>
        <c:manualLayout>
          <c:layoutTarget val="inner"/>
          <c:xMode val="edge"/>
          <c:yMode val="edge"/>
          <c:x val="9.11056628456062E-2"/>
          <c:y val="5.8450932031517612E-2"/>
          <c:w val="0.86830892106086521"/>
          <c:h val="0.82105909575768099"/>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Rad'!$B$186:$M$186</c:f>
              <c:numCache>
                <c:formatCode>0.0</c:formatCode>
                <c:ptCount val="12"/>
                <c:pt idx="0">
                  <c:v>-51.027999999999999</c:v>
                </c:pt>
                <c:pt idx="1">
                  <c:v>-44.601999999999997</c:v>
                </c:pt>
                <c:pt idx="2">
                  <c:v>-47.999000000000002</c:v>
                </c:pt>
              </c:numCache>
            </c:numRef>
          </c:val>
          <c:smooth val="0"/>
          <c:extLst>
            <c:ext xmlns:c16="http://schemas.microsoft.com/office/drawing/2014/chart" uri="{C3380CC4-5D6E-409C-BE32-E72D297353CC}">
              <c16:uniqueId val="{00000000-5A49-40E8-9A9F-80F38CE2A22A}"/>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Rad'!$B$190:$M$190</c:f>
                <c:numCache>
                  <c:formatCode>General</c:formatCode>
                  <c:ptCount val="12"/>
                  <c:pt idx="0">
                    <c:v>7.2560300918921179</c:v>
                  </c:pt>
                  <c:pt idx="1">
                    <c:v>5.0742666246244665</c:v>
                  </c:pt>
                  <c:pt idx="2">
                    <c:v>5.8623918421673213</c:v>
                  </c:pt>
                  <c:pt idx="3">
                    <c:v>8.5664667735387248</c:v>
                  </c:pt>
                  <c:pt idx="4">
                    <c:v>3.4883972680874398</c:v>
                  </c:pt>
                  <c:pt idx="5">
                    <c:v>3.949354655439846</c:v>
                  </c:pt>
                  <c:pt idx="6">
                    <c:v>2.5341869888475963</c:v>
                  </c:pt>
                  <c:pt idx="7">
                    <c:v>1.4223846272291401</c:v>
                  </c:pt>
                  <c:pt idx="8">
                    <c:v>3.6858548872683432</c:v>
                  </c:pt>
                  <c:pt idx="9">
                    <c:v>1.8196991509587503</c:v>
                  </c:pt>
                  <c:pt idx="10">
                    <c:v>4.7385567012658116</c:v>
                  </c:pt>
                  <c:pt idx="11">
                    <c:v>7.8319262069500883</c:v>
                  </c:pt>
                </c:numCache>
              </c:numRef>
            </c:plus>
            <c:minus>
              <c:numRef>
                <c:f>'Net Rad'!$B$190:$M$190</c:f>
                <c:numCache>
                  <c:formatCode>General</c:formatCode>
                  <c:ptCount val="12"/>
                  <c:pt idx="0">
                    <c:v>7.2560300918921179</c:v>
                  </c:pt>
                  <c:pt idx="1">
                    <c:v>5.0742666246244665</c:v>
                  </c:pt>
                  <c:pt idx="2">
                    <c:v>5.8623918421673213</c:v>
                  </c:pt>
                  <c:pt idx="3">
                    <c:v>8.5664667735387248</c:v>
                  </c:pt>
                  <c:pt idx="4">
                    <c:v>3.4883972680874398</c:v>
                  </c:pt>
                  <c:pt idx="5">
                    <c:v>3.949354655439846</c:v>
                  </c:pt>
                  <c:pt idx="6">
                    <c:v>2.5341869888475963</c:v>
                  </c:pt>
                  <c:pt idx="7">
                    <c:v>1.4223846272291401</c:v>
                  </c:pt>
                  <c:pt idx="8">
                    <c:v>3.6858548872683432</c:v>
                  </c:pt>
                  <c:pt idx="9">
                    <c:v>1.8196991509587503</c:v>
                  </c:pt>
                  <c:pt idx="10">
                    <c:v>4.7385567012658116</c:v>
                  </c:pt>
                  <c:pt idx="11">
                    <c:v>7.8319262069500883</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Rad'!$B$189:$M$189</c:f>
              <c:numCache>
                <c:formatCode>0.0</c:formatCode>
                <c:ptCount val="12"/>
                <c:pt idx="0">
                  <c:v>-51.916222222222224</c:v>
                </c:pt>
                <c:pt idx="1">
                  <c:v>-54.742555555555548</c:v>
                </c:pt>
                <c:pt idx="2">
                  <c:v>-54.715888888888891</c:v>
                </c:pt>
                <c:pt idx="3">
                  <c:v>-45.605874999999997</c:v>
                </c:pt>
                <c:pt idx="4">
                  <c:v>-30.944333333333336</c:v>
                </c:pt>
                <c:pt idx="5">
                  <c:v>-30.270222222222223</c:v>
                </c:pt>
                <c:pt idx="6">
                  <c:v>-25.99077777777778</c:v>
                </c:pt>
                <c:pt idx="7">
                  <c:v>-27.839555555555556</c:v>
                </c:pt>
                <c:pt idx="8">
                  <c:v>-28.779333333333334</c:v>
                </c:pt>
                <c:pt idx="9">
                  <c:v>-30.825333333333333</c:v>
                </c:pt>
                <c:pt idx="10">
                  <c:v>-25.409888888888887</c:v>
                </c:pt>
                <c:pt idx="11">
                  <c:v>-42.008111111111106</c:v>
                </c:pt>
              </c:numCache>
            </c:numRef>
          </c:val>
          <c:smooth val="0"/>
          <c:extLst>
            <c:ext xmlns:c16="http://schemas.microsoft.com/office/drawing/2014/chart" uri="{C3380CC4-5D6E-409C-BE32-E72D297353CC}">
              <c16:uniqueId val="{00000001-5A49-40E8-9A9F-80F38CE2A22A}"/>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200"/>
            </a:pPr>
            <a:endParaRPr lang="en-US"/>
          </a:p>
        </c:txPr>
        <c:crossAx val="443516944"/>
        <c:crossesAt val="-70"/>
        <c:auto val="1"/>
        <c:lblAlgn val="ctr"/>
        <c:lblOffset val="100"/>
        <c:noMultiLvlLbl val="0"/>
      </c:catAx>
      <c:valAx>
        <c:axId val="443516944"/>
        <c:scaling>
          <c:orientation val="minMax"/>
        </c:scaling>
        <c:delete val="0"/>
        <c:axPos val="l"/>
        <c:title>
          <c:tx>
            <c:rich>
              <a:bodyPr rot="-5400000" vert="horz"/>
              <a:lstStyle/>
              <a:p>
                <a:pPr>
                  <a:defRPr/>
                </a:pPr>
                <a:r>
                  <a:rPr lang="en-US" sz="1400"/>
                  <a:t>Raw Dwonweling Long Ware Rad. (W/m</a:t>
                </a:r>
                <a:r>
                  <a:rPr lang="en-US" sz="1400" baseline="30000"/>
                  <a:t>2</a:t>
                </a:r>
                <a:r>
                  <a:rPr lang="en-US" sz="1400"/>
                  <a:t>)</a:t>
                </a:r>
              </a:p>
            </c:rich>
          </c:tx>
          <c:overlay val="0"/>
        </c:title>
        <c:numFmt formatCode="0" sourceLinked="0"/>
        <c:majorTickMark val="out"/>
        <c:minorTickMark val="none"/>
        <c:tickLblPos val="nextTo"/>
        <c:txPr>
          <a:bodyPr/>
          <a:lstStyle/>
          <a:p>
            <a:pPr>
              <a:defRPr sz="1200"/>
            </a:pPr>
            <a:endParaRPr lang="en-US"/>
          </a:p>
        </c:txPr>
        <c:crossAx val="443516552"/>
        <c:crosses val="autoZero"/>
        <c:crossBetween val="between"/>
      </c:valAx>
    </c:plotArea>
    <c:legend>
      <c:legendPos val="r"/>
      <c:layout>
        <c:manualLayout>
          <c:xMode val="edge"/>
          <c:yMode val="edge"/>
          <c:x val="0.81420957026803276"/>
          <c:y val="0.73569516793641798"/>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RUL</a:t>
            </a:r>
            <a:r>
              <a:rPr lang="en-US"/>
              <a:t>WR</a:t>
            </a:r>
          </a:p>
        </c:rich>
      </c:tx>
      <c:overlay val="1"/>
    </c:title>
    <c:autoTitleDeleted val="0"/>
    <c:plotArea>
      <c:layout>
        <c:manualLayout>
          <c:layoutTarget val="inner"/>
          <c:xMode val="edge"/>
          <c:yMode val="edge"/>
          <c:x val="9.11056628456062E-2"/>
          <c:y val="6.4501383266548099E-2"/>
          <c:w val="0.86830892106086521"/>
          <c:h val="0.81500864452265032"/>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Rad'!$B$211:$M$211</c:f>
              <c:numCache>
                <c:formatCode>0.00</c:formatCode>
                <c:ptCount val="12"/>
                <c:pt idx="0">
                  <c:v>-0.53600000000000003</c:v>
                </c:pt>
                <c:pt idx="1">
                  <c:v>7.7210000000000001</c:v>
                </c:pt>
                <c:pt idx="2">
                  <c:v>6.5670000000000002</c:v>
                </c:pt>
              </c:numCache>
            </c:numRef>
          </c:val>
          <c:smooth val="0"/>
          <c:extLst>
            <c:ext xmlns:c16="http://schemas.microsoft.com/office/drawing/2014/chart" uri="{C3380CC4-5D6E-409C-BE32-E72D297353CC}">
              <c16:uniqueId val="{00000000-F71C-4F60-B826-8B17729BD755}"/>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Rad'!$B$215:$M$215</c:f>
                <c:numCache>
                  <c:formatCode>General</c:formatCode>
                  <c:ptCount val="12"/>
                  <c:pt idx="0">
                    <c:v>5.1097731847901038</c:v>
                  </c:pt>
                  <c:pt idx="1">
                    <c:v>3.6852204969460263</c:v>
                  </c:pt>
                  <c:pt idx="2">
                    <c:v>5.7457790038524026</c:v>
                  </c:pt>
                  <c:pt idx="3">
                    <c:v>5.6988430890463544</c:v>
                  </c:pt>
                  <c:pt idx="4">
                    <c:v>1.72935060869038</c:v>
                  </c:pt>
                  <c:pt idx="5">
                    <c:v>2.1186083875978587</c:v>
                  </c:pt>
                  <c:pt idx="6">
                    <c:v>1.3266363899392748</c:v>
                  </c:pt>
                  <c:pt idx="7">
                    <c:v>0.94679010345482606</c:v>
                  </c:pt>
                  <c:pt idx="8">
                    <c:v>1.4960128768756566</c:v>
                  </c:pt>
                  <c:pt idx="9">
                    <c:v>0.95805694565151556</c:v>
                  </c:pt>
                  <c:pt idx="10">
                    <c:v>1.0399238887747724</c:v>
                  </c:pt>
                  <c:pt idx="11">
                    <c:v>1.8854207090196076</c:v>
                  </c:pt>
                </c:numCache>
              </c:numRef>
            </c:plus>
            <c:minus>
              <c:numRef>
                <c:f>'Net Rad'!$B$215:$M$215</c:f>
                <c:numCache>
                  <c:formatCode>General</c:formatCode>
                  <c:ptCount val="12"/>
                  <c:pt idx="0">
                    <c:v>5.1097731847901038</c:v>
                  </c:pt>
                  <c:pt idx="1">
                    <c:v>3.6852204969460263</c:v>
                  </c:pt>
                  <c:pt idx="2">
                    <c:v>5.7457790038524026</c:v>
                  </c:pt>
                  <c:pt idx="3">
                    <c:v>5.6988430890463544</c:v>
                  </c:pt>
                  <c:pt idx="4">
                    <c:v>1.72935060869038</c:v>
                  </c:pt>
                  <c:pt idx="5">
                    <c:v>2.1186083875978587</c:v>
                  </c:pt>
                  <c:pt idx="6">
                    <c:v>1.3266363899392748</c:v>
                  </c:pt>
                  <c:pt idx="7">
                    <c:v>0.94679010345482606</c:v>
                  </c:pt>
                  <c:pt idx="8">
                    <c:v>1.4960128768756566</c:v>
                  </c:pt>
                  <c:pt idx="9">
                    <c:v>0.95805694565151556</c:v>
                  </c:pt>
                  <c:pt idx="10">
                    <c:v>1.0399238887747724</c:v>
                  </c:pt>
                  <c:pt idx="11">
                    <c:v>1.8854207090196076</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Rad'!$B$214:$M$214</c:f>
              <c:numCache>
                <c:formatCode>0.00</c:formatCode>
                <c:ptCount val="12"/>
                <c:pt idx="0">
                  <c:v>4.5496666666666661</c:v>
                </c:pt>
                <c:pt idx="1">
                  <c:v>9.0578888888888898</c:v>
                </c:pt>
                <c:pt idx="2">
                  <c:v>10.721888888888888</c:v>
                </c:pt>
                <c:pt idx="3">
                  <c:v>9.5913750000000011</c:v>
                </c:pt>
                <c:pt idx="4">
                  <c:v>4.1294444444444443</c:v>
                </c:pt>
                <c:pt idx="5">
                  <c:v>2.6403333333333334</c:v>
                </c:pt>
                <c:pt idx="6">
                  <c:v>2.4808888888888894</c:v>
                </c:pt>
                <c:pt idx="7">
                  <c:v>1.8613333333333335</c:v>
                </c:pt>
                <c:pt idx="8">
                  <c:v>1.6544444444444444</c:v>
                </c:pt>
                <c:pt idx="9">
                  <c:v>1.7691111111111111</c:v>
                </c:pt>
                <c:pt idx="10">
                  <c:v>1.947222222222222</c:v>
                </c:pt>
                <c:pt idx="11">
                  <c:v>1.3343333333333334</c:v>
                </c:pt>
              </c:numCache>
            </c:numRef>
          </c:val>
          <c:smooth val="0"/>
          <c:extLst>
            <c:ext xmlns:c16="http://schemas.microsoft.com/office/drawing/2014/chart" uri="{C3380CC4-5D6E-409C-BE32-E72D297353CC}">
              <c16:uniqueId val="{00000001-F71C-4F60-B826-8B17729BD755}"/>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200"/>
            </a:pPr>
            <a:endParaRPr lang="en-US"/>
          </a:p>
        </c:txPr>
        <c:crossAx val="443516944"/>
        <c:crosses val="autoZero"/>
        <c:auto val="1"/>
        <c:lblAlgn val="ctr"/>
        <c:lblOffset val="100"/>
        <c:noMultiLvlLbl val="0"/>
      </c:catAx>
      <c:valAx>
        <c:axId val="443516944"/>
        <c:scaling>
          <c:orientation val="minMax"/>
        </c:scaling>
        <c:delete val="0"/>
        <c:axPos val="l"/>
        <c:title>
          <c:tx>
            <c:rich>
              <a:bodyPr rot="-5400000" vert="horz"/>
              <a:lstStyle/>
              <a:p>
                <a:pPr>
                  <a:defRPr/>
                </a:pPr>
                <a:r>
                  <a:rPr lang="en-US" sz="1400" b="1" i="0" baseline="0">
                    <a:effectLst/>
                  </a:rPr>
                  <a:t>Raw Upwelling Long Ware Rad. (W/m</a:t>
                </a:r>
                <a:r>
                  <a:rPr lang="en-US" sz="1400" b="1" i="0" baseline="30000">
                    <a:effectLst/>
                  </a:rPr>
                  <a:t>2</a:t>
                </a:r>
                <a:r>
                  <a:rPr lang="en-US" sz="1400" b="1" i="0" baseline="0">
                    <a:effectLst/>
                  </a:rPr>
                  <a:t>)</a:t>
                </a:r>
                <a:endParaRPr lang="en-US" sz="1100" b="1">
                  <a:effectLst/>
                </a:endParaRPr>
              </a:p>
            </c:rich>
          </c:tx>
          <c:overlay val="0"/>
        </c:title>
        <c:numFmt formatCode="0" sourceLinked="0"/>
        <c:majorTickMark val="out"/>
        <c:minorTickMark val="none"/>
        <c:tickLblPos val="nextTo"/>
        <c:txPr>
          <a:bodyPr/>
          <a:lstStyle/>
          <a:p>
            <a:pPr>
              <a:defRPr sz="12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US</a:t>
            </a:r>
            <a:r>
              <a:rPr lang="en-US"/>
              <a:t>WR</a:t>
            </a:r>
          </a:p>
        </c:rich>
      </c:tx>
      <c:overlay val="1"/>
    </c:title>
    <c:autoTitleDeleted val="0"/>
    <c:plotArea>
      <c:layout>
        <c:manualLayout>
          <c:layoutTarget val="inner"/>
          <c:xMode val="edge"/>
          <c:yMode val="edge"/>
          <c:x val="9.11056628456062E-2"/>
          <c:y val="7.0551834501578578E-2"/>
          <c:w val="0.86830892106086521"/>
          <c:h val="0.80895819328761986"/>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Rad'!$B$261:$M$261</c:f>
              <c:numCache>
                <c:formatCode>0.0</c:formatCode>
                <c:ptCount val="12"/>
                <c:pt idx="0">
                  <c:v>37.909999999999997</c:v>
                </c:pt>
                <c:pt idx="1">
                  <c:v>34.194000000000003</c:v>
                </c:pt>
                <c:pt idx="2">
                  <c:v>36.262</c:v>
                </c:pt>
              </c:numCache>
            </c:numRef>
          </c:val>
          <c:smooth val="0"/>
          <c:extLst>
            <c:ext xmlns:c16="http://schemas.microsoft.com/office/drawing/2014/chart" uri="{C3380CC4-5D6E-409C-BE32-E72D297353CC}">
              <c16:uniqueId val="{00000000-E8D2-4F5A-B627-3D8C8D439E27}"/>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Rad'!$B$265:$M$265</c:f>
                <c:numCache>
                  <c:formatCode>General</c:formatCode>
                  <c:ptCount val="12"/>
                  <c:pt idx="0">
                    <c:v>3.7503334444345664</c:v>
                  </c:pt>
                  <c:pt idx="1">
                    <c:v>2.6241833068171472</c:v>
                  </c:pt>
                  <c:pt idx="2">
                    <c:v>4.7015568638956786</c:v>
                  </c:pt>
                  <c:pt idx="3">
                    <c:v>4.8578517720578986</c:v>
                  </c:pt>
                  <c:pt idx="4">
                    <c:v>3.0410094175746618</c:v>
                  </c:pt>
                  <c:pt idx="5">
                    <c:v>3.6355070141590757</c:v>
                  </c:pt>
                  <c:pt idx="6">
                    <c:v>3.1210527515211441</c:v>
                  </c:pt>
                  <c:pt idx="7">
                    <c:v>1.5078381876050229</c:v>
                  </c:pt>
                  <c:pt idx="8">
                    <c:v>2.9171347291096601</c:v>
                  </c:pt>
                  <c:pt idx="9">
                    <c:v>2.3929095783167402</c:v>
                  </c:pt>
                  <c:pt idx="10">
                    <c:v>2.7972518855318271</c:v>
                  </c:pt>
                  <c:pt idx="11">
                    <c:v>3.6637395513327449</c:v>
                  </c:pt>
                </c:numCache>
              </c:numRef>
            </c:plus>
            <c:minus>
              <c:numRef>
                <c:f>'Net Rad'!$B$265:$M$265</c:f>
                <c:numCache>
                  <c:formatCode>General</c:formatCode>
                  <c:ptCount val="12"/>
                  <c:pt idx="0">
                    <c:v>3.7503334444345664</c:v>
                  </c:pt>
                  <c:pt idx="1">
                    <c:v>2.6241833068171472</c:v>
                  </c:pt>
                  <c:pt idx="2">
                    <c:v>4.7015568638956786</c:v>
                  </c:pt>
                  <c:pt idx="3">
                    <c:v>4.8578517720578986</c:v>
                  </c:pt>
                  <c:pt idx="4">
                    <c:v>3.0410094175746618</c:v>
                  </c:pt>
                  <c:pt idx="5">
                    <c:v>3.6355070141590757</c:v>
                  </c:pt>
                  <c:pt idx="6">
                    <c:v>3.1210527515211441</c:v>
                  </c:pt>
                  <c:pt idx="7">
                    <c:v>1.5078381876050229</c:v>
                  </c:pt>
                  <c:pt idx="8">
                    <c:v>2.9171347291096601</c:v>
                  </c:pt>
                  <c:pt idx="9">
                    <c:v>2.3929095783167402</c:v>
                  </c:pt>
                  <c:pt idx="10">
                    <c:v>2.7972518855318271</c:v>
                  </c:pt>
                  <c:pt idx="11">
                    <c:v>3.6637395513327449</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Rad'!$B$264:$M$264</c:f>
              <c:numCache>
                <c:formatCode>0.0</c:formatCode>
                <c:ptCount val="12"/>
                <c:pt idx="0">
                  <c:v>39.255222222222223</c:v>
                </c:pt>
                <c:pt idx="1">
                  <c:v>39.218555555555561</c:v>
                </c:pt>
                <c:pt idx="2">
                  <c:v>39.351222222222219</c:v>
                </c:pt>
                <c:pt idx="3">
                  <c:v>35.846874999999997</c:v>
                </c:pt>
                <c:pt idx="4">
                  <c:v>27.037444444444446</c:v>
                </c:pt>
                <c:pt idx="5">
                  <c:v>25.451333333333334</c:v>
                </c:pt>
                <c:pt idx="6">
                  <c:v>24.075555555555557</c:v>
                </c:pt>
                <c:pt idx="7">
                  <c:v>25.86</c:v>
                </c:pt>
                <c:pt idx="8">
                  <c:v>27.227444444444448</c:v>
                </c:pt>
                <c:pt idx="9">
                  <c:v>28.084333333333333</c:v>
                </c:pt>
                <c:pt idx="10">
                  <c:v>25.686888888888884</c:v>
                </c:pt>
                <c:pt idx="11">
                  <c:v>34.332999999999998</c:v>
                </c:pt>
              </c:numCache>
            </c:numRef>
          </c:val>
          <c:smooth val="0"/>
          <c:extLst>
            <c:ext xmlns:c16="http://schemas.microsoft.com/office/drawing/2014/chart" uri="{C3380CC4-5D6E-409C-BE32-E72D297353CC}">
              <c16:uniqueId val="{00000001-E8D2-4F5A-B627-3D8C8D439E27}"/>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200"/>
            </a:pPr>
            <a:endParaRPr lang="en-US"/>
          </a:p>
        </c:txPr>
        <c:crossAx val="443516944"/>
        <c:crosses val="autoZero"/>
        <c:auto val="1"/>
        <c:lblAlgn val="ctr"/>
        <c:lblOffset val="100"/>
        <c:noMultiLvlLbl val="0"/>
      </c:catAx>
      <c:valAx>
        <c:axId val="443516944"/>
        <c:scaling>
          <c:orientation val="minMax"/>
          <c:min val="15"/>
        </c:scaling>
        <c:delete val="0"/>
        <c:axPos val="l"/>
        <c:title>
          <c:tx>
            <c:rich>
              <a:bodyPr rot="-5400000" vert="horz"/>
              <a:lstStyle/>
              <a:p>
                <a:pPr>
                  <a:defRPr/>
                </a:pPr>
                <a:r>
                  <a:rPr lang="en-US" sz="1400" b="1" i="0" baseline="0">
                    <a:effectLst/>
                  </a:rPr>
                  <a:t>Upwelling Short Ware Rad. (W/m</a:t>
                </a:r>
                <a:r>
                  <a:rPr lang="en-US" sz="1400" b="1" i="0" baseline="30000">
                    <a:effectLst/>
                  </a:rPr>
                  <a:t>2</a:t>
                </a:r>
                <a:r>
                  <a:rPr lang="en-US" sz="1400" b="1" i="0" baseline="0">
                    <a:effectLst/>
                  </a:rPr>
                  <a:t>)</a:t>
                </a:r>
                <a:endParaRPr lang="en-US" sz="1100" b="1">
                  <a:effectLst/>
                </a:endParaRPr>
              </a:p>
            </c:rich>
          </c:tx>
          <c:overlay val="0"/>
        </c:title>
        <c:numFmt formatCode="0" sourceLinked="0"/>
        <c:majorTickMark val="out"/>
        <c:minorTickMark val="none"/>
        <c:tickLblPos val="nextTo"/>
        <c:txPr>
          <a:bodyPr/>
          <a:lstStyle/>
          <a:p>
            <a:pPr>
              <a:defRPr sz="12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UL</a:t>
            </a:r>
            <a:r>
              <a:rPr lang="en-US"/>
              <a:t>WR</a:t>
            </a:r>
          </a:p>
        </c:rich>
      </c:tx>
      <c:overlay val="1"/>
    </c:title>
    <c:autoTitleDeleted val="0"/>
    <c:plotArea>
      <c:layout>
        <c:manualLayout>
          <c:layoutTarget val="inner"/>
          <c:xMode val="edge"/>
          <c:yMode val="edge"/>
          <c:x val="9.8597302851479884E-2"/>
          <c:y val="8.5677962589154832E-2"/>
          <c:w val="0.86081731460514255"/>
          <c:h val="0.79383206520004379"/>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Rad'!$B$236:$M$236</c:f>
              <c:numCache>
                <c:formatCode>0.0</c:formatCode>
                <c:ptCount val="12"/>
                <c:pt idx="0">
                  <c:v>457.14299999999997</c:v>
                </c:pt>
                <c:pt idx="1">
                  <c:v>462.92399999999998</c:v>
                </c:pt>
                <c:pt idx="2">
                  <c:v>465.23899999999998</c:v>
                </c:pt>
              </c:numCache>
            </c:numRef>
          </c:val>
          <c:smooth val="0"/>
          <c:extLst>
            <c:ext xmlns:c16="http://schemas.microsoft.com/office/drawing/2014/chart" uri="{C3380CC4-5D6E-409C-BE32-E72D297353CC}">
              <c16:uniqueId val="{00000000-9F17-4804-82F0-6459CC37D8D3}"/>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Rad'!$B$240:$M$240</c:f>
                <c:numCache>
                  <c:formatCode>General</c:formatCode>
                  <c:ptCount val="12"/>
                  <c:pt idx="0">
                    <c:v>5.8476187271211311</c:v>
                  </c:pt>
                  <c:pt idx="1">
                    <c:v>3.8528208208762762</c:v>
                  </c:pt>
                  <c:pt idx="2">
                    <c:v>6.8149611843681503</c:v>
                  </c:pt>
                  <c:pt idx="3">
                    <c:v>8.5838410982496693</c:v>
                  </c:pt>
                  <c:pt idx="4">
                    <c:v>4.0656319653625621</c:v>
                  </c:pt>
                  <c:pt idx="5">
                    <c:v>4.7234631921692545</c:v>
                  </c:pt>
                  <c:pt idx="6">
                    <c:v>2.1048118350843454</c:v>
                  </c:pt>
                  <c:pt idx="7">
                    <c:v>2.2878945257837224</c:v>
                  </c:pt>
                  <c:pt idx="8">
                    <c:v>2.5911306412452499</c:v>
                  </c:pt>
                  <c:pt idx="9">
                    <c:v>2.5985552930640239</c:v>
                  </c:pt>
                  <c:pt idx="10">
                    <c:v>3.1493112254022209</c:v>
                  </c:pt>
                  <c:pt idx="11">
                    <c:v>3.8500588343267927</c:v>
                  </c:pt>
                </c:numCache>
              </c:numRef>
            </c:plus>
            <c:minus>
              <c:numRef>
                <c:f>'Net Rad'!$B$240:$M$240</c:f>
                <c:numCache>
                  <c:formatCode>General</c:formatCode>
                  <c:ptCount val="12"/>
                  <c:pt idx="0">
                    <c:v>5.8476187271211311</c:v>
                  </c:pt>
                  <c:pt idx="1">
                    <c:v>3.8528208208762762</c:v>
                  </c:pt>
                  <c:pt idx="2">
                    <c:v>6.8149611843681503</c:v>
                  </c:pt>
                  <c:pt idx="3">
                    <c:v>8.5838410982496693</c:v>
                  </c:pt>
                  <c:pt idx="4">
                    <c:v>4.0656319653625621</c:v>
                  </c:pt>
                  <c:pt idx="5">
                    <c:v>4.7234631921692545</c:v>
                  </c:pt>
                  <c:pt idx="6">
                    <c:v>2.1048118350843454</c:v>
                  </c:pt>
                  <c:pt idx="7">
                    <c:v>2.2878945257837224</c:v>
                  </c:pt>
                  <c:pt idx="8">
                    <c:v>2.5911306412452499</c:v>
                  </c:pt>
                  <c:pt idx="9">
                    <c:v>2.5985552930640239</c:v>
                  </c:pt>
                  <c:pt idx="10">
                    <c:v>3.1493112254022209</c:v>
                  </c:pt>
                  <c:pt idx="11">
                    <c:v>3.8500588343267927</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Rad'!$B$239:$M$239</c:f>
              <c:numCache>
                <c:formatCode>0.0</c:formatCode>
                <c:ptCount val="12"/>
                <c:pt idx="0">
                  <c:v>455.38244444444445</c:v>
                </c:pt>
                <c:pt idx="1">
                  <c:v>460.93355555555559</c:v>
                </c:pt>
                <c:pt idx="2">
                  <c:v>464.43177777777771</c:v>
                </c:pt>
                <c:pt idx="3">
                  <c:v>465.83949999999999</c:v>
                </c:pt>
                <c:pt idx="4">
                  <c:v>458.98255555555556</c:v>
                </c:pt>
                <c:pt idx="5">
                  <c:v>455.82544444444443</c:v>
                </c:pt>
                <c:pt idx="6">
                  <c:v>454.48611111111109</c:v>
                </c:pt>
                <c:pt idx="7">
                  <c:v>454.60488888888887</c:v>
                </c:pt>
                <c:pt idx="8">
                  <c:v>453.92</c:v>
                </c:pt>
                <c:pt idx="9">
                  <c:v>453.30811111111115</c:v>
                </c:pt>
                <c:pt idx="10">
                  <c:v>450.17577777777774</c:v>
                </c:pt>
                <c:pt idx="11">
                  <c:v>453.74055555555549</c:v>
                </c:pt>
              </c:numCache>
            </c:numRef>
          </c:val>
          <c:smooth val="0"/>
          <c:extLst>
            <c:ext xmlns:c16="http://schemas.microsoft.com/office/drawing/2014/chart" uri="{C3380CC4-5D6E-409C-BE32-E72D297353CC}">
              <c16:uniqueId val="{00000001-9F17-4804-82F0-6459CC37D8D3}"/>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200"/>
            </a:pPr>
            <a:endParaRPr lang="en-US"/>
          </a:p>
        </c:txPr>
        <c:crossAx val="443516944"/>
        <c:crosses val="autoZero"/>
        <c:auto val="1"/>
        <c:lblAlgn val="ctr"/>
        <c:lblOffset val="100"/>
        <c:noMultiLvlLbl val="0"/>
      </c:catAx>
      <c:valAx>
        <c:axId val="443516944"/>
        <c:scaling>
          <c:orientation val="minMax"/>
          <c:min val="445"/>
        </c:scaling>
        <c:delete val="0"/>
        <c:axPos val="l"/>
        <c:title>
          <c:tx>
            <c:rich>
              <a:bodyPr rot="-5400000" vert="horz"/>
              <a:lstStyle/>
              <a:p>
                <a:pPr>
                  <a:defRPr/>
                </a:pPr>
                <a:r>
                  <a:rPr lang="en-US" sz="1400" b="1" i="0" baseline="0">
                    <a:effectLst/>
                  </a:rPr>
                  <a:t>Upwelling Long Ware Rad. (W/m</a:t>
                </a:r>
                <a:r>
                  <a:rPr lang="en-US" sz="1400" b="1" i="0" baseline="30000">
                    <a:effectLst/>
                  </a:rPr>
                  <a:t>2</a:t>
                </a:r>
                <a:r>
                  <a:rPr lang="en-US" sz="1400" b="1" i="0" baseline="0">
                    <a:effectLst/>
                  </a:rPr>
                  <a:t>)</a:t>
                </a:r>
                <a:endParaRPr lang="en-US" sz="1100" b="1">
                  <a:effectLst/>
                </a:endParaRPr>
              </a:p>
            </c:rich>
          </c:tx>
          <c:overlay val="0"/>
        </c:title>
        <c:numFmt formatCode="0" sourceLinked="0"/>
        <c:majorTickMark val="out"/>
        <c:minorTickMark val="none"/>
        <c:tickLblPos val="nextTo"/>
        <c:txPr>
          <a:bodyPr/>
          <a:lstStyle/>
          <a:p>
            <a:pPr>
              <a:defRPr sz="1200"/>
            </a:pPr>
            <a:endParaRPr lang="en-US"/>
          </a:p>
        </c:txPr>
        <c:crossAx val="443516552"/>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Soil</a:t>
            </a:r>
            <a:r>
              <a:rPr lang="en-US" baseline="0"/>
              <a:t> Temp.</a:t>
            </a:r>
            <a:endParaRPr lang="en-US"/>
          </a:p>
        </c:rich>
      </c:tx>
      <c:overlay val="1"/>
    </c:title>
    <c:autoTitleDeleted val="0"/>
    <c:plotArea>
      <c:layout>
        <c:manualLayout>
          <c:layoutTarget val="inner"/>
          <c:xMode val="edge"/>
          <c:yMode val="edge"/>
          <c:x val="9.11056628456062E-2"/>
          <c:y val="6.7526608884063352E-2"/>
          <c:w val="0.86830892106086521"/>
          <c:h val="0.81198341890513515"/>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Rad'!$B$286:$M$286</c:f>
              <c:numCache>
                <c:formatCode>0.0</c:formatCode>
                <c:ptCount val="12"/>
                <c:pt idx="0">
                  <c:v>27.940999999999999</c:v>
                </c:pt>
                <c:pt idx="1">
                  <c:v>27.82</c:v>
                </c:pt>
                <c:pt idx="2">
                  <c:v>28.228000000000002</c:v>
                </c:pt>
              </c:numCache>
            </c:numRef>
          </c:val>
          <c:smooth val="0"/>
          <c:extLst>
            <c:ext xmlns:c16="http://schemas.microsoft.com/office/drawing/2014/chart" uri="{C3380CC4-5D6E-409C-BE32-E72D297353CC}">
              <c16:uniqueId val="{00000000-7398-4932-AB60-F2A037332362}"/>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Rad'!$B$290:$M$290</c:f>
                <c:numCache>
                  <c:formatCode>General</c:formatCode>
                  <c:ptCount val="12"/>
                  <c:pt idx="0">
                    <c:v>0.77878463004864185</c:v>
                  </c:pt>
                  <c:pt idx="1">
                    <c:v>0.67287934365019075</c:v>
                  </c:pt>
                  <c:pt idx="2">
                    <c:v>0.96868705530274934</c:v>
                  </c:pt>
                  <c:pt idx="3">
                    <c:v>0.92714021708847105</c:v>
                  </c:pt>
                  <c:pt idx="4">
                    <c:v>0.37602796143076656</c:v>
                  </c:pt>
                  <c:pt idx="5">
                    <c:v>0.49231859366934216</c:v>
                  </c:pt>
                  <c:pt idx="6">
                    <c:v>0.36903285761568705</c:v>
                  </c:pt>
                  <c:pt idx="7">
                    <c:v>0.27722914709676599</c:v>
                  </c:pt>
                  <c:pt idx="8">
                    <c:v>0.38110136446882448</c:v>
                  </c:pt>
                  <c:pt idx="9">
                    <c:v>0.64581281687842373</c:v>
                  </c:pt>
                  <c:pt idx="10">
                    <c:v>0.4543758670653939</c:v>
                  </c:pt>
                  <c:pt idx="11">
                    <c:v>0.66288067230406211</c:v>
                  </c:pt>
                </c:numCache>
              </c:numRef>
            </c:plus>
            <c:minus>
              <c:numRef>
                <c:f>'Net Rad'!$B$290:$M$290</c:f>
                <c:numCache>
                  <c:formatCode>General</c:formatCode>
                  <c:ptCount val="12"/>
                  <c:pt idx="0">
                    <c:v>0.77878463004864185</c:v>
                  </c:pt>
                  <c:pt idx="1">
                    <c:v>0.67287934365019075</c:v>
                  </c:pt>
                  <c:pt idx="2">
                    <c:v>0.96868705530274934</c:v>
                  </c:pt>
                  <c:pt idx="3">
                    <c:v>0.92714021708847105</c:v>
                  </c:pt>
                  <c:pt idx="4">
                    <c:v>0.37602796143076656</c:v>
                  </c:pt>
                  <c:pt idx="5">
                    <c:v>0.49231859366934216</c:v>
                  </c:pt>
                  <c:pt idx="6">
                    <c:v>0.36903285761568705</c:v>
                  </c:pt>
                  <c:pt idx="7">
                    <c:v>0.27722914709676599</c:v>
                  </c:pt>
                  <c:pt idx="8">
                    <c:v>0.38110136446882448</c:v>
                  </c:pt>
                  <c:pt idx="9">
                    <c:v>0.64581281687842373</c:v>
                  </c:pt>
                  <c:pt idx="10">
                    <c:v>0.4543758670653939</c:v>
                  </c:pt>
                  <c:pt idx="11">
                    <c:v>0.66288067230406211</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Rad'!$B$289:$M$289</c:f>
              <c:numCache>
                <c:formatCode>0.0</c:formatCode>
                <c:ptCount val="12"/>
                <c:pt idx="0">
                  <c:v>27.10733333333333</c:v>
                </c:pt>
                <c:pt idx="1">
                  <c:v>27.418888888888887</c:v>
                </c:pt>
                <c:pt idx="2">
                  <c:v>28.026888888888891</c:v>
                </c:pt>
                <c:pt idx="3">
                  <c:v>28.476125</c:v>
                </c:pt>
                <c:pt idx="4">
                  <c:v>27.613444444444447</c:v>
                </c:pt>
                <c:pt idx="5">
                  <c:v>27.356798998819198</c:v>
                </c:pt>
                <c:pt idx="6">
                  <c:v>27.275333333333336</c:v>
                </c:pt>
                <c:pt idx="7">
                  <c:v>27.238</c:v>
                </c:pt>
                <c:pt idx="8">
                  <c:v>27.227</c:v>
                </c:pt>
                <c:pt idx="9">
                  <c:v>26.991777777777781</c:v>
                </c:pt>
                <c:pt idx="10">
                  <c:v>26.677999999999997</c:v>
                </c:pt>
                <c:pt idx="11">
                  <c:v>27.13025</c:v>
                </c:pt>
              </c:numCache>
            </c:numRef>
          </c:val>
          <c:smooth val="0"/>
          <c:extLst>
            <c:ext xmlns:c16="http://schemas.microsoft.com/office/drawing/2014/chart" uri="{C3380CC4-5D6E-409C-BE32-E72D297353CC}">
              <c16:uniqueId val="{00000001-7398-4932-AB60-F2A037332362}"/>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200"/>
            </a:pPr>
            <a:endParaRPr lang="en-US"/>
          </a:p>
        </c:txPr>
        <c:crossAx val="443516944"/>
        <c:crosses val="autoZero"/>
        <c:auto val="1"/>
        <c:lblAlgn val="ctr"/>
        <c:lblOffset val="100"/>
        <c:noMultiLvlLbl val="0"/>
      </c:catAx>
      <c:valAx>
        <c:axId val="443516944"/>
        <c:scaling>
          <c:orientation val="minMax"/>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200"/>
            </a:pPr>
            <a:endParaRPr lang="en-US"/>
          </a:p>
        </c:txPr>
        <c:crossAx val="443516552"/>
        <c:crosses val="autoZero"/>
        <c:crossBetween val="between"/>
        <c:majorUnit val="1"/>
      </c:valAx>
    </c:plotArea>
    <c:legend>
      <c:legendPos val="r"/>
      <c:layout>
        <c:manualLayout>
          <c:xMode val="edge"/>
          <c:yMode val="edge"/>
          <c:x val="0.81797201540706477"/>
          <c:y val="4.9919567820877538E-2"/>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a:t>
            </a:r>
            <a:r>
              <a:rPr lang="en-US" baseline="0"/>
              <a:t> </a:t>
            </a:r>
            <a:r>
              <a:rPr lang="en-US"/>
              <a:t>NLWR</a:t>
            </a:r>
          </a:p>
        </c:rich>
      </c:tx>
      <c:overlay val="1"/>
    </c:title>
    <c:autoTitleDeleted val="0"/>
    <c:plotArea>
      <c:layout>
        <c:manualLayout>
          <c:layoutTarget val="inner"/>
          <c:xMode val="edge"/>
          <c:yMode val="edge"/>
          <c:x val="0.10421605503132712"/>
          <c:y val="0.10110403752722399"/>
          <c:w val="0.85519856242529535"/>
          <c:h val="0.77840581097575567"/>
        </c:manualLayout>
      </c:layout>
      <c:lineChart>
        <c:grouping val="standard"/>
        <c:varyColors val="0"/>
        <c:ser>
          <c:idx val="0"/>
          <c:order val="0"/>
          <c:tx>
            <c:v>2024</c:v>
          </c:tx>
          <c:spPr>
            <a:ln>
              <a:solidFill>
                <a:srgbClr val="2D11FB"/>
              </a:solidFill>
            </a:ln>
          </c:spPr>
          <c:marker>
            <c:symbol val="square"/>
            <c:size val="9"/>
            <c:spPr>
              <a:solidFill>
                <a:srgbClr val="2D11FB"/>
              </a:solidFill>
              <a:ln>
                <a:solidFill>
                  <a:srgbClr val="2D11FB"/>
                </a:solidFill>
              </a:ln>
            </c:spPr>
          </c:marker>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Rad'!$B$86:$M$86</c:f>
              <c:numCache>
                <c:formatCode>0.0</c:formatCode>
                <c:ptCount val="12"/>
                <c:pt idx="0">
                  <c:v>-50.491999999999997</c:v>
                </c:pt>
                <c:pt idx="1">
                  <c:v>-52.322000000000003</c:v>
                </c:pt>
                <c:pt idx="2">
                  <c:v>-54.566000000000003</c:v>
                </c:pt>
              </c:numCache>
            </c:numRef>
          </c:val>
          <c:smooth val="0"/>
          <c:extLst>
            <c:ext xmlns:c16="http://schemas.microsoft.com/office/drawing/2014/chart" uri="{C3380CC4-5D6E-409C-BE32-E72D297353CC}">
              <c16:uniqueId val="{00000000-12F1-4014-8E3E-9B1FC59ED831}"/>
            </c:ext>
          </c:extLst>
        </c:ser>
        <c:ser>
          <c:idx val="1"/>
          <c:order val="1"/>
          <c:tx>
            <c:v>2015-2023</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'Net Rad'!$B$90:$M$90</c:f>
                <c:numCache>
                  <c:formatCode>General</c:formatCode>
                  <c:ptCount val="12"/>
                  <c:pt idx="0">
                    <c:v>10.629194842508008</c:v>
                  </c:pt>
                  <c:pt idx="1">
                    <c:v>5.6615125432853866</c:v>
                  </c:pt>
                  <c:pt idx="2">
                    <c:v>10.434354501410835</c:v>
                  </c:pt>
                  <c:pt idx="3">
                    <c:v>13.616911551974123</c:v>
                  </c:pt>
                  <c:pt idx="4">
                    <c:v>4.8604415037227895</c:v>
                  </c:pt>
                  <c:pt idx="5">
                    <c:v>5.4068085087230253</c:v>
                  </c:pt>
                  <c:pt idx="6">
                    <c:v>2.6894551492820997</c:v>
                  </c:pt>
                  <c:pt idx="7">
                    <c:v>1.4692158433819191</c:v>
                  </c:pt>
                  <c:pt idx="8">
                    <c:v>3.2153773495501263</c:v>
                  </c:pt>
                  <c:pt idx="9">
                    <c:v>1.5376206456730477</c:v>
                  </c:pt>
                  <c:pt idx="10">
                    <c:v>5.0435355516850597</c:v>
                  </c:pt>
                  <c:pt idx="11">
                    <c:v>7.833011298344962</c:v>
                  </c:pt>
                </c:numCache>
              </c:numRef>
            </c:plus>
            <c:minus>
              <c:numRef>
                <c:f>'Net Rad'!$B$90:$M$90</c:f>
                <c:numCache>
                  <c:formatCode>General</c:formatCode>
                  <c:ptCount val="12"/>
                  <c:pt idx="0">
                    <c:v>10.629194842508008</c:v>
                  </c:pt>
                  <c:pt idx="1">
                    <c:v>5.6615125432853866</c:v>
                  </c:pt>
                  <c:pt idx="2">
                    <c:v>10.434354501410835</c:v>
                  </c:pt>
                  <c:pt idx="3">
                    <c:v>13.616911551974123</c:v>
                  </c:pt>
                  <c:pt idx="4">
                    <c:v>4.8604415037227895</c:v>
                  </c:pt>
                  <c:pt idx="5">
                    <c:v>5.4068085087230253</c:v>
                  </c:pt>
                  <c:pt idx="6">
                    <c:v>2.6894551492820997</c:v>
                  </c:pt>
                  <c:pt idx="7">
                    <c:v>1.4692158433819191</c:v>
                  </c:pt>
                  <c:pt idx="8">
                    <c:v>3.2153773495501263</c:v>
                  </c:pt>
                  <c:pt idx="9">
                    <c:v>1.5376206456730477</c:v>
                  </c:pt>
                  <c:pt idx="10">
                    <c:v>5.0435355516850597</c:v>
                  </c:pt>
                  <c:pt idx="11">
                    <c:v>7.833011298344962</c:v>
                  </c:pt>
                </c:numCache>
              </c:numRef>
            </c:minus>
          </c:errBars>
          <c:cat>
            <c:strRef>
              <c:f>'Wind Speed'!$B$26:$M$26</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'Net Rad'!$B$89:$M$89</c:f>
              <c:numCache>
                <c:formatCode>0.0</c:formatCode>
                <c:ptCount val="12"/>
                <c:pt idx="0">
                  <c:v>-56.466000000000008</c:v>
                </c:pt>
                <c:pt idx="1">
                  <c:v>-63.800444444444452</c:v>
                </c:pt>
                <c:pt idx="2">
                  <c:v>-65.438888888888883</c:v>
                </c:pt>
                <c:pt idx="3">
                  <c:v>-55.197249999999997</c:v>
                </c:pt>
                <c:pt idx="4">
                  <c:v>-35.07288888888889</c:v>
                </c:pt>
                <c:pt idx="5">
                  <c:v>-32.913666666666671</c:v>
                </c:pt>
                <c:pt idx="6">
                  <c:v>-28.472666666666669</c:v>
                </c:pt>
                <c:pt idx="7">
                  <c:v>-29.699777777777779</c:v>
                </c:pt>
                <c:pt idx="8">
                  <c:v>-30.433666666666667</c:v>
                </c:pt>
                <c:pt idx="9">
                  <c:v>-32.594333333333331</c:v>
                </c:pt>
                <c:pt idx="10">
                  <c:v>-27.358111111111111</c:v>
                </c:pt>
                <c:pt idx="11">
                  <c:v>-43.349999999999994</c:v>
                </c:pt>
              </c:numCache>
            </c:numRef>
          </c:val>
          <c:smooth val="0"/>
          <c:extLst>
            <c:ext xmlns:c16="http://schemas.microsoft.com/office/drawing/2014/chart" uri="{C3380CC4-5D6E-409C-BE32-E72D297353CC}">
              <c16:uniqueId val="{00000001-12F1-4014-8E3E-9B1FC59ED831}"/>
            </c:ext>
          </c:extLst>
        </c:ser>
        <c:dLbls>
          <c:showLegendKey val="0"/>
          <c:showVal val="0"/>
          <c:showCatName val="0"/>
          <c:showSerName val="0"/>
          <c:showPercent val="0"/>
          <c:showBubbleSize val="0"/>
        </c:dLbls>
        <c:marker val="1"/>
        <c:smooth val="0"/>
        <c:axId val="443516552"/>
        <c:axId val="443516944"/>
      </c:lineChart>
      <c:catAx>
        <c:axId val="443516552"/>
        <c:scaling>
          <c:orientation val="minMax"/>
        </c:scaling>
        <c:delete val="0"/>
        <c:axPos val="b"/>
        <c:title>
          <c:tx>
            <c:rich>
              <a:bodyPr/>
              <a:lstStyle/>
              <a:p>
                <a:pPr>
                  <a:defRPr/>
                </a:pPr>
                <a:r>
                  <a:rPr lang="en-US" sz="1400"/>
                  <a:t>Month</a:t>
                </a:r>
              </a:p>
            </c:rich>
          </c:tx>
          <c:overlay val="0"/>
        </c:title>
        <c:numFmt formatCode="General" sourceLinked="1"/>
        <c:majorTickMark val="out"/>
        <c:minorTickMark val="none"/>
        <c:tickLblPos val="nextTo"/>
        <c:txPr>
          <a:bodyPr/>
          <a:lstStyle/>
          <a:p>
            <a:pPr>
              <a:defRPr sz="1200"/>
            </a:pPr>
            <a:endParaRPr lang="en-US"/>
          </a:p>
        </c:txPr>
        <c:crossAx val="443516944"/>
        <c:crossesAt val="-90"/>
        <c:auto val="1"/>
        <c:lblAlgn val="ctr"/>
        <c:lblOffset val="100"/>
        <c:noMultiLvlLbl val="0"/>
      </c:catAx>
      <c:valAx>
        <c:axId val="443516944"/>
        <c:scaling>
          <c:orientation val="minMax"/>
        </c:scaling>
        <c:delete val="0"/>
        <c:axPos val="l"/>
        <c:title>
          <c:tx>
            <c:rich>
              <a:bodyPr rot="-5400000" vert="horz"/>
              <a:lstStyle/>
              <a:p>
                <a:pPr>
                  <a:defRPr sz="1600"/>
                </a:pPr>
                <a:r>
                  <a:rPr lang="en-US" sz="1600"/>
                  <a:t>Net Short Ware Radiation (W/m</a:t>
                </a:r>
                <a:r>
                  <a:rPr lang="en-US" sz="1600" baseline="30000"/>
                  <a:t>2</a:t>
                </a:r>
                <a:r>
                  <a:rPr lang="en-US" sz="1600"/>
                  <a:t>)</a:t>
                </a:r>
              </a:p>
            </c:rich>
          </c:tx>
          <c:overlay val="0"/>
        </c:title>
        <c:numFmt formatCode="0" sourceLinked="0"/>
        <c:majorTickMark val="out"/>
        <c:minorTickMark val="none"/>
        <c:tickLblPos val="nextTo"/>
        <c:txPr>
          <a:bodyPr/>
          <a:lstStyle/>
          <a:p>
            <a:pPr>
              <a:defRPr sz="1200"/>
            </a:pPr>
            <a:endParaRPr lang="en-US"/>
          </a:p>
        </c:txPr>
        <c:crossAx val="443516552"/>
        <c:crosses val="autoZero"/>
        <c:crossBetween val="between"/>
      </c:valAx>
    </c:plotArea>
    <c:legend>
      <c:legendPos val="r"/>
      <c:layout>
        <c:manualLayout>
          <c:xMode val="edge"/>
          <c:yMode val="edge"/>
          <c:x val="0.80668467998996873"/>
          <c:y val="0.68517794318263403"/>
          <c:w val="0.15068755722360583"/>
          <c:h val="0.10269960416097421"/>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Albedo</a:t>
            </a:r>
          </a:p>
        </c:rich>
      </c:tx>
      <c:overlay val="1"/>
    </c:title>
    <c:autoTitleDeleted val="0"/>
    <c:plotArea>
      <c:layout>
        <c:manualLayout>
          <c:layoutTarget val="inner"/>
          <c:xMode val="edge"/>
          <c:yMode val="edge"/>
          <c:x val="7.0622205210459796E-2"/>
          <c:y val="8.6580388744667391E-2"/>
          <c:w val="0.900024505038722"/>
          <c:h val="0.74907849633549917"/>
        </c:manualLayout>
      </c:layout>
      <c:scatterChart>
        <c:scatterStyle val="lineMarker"/>
        <c:varyColors val="0"/>
        <c:ser>
          <c:idx val="0"/>
          <c:order val="0"/>
          <c:tx>
            <c:v>8am-5pm</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Vert'!$D$3:$D$999</c:f>
              <c:numCache>
                <c:formatCode>0.000</c:formatCode>
                <c:ptCount val="997"/>
                <c:pt idx="0">
                  <c:v>0.152</c:v>
                </c:pt>
                <c:pt idx="1">
                  <c:v>0.16500000000000001</c:v>
                </c:pt>
                <c:pt idx="2">
                  <c:v>0.14699999999999999</c:v>
                </c:pt>
                <c:pt idx="3">
                  <c:v>0.156</c:v>
                </c:pt>
                <c:pt idx="4">
                  <c:v>0.152</c:v>
                </c:pt>
                <c:pt idx="5">
                  <c:v>0.16500000000000001</c:v>
                </c:pt>
                <c:pt idx="6">
                  <c:v>0.17</c:v>
                </c:pt>
                <c:pt idx="7">
                  <c:v>0.182</c:v>
                </c:pt>
                <c:pt idx="8">
                  <c:v>0.20300000000000001</c:v>
                </c:pt>
                <c:pt idx="9">
                  <c:v>0.188</c:v>
                </c:pt>
                <c:pt idx="10">
                  <c:v>0.188</c:v>
                </c:pt>
                <c:pt idx="11">
                  <c:v>0.17100000000000001</c:v>
                </c:pt>
                <c:pt idx="12">
                  <c:v>0.14299999999999999</c:v>
                </c:pt>
                <c:pt idx="13">
                  <c:v>0.13900000000000001</c:v>
                </c:pt>
                <c:pt idx="14">
                  <c:v>0.14499999999999999</c:v>
                </c:pt>
                <c:pt idx="15">
                  <c:v>0.16300000000000001</c:v>
                </c:pt>
                <c:pt idx="16">
                  <c:v>0.16200000000000001</c:v>
                </c:pt>
                <c:pt idx="17">
                  <c:v>0.16300000000000001</c:v>
                </c:pt>
                <c:pt idx="18">
                  <c:v>0.156</c:v>
                </c:pt>
                <c:pt idx="19">
                  <c:v>0.17599999999999999</c:v>
                </c:pt>
                <c:pt idx="20">
                  <c:v>0.20300000000000001</c:v>
                </c:pt>
                <c:pt idx="21">
                  <c:v>0.19700000000000001</c:v>
                </c:pt>
                <c:pt idx="22">
                  <c:v>0.20599999999999999</c:v>
                </c:pt>
                <c:pt idx="23">
                  <c:v>0.185</c:v>
                </c:pt>
                <c:pt idx="24">
                  <c:v>0.14399999999999999</c:v>
                </c:pt>
                <c:pt idx="25">
                  <c:v>0.14799999999999999</c:v>
                </c:pt>
                <c:pt idx="26">
                  <c:v>0.159</c:v>
                </c:pt>
                <c:pt idx="27">
                  <c:v>0.158</c:v>
                </c:pt>
                <c:pt idx="28">
                  <c:v>0.187</c:v>
                </c:pt>
                <c:pt idx="29">
                  <c:v>0.19</c:v>
                </c:pt>
                <c:pt idx="30">
                  <c:v>0.19900000000000001</c:v>
                </c:pt>
                <c:pt idx="31">
                  <c:v>0.20100000000000001</c:v>
                </c:pt>
                <c:pt idx="32">
                  <c:v>0.192</c:v>
                </c:pt>
                <c:pt idx="33">
                  <c:v>0.19800000000000001</c:v>
                </c:pt>
                <c:pt idx="34">
                  <c:v>0.17899999999999999</c:v>
                </c:pt>
                <c:pt idx="35">
                  <c:v>0.17100000000000001</c:v>
                </c:pt>
                <c:pt idx="36">
                  <c:v>0.17199999999999999</c:v>
                </c:pt>
                <c:pt idx="37">
                  <c:v>0.17399999999999999</c:v>
                </c:pt>
                <c:pt idx="38">
                  <c:v>0.17399999999999999</c:v>
                </c:pt>
                <c:pt idx="39">
                  <c:v>0.187</c:v>
                </c:pt>
                <c:pt idx="40">
                  <c:v>0.17699999999999999</c:v>
                </c:pt>
                <c:pt idx="41">
                  <c:v>0.20100000000000001</c:v>
                </c:pt>
                <c:pt idx="42">
                  <c:v>0.191</c:v>
                </c:pt>
                <c:pt idx="43">
                  <c:v>0.221</c:v>
                </c:pt>
                <c:pt idx="44">
                  <c:v>0.19700000000000001</c:v>
                </c:pt>
                <c:pt idx="45">
                  <c:v>0.17799999999999999</c:v>
                </c:pt>
                <c:pt idx="46">
                  <c:v>0.16700000000000001</c:v>
                </c:pt>
                <c:pt idx="47">
                  <c:v>0.157</c:v>
                </c:pt>
                <c:pt idx="48">
                  <c:v>0.14399999999999999</c:v>
                </c:pt>
                <c:pt idx="49">
                  <c:v>0.15</c:v>
                </c:pt>
                <c:pt idx="50">
                  <c:v>0.17699999999999999</c:v>
                </c:pt>
                <c:pt idx="51">
                  <c:v>0.186</c:v>
                </c:pt>
                <c:pt idx="52">
                  <c:v>0.19800000000000001</c:v>
                </c:pt>
                <c:pt idx="53">
                  <c:v>0.19600000000000001</c:v>
                </c:pt>
                <c:pt idx="54">
                  <c:v>0.21</c:v>
                </c:pt>
                <c:pt idx="55">
                  <c:v>0.21199999999999999</c:v>
                </c:pt>
                <c:pt idx="56">
                  <c:v>0.21</c:v>
                </c:pt>
                <c:pt idx="57">
                  <c:v>0.182</c:v>
                </c:pt>
                <c:pt idx="58">
                  <c:v>0.17100000000000001</c:v>
                </c:pt>
                <c:pt idx="59">
                  <c:v>0.155</c:v>
                </c:pt>
                <c:pt idx="60">
                  <c:v>0.17399999999999999</c:v>
                </c:pt>
                <c:pt idx="61">
                  <c:v>0.17799999999999999</c:v>
                </c:pt>
                <c:pt idx="62">
                  <c:v>0.17499999999999999</c:v>
                </c:pt>
                <c:pt idx="63">
                  <c:v>0.182</c:v>
                </c:pt>
                <c:pt idx="64">
                  <c:v>0.19</c:v>
                </c:pt>
                <c:pt idx="65">
                  <c:v>0.20699999999999999</c:v>
                </c:pt>
                <c:pt idx="66">
                  <c:v>0.19900000000000001</c:v>
                </c:pt>
                <c:pt idx="67">
                  <c:v>0.216</c:v>
                </c:pt>
                <c:pt idx="68">
                  <c:v>0.20799999999999999</c:v>
                </c:pt>
                <c:pt idx="69">
                  <c:v>0.185</c:v>
                </c:pt>
                <c:pt idx="70">
                  <c:v>0.18</c:v>
                </c:pt>
                <c:pt idx="71">
                  <c:v>0.16800000000000001</c:v>
                </c:pt>
                <c:pt idx="72">
                  <c:v>0.17699999999999999</c:v>
                </c:pt>
                <c:pt idx="73">
                  <c:v>0.186</c:v>
                </c:pt>
                <c:pt idx="74">
                  <c:v>0.183</c:v>
                </c:pt>
                <c:pt idx="75">
                  <c:v>0.17199999999999999</c:v>
                </c:pt>
                <c:pt idx="76">
                  <c:v>0.192</c:v>
                </c:pt>
                <c:pt idx="77">
                  <c:v>0.19400000000000001</c:v>
                </c:pt>
                <c:pt idx="78">
                  <c:v>0.20100000000000001</c:v>
                </c:pt>
                <c:pt idx="79">
                  <c:v>0.215</c:v>
                </c:pt>
                <c:pt idx="80">
                  <c:v>0.215</c:v>
                </c:pt>
                <c:pt idx="81">
                  <c:v>0.192</c:v>
                </c:pt>
                <c:pt idx="82">
                  <c:v>0.17899999999999999</c:v>
                </c:pt>
                <c:pt idx="83">
                  <c:v>0.184</c:v>
                </c:pt>
                <c:pt idx="84">
                  <c:v>0.187</c:v>
                </c:pt>
                <c:pt idx="85">
                  <c:v>0.182</c:v>
                </c:pt>
                <c:pt idx="86">
                  <c:v>0.18099999999999999</c:v>
                </c:pt>
                <c:pt idx="87">
                  <c:v>0.193</c:v>
                </c:pt>
                <c:pt idx="88">
                  <c:v>0.185</c:v>
                </c:pt>
                <c:pt idx="89">
                  <c:v>0.19800000000000001</c:v>
                </c:pt>
                <c:pt idx="90">
                  <c:v>0.20399999999999999</c:v>
                </c:pt>
                <c:pt idx="91">
                  <c:v>0.22500000000000001</c:v>
                </c:pt>
                <c:pt idx="92" formatCode="General">
                  <c:v>0.21099999999999999</c:v>
                </c:pt>
                <c:pt idx="93" formatCode="General">
                  <c:v>0.187</c:v>
                </c:pt>
                <c:pt idx="94" formatCode="General">
                  <c:v>0.16700000000000001</c:v>
                </c:pt>
                <c:pt idx="95" formatCode="General">
                  <c:v>0.17399999999999999</c:v>
                </c:pt>
                <c:pt idx="96">
                  <c:v>0.157</c:v>
                </c:pt>
                <c:pt idx="97">
                  <c:v>0.17299999999999999</c:v>
                </c:pt>
                <c:pt idx="98">
                  <c:v>0.16600000000000001</c:v>
                </c:pt>
                <c:pt idx="99">
                  <c:v>0.17599999999999999</c:v>
                </c:pt>
                <c:pt idx="100">
                  <c:v>0.186</c:v>
                </c:pt>
                <c:pt idx="101">
                  <c:v>0.19600000000000001</c:v>
                </c:pt>
                <c:pt idx="102">
                  <c:v>0.20399999999999999</c:v>
                </c:pt>
                <c:pt idx="103">
                  <c:v>0.22700000000000001</c:v>
                </c:pt>
                <c:pt idx="104">
                  <c:v>0.23200000000000001</c:v>
                </c:pt>
                <c:pt idx="105">
                  <c:v>0.17100000000000001</c:v>
                </c:pt>
                <c:pt idx="106">
                  <c:v>0.17399999999999999</c:v>
                </c:pt>
              </c:numCache>
            </c:numRef>
          </c:yVal>
          <c:smooth val="0"/>
          <c:extLst>
            <c:ext xmlns:c16="http://schemas.microsoft.com/office/drawing/2014/chart" uri="{C3380CC4-5D6E-409C-BE32-E72D297353CC}">
              <c16:uniqueId val="{00000000-577B-4F16-B39E-BD6356C20208}"/>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min val="0.12000000000000001"/>
        </c:scaling>
        <c:delete val="0"/>
        <c:axPos val="l"/>
        <c:title>
          <c:tx>
            <c:rich>
              <a:bodyPr rot="-5400000" vert="horz"/>
              <a:lstStyle/>
              <a:p>
                <a:pPr>
                  <a:defRPr sz="1600"/>
                </a:pPr>
                <a:r>
                  <a:rPr lang="en-US" sz="1600"/>
                  <a:t>Albedo</a:t>
                </a:r>
              </a:p>
            </c:rich>
          </c:tx>
          <c:overlay val="0"/>
        </c:title>
        <c:numFmt formatCode="0.00" sourceLinked="0"/>
        <c:majorTickMark val="out"/>
        <c:minorTickMark val="none"/>
        <c:tickLblPos val="low"/>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Down-welling Long Wave Radiation</a:t>
            </a:r>
            <a:r>
              <a:rPr lang="en-US" sz="1800" b="1" i="0" u="none" strike="noStrike" baseline="0"/>
              <a:t> </a:t>
            </a:r>
            <a:endParaRPr lang="en-US"/>
          </a:p>
        </c:rich>
      </c:tx>
      <c:overlay val="1"/>
    </c:title>
    <c:autoTitleDeleted val="0"/>
    <c:plotArea>
      <c:layout>
        <c:manualLayout>
          <c:layoutTarget val="inner"/>
          <c:xMode val="edge"/>
          <c:yMode val="edge"/>
          <c:x val="7.3194221671365148E-2"/>
          <c:y val="8.2863050606737834E-2"/>
          <c:w val="0.8974524885778169"/>
          <c:h val="0.732193815499648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Vert'!$E$3:$E$999</c:f>
              <c:numCache>
                <c:formatCode>0.0</c:formatCode>
                <c:ptCount val="997"/>
                <c:pt idx="0">
                  <c:v>421.3</c:v>
                </c:pt>
                <c:pt idx="1">
                  <c:v>421.2</c:v>
                </c:pt>
                <c:pt idx="2">
                  <c:v>426</c:v>
                </c:pt>
                <c:pt idx="3">
                  <c:v>427.1</c:v>
                </c:pt>
                <c:pt idx="4">
                  <c:v>428.9</c:v>
                </c:pt>
                <c:pt idx="5">
                  <c:v>423.4</c:v>
                </c:pt>
                <c:pt idx="6">
                  <c:v>419.6</c:v>
                </c:pt>
                <c:pt idx="7">
                  <c:v>414.6</c:v>
                </c:pt>
                <c:pt idx="8">
                  <c:v>396.4</c:v>
                </c:pt>
                <c:pt idx="9">
                  <c:v>401.4</c:v>
                </c:pt>
                <c:pt idx="10">
                  <c:v>401</c:v>
                </c:pt>
                <c:pt idx="11">
                  <c:v>412.6</c:v>
                </c:pt>
                <c:pt idx="12">
                  <c:v>427.3</c:v>
                </c:pt>
                <c:pt idx="13">
                  <c:v>420.9</c:v>
                </c:pt>
                <c:pt idx="14">
                  <c:v>426.5</c:v>
                </c:pt>
                <c:pt idx="15">
                  <c:v>426.7</c:v>
                </c:pt>
                <c:pt idx="16">
                  <c:v>421.9</c:v>
                </c:pt>
                <c:pt idx="17">
                  <c:v>420.7</c:v>
                </c:pt>
                <c:pt idx="18">
                  <c:v>426.5</c:v>
                </c:pt>
                <c:pt idx="19">
                  <c:v>411.9</c:v>
                </c:pt>
                <c:pt idx="20">
                  <c:v>388.4</c:v>
                </c:pt>
                <c:pt idx="21">
                  <c:v>395.3</c:v>
                </c:pt>
                <c:pt idx="22">
                  <c:v>392</c:v>
                </c:pt>
                <c:pt idx="23">
                  <c:v>409.1</c:v>
                </c:pt>
                <c:pt idx="24">
                  <c:v>425.5</c:v>
                </c:pt>
                <c:pt idx="25">
                  <c:v>420.5</c:v>
                </c:pt>
                <c:pt idx="26">
                  <c:v>427.4</c:v>
                </c:pt>
                <c:pt idx="27">
                  <c:v>422.1</c:v>
                </c:pt>
                <c:pt idx="28">
                  <c:v>418.9</c:v>
                </c:pt>
                <c:pt idx="29">
                  <c:v>421.5</c:v>
                </c:pt>
                <c:pt idx="30">
                  <c:v>424</c:v>
                </c:pt>
                <c:pt idx="31">
                  <c:v>412.21</c:v>
                </c:pt>
                <c:pt idx="32">
                  <c:v>411.29</c:v>
                </c:pt>
                <c:pt idx="33">
                  <c:v>389.15</c:v>
                </c:pt>
                <c:pt idx="34">
                  <c:v>399.67</c:v>
                </c:pt>
                <c:pt idx="35">
                  <c:v>407.67</c:v>
                </c:pt>
                <c:pt idx="36">
                  <c:v>420.05</c:v>
                </c:pt>
                <c:pt idx="37">
                  <c:v>426.71</c:v>
                </c:pt>
                <c:pt idx="38">
                  <c:v>427.38</c:v>
                </c:pt>
                <c:pt idx="39">
                  <c:v>425.67</c:v>
                </c:pt>
                <c:pt idx="40">
                  <c:v>422.68</c:v>
                </c:pt>
                <c:pt idx="41">
                  <c:v>415.96</c:v>
                </c:pt>
                <c:pt idx="42">
                  <c:v>419.78699999999998</c:v>
                </c:pt>
                <c:pt idx="43">
                  <c:v>396.29500000000002</c:v>
                </c:pt>
                <c:pt idx="44">
                  <c:v>394.26</c:v>
                </c:pt>
                <c:pt idx="45">
                  <c:v>396.78899999999999</c:v>
                </c:pt>
                <c:pt idx="46">
                  <c:v>396.24200000000002</c:v>
                </c:pt>
                <c:pt idx="47">
                  <c:v>409.05</c:v>
                </c:pt>
                <c:pt idx="48">
                  <c:v>423.08600000000001</c:v>
                </c:pt>
                <c:pt idx="49">
                  <c:v>425.10500000000002</c:v>
                </c:pt>
                <c:pt idx="50">
                  <c:v>424.09699999999998</c:v>
                </c:pt>
                <c:pt idx="51">
                  <c:v>423.61399999999998</c:v>
                </c:pt>
                <c:pt idx="52">
                  <c:v>426.71</c:v>
                </c:pt>
                <c:pt idx="53">
                  <c:v>418.24700000000001</c:v>
                </c:pt>
                <c:pt idx="54">
                  <c:v>420.15899999999999</c:v>
                </c:pt>
                <c:pt idx="55">
                  <c:v>419.858</c:v>
                </c:pt>
                <c:pt idx="56">
                  <c:v>402.02100000000002</c:v>
                </c:pt>
                <c:pt idx="57">
                  <c:v>397.47899999999998</c:v>
                </c:pt>
                <c:pt idx="58">
                  <c:v>390.68299999999999</c:v>
                </c:pt>
                <c:pt idx="59">
                  <c:v>413.017</c:v>
                </c:pt>
                <c:pt idx="60">
                  <c:v>426.33199999999999</c:v>
                </c:pt>
                <c:pt idx="61">
                  <c:v>424.44299999999998</c:v>
                </c:pt>
                <c:pt idx="62">
                  <c:v>422.39400000000001</c:v>
                </c:pt>
                <c:pt idx="63">
                  <c:v>423.16399999999999</c:v>
                </c:pt>
                <c:pt idx="64">
                  <c:v>418.98399999999998</c:v>
                </c:pt>
                <c:pt idx="65">
                  <c:v>419.74099999999999</c:v>
                </c:pt>
                <c:pt idx="66">
                  <c:v>419.00700000000001</c:v>
                </c:pt>
                <c:pt idx="67">
                  <c:v>412.22199999999998</c:v>
                </c:pt>
                <c:pt idx="68">
                  <c:v>397.31400000000002</c:v>
                </c:pt>
                <c:pt idx="69">
                  <c:v>397.53399999999999</c:v>
                </c:pt>
                <c:pt idx="70">
                  <c:v>397.97199999999998</c:v>
                </c:pt>
                <c:pt idx="71">
                  <c:v>415.84899999999999</c:v>
                </c:pt>
                <c:pt idx="72">
                  <c:v>422.16</c:v>
                </c:pt>
                <c:pt idx="73">
                  <c:v>420.77600000000001</c:v>
                </c:pt>
                <c:pt idx="74">
                  <c:v>422.48200000000003</c:v>
                </c:pt>
                <c:pt idx="75">
                  <c:v>422.77800000000002</c:v>
                </c:pt>
                <c:pt idx="76">
                  <c:v>421.86900000000003</c:v>
                </c:pt>
                <c:pt idx="77">
                  <c:v>421.10500000000002</c:v>
                </c:pt>
                <c:pt idx="78">
                  <c:v>424.553</c:v>
                </c:pt>
                <c:pt idx="79">
                  <c:v>410.73099999999999</c:v>
                </c:pt>
                <c:pt idx="80">
                  <c:v>394.88299999999998</c:v>
                </c:pt>
                <c:pt idx="81">
                  <c:v>393.149</c:v>
                </c:pt>
                <c:pt idx="82">
                  <c:v>404.31900000000002</c:v>
                </c:pt>
                <c:pt idx="83">
                  <c:v>418.88</c:v>
                </c:pt>
                <c:pt idx="84">
                  <c:v>427.089</c:v>
                </c:pt>
                <c:pt idx="85">
                  <c:v>420.52499999999998</c:v>
                </c:pt>
                <c:pt idx="86">
                  <c:v>427.15300000000002</c:v>
                </c:pt>
                <c:pt idx="87">
                  <c:v>423.53899999999999</c:v>
                </c:pt>
                <c:pt idx="88">
                  <c:v>421.82799999999997</c:v>
                </c:pt>
                <c:pt idx="89">
                  <c:v>422.06900000000002</c:v>
                </c:pt>
                <c:pt idx="90">
                  <c:v>423.44799999999998</c:v>
                </c:pt>
                <c:pt idx="91">
                  <c:v>400.19200000000001</c:v>
                </c:pt>
                <c:pt idx="92">
                  <c:v>399.02800000000002</c:v>
                </c:pt>
                <c:pt idx="93">
                  <c:v>392.786</c:v>
                </c:pt>
                <c:pt idx="94">
                  <c:v>398.47500000000002</c:v>
                </c:pt>
                <c:pt idx="95">
                  <c:v>398.95299999999997</c:v>
                </c:pt>
                <c:pt idx="96">
                  <c:v>422.392</c:v>
                </c:pt>
                <c:pt idx="97">
                  <c:v>426.05700000000002</c:v>
                </c:pt>
                <c:pt idx="98">
                  <c:v>430.73599999999999</c:v>
                </c:pt>
                <c:pt idx="99">
                  <c:v>429.50099999999998</c:v>
                </c:pt>
                <c:pt idx="100">
                  <c:v>429.65499999999997</c:v>
                </c:pt>
                <c:pt idx="101">
                  <c:v>423.76</c:v>
                </c:pt>
                <c:pt idx="102">
                  <c:v>428.315</c:v>
                </c:pt>
                <c:pt idx="103">
                  <c:v>415.58699999999999</c:v>
                </c:pt>
                <c:pt idx="104">
                  <c:v>406.65</c:v>
                </c:pt>
                <c:pt idx="105">
                  <c:v>410.601</c:v>
                </c:pt>
                <c:pt idx="106">
                  <c:v>410.67399999999998</c:v>
                </c:pt>
              </c:numCache>
            </c:numRef>
          </c:yVal>
          <c:smooth val="0"/>
          <c:extLst>
            <c:ext xmlns:c16="http://schemas.microsoft.com/office/drawing/2014/chart" uri="{C3380CC4-5D6E-409C-BE32-E72D297353CC}">
              <c16:uniqueId val="{00000000-9DD4-4A6C-B719-0299264EF6E7}"/>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DLWR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2.5720164609053498E-3"/>
              <c:y val="0.27547487496525697"/>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Down-welling Short Wave Radiation</a:t>
            </a:r>
            <a:r>
              <a:rPr lang="en-US" sz="1800" b="1" i="0" u="none" strike="noStrike" baseline="0"/>
              <a:t> </a:t>
            </a:r>
            <a:endParaRPr lang="en-US"/>
          </a:p>
        </c:rich>
      </c:tx>
      <c:overlay val="1"/>
    </c:title>
    <c:autoTitleDeleted val="0"/>
    <c:plotArea>
      <c:layout>
        <c:manualLayout>
          <c:layoutTarget val="inner"/>
          <c:xMode val="edge"/>
          <c:yMode val="edge"/>
          <c:x val="7.3194221671365148E-2"/>
          <c:y val="8.2863050606737834E-2"/>
          <c:w val="0.8974524885778169"/>
          <c:h val="0.73627461533641692"/>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Vert'!$F$3:$F$999</c:f>
              <c:numCache>
                <c:formatCode>0.0</c:formatCode>
                <c:ptCount val="997"/>
                <c:pt idx="0">
                  <c:v>172.76</c:v>
                </c:pt>
                <c:pt idx="1">
                  <c:v>179.46</c:v>
                </c:pt>
                <c:pt idx="2">
                  <c:v>153.47</c:v>
                </c:pt>
                <c:pt idx="3">
                  <c:v>154.86000000000001</c:v>
                </c:pt>
                <c:pt idx="4">
                  <c:v>147.38</c:v>
                </c:pt>
                <c:pt idx="5">
                  <c:v>152.77000000000001</c:v>
                </c:pt>
                <c:pt idx="6">
                  <c:v>152.72</c:v>
                </c:pt>
                <c:pt idx="7">
                  <c:v>177.67</c:v>
                </c:pt>
                <c:pt idx="8">
                  <c:v>207.38</c:v>
                </c:pt>
                <c:pt idx="9">
                  <c:v>203.44</c:v>
                </c:pt>
                <c:pt idx="10">
                  <c:v>211.89</c:v>
                </c:pt>
                <c:pt idx="11">
                  <c:v>204.54</c:v>
                </c:pt>
                <c:pt idx="12">
                  <c:v>160.41</c:v>
                </c:pt>
                <c:pt idx="13">
                  <c:v>149.55000000000001</c:v>
                </c:pt>
                <c:pt idx="14">
                  <c:v>122.88</c:v>
                </c:pt>
                <c:pt idx="15">
                  <c:v>142.21</c:v>
                </c:pt>
                <c:pt idx="16">
                  <c:v>136.22999999999999</c:v>
                </c:pt>
                <c:pt idx="17">
                  <c:v>142.54</c:v>
                </c:pt>
                <c:pt idx="18">
                  <c:v>122.51</c:v>
                </c:pt>
                <c:pt idx="19">
                  <c:v>163.74</c:v>
                </c:pt>
                <c:pt idx="20">
                  <c:v>218.08</c:v>
                </c:pt>
                <c:pt idx="21">
                  <c:v>212.19</c:v>
                </c:pt>
                <c:pt idx="22">
                  <c:v>239.93</c:v>
                </c:pt>
                <c:pt idx="23">
                  <c:v>201.33</c:v>
                </c:pt>
                <c:pt idx="24">
                  <c:v>153.33000000000001</c:v>
                </c:pt>
                <c:pt idx="25">
                  <c:v>143.81</c:v>
                </c:pt>
                <c:pt idx="26">
                  <c:v>121.02</c:v>
                </c:pt>
                <c:pt idx="27">
                  <c:v>150.29</c:v>
                </c:pt>
                <c:pt idx="28">
                  <c:v>156.58000000000001</c:v>
                </c:pt>
                <c:pt idx="29">
                  <c:v>148.5</c:v>
                </c:pt>
                <c:pt idx="30">
                  <c:v>131.01</c:v>
                </c:pt>
                <c:pt idx="31">
                  <c:v>152.69</c:v>
                </c:pt>
                <c:pt idx="32">
                  <c:v>160.35</c:v>
                </c:pt>
                <c:pt idx="33">
                  <c:v>216.66</c:v>
                </c:pt>
                <c:pt idx="34">
                  <c:v>205.64</c:v>
                </c:pt>
                <c:pt idx="35">
                  <c:v>198.5</c:v>
                </c:pt>
                <c:pt idx="36">
                  <c:v>161.41</c:v>
                </c:pt>
                <c:pt idx="37">
                  <c:v>120.61</c:v>
                </c:pt>
                <c:pt idx="38">
                  <c:v>137.41</c:v>
                </c:pt>
                <c:pt idx="39">
                  <c:v>142.38</c:v>
                </c:pt>
                <c:pt idx="40">
                  <c:v>135.36000000000001</c:v>
                </c:pt>
                <c:pt idx="41">
                  <c:v>146.85</c:v>
                </c:pt>
                <c:pt idx="42">
                  <c:v>126.605</c:v>
                </c:pt>
                <c:pt idx="43">
                  <c:v>186.69499999999999</c:v>
                </c:pt>
                <c:pt idx="44">
                  <c:v>198.846</c:v>
                </c:pt>
                <c:pt idx="45">
                  <c:v>205.91900000000001</c:v>
                </c:pt>
                <c:pt idx="46">
                  <c:v>216.93199999999999</c:v>
                </c:pt>
                <c:pt idx="47">
                  <c:v>210.45</c:v>
                </c:pt>
                <c:pt idx="48">
                  <c:v>157.13399999999999</c:v>
                </c:pt>
                <c:pt idx="49">
                  <c:v>142.12700000000001</c:v>
                </c:pt>
                <c:pt idx="50">
                  <c:v>140.24</c:v>
                </c:pt>
                <c:pt idx="51">
                  <c:v>135.68600000000001</c:v>
                </c:pt>
                <c:pt idx="52">
                  <c:v>142.87100000000001</c:v>
                </c:pt>
                <c:pt idx="53">
                  <c:v>148.52799999999999</c:v>
                </c:pt>
                <c:pt idx="54">
                  <c:v>146.22800000000001</c:v>
                </c:pt>
                <c:pt idx="55">
                  <c:v>149.25</c:v>
                </c:pt>
                <c:pt idx="56">
                  <c:v>193.108</c:v>
                </c:pt>
                <c:pt idx="57">
                  <c:v>217.60900000000001</c:v>
                </c:pt>
                <c:pt idx="58">
                  <c:v>236.37</c:v>
                </c:pt>
                <c:pt idx="59">
                  <c:v>195.73699999999999</c:v>
                </c:pt>
                <c:pt idx="60">
                  <c:v>167.19399999999999</c:v>
                </c:pt>
                <c:pt idx="61">
                  <c:v>137.624</c:v>
                </c:pt>
                <c:pt idx="62">
                  <c:v>146.614</c:v>
                </c:pt>
                <c:pt idx="63">
                  <c:v>142.012</c:v>
                </c:pt>
                <c:pt idx="64">
                  <c:v>155.57900000000001</c:v>
                </c:pt>
                <c:pt idx="65">
                  <c:v>161.07499999999999</c:v>
                </c:pt>
                <c:pt idx="66">
                  <c:v>144.44399999999999</c:v>
                </c:pt>
                <c:pt idx="67">
                  <c:v>172.25</c:v>
                </c:pt>
                <c:pt idx="68">
                  <c:v>202.39500000000001</c:v>
                </c:pt>
                <c:pt idx="69">
                  <c:v>218.33</c:v>
                </c:pt>
                <c:pt idx="70">
                  <c:v>212.00299999999999</c:v>
                </c:pt>
                <c:pt idx="71">
                  <c:v>179.72399999999999</c:v>
                </c:pt>
                <c:pt idx="72">
                  <c:v>157.14699999999999</c:v>
                </c:pt>
                <c:pt idx="73">
                  <c:v>146.42099999999999</c:v>
                </c:pt>
                <c:pt idx="74">
                  <c:v>147.50299999999999</c:v>
                </c:pt>
                <c:pt idx="75">
                  <c:v>144.76900000000001</c:v>
                </c:pt>
                <c:pt idx="76">
                  <c:v>153.46899999999999</c:v>
                </c:pt>
                <c:pt idx="77">
                  <c:v>138.72300000000001</c:v>
                </c:pt>
                <c:pt idx="78">
                  <c:v>128.00899999999999</c:v>
                </c:pt>
                <c:pt idx="79">
                  <c:v>175.48</c:v>
                </c:pt>
                <c:pt idx="80">
                  <c:v>206.95699999999999</c:v>
                </c:pt>
                <c:pt idx="81">
                  <c:v>216.262</c:v>
                </c:pt>
                <c:pt idx="82">
                  <c:v>201.76499999999999</c:v>
                </c:pt>
                <c:pt idx="83">
                  <c:v>183.16900000000001</c:v>
                </c:pt>
                <c:pt idx="84">
                  <c:v>159.05000000000001</c:v>
                </c:pt>
                <c:pt idx="85">
                  <c:v>160.27699999999999</c:v>
                </c:pt>
                <c:pt idx="86">
                  <c:v>137.762</c:v>
                </c:pt>
                <c:pt idx="87">
                  <c:v>140.798</c:v>
                </c:pt>
                <c:pt idx="88">
                  <c:v>158.036</c:v>
                </c:pt>
                <c:pt idx="89">
                  <c:v>150.71</c:v>
                </c:pt>
                <c:pt idx="90">
                  <c:v>131.06200000000001</c:v>
                </c:pt>
                <c:pt idx="91">
                  <c:v>191.00700000000001</c:v>
                </c:pt>
                <c:pt idx="92">
                  <c:v>194.41399999999999</c:v>
                </c:pt>
                <c:pt idx="93">
                  <c:v>215.67500000000001</c:v>
                </c:pt>
                <c:pt idx="94">
                  <c:v>209.11799999999999</c:v>
                </c:pt>
                <c:pt idx="95">
                  <c:v>258.39999999999998</c:v>
                </c:pt>
                <c:pt idx="96">
                  <c:v>193.107</c:v>
                </c:pt>
                <c:pt idx="97">
                  <c:v>158.33699999999999</c:v>
                </c:pt>
                <c:pt idx="98">
                  <c:v>138.852</c:v>
                </c:pt>
                <c:pt idx="99">
                  <c:v>156.03200000000001</c:v>
                </c:pt>
                <c:pt idx="100">
                  <c:v>153.29599999999999</c:v>
                </c:pt>
                <c:pt idx="101">
                  <c:v>160.24299999999999</c:v>
                </c:pt>
                <c:pt idx="102">
                  <c:v>130.267</c:v>
                </c:pt>
                <c:pt idx="103">
                  <c:v>170.07599999999999</c:v>
                </c:pt>
                <c:pt idx="104">
                  <c:v>178.69200000000001</c:v>
                </c:pt>
                <c:pt idx="105">
                  <c:v>203.44499999999999</c:v>
                </c:pt>
                <c:pt idx="106">
                  <c:v>206.76400000000001</c:v>
                </c:pt>
              </c:numCache>
            </c:numRef>
          </c:yVal>
          <c:smooth val="0"/>
          <c:extLst>
            <c:ext xmlns:c16="http://schemas.microsoft.com/office/drawing/2014/chart" uri="{C3380CC4-5D6E-409C-BE32-E72D297353CC}">
              <c16:uniqueId val="{00000000-01D9-451F-B924-F731BD69EED9}"/>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100"/>
        </c:scaling>
        <c:delete val="0"/>
        <c:axPos val="l"/>
        <c:title>
          <c:tx>
            <c:rich>
              <a:bodyPr rot="-5400000" vert="horz"/>
              <a:lstStyle/>
              <a:p>
                <a:pPr>
                  <a:defRPr sz="1600"/>
                </a:pPr>
                <a:r>
                  <a:rPr lang="en-US" sz="1600"/>
                  <a:t>DSWR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2.5720164609053498E-3"/>
              <c:y val="0.27547487496525697"/>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Comparison of Monthly BCI &amp; Celestino Rainfall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rgbClr val="0000FF"/>
              </a:solidFill>
              <a:ln w="9525">
                <a:solidFill>
                  <a:srgbClr val="0000FF"/>
                </a:solidFill>
              </a:ln>
              <a:effectLst/>
            </c:spPr>
          </c:marker>
          <c:trendline>
            <c:spPr>
              <a:ln w="19050" cap="rnd">
                <a:solidFill>
                  <a:schemeClr val="accent1"/>
                </a:solidFill>
                <a:prstDash val="sysDot"/>
              </a:ln>
              <a:effectLst/>
            </c:spPr>
            <c:trendlineType val="linear"/>
            <c:dispRSqr val="0"/>
            <c:dispEq val="0"/>
          </c:trendline>
          <c:trendline>
            <c:spPr>
              <a:ln w="19050" cap="rnd">
                <a:solidFill>
                  <a:srgbClr val="FF0000"/>
                </a:solidFill>
                <a:prstDash val="sysDot"/>
              </a:ln>
              <a:effectLst/>
            </c:spPr>
            <c:trendlineType val="linear"/>
            <c:intercept val="0"/>
            <c:dispRSqr val="1"/>
            <c:dispEq val="1"/>
            <c:trendlineLbl>
              <c:layout>
                <c:manualLayout>
                  <c:x val="-0.51694758057628909"/>
                  <c:y val="-0.111718488332267"/>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rendlineLbl>
          </c:trendline>
          <c:xVal>
            <c:numRef>
              <c:f>Rainfall!$AJ$2:$AJ$994</c:f>
              <c:numCache>
                <c:formatCode>0.0</c:formatCode>
                <c:ptCount val="993"/>
                <c:pt idx="0">
                  <c:v>51.816000000000003</c:v>
                </c:pt>
                <c:pt idx="1">
                  <c:v>18.478999999999999</c:v>
                </c:pt>
                <c:pt idx="2">
                  <c:v>71.311999999999998</c:v>
                </c:pt>
                <c:pt idx="3">
                  <c:v>206.185</c:v>
                </c:pt>
                <c:pt idx="4">
                  <c:v>134.36600000000001</c:v>
                </c:pt>
                <c:pt idx="5">
                  <c:v>97.409000000000006</c:v>
                </c:pt>
                <c:pt idx="6">
                  <c:v>198.374</c:v>
                </c:pt>
                <c:pt idx="7">
                  <c:v>268.47800000000001</c:v>
                </c:pt>
                <c:pt idx="8">
                  <c:v>400.43099999999998</c:v>
                </c:pt>
                <c:pt idx="9">
                  <c:v>212.59800000000001</c:v>
                </c:pt>
                <c:pt idx="10">
                  <c:v>111.5</c:v>
                </c:pt>
                <c:pt idx="11">
                  <c:v>20.827999999999999</c:v>
                </c:pt>
                <c:pt idx="12">
                  <c:v>29.21</c:v>
                </c:pt>
                <c:pt idx="13">
                  <c:v>5.2709999999999999</c:v>
                </c:pt>
                <c:pt idx="14">
                  <c:v>94.361000000000004</c:v>
                </c:pt>
                <c:pt idx="15">
                  <c:v>165.16399999999999</c:v>
                </c:pt>
                <c:pt idx="16">
                  <c:v>326.45400000000001</c:v>
                </c:pt>
                <c:pt idx="17">
                  <c:v>486.75799999999998</c:v>
                </c:pt>
                <c:pt idx="18">
                  <c:v>142.749</c:v>
                </c:pt>
                <c:pt idx="19">
                  <c:v>255.398</c:v>
                </c:pt>
                <c:pt idx="20">
                  <c:v>442.91300000000001</c:v>
                </c:pt>
                <c:pt idx="21">
                  <c:v>835.91399999999999</c:v>
                </c:pt>
                <c:pt idx="22">
                  <c:v>145.41499999999999</c:v>
                </c:pt>
                <c:pt idx="23">
                  <c:v>11.114000000000001</c:v>
                </c:pt>
                <c:pt idx="24">
                  <c:v>8.6359999999999992</c:v>
                </c:pt>
                <c:pt idx="25">
                  <c:v>50.609000000000002</c:v>
                </c:pt>
                <c:pt idx="26">
                  <c:v>59.881</c:v>
                </c:pt>
                <c:pt idx="27">
                  <c:v>268.22399999999999</c:v>
                </c:pt>
                <c:pt idx="28">
                  <c:v>256.66699999999997</c:v>
                </c:pt>
                <c:pt idx="29">
                  <c:v>227.9</c:v>
                </c:pt>
                <c:pt idx="30">
                  <c:v>242.827</c:v>
                </c:pt>
                <c:pt idx="31">
                  <c:v>178.90799999999999</c:v>
                </c:pt>
                <c:pt idx="32">
                  <c:v>164.69</c:v>
                </c:pt>
                <c:pt idx="33">
                  <c:v>437.89600000000002</c:v>
                </c:pt>
                <c:pt idx="34">
                  <c:v>280.762</c:v>
                </c:pt>
                <c:pt idx="35">
                  <c:v>295.75700000000001</c:v>
                </c:pt>
                <c:pt idx="36">
                  <c:v>6.6680000000000001</c:v>
                </c:pt>
                <c:pt idx="37">
                  <c:v>124.84099999999999</c:v>
                </c:pt>
                <c:pt idx="38">
                  <c:v>34.924999999999997</c:v>
                </c:pt>
                <c:pt idx="39">
                  <c:v>447.04599999999999</c:v>
                </c:pt>
                <c:pt idx="41">
                  <c:v>385.62099999999998</c:v>
                </c:pt>
                <c:pt idx="42">
                  <c:v>278.13</c:v>
                </c:pt>
                <c:pt idx="43">
                  <c:v>260.72199999999998</c:v>
                </c:pt>
                <c:pt idx="44">
                  <c:v>436.25299999999999</c:v>
                </c:pt>
                <c:pt idx="45">
                  <c:v>261.87</c:v>
                </c:pt>
                <c:pt idx="46">
                  <c:v>19.809999999999999</c:v>
                </c:pt>
                <c:pt idx="47">
                  <c:v>12.446</c:v>
                </c:pt>
                <c:pt idx="48">
                  <c:v>39.116</c:v>
                </c:pt>
                <c:pt idx="49">
                  <c:v>0</c:v>
                </c:pt>
                <c:pt idx="50">
                  <c:v>101.6</c:v>
                </c:pt>
                <c:pt idx="51">
                  <c:v>264.41399999999999</c:v>
                </c:pt>
                <c:pt idx="52">
                  <c:v>229.23500000000001</c:v>
                </c:pt>
                <c:pt idx="53">
                  <c:v>252.60300000000001</c:v>
                </c:pt>
                <c:pt idx="54">
                  <c:v>309.5</c:v>
                </c:pt>
                <c:pt idx="55">
                  <c:v>196.279</c:v>
                </c:pt>
                <c:pt idx="56">
                  <c:v>237.87100000000001</c:v>
                </c:pt>
                <c:pt idx="57">
                  <c:v>260.98599999999999</c:v>
                </c:pt>
                <c:pt idx="58">
                  <c:v>434.721</c:v>
                </c:pt>
                <c:pt idx="59">
                  <c:v>47.12</c:v>
                </c:pt>
                <c:pt idx="60">
                  <c:v>0.50800000000000001</c:v>
                </c:pt>
                <c:pt idx="61">
                  <c:v>13.503859199999999</c:v>
                </c:pt>
                <c:pt idx="62">
                  <c:v>91.432379999999995</c:v>
                </c:pt>
                <c:pt idx="63">
                  <c:v>284.70857999999998</c:v>
                </c:pt>
                <c:pt idx="64">
                  <c:v>289.77031199999999</c:v>
                </c:pt>
                <c:pt idx="65">
                  <c:v>335.91292799999997</c:v>
                </c:pt>
                <c:pt idx="66">
                  <c:v>246.16853039999998</c:v>
                </c:pt>
                <c:pt idx="67">
                  <c:v>262.4812632</c:v>
                </c:pt>
                <c:pt idx="68">
                  <c:v>158.67256079999999</c:v>
                </c:pt>
                <c:pt idx="69">
                  <c:v>450.40110959999998</c:v>
                </c:pt>
                <c:pt idx="70">
                  <c:v>311.15142239999994</c:v>
                </c:pt>
                <c:pt idx="71">
                  <c:v>88.619075999999993</c:v>
                </c:pt>
                <c:pt idx="72">
                  <c:v>20.776</c:v>
                </c:pt>
                <c:pt idx="73">
                  <c:v>143.815</c:v>
                </c:pt>
                <c:pt idx="74">
                  <c:v>356.36</c:v>
                </c:pt>
                <c:pt idx="75">
                  <c:v>329.31</c:v>
                </c:pt>
                <c:pt idx="76">
                  <c:v>542.66999999999996</c:v>
                </c:pt>
                <c:pt idx="77">
                  <c:v>147.96</c:v>
                </c:pt>
                <c:pt idx="78">
                  <c:v>47.4</c:v>
                </c:pt>
                <c:pt idx="79">
                  <c:v>33.625999999999998</c:v>
                </c:pt>
                <c:pt idx="80">
                  <c:v>173.989</c:v>
                </c:pt>
                <c:pt idx="81">
                  <c:v>231.05</c:v>
                </c:pt>
                <c:pt idx="82">
                  <c:v>326.74</c:v>
                </c:pt>
                <c:pt idx="83">
                  <c:v>287.274</c:v>
                </c:pt>
                <c:pt idx="84">
                  <c:v>377.57</c:v>
                </c:pt>
                <c:pt idx="85">
                  <c:v>310.77</c:v>
                </c:pt>
                <c:pt idx="86">
                  <c:v>159</c:v>
                </c:pt>
                <c:pt idx="87">
                  <c:v>305.18</c:v>
                </c:pt>
                <c:pt idx="88">
                  <c:v>402.09</c:v>
                </c:pt>
                <c:pt idx="89">
                  <c:v>46.98</c:v>
                </c:pt>
              </c:numCache>
            </c:numRef>
          </c:xVal>
          <c:yVal>
            <c:numRef>
              <c:f>Rainfall!$AI$2:$AI$994</c:f>
              <c:numCache>
                <c:formatCode>0.0</c:formatCode>
                <c:ptCount val="993"/>
                <c:pt idx="0">
                  <c:v>15.7</c:v>
                </c:pt>
                <c:pt idx="1">
                  <c:v>18.5</c:v>
                </c:pt>
                <c:pt idx="2">
                  <c:v>62.66</c:v>
                </c:pt>
                <c:pt idx="3">
                  <c:v>136.69999999999999</c:v>
                </c:pt>
                <c:pt idx="4">
                  <c:v>151.45499999999998</c:v>
                </c:pt>
                <c:pt idx="5">
                  <c:v>150.95499999999998</c:v>
                </c:pt>
                <c:pt idx="6">
                  <c:v>123.075</c:v>
                </c:pt>
                <c:pt idx="7">
                  <c:v>263.18</c:v>
                </c:pt>
                <c:pt idx="8">
                  <c:v>275.85500000000002</c:v>
                </c:pt>
                <c:pt idx="9">
                  <c:v>170.82</c:v>
                </c:pt>
                <c:pt idx="10">
                  <c:v>96.584999999999994</c:v>
                </c:pt>
                <c:pt idx="11">
                  <c:v>6.665</c:v>
                </c:pt>
                <c:pt idx="12">
                  <c:v>21.75</c:v>
                </c:pt>
                <c:pt idx="13">
                  <c:v>3.8949999999999996</c:v>
                </c:pt>
                <c:pt idx="14">
                  <c:v>139.06</c:v>
                </c:pt>
                <c:pt idx="15">
                  <c:v>343.89499999999998</c:v>
                </c:pt>
                <c:pt idx="16">
                  <c:v>270.64999999999998</c:v>
                </c:pt>
                <c:pt idx="17">
                  <c:v>231.22</c:v>
                </c:pt>
                <c:pt idx="18">
                  <c:v>241.19</c:v>
                </c:pt>
                <c:pt idx="19">
                  <c:v>289.23</c:v>
                </c:pt>
                <c:pt idx="20">
                  <c:v>463.78999999999996</c:v>
                </c:pt>
                <c:pt idx="21">
                  <c:v>919.72</c:v>
                </c:pt>
                <c:pt idx="22">
                  <c:v>159.66499999999999</c:v>
                </c:pt>
                <c:pt idx="23">
                  <c:v>21.175000000000001</c:v>
                </c:pt>
                <c:pt idx="24">
                  <c:v>4.2949999999999999</c:v>
                </c:pt>
                <c:pt idx="25">
                  <c:v>22.725000000000001</c:v>
                </c:pt>
                <c:pt idx="26">
                  <c:v>111.49000000000001</c:v>
                </c:pt>
                <c:pt idx="27">
                  <c:v>335.87</c:v>
                </c:pt>
                <c:pt idx="28">
                  <c:v>257.505</c:v>
                </c:pt>
                <c:pt idx="29">
                  <c:v>350.995</c:v>
                </c:pt>
                <c:pt idx="30">
                  <c:v>233.315</c:v>
                </c:pt>
                <c:pt idx="31">
                  <c:v>192.89999999999998</c:v>
                </c:pt>
                <c:pt idx="32">
                  <c:v>355.37</c:v>
                </c:pt>
                <c:pt idx="33">
                  <c:v>500.88</c:v>
                </c:pt>
                <c:pt idx="34">
                  <c:v>312.29499999999996</c:v>
                </c:pt>
                <c:pt idx="35">
                  <c:v>136.65</c:v>
                </c:pt>
                <c:pt idx="36">
                  <c:v>1.02</c:v>
                </c:pt>
                <c:pt idx="37">
                  <c:v>80.775000000000006</c:v>
                </c:pt>
                <c:pt idx="38">
                  <c:v>172.465</c:v>
                </c:pt>
                <c:pt idx="39">
                  <c:v>217.42500000000001</c:v>
                </c:pt>
                <c:pt idx="41">
                  <c:v>261.745</c:v>
                </c:pt>
                <c:pt idx="42">
                  <c:v>176.15</c:v>
                </c:pt>
                <c:pt idx="43">
                  <c:v>410.59000000000003</c:v>
                </c:pt>
                <c:pt idx="44">
                  <c:v>513.20499999999993</c:v>
                </c:pt>
                <c:pt idx="45">
                  <c:v>219.07499999999999</c:v>
                </c:pt>
                <c:pt idx="46">
                  <c:v>20.064999999999998</c:v>
                </c:pt>
                <c:pt idx="47">
                  <c:v>9.4</c:v>
                </c:pt>
                <c:pt idx="48">
                  <c:v>1.52</c:v>
                </c:pt>
                <c:pt idx="49">
                  <c:v>19.43</c:v>
                </c:pt>
                <c:pt idx="50">
                  <c:v>75.694999999999993</c:v>
                </c:pt>
                <c:pt idx="51">
                  <c:v>342.27</c:v>
                </c:pt>
                <c:pt idx="52">
                  <c:v>210.06</c:v>
                </c:pt>
                <c:pt idx="53">
                  <c:v>373.125</c:v>
                </c:pt>
                <c:pt idx="54">
                  <c:v>205.23500000000001</c:v>
                </c:pt>
                <c:pt idx="55">
                  <c:v>206.75</c:v>
                </c:pt>
                <c:pt idx="56">
                  <c:v>398.78499999999997</c:v>
                </c:pt>
                <c:pt idx="57">
                  <c:v>247.77500000000001</c:v>
                </c:pt>
                <c:pt idx="58">
                  <c:v>160.91</c:v>
                </c:pt>
                <c:pt idx="59">
                  <c:v>59.055</c:v>
                </c:pt>
                <c:pt idx="60">
                  <c:v>14.984999999999999</c:v>
                </c:pt>
                <c:pt idx="61">
                  <c:v>9.0150000000000006</c:v>
                </c:pt>
                <c:pt idx="62">
                  <c:v>154.05000000000001</c:v>
                </c:pt>
                <c:pt idx="63">
                  <c:v>150.245</c:v>
                </c:pt>
                <c:pt idx="64">
                  <c:v>411.23</c:v>
                </c:pt>
                <c:pt idx="65">
                  <c:v>134.495</c:v>
                </c:pt>
                <c:pt idx="66">
                  <c:v>250.82999999999998</c:v>
                </c:pt>
                <c:pt idx="67">
                  <c:v>291.84500000000003</c:v>
                </c:pt>
                <c:pt idx="68">
                  <c:v>149.60500000000002</c:v>
                </c:pt>
                <c:pt idx="69">
                  <c:v>377.95499999999998</c:v>
                </c:pt>
                <c:pt idx="70">
                  <c:v>190.12</c:v>
                </c:pt>
                <c:pt idx="71">
                  <c:v>21.335000000000001</c:v>
                </c:pt>
                <c:pt idx="72">
                  <c:v>42.034999999999997</c:v>
                </c:pt>
                <c:pt idx="73">
                  <c:v>160.655</c:v>
                </c:pt>
                <c:pt idx="74">
                  <c:v>302.51</c:v>
                </c:pt>
                <c:pt idx="75">
                  <c:v>286.38499999999999</c:v>
                </c:pt>
                <c:pt idx="76">
                  <c:v>406.78500000000003</c:v>
                </c:pt>
                <c:pt idx="77">
                  <c:v>224.53500000000003</c:v>
                </c:pt>
                <c:pt idx="78">
                  <c:v>15.620000000000001</c:v>
                </c:pt>
                <c:pt idx="79">
                  <c:v>33.275000000000006</c:v>
                </c:pt>
                <c:pt idx="80">
                  <c:v>123.82499999999999</c:v>
                </c:pt>
                <c:pt idx="81">
                  <c:v>324.86500000000001</c:v>
                </c:pt>
                <c:pt idx="82">
                  <c:v>556.005</c:v>
                </c:pt>
                <c:pt idx="83">
                  <c:v>332.61500000000001</c:v>
                </c:pt>
                <c:pt idx="84">
                  <c:v>376.94</c:v>
                </c:pt>
                <c:pt idx="85">
                  <c:v>372.36500000000001</c:v>
                </c:pt>
                <c:pt idx="86">
                  <c:v>257.80500000000001</c:v>
                </c:pt>
                <c:pt idx="87">
                  <c:v>235.07499999999999</c:v>
                </c:pt>
                <c:pt idx="88">
                  <c:v>334.89499999999998</c:v>
                </c:pt>
                <c:pt idx="89">
                  <c:v>44.325000000000003</c:v>
                </c:pt>
              </c:numCache>
            </c:numRef>
          </c:yVal>
          <c:smooth val="0"/>
          <c:extLst>
            <c:ext xmlns:c16="http://schemas.microsoft.com/office/drawing/2014/chart" uri="{C3380CC4-5D6E-409C-BE32-E72D297353CC}">
              <c16:uniqueId val="{00000000-D91B-43D2-84BA-5D58F4B95926}"/>
            </c:ext>
          </c:extLst>
        </c:ser>
        <c:dLbls>
          <c:showLegendKey val="0"/>
          <c:showVal val="0"/>
          <c:showCatName val="0"/>
          <c:showSerName val="0"/>
          <c:showPercent val="0"/>
          <c:showBubbleSize val="0"/>
        </c:dLbls>
        <c:axId val="602875272"/>
        <c:axId val="602869696"/>
      </c:scatterChart>
      <c:valAx>
        <c:axId val="602875272"/>
        <c:scaling>
          <c:orientation val="minMax"/>
          <c:max val="1000"/>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BCI Rainfall (mm)</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869696"/>
        <c:crosses val="autoZero"/>
        <c:crossBetween val="midCat"/>
      </c:valAx>
      <c:valAx>
        <c:axId val="602869696"/>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Celestino Rainfall (mm)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8752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Net Long Wave Radiation</a:t>
            </a:r>
            <a:r>
              <a:rPr lang="en-US" sz="1800" b="1" i="0" u="none" strike="noStrike" baseline="0"/>
              <a:t> </a:t>
            </a:r>
            <a:endParaRPr lang="en-US"/>
          </a:p>
        </c:rich>
      </c:tx>
      <c:overlay val="1"/>
    </c:title>
    <c:autoTitleDeleted val="0"/>
    <c:plotArea>
      <c:layout>
        <c:manualLayout>
          <c:layoutTarget val="inner"/>
          <c:xMode val="edge"/>
          <c:yMode val="edge"/>
          <c:x val="7.3194221671365148E-2"/>
          <c:y val="0.13591344848472189"/>
          <c:w val="0.8974524885778169"/>
          <c:h val="0.70362821664227293"/>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Vert'!$G$3:$G$999</c:f>
              <c:numCache>
                <c:formatCode>0.0</c:formatCode>
                <c:ptCount val="997"/>
                <c:pt idx="0">
                  <c:v>-38.57</c:v>
                </c:pt>
                <c:pt idx="1">
                  <c:v>-44.99</c:v>
                </c:pt>
                <c:pt idx="2">
                  <c:v>-32.090000000000003</c:v>
                </c:pt>
                <c:pt idx="3">
                  <c:v>-30.58</c:v>
                </c:pt>
                <c:pt idx="4">
                  <c:v>-28.8</c:v>
                </c:pt>
                <c:pt idx="5">
                  <c:v>-34.31</c:v>
                </c:pt>
                <c:pt idx="6">
                  <c:v>-36.26</c:v>
                </c:pt>
                <c:pt idx="7">
                  <c:v>-48.04</c:v>
                </c:pt>
                <c:pt idx="8">
                  <c:v>-71</c:v>
                </c:pt>
                <c:pt idx="9">
                  <c:v>-65.45</c:v>
                </c:pt>
                <c:pt idx="10">
                  <c:v>-73.36</c:v>
                </c:pt>
                <c:pt idx="11">
                  <c:v>-61.77</c:v>
                </c:pt>
                <c:pt idx="12">
                  <c:v>-33.479999999999997</c:v>
                </c:pt>
                <c:pt idx="13">
                  <c:v>-36</c:v>
                </c:pt>
                <c:pt idx="14">
                  <c:v>-26.59</c:v>
                </c:pt>
                <c:pt idx="15">
                  <c:v>-28.42</c:v>
                </c:pt>
                <c:pt idx="16">
                  <c:v>-29.85</c:v>
                </c:pt>
                <c:pt idx="17">
                  <c:v>-31.02</c:v>
                </c:pt>
                <c:pt idx="18">
                  <c:v>-20.48</c:v>
                </c:pt>
                <c:pt idx="19">
                  <c:v>-40.26</c:v>
                </c:pt>
                <c:pt idx="20">
                  <c:v>-72.64</c:v>
                </c:pt>
                <c:pt idx="21">
                  <c:v>-68.59</c:v>
                </c:pt>
                <c:pt idx="22">
                  <c:v>-82.91</c:v>
                </c:pt>
                <c:pt idx="23">
                  <c:v>-60.98</c:v>
                </c:pt>
                <c:pt idx="24">
                  <c:v>-32.82</c:v>
                </c:pt>
                <c:pt idx="25">
                  <c:v>-33.82</c:v>
                </c:pt>
                <c:pt idx="26">
                  <c:v>-25.45</c:v>
                </c:pt>
                <c:pt idx="27">
                  <c:v>-32.53</c:v>
                </c:pt>
                <c:pt idx="28">
                  <c:v>-34.06</c:v>
                </c:pt>
                <c:pt idx="29">
                  <c:v>-33.61</c:v>
                </c:pt>
                <c:pt idx="30">
                  <c:v>-24.1</c:v>
                </c:pt>
                <c:pt idx="31">
                  <c:v>-39.03</c:v>
                </c:pt>
                <c:pt idx="32">
                  <c:v>-39.61</c:v>
                </c:pt>
                <c:pt idx="33">
                  <c:v>-71.36</c:v>
                </c:pt>
                <c:pt idx="34">
                  <c:v>-59.2</c:v>
                </c:pt>
                <c:pt idx="35">
                  <c:v>-51.84</c:v>
                </c:pt>
                <c:pt idx="36">
                  <c:v>-35.58</c:v>
                </c:pt>
                <c:pt idx="37">
                  <c:v>-25.87</c:v>
                </c:pt>
                <c:pt idx="38">
                  <c:v>-28.82</c:v>
                </c:pt>
                <c:pt idx="39">
                  <c:v>-29.95</c:v>
                </c:pt>
                <c:pt idx="40">
                  <c:v>-30.23</c:v>
                </c:pt>
                <c:pt idx="41">
                  <c:v>-34.65</c:v>
                </c:pt>
                <c:pt idx="42">
                  <c:v>-31.783999999999999</c:v>
                </c:pt>
                <c:pt idx="43">
                  <c:v>-56.808999999999997</c:v>
                </c:pt>
                <c:pt idx="44">
                  <c:v>-62.026000000000003</c:v>
                </c:pt>
                <c:pt idx="45">
                  <c:v>-67.352999999999994</c:v>
                </c:pt>
                <c:pt idx="46">
                  <c:v>-69.680000000000007</c:v>
                </c:pt>
                <c:pt idx="47">
                  <c:v>-61.85</c:v>
                </c:pt>
                <c:pt idx="48">
                  <c:v>-36.866999999999997</c:v>
                </c:pt>
                <c:pt idx="49">
                  <c:v>-33.162999999999997</c:v>
                </c:pt>
                <c:pt idx="50">
                  <c:v>-28.777000000000001</c:v>
                </c:pt>
                <c:pt idx="51">
                  <c:v>-30.297000000000001</c:v>
                </c:pt>
                <c:pt idx="52">
                  <c:v>-24.402000000000001</c:v>
                </c:pt>
                <c:pt idx="53">
                  <c:v>-32.262999999999998</c:v>
                </c:pt>
                <c:pt idx="54">
                  <c:v>-30.82</c:v>
                </c:pt>
                <c:pt idx="55">
                  <c:v>-31.619</c:v>
                </c:pt>
                <c:pt idx="56">
                  <c:v>-48.936999999999998</c:v>
                </c:pt>
                <c:pt idx="57">
                  <c:v>-58.953000000000003</c:v>
                </c:pt>
                <c:pt idx="58">
                  <c:v>-73.665999999999997</c:v>
                </c:pt>
                <c:pt idx="59">
                  <c:v>-49.072000000000003</c:v>
                </c:pt>
                <c:pt idx="60">
                  <c:v>-34.906999999999996</c:v>
                </c:pt>
                <c:pt idx="61">
                  <c:v>-28.605</c:v>
                </c:pt>
                <c:pt idx="62">
                  <c:v>-31.459</c:v>
                </c:pt>
                <c:pt idx="63">
                  <c:v>-30.071999999999999</c:v>
                </c:pt>
                <c:pt idx="64">
                  <c:v>-35.607999999999997</c:v>
                </c:pt>
                <c:pt idx="65">
                  <c:v>-33.1</c:v>
                </c:pt>
                <c:pt idx="66">
                  <c:v>-29.33</c:v>
                </c:pt>
                <c:pt idx="67">
                  <c:v>-38.5</c:v>
                </c:pt>
                <c:pt idx="68">
                  <c:v>-56.749000000000002</c:v>
                </c:pt>
                <c:pt idx="69">
                  <c:v>-62.762</c:v>
                </c:pt>
                <c:pt idx="70">
                  <c:v>-62.070999999999998</c:v>
                </c:pt>
                <c:pt idx="71">
                  <c:v>-40.118000000000002</c:v>
                </c:pt>
                <c:pt idx="72">
                  <c:v>-32.109000000000002</c:v>
                </c:pt>
                <c:pt idx="73">
                  <c:v>-31.007999999999999</c:v>
                </c:pt>
                <c:pt idx="74">
                  <c:v>-31.390999999999998</c:v>
                </c:pt>
                <c:pt idx="75">
                  <c:v>-29.472000000000001</c:v>
                </c:pt>
                <c:pt idx="76">
                  <c:v>-30.562000000000001</c:v>
                </c:pt>
                <c:pt idx="77">
                  <c:v>-31.218</c:v>
                </c:pt>
                <c:pt idx="78">
                  <c:v>-22.477</c:v>
                </c:pt>
                <c:pt idx="79">
                  <c:v>-41.246000000000002</c:v>
                </c:pt>
                <c:pt idx="80">
                  <c:v>-54.843000000000004</c:v>
                </c:pt>
                <c:pt idx="81">
                  <c:v>-62.183</c:v>
                </c:pt>
                <c:pt idx="82">
                  <c:v>-49.755000000000003</c:v>
                </c:pt>
                <c:pt idx="83">
                  <c:v>-36.933</c:v>
                </c:pt>
                <c:pt idx="84">
                  <c:v>-26.824999999999999</c:v>
                </c:pt>
                <c:pt idx="85">
                  <c:v>-30.632000000000001</c:v>
                </c:pt>
                <c:pt idx="86">
                  <c:v>-25.303000000000001</c:v>
                </c:pt>
                <c:pt idx="87">
                  <c:v>-27.553000000000001</c:v>
                </c:pt>
                <c:pt idx="88">
                  <c:v>-31.465</c:v>
                </c:pt>
                <c:pt idx="89">
                  <c:v>-30.183</c:v>
                </c:pt>
                <c:pt idx="90">
                  <c:v>-25.355</c:v>
                </c:pt>
                <c:pt idx="91">
                  <c:v>-52.906999999999996</c:v>
                </c:pt>
                <c:pt idx="92">
                  <c:v>-51.896999999999998</c:v>
                </c:pt>
                <c:pt idx="93">
                  <c:v>-65.230999999999995</c:v>
                </c:pt>
                <c:pt idx="94">
                  <c:v>-63.741999999999997</c:v>
                </c:pt>
                <c:pt idx="95">
                  <c:v>-79.015000000000001</c:v>
                </c:pt>
                <c:pt idx="96">
                  <c:v>-44.497999999999998</c:v>
                </c:pt>
                <c:pt idx="97">
                  <c:v>-32.134999999999998</c:v>
                </c:pt>
                <c:pt idx="98">
                  <c:v>-26.373999999999999</c:v>
                </c:pt>
                <c:pt idx="99">
                  <c:v>-28.423999999999999</c:v>
                </c:pt>
                <c:pt idx="100">
                  <c:v>-28.925999999999998</c:v>
                </c:pt>
                <c:pt idx="101">
                  <c:v>-32.994999999999997</c:v>
                </c:pt>
                <c:pt idx="102">
                  <c:v>-25.617000000000001</c:v>
                </c:pt>
                <c:pt idx="103">
                  <c:v>-41.738999999999997</c:v>
                </c:pt>
                <c:pt idx="104">
                  <c:v>-50.491999999999997</c:v>
                </c:pt>
                <c:pt idx="105">
                  <c:v>-52.322000000000003</c:v>
                </c:pt>
                <c:pt idx="106">
                  <c:v>-54.566000000000003</c:v>
                </c:pt>
              </c:numCache>
            </c:numRef>
          </c:yVal>
          <c:smooth val="0"/>
          <c:extLst>
            <c:ext xmlns:c16="http://schemas.microsoft.com/office/drawing/2014/chart" uri="{C3380CC4-5D6E-409C-BE32-E72D297353CC}">
              <c16:uniqueId val="{00000000-94BB-4C81-B2C2-A4B52E504C9F}"/>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a:pPr>
                <a:r>
                  <a:rPr lang="en-US" sz="1400"/>
                  <a:t>NLWR </a:t>
                </a:r>
                <a:r>
                  <a:rPr lang="en-US" sz="1000" b="1" i="0" u="none" strike="noStrike" baseline="0">
                    <a:effectLst/>
                  </a:rPr>
                  <a:t> </a:t>
                </a:r>
                <a:r>
                  <a:rPr lang="en-US" sz="1400" b="1" i="0" u="none" strike="noStrike" baseline="0">
                    <a:effectLst/>
                  </a:rPr>
                  <a:t>(W/m</a:t>
                </a:r>
                <a:r>
                  <a:rPr lang="en-US" sz="1400" b="1" i="0" u="none" strike="noStrike" baseline="30000">
                    <a:effectLst/>
                  </a:rPr>
                  <a:t>2</a:t>
                </a:r>
                <a:r>
                  <a:rPr lang="en-US" sz="1400" b="1" i="0" u="none" strike="noStrike" baseline="0">
                    <a:effectLst/>
                  </a:rPr>
                  <a:t>)</a:t>
                </a:r>
                <a:r>
                  <a:rPr lang="en-US" sz="14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Net  Radiation</a:t>
            </a:r>
            <a:r>
              <a:rPr lang="en-US" sz="1800" b="1" i="0" u="none" strike="noStrike" baseline="0"/>
              <a:t> </a:t>
            </a:r>
            <a:endParaRPr lang="en-US"/>
          </a:p>
        </c:rich>
      </c:tx>
      <c:layout>
        <c:manualLayout>
          <c:xMode val="edge"/>
          <c:yMode val="edge"/>
          <c:x val="0.46207237694825182"/>
          <c:y val="3.672719853091206E-2"/>
        </c:manualLayout>
      </c:layout>
      <c:overlay val="1"/>
    </c:title>
    <c:autoTitleDeleted val="0"/>
    <c:plotArea>
      <c:layout>
        <c:manualLayout>
          <c:layoutTarget val="inner"/>
          <c:xMode val="edge"/>
          <c:yMode val="edge"/>
          <c:x val="7.3194221671365148E-2"/>
          <c:y val="9.9186249953809841E-2"/>
          <c:w val="0.8974524885778169"/>
          <c:h val="0.732193815499648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Vert'!$H$3:$H$999</c:f>
              <c:numCache>
                <c:formatCode>0.0</c:formatCode>
                <c:ptCount val="997"/>
                <c:pt idx="0">
                  <c:v>107.26</c:v>
                </c:pt>
                <c:pt idx="1">
                  <c:v>103.58</c:v>
                </c:pt>
                <c:pt idx="2">
                  <c:v>96.99</c:v>
                </c:pt>
                <c:pt idx="3">
                  <c:v>99.14</c:v>
                </c:pt>
                <c:pt idx="4">
                  <c:v>95.33</c:v>
                </c:pt>
                <c:pt idx="5">
                  <c:v>92.91</c:v>
                </c:pt>
                <c:pt idx="6">
                  <c:v>90.21</c:v>
                </c:pt>
                <c:pt idx="7">
                  <c:v>96</c:v>
                </c:pt>
                <c:pt idx="8">
                  <c:v>94.26</c:v>
                </c:pt>
                <c:pt idx="9">
                  <c:v>98.32</c:v>
                </c:pt>
                <c:pt idx="10">
                  <c:v>96.86</c:v>
                </c:pt>
                <c:pt idx="11">
                  <c:v>105.24</c:v>
                </c:pt>
                <c:pt idx="12">
                  <c:v>102.64</c:v>
                </c:pt>
                <c:pt idx="13">
                  <c:v>91.39</c:v>
                </c:pt>
                <c:pt idx="14">
                  <c:v>78.09</c:v>
                </c:pt>
                <c:pt idx="15">
                  <c:v>90.16</c:v>
                </c:pt>
                <c:pt idx="16">
                  <c:v>83.96</c:v>
                </c:pt>
                <c:pt idx="17">
                  <c:v>87.59</c:v>
                </c:pt>
                <c:pt idx="18">
                  <c:v>82.39</c:v>
                </c:pt>
                <c:pt idx="19">
                  <c:v>94</c:v>
                </c:pt>
                <c:pt idx="20">
                  <c:v>101.53</c:v>
                </c:pt>
                <c:pt idx="21">
                  <c:v>100.71</c:v>
                </c:pt>
                <c:pt idx="22">
                  <c:v>106.1</c:v>
                </c:pt>
                <c:pt idx="23">
                  <c:v>101.46</c:v>
                </c:pt>
                <c:pt idx="24">
                  <c:v>97.99</c:v>
                </c:pt>
                <c:pt idx="25">
                  <c:v>87.95</c:v>
                </c:pt>
                <c:pt idx="26">
                  <c:v>75.87</c:v>
                </c:pt>
                <c:pt idx="27">
                  <c:v>93.58</c:v>
                </c:pt>
                <c:pt idx="28">
                  <c:v>93.65</c:v>
                </c:pt>
                <c:pt idx="29">
                  <c:v>87.02</c:v>
                </c:pt>
                <c:pt idx="30">
                  <c:v>81.45</c:v>
                </c:pt>
                <c:pt idx="31">
                  <c:v>83.5</c:v>
                </c:pt>
                <c:pt idx="32">
                  <c:v>89.89</c:v>
                </c:pt>
                <c:pt idx="33">
                  <c:v>103.62</c:v>
                </c:pt>
                <c:pt idx="34">
                  <c:v>109.31</c:v>
                </c:pt>
                <c:pt idx="35">
                  <c:v>112.34</c:v>
                </c:pt>
                <c:pt idx="36">
                  <c:v>97.87</c:v>
                </c:pt>
                <c:pt idx="37">
                  <c:v>73.319999999999993</c:v>
                </c:pt>
                <c:pt idx="38">
                  <c:v>83.74</c:v>
                </c:pt>
                <c:pt idx="39">
                  <c:v>86.24</c:v>
                </c:pt>
                <c:pt idx="40">
                  <c:v>80.39</c:v>
                </c:pt>
                <c:pt idx="41">
                  <c:v>83.66</c:v>
                </c:pt>
                <c:pt idx="42">
                  <c:v>70.5</c:v>
                </c:pt>
                <c:pt idx="43">
                  <c:v>91.582999999999998</c:v>
                </c:pt>
                <c:pt idx="44">
                  <c:v>98.804000000000002</c:v>
                </c:pt>
                <c:pt idx="45">
                  <c:v>101.902</c:v>
                </c:pt>
                <c:pt idx="46">
                  <c:v>110.245</c:v>
                </c:pt>
                <c:pt idx="47">
                  <c:v>114.43</c:v>
                </c:pt>
                <c:pt idx="48">
                  <c:v>96.881</c:v>
                </c:pt>
                <c:pt idx="49">
                  <c:v>86.587999999999994</c:v>
                </c:pt>
                <c:pt idx="50">
                  <c:v>85.692999999999998</c:v>
                </c:pt>
                <c:pt idx="51">
                  <c:v>79.596999999999994</c:v>
                </c:pt>
                <c:pt idx="52">
                  <c:v>90.072000000000003</c:v>
                </c:pt>
                <c:pt idx="53">
                  <c:v>88.066999999999993</c:v>
                </c:pt>
                <c:pt idx="54">
                  <c:v>85.741</c:v>
                </c:pt>
                <c:pt idx="55">
                  <c:v>86.790999999999997</c:v>
                </c:pt>
                <c:pt idx="56">
                  <c:v>105.358</c:v>
                </c:pt>
                <c:pt idx="57">
                  <c:v>120.32899999999999</c:v>
                </c:pt>
                <c:pt idx="58">
                  <c:v>122.85299999999999</c:v>
                </c:pt>
                <c:pt idx="59">
                  <c:v>115.539</c:v>
                </c:pt>
                <c:pt idx="60">
                  <c:v>103.852</c:v>
                </c:pt>
                <c:pt idx="61">
                  <c:v>83.683000000000007</c:v>
                </c:pt>
                <c:pt idx="62">
                  <c:v>88.951999999999998</c:v>
                </c:pt>
                <c:pt idx="63">
                  <c:v>86.308000000000007</c:v>
                </c:pt>
                <c:pt idx="64">
                  <c:v>90.328000000000003</c:v>
                </c:pt>
                <c:pt idx="65">
                  <c:v>96.293000000000006</c:v>
                </c:pt>
                <c:pt idx="66">
                  <c:v>86.585999999999999</c:v>
                </c:pt>
                <c:pt idx="67">
                  <c:v>98.825000000000003</c:v>
                </c:pt>
                <c:pt idx="68">
                  <c:v>105.76900000000001</c:v>
                </c:pt>
                <c:pt idx="69">
                  <c:v>116.621</c:v>
                </c:pt>
                <c:pt idx="70">
                  <c:v>111.633</c:v>
                </c:pt>
                <c:pt idx="71">
                  <c:v>108.621</c:v>
                </c:pt>
                <c:pt idx="72">
                  <c:v>96.567999999999998</c:v>
                </c:pt>
                <c:pt idx="73">
                  <c:v>87.694999999999993</c:v>
                </c:pt>
                <c:pt idx="74">
                  <c:v>88.456000000000003</c:v>
                </c:pt>
                <c:pt idx="75">
                  <c:v>89.238</c:v>
                </c:pt>
                <c:pt idx="76">
                  <c:v>93.498000000000005</c:v>
                </c:pt>
                <c:pt idx="77">
                  <c:v>80.506</c:v>
                </c:pt>
                <c:pt idx="78">
                  <c:v>79.837999999999994</c:v>
                </c:pt>
                <c:pt idx="79">
                  <c:v>98.08</c:v>
                </c:pt>
                <c:pt idx="80">
                  <c:v>110.062</c:v>
                </c:pt>
                <c:pt idx="81">
                  <c:v>113.327</c:v>
                </c:pt>
                <c:pt idx="82">
                  <c:v>115.13</c:v>
                </c:pt>
                <c:pt idx="83">
                  <c:v>112.253</c:v>
                </c:pt>
                <c:pt idx="84">
                  <c:v>102.303</c:v>
                </c:pt>
                <c:pt idx="85">
                  <c:v>99.88</c:v>
                </c:pt>
                <c:pt idx="86">
                  <c:v>86.555999999999997</c:v>
                </c:pt>
                <c:pt idx="87">
                  <c:v>85.322999999999993</c:v>
                </c:pt>
                <c:pt idx="88">
                  <c:v>96.753</c:v>
                </c:pt>
                <c:pt idx="89">
                  <c:v>91.028000000000006</c:v>
                </c:pt>
                <c:pt idx="90">
                  <c:v>79.846000000000004</c:v>
                </c:pt>
                <c:pt idx="91">
                  <c:v>97.975999999999999</c:v>
                </c:pt>
                <c:pt idx="92">
                  <c:v>102.764</c:v>
                </c:pt>
                <c:pt idx="93">
                  <c:v>110.592</c:v>
                </c:pt>
                <c:pt idx="94">
                  <c:v>109.227</c:v>
                </c:pt>
                <c:pt idx="95">
                  <c:v>133.607</c:v>
                </c:pt>
                <c:pt idx="96">
                  <c:v>117.167</c:v>
                </c:pt>
                <c:pt idx="97">
                  <c:v>98.760999999999996</c:v>
                </c:pt>
                <c:pt idx="98">
                  <c:v>88.471000000000004</c:v>
                </c:pt>
                <c:pt idx="99">
                  <c:v>99.415000000000006</c:v>
                </c:pt>
                <c:pt idx="100">
                  <c:v>95.87</c:v>
                </c:pt>
                <c:pt idx="101">
                  <c:v>96.77</c:v>
                </c:pt>
                <c:pt idx="102">
                  <c:v>78.897000000000006</c:v>
                </c:pt>
                <c:pt idx="103">
                  <c:v>92.793999999999997</c:v>
                </c:pt>
                <c:pt idx="104">
                  <c:v>90.289000000000001</c:v>
                </c:pt>
                <c:pt idx="105">
                  <c:v>116.928</c:v>
                </c:pt>
                <c:pt idx="106">
                  <c:v>115.937</c:v>
                </c:pt>
              </c:numCache>
            </c:numRef>
          </c:yVal>
          <c:smooth val="0"/>
          <c:extLst>
            <c:ext xmlns:c16="http://schemas.microsoft.com/office/drawing/2014/chart" uri="{C3380CC4-5D6E-409C-BE32-E72D297353CC}">
              <c16:uniqueId val="{00000000-FD1E-444E-8304-5F216511DE7D}"/>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70"/>
        </c:scaling>
        <c:delete val="0"/>
        <c:axPos val="l"/>
        <c:title>
          <c:tx>
            <c:rich>
              <a:bodyPr rot="-5400000" vert="horz"/>
              <a:lstStyle/>
              <a:p>
                <a:pPr>
                  <a:defRPr sz="1600"/>
                </a:pPr>
                <a:r>
                  <a:rPr lang="en-US" sz="1600"/>
                  <a:t>Net Rad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Radiometer Temperature</a:t>
            </a:r>
            <a:endParaRPr lang="en-US"/>
          </a:p>
        </c:rich>
      </c:tx>
      <c:overlay val="1"/>
    </c:title>
    <c:autoTitleDeleted val="0"/>
    <c:plotArea>
      <c:layout>
        <c:manualLayout>
          <c:layoutTarget val="inner"/>
          <c:xMode val="edge"/>
          <c:yMode val="edge"/>
          <c:x val="7.1908213440912472E-2"/>
          <c:y val="9.1024650280273844E-2"/>
          <c:w val="0.89873849680826934"/>
          <c:h val="0.732193815499648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Vert'!$J$3:$J$999</c:f>
              <c:numCache>
                <c:formatCode>0.0</c:formatCode>
                <c:ptCount val="997"/>
                <c:pt idx="0">
                  <c:v>25.85</c:v>
                </c:pt>
                <c:pt idx="1">
                  <c:v>26.62</c:v>
                </c:pt>
                <c:pt idx="2">
                  <c:v>25.77</c:v>
                </c:pt>
                <c:pt idx="3">
                  <c:v>26.05</c:v>
                </c:pt>
                <c:pt idx="4">
                  <c:v>26.04</c:v>
                </c:pt>
                <c:pt idx="5">
                  <c:v>25.97</c:v>
                </c:pt>
                <c:pt idx="6">
                  <c:v>25.65</c:v>
                </c:pt>
                <c:pt idx="7">
                  <c:v>26.47</c:v>
                </c:pt>
                <c:pt idx="8">
                  <c:v>25.93</c:v>
                </c:pt>
                <c:pt idx="9">
                  <c:v>25.74</c:v>
                </c:pt>
                <c:pt idx="10">
                  <c:v>26.14</c:v>
                </c:pt>
                <c:pt idx="11">
                  <c:v>26.67</c:v>
                </c:pt>
                <c:pt idx="12">
                  <c:v>26.32</c:v>
                </c:pt>
                <c:pt idx="13">
                  <c:v>25.89</c:v>
                </c:pt>
                <c:pt idx="14">
                  <c:v>25.32</c:v>
                </c:pt>
                <c:pt idx="15">
                  <c:v>25.83</c:v>
                </c:pt>
                <c:pt idx="16">
                  <c:v>25.28</c:v>
                </c:pt>
                <c:pt idx="17">
                  <c:v>25.16</c:v>
                </c:pt>
                <c:pt idx="18">
                  <c:v>24.28</c:v>
                </c:pt>
                <c:pt idx="19">
                  <c:v>25.23</c:v>
                </c:pt>
                <c:pt idx="20">
                  <c:v>25.22</c:v>
                </c:pt>
                <c:pt idx="21">
                  <c:v>25.4</c:v>
                </c:pt>
                <c:pt idx="22">
                  <c:v>26.04</c:v>
                </c:pt>
                <c:pt idx="23">
                  <c:v>26.44</c:v>
                </c:pt>
                <c:pt idx="24">
                  <c:v>25.86</c:v>
                </c:pt>
                <c:pt idx="25">
                  <c:v>25.73</c:v>
                </c:pt>
                <c:pt idx="26">
                  <c:v>25.5</c:v>
                </c:pt>
                <c:pt idx="27">
                  <c:v>25.78</c:v>
                </c:pt>
                <c:pt idx="28">
                  <c:v>26</c:v>
                </c:pt>
                <c:pt idx="29">
                  <c:v>25.81</c:v>
                </c:pt>
                <c:pt idx="30">
                  <c:v>24.79</c:v>
                </c:pt>
                <c:pt idx="31">
                  <c:v>25.05</c:v>
                </c:pt>
                <c:pt idx="32">
                  <c:v>24.73</c:v>
                </c:pt>
                <c:pt idx="33">
                  <c:v>25.52</c:v>
                </c:pt>
                <c:pt idx="34">
                  <c:v>25.46</c:v>
                </c:pt>
                <c:pt idx="35">
                  <c:v>25.92</c:v>
                </c:pt>
                <c:pt idx="36">
                  <c:v>25.66</c:v>
                </c:pt>
                <c:pt idx="37">
                  <c:v>25.2</c:v>
                </c:pt>
                <c:pt idx="38">
                  <c:v>25.66</c:v>
                </c:pt>
                <c:pt idx="39">
                  <c:v>25.68</c:v>
                </c:pt>
                <c:pt idx="40">
                  <c:v>25.17</c:v>
                </c:pt>
                <c:pt idx="41">
                  <c:v>25.11</c:v>
                </c:pt>
                <c:pt idx="42">
                  <c:v>25.077999999999999</c:v>
                </c:pt>
                <c:pt idx="43">
                  <c:v>25.609000000000002</c:v>
                </c:pt>
                <c:pt idx="44">
                  <c:v>24.957999999999998</c:v>
                </c:pt>
                <c:pt idx="45">
                  <c:v>25.288</c:v>
                </c:pt>
                <c:pt idx="46">
                  <c:v>25.491</c:v>
                </c:pt>
                <c:pt idx="47">
                  <c:v>26.484000000000002</c:v>
                </c:pt>
                <c:pt idx="48">
                  <c:v>26.189</c:v>
                </c:pt>
                <c:pt idx="49">
                  <c:v>26.242000000000001</c:v>
                </c:pt>
                <c:pt idx="50">
                  <c:v>25.489000000000001</c:v>
                </c:pt>
                <c:pt idx="51">
                  <c:v>25.75</c:v>
                </c:pt>
                <c:pt idx="52">
                  <c:v>25.263000000000002</c:v>
                </c:pt>
                <c:pt idx="53">
                  <c:v>24.97</c:v>
                </c:pt>
                <c:pt idx="54">
                  <c:v>25.239000000000001</c:v>
                </c:pt>
                <c:pt idx="55">
                  <c:v>25.422999999999998</c:v>
                </c:pt>
                <c:pt idx="56">
                  <c:v>25.327999999999999</c:v>
                </c:pt>
                <c:pt idx="57">
                  <c:v>25.46</c:v>
                </c:pt>
                <c:pt idx="58">
                  <c:v>25.957999999999998</c:v>
                </c:pt>
                <c:pt idx="59">
                  <c:v>26.321000000000002</c:v>
                </c:pt>
                <c:pt idx="60">
                  <c:v>26.477</c:v>
                </c:pt>
                <c:pt idx="61">
                  <c:v>25.643999999999998</c:v>
                </c:pt>
                <c:pt idx="62">
                  <c:v>25.513999999999999</c:v>
                </c:pt>
                <c:pt idx="63">
                  <c:v>25.358000000000001</c:v>
                </c:pt>
                <c:pt idx="64">
                  <c:v>25.552</c:v>
                </c:pt>
                <c:pt idx="65">
                  <c:v>25.568999999999999</c:v>
                </c:pt>
                <c:pt idx="66">
                  <c:v>24.640999999999998</c:v>
                </c:pt>
                <c:pt idx="67">
                  <c:v>25.24</c:v>
                </c:pt>
                <c:pt idx="68">
                  <c:v>25.503</c:v>
                </c:pt>
                <c:pt idx="69">
                  <c:v>25.628</c:v>
                </c:pt>
                <c:pt idx="70">
                  <c:v>25.725000000000001</c:v>
                </c:pt>
                <c:pt idx="71">
                  <c:v>25.7</c:v>
                </c:pt>
                <c:pt idx="72">
                  <c:v>25.634</c:v>
                </c:pt>
                <c:pt idx="73">
                  <c:v>25.369</c:v>
                </c:pt>
                <c:pt idx="74">
                  <c:v>25.757999999999999</c:v>
                </c:pt>
                <c:pt idx="75">
                  <c:v>25.306000000000001</c:v>
                </c:pt>
                <c:pt idx="76">
                  <c:v>25.472000000000001</c:v>
                </c:pt>
                <c:pt idx="77">
                  <c:v>25.481000000000002</c:v>
                </c:pt>
                <c:pt idx="78">
                  <c:v>24.498999999999999</c:v>
                </c:pt>
                <c:pt idx="79">
                  <c:v>25.564</c:v>
                </c:pt>
                <c:pt idx="80">
                  <c:v>25.032</c:v>
                </c:pt>
                <c:pt idx="81">
                  <c:v>25.312000000000001</c:v>
                </c:pt>
                <c:pt idx="82">
                  <c:v>25.347999999999999</c:v>
                </c:pt>
                <c:pt idx="83">
                  <c:v>25.663</c:v>
                </c:pt>
                <c:pt idx="84">
                  <c:v>25.69</c:v>
                </c:pt>
                <c:pt idx="85">
                  <c:v>25.094999999999999</c:v>
                </c:pt>
                <c:pt idx="86">
                  <c:v>25.363</c:v>
                </c:pt>
                <c:pt idx="87">
                  <c:v>25.373999999999999</c:v>
                </c:pt>
                <c:pt idx="88">
                  <c:v>25.468</c:v>
                </c:pt>
                <c:pt idx="89">
                  <c:v>25.27</c:v>
                </c:pt>
                <c:pt idx="90">
                  <c:v>24.809000000000001</c:v>
                </c:pt>
                <c:pt idx="91">
                  <c:v>25.681000000000001</c:v>
                </c:pt>
                <c:pt idx="92">
                  <c:v>25.327999999999999</c:v>
                </c:pt>
                <c:pt idx="93">
                  <c:v>25.574999999999999</c:v>
                </c:pt>
                <c:pt idx="94">
                  <c:v>25.856000000000002</c:v>
                </c:pt>
                <c:pt idx="95">
                  <c:v>27.006</c:v>
                </c:pt>
                <c:pt idx="96">
                  <c:v>26.952999999999999</c:v>
                </c:pt>
                <c:pt idx="97">
                  <c:v>26.38</c:v>
                </c:pt>
                <c:pt idx="98">
                  <c:v>26.12</c:v>
                </c:pt>
                <c:pt idx="99">
                  <c:v>26.398</c:v>
                </c:pt>
                <c:pt idx="100">
                  <c:v>26.532</c:v>
                </c:pt>
                <c:pt idx="101">
                  <c:v>26.346</c:v>
                </c:pt>
                <c:pt idx="102">
                  <c:v>25.867999999999999</c:v>
                </c:pt>
                <c:pt idx="103">
                  <c:v>26.681999999999999</c:v>
                </c:pt>
                <c:pt idx="104">
                  <c:v>26.515999999999998</c:v>
                </c:pt>
                <c:pt idx="105">
                  <c:v>26.105</c:v>
                </c:pt>
                <c:pt idx="106">
                  <c:v>26.675000000000001</c:v>
                </c:pt>
              </c:numCache>
            </c:numRef>
          </c:yVal>
          <c:smooth val="0"/>
          <c:extLst>
            <c:ext xmlns:c16="http://schemas.microsoft.com/office/drawing/2014/chart" uri="{C3380CC4-5D6E-409C-BE32-E72D297353CC}">
              <c16:uniqueId val="{00000000-FF80-4F17-940D-FFD59C30C6CE}"/>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Temperature (C</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Raw Down-welling Long Wave Radiation</a:t>
            </a:r>
            <a:endParaRPr lang="en-US"/>
          </a:p>
        </c:rich>
      </c:tx>
      <c:overlay val="1"/>
    </c:title>
    <c:autoTitleDeleted val="0"/>
    <c:plotArea>
      <c:layout>
        <c:manualLayout>
          <c:layoutTarget val="inner"/>
          <c:xMode val="edge"/>
          <c:yMode val="edge"/>
          <c:x val="6.6764180519101782E-2"/>
          <c:y val="0.13591344848472189"/>
          <c:w val="0.90388252973008021"/>
          <c:h val="0.68322421745843298"/>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Vert'!$K$3:$K$999</c:f>
              <c:numCache>
                <c:formatCode>0.0</c:formatCode>
                <c:ptCount val="997"/>
                <c:pt idx="0">
                  <c:v>-32.17</c:v>
                </c:pt>
                <c:pt idx="1">
                  <c:v>-37.130000000000003</c:v>
                </c:pt>
                <c:pt idx="2">
                  <c:v>-26.91</c:v>
                </c:pt>
                <c:pt idx="3">
                  <c:v>-27.65</c:v>
                </c:pt>
                <c:pt idx="4">
                  <c:v>-25.81</c:v>
                </c:pt>
                <c:pt idx="5">
                  <c:v>-30.91</c:v>
                </c:pt>
                <c:pt idx="6">
                  <c:v>-32.71</c:v>
                </c:pt>
                <c:pt idx="7">
                  <c:v>-42.77</c:v>
                </c:pt>
                <c:pt idx="8">
                  <c:v>-57.74</c:v>
                </c:pt>
                <c:pt idx="9">
                  <c:v>-51.53</c:v>
                </c:pt>
                <c:pt idx="10">
                  <c:v>-54.51</c:v>
                </c:pt>
                <c:pt idx="11">
                  <c:v>-46.08</c:v>
                </c:pt>
                <c:pt idx="12">
                  <c:v>-29.11</c:v>
                </c:pt>
                <c:pt idx="13">
                  <c:v>-32.86</c:v>
                </c:pt>
                <c:pt idx="14">
                  <c:v>-23.7</c:v>
                </c:pt>
                <c:pt idx="15">
                  <c:v>-26.59</c:v>
                </c:pt>
                <c:pt idx="16">
                  <c:v>-28.2</c:v>
                </c:pt>
                <c:pt idx="17">
                  <c:v>-28.64</c:v>
                </c:pt>
                <c:pt idx="18">
                  <c:v>-17.45</c:v>
                </c:pt>
                <c:pt idx="19">
                  <c:v>-37.840000000000003</c:v>
                </c:pt>
                <c:pt idx="20">
                  <c:v>-61.38</c:v>
                </c:pt>
                <c:pt idx="21">
                  <c:v>-55.5</c:v>
                </c:pt>
                <c:pt idx="22">
                  <c:v>-62.93</c:v>
                </c:pt>
                <c:pt idx="23">
                  <c:v>-48.1</c:v>
                </c:pt>
                <c:pt idx="24">
                  <c:v>-28.08</c:v>
                </c:pt>
                <c:pt idx="25">
                  <c:v>-32.26</c:v>
                </c:pt>
                <c:pt idx="26">
                  <c:v>-24.02</c:v>
                </c:pt>
                <c:pt idx="27">
                  <c:v>-31.03</c:v>
                </c:pt>
                <c:pt idx="28">
                  <c:v>-35.58</c:v>
                </c:pt>
                <c:pt idx="29">
                  <c:v>-31.86</c:v>
                </c:pt>
                <c:pt idx="30">
                  <c:v>-23.1</c:v>
                </c:pt>
                <c:pt idx="31">
                  <c:v>-36.49</c:v>
                </c:pt>
                <c:pt idx="32">
                  <c:v>-35.44</c:v>
                </c:pt>
                <c:pt idx="33">
                  <c:v>-62.62</c:v>
                </c:pt>
                <c:pt idx="34">
                  <c:v>-51.57</c:v>
                </c:pt>
                <c:pt idx="35">
                  <c:v>-46.38</c:v>
                </c:pt>
                <c:pt idx="36">
                  <c:v>-32.28</c:v>
                </c:pt>
                <c:pt idx="37">
                  <c:v>-22.76</c:v>
                </c:pt>
                <c:pt idx="38">
                  <c:v>-24.94</c:v>
                </c:pt>
                <c:pt idx="39">
                  <c:v>-26.79</c:v>
                </c:pt>
                <c:pt idx="40">
                  <c:v>-26.69</c:v>
                </c:pt>
                <c:pt idx="41">
                  <c:v>-33.119999999999997</c:v>
                </c:pt>
                <c:pt idx="42">
                  <c:v>-28.96</c:v>
                </c:pt>
                <c:pt idx="43">
                  <c:v>-55.780999999999999</c:v>
                </c:pt>
                <c:pt idx="44">
                  <c:v>-53.85</c:v>
                </c:pt>
                <c:pt idx="45">
                  <c:v>-53.37</c:v>
                </c:pt>
                <c:pt idx="46">
                  <c:v>-55.176000000000002</c:v>
                </c:pt>
                <c:pt idx="47">
                  <c:v>-48.445</c:v>
                </c:pt>
                <c:pt idx="48">
                  <c:v>-32.494</c:v>
                </c:pt>
                <c:pt idx="49">
                  <c:v>-30.771999999999998</c:v>
                </c:pt>
                <c:pt idx="50">
                  <c:v>-27.157</c:v>
                </c:pt>
                <c:pt idx="51">
                  <c:v>-29.288</c:v>
                </c:pt>
                <c:pt idx="52">
                  <c:v>-23.158999999999999</c:v>
                </c:pt>
                <c:pt idx="53">
                  <c:v>-29.905000000000001</c:v>
                </c:pt>
                <c:pt idx="54">
                  <c:v>-29.574000000000002</c:v>
                </c:pt>
                <c:pt idx="55">
                  <c:v>-30.975000000000001</c:v>
                </c:pt>
                <c:pt idx="56">
                  <c:v>-48.344000000000001</c:v>
                </c:pt>
                <c:pt idx="57">
                  <c:v>-53.701999999999998</c:v>
                </c:pt>
                <c:pt idx="58">
                  <c:v>-63.674999999999997</c:v>
                </c:pt>
                <c:pt idx="59">
                  <c:v>-43.448</c:v>
                </c:pt>
                <c:pt idx="60">
                  <c:v>-31.004999999999999</c:v>
                </c:pt>
                <c:pt idx="61">
                  <c:v>-27.792999999999999</c:v>
                </c:pt>
                <c:pt idx="62">
                  <c:v>-29.05</c:v>
                </c:pt>
                <c:pt idx="63">
                  <c:v>-27.321000000000002</c:v>
                </c:pt>
                <c:pt idx="64">
                  <c:v>-32.784999999999997</c:v>
                </c:pt>
                <c:pt idx="65">
                  <c:v>-32.081000000000003</c:v>
                </c:pt>
                <c:pt idx="66">
                  <c:v>-27.148</c:v>
                </c:pt>
                <c:pt idx="67">
                  <c:v>-37.594999999999999</c:v>
                </c:pt>
                <c:pt idx="68">
                  <c:v>-54.232999999999997</c:v>
                </c:pt>
                <c:pt idx="69">
                  <c:v>-54.777999999999999</c:v>
                </c:pt>
                <c:pt idx="70">
                  <c:v>-54.994999999999997</c:v>
                </c:pt>
                <c:pt idx="71">
                  <c:v>-36.795999999999999</c:v>
                </c:pt>
                <c:pt idx="72">
                  <c:v>-30.01</c:v>
                </c:pt>
                <c:pt idx="73">
                  <c:v>-29.794</c:v>
                </c:pt>
                <c:pt idx="74">
                  <c:v>-30.449000000000002</c:v>
                </c:pt>
                <c:pt idx="75">
                  <c:v>-27.423999999999999</c:v>
                </c:pt>
                <c:pt idx="76">
                  <c:v>-29.361999999999998</c:v>
                </c:pt>
                <c:pt idx="77">
                  <c:v>-30.152999999999999</c:v>
                </c:pt>
                <c:pt idx="78">
                  <c:v>-20.731999999999999</c:v>
                </c:pt>
                <c:pt idx="79">
                  <c:v>-41.051000000000002</c:v>
                </c:pt>
                <c:pt idx="80">
                  <c:v>-53.76</c:v>
                </c:pt>
                <c:pt idx="81">
                  <c:v>-57.274999999999999</c:v>
                </c:pt>
                <c:pt idx="82">
                  <c:v>-46.261000000000003</c:v>
                </c:pt>
                <c:pt idx="83">
                  <c:v>-33.539000000000001</c:v>
                </c:pt>
                <c:pt idx="84">
                  <c:v>-25.423999999999999</c:v>
                </c:pt>
                <c:pt idx="85">
                  <c:v>-28.385000000000002</c:v>
                </c:pt>
                <c:pt idx="86">
                  <c:v>-23.347000000000001</c:v>
                </c:pt>
                <c:pt idx="87">
                  <c:v>-27.111999999999998</c:v>
                </c:pt>
                <c:pt idx="88">
                  <c:v>-29.398</c:v>
                </c:pt>
                <c:pt idx="89">
                  <c:v>-27.92</c:v>
                </c:pt>
                <c:pt idx="90">
                  <c:v>-23.742999999999999</c:v>
                </c:pt>
                <c:pt idx="91">
                  <c:v>-52.462000000000003</c:v>
                </c:pt>
                <c:pt idx="92">
                  <c:v>-51.470999999999997</c:v>
                </c:pt>
                <c:pt idx="93">
                  <c:v>-59.305999999999997</c:v>
                </c:pt>
                <c:pt idx="94">
                  <c:v>-55.326999999999998</c:v>
                </c:pt>
                <c:pt idx="95">
                  <c:v>-62.058999999999997</c:v>
                </c:pt>
                <c:pt idx="96">
                  <c:v>-37.926000000000002</c:v>
                </c:pt>
                <c:pt idx="97">
                  <c:v>-30.698</c:v>
                </c:pt>
                <c:pt idx="98">
                  <c:v>-24.344000000000001</c:v>
                </c:pt>
                <c:pt idx="99">
                  <c:v>-27.350999999999999</c:v>
                </c:pt>
                <c:pt idx="100">
                  <c:v>-28.03</c:v>
                </c:pt>
                <c:pt idx="101">
                  <c:v>-32.838999999999999</c:v>
                </c:pt>
                <c:pt idx="102">
                  <c:v>-25.271999999999998</c:v>
                </c:pt>
                <c:pt idx="103">
                  <c:v>-43.109000000000002</c:v>
                </c:pt>
                <c:pt idx="104">
                  <c:v>-51.027999999999999</c:v>
                </c:pt>
                <c:pt idx="105">
                  <c:v>-44.601999999999997</c:v>
                </c:pt>
                <c:pt idx="106">
                  <c:v>-47.999000000000002</c:v>
                </c:pt>
              </c:numCache>
            </c:numRef>
          </c:yVal>
          <c:smooth val="0"/>
          <c:extLst>
            <c:ext xmlns:c16="http://schemas.microsoft.com/office/drawing/2014/chart" uri="{C3380CC4-5D6E-409C-BE32-E72D297353CC}">
              <c16:uniqueId val="{00000000-7B09-4278-AAEF-F0CF825D6F0F}"/>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RDLWR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Raw Up-welling Long Wave Radiation</a:t>
            </a:r>
            <a:endParaRPr lang="en-US"/>
          </a:p>
        </c:rich>
      </c:tx>
      <c:overlay val="1"/>
    </c:title>
    <c:autoTitleDeleted val="0"/>
    <c:plotArea>
      <c:layout>
        <c:manualLayout>
          <c:layoutTarget val="inner"/>
          <c:xMode val="edge"/>
          <c:yMode val="edge"/>
          <c:x val="6.6764180519101782E-2"/>
          <c:y val="0.13591344848472189"/>
          <c:w val="0.90388252973008021"/>
          <c:h val="0.67914341762166497"/>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Vert'!$L$3:$L$999</c:f>
              <c:numCache>
                <c:formatCode>0.00</c:formatCode>
                <c:ptCount val="997"/>
                <c:pt idx="0">
                  <c:v>6.4</c:v>
                </c:pt>
                <c:pt idx="1">
                  <c:v>7.86</c:v>
                </c:pt>
                <c:pt idx="2">
                  <c:v>5.18</c:v>
                </c:pt>
                <c:pt idx="3">
                  <c:v>2.94</c:v>
                </c:pt>
                <c:pt idx="4">
                  <c:v>2.99</c:v>
                </c:pt>
                <c:pt idx="5">
                  <c:v>3.4</c:v>
                </c:pt>
                <c:pt idx="6">
                  <c:v>3.55</c:v>
                </c:pt>
                <c:pt idx="7">
                  <c:v>5.27</c:v>
                </c:pt>
                <c:pt idx="8">
                  <c:v>13.26</c:v>
                </c:pt>
                <c:pt idx="9">
                  <c:v>13.92</c:v>
                </c:pt>
                <c:pt idx="10">
                  <c:v>18.850000000000001</c:v>
                </c:pt>
                <c:pt idx="11">
                  <c:v>15.69</c:v>
                </c:pt>
                <c:pt idx="12">
                  <c:v>4.37</c:v>
                </c:pt>
                <c:pt idx="13">
                  <c:v>3.13</c:v>
                </c:pt>
                <c:pt idx="14">
                  <c:v>2.89</c:v>
                </c:pt>
                <c:pt idx="15">
                  <c:v>1.83</c:v>
                </c:pt>
                <c:pt idx="16">
                  <c:v>1.65</c:v>
                </c:pt>
                <c:pt idx="17">
                  <c:v>2.38</c:v>
                </c:pt>
                <c:pt idx="18">
                  <c:v>3.02</c:v>
                </c:pt>
                <c:pt idx="19">
                  <c:v>2.42</c:v>
                </c:pt>
                <c:pt idx="20">
                  <c:v>11.26</c:v>
                </c:pt>
                <c:pt idx="21">
                  <c:v>13.08</c:v>
                </c:pt>
                <c:pt idx="22">
                  <c:v>19.97</c:v>
                </c:pt>
                <c:pt idx="23">
                  <c:v>12.88</c:v>
                </c:pt>
                <c:pt idx="24">
                  <c:v>4.75</c:v>
                </c:pt>
                <c:pt idx="25">
                  <c:v>1.56</c:v>
                </c:pt>
                <c:pt idx="26">
                  <c:v>1.43</c:v>
                </c:pt>
                <c:pt idx="27">
                  <c:v>1.5</c:v>
                </c:pt>
                <c:pt idx="28">
                  <c:v>-1.52</c:v>
                </c:pt>
                <c:pt idx="29">
                  <c:v>1.75</c:v>
                </c:pt>
                <c:pt idx="30">
                  <c:v>1</c:v>
                </c:pt>
                <c:pt idx="31">
                  <c:v>2.54</c:v>
                </c:pt>
                <c:pt idx="32">
                  <c:v>4.17</c:v>
                </c:pt>
                <c:pt idx="33">
                  <c:v>8.75</c:v>
                </c:pt>
                <c:pt idx="34">
                  <c:v>7.63</c:v>
                </c:pt>
                <c:pt idx="35">
                  <c:v>5.46</c:v>
                </c:pt>
                <c:pt idx="36">
                  <c:v>3.3</c:v>
                </c:pt>
                <c:pt idx="37">
                  <c:v>3.12</c:v>
                </c:pt>
                <c:pt idx="38">
                  <c:v>3.87</c:v>
                </c:pt>
                <c:pt idx="39">
                  <c:v>3.16</c:v>
                </c:pt>
                <c:pt idx="40">
                  <c:v>3.54</c:v>
                </c:pt>
                <c:pt idx="41">
                  <c:v>1.53</c:v>
                </c:pt>
                <c:pt idx="42">
                  <c:v>2.8239999999999998</c:v>
                </c:pt>
                <c:pt idx="43">
                  <c:v>1.028</c:v>
                </c:pt>
                <c:pt idx="44">
                  <c:v>8.1760000000000002</c:v>
                </c:pt>
                <c:pt idx="45">
                  <c:v>13.983000000000001</c:v>
                </c:pt>
                <c:pt idx="46">
                  <c:v>14.504</c:v>
                </c:pt>
                <c:pt idx="47">
                  <c:v>13.404999999999999</c:v>
                </c:pt>
                <c:pt idx="48">
                  <c:v>4.3719999999999999</c:v>
                </c:pt>
                <c:pt idx="49">
                  <c:v>2.391</c:v>
                </c:pt>
                <c:pt idx="50">
                  <c:v>1.62</c:v>
                </c:pt>
                <c:pt idx="51">
                  <c:v>1.0089999999999999</c:v>
                </c:pt>
                <c:pt idx="52">
                  <c:v>1.244</c:v>
                </c:pt>
                <c:pt idx="53">
                  <c:v>2.359</c:v>
                </c:pt>
                <c:pt idx="54">
                  <c:v>1.2470000000000001</c:v>
                </c:pt>
                <c:pt idx="55">
                  <c:v>0.64400000000000002</c:v>
                </c:pt>
                <c:pt idx="56">
                  <c:v>0.59199999999999997</c:v>
                </c:pt>
                <c:pt idx="57">
                  <c:v>5.2510000000000003</c:v>
                </c:pt>
                <c:pt idx="58">
                  <c:v>9.9909999999999997</c:v>
                </c:pt>
                <c:pt idx="59">
                  <c:v>5.6239999999999997</c:v>
                </c:pt>
                <c:pt idx="60">
                  <c:v>3.9020000000000001</c:v>
                </c:pt>
                <c:pt idx="61">
                  <c:v>0.81299999999999994</c:v>
                </c:pt>
                <c:pt idx="62">
                  <c:v>2.41</c:v>
                </c:pt>
                <c:pt idx="63">
                  <c:v>2.7509999999999999</c:v>
                </c:pt>
                <c:pt idx="64">
                  <c:v>2.823</c:v>
                </c:pt>
                <c:pt idx="65">
                  <c:v>1.0189999999999999</c:v>
                </c:pt>
                <c:pt idx="66">
                  <c:v>2.1819999999999999</c:v>
                </c:pt>
                <c:pt idx="67">
                  <c:v>0.90500000000000003</c:v>
                </c:pt>
                <c:pt idx="68">
                  <c:v>2.516</c:v>
                </c:pt>
                <c:pt idx="69">
                  <c:v>7.984</c:v>
                </c:pt>
                <c:pt idx="70">
                  <c:v>7.0759999999999996</c:v>
                </c:pt>
                <c:pt idx="71">
                  <c:v>3.3220000000000001</c:v>
                </c:pt>
                <c:pt idx="72">
                  <c:v>2.0990000000000002</c:v>
                </c:pt>
                <c:pt idx="73">
                  <c:v>1.2150000000000001</c:v>
                </c:pt>
                <c:pt idx="74">
                  <c:v>0.94199999999999995</c:v>
                </c:pt>
                <c:pt idx="75">
                  <c:v>2.0470000000000002</c:v>
                </c:pt>
                <c:pt idx="76">
                  <c:v>1.2</c:v>
                </c:pt>
                <c:pt idx="77">
                  <c:v>1.0649999999999999</c:v>
                </c:pt>
                <c:pt idx="78">
                  <c:v>1.7450000000000001</c:v>
                </c:pt>
                <c:pt idx="79">
                  <c:v>0.127</c:v>
                </c:pt>
                <c:pt idx="80">
                  <c:v>1.083</c:v>
                </c:pt>
                <c:pt idx="81">
                  <c:v>4.907</c:v>
                </c:pt>
                <c:pt idx="82">
                  <c:v>3.4940000000000002</c:v>
                </c:pt>
                <c:pt idx="83">
                  <c:v>3.3929999999999998</c:v>
                </c:pt>
                <c:pt idx="84">
                  <c:v>1.401</c:v>
                </c:pt>
                <c:pt idx="85">
                  <c:v>2.2469999999999999</c:v>
                </c:pt>
                <c:pt idx="86">
                  <c:v>1.956</c:v>
                </c:pt>
                <c:pt idx="87">
                  <c:v>0.441</c:v>
                </c:pt>
                <c:pt idx="88">
                  <c:v>2.0680000000000001</c:v>
                </c:pt>
                <c:pt idx="89">
                  <c:v>2.2629999999999999</c:v>
                </c:pt>
                <c:pt idx="90">
                  <c:v>1.6120000000000001</c:v>
                </c:pt>
                <c:pt idx="91">
                  <c:v>0.44500000000000001</c:v>
                </c:pt>
                <c:pt idx="92">
                  <c:v>0.42599999999999999</c:v>
                </c:pt>
                <c:pt idx="93">
                  <c:v>5.9249999999999998</c:v>
                </c:pt>
                <c:pt idx="94">
                  <c:v>8.4149999999999991</c:v>
                </c:pt>
                <c:pt idx="95">
                  <c:v>16.957000000000001</c:v>
                </c:pt>
                <c:pt idx="96">
                  <c:v>6.5709999999999997</c:v>
                </c:pt>
                <c:pt idx="97">
                  <c:v>1.4370000000000001</c:v>
                </c:pt>
                <c:pt idx="98">
                  <c:v>2.0299999999999998</c:v>
                </c:pt>
                <c:pt idx="99">
                  <c:v>1.0740000000000001</c:v>
                </c:pt>
                <c:pt idx="100">
                  <c:v>0.89500000000000002</c:v>
                </c:pt>
                <c:pt idx="101">
                  <c:v>0.156</c:v>
                </c:pt>
                <c:pt idx="102">
                  <c:v>0.34499999999999997</c:v>
                </c:pt>
                <c:pt idx="103">
                  <c:v>-1.37</c:v>
                </c:pt>
                <c:pt idx="104">
                  <c:v>-0.53600000000000003</c:v>
                </c:pt>
                <c:pt idx="105">
                  <c:v>7.7210000000000001</c:v>
                </c:pt>
                <c:pt idx="106">
                  <c:v>6.5670000000000002</c:v>
                </c:pt>
              </c:numCache>
            </c:numRef>
          </c:yVal>
          <c:smooth val="0"/>
          <c:extLst>
            <c:ext xmlns:c16="http://schemas.microsoft.com/office/drawing/2014/chart" uri="{C3380CC4-5D6E-409C-BE32-E72D297353CC}">
              <c16:uniqueId val="{00000000-A0FA-4DCD-BF5B-62CD7454494A}"/>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low"/>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RULWR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Up-welling Short Wave Radiation</a:t>
            </a:r>
            <a:endParaRPr lang="en-US"/>
          </a:p>
        </c:rich>
      </c:tx>
      <c:overlay val="1"/>
    </c:title>
    <c:autoTitleDeleted val="0"/>
    <c:plotArea>
      <c:layout>
        <c:manualLayout>
          <c:layoutTarget val="inner"/>
          <c:xMode val="edge"/>
          <c:yMode val="edge"/>
          <c:x val="6.6764180519101782E-2"/>
          <c:y val="0.10734784962734585"/>
          <c:w val="0.90388252973008021"/>
          <c:h val="0.71995141598934509"/>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Vert'!$N$3:$N$999</c:f>
              <c:numCache>
                <c:formatCode>0.0</c:formatCode>
                <c:ptCount val="997"/>
                <c:pt idx="0">
                  <c:v>26.92</c:v>
                </c:pt>
                <c:pt idx="1">
                  <c:v>30.87</c:v>
                </c:pt>
                <c:pt idx="2">
                  <c:v>24.39</c:v>
                </c:pt>
                <c:pt idx="3">
                  <c:v>25.13</c:v>
                </c:pt>
                <c:pt idx="4">
                  <c:v>23.26</c:v>
                </c:pt>
                <c:pt idx="5">
                  <c:v>25.55</c:v>
                </c:pt>
                <c:pt idx="6">
                  <c:v>26.24</c:v>
                </c:pt>
                <c:pt idx="7">
                  <c:v>33.630000000000003</c:v>
                </c:pt>
                <c:pt idx="8">
                  <c:v>42.12</c:v>
                </c:pt>
                <c:pt idx="9">
                  <c:v>39.67</c:v>
                </c:pt>
                <c:pt idx="10">
                  <c:v>41.66</c:v>
                </c:pt>
                <c:pt idx="11">
                  <c:v>37.53</c:v>
                </c:pt>
                <c:pt idx="12">
                  <c:v>24.29</c:v>
                </c:pt>
                <c:pt idx="13">
                  <c:v>22.16</c:v>
                </c:pt>
                <c:pt idx="14">
                  <c:v>18.2</c:v>
                </c:pt>
                <c:pt idx="15">
                  <c:v>23.64</c:v>
                </c:pt>
                <c:pt idx="16">
                  <c:v>22.42</c:v>
                </c:pt>
                <c:pt idx="17">
                  <c:v>23.93</c:v>
                </c:pt>
                <c:pt idx="18">
                  <c:v>19.649999999999999</c:v>
                </c:pt>
                <c:pt idx="19">
                  <c:v>29.49</c:v>
                </c:pt>
                <c:pt idx="20">
                  <c:v>43.91</c:v>
                </c:pt>
                <c:pt idx="21">
                  <c:v>42.89</c:v>
                </c:pt>
                <c:pt idx="22">
                  <c:v>50.92</c:v>
                </c:pt>
                <c:pt idx="23">
                  <c:v>38.880000000000003</c:v>
                </c:pt>
                <c:pt idx="24">
                  <c:v>22.51</c:v>
                </c:pt>
                <c:pt idx="25">
                  <c:v>22.04</c:v>
                </c:pt>
                <c:pt idx="26">
                  <c:v>19.7</c:v>
                </c:pt>
                <c:pt idx="27">
                  <c:v>24.18</c:v>
                </c:pt>
                <c:pt idx="28">
                  <c:v>28.87</c:v>
                </c:pt>
                <c:pt idx="29">
                  <c:v>27.88</c:v>
                </c:pt>
                <c:pt idx="30">
                  <c:v>25.47</c:v>
                </c:pt>
                <c:pt idx="31">
                  <c:v>30.16</c:v>
                </c:pt>
                <c:pt idx="32">
                  <c:v>30.85</c:v>
                </c:pt>
                <c:pt idx="33">
                  <c:v>41.67</c:v>
                </c:pt>
                <c:pt idx="34">
                  <c:v>37.130000000000003</c:v>
                </c:pt>
                <c:pt idx="35">
                  <c:v>34.32</c:v>
                </c:pt>
                <c:pt idx="36">
                  <c:v>27.96</c:v>
                </c:pt>
                <c:pt idx="37">
                  <c:v>21.42</c:v>
                </c:pt>
                <c:pt idx="38">
                  <c:v>24.85</c:v>
                </c:pt>
                <c:pt idx="39">
                  <c:v>26.19</c:v>
                </c:pt>
                <c:pt idx="40">
                  <c:v>24.734999999999999</c:v>
                </c:pt>
                <c:pt idx="41">
                  <c:v>28.538</c:v>
                </c:pt>
                <c:pt idx="42">
                  <c:v>24.321000000000002</c:v>
                </c:pt>
                <c:pt idx="43">
                  <c:v>38.302999999999997</c:v>
                </c:pt>
                <c:pt idx="44">
                  <c:v>38.015000000000001</c:v>
                </c:pt>
                <c:pt idx="45">
                  <c:v>36.662999999999997</c:v>
                </c:pt>
                <c:pt idx="46">
                  <c:v>37.008000000000003</c:v>
                </c:pt>
                <c:pt idx="47">
                  <c:v>34.171999999999997</c:v>
                </c:pt>
                <c:pt idx="48">
                  <c:v>23.385999999999999</c:v>
                </c:pt>
                <c:pt idx="49">
                  <c:v>22.375</c:v>
                </c:pt>
                <c:pt idx="50">
                  <c:v>25.771000000000001</c:v>
                </c:pt>
                <c:pt idx="51">
                  <c:v>25.792000000000002</c:v>
                </c:pt>
                <c:pt idx="52">
                  <c:v>28.396999999999998</c:v>
                </c:pt>
                <c:pt idx="53">
                  <c:v>28.196999999999999</c:v>
                </c:pt>
                <c:pt idx="54">
                  <c:v>29.666</c:v>
                </c:pt>
                <c:pt idx="55">
                  <c:v>30.841000000000001</c:v>
                </c:pt>
                <c:pt idx="56">
                  <c:v>38.811999999999998</c:v>
                </c:pt>
                <c:pt idx="57">
                  <c:v>38.328000000000003</c:v>
                </c:pt>
                <c:pt idx="58">
                  <c:v>39.85</c:v>
                </c:pt>
                <c:pt idx="59">
                  <c:v>31.125</c:v>
                </c:pt>
                <c:pt idx="60">
                  <c:v>28.436</c:v>
                </c:pt>
                <c:pt idx="61">
                  <c:v>25.335999999999999</c:v>
                </c:pt>
                <c:pt idx="62">
                  <c:v>26.204000000000001</c:v>
                </c:pt>
                <c:pt idx="63">
                  <c:v>25.632000000000001</c:v>
                </c:pt>
                <c:pt idx="64">
                  <c:v>29.641999999999999</c:v>
                </c:pt>
                <c:pt idx="65">
                  <c:v>31.683</c:v>
                </c:pt>
                <c:pt idx="66">
                  <c:v>28.527000000000001</c:v>
                </c:pt>
                <c:pt idx="67">
                  <c:v>34.924999999999997</c:v>
                </c:pt>
                <c:pt idx="68">
                  <c:v>39.875999999999998</c:v>
                </c:pt>
                <c:pt idx="69">
                  <c:v>38.948</c:v>
                </c:pt>
                <c:pt idx="70">
                  <c:v>38.299999999999997</c:v>
                </c:pt>
                <c:pt idx="71">
                  <c:v>30.986000000000001</c:v>
                </c:pt>
                <c:pt idx="72">
                  <c:v>28.47</c:v>
                </c:pt>
                <c:pt idx="73">
                  <c:v>27.716999999999999</c:v>
                </c:pt>
                <c:pt idx="74">
                  <c:v>27.655000000000001</c:v>
                </c:pt>
                <c:pt idx="75">
                  <c:v>26.06</c:v>
                </c:pt>
                <c:pt idx="76">
                  <c:v>29.408999999999999</c:v>
                </c:pt>
                <c:pt idx="77">
                  <c:v>27</c:v>
                </c:pt>
                <c:pt idx="78">
                  <c:v>25.693999999999999</c:v>
                </c:pt>
                <c:pt idx="79">
                  <c:v>35.981000000000002</c:v>
                </c:pt>
                <c:pt idx="80">
                  <c:v>42.052</c:v>
                </c:pt>
                <c:pt idx="81">
                  <c:v>40.753</c:v>
                </c:pt>
                <c:pt idx="82">
                  <c:v>36.880000000000003</c:v>
                </c:pt>
                <c:pt idx="83">
                  <c:v>33.984000000000002</c:v>
                </c:pt>
                <c:pt idx="84">
                  <c:v>29.922000000000001</c:v>
                </c:pt>
                <c:pt idx="85">
                  <c:v>29.763999999999999</c:v>
                </c:pt>
                <c:pt idx="86">
                  <c:v>25.902999999999999</c:v>
                </c:pt>
                <c:pt idx="87">
                  <c:v>27.922000000000001</c:v>
                </c:pt>
                <c:pt idx="88">
                  <c:v>29.818000000000001</c:v>
                </c:pt>
                <c:pt idx="89">
                  <c:v>29.5</c:v>
                </c:pt>
                <c:pt idx="90">
                  <c:v>25.861000000000001</c:v>
                </c:pt>
                <c:pt idx="91">
                  <c:v>40.124000000000002</c:v>
                </c:pt>
                <c:pt idx="92">
                  <c:v>39.752000000000002</c:v>
                </c:pt>
                <c:pt idx="93">
                  <c:v>39.850999999999999</c:v>
                </c:pt>
                <c:pt idx="94">
                  <c:v>36.151000000000003</c:v>
                </c:pt>
                <c:pt idx="95">
                  <c:v>45.777999999999999</c:v>
                </c:pt>
                <c:pt idx="96">
                  <c:v>31.443000000000001</c:v>
                </c:pt>
                <c:pt idx="97">
                  <c:v>27.44</c:v>
                </c:pt>
                <c:pt idx="98">
                  <c:v>24.007000000000001</c:v>
                </c:pt>
                <c:pt idx="99">
                  <c:v>28.193999999999999</c:v>
                </c:pt>
                <c:pt idx="100">
                  <c:v>28.501000000000001</c:v>
                </c:pt>
                <c:pt idx="101">
                  <c:v>30.478999999999999</c:v>
                </c:pt>
                <c:pt idx="102">
                  <c:v>25.753</c:v>
                </c:pt>
                <c:pt idx="103">
                  <c:v>35.542999999999999</c:v>
                </c:pt>
                <c:pt idx="104">
                  <c:v>37.909999999999997</c:v>
                </c:pt>
                <c:pt idx="105">
                  <c:v>34.194000000000003</c:v>
                </c:pt>
                <c:pt idx="106">
                  <c:v>36.262</c:v>
                </c:pt>
              </c:numCache>
            </c:numRef>
          </c:yVal>
          <c:smooth val="0"/>
          <c:extLst>
            <c:ext xmlns:c16="http://schemas.microsoft.com/office/drawing/2014/chart" uri="{C3380CC4-5D6E-409C-BE32-E72D297353CC}">
              <c16:uniqueId val="{00000000-C307-4E7D-A8B0-C3CD7DB83858}"/>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10"/>
        </c:scaling>
        <c:delete val="0"/>
        <c:axPos val="l"/>
        <c:title>
          <c:tx>
            <c:rich>
              <a:bodyPr rot="-5400000" vert="horz"/>
              <a:lstStyle/>
              <a:p>
                <a:pPr>
                  <a:defRPr sz="1600"/>
                </a:pPr>
                <a:r>
                  <a:rPr lang="en-US" sz="1600"/>
                  <a:t>RUSWR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9.0020576131687249E-3"/>
              <c:y val="0.22242447708727289"/>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Up-welling Long Wave Radiation</a:t>
            </a:r>
            <a:endParaRPr lang="en-US"/>
          </a:p>
        </c:rich>
      </c:tx>
      <c:overlay val="1"/>
    </c:title>
    <c:autoTitleDeleted val="0"/>
    <c:plotArea>
      <c:layout>
        <c:manualLayout>
          <c:layoutTarget val="inner"/>
          <c:xMode val="edge"/>
          <c:yMode val="edge"/>
          <c:x val="7.3194221671365148E-2"/>
          <c:y val="0.1195902491376499"/>
          <c:w val="0.8974524885778169"/>
          <c:h val="0.69954741680550492"/>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Vert'!$M$3:$M$999</c:f>
              <c:numCache>
                <c:formatCode>0.0</c:formatCode>
                <c:ptCount val="997"/>
                <c:pt idx="0">
                  <c:v>459.9</c:v>
                </c:pt>
                <c:pt idx="1">
                  <c:v>466.17</c:v>
                </c:pt>
                <c:pt idx="2">
                  <c:v>458.13</c:v>
                </c:pt>
                <c:pt idx="3">
                  <c:v>457.65</c:v>
                </c:pt>
                <c:pt idx="4">
                  <c:v>457.69</c:v>
                </c:pt>
                <c:pt idx="5">
                  <c:v>457.67</c:v>
                </c:pt>
                <c:pt idx="6">
                  <c:v>455.9</c:v>
                </c:pt>
                <c:pt idx="7">
                  <c:v>462.61</c:v>
                </c:pt>
                <c:pt idx="8">
                  <c:v>467.38</c:v>
                </c:pt>
                <c:pt idx="9">
                  <c:v>466.84</c:v>
                </c:pt>
                <c:pt idx="10">
                  <c:v>474.32</c:v>
                </c:pt>
                <c:pt idx="11">
                  <c:v>474.37</c:v>
                </c:pt>
                <c:pt idx="12">
                  <c:v>460.77</c:v>
                </c:pt>
                <c:pt idx="13">
                  <c:v>456.92</c:v>
                </c:pt>
                <c:pt idx="14">
                  <c:v>453.11</c:v>
                </c:pt>
                <c:pt idx="15">
                  <c:v>455.16</c:v>
                </c:pt>
                <c:pt idx="16">
                  <c:v>451.71</c:v>
                </c:pt>
                <c:pt idx="17">
                  <c:v>451.72</c:v>
                </c:pt>
                <c:pt idx="18">
                  <c:v>446.99</c:v>
                </c:pt>
                <c:pt idx="19">
                  <c:v>452.12</c:v>
                </c:pt>
                <c:pt idx="20">
                  <c:v>461.07</c:v>
                </c:pt>
                <c:pt idx="21">
                  <c:v>463.91</c:v>
                </c:pt>
                <c:pt idx="22">
                  <c:v>474.85</c:v>
                </c:pt>
                <c:pt idx="23">
                  <c:v>470.1</c:v>
                </c:pt>
                <c:pt idx="24">
                  <c:v>458.28</c:v>
                </c:pt>
                <c:pt idx="25">
                  <c:v>454.33</c:v>
                </c:pt>
                <c:pt idx="26">
                  <c:v>452.77</c:v>
                </c:pt>
                <c:pt idx="27">
                  <c:v>454.6</c:v>
                </c:pt>
                <c:pt idx="28">
                  <c:v>452.96</c:v>
                </c:pt>
                <c:pt idx="29">
                  <c:v>455.09</c:v>
                </c:pt>
                <c:pt idx="30">
                  <c:v>448.04</c:v>
                </c:pt>
                <c:pt idx="31">
                  <c:v>451.24</c:v>
                </c:pt>
                <c:pt idx="32">
                  <c:v>450.89</c:v>
                </c:pt>
                <c:pt idx="33">
                  <c:v>460.51</c:v>
                </c:pt>
                <c:pt idx="34">
                  <c:v>458.87</c:v>
                </c:pt>
                <c:pt idx="35">
                  <c:v>459.51</c:v>
                </c:pt>
                <c:pt idx="36">
                  <c:v>455.63</c:v>
                </c:pt>
                <c:pt idx="37">
                  <c:v>452.58</c:v>
                </c:pt>
                <c:pt idx="38">
                  <c:v>456.2</c:v>
                </c:pt>
                <c:pt idx="39">
                  <c:v>455.62</c:v>
                </c:pt>
                <c:pt idx="40">
                  <c:v>452.91</c:v>
                </c:pt>
                <c:pt idx="41">
                  <c:v>450.61</c:v>
                </c:pt>
                <c:pt idx="42">
                  <c:v>451.57100000000003</c:v>
                </c:pt>
                <c:pt idx="43">
                  <c:v>453.10399999999998</c:v>
                </c:pt>
                <c:pt idx="44">
                  <c:v>456.286</c:v>
                </c:pt>
                <c:pt idx="45">
                  <c:v>464.142</c:v>
                </c:pt>
                <c:pt idx="46">
                  <c:v>465.92200000000003</c:v>
                </c:pt>
                <c:pt idx="47">
                  <c:v>470.9</c:v>
                </c:pt>
                <c:pt idx="48">
                  <c:v>459.952</c:v>
                </c:pt>
                <c:pt idx="49">
                  <c:v>458.267</c:v>
                </c:pt>
                <c:pt idx="50">
                  <c:v>452.87299999999999</c:v>
                </c:pt>
                <c:pt idx="51">
                  <c:v>453.911</c:v>
                </c:pt>
                <c:pt idx="52">
                  <c:v>451.11200000000002</c:v>
                </c:pt>
                <c:pt idx="53">
                  <c:v>450.51100000000002</c:v>
                </c:pt>
                <c:pt idx="54">
                  <c:v>450.98</c:v>
                </c:pt>
                <c:pt idx="55">
                  <c:v>451.47699999999998</c:v>
                </c:pt>
                <c:pt idx="56">
                  <c:v>450.95800000000003</c:v>
                </c:pt>
                <c:pt idx="57">
                  <c:v>456.43099999999998</c:v>
                </c:pt>
                <c:pt idx="58">
                  <c:v>464.34899999999999</c:v>
                </c:pt>
                <c:pt idx="59">
                  <c:v>462.089</c:v>
                </c:pt>
                <c:pt idx="60">
                  <c:v>461.24</c:v>
                </c:pt>
                <c:pt idx="61">
                  <c:v>453.048</c:v>
                </c:pt>
                <c:pt idx="62">
                  <c:v>453.85399999999998</c:v>
                </c:pt>
                <c:pt idx="63">
                  <c:v>453.23599999999999</c:v>
                </c:pt>
                <c:pt idx="64">
                  <c:v>454.59300000000002</c:v>
                </c:pt>
                <c:pt idx="65">
                  <c:v>452.84199999999998</c:v>
                </c:pt>
                <c:pt idx="66">
                  <c:v>448.33600000000001</c:v>
                </c:pt>
                <c:pt idx="67">
                  <c:v>450.72300000000001</c:v>
                </c:pt>
                <c:pt idx="68">
                  <c:v>454.06299999999999</c:v>
                </c:pt>
                <c:pt idx="69">
                  <c:v>460.29700000000003</c:v>
                </c:pt>
                <c:pt idx="70">
                  <c:v>460.04399999999998</c:v>
                </c:pt>
                <c:pt idx="71">
                  <c:v>455.96699999999998</c:v>
                </c:pt>
                <c:pt idx="72">
                  <c:v>454.26799999999997</c:v>
                </c:pt>
                <c:pt idx="73">
                  <c:v>451.78500000000003</c:v>
                </c:pt>
                <c:pt idx="74">
                  <c:v>453.87299999999999</c:v>
                </c:pt>
                <c:pt idx="75">
                  <c:v>452.25</c:v>
                </c:pt>
                <c:pt idx="76">
                  <c:v>452.43099999999998</c:v>
                </c:pt>
                <c:pt idx="77">
                  <c:v>452.322</c:v>
                </c:pt>
                <c:pt idx="78">
                  <c:v>447.03</c:v>
                </c:pt>
                <c:pt idx="79">
                  <c:v>451.96800000000002</c:v>
                </c:pt>
                <c:pt idx="80">
                  <c:v>449.72699999999998</c:v>
                </c:pt>
                <c:pt idx="81">
                  <c:v>455.33100000000002</c:v>
                </c:pt>
                <c:pt idx="82">
                  <c:v>454.07499999999999</c:v>
                </c:pt>
                <c:pt idx="83">
                  <c:v>455.81200000000001</c:v>
                </c:pt>
                <c:pt idx="84">
                  <c:v>453.91399999999999</c:v>
                </c:pt>
                <c:pt idx="85">
                  <c:v>451.15800000000002</c:v>
                </c:pt>
                <c:pt idx="86">
                  <c:v>452.45499999999998</c:v>
                </c:pt>
                <c:pt idx="87">
                  <c:v>451.09199999999998</c:v>
                </c:pt>
                <c:pt idx="88">
                  <c:v>453.29300000000001</c:v>
                </c:pt>
                <c:pt idx="89">
                  <c:v>452.25200000000001</c:v>
                </c:pt>
                <c:pt idx="90">
                  <c:v>448.803</c:v>
                </c:pt>
                <c:pt idx="91">
                  <c:v>453.09800000000001</c:v>
                </c:pt>
                <c:pt idx="92">
                  <c:v>450.92500000000001</c:v>
                </c:pt>
                <c:pt idx="93">
                  <c:v>458.017</c:v>
                </c:pt>
                <c:pt idx="94">
                  <c:v>462.21699999999998</c:v>
                </c:pt>
                <c:pt idx="95">
                  <c:v>477.96800000000002</c:v>
                </c:pt>
                <c:pt idx="96">
                  <c:v>466.88900000000001</c:v>
                </c:pt>
                <c:pt idx="97">
                  <c:v>458.19099999999997</c:v>
                </c:pt>
                <c:pt idx="98">
                  <c:v>457.11</c:v>
                </c:pt>
                <c:pt idx="99">
                  <c:v>457.92500000000001</c:v>
                </c:pt>
                <c:pt idx="100">
                  <c:v>458.58100000000002</c:v>
                </c:pt>
                <c:pt idx="101">
                  <c:v>456.75599999999997</c:v>
                </c:pt>
                <c:pt idx="102">
                  <c:v>453.93200000000002</c:v>
                </c:pt>
                <c:pt idx="103">
                  <c:v>457.32499999999999</c:v>
                </c:pt>
                <c:pt idx="104">
                  <c:v>457.14299999999997</c:v>
                </c:pt>
                <c:pt idx="105">
                  <c:v>462.92399999999998</c:v>
                </c:pt>
                <c:pt idx="106">
                  <c:v>465.23899999999998</c:v>
                </c:pt>
              </c:numCache>
            </c:numRef>
          </c:yVal>
          <c:smooth val="0"/>
          <c:extLst>
            <c:ext xmlns:c16="http://schemas.microsoft.com/office/drawing/2014/chart" uri="{C3380CC4-5D6E-409C-BE32-E72D297353CC}">
              <c16:uniqueId val="{00000000-B23C-41E5-B38E-CC7496715D66}"/>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scaling>
        <c:delete val="0"/>
        <c:axPos val="l"/>
        <c:title>
          <c:tx>
            <c:rich>
              <a:bodyPr rot="-5400000" vert="horz"/>
              <a:lstStyle/>
              <a:p>
                <a:pPr>
                  <a:defRPr sz="1600"/>
                </a:pPr>
                <a:r>
                  <a:rPr lang="en-US" sz="1600"/>
                  <a:t>RULWR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0"/>
      </c:valAx>
    </c:plotArea>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Soil Temperature</a:t>
            </a:r>
            <a:endParaRPr lang="en-US"/>
          </a:p>
        </c:rich>
      </c:tx>
      <c:overlay val="1"/>
    </c:title>
    <c:autoTitleDeleted val="0"/>
    <c:plotArea>
      <c:layout>
        <c:manualLayout>
          <c:layoutTarget val="inner"/>
          <c:xMode val="edge"/>
          <c:yMode val="edge"/>
          <c:x val="6.419216405819643E-2"/>
          <c:y val="0.13591344848472189"/>
          <c:w val="0.90645454619098542"/>
          <c:h val="0.68730501729520088"/>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Vert'!$O$3:$O$999</c:f>
              <c:numCache>
                <c:formatCode>0.0</c:formatCode>
                <c:ptCount val="997"/>
                <c:pt idx="0">
                  <c:v>27.15</c:v>
                </c:pt>
                <c:pt idx="1">
                  <c:v>28.05</c:v>
                </c:pt>
                <c:pt idx="2">
                  <c:v>26.94</c:v>
                </c:pt>
                <c:pt idx="3">
                  <c:v>27.22</c:v>
                </c:pt>
                <c:pt idx="4">
                  <c:v>27.47</c:v>
                </c:pt>
                <c:pt idx="5">
                  <c:v>27.24</c:v>
                </c:pt>
                <c:pt idx="6">
                  <c:v>26.76</c:v>
                </c:pt>
                <c:pt idx="7">
                  <c:v>27.95</c:v>
                </c:pt>
                <c:pt idx="8">
                  <c:v>28.7</c:v>
                </c:pt>
                <c:pt idx="9">
                  <c:v>28.45</c:v>
                </c:pt>
                <c:pt idx="10">
                  <c:v>29.46</c:v>
                </c:pt>
                <c:pt idx="11">
                  <c:v>29.5</c:v>
                </c:pt>
                <c:pt idx="12">
                  <c:v>27.65</c:v>
                </c:pt>
                <c:pt idx="13">
                  <c:v>27.98</c:v>
                </c:pt>
                <c:pt idx="14">
                  <c:v>27.96</c:v>
                </c:pt>
                <c:pt idx="15">
                  <c:v>27.22</c:v>
                </c:pt>
                <c:pt idx="16">
                  <c:v>27.04</c:v>
                </c:pt>
                <c:pt idx="17">
                  <c:v>26.02</c:v>
                </c:pt>
                <c:pt idx="20">
                  <c:v>26.91</c:v>
                </c:pt>
                <c:pt idx="21">
                  <c:v>27.23</c:v>
                </c:pt>
                <c:pt idx="22">
                  <c:v>29.66</c:v>
                </c:pt>
                <c:pt idx="23">
                  <c:v>29.01</c:v>
                </c:pt>
                <c:pt idx="24">
                  <c:v>27.32</c:v>
                </c:pt>
                <c:pt idx="25">
                  <c:v>26.91</c:v>
                </c:pt>
                <c:pt idx="26">
                  <c:v>26.85</c:v>
                </c:pt>
                <c:pt idx="27">
                  <c:v>26.83</c:v>
                </c:pt>
                <c:pt idx="28">
                  <c:v>26.84</c:v>
                </c:pt>
                <c:pt idx="29">
                  <c:v>26.94</c:v>
                </c:pt>
                <c:pt idx="30">
                  <c:v>26.29</c:v>
                </c:pt>
                <c:pt idx="31">
                  <c:v>26.14</c:v>
                </c:pt>
                <c:pt idx="32">
                  <c:v>26.06</c:v>
                </c:pt>
                <c:pt idx="33">
                  <c:v>28.07</c:v>
                </c:pt>
                <c:pt idx="34">
                  <c:v>27.52</c:v>
                </c:pt>
                <c:pt idx="35">
                  <c:v>28.02</c:v>
                </c:pt>
                <c:pt idx="36">
                  <c:v>27.4</c:v>
                </c:pt>
                <c:pt idx="37">
                  <c:v>26.67</c:v>
                </c:pt>
                <c:pt idx="38">
                  <c:v>27.05</c:v>
                </c:pt>
                <c:pt idx="39">
                  <c:v>27.17</c:v>
                </c:pt>
                <c:pt idx="40">
                  <c:v>26.698</c:v>
                </c:pt>
                <c:pt idx="41">
                  <c:v>26.24</c:v>
                </c:pt>
                <c:pt idx="42">
                  <c:v>26.38</c:v>
                </c:pt>
                <c:pt idx="43">
                  <c:v>26.629000000000001</c:v>
                </c:pt>
                <c:pt idx="44">
                  <c:v>27.088000000000001</c:v>
                </c:pt>
                <c:pt idx="45">
                  <c:v>27.927</c:v>
                </c:pt>
                <c:pt idx="46">
                  <c:v>28.181000000000001</c:v>
                </c:pt>
                <c:pt idx="47">
                  <c:v>29.087</c:v>
                </c:pt>
                <c:pt idx="48">
                  <c:v>27.65</c:v>
                </c:pt>
                <c:pt idx="49">
                  <c:v>27.291</c:v>
                </c:pt>
                <c:pt idx="50">
                  <c:v>26.901</c:v>
                </c:pt>
                <c:pt idx="51">
                  <c:v>26.984999999999999</c:v>
                </c:pt>
                <c:pt idx="52">
                  <c:v>27.042999999999999</c:v>
                </c:pt>
                <c:pt idx="53">
                  <c:v>26.457000000000001</c:v>
                </c:pt>
                <c:pt idx="54">
                  <c:v>26.731000000000002</c:v>
                </c:pt>
                <c:pt idx="55">
                  <c:v>27.065999999999999</c:v>
                </c:pt>
                <c:pt idx="56">
                  <c:v>26.713000000000001</c:v>
                </c:pt>
                <c:pt idx="57">
                  <c:v>26.504999999999999</c:v>
                </c:pt>
                <c:pt idx="58">
                  <c:v>27.645</c:v>
                </c:pt>
                <c:pt idx="59">
                  <c:v>27.855</c:v>
                </c:pt>
                <c:pt idx="60">
                  <c:v>28.131</c:v>
                </c:pt>
                <c:pt idx="61">
                  <c:v>27.414000000000001</c:v>
                </c:pt>
                <c:pt idx="62">
                  <c:v>27.53</c:v>
                </c:pt>
                <c:pt idx="63">
                  <c:v>27.600999999999999</c:v>
                </c:pt>
                <c:pt idx="64">
                  <c:v>27.436</c:v>
                </c:pt>
                <c:pt idx="65">
                  <c:v>27.61</c:v>
                </c:pt>
                <c:pt idx="66">
                  <c:v>26.141999999999999</c:v>
                </c:pt>
                <c:pt idx="67">
                  <c:v>27.2</c:v>
                </c:pt>
                <c:pt idx="68">
                  <c:v>27.123000000000001</c:v>
                </c:pt>
                <c:pt idx="69">
                  <c:v>27.184999999999999</c:v>
                </c:pt>
                <c:pt idx="70">
                  <c:v>27.106999999999999</c:v>
                </c:pt>
                <c:pt idx="71">
                  <c:v>27.367000000000001</c:v>
                </c:pt>
                <c:pt idx="72">
                  <c:v>27.366</c:v>
                </c:pt>
                <c:pt idx="73">
                  <c:v>26.927</c:v>
                </c:pt>
                <c:pt idx="74">
                  <c:v>27.431000000000001</c:v>
                </c:pt>
                <c:pt idx="75">
                  <c:v>27.015999999999998</c:v>
                </c:pt>
                <c:pt idx="76">
                  <c:v>27.283000000000001</c:v>
                </c:pt>
                <c:pt idx="77">
                  <c:v>27.372</c:v>
                </c:pt>
                <c:pt idx="78">
                  <c:v>26.666</c:v>
                </c:pt>
                <c:pt idx="79">
                  <c:v>27.106999999999999</c:v>
                </c:pt>
                <c:pt idx="80">
                  <c:v>26.818999999999999</c:v>
                </c:pt>
                <c:pt idx="81">
                  <c:v>26.751999999999999</c:v>
                </c:pt>
                <c:pt idx="82">
                  <c:v>26.927</c:v>
                </c:pt>
                <c:pt idx="83">
                  <c:v>27.37</c:v>
                </c:pt>
                <c:pt idx="84">
                  <c:v>27.568999999999999</c:v>
                </c:pt>
                <c:pt idx="85">
                  <c:v>27.181999999999999</c:v>
                </c:pt>
                <c:pt idx="86">
                  <c:v>27.33</c:v>
                </c:pt>
                <c:pt idx="87">
                  <c:v>27.509</c:v>
                </c:pt>
                <c:pt idx="88">
                  <c:v>27.26</c:v>
                </c:pt>
                <c:pt idx="89">
                  <c:v>27.085000000000001</c:v>
                </c:pt>
                <c:pt idx="90">
                  <c:v>26.837</c:v>
                </c:pt>
                <c:pt idx="91">
                  <c:v>26.795000000000002</c:v>
                </c:pt>
                <c:pt idx="92">
                  <c:v>26.611999999999998</c:v>
                </c:pt>
                <c:pt idx="93">
                  <c:v>26.831</c:v>
                </c:pt>
                <c:pt idx="94">
                  <c:v>27.513999999999999</c:v>
                </c:pt>
                <c:pt idx="95">
                  <c:v>29.6</c:v>
                </c:pt>
                <c:pt idx="96">
                  <c:v>28.285</c:v>
                </c:pt>
                <c:pt idx="97">
                  <c:v>27.783000000000001</c:v>
                </c:pt>
                <c:pt idx="98">
                  <c:v>27.486000000000001</c:v>
                </c:pt>
                <c:pt idx="99">
                  <c:v>27.591000000000001</c:v>
                </c:pt>
                <c:pt idx="100">
                  <c:v>27.972999999999999</c:v>
                </c:pt>
                <c:pt idx="101">
                  <c:v>27.962</c:v>
                </c:pt>
                <c:pt idx="102">
                  <c:v>27.617999999999999</c:v>
                </c:pt>
                <c:pt idx="103">
                  <c:v>28.155000000000001</c:v>
                </c:pt>
                <c:pt idx="104">
                  <c:v>27.940999999999999</c:v>
                </c:pt>
                <c:pt idx="105">
                  <c:v>27.82</c:v>
                </c:pt>
                <c:pt idx="106">
                  <c:v>28.228000000000002</c:v>
                </c:pt>
              </c:numCache>
            </c:numRef>
          </c:yVal>
          <c:smooth val="0"/>
          <c:extLst>
            <c:ext xmlns:c16="http://schemas.microsoft.com/office/drawing/2014/chart" uri="{C3380CC4-5D6E-409C-BE32-E72D297353CC}">
              <c16:uniqueId val="{00000000-BB37-4414-92E9-69C9E13A7E4A}"/>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25"/>
        </c:scaling>
        <c:delete val="0"/>
        <c:axPos val="l"/>
        <c:title>
          <c:tx>
            <c:rich>
              <a:bodyPr rot="-5400000" vert="horz"/>
              <a:lstStyle/>
              <a:p>
                <a:pPr>
                  <a:defRPr sz="1600"/>
                </a:pPr>
                <a:r>
                  <a:rPr lang="en-US" sz="1600"/>
                  <a:t>Temperature (C</a:t>
                </a:r>
                <a:r>
                  <a:rPr lang="en-US" sz="1600" b="1" i="0" u="none" strike="noStrike" baseline="0">
                    <a:effectLst/>
                  </a:rPr>
                  <a:t>)</a:t>
                </a:r>
                <a:r>
                  <a:rPr lang="en-US" sz="1600" b="1"/>
                  <a:t> </a:t>
                </a:r>
              </a:p>
            </c:rich>
          </c:tx>
          <c:layout>
            <c:manualLayout>
              <c:xMode val="edge"/>
              <c:yMode val="edge"/>
              <c:x val="3.8580246913580245E-3"/>
              <c:y val="0.28771727447556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Net Short Wave Radiation</a:t>
            </a:r>
            <a:r>
              <a:rPr lang="en-US" sz="1800" b="1" i="0" u="none" strike="noStrike" baseline="0"/>
              <a:t> </a:t>
            </a:r>
            <a:endParaRPr lang="en-US"/>
          </a:p>
        </c:rich>
      </c:tx>
      <c:layout>
        <c:manualLayout>
          <c:xMode val="edge"/>
          <c:yMode val="edge"/>
          <c:x val="0.40291599834742886"/>
          <c:y val="3.2646398694144055E-2"/>
        </c:manualLayout>
      </c:layout>
      <c:overlay val="1"/>
    </c:title>
    <c:autoTitleDeleted val="0"/>
    <c:plotArea>
      <c:layout>
        <c:manualLayout>
          <c:layoutTarget val="inner"/>
          <c:xMode val="edge"/>
          <c:yMode val="edge"/>
          <c:x val="7.3194221671365148E-2"/>
          <c:y val="9.9186249953809841E-2"/>
          <c:w val="0.8974524885778169"/>
          <c:h val="0.73627461533641692"/>
        </c:manualLayout>
      </c:layout>
      <c:scatterChart>
        <c:scatterStyle val="lineMarker"/>
        <c:varyColors val="0"/>
        <c:ser>
          <c:idx val="0"/>
          <c:order val="0"/>
          <c:tx>
            <c:v>Average</c:v>
          </c:tx>
          <c:spPr>
            <a:ln>
              <a:solidFill>
                <a:srgbClr val="0000FF"/>
              </a:solidFill>
            </a:ln>
          </c:spPr>
          <c:marker>
            <c:symbol val="none"/>
          </c:marker>
          <c:xVal>
            <c:numRef>
              <c:f>'NR Vert'!$C$3:$C$999</c:f>
              <c:numCache>
                <c:formatCode>0.00</c:formatCode>
                <c:ptCount val="997"/>
                <c:pt idx="0">
                  <c:v>2015.3333333333333</c:v>
                </c:pt>
                <c:pt idx="1">
                  <c:v>2015.4166666666667</c:v>
                </c:pt>
                <c:pt idx="2">
                  <c:v>2015.5</c:v>
                </c:pt>
                <c:pt idx="3">
                  <c:v>2015.5833333333333</c:v>
                </c:pt>
                <c:pt idx="4">
                  <c:v>2015.6666666666667</c:v>
                </c:pt>
                <c:pt idx="5">
                  <c:v>2015.75</c:v>
                </c:pt>
                <c:pt idx="6">
                  <c:v>2015.8333333333333</c:v>
                </c:pt>
                <c:pt idx="7">
                  <c:v>2015.9166666666667</c:v>
                </c:pt>
                <c:pt idx="8">
                  <c:v>2016</c:v>
                </c:pt>
                <c:pt idx="9">
                  <c:v>2016.0833333333333</c:v>
                </c:pt>
                <c:pt idx="10">
                  <c:v>2016.1666666666667</c:v>
                </c:pt>
                <c:pt idx="11">
                  <c:v>2016.25</c:v>
                </c:pt>
                <c:pt idx="12">
                  <c:v>2016.3333333333333</c:v>
                </c:pt>
                <c:pt idx="13">
                  <c:v>2016.4166666666667</c:v>
                </c:pt>
                <c:pt idx="14">
                  <c:v>2016.5</c:v>
                </c:pt>
                <c:pt idx="15">
                  <c:v>2016.5833333333333</c:v>
                </c:pt>
                <c:pt idx="16">
                  <c:v>2016.6666666666667</c:v>
                </c:pt>
                <c:pt idx="17">
                  <c:v>2016.75</c:v>
                </c:pt>
                <c:pt idx="18">
                  <c:v>2016.8333333333333</c:v>
                </c:pt>
                <c:pt idx="19">
                  <c:v>2016.9166666666667</c:v>
                </c:pt>
                <c:pt idx="20">
                  <c:v>2017</c:v>
                </c:pt>
                <c:pt idx="21">
                  <c:v>2017.0833333333333</c:v>
                </c:pt>
                <c:pt idx="22">
                  <c:v>2017.1666666666667</c:v>
                </c:pt>
                <c:pt idx="23">
                  <c:v>2017.25</c:v>
                </c:pt>
                <c:pt idx="24">
                  <c:v>2017.3333333333333</c:v>
                </c:pt>
                <c:pt idx="25">
                  <c:v>2017.4166666666667</c:v>
                </c:pt>
                <c:pt idx="26">
                  <c:v>2017.5</c:v>
                </c:pt>
                <c:pt idx="27">
                  <c:v>2017.5833333333333</c:v>
                </c:pt>
                <c:pt idx="28">
                  <c:v>2017.6666666666667</c:v>
                </c:pt>
                <c:pt idx="29">
                  <c:v>2017.75</c:v>
                </c:pt>
                <c:pt idx="30">
                  <c:v>2017.8333333333333</c:v>
                </c:pt>
                <c:pt idx="31">
                  <c:v>2017.9166666666667</c:v>
                </c:pt>
                <c:pt idx="32">
                  <c:v>2018</c:v>
                </c:pt>
                <c:pt idx="33">
                  <c:v>2018.0833333333333</c:v>
                </c:pt>
                <c:pt idx="34">
                  <c:v>2018.1666666666667</c:v>
                </c:pt>
                <c:pt idx="35">
                  <c:v>2018.25</c:v>
                </c:pt>
                <c:pt idx="36">
                  <c:v>2018.3333333333333</c:v>
                </c:pt>
                <c:pt idx="37">
                  <c:v>2018.4166666666667</c:v>
                </c:pt>
                <c:pt idx="38">
                  <c:v>2018.5</c:v>
                </c:pt>
                <c:pt idx="39">
                  <c:v>2018.5833333333333</c:v>
                </c:pt>
                <c:pt idx="40">
                  <c:v>2018.6666666666667</c:v>
                </c:pt>
                <c:pt idx="41">
                  <c:v>2018.75</c:v>
                </c:pt>
                <c:pt idx="42">
                  <c:v>2018.8333333333333</c:v>
                </c:pt>
                <c:pt idx="43">
                  <c:v>2018.9166666666667</c:v>
                </c:pt>
                <c:pt idx="44">
                  <c:v>2019</c:v>
                </c:pt>
                <c:pt idx="45">
                  <c:v>2019.0833333333333</c:v>
                </c:pt>
                <c:pt idx="46">
                  <c:v>2019.1666666666667</c:v>
                </c:pt>
                <c:pt idx="47">
                  <c:v>2019.25</c:v>
                </c:pt>
                <c:pt idx="48">
                  <c:v>2019.3333333333333</c:v>
                </c:pt>
                <c:pt idx="49">
                  <c:v>2019.4166666666667</c:v>
                </c:pt>
                <c:pt idx="50">
                  <c:v>2019.5</c:v>
                </c:pt>
                <c:pt idx="51">
                  <c:v>2019.5833333333333</c:v>
                </c:pt>
                <c:pt idx="52">
                  <c:v>2019.6666666666667</c:v>
                </c:pt>
                <c:pt idx="53">
                  <c:v>2019.75</c:v>
                </c:pt>
                <c:pt idx="54">
                  <c:v>2019.8333333333333</c:v>
                </c:pt>
                <c:pt idx="55">
                  <c:v>2019.9166666666667</c:v>
                </c:pt>
                <c:pt idx="56">
                  <c:v>2020</c:v>
                </c:pt>
                <c:pt idx="57">
                  <c:v>2020.0833333333333</c:v>
                </c:pt>
                <c:pt idx="58">
                  <c:v>2020.1666666666667</c:v>
                </c:pt>
                <c:pt idx="59">
                  <c:v>2020.25</c:v>
                </c:pt>
                <c:pt idx="60">
                  <c:v>2020.3333333333333</c:v>
                </c:pt>
                <c:pt idx="61">
                  <c:v>2020.4166666666667</c:v>
                </c:pt>
                <c:pt idx="62">
                  <c:v>2020.5</c:v>
                </c:pt>
                <c:pt idx="63">
                  <c:v>2020.5833333333333</c:v>
                </c:pt>
                <c:pt idx="64">
                  <c:v>2020.6666666666667</c:v>
                </c:pt>
                <c:pt idx="65">
                  <c:v>2020.75</c:v>
                </c:pt>
                <c:pt idx="66">
                  <c:v>2020.8333333333333</c:v>
                </c:pt>
                <c:pt idx="67">
                  <c:v>2020.9166666666667</c:v>
                </c:pt>
                <c:pt idx="68">
                  <c:v>2021</c:v>
                </c:pt>
                <c:pt idx="69">
                  <c:v>2021.0833333333333</c:v>
                </c:pt>
                <c:pt idx="70">
                  <c:v>2021.1666666666667</c:v>
                </c:pt>
                <c:pt idx="71">
                  <c:v>2021.25</c:v>
                </c:pt>
                <c:pt idx="72">
                  <c:v>2021.3333333333333</c:v>
                </c:pt>
                <c:pt idx="73">
                  <c:v>2021.4166666666667</c:v>
                </c:pt>
                <c:pt idx="74">
                  <c:v>2021.5</c:v>
                </c:pt>
                <c:pt idx="75">
                  <c:v>2021.5833333333333</c:v>
                </c:pt>
                <c:pt idx="76">
                  <c:v>2021.6666666666667</c:v>
                </c:pt>
                <c:pt idx="77">
                  <c:v>2021.75</c:v>
                </c:pt>
                <c:pt idx="78">
                  <c:v>2021.8333333333333</c:v>
                </c:pt>
                <c:pt idx="79">
                  <c:v>2021.9166666666667</c:v>
                </c:pt>
                <c:pt idx="80">
                  <c:v>2022</c:v>
                </c:pt>
                <c:pt idx="81">
                  <c:v>2022.0833333333333</c:v>
                </c:pt>
                <c:pt idx="82">
                  <c:v>2022.1666666666667</c:v>
                </c:pt>
                <c:pt idx="83">
                  <c:v>2022.25</c:v>
                </c:pt>
                <c:pt idx="84">
                  <c:v>2022.3333333333333</c:v>
                </c:pt>
                <c:pt idx="85">
                  <c:v>2022.4166666666667</c:v>
                </c:pt>
                <c:pt idx="86">
                  <c:v>2022.5</c:v>
                </c:pt>
                <c:pt idx="87">
                  <c:v>2022.5833333333333</c:v>
                </c:pt>
                <c:pt idx="88">
                  <c:v>2022.6666666666667</c:v>
                </c:pt>
                <c:pt idx="89">
                  <c:v>2022.75</c:v>
                </c:pt>
                <c:pt idx="90">
                  <c:v>2022.8333333333333</c:v>
                </c:pt>
                <c:pt idx="91">
                  <c:v>2022.9166666666667</c:v>
                </c:pt>
                <c:pt idx="92">
                  <c:v>2023</c:v>
                </c:pt>
                <c:pt idx="93">
                  <c:v>2023.0833333333333</c:v>
                </c:pt>
                <c:pt idx="94">
                  <c:v>2023.1666666666667</c:v>
                </c:pt>
                <c:pt idx="95">
                  <c:v>2023.25</c:v>
                </c:pt>
                <c:pt idx="96">
                  <c:v>2023.3333333333333</c:v>
                </c:pt>
                <c:pt idx="97">
                  <c:v>2023.4166666666667</c:v>
                </c:pt>
                <c:pt idx="98">
                  <c:v>2023.5</c:v>
                </c:pt>
                <c:pt idx="99">
                  <c:v>2023.5833333333333</c:v>
                </c:pt>
                <c:pt idx="100">
                  <c:v>2023.6666666666667</c:v>
                </c:pt>
                <c:pt idx="101">
                  <c:v>2023.75</c:v>
                </c:pt>
                <c:pt idx="102">
                  <c:v>2023.8333333333333</c:v>
                </c:pt>
                <c:pt idx="103">
                  <c:v>2023.9166666666667</c:v>
                </c:pt>
                <c:pt idx="104">
                  <c:v>2024</c:v>
                </c:pt>
                <c:pt idx="105">
                  <c:v>2024.0833333333333</c:v>
                </c:pt>
                <c:pt idx="106">
                  <c:v>2024.1666666666667</c:v>
                </c:pt>
                <c:pt idx="107">
                  <c:v>2024.25</c:v>
                </c:pt>
                <c:pt idx="108">
                  <c:v>2024.3333333333333</c:v>
                </c:pt>
                <c:pt idx="109">
                  <c:v>2024.4166666666667</c:v>
                </c:pt>
                <c:pt idx="110">
                  <c:v>2024.5</c:v>
                </c:pt>
                <c:pt idx="111">
                  <c:v>2024.5833333333333</c:v>
                </c:pt>
                <c:pt idx="112">
                  <c:v>2024.6666666666667</c:v>
                </c:pt>
                <c:pt idx="113">
                  <c:v>2024.75</c:v>
                </c:pt>
                <c:pt idx="114">
                  <c:v>2024.8333333333333</c:v>
                </c:pt>
                <c:pt idx="115">
                  <c:v>2024.9166666666667</c:v>
                </c:pt>
              </c:numCache>
            </c:numRef>
          </c:xVal>
          <c:yVal>
            <c:numRef>
              <c:f>'NR Vert'!$I$3:$I$999</c:f>
              <c:numCache>
                <c:formatCode>0.0</c:formatCode>
                <c:ptCount val="997"/>
                <c:pt idx="0">
                  <c:v>145.84</c:v>
                </c:pt>
                <c:pt idx="1">
                  <c:v>148.5</c:v>
                </c:pt>
                <c:pt idx="2">
                  <c:v>129.08000000000001</c:v>
                </c:pt>
                <c:pt idx="3">
                  <c:v>129.72999999999999</c:v>
                </c:pt>
                <c:pt idx="4">
                  <c:v>124.13</c:v>
                </c:pt>
                <c:pt idx="5">
                  <c:v>127.22</c:v>
                </c:pt>
                <c:pt idx="6">
                  <c:v>126.48</c:v>
                </c:pt>
                <c:pt idx="7">
                  <c:v>144.04</c:v>
                </c:pt>
                <c:pt idx="8">
                  <c:v>165.26</c:v>
                </c:pt>
                <c:pt idx="9">
                  <c:v>163.77000000000001</c:v>
                </c:pt>
                <c:pt idx="10">
                  <c:v>170.23</c:v>
                </c:pt>
                <c:pt idx="11">
                  <c:v>167.01</c:v>
                </c:pt>
                <c:pt idx="12">
                  <c:v>136.11000000000001</c:v>
                </c:pt>
                <c:pt idx="13">
                  <c:v>127.39</c:v>
                </c:pt>
                <c:pt idx="14">
                  <c:v>104.68</c:v>
                </c:pt>
                <c:pt idx="15">
                  <c:v>118.58</c:v>
                </c:pt>
                <c:pt idx="16">
                  <c:v>113.81</c:v>
                </c:pt>
                <c:pt idx="17">
                  <c:v>118.61</c:v>
                </c:pt>
                <c:pt idx="18">
                  <c:v>102.87</c:v>
                </c:pt>
                <c:pt idx="19">
                  <c:v>134.26</c:v>
                </c:pt>
                <c:pt idx="20">
                  <c:v>174.16</c:v>
                </c:pt>
                <c:pt idx="21">
                  <c:v>169.3</c:v>
                </c:pt>
                <c:pt idx="22">
                  <c:v>189</c:v>
                </c:pt>
                <c:pt idx="23">
                  <c:v>162.44999999999999</c:v>
                </c:pt>
                <c:pt idx="24">
                  <c:v>130.81</c:v>
                </c:pt>
                <c:pt idx="25">
                  <c:v>121.77</c:v>
                </c:pt>
                <c:pt idx="26">
                  <c:v>101.32</c:v>
                </c:pt>
                <c:pt idx="27">
                  <c:v>126.11</c:v>
                </c:pt>
                <c:pt idx="28">
                  <c:v>127.71</c:v>
                </c:pt>
                <c:pt idx="29">
                  <c:v>120.62</c:v>
                </c:pt>
                <c:pt idx="30">
                  <c:v>105.55</c:v>
                </c:pt>
                <c:pt idx="31">
                  <c:v>122.53</c:v>
                </c:pt>
                <c:pt idx="32">
                  <c:v>129.49</c:v>
                </c:pt>
                <c:pt idx="33">
                  <c:v>174.98</c:v>
                </c:pt>
                <c:pt idx="34">
                  <c:v>168.51</c:v>
                </c:pt>
                <c:pt idx="35">
                  <c:v>164.18</c:v>
                </c:pt>
                <c:pt idx="36">
                  <c:v>133.44999999999999</c:v>
                </c:pt>
                <c:pt idx="37">
                  <c:v>99.2</c:v>
                </c:pt>
                <c:pt idx="38">
                  <c:v>112.56</c:v>
                </c:pt>
                <c:pt idx="39">
                  <c:v>116.19</c:v>
                </c:pt>
                <c:pt idx="40">
                  <c:v>110.62</c:v>
                </c:pt>
                <c:pt idx="41">
                  <c:v>118.31</c:v>
                </c:pt>
                <c:pt idx="42">
                  <c:v>102.28400000000001</c:v>
                </c:pt>
                <c:pt idx="43">
                  <c:v>148.392</c:v>
                </c:pt>
                <c:pt idx="44">
                  <c:v>160.83099999999999</c:v>
                </c:pt>
                <c:pt idx="45">
                  <c:v>169.256</c:v>
                </c:pt>
                <c:pt idx="46">
                  <c:v>179.92599999999999</c:v>
                </c:pt>
                <c:pt idx="47">
                  <c:v>176.28</c:v>
                </c:pt>
                <c:pt idx="48">
                  <c:v>133.74799999999999</c:v>
                </c:pt>
                <c:pt idx="49">
                  <c:v>119.751</c:v>
                </c:pt>
                <c:pt idx="50">
                  <c:v>114.46899999999999</c:v>
                </c:pt>
                <c:pt idx="51">
                  <c:v>109.89400000000001</c:v>
                </c:pt>
                <c:pt idx="52">
                  <c:v>114.474</c:v>
                </c:pt>
                <c:pt idx="53">
                  <c:v>120.33</c:v>
                </c:pt>
                <c:pt idx="54">
                  <c:v>116.56100000000001</c:v>
                </c:pt>
                <c:pt idx="55">
                  <c:v>118.41</c:v>
                </c:pt>
                <c:pt idx="56">
                  <c:v>154.29400000000001</c:v>
                </c:pt>
                <c:pt idx="57">
                  <c:v>179.28200000000001</c:v>
                </c:pt>
                <c:pt idx="58">
                  <c:v>196.52</c:v>
                </c:pt>
                <c:pt idx="59">
                  <c:v>164.61</c:v>
                </c:pt>
                <c:pt idx="60">
                  <c:v>138.75899999999999</c:v>
                </c:pt>
                <c:pt idx="61">
                  <c:v>112.289</c:v>
                </c:pt>
                <c:pt idx="62">
                  <c:v>120.41200000000001</c:v>
                </c:pt>
                <c:pt idx="63">
                  <c:v>116.379</c:v>
                </c:pt>
                <c:pt idx="64">
                  <c:v>125.937</c:v>
                </c:pt>
                <c:pt idx="65">
                  <c:v>129.393</c:v>
                </c:pt>
                <c:pt idx="66">
                  <c:v>115.916</c:v>
                </c:pt>
                <c:pt idx="67">
                  <c:v>137.32400000000001</c:v>
                </c:pt>
                <c:pt idx="68">
                  <c:v>162.518</c:v>
                </c:pt>
                <c:pt idx="69">
                  <c:v>179.38300000000001</c:v>
                </c:pt>
                <c:pt idx="70">
                  <c:v>173.703</c:v>
                </c:pt>
                <c:pt idx="71">
                  <c:v>148.739</c:v>
                </c:pt>
                <c:pt idx="72">
                  <c:v>128.67699999999999</c:v>
                </c:pt>
                <c:pt idx="73">
                  <c:v>118.705</c:v>
                </c:pt>
                <c:pt idx="74">
                  <c:v>119.84699999999999</c:v>
                </c:pt>
                <c:pt idx="75">
                  <c:v>118.71</c:v>
                </c:pt>
                <c:pt idx="76">
                  <c:v>124.06100000000001</c:v>
                </c:pt>
                <c:pt idx="77">
                  <c:v>111.724</c:v>
                </c:pt>
                <c:pt idx="78">
                  <c:v>102.315</c:v>
                </c:pt>
                <c:pt idx="79">
                  <c:v>139.31800000000001</c:v>
                </c:pt>
                <c:pt idx="80">
                  <c:v>164.90600000000001</c:v>
                </c:pt>
                <c:pt idx="81">
                  <c:v>175.50899999999999</c:v>
                </c:pt>
                <c:pt idx="82">
                  <c:v>164.88499999999999</c:v>
                </c:pt>
                <c:pt idx="83">
                  <c:v>149.185</c:v>
                </c:pt>
                <c:pt idx="84">
                  <c:v>129.12799999999999</c:v>
                </c:pt>
                <c:pt idx="85">
                  <c:v>130.51300000000001</c:v>
                </c:pt>
                <c:pt idx="86">
                  <c:v>111.858</c:v>
                </c:pt>
                <c:pt idx="87">
                  <c:v>112.876</c:v>
                </c:pt>
                <c:pt idx="88">
                  <c:v>128.21899999999999</c:v>
                </c:pt>
                <c:pt idx="89">
                  <c:v>121.211</c:v>
                </c:pt>
                <c:pt idx="90">
                  <c:v>105.20099999999999</c:v>
                </c:pt>
                <c:pt idx="91">
                  <c:v>150.88200000000001</c:v>
                </c:pt>
                <c:pt idx="92">
                  <c:v>154.661</c:v>
                </c:pt>
                <c:pt idx="93">
                  <c:v>175.822</c:v>
                </c:pt>
                <c:pt idx="94">
                  <c:v>172.96899999999999</c:v>
                </c:pt>
                <c:pt idx="95">
                  <c:v>212.62100000000001</c:v>
                </c:pt>
                <c:pt idx="96">
                  <c:v>161.66399999999999</c:v>
                </c:pt>
                <c:pt idx="97">
                  <c:v>130.89699999999999</c:v>
                </c:pt>
                <c:pt idx="98">
                  <c:v>114.845</c:v>
                </c:pt>
                <c:pt idx="99">
                  <c:v>127.839</c:v>
                </c:pt>
                <c:pt idx="100">
                  <c:v>124.79600000000001</c:v>
                </c:pt>
                <c:pt idx="101">
                  <c:v>129.76400000000001</c:v>
                </c:pt>
                <c:pt idx="102">
                  <c:v>104.514</c:v>
                </c:pt>
                <c:pt idx="103">
                  <c:v>134.53299999999999</c:v>
                </c:pt>
                <c:pt idx="104">
                  <c:v>140.78100000000001</c:v>
                </c:pt>
                <c:pt idx="105">
                  <c:v>169.24799999999999</c:v>
                </c:pt>
                <c:pt idx="106">
                  <c:v>170.50200000000001</c:v>
                </c:pt>
              </c:numCache>
            </c:numRef>
          </c:yVal>
          <c:smooth val="0"/>
          <c:extLst>
            <c:ext xmlns:c16="http://schemas.microsoft.com/office/drawing/2014/chart" uri="{C3380CC4-5D6E-409C-BE32-E72D297353CC}">
              <c16:uniqueId val="{00000000-6A77-40C2-8DDF-6B33C610A663}"/>
            </c:ext>
          </c:extLst>
        </c:ser>
        <c:dLbls>
          <c:showLegendKey val="0"/>
          <c:showVal val="0"/>
          <c:showCatName val="0"/>
          <c:showSerName val="0"/>
          <c:showPercent val="0"/>
          <c:showBubbleSize val="0"/>
        </c:dLbls>
        <c:axId val="674696992"/>
        <c:axId val="651420816"/>
      </c:scatterChart>
      <c:valAx>
        <c:axId val="674696992"/>
        <c:scaling>
          <c:orientation val="minMax"/>
          <c:max val="2025"/>
          <c:min val="2015"/>
        </c:scaling>
        <c:delete val="0"/>
        <c:axPos val="b"/>
        <c:title>
          <c:tx>
            <c:rich>
              <a:bodyPr/>
              <a:lstStyle/>
              <a:p>
                <a:pPr>
                  <a:defRPr/>
                </a:pPr>
                <a:r>
                  <a:rPr lang="en-US" sz="1800" b="1" i="0" baseline="0">
                    <a:effectLst/>
                  </a:rPr>
                  <a:t>Year</a:t>
                </a:r>
                <a:endParaRPr lang="en-US" sz="1400">
                  <a:effectLst/>
                </a:endParaRPr>
              </a:p>
            </c:rich>
          </c:tx>
          <c:overlay val="0"/>
        </c:title>
        <c:numFmt formatCode="0" sourceLinked="0"/>
        <c:majorTickMark val="out"/>
        <c:minorTickMark val="none"/>
        <c:tickLblPos val="nextTo"/>
        <c:txPr>
          <a:bodyPr/>
          <a:lstStyle/>
          <a:p>
            <a:pPr>
              <a:defRPr sz="1100"/>
            </a:pPr>
            <a:endParaRPr lang="en-US"/>
          </a:p>
        </c:txPr>
        <c:crossAx val="651420816"/>
        <c:crosses val="autoZero"/>
        <c:crossBetween val="midCat"/>
        <c:majorUnit val="1"/>
      </c:valAx>
      <c:valAx>
        <c:axId val="651420816"/>
        <c:scaling>
          <c:orientation val="minMax"/>
          <c:min val="80"/>
        </c:scaling>
        <c:delete val="0"/>
        <c:axPos val="l"/>
        <c:title>
          <c:tx>
            <c:rich>
              <a:bodyPr rot="-5400000" vert="horz"/>
              <a:lstStyle/>
              <a:p>
                <a:pPr>
                  <a:defRPr sz="1600"/>
                </a:pPr>
                <a:r>
                  <a:rPr lang="en-US" sz="1600"/>
                  <a:t>NSWR </a:t>
                </a:r>
                <a:r>
                  <a:rPr lang="en-US" sz="1600" b="1" i="0" u="none" strike="noStrike" baseline="0">
                    <a:effectLst/>
                  </a:rPr>
                  <a:t> (W/m</a:t>
                </a:r>
                <a:r>
                  <a:rPr lang="en-US" sz="1600" b="1" i="0" u="none" strike="noStrike" baseline="30000">
                    <a:effectLst/>
                  </a:rPr>
                  <a:t>2</a:t>
                </a:r>
                <a:r>
                  <a:rPr lang="en-US" sz="1600" b="1" i="0" u="none" strike="noStrike" baseline="0">
                    <a:effectLst/>
                  </a:rPr>
                  <a:t>)</a:t>
                </a:r>
                <a:r>
                  <a:rPr lang="en-US" sz="1600" b="1"/>
                  <a:t> </a:t>
                </a:r>
              </a:p>
            </c:rich>
          </c:tx>
          <c:layout>
            <c:manualLayout>
              <c:xMode val="edge"/>
              <c:yMode val="edge"/>
              <c:x val="6.4300411522633747E-3"/>
              <c:y val="0.29179807431232901"/>
            </c:manualLayout>
          </c:layout>
          <c:overlay val="0"/>
        </c:title>
        <c:numFmt formatCode="0" sourceLinked="0"/>
        <c:majorTickMark val="out"/>
        <c:minorTickMark val="none"/>
        <c:tickLblPos val="nextTo"/>
        <c:txPr>
          <a:bodyPr/>
          <a:lstStyle/>
          <a:p>
            <a:pPr>
              <a:defRPr sz="1100"/>
            </a:pPr>
            <a:endParaRPr lang="en-US"/>
          </a:p>
        </c:txPr>
        <c:crossAx val="674696992"/>
        <c:crosses val="autoZero"/>
        <c:crossBetween val="midCat"/>
        <c:majorUnit val="20"/>
      </c:valAx>
    </c:plotArea>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000FF"/>
              </a:solidFill>
            </a:ln>
          </c:spPr>
          <c:marker>
            <c:symbol val="none"/>
          </c:marker>
          <c:cat>
            <c:numRef>
              <c:f>'Hourly NR'!$A$2:$A$97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 NR'!$D$2:$D$97</c:f>
              <c:numCache>
                <c:formatCode>0.0</c:formatCode>
                <c:ptCount val="96"/>
                <c:pt idx="0">
                  <c:v>-0.80940000000000001</c:v>
                </c:pt>
                <c:pt idx="1">
                  <c:v>-0.79100000000000004</c:v>
                </c:pt>
                <c:pt idx="2">
                  <c:v>-0.72709999999999997</c:v>
                </c:pt>
                <c:pt idx="3">
                  <c:v>-0.78010000000000002</c:v>
                </c:pt>
                <c:pt idx="4">
                  <c:v>-0.82979999999999998</c:v>
                </c:pt>
                <c:pt idx="5">
                  <c:v>-0.79769999999999996</c:v>
                </c:pt>
                <c:pt idx="6">
                  <c:v>-0.79020000000000001</c:v>
                </c:pt>
                <c:pt idx="7">
                  <c:v>-0.78979999999999995</c:v>
                </c:pt>
                <c:pt idx="8">
                  <c:v>-0.77859999999999996</c:v>
                </c:pt>
                <c:pt idx="9">
                  <c:v>-0.76239999999999997</c:v>
                </c:pt>
                <c:pt idx="10">
                  <c:v>-0.75429999999999997</c:v>
                </c:pt>
                <c:pt idx="11">
                  <c:v>-0.74870000000000003</c:v>
                </c:pt>
                <c:pt idx="12">
                  <c:v>-0.76919999999999999</c:v>
                </c:pt>
                <c:pt idx="13">
                  <c:v>-0.77890000000000004</c:v>
                </c:pt>
                <c:pt idx="14">
                  <c:v>-0.80049999999999999</c:v>
                </c:pt>
                <c:pt idx="15">
                  <c:v>-0.83650000000000002</c:v>
                </c:pt>
                <c:pt idx="16">
                  <c:v>-0.83099999999999996</c:v>
                </c:pt>
                <c:pt idx="17">
                  <c:v>-0.81740000000000002</c:v>
                </c:pt>
                <c:pt idx="18">
                  <c:v>-0.80559999999999998</c:v>
                </c:pt>
                <c:pt idx="19">
                  <c:v>-0.77990000000000004</c:v>
                </c:pt>
                <c:pt idx="20">
                  <c:v>-0.76490000000000002</c:v>
                </c:pt>
                <c:pt idx="21">
                  <c:v>-0.78280000000000005</c:v>
                </c:pt>
                <c:pt idx="22">
                  <c:v>-0.81059999999999999</c:v>
                </c:pt>
                <c:pt idx="23">
                  <c:v>-0.74770000000000003</c:v>
                </c:pt>
                <c:pt idx="24">
                  <c:v>-0.28210000000000002</c:v>
                </c:pt>
                <c:pt idx="25">
                  <c:v>3.7389999999999999</c:v>
                </c:pt>
                <c:pt idx="26">
                  <c:v>15.223000000000001</c:v>
                </c:pt>
                <c:pt idx="27">
                  <c:v>36.323900000000002</c:v>
                </c:pt>
                <c:pt idx="28">
                  <c:v>65.480199999999996</c:v>
                </c:pt>
                <c:pt idx="29">
                  <c:v>101.7471</c:v>
                </c:pt>
                <c:pt idx="30">
                  <c:v>130.49359999999999</c:v>
                </c:pt>
                <c:pt idx="31">
                  <c:v>161.43629999999999</c:v>
                </c:pt>
                <c:pt idx="32">
                  <c:v>208.29040000000001</c:v>
                </c:pt>
                <c:pt idx="33">
                  <c:v>252.3896</c:v>
                </c:pt>
                <c:pt idx="34">
                  <c:v>269.52659999999997</c:v>
                </c:pt>
                <c:pt idx="35">
                  <c:v>311.9905</c:v>
                </c:pt>
                <c:pt idx="36">
                  <c:v>356.35599999999999</c:v>
                </c:pt>
                <c:pt idx="37">
                  <c:v>367.18459999999999</c:v>
                </c:pt>
                <c:pt idx="38">
                  <c:v>385.8734</c:v>
                </c:pt>
                <c:pt idx="39">
                  <c:v>412.62880000000001</c:v>
                </c:pt>
                <c:pt idx="40">
                  <c:v>440.50360000000001</c:v>
                </c:pt>
                <c:pt idx="41">
                  <c:v>479.87060000000002</c:v>
                </c:pt>
                <c:pt idx="42">
                  <c:v>524.72230000000002</c:v>
                </c:pt>
                <c:pt idx="43">
                  <c:v>513.53250000000003</c:v>
                </c:pt>
                <c:pt idx="44">
                  <c:v>504.39850000000001</c:v>
                </c:pt>
                <c:pt idx="45">
                  <c:v>524.80740000000003</c:v>
                </c:pt>
                <c:pt idx="46">
                  <c:v>555.21579999999994</c:v>
                </c:pt>
                <c:pt idx="47">
                  <c:v>565.89239999999995</c:v>
                </c:pt>
                <c:pt idx="48">
                  <c:v>544.54970000000003</c:v>
                </c:pt>
                <c:pt idx="49">
                  <c:v>568.76689999999996</c:v>
                </c:pt>
                <c:pt idx="50">
                  <c:v>536.69560000000001</c:v>
                </c:pt>
                <c:pt idx="51">
                  <c:v>522.46280000000002</c:v>
                </c:pt>
                <c:pt idx="52">
                  <c:v>497.48869999999999</c:v>
                </c:pt>
                <c:pt idx="53">
                  <c:v>463.77879999999999</c:v>
                </c:pt>
                <c:pt idx="54">
                  <c:v>452.55430000000001</c:v>
                </c:pt>
                <c:pt idx="55">
                  <c:v>423.2192</c:v>
                </c:pt>
                <c:pt idx="56">
                  <c:v>393.43970000000002</c:v>
                </c:pt>
                <c:pt idx="57">
                  <c:v>372.78500000000003</c:v>
                </c:pt>
                <c:pt idx="58">
                  <c:v>334.31740000000002</c:v>
                </c:pt>
                <c:pt idx="59">
                  <c:v>298.56079999999997</c:v>
                </c:pt>
                <c:pt idx="60">
                  <c:v>274.62650000000002</c:v>
                </c:pt>
                <c:pt idx="61">
                  <c:v>226.0924</c:v>
                </c:pt>
                <c:pt idx="62">
                  <c:v>171.1583</c:v>
                </c:pt>
                <c:pt idx="63">
                  <c:v>139.51480000000001</c:v>
                </c:pt>
                <c:pt idx="64">
                  <c:v>116.0124</c:v>
                </c:pt>
                <c:pt idx="65">
                  <c:v>94.903099999999995</c:v>
                </c:pt>
                <c:pt idx="66">
                  <c:v>85.119699999999995</c:v>
                </c:pt>
                <c:pt idx="67">
                  <c:v>64.231999999999999</c:v>
                </c:pt>
                <c:pt idx="68">
                  <c:v>51.6</c:v>
                </c:pt>
                <c:pt idx="69">
                  <c:v>33.904600000000002</c:v>
                </c:pt>
                <c:pt idx="70">
                  <c:v>19.769200000000001</c:v>
                </c:pt>
                <c:pt idx="71">
                  <c:v>8.0543999999999993</c:v>
                </c:pt>
                <c:pt idx="72">
                  <c:v>1.1016999999999999</c:v>
                </c:pt>
                <c:pt idx="73">
                  <c:v>-0.71750000000000003</c:v>
                </c:pt>
                <c:pt idx="74">
                  <c:v>-0.9123</c:v>
                </c:pt>
                <c:pt idx="75">
                  <c:v>-0.84799999999999998</c:v>
                </c:pt>
                <c:pt idx="76">
                  <c:v>-0.80910000000000004</c:v>
                </c:pt>
                <c:pt idx="77">
                  <c:v>-0.79310000000000003</c:v>
                </c:pt>
                <c:pt idx="78">
                  <c:v>-0.76770000000000005</c:v>
                </c:pt>
                <c:pt idx="79">
                  <c:v>-0.84079999999999999</c:v>
                </c:pt>
                <c:pt idx="80">
                  <c:v>-0.80030000000000001</c:v>
                </c:pt>
                <c:pt idx="81">
                  <c:v>-0.79790000000000005</c:v>
                </c:pt>
                <c:pt idx="82">
                  <c:v>-0.82499999999999996</c:v>
                </c:pt>
                <c:pt idx="83">
                  <c:v>-0.85660000000000003</c:v>
                </c:pt>
                <c:pt idx="84">
                  <c:v>-0.84089999999999998</c:v>
                </c:pt>
                <c:pt idx="85">
                  <c:v>-0.84919999999999995</c:v>
                </c:pt>
                <c:pt idx="86">
                  <c:v>-0.88800000000000001</c:v>
                </c:pt>
                <c:pt idx="87">
                  <c:v>-0.86760000000000004</c:v>
                </c:pt>
                <c:pt idx="88">
                  <c:v>-0.84730000000000005</c:v>
                </c:pt>
                <c:pt idx="89">
                  <c:v>-0.82450000000000001</c:v>
                </c:pt>
                <c:pt idx="90">
                  <c:v>-0.79</c:v>
                </c:pt>
                <c:pt idx="91">
                  <c:v>-0.78129999999999999</c:v>
                </c:pt>
                <c:pt idx="92">
                  <c:v>-0.81140000000000001</c:v>
                </c:pt>
                <c:pt idx="93">
                  <c:v>-0.78490000000000004</c:v>
                </c:pt>
                <c:pt idx="94">
                  <c:v>-0.8125</c:v>
                </c:pt>
                <c:pt idx="95">
                  <c:v>-0.8135</c:v>
                </c:pt>
              </c:numCache>
            </c:numRef>
          </c:val>
          <c:smooth val="0"/>
          <c:extLst>
            <c:ext xmlns:c16="http://schemas.microsoft.com/office/drawing/2014/chart" uri="{C3380CC4-5D6E-409C-BE32-E72D297353CC}">
              <c16:uniqueId val="{00000000-9450-4E1A-AE82-FF8E37FFCF20}"/>
            </c:ext>
          </c:extLst>
        </c:ser>
        <c:dLbls>
          <c:showLegendKey val="0"/>
          <c:showVal val="0"/>
          <c:showCatName val="0"/>
          <c:showSerName val="0"/>
          <c:showPercent val="0"/>
          <c:showBubbleSize val="0"/>
        </c:dLbls>
        <c:smooth val="0"/>
        <c:axId val="668328880"/>
        <c:axId val="668329272"/>
      </c:lineChart>
      <c:catAx>
        <c:axId val="668328880"/>
        <c:scaling>
          <c:orientation val="minMax"/>
        </c:scaling>
        <c:delete val="0"/>
        <c:axPos val="b"/>
        <c:title>
          <c:tx>
            <c:rich>
              <a:bodyPr/>
              <a:lstStyle/>
              <a:p>
                <a:pPr>
                  <a:defRPr/>
                </a:pPr>
                <a:r>
                  <a:rPr lang="en-US" sz="1400"/>
                  <a:t>Hour</a:t>
                </a:r>
              </a:p>
            </c:rich>
          </c:tx>
          <c:overlay val="0"/>
        </c:title>
        <c:numFmt formatCode="General" sourceLinked="1"/>
        <c:majorTickMark val="out"/>
        <c:minorTickMark val="none"/>
        <c:tickLblPos val="nextTo"/>
        <c:crossAx val="668329272"/>
        <c:crosses val="autoZero"/>
        <c:auto val="1"/>
        <c:lblAlgn val="ctr"/>
        <c:lblOffset val="100"/>
        <c:tickLblSkip val="8"/>
        <c:tickMarkSkip val="8"/>
        <c:noMultiLvlLbl val="0"/>
      </c:catAx>
      <c:valAx>
        <c:axId val="668329272"/>
        <c:scaling>
          <c:orientation val="minMax"/>
          <c:min val="0"/>
        </c:scaling>
        <c:delete val="0"/>
        <c:axPos val="l"/>
        <c:title>
          <c:tx>
            <c:rich>
              <a:bodyPr/>
              <a:lstStyle/>
              <a:p>
                <a:pPr>
                  <a:defRPr sz="1600"/>
                </a:pPr>
                <a:r>
                  <a:rPr lang="en-US" sz="1400" b="0"/>
                  <a:t>Down-welling Short Wave Radiation (W/m2)</a:t>
                </a:r>
              </a:p>
            </c:rich>
          </c:tx>
          <c:overlay val="0"/>
        </c:title>
        <c:numFmt formatCode="0" sourceLinked="0"/>
        <c:majorTickMark val="out"/>
        <c:minorTickMark val="none"/>
        <c:tickLblPos val="nextTo"/>
        <c:crossAx val="668328880"/>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Daily Rainfall Frequency Distribution</cx:v>
        </cx:txData>
      </cx:tx>
      <cx:txPr>
        <a:bodyPr spcFirstLastPara="1" vertOverflow="ellipsis" horzOverflow="overflow" wrap="square" lIns="0" tIns="0" rIns="0" bIns="0" anchor="ctr" anchorCtr="1"/>
        <a:lstStyle/>
        <a:p>
          <a:pPr algn="ctr" rtl="0">
            <a:defRPr/>
          </a:pPr>
          <a:r>
            <a:rPr lang="en-US" sz="1600" b="1" i="0" u="none" strike="noStrike" kern="1200" baseline="0" dirty="0">
              <a:solidFill>
                <a:sysClr val="windowText" lastClr="000000"/>
              </a:solidFill>
              <a:latin typeface="+mn-lt"/>
              <a:ea typeface="+mn-ea"/>
              <a:cs typeface="+mn-cs"/>
            </a:rPr>
            <a:t>Daily Rainfall Frequency Distribution</a:t>
          </a:r>
        </a:p>
      </cx:txPr>
    </cx:title>
    <cx:plotArea>
      <cx:plotAreaRegion>
        <cx:series layoutId="clusteredColumn" uniqueId="{978A7ABA-B034-4C2C-A5F6-C60FB5A9A63D}">
          <cx:spPr>
            <a:solidFill>
              <a:srgbClr val="0000FF"/>
            </a:solidFill>
          </cx:spPr>
          <cx:dataId val="0"/>
          <cx:layoutPr>
            <cx:binning intervalClosed="r">
              <cx:binSize val="5"/>
            </cx:binning>
          </cx:layoutPr>
        </cx:series>
      </cx:plotAreaRegion>
      <cx:axis id="0">
        <cx:catScaling gapWidth="0"/>
        <cx:title>
          <cx:tx>
            <cx:txData>
              <cx:v>Precipitation bin (mm)</cx:v>
            </cx:txData>
          </cx:tx>
          <cx:txPr>
            <a:bodyPr spcFirstLastPara="1" vertOverflow="ellipsis" horzOverflow="overflow" wrap="square" lIns="0" tIns="0" rIns="0" bIns="0" anchor="ctr" anchorCtr="1"/>
            <a:lstStyle/>
            <a:p>
              <a:pPr algn="ctr" rtl="0">
                <a:defRPr/>
              </a:pPr>
              <a:r>
                <a:rPr lang="en-US" sz="1600" b="1" i="0" u="none" strike="noStrike" baseline="0">
                  <a:solidFill>
                    <a:sysClr val="windowText" lastClr="000000">
                      <a:lumMod val="65000"/>
                      <a:lumOff val="35000"/>
                    </a:sysClr>
                  </a:solidFill>
                  <a:latin typeface="Calibri"/>
                </a:rPr>
                <a:t>Precipitation bin (mm)</a:t>
              </a:r>
            </a:p>
          </cx:txPr>
        </cx:title>
        <cx:majorTickMarks type="out"/>
        <cx:tickLabels/>
        <cx:numFmt formatCode="0" sourceLinked="0"/>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a:endParaRPr>
          </a:p>
        </cx:txPr>
      </cx:axis>
      <cx:axis id="1">
        <cx:valScaling/>
        <cx:title>
          <cx:tx>
            <cx:txData>
              <cx:v>Frequency</cx:v>
            </cx:txData>
          </cx:tx>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lumMod val="65000"/>
                      <a:lumOff val="35000"/>
                    </a:sysClr>
                  </a:solidFill>
                  <a:latin typeface="Calibri"/>
                </a:rPr>
                <a:t>Frequency</a:t>
              </a:r>
            </a:p>
          </cx:txPr>
        </cx:title>
        <cx:majorTickMarks type="cross"/>
        <cx:tickLabels/>
        <cx:spPr>
          <a:ln>
            <a:solidFill>
              <a:schemeClr val="tx1"/>
            </a:solidFill>
          </a:ln>
        </cx:spPr>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Daily Rainfall Frequency Distribution</cx:v>
        </cx:txData>
      </cx:tx>
      <cx:txPr>
        <a:bodyPr spcFirstLastPara="1" vertOverflow="ellipsis" horzOverflow="overflow" wrap="square" lIns="0" tIns="0" rIns="0" bIns="0" anchor="ctr" anchorCtr="1"/>
        <a:lstStyle/>
        <a:p>
          <a:pPr algn="ctr" rtl="0">
            <a:defRPr/>
          </a:pPr>
          <a:r>
            <a:rPr lang="en-US" sz="1600" b="1" i="0" u="none" strike="noStrike" kern="1200" baseline="0" dirty="0">
              <a:solidFill>
                <a:sysClr val="windowText" lastClr="000000"/>
              </a:solidFill>
              <a:latin typeface="+mn-lt"/>
              <a:ea typeface="+mn-ea"/>
              <a:cs typeface="+mn-cs"/>
            </a:rPr>
            <a:t>Daily Rainfall Frequency Distribution</a:t>
          </a:r>
        </a:p>
      </cx:txPr>
    </cx:title>
    <cx:plotArea>
      <cx:plotAreaRegion>
        <cx:series layoutId="clusteredColumn" uniqueId="{978A7ABA-B034-4C2C-A5F6-C60FB5A9A63D}">
          <cx:spPr>
            <a:solidFill>
              <a:srgbClr val="0000FF"/>
            </a:solidFill>
          </cx:spPr>
          <cx:dataId val="0"/>
          <cx:layoutPr>
            <cx:binning intervalClosed="r">
              <cx:binSize val="5"/>
            </cx:binning>
          </cx:layoutPr>
        </cx:series>
      </cx:plotAreaRegion>
      <cx:axis id="0">
        <cx:catScaling gapWidth="0"/>
        <cx:title>
          <cx:tx>
            <cx:txData>
              <cx:v>Precipitation bin (mm)</cx:v>
            </cx:txData>
          </cx:tx>
          <cx:txPr>
            <a:bodyPr spcFirstLastPara="1" vertOverflow="ellipsis" horzOverflow="overflow" wrap="square" lIns="0" tIns="0" rIns="0" bIns="0" anchor="ctr" anchorCtr="1"/>
            <a:lstStyle/>
            <a:p>
              <a:pPr algn="ctr" rtl="0">
                <a:defRPr/>
              </a:pPr>
              <a:r>
                <a:rPr lang="en-US" sz="1600" b="1" i="0" u="none" strike="noStrike" baseline="0">
                  <a:solidFill>
                    <a:sysClr val="windowText" lastClr="000000">
                      <a:lumMod val="65000"/>
                      <a:lumOff val="35000"/>
                    </a:sysClr>
                  </a:solidFill>
                  <a:latin typeface="Calibri"/>
                </a:rPr>
                <a:t>Precipitation bin (mm)</a:t>
              </a:r>
            </a:p>
          </cx:txPr>
        </cx:title>
        <cx:majorTickMarks type="out"/>
        <cx:tickLabels/>
        <cx:numFmt formatCode="0" sourceLinked="0"/>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a:endParaRPr>
          </a:p>
        </cx:txPr>
      </cx:axis>
      <cx:axis id="1">
        <cx:valScaling/>
        <cx:title>
          <cx:tx>
            <cx:txData>
              <cx:v>Frequency</cx:v>
            </cx:txData>
          </cx:tx>
          <cx:txPr>
            <a:bodyPr spcFirstLastPara="1" vertOverflow="ellipsis" horzOverflow="overflow" wrap="square" lIns="0" tIns="0" rIns="0" bIns="0" anchor="ctr" anchorCtr="1"/>
            <a:lstStyle/>
            <a:p>
              <a:pPr algn="ctr" rtl="0">
                <a:defRPr sz="1600" b="1"/>
              </a:pPr>
              <a:r>
                <a:rPr lang="en-US" sz="1600" b="1" i="0" u="none" strike="noStrike" baseline="0">
                  <a:solidFill>
                    <a:sysClr val="windowText" lastClr="000000">
                      <a:lumMod val="65000"/>
                      <a:lumOff val="35000"/>
                    </a:sysClr>
                  </a:solidFill>
                  <a:latin typeface="Calibri"/>
                </a:rPr>
                <a:t>Frequency</a:t>
              </a:r>
            </a:p>
          </cx:txPr>
        </cx:title>
        <cx:majorTickMarks type="cross"/>
        <cx:tickLabels/>
        <cx:spPr>
          <a:ln>
            <a:solidFill>
              <a:schemeClr val="tx1"/>
            </a:solidFill>
          </a:ln>
        </cx:spPr>
        <cx:txPr>
          <a:bodyPr spcFirstLastPara="1" vertOverflow="ellipsis" horzOverflow="overflow" wrap="square" lIns="0" tIns="0" rIns="0" bIns="0" anchor="ctr" anchorCtr="1"/>
          <a:lstStyle/>
          <a:p>
            <a:pPr algn="ctr" rtl="0">
              <a:defRPr sz="1100"/>
            </a:pPr>
            <a:endParaRPr lang="en-US" sz="1100" b="0" i="0" u="none" strike="noStrike" baseline="0">
              <a:solidFill>
                <a:sysClr val="windowText" lastClr="000000">
                  <a:lumMod val="65000"/>
                  <a:lumOff val="35000"/>
                </a:sysClr>
              </a:solidFill>
              <a:latin typeface="Calibri"/>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10" Type="http://schemas.openxmlformats.org/officeDocument/2006/relationships/chart" Target="../charts/chart34.xml"/><Relationship Id="rId4" Type="http://schemas.openxmlformats.org/officeDocument/2006/relationships/chart" Target="../charts/chart28.xml"/><Relationship Id="rId9"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12" Type="http://schemas.microsoft.com/office/2014/relationships/chartEx" Target="../charts/chartEx1.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5.xml"/><Relationship Id="rId3" Type="http://schemas.openxmlformats.org/officeDocument/2006/relationships/chart" Target="../charts/chart60.xml"/><Relationship Id="rId7" Type="http://schemas.openxmlformats.org/officeDocument/2006/relationships/chart" Target="../charts/chart64.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5" Type="http://schemas.openxmlformats.org/officeDocument/2006/relationships/chart" Target="../charts/chart62.xml"/><Relationship Id="rId10" Type="http://schemas.microsoft.com/office/2014/relationships/chartEx" Target="../charts/chartEx2.xml"/><Relationship Id="rId4" Type="http://schemas.openxmlformats.org/officeDocument/2006/relationships/chart" Target="../charts/chart61.xml"/><Relationship Id="rId9" Type="http://schemas.openxmlformats.org/officeDocument/2006/relationships/chart" Target="../charts/chart6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82.xml"/><Relationship Id="rId3" Type="http://schemas.openxmlformats.org/officeDocument/2006/relationships/chart" Target="../charts/chart77.xml"/><Relationship Id="rId7" Type="http://schemas.openxmlformats.org/officeDocument/2006/relationships/chart" Target="../charts/chart81.xml"/><Relationship Id="rId12" Type="http://schemas.openxmlformats.org/officeDocument/2006/relationships/chart" Target="../charts/chart86.xml"/><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chart" Target="../charts/chart80.xml"/><Relationship Id="rId11" Type="http://schemas.openxmlformats.org/officeDocument/2006/relationships/chart" Target="../charts/chart85.xml"/><Relationship Id="rId5" Type="http://schemas.openxmlformats.org/officeDocument/2006/relationships/chart" Target="../charts/chart79.xml"/><Relationship Id="rId10" Type="http://schemas.openxmlformats.org/officeDocument/2006/relationships/chart" Target="../charts/chart84.xml"/><Relationship Id="rId4" Type="http://schemas.openxmlformats.org/officeDocument/2006/relationships/chart" Target="../charts/chart78.xml"/><Relationship Id="rId9" Type="http://schemas.openxmlformats.org/officeDocument/2006/relationships/chart" Target="../charts/chart83.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chart" Target="../charts/chart89.xml"/><Relationship Id="rId7" Type="http://schemas.openxmlformats.org/officeDocument/2006/relationships/chart" Target="../charts/chart93.xml"/><Relationship Id="rId12" Type="http://schemas.openxmlformats.org/officeDocument/2006/relationships/chart" Target="../charts/chart98.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chart" Target="../charts/chart92.xml"/><Relationship Id="rId11" Type="http://schemas.openxmlformats.org/officeDocument/2006/relationships/chart" Target="../charts/chart97.xml"/><Relationship Id="rId5" Type="http://schemas.openxmlformats.org/officeDocument/2006/relationships/chart" Target="../charts/chart91.xml"/><Relationship Id="rId10" Type="http://schemas.openxmlformats.org/officeDocument/2006/relationships/chart" Target="../charts/chart96.xml"/><Relationship Id="rId4" Type="http://schemas.openxmlformats.org/officeDocument/2006/relationships/chart" Target="../charts/chart90.xml"/><Relationship Id="rId9" Type="http://schemas.openxmlformats.org/officeDocument/2006/relationships/chart" Target="../charts/chart95.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06.xml"/><Relationship Id="rId3" Type="http://schemas.openxmlformats.org/officeDocument/2006/relationships/chart" Target="../charts/chart101.xml"/><Relationship Id="rId7" Type="http://schemas.openxmlformats.org/officeDocument/2006/relationships/chart" Target="../charts/chart105.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5" Type="http://schemas.openxmlformats.org/officeDocument/2006/relationships/chart" Target="../charts/chart103.xml"/><Relationship Id="rId10" Type="http://schemas.openxmlformats.org/officeDocument/2006/relationships/chart" Target="../charts/chart108.xml"/><Relationship Id="rId4" Type="http://schemas.openxmlformats.org/officeDocument/2006/relationships/chart" Target="../charts/chart102.xml"/><Relationship Id="rId9" Type="http://schemas.openxmlformats.org/officeDocument/2006/relationships/chart" Target="../charts/chart10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3</xdr:col>
      <xdr:colOff>28575</xdr:colOff>
      <xdr:row>23</xdr:row>
      <xdr:rowOff>123826</xdr:rowOff>
    </xdr:from>
    <xdr:to>
      <xdr:col>9</xdr:col>
      <xdr:colOff>809625</xdr:colOff>
      <xdr:row>43</xdr:row>
      <xdr:rowOff>95032</xdr:rowOff>
    </xdr:to>
    <xdr:pic>
      <xdr:nvPicPr>
        <xdr:cNvPr id="6" name="fancybox-img" descr="bci">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6550" y="4133851"/>
          <a:ext cx="4791075" cy="3705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304800</xdr:colOff>
      <xdr:row>1</xdr:row>
      <xdr:rowOff>104775</xdr:rowOff>
    </xdr:from>
    <xdr:to>
      <xdr:col>12</xdr:col>
      <xdr:colOff>238125</xdr:colOff>
      <xdr:row>17</xdr:row>
      <xdr:rowOff>210230</xdr:rowOff>
    </xdr:to>
    <xdr:pic>
      <xdr:nvPicPr>
        <xdr:cNvPr id="7" name="fancybox-img" descr="bci">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77425" y="266700"/>
          <a:ext cx="4619625" cy="3791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0</xdr:row>
      <xdr:rowOff>47625</xdr:rowOff>
    </xdr:from>
    <xdr:to>
      <xdr:col>8</xdr:col>
      <xdr:colOff>76200</xdr:colOff>
      <xdr:row>17</xdr:row>
      <xdr:rowOff>295275</xdr:rowOff>
    </xdr:to>
    <xdr:pic>
      <xdr:nvPicPr>
        <xdr:cNvPr id="8" name="fancybox-img" descr="photo 2">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05600" y="47625"/>
          <a:ext cx="2943225"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450848</xdr:colOff>
      <xdr:row>1</xdr:row>
      <xdr:rowOff>63500</xdr:rowOff>
    </xdr:from>
    <xdr:to>
      <xdr:col>30</xdr:col>
      <xdr:colOff>558799</xdr:colOff>
      <xdr:row>31</xdr:row>
      <xdr:rowOff>88900</xdr:rowOff>
    </xdr:to>
    <xdr:graphicFrame macro="">
      <xdr:nvGraphicFramePr>
        <xdr:cNvPr id="3" name="Chart 2">
          <a:extLst>
            <a:ext uri="{FF2B5EF4-FFF2-40B4-BE49-F238E27FC236}">
              <a16:creationId xmlns:a16="http://schemas.microsoft.com/office/drawing/2014/main" id="{33EDD1E5-8016-472C-9EBE-48DACC222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482600</xdr:colOff>
      <xdr:row>32</xdr:row>
      <xdr:rowOff>88900</xdr:rowOff>
    </xdr:from>
    <xdr:to>
      <xdr:col>30</xdr:col>
      <xdr:colOff>590551</xdr:colOff>
      <xdr:row>63</xdr:row>
      <xdr:rowOff>25400</xdr:rowOff>
    </xdr:to>
    <xdr:graphicFrame macro="">
      <xdr:nvGraphicFramePr>
        <xdr:cNvPr id="4" name="Chart 3">
          <a:extLst>
            <a:ext uri="{FF2B5EF4-FFF2-40B4-BE49-F238E27FC236}">
              <a16:creationId xmlns:a16="http://schemas.microsoft.com/office/drawing/2014/main" id="{00B2FDE3-1DC7-4F61-96A9-1250E05A5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574040</xdr:colOff>
      <xdr:row>4</xdr:row>
      <xdr:rowOff>43815</xdr:rowOff>
    </xdr:from>
    <xdr:to>
      <xdr:col>33</xdr:col>
      <xdr:colOff>86360</xdr:colOff>
      <xdr:row>23</xdr:row>
      <xdr:rowOff>19050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603250</xdr:colOff>
      <xdr:row>83</xdr:row>
      <xdr:rowOff>64770</xdr:rowOff>
    </xdr:from>
    <xdr:to>
      <xdr:col>33</xdr:col>
      <xdr:colOff>95250</xdr:colOff>
      <xdr:row>102</xdr:row>
      <xdr:rowOff>54610</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25400</xdr:colOff>
      <xdr:row>142</xdr:row>
      <xdr:rowOff>44450</xdr:rowOff>
    </xdr:from>
    <xdr:to>
      <xdr:col>33</xdr:col>
      <xdr:colOff>147320</xdr:colOff>
      <xdr:row>161</xdr:row>
      <xdr:rowOff>54610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8890</xdr:colOff>
      <xdr:row>44</xdr:row>
      <xdr:rowOff>90170</xdr:rowOff>
    </xdr:from>
    <xdr:to>
      <xdr:col>33</xdr:col>
      <xdr:colOff>130810</xdr:colOff>
      <xdr:row>63</xdr:row>
      <xdr:rowOff>100330</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6350</xdr:colOff>
      <xdr:row>102</xdr:row>
      <xdr:rowOff>152400</xdr:rowOff>
    </xdr:from>
    <xdr:to>
      <xdr:col>33</xdr:col>
      <xdr:colOff>128270</xdr:colOff>
      <xdr:row>121</xdr:row>
      <xdr:rowOff>162560</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381000</xdr:colOff>
      <xdr:row>24</xdr:row>
      <xdr:rowOff>38100</xdr:rowOff>
    </xdr:from>
    <xdr:to>
      <xdr:col>33</xdr:col>
      <xdr:colOff>96520</xdr:colOff>
      <xdr:row>43</xdr:row>
      <xdr:rowOff>13335</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162</xdr:row>
      <xdr:rowOff>38100</xdr:rowOff>
    </xdr:from>
    <xdr:to>
      <xdr:col>33</xdr:col>
      <xdr:colOff>121920</xdr:colOff>
      <xdr:row>181</xdr:row>
      <xdr:rowOff>48260</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12700</xdr:colOff>
      <xdr:row>122</xdr:row>
      <xdr:rowOff>114300</xdr:rowOff>
    </xdr:from>
    <xdr:to>
      <xdr:col>33</xdr:col>
      <xdr:colOff>134620</xdr:colOff>
      <xdr:row>141</xdr:row>
      <xdr:rowOff>124460</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63</xdr:row>
      <xdr:rowOff>152400</xdr:rowOff>
    </xdr:from>
    <xdr:to>
      <xdr:col>33</xdr:col>
      <xdr:colOff>121920</xdr:colOff>
      <xdr:row>82</xdr:row>
      <xdr:rowOff>162560</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34</xdr:col>
      <xdr:colOff>0</xdr:colOff>
      <xdr:row>125</xdr:row>
      <xdr:rowOff>0</xdr:rowOff>
    </xdr:from>
    <xdr:to>
      <xdr:col>49</xdr:col>
      <xdr:colOff>515620</xdr:colOff>
      <xdr:row>144</xdr:row>
      <xdr:rowOff>10160</xdr:rowOff>
    </xdr:to>
    <xdr:graphicFrame macro="">
      <xdr:nvGraphicFramePr>
        <xdr:cNvPr id="13" name="Chart 12">
          <a:extLst>
            <a:ext uri="{FF2B5EF4-FFF2-40B4-BE49-F238E27FC236}">
              <a16:creationId xmlns:a16="http://schemas.microsoft.com/office/drawing/2014/main" id="{EBB8EA61-9EF1-42CE-B173-2B75A68D5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355600</xdr:colOff>
      <xdr:row>53</xdr:row>
      <xdr:rowOff>38100</xdr:rowOff>
    </xdr:from>
    <xdr:to>
      <xdr:col>33</xdr:col>
      <xdr:colOff>431800</xdr:colOff>
      <xdr:row>69</xdr:row>
      <xdr:rowOff>25400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381000</xdr:colOff>
      <xdr:row>69</xdr:row>
      <xdr:rowOff>152400</xdr:rowOff>
    </xdr:from>
    <xdr:to>
      <xdr:col>33</xdr:col>
      <xdr:colOff>419100</xdr:colOff>
      <xdr:row>85</xdr:row>
      <xdr:rowOff>139700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381000</xdr:colOff>
      <xdr:row>118</xdr:row>
      <xdr:rowOff>152400</xdr:rowOff>
    </xdr:from>
    <xdr:to>
      <xdr:col>33</xdr:col>
      <xdr:colOff>419100</xdr:colOff>
      <xdr:row>134</xdr:row>
      <xdr:rowOff>139700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304800</xdr:colOff>
      <xdr:row>3</xdr:row>
      <xdr:rowOff>88900</xdr:rowOff>
    </xdr:from>
    <xdr:to>
      <xdr:col>33</xdr:col>
      <xdr:colOff>330200</xdr:colOff>
      <xdr:row>19</xdr:row>
      <xdr:rowOff>76200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330200</xdr:colOff>
      <xdr:row>36</xdr:row>
      <xdr:rowOff>114300</xdr:rowOff>
    </xdr:from>
    <xdr:to>
      <xdr:col>33</xdr:col>
      <xdr:colOff>406400</xdr:colOff>
      <xdr:row>52</xdr:row>
      <xdr:rowOff>101600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355600</xdr:colOff>
      <xdr:row>151</xdr:row>
      <xdr:rowOff>76200</xdr:rowOff>
    </xdr:from>
    <xdr:to>
      <xdr:col>33</xdr:col>
      <xdr:colOff>431800</xdr:colOff>
      <xdr:row>167</xdr:row>
      <xdr:rowOff>63500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355600</xdr:colOff>
      <xdr:row>135</xdr:row>
      <xdr:rowOff>12700</xdr:rowOff>
    </xdr:from>
    <xdr:to>
      <xdr:col>33</xdr:col>
      <xdr:colOff>393700</xdr:colOff>
      <xdr:row>151</xdr:row>
      <xdr:rowOff>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406400</xdr:colOff>
      <xdr:row>86</xdr:row>
      <xdr:rowOff>76200</xdr:rowOff>
    </xdr:from>
    <xdr:to>
      <xdr:col>33</xdr:col>
      <xdr:colOff>393700</xdr:colOff>
      <xdr:row>102</xdr:row>
      <xdr:rowOff>63500</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304800</xdr:colOff>
      <xdr:row>20</xdr:row>
      <xdr:rowOff>38100</xdr:rowOff>
    </xdr:from>
    <xdr:to>
      <xdr:col>33</xdr:col>
      <xdr:colOff>381000</xdr:colOff>
      <xdr:row>36</xdr:row>
      <xdr:rowOff>25400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393700</xdr:colOff>
      <xdr:row>102</xdr:row>
      <xdr:rowOff>114300</xdr:rowOff>
    </xdr:from>
    <xdr:to>
      <xdr:col>33</xdr:col>
      <xdr:colOff>381000</xdr:colOff>
      <xdr:row>118</xdr:row>
      <xdr:rowOff>101600</xdr:rowOff>
    </xdr:to>
    <xdr:graphicFrame macro="">
      <xdr:nvGraphicFramePr>
        <xdr:cNvPr id="16" name="Chart 15">
          <a:extLst>
            <a:ext uri="{FF2B5EF4-FFF2-40B4-BE49-F238E27FC236}">
              <a16:creationId xmlns:a16="http://schemas.microsoft.com/office/drawing/2014/main" id="{01107C74-5576-478C-99CF-D4D02244A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0</xdr:colOff>
      <xdr:row>102</xdr:row>
      <xdr:rowOff>88900</xdr:rowOff>
    </xdr:from>
    <xdr:to>
      <xdr:col>49</xdr:col>
      <xdr:colOff>596900</xdr:colOff>
      <xdr:row>118</xdr:row>
      <xdr:rowOff>76200</xdr:rowOff>
    </xdr:to>
    <xdr:graphicFrame macro="">
      <xdr:nvGraphicFramePr>
        <xdr:cNvPr id="17" name="Chart 16">
          <a:extLst>
            <a:ext uri="{FF2B5EF4-FFF2-40B4-BE49-F238E27FC236}">
              <a16:creationId xmlns:a16="http://schemas.microsoft.com/office/drawing/2014/main" id="{BE6ACB03-D5E2-4FAE-96D6-25F9F44E0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34</xdr:col>
      <xdr:colOff>38100</xdr:colOff>
      <xdr:row>53</xdr:row>
      <xdr:rowOff>38100</xdr:rowOff>
    </xdr:from>
    <xdr:to>
      <xdr:col>52</xdr:col>
      <xdr:colOff>31751</xdr:colOff>
      <xdr:row>69</xdr:row>
      <xdr:rowOff>101600</xdr:rowOff>
    </xdr:to>
    <mc:AlternateContent xmlns:mc="http://schemas.openxmlformats.org/markup-compatibility/2006">
      <mc:Choice xmlns:cx1="http://schemas.microsoft.com/office/drawing/2015/9/8/chartex" Requires="cx1">
        <xdr:graphicFrame macro="">
          <xdr:nvGraphicFramePr>
            <xdr:cNvPr id="18" name="Chart 17">
              <a:extLst>
                <a:ext uri="{FF2B5EF4-FFF2-40B4-BE49-F238E27FC236}">
                  <a16:creationId xmlns:a16="http://schemas.microsoft.com/office/drawing/2014/main" id="{2D320469-5C10-4AF9-9A9F-08828322F1B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23326725" y="8620125"/>
              <a:ext cx="10966451" cy="26543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431800</xdr:colOff>
      <xdr:row>38</xdr:row>
      <xdr:rowOff>165100</xdr:rowOff>
    </xdr:from>
    <xdr:to>
      <xdr:col>46</xdr:col>
      <xdr:colOff>530860</xdr:colOff>
      <xdr:row>55</xdr:row>
      <xdr:rowOff>139700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444500</xdr:colOff>
      <xdr:row>4</xdr:row>
      <xdr:rowOff>76200</xdr:rowOff>
    </xdr:from>
    <xdr:to>
      <xdr:col>46</xdr:col>
      <xdr:colOff>543560</xdr:colOff>
      <xdr:row>20</xdr:row>
      <xdr:rowOff>63500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12700</xdr:colOff>
      <xdr:row>156</xdr:row>
      <xdr:rowOff>95250</xdr:rowOff>
    </xdr:from>
    <xdr:to>
      <xdr:col>47</xdr:col>
      <xdr:colOff>111760</xdr:colOff>
      <xdr:row>172</xdr:row>
      <xdr:rowOff>82550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482600</xdr:colOff>
      <xdr:row>56</xdr:row>
      <xdr:rowOff>127000</xdr:rowOff>
    </xdr:from>
    <xdr:to>
      <xdr:col>46</xdr:col>
      <xdr:colOff>581660</xdr:colOff>
      <xdr:row>72</xdr:row>
      <xdr:rowOff>114300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488950</xdr:colOff>
      <xdr:row>73</xdr:row>
      <xdr:rowOff>101600</xdr:rowOff>
    </xdr:from>
    <xdr:to>
      <xdr:col>46</xdr:col>
      <xdr:colOff>588010</xdr:colOff>
      <xdr:row>89</xdr:row>
      <xdr:rowOff>88900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571500</xdr:colOff>
      <xdr:row>190</xdr:row>
      <xdr:rowOff>63500</xdr:rowOff>
    </xdr:from>
    <xdr:to>
      <xdr:col>47</xdr:col>
      <xdr:colOff>60960</xdr:colOff>
      <xdr:row>206</xdr:row>
      <xdr:rowOff>50800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173</xdr:row>
      <xdr:rowOff>133350</xdr:rowOff>
    </xdr:from>
    <xdr:to>
      <xdr:col>47</xdr:col>
      <xdr:colOff>99060</xdr:colOff>
      <xdr:row>189</xdr:row>
      <xdr:rowOff>120650</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552450</xdr:colOff>
      <xdr:row>90</xdr:row>
      <xdr:rowOff>44450</xdr:rowOff>
    </xdr:from>
    <xdr:to>
      <xdr:col>47</xdr:col>
      <xdr:colOff>41910</xdr:colOff>
      <xdr:row>106</xdr:row>
      <xdr:rowOff>31750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438150</xdr:colOff>
      <xdr:row>21</xdr:row>
      <xdr:rowOff>76200</xdr:rowOff>
    </xdr:from>
    <xdr:to>
      <xdr:col>46</xdr:col>
      <xdr:colOff>537210</xdr:colOff>
      <xdr:row>38</xdr:row>
      <xdr:rowOff>50800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123</xdr:row>
      <xdr:rowOff>152400</xdr:rowOff>
    </xdr:from>
    <xdr:to>
      <xdr:col>47</xdr:col>
      <xdr:colOff>99060</xdr:colOff>
      <xdr:row>139</xdr:row>
      <xdr:rowOff>139700</xdr:rowOff>
    </xdr:to>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12700</xdr:colOff>
      <xdr:row>140</xdr:row>
      <xdr:rowOff>38100</xdr:rowOff>
    </xdr:from>
    <xdr:to>
      <xdr:col>47</xdr:col>
      <xdr:colOff>111760</xdr:colOff>
      <xdr:row>156</xdr:row>
      <xdr:rowOff>25400</xdr:rowOff>
    </xdr:to>
    <xdr:graphicFrame macro="">
      <xdr:nvGraphicFramePr>
        <xdr:cNvPr id="13" name="Chart 12">
          <a:extLst>
            <a:ext uri="{FF2B5EF4-FFF2-40B4-BE49-F238E27FC236}">
              <a16:creationId xmlns:a16="http://schemas.microsoft.com/office/drawing/2014/main" id="{C4314DAB-D936-4708-82B7-EB043DBED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412748</xdr:colOff>
      <xdr:row>1728</xdr:row>
      <xdr:rowOff>76200</xdr:rowOff>
    </xdr:from>
    <xdr:to>
      <xdr:col>28</xdr:col>
      <xdr:colOff>571499</xdr:colOff>
      <xdr:row>1753</xdr:row>
      <xdr:rowOff>63500</xdr:rowOff>
    </xdr:to>
    <xdr:graphicFrame macro="">
      <xdr:nvGraphicFramePr>
        <xdr:cNvPr id="12" name="Chart 11">
          <a:extLst>
            <a:ext uri="{FF2B5EF4-FFF2-40B4-BE49-F238E27FC236}">
              <a16:creationId xmlns:a16="http://schemas.microsoft.com/office/drawing/2014/main" id="{A5817054-08DE-42A9-9A9B-D9A76B8027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2" name="Chart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31</xdr:col>
      <xdr:colOff>533401</xdr:colOff>
      <xdr:row>128</xdr:row>
      <xdr:rowOff>152400</xdr:rowOff>
    </xdr:from>
    <xdr:to>
      <xdr:col>49</xdr:col>
      <xdr:colOff>317501</xdr:colOff>
      <xdr:row>146</xdr:row>
      <xdr:rowOff>114300</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CF5054D3-E215-4905-99B3-563968F8EE0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19878676" y="20878800"/>
              <a:ext cx="10756900" cy="287655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3175</xdr:colOff>
      <xdr:row>27</xdr:row>
      <xdr:rowOff>136524</xdr:rowOff>
    </xdr:from>
    <xdr:to>
      <xdr:col>21</xdr:col>
      <xdr:colOff>572135</xdr:colOff>
      <xdr:row>50</xdr:row>
      <xdr:rowOff>139699</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47625</xdr:colOff>
      <xdr:row>75</xdr:row>
      <xdr:rowOff>60324</xdr:rowOff>
    </xdr:from>
    <xdr:to>
      <xdr:col>22</xdr:col>
      <xdr:colOff>6985</xdr:colOff>
      <xdr:row>97</xdr:row>
      <xdr:rowOff>165099</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190500</xdr:colOff>
      <xdr:row>98</xdr:row>
      <xdr:rowOff>136525</xdr:rowOff>
    </xdr:from>
    <xdr:to>
      <xdr:col>34</xdr:col>
      <xdr:colOff>149860</xdr:colOff>
      <xdr:row>119</xdr:row>
      <xdr:rowOff>136525</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606425</xdr:colOff>
      <xdr:row>3</xdr:row>
      <xdr:rowOff>149224</xdr:rowOff>
    </xdr:from>
    <xdr:to>
      <xdr:col>21</xdr:col>
      <xdr:colOff>565785</xdr:colOff>
      <xdr:row>27</xdr:row>
      <xdr:rowOff>38099</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51</xdr:row>
      <xdr:rowOff>88900</xdr:rowOff>
    </xdr:from>
    <xdr:to>
      <xdr:col>21</xdr:col>
      <xdr:colOff>571500</xdr:colOff>
      <xdr:row>74</xdr:row>
      <xdr:rowOff>38100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146050</xdr:colOff>
      <xdr:row>75</xdr:row>
      <xdr:rowOff>60324</xdr:rowOff>
    </xdr:from>
    <xdr:to>
      <xdr:col>34</xdr:col>
      <xdr:colOff>105410</xdr:colOff>
      <xdr:row>98</xdr:row>
      <xdr:rowOff>38099</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50800</xdr:colOff>
      <xdr:row>98</xdr:row>
      <xdr:rowOff>155575</xdr:rowOff>
    </xdr:from>
    <xdr:to>
      <xdr:col>21</xdr:col>
      <xdr:colOff>495935</xdr:colOff>
      <xdr:row>119</xdr:row>
      <xdr:rowOff>155575</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152400</xdr:colOff>
      <xdr:row>51</xdr:row>
      <xdr:rowOff>50800</xdr:rowOff>
    </xdr:from>
    <xdr:to>
      <xdr:col>34</xdr:col>
      <xdr:colOff>111760</xdr:colOff>
      <xdr:row>73</xdr:row>
      <xdr:rowOff>155575</xdr:rowOff>
    </xdr:to>
    <xdr:graphicFrame macro="">
      <xdr:nvGraphicFramePr>
        <xdr:cNvPr id="9" name="Chart 8">
          <a:extLst>
            <a:ext uri="{FF2B5EF4-FFF2-40B4-BE49-F238E27FC236}">
              <a16:creationId xmlns:a16="http://schemas.microsoft.com/office/drawing/2014/main" id="{18F6D517-E865-418D-A8A0-2C495E14E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33020</xdr:colOff>
      <xdr:row>1</xdr:row>
      <xdr:rowOff>48260</xdr:rowOff>
    </xdr:from>
    <xdr:to>
      <xdr:col>26</xdr:col>
      <xdr:colOff>78349</xdr:colOff>
      <xdr:row>23</xdr:row>
      <xdr:rowOff>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33020</xdr:colOff>
      <xdr:row>25</xdr:row>
      <xdr:rowOff>48260</xdr:rowOff>
    </xdr:from>
    <xdr:to>
      <xdr:col>26</xdr:col>
      <xdr:colOff>78349</xdr:colOff>
      <xdr:row>47</xdr:row>
      <xdr:rowOff>55294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50</xdr:row>
      <xdr:rowOff>0</xdr:rowOff>
    </xdr:from>
    <xdr:to>
      <xdr:col>26</xdr:col>
      <xdr:colOff>45329</xdr:colOff>
      <xdr:row>72</xdr:row>
      <xdr:rowOff>7034</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100</xdr:row>
      <xdr:rowOff>0</xdr:rowOff>
    </xdr:from>
    <xdr:to>
      <xdr:col>26</xdr:col>
      <xdr:colOff>45329</xdr:colOff>
      <xdr:row>121</xdr:row>
      <xdr:rowOff>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63500</xdr:colOff>
      <xdr:row>125</xdr:row>
      <xdr:rowOff>25400</xdr:rowOff>
    </xdr:from>
    <xdr:to>
      <xdr:col>26</xdr:col>
      <xdr:colOff>108829</xdr:colOff>
      <xdr:row>147</xdr:row>
      <xdr:rowOff>7034</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150</xdr:row>
      <xdr:rowOff>0</xdr:rowOff>
    </xdr:from>
    <xdr:to>
      <xdr:col>26</xdr:col>
      <xdr:colOff>45329</xdr:colOff>
      <xdr:row>172</xdr:row>
      <xdr:rowOff>7034</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175</xdr:row>
      <xdr:rowOff>0</xdr:rowOff>
    </xdr:from>
    <xdr:to>
      <xdr:col>26</xdr:col>
      <xdr:colOff>45329</xdr:colOff>
      <xdr:row>197</xdr:row>
      <xdr:rowOff>7034</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0</xdr:colOff>
      <xdr:row>200</xdr:row>
      <xdr:rowOff>0</xdr:rowOff>
    </xdr:from>
    <xdr:to>
      <xdr:col>26</xdr:col>
      <xdr:colOff>45329</xdr:colOff>
      <xdr:row>222</xdr:row>
      <xdr:rowOff>7034</xdr:rowOff>
    </xdr:to>
    <xdr:graphicFrame macro="">
      <xdr:nvGraphicFramePr>
        <xdr:cNvPr id="9" name="Chart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250</xdr:row>
      <xdr:rowOff>0</xdr:rowOff>
    </xdr:from>
    <xdr:to>
      <xdr:col>26</xdr:col>
      <xdr:colOff>45329</xdr:colOff>
      <xdr:row>272</xdr:row>
      <xdr:rowOff>7034</xdr:rowOff>
    </xdr:to>
    <xdr:graphicFrame macro="">
      <xdr:nvGraphicFramePr>
        <xdr:cNvPr id="10" name="Chart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0</xdr:colOff>
      <xdr:row>225</xdr:row>
      <xdr:rowOff>0</xdr:rowOff>
    </xdr:from>
    <xdr:to>
      <xdr:col>26</xdr:col>
      <xdr:colOff>45329</xdr:colOff>
      <xdr:row>247</xdr:row>
      <xdr:rowOff>7034</xdr:rowOff>
    </xdr:to>
    <xdr:graphicFrame macro="">
      <xdr:nvGraphicFramePr>
        <xdr:cNvPr id="11" name="Chart 10">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275</xdr:row>
      <xdr:rowOff>0</xdr:rowOff>
    </xdr:from>
    <xdr:to>
      <xdr:col>26</xdr:col>
      <xdr:colOff>45329</xdr:colOff>
      <xdr:row>297</xdr:row>
      <xdr:rowOff>7034</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75</xdr:row>
      <xdr:rowOff>0</xdr:rowOff>
    </xdr:from>
    <xdr:to>
      <xdr:col>26</xdr:col>
      <xdr:colOff>45329</xdr:colOff>
      <xdr:row>97</xdr:row>
      <xdr:rowOff>0</xdr:rowOff>
    </xdr:to>
    <xdr:graphicFrame macro="">
      <xdr:nvGraphicFramePr>
        <xdr:cNvPr id="13" name="Chart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190500</xdr:colOff>
      <xdr:row>2</xdr:row>
      <xdr:rowOff>101600</xdr:rowOff>
    </xdr:from>
    <xdr:to>
      <xdr:col>31</xdr:col>
      <xdr:colOff>312420</xdr:colOff>
      <xdr:row>21</xdr:row>
      <xdr:rowOff>76835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203200</xdr:colOff>
      <xdr:row>21</xdr:row>
      <xdr:rowOff>152400</xdr:rowOff>
    </xdr:from>
    <xdr:to>
      <xdr:col>31</xdr:col>
      <xdr:colOff>325120</xdr:colOff>
      <xdr:row>40</xdr:row>
      <xdr:rowOff>127635</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203200</xdr:colOff>
      <xdr:row>41</xdr:row>
      <xdr:rowOff>0</xdr:rowOff>
    </xdr:from>
    <xdr:to>
      <xdr:col>31</xdr:col>
      <xdr:colOff>325120</xdr:colOff>
      <xdr:row>59</xdr:row>
      <xdr:rowOff>140335</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203200</xdr:colOff>
      <xdr:row>60</xdr:row>
      <xdr:rowOff>25400</xdr:rowOff>
    </xdr:from>
    <xdr:to>
      <xdr:col>31</xdr:col>
      <xdr:colOff>325120</xdr:colOff>
      <xdr:row>79</xdr:row>
      <xdr:rowOff>635</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203200</xdr:colOff>
      <xdr:row>79</xdr:row>
      <xdr:rowOff>76200</xdr:rowOff>
    </xdr:from>
    <xdr:to>
      <xdr:col>31</xdr:col>
      <xdr:colOff>325120</xdr:colOff>
      <xdr:row>98</xdr:row>
      <xdr:rowOff>51435</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177800</xdr:colOff>
      <xdr:row>118</xdr:row>
      <xdr:rowOff>50800</xdr:rowOff>
    </xdr:from>
    <xdr:to>
      <xdr:col>31</xdr:col>
      <xdr:colOff>299720</xdr:colOff>
      <xdr:row>137</xdr:row>
      <xdr:rowOff>26035</xdr:rowOff>
    </xdr:to>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177800</xdr:colOff>
      <xdr:row>137</xdr:row>
      <xdr:rowOff>76200</xdr:rowOff>
    </xdr:from>
    <xdr:to>
      <xdr:col>31</xdr:col>
      <xdr:colOff>299720</xdr:colOff>
      <xdr:row>156</xdr:row>
      <xdr:rowOff>51435</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165100</xdr:colOff>
      <xdr:row>156</xdr:row>
      <xdr:rowOff>101600</xdr:rowOff>
    </xdr:from>
    <xdr:to>
      <xdr:col>31</xdr:col>
      <xdr:colOff>287020</xdr:colOff>
      <xdr:row>175</xdr:row>
      <xdr:rowOff>76835</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152400</xdr:colOff>
      <xdr:row>195</xdr:row>
      <xdr:rowOff>25400</xdr:rowOff>
    </xdr:from>
    <xdr:to>
      <xdr:col>31</xdr:col>
      <xdr:colOff>274320</xdr:colOff>
      <xdr:row>214</xdr:row>
      <xdr:rowOff>635</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165100</xdr:colOff>
      <xdr:row>175</xdr:row>
      <xdr:rowOff>152400</xdr:rowOff>
    </xdr:from>
    <xdr:to>
      <xdr:col>31</xdr:col>
      <xdr:colOff>287020</xdr:colOff>
      <xdr:row>194</xdr:row>
      <xdr:rowOff>127635</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165100</xdr:colOff>
      <xdr:row>214</xdr:row>
      <xdr:rowOff>50800</xdr:rowOff>
    </xdr:from>
    <xdr:to>
      <xdr:col>31</xdr:col>
      <xdr:colOff>287020</xdr:colOff>
      <xdr:row>233</xdr:row>
      <xdr:rowOff>26035</xdr:rowOff>
    </xdr:to>
    <xdr:graphicFrame macro="">
      <xdr:nvGraphicFramePr>
        <xdr:cNvPr id="12" name="Chart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190500</xdr:colOff>
      <xdr:row>99</xdr:row>
      <xdr:rowOff>12700</xdr:rowOff>
    </xdr:from>
    <xdr:to>
      <xdr:col>31</xdr:col>
      <xdr:colOff>312420</xdr:colOff>
      <xdr:row>117</xdr:row>
      <xdr:rowOff>153035</xdr:rowOff>
    </xdr:to>
    <xdr:graphicFrame macro="">
      <xdr:nvGraphicFramePr>
        <xdr:cNvPr id="14" name="Chart 13">
          <a:extLst>
            <a:ext uri="{FF2B5EF4-FFF2-40B4-BE49-F238E27FC236}">
              <a16:creationId xmlns:a16="http://schemas.microsoft.com/office/drawing/2014/main" id="{95E8D61C-3AC4-4D99-9A46-738075907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142875</xdr:colOff>
      <xdr:row>46</xdr:row>
      <xdr:rowOff>111125</xdr:rowOff>
    </xdr:from>
    <xdr:to>
      <xdr:col>24</xdr:col>
      <xdr:colOff>38100</xdr:colOff>
      <xdr:row>67</xdr:row>
      <xdr:rowOff>111125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114300</xdr:colOff>
      <xdr:row>90</xdr:row>
      <xdr:rowOff>123825</xdr:rowOff>
    </xdr:from>
    <xdr:to>
      <xdr:col>24</xdr:col>
      <xdr:colOff>73660</xdr:colOff>
      <xdr:row>111</xdr:row>
      <xdr:rowOff>123825</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88900</xdr:colOff>
      <xdr:row>1</xdr:row>
      <xdr:rowOff>139700</xdr:rowOff>
    </xdr:from>
    <xdr:to>
      <xdr:col>24</xdr:col>
      <xdr:colOff>38100</xdr:colOff>
      <xdr:row>23</xdr:row>
      <xdr:rowOff>25400</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76200</xdr:colOff>
      <xdr:row>23</xdr:row>
      <xdr:rowOff>127000</xdr:rowOff>
    </xdr:from>
    <xdr:to>
      <xdr:col>24</xdr:col>
      <xdr:colOff>38100</xdr:colOff>
      <xdr:row>45</xdr:row>
      <xdr:rowOff>88900</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120650</xdr:colOff>
      <xdr:row>68</xdr:row>
      <xdr:rowOff>111125</xdr:rowOff>
    </xdr:from>
    <xdr:to>
      <xdr:col>24</xdr:col>
      <xdr:colOff>80010</xdr:colOff>
      <xdr:row>89</xdr:row>
      <xdr:rowOff>111125</xdr:rowOff>
    </xdr:to>
    <xdr:graphicFrame macro="">
      <xdr:nvGraphicFramePr>
        <xdr:cNvPr id="7" name="Chart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203200</xdr:colOff>
      <xdr:row>98</xdr:row>
      <xdr:rowOff>92075</xdr:rowOff>
    </xdr:from>
    <xdr:to>
      <xdr:col>11</xdr:col>
      <xdr:colOff>153035</xdr:colOff>
      <xdr:row>119</xdr:row>
      <xdr:rowOff>92075</xdr:rowOff>
    </xdr:to>
    <xdr:graphicFrame macro="">
      <xdr:nvGraphicFramePr>
        <xdr:cNvPr id="8" name="Chart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114300</xdr:colOff>
      <xdr:row>112</xdr:row>
      <xdr:rowOff>114300</xdr:rowOff>
    </xdr:from>
    <xdr:to>
      <xdr:col>24</xdr:col>
      <xdr:colOff>73660</xdr:colOff>
      <xdr:row>133</xdr:row>
      <xdr:rowOff>114300</xdr:rowOff>
    </xdr:to>
    <xdr:graphicFrame macro="">
      <xdr:nvGraphicFramePr>
        <xdr:cNvPr id="9" name="Chart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139700</xdr:colOff>
      <xdr:row>120</xdr:row>
      <xdr:rowOff>76200</xdr:rowOff>
    </xdr:from>
    <xdr:to>
      <xdr:col>11</xdr:col>
      <xdr:colOff>89535</xdr:colOff>
      <xdr:row>141</xdr:row>
      <xdr:rowOff>76200</xdr:rowOff>
    </xdr:to>
    <xdr:graphicFrame macro="">
      <xdr:nvGraphicFramePr>
        <xdr:cNvPr id="10" name="Chart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135</xdr:row>
      <xdr:rowOff>0</xdr:rowOff>
    </xdr:from>
    <xdr:to>
      <xdr:col>23</xdr:col>
      <xdr:colOff>568960</xdr:colOff>
      <xdr:row>156</xdr:row>
      <xdr:rowOff>0</xdr:rowOff>
    </xdr:to>
    <xdr:graphicFrame macro="">
      <xdr:nvGraphicFramePr>
        <xdr:cNvPr id="11" name="Chart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158</xdr:row>
      <xdr:rowOff>0</xdr:rowOff>
    </xdr:from>
    <xdr:to>
      <xdr:col>23</xdr:col>
      <xdr:colOff>568960</xdr:colOff>
      <xdr:row>179</xdr:row>
      <xdr:rowOff>0</xdr:rowOff>
    </xdr:to>
    <xdr:graphicFrame macro="">
      <xdr:nvGraphicFramePr>
        <xdr:cNvPr id="12" name="Chart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1</xdr:row>
      <xdr:rowOff>0</xdr:rowOff>
    </xdr:from>
    <xdr:to>
      <xdr:col>25</xdr:col>
      <xdr:colOff>589280</xdr:colOff>
      <xdr:row>23</xdr:row>
      <xdr:rowOff>157480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401320</xdr:colOff>
      <xdr:row>25</xdr:row>
      <xdr:rowOff>86360</xdr:rowOff>
    </xdr:from>
    <xdr:to>
      <xdr:col>26</xdr:col>
      <xdr:colOff>381000</xdr:colOff>
      <xdr:row>48</xdr:row>
      <xdr:rowOff>86360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355600</xdr:colOff>
      <xdr:row>1</xdr:row>
      <xdr:rowOff>63500</xdr:rowOff>
    </xdr:from>
    <xdr:to>
      <xdr:col>26</xdr:col>
      <xdr:colOff>335280</xdr:colOff>
      <xdr:row>24</xdr:row>
      <xdr:rowOff>63500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457200</xdr:colOff>
      <xdr:row>49</xdr:row>
      <xdr:rowOff>165100</xdr:rowOff>
    </xdr:from>
    <xdr:to>
      <xdr:col>26</xdr:col>
      <xdr:colOff>436880</xdr:colOff>
      <xdr:row>73</xdr:row>
      <xdr:rowOff>30480</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393700</xdr:colOff>
      <xdr:row>74</xdr:row>
      <xdr:rowOff>152400</xdr:rowOff>
    </xdr:from>
    <xdr:to>
      <xdr:col>26</xdr:col>
      <xdr:colOff>373380</xdr:colOff>
      <xdr:row>97</xdr:row>
      <xdr:rowOff>137160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228600</xdr:colOff>
      <xdr:row>23</xdr:row>
      <xdr:rowOff>88900</xdr:rowOff>
    </xdr:from>
    <xdr:to>
      <xdr:col>26</xdr:col>
      <xdr:colOff>157480</xdr:colOff>
      <xdr:row>48</xdr:row>
      <xdr:rowOff>27940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25400</xdr:colOff>
      <xdr:row>41</xdr:row>
      <xdr:rowOff>0</xdr:rowOff>
    </xdr:from>
    <xdr:to>
      <xdr:col>30</xdr:col>
      <xdr:colOff>2540</xdr:colOff>
      <xdr:row>61</xdr:row>
      <xdr:rowOff>152400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21</xdr:row>
      <xdr:rowOff>38100</xdr:rowOff>
    </xdr:from>
    <xdr:to>
      <xdr:col>28</xdr:col>
      <xdr:colOff>152400</xdr:colOff>
      <xdr:row>39</xdr:row>
      <xdr:rowOff>127000</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165100</xdr:colOff>
      <xdr:row>2</xdr:row>
      <xdr:rowOff>171448</xdr:rowOff>
    </xdr:from>
    <xdr:to>
      <xdr:col>45</xdr:col>
      <xdr:colOff>533400</xdr:colOff>
      <xdr:row>31</xdr:row>
      <xdr:rowOff>139699</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336550</xdr:colOff>
      <xdr:row>50</xdr:row>
      <xdr:rowOff>50800</xdr:rowOff>
    </xdr:from>
    <xdr:to>
      <xdr:col>29</xdr:col>
      <xdr:colOff>419100</xdr:colOff>
      <xdr:row>50</xdr:row>
      <xdr:rowOff>60325</xdr:rowOff>
    </xdr:to>
    <xdr:cxnSp macro="">
      <xdr:nvCxnSpPr>
        <xdr:cNvPr id="3" name="Straight Connector 2">
          <a:extLst>
            <a:ext uri="{FF2B5EF4-FFF2-40B4-BE49-F238E27FC236}">
              <a16:creationId xmlns:a16="http://schemas.microsoft.com/office/drawing/2014/main" id="{00000000-0008-0000-0400-000003000000}"/>
            </a:ext>
          </a:extLst>
        </xdr:cNvPr>
        <xdr:cNvCxnSpPr/>
      </xdr:nvCxnSpPr>
      <xdr:spPr bwMode="auto">
        <a:xfrm flipV="1">
          <a:off x="12198350" y="9588500"/>
          <a:ext cx="6051550" cy="9525"/>
        </a:xfrm>
        <a:prstGeom prst="line">
          <a:avLst/>
        </a:prstGeom>
        <a:solidFill>
          <a:srgbClr xmlns:mc="http://schemas.openxmlformats.org/markup-compatibility/2006" xmlns:a14="http://schemas.microsoft.com/office/drawing/2010/main" val="FFFFFF" mc:Ignorable="a14" a14:legacySpreadsheetColorIndex="65"/>
        </a:solidFill>
        <a:ln w="19050" cap="flat" cmpd="sng" algn="ctr">
          <a:solidFill>
            <a:srgbClr val="FF0000"/>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381001</xdr:colOff>
      <xdr:row>21</xdr:row>
      <xdr:rowOff>4762</xdr:rowOff>
    </xdr:from>
    <xdr:to>
      <xdr:col>16</xdr:col>
      <xdr:colOff>342901</xdr:colOff>
      <xdr:row>37</xdr:row>
      <xdr:rowOff>157162</xdr:rowOff>
    </xdr:to>
    <xdr:graphicFrame macro="">
      <xdr:nvGraphicFramePr>
        <xdr:cNvPr id="2" name="Chart 1">
          <a:extLst>
            <a:ext uri="{FF2B5EF4-FFF2-40B4-BE49-F238E27FC236}">
              <a16:creationId xmlns:a16="http://schemas.microsoft.com/office/drawing/2014/main" id="{F848DE99-B0E7-4094-AC32-470770563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190501</xdr:colOff>
      <xdr:row>21</xdr:row>
      <xdr:rowOff>19050</xdr:rowOff>
    </xdr:from>
    <xdr:to>
      <xdr:col>28</xdr:col>
      <xdr:colOff>381001</xdr:colOff>
      <xdr:row>38</xdr:row>
      <xdr:rowOff>9525</xdr:rowOff>
    </xdr:to>
    <xdr:graphicFrame macro="">
      <xdr:nvGraphicFramePr>
        <xdr:cNvPr id="3" name="Chart 2">
          <a:extLst>
            <a:ext uri="{FF2B5EF4-FFF2-40B4-BE49-F238E27FC236}">
              <a16:creationId xmlns:a16="http://schemas.microsoft.com/office/drawing/2014/main" id="{3DBF01B6-8817-40FE-AB52-18F6529D6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409575</xdr:colOff>
      <xdr:row>21</xdr:row>
      <xdr:rowOff>9525</xdr:rowOff>
    </xdr:from>
    <xdr:to>
      <xdr:col>22</xdr:col>
      <xdr:colOff>133350</xdr:colOff>
      <xdr:row>38</xdr:row>
      <xdr:rowOff>0</xdr:rowOff>
    </xdr:to>
    <xdr:graphicFrame macro="">
      <xdr:nvGraphicFramePr>
        <xdr:cNvPr id="4" name="Chart 3">
          <a:extLst>
            <a:ext uri="{FF2B5EF4-FFF2-40B4-BE49-F238E27FC236}">
              <a16:creationId xmlns:a16="http://schemas.microsoft.com/office/drawing/2014/main" id="{BFE9F98D-5016-4BE1-BEE9-4C6A8A1BCB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381000</xdr:colOff>
      <xdr:row>38</xdr:row>
      <xdr:rowOff>57150</xdr:rowOff>
    </xdr:from>
    <xdr:to>
      <xdr:col>16</xdr:col>
      <xdr:colOff>342900</xdr:colOff>
      <xdr:row>55</xdr:row>
      <xdr:rowOff>47625</xdr:rowOff>
    </xdr:to>
    <xdr:graphicFrame macro="">
      <xdr:nvGraphicFramePr>
        <xdr:cNvPr id="5" name="Chart 4">
          <a:extLst>
            <a:ext uri="{FF2B5EF4-FFF2-40B4-BE49-F238E27FC236}">
              <a16:creationId xmlns:a16="http://schemas.microsoft.com/office/drawing/2014/main" id="{9F88AE10-1947-47E7-8836-6D7054B1E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200025</xdr:colOff>
      <xdr:row>38</xdr:row>
      <xdr:rowOff>66675</xdr:rowOff>
    </xdr:from>
    <xdr:to>
      <xdr:col>28</xdr:col>
      <xdr:colOff>390525</xdr:colOff>
      <xdr:row>55</xdr:row>
      <xdr:rowOff>57150</xdr:rowOff>
    </xdr:to>
    <xdr:graphicFrame macro="">
      <xdr:nvGraphicFramePr>
        <xdr:cNvPr id="6" name="Chart 5">
          <a:extLst>
            <a:ext uri="{FF2B5EF4-FFF2-40B4-BE49-F238E27FC236}">
              <a16:creationId xmlns:a16="http://schemas.microsoft.com/office/drawing/2014/main" id="{5B26EA7E-401B-4CBC-9A28-16A89E784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409575</xdr:colOff>
      <xdr:row>38</xdr:row>
      <xdr:rowOff>47625</xdr:rowOff>
    </xdr:from>
    <xdr:to>
      <xdr:col>22</xdr:col>
      <xdr:colOff>133350</xdr:colOff>
      <xdr:row>55</xdr:row>
      <xdr:rowOff>38100</xdr:rowOff>
    </xdr:to>
    <xdr:graphicFrame macro="">
      <xdr:nvGraphicFramePr>
        <xdr:cNvPr id="7" name="Chart 6">
          <a:extLst>
            <a:ext uri="{FF2B5EF4-FFF2-40B4-BE49-F238E27FC236}">
              <a16:creationId xmlns:a16="http://schemas.microsoft.com/office/drawing/2014/main" id="{8866672D-327A-4A26-851F-8604C87D8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20320</xdr:colOff>
      <xdr:row>1</xdr:row>
      <xdr:rowOff>0</xdr:rowOff>
    </xdr:from>
    <xdr:to>
      <xdr:col>26</xdr:col>
      <xdr:colOff>0</xdr:colOff>
      <xdr:row>23</xdr:row>
      <xdr:rowOff>91440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452120</xdr:colOff>
      <xdr:row>0</xdr:row>
      <xdr:rowOff>172720</xdr:rowOff>
    </xdr:from>
    <xdr:to>
      <xdr:col>25</xdr:col>
      <xdr:colOff>431800</xdr:colOff>
      <xdr:row>27</xdr:row>
      <xdr:rowOff>142240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452120</xdr:colOff>
      <xdr:row>28</xdr:row>
      <xdr:rowOff>96520</xdr:rowOff>
    </xdr:from>
    <xdr:to>
      <xdr:col>25</xdr:col>
      <xdr:colOff>431800</xdr:colOff>
      <xdr:row>54</xdr:row>
      <xdr:rowOff>180340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566420</xdr:colOff>
      <xdr:row>55</xdr:row>
      <xdr:rowOff>134620</xdr:rowOff>
    </xdr:from>
    <xdr:to>
      <xdr:col>25</xdr:col>
      <xdr:colOff>546100</xdr:colOff>
      <xdr:row>83</xdr:row>
      <xdr:rowOff>27940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350520</xdr:colOff>
      <xdr:row>49</xdr:row>
      <xdr:rowOff>66040</xdr:rowOff>
    </xdr:from>
    <xdr:to>
      <xdr:col>26</xdr:col>
      <xdr:colOff>395849</xdr:colOff>
      <xdr:row>72</xdr:row>
      <xdr:rowOff>111174</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363220</xdr:colOff>
      <xdr:row>1</xdr:row>
      <xdr:rowOff>73660</xdr:rowOff>
    </xdr:from>
    <xdr:to>
      <xdr:col>26</xdr:col>
      <xdr:colOff>408549</xdr:colOff>
      <xdr:row>23</xdr:row>
      <xdr:rowOff>80694</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368300</xdr:colOff>
      <xdr:row>25</xdr:row>
      <xdr:rowOff>152400</xdr:rowOff>
    </xdr:from>
    <xdr:to>
      <xdr:col>26</xdr:col>
      <xdr:colOff>413629</xdr:colOff>
      <xdr:row>47</xdr:row>
      <xdr:rowOff>159434</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49"/>
  <sheetViews>
    <sheetView zoomScaleNormal="100" workbookViewId="0">
      <selection activeCell="B19" sqref="B19"/>
    </sheetView>
  </sheetViews>
  <sheetFormatPr defaultColWidth="8.85546875" defaultRowHeight="12.75" x14ac:dyDescent="0.2"/>
  <cols>
    <col min="1" max="1" width="4.140625" style="30" customWidth="1"/>
    <col min="2" max="2" width="69.140625" style="30" customWidth="1"/>
    <col min="3" max="3" width="34.140625" style="30" customWidth="1"/>
    <col min="4" max="7" width="8.85546875" style="30"/>
    <col min="8" max="8" width="8.28515625" style="30" customWidth="1"/>
    <col min="9" max="9" width="16.42578125" style="30" customWidth="1"/>
    <col min="10" max="10" width="35.28515625" style="30" customWidth="1"/>
    <col min="11" max="11" width="9.7109375" style="30" customWidth="1"/>
    <col min="12" max="16384" width="8.85546875" style="30"/>
  </cols>
  <sheetData>
    <row r="1" spans="1:3" x14ac:dyDescent="0.2">
      <c r="A1" s="29" t="s">
        <v>47</v>
      </c>
    </row>
    <row r="2" spans="1:3" s="31" customFormat="1" ht="51" x14ac:dyDescent="0.2">
      <c r="B2" s="32" t="s">
        <v>171</v>
      </c>
    </row>
    <row r="3" spans="1:3" ht="20.25" customHeight="1" x14ac:dyDescent="0.2">
      <c r="B3" s="32" t="s">
        <v>148</v>
      </c>
    </row>
    <row r="4" spans="1:3" x14ac:dyDescent="0.2">
      <c r="B4" s="34"/>
    </row>
    <row r="5" spans="1:3" x14ac:dyDescent="0.2">
      <c r="B5" s="32"/>
    </row>
    <row r="6" spans="1:3" x14ac:dyDescent="0.2">
      <c r="A6" s="29" t="s">
        <v>153</v>
      </c>
    </row>
    <row r="7" spans="1:3" x14ac:dyDescent="0.2">
      <c r="A7" s="29"/>
      <c r="B7"/>
    </row>
    <row r="8" spans="1:3" x14ac:dyDescent="0.2">
      <c r="B8" s="63" t="s">
        <v>150</v>
      </c>
      <c r="C8" s="30" t="s">
        <v>205</v>
      </c>
    </row>
    <row r="9" spans="1:3" ht="13.5" customHeight="1" x14ac:dyDescent="0.2">
      <c r="B9" s="93" t="s">
        <v>173</v>
      </c>
      <c r="C9" s="30" t="s">
        <v>204</v>
      </c>
    </row>
    <row r="10" spans="1:3" x14ac:dyDescent="0.2">
      <c r="B10" s="93" t="s">
        <v>155</v>
      </c>
      <c r="C10" s="30" t="s">
        <v>206</v>
      </c>
    </row>
    <row r="11" spans="1:3" x14ac:dyDescent="0.2">
      <c r="B11" s="93" t="s">
        <v>174</v>
      </c>
      <c r="C11" s="30" t="s">
        <v>203</v>
      </c>
    </row>
    <row r="12" spans="1:3" x14ac:dyDescent="0.2">
      <c r="B12" s="63" t="s">
        <v>151</v>
      </c>
      <c r="C12" s="30" t="s">
        <v>203</v>
      </c>
    </row>
    <row r="13" spans="1:3" x14ac:dyDescent="0.2">
      <c r="B13" s="63" t="s">
        <v>152</v>
      </c>
      <c r="C13" s="30" t="s">
        <v>203</v>
      </c>
    </row>
    <row r="14" spans="1:3" x14ac:dyDescent="0.2">
      <c r="B14" s="93" t="s">
        <v>182</v>
      </c>
      <c r="C14" s="30" t="s">
        <v>205</v>
      </c>
    </row>
    <row r="15" spans="1:3" ht="25.5" x14ac:dyDescent="0.2">
      <c r="B15" s="93" t="s">
        <v>183</v>
      </c>
    </row>
    <row r="16" spans="1:3" ht="38.25" x14ac:dyDescent="0.2">
      <c r="B16" s="93" t="s">
        <v>184</v>
      </c>
    </row>
    <row r="17" spans="1:19" ht="14.25" customHeight="1" x14ac:dyDescent="0.2">
      <c r="B17" s="35" t="s">
        <v>221</v>
      </c>
    </row>
    <row r="18" spans="1:19" ht="38.25" x14ac:dyDescent="0.2">
      <c r="B18" s="35" t="s">
        <v>220</v>
      </c>
    </row>
    <row r="19" spans="1:19" x14ac:dyDescent="0.2">
      <c r="B19" s="93" t="s">
        <v>435</v>
      </c>
    </row>
    <row r="20" spans="1:19" x14ac:dyDescent="0.2">
      <c r="B20" s="33"/>
    </row>
    <row r="21" spans="1:19" x14ac:dyDescent="0.2">
      <c r="A21" s="29" t="s">
        <v>134</v>
      </c>
    </row>
    <row r="22" spans="1:19" x14ac:dyDescent="0.2">
      <c r="B22" s="33" t="s">
        <v>202</v>
      </c>
      <c r="S22"/>
    </row>
    <row r="23" spans="1:19" ht="14.25" x14ac:dyDescent="0.2">
      <c r="B23" s="33" t="s">
        <v>137</v>
      </c>
    </row>
    <row r="24" spans="1:19" ht="14.25" x14ac:dyDescent="0.2">
      <c r="B24" s="33" t="s">
        <v>138</v>
      </c>
    </row>
    <row r="25" spans="1:19" ht="14.25" x14ac:dyDescent="0.2">
      <c r="B25" s="33" t="s">
        <v>139</v>
      </c>
    </row>
    <row r="26" spans="1:19" customFormat="1" ht="14.25" x14ac:dyDescent="0.2">
      <c r="A26" s="30"/>
      <c r="B26" s="33" t="s">
        <v>145</v>
      </c>
      <c r="C26" s="30"/>
      <c r="D26" s="30"/>
      <c r="E26" s="30"/>
      <c r="F26" s="30"/>
      <c r="G26" s="30"/>
      <c r="H26" s="30"/>
    </row>
    <row r="27" spans="1:19" customFormat="1" ht="14.25" x14ac:dyDescent="0.2">
      <c r="A27" s="30"/>
      <c r="B27" s="33" t="s">
        <v>140</v>
      </c>
      <c r="C27" s="30"/>
      <c r="D27" s="30"/>
      <c r="E27" s="30"/>
      <c r="F27" s="30"/>
      <c r="G27" s="30"/>
      <c r="H27" s="30"/>
    </row>
    <row r="28" spans="1:19" customFormat="1" x14ac:dyDescent="0.2">
      <c r="A28" s="30"/>
      <c r="B28" s="33" t="s">
        <v>135</v>
      </c>
      <c r="C28" s="30"/>
      <c r="D28" s="30"/>
      <c r="E28" s="30"/>
      <c r="F28" s="30"/>
      <c r="G28" s="30"/>
      <c r="H28" s="30"/>
    </row>
    <row r="29" spans="1:19" customFormat="1" ht="14.25" x14ac:dyDescent="0.2">
      <c r="A29" s="30"/>
      <c r="B29" s="33" t="s">
        <v>141</v>
      </c>
      <c r="C29" s="30"/>
      <c r="D29" s="30"/>
      <c r="E29" s="30"/>
      <c r="F29" s="30"/>
      <c r="G29" s="30"/>
      <c r="H29" s="30"/>
    </row>
    <row r="30" spans="1:19" customFormat="1" ht="14.25" x14ac:dyDescent="0.2">
      <c r="A30" s="30"/>
      <c r="B30" s="33" t="s">
        <v>142</v>
      </c>
      <c r="C30" s="30"/>
      <c r="D30" s="30"/>
      <c r="E30" s="30"/>
      <c r="F30" s="30"/>
      <c r="G30" s="30"/>
      <c r="H30" s="30"/>
    </row>
    <row r="31" spans="1:19" ht="14.25" x14ac:dyDescent="0.2">
      <c r="B31" s="33" t="s">
        <v>143</v>
      </c>
    </row>
    <row r="32" spans="1:19" ht="14.25" x14ac:dyDescent="0.2">
      <c r="B32" s="33" t="s">
        <v>147</v>
      </c>
    </row>
    <row r="33" spans="1:3" x14ac:dyDescent="0.2">
      <c r="B33" s="33" t="s">
        <v>136</v>
      </c>
    </row>
    <row r="35" spans="1:3" x14ac:dyDescent="0.2">
      <c r="A35" s="33" t="s">
        <v>402</v>
      </c>
      <c r="C35"/>
    </row>
    <row r="36" spans="1:3" x14ac:dyDescent="0.2">
      <c r="B36" s="33" t="s">
        <v>403</v>
      </c>
    </row>
    <row r="37" spans="1:3" ht="25.5" x14ac:dyDescent="0.2">
      <c r="B37" s="35" t="s">
        <v>405</v>
      </c>
    </row>
    <row r="38" spans="1:3" ht="14.25" customHeight="1" x14ac:dyDescent="0.2">
      <c r="B38" s="33" t="s">
        <v>404</v>
      </c>
    </row>
    <row r="40" spans="1:3" x14ac:dyDescent="0.2">
      <c r="A40" s="29" t="s">
        <v>50</v>
      </c>
      <c r="B40" s="33"/>
    </row>
    <row r="41" spans="1:3" ht="25.5" x14ac:dyDescent="0.2">
      <c r="B41" s="123" t="s">
        <v>149</v>
      </c>
    </row>
    <row r="42" spans="1:3" x14ac:dyDescent="0.2">
      <c r="B42" s="33" t="s">
        <v>51</v>
      </c>
    </row>
    <row r="44" spans="1:3" x14ac:dyDescent="0.2">
      <c r="A44" s="29"/>
      <c r="B44" s="32" t="s">
        <v>53</v>
      </c>
    </row>
    <row r="45" spans="1:3" x14ac:dyDescent="0.2">
      <c r="B45" s="30" t="s">
        <v>54</v>
      </c>
    </row>
    <row r="46" spans="1:3" x14ac:dyDescent="0.2">
      <c r="B46" s="33" t="s">
        <v>154</v>
      </c>
    </row>
    <row r="47" spans="1:3" x14ac:dyDescent="0.2">
      <c r="A47" s="29"/>
    </row>
    <row r="49" spans="2:2" x14ac:dyDescent="0.2">
      <c r="B49" s="30" t="s">
        <v>52</v>
      </c>
    </row>
  </sheetData>
  <sortState xmlns:xlrd2="http://schemas.microsoft.com/office/spreadsheetml/2017/richdata2" ref="B22:B32">
    <sortCondition ref="B33"/>
  </sortState>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90"/>
  <sheetViews>
    <sheetView zoomScale="75" zoomScaleNormal="75" workbookViewId="0">
      <selection activeCell="D12" sqref="D12"/>
    </sheetView>
  </sheetViews>
  <sheetFormatPr defaultRowHeight="12.75" x14ac:dyDescent="0.2"/>
  <cols>
    <col min="2" max="13" width="9.140625" style="14"/>
    <col min="27" max="27" width="11.42578125" customWidth="1"/>
    <col min="28" max="28" width="21.140625" customWidth="1"/>
    <col min="29" max="29" width="12.5703125" customWidth="1"/>
  </cols>
  <sheetData>
    <row r="1" spans="1:31" ht="21" x14ac:dyDescent="0.3">
      <c r="A1" s="24" t="s">
        <v>107</v>
      </c>
    </row>
    <row r="2" spans="1:31" ht="18.75" x14ac:dyDescent="0.3">
      <c r="A2" s="4" t="s">
        <v>15</v>
      </c>
      <c r="B2" s="69" t="s">
        <v>2</v>
      </c>
      <c r="C2" s="69" t="s">
        <v>3</v>
      </c>
      <c r="D2" s="69" t="s">
        <v>4</v>
      </c>
      <c r="E2" s="69" t="s">
        <v>5</v>
      </c>
      <c r="F2" s="69" t="s">
        <v>6</v>
      </c>
      <c r="G2" s="69" t="s">
        <v>16</v>
      </c>
      <c r="H2" s="69" t="s">
        <v>17</v>
      </c>
      <c r="I2" s="69" t="s">
        <v>7</v>
      </c>
      <c r="J2" s="69" t="s">
        <v>8</v>
      </c>
      <c r="K2" s="69" t="s">
        <v>9</v>
      </c>
      <c r="L2" s="69" t="s">
        <v>10</v>
      </c>
      <c r="M2" s="69" t="s">
        <v>11</v>
      </c>
      <c r="N2" s="6" t="s">
        <v>1</v>
      </c>
      <c r="AA2" s="24" t="s">
        <v>208</v>
      </c>
      <c r="AD2" s="56" t="s">
        <v>219</v>
      </c>
    </row>
    <row r="3" spans="1:31" ht="15" x14ac:dyDescent="0.25">
      <c r="A3" s="9">
        <v>2015</v>
      </c>
      <c r="C3" s="22">
        <f>18.64*$AE$5</f>
        <v>20.000720000000001</v>
      </c>
      <c r="D3" s="22">
        <f>18.64*$AE$5</f>
        <v>20.000720000000001</v>
      </c>
      <c r="E3" s="22">
        <f t="shared" ref="E3:G3" si="0">18.64*$AE$5</f>
        <v>20.000720000000001</v>
      </c>
      <c r="F3" s="22">
        <f t="shared" si="0"/>
        <v>20.000720000000001</v>
      </c>
      <c r="G3" s="22">
        <f t="shared" si="0"/>
        <v>20.000720000000001</v>
      </c>
      <c r="H3" s="16">
        <v>13.13</v>
      </c>
      <c r="I3" s="16">
        <v>12.99</v>
      </c>
      <c r="J3" s="16">
        <v>12.15</v>
      </c>
      <c r="K3" s="16">
        <v>12.51</v>
      </c>
      <c r="L3" s="16">
        <v>12.43</v>
      </c>
      <c r="M3" s="16">
        <v>14.56</v>
      </c>
      <c r="N3" s="18">
        <f t="shared" ref="N3:N11" si="1">AVERAGE(B3:M3)</f>
        <v>16.161236363636363</v>
      </c>
      <c r="AA3" s="2" t="s">
        <v>215</v>
      </c>
      <c r="AB3" s="2" t="s">
        <v>216</v>
      </c>
      <c r="AC3" s="2" t="s">
        <v>217</v>
      </c>
      <c r="AD3" s="56" t="s">
        <v>218</v>
      </c>
    </row>
    <row r="4" spans="1:31" ht="16.5" x14ac:dyDescent="0.3">
      <c r="A4" s="9">
        <v>2016</v>
      </c>
      <c r="B4" s="16">
        <v>17.28</v>
      </c>
      <c r="C4" s="16">
        <v>16.579999999999998</v>
      </c>
      <c r="D4" s="16">
        <v>17.149999999999999</v>
      </c>
      <c r="E4" s="16">
        <v>17</v>
      </c>
      <c r="F4" s="16">
        <v>13.19</v>
      </c>
      <c r="G4" s="16">
        <v>12.14</v>
      </c>
      <c r="H4" s="16">
        <v>9.99</v>
      </c>
      <c r="I4" s="16">
        <v>11.69</v>
      </c>
      <c r="J4" s="16">
        <v>11.12</v>
      </c>
      <c r="K4" s="16">
        <v>11.2</v>
      </c>
      <c r="L4" s="16">
        <v>9.51</v>
      </c>
      <c r="M4" s="16">
        <v>13.09</v>
      </c>
      <c r="N4" s="18">
        <f t="shared" si="1"/>
        <v>13.328333333333331</v>
      </c>
      <c r="AA4" s="133">
        <v>42048</v>
      </c>
      <c r="AB4" s="132" t="s">
        <v>209</v>
      </c>
    </row>
    <row r="5" spans="1:31" ht="15" x14ac:dyDescent="0.25">
      <c r="A5" s="9">
        <v>2017</v>
      </c>
      <c r="B5" s="16">
        <v>17.63</v>
      </c>
      <c r="C5" s="16">
        <v>18.46</v>
      </c>
      <c r="D5" s="16">
        <v>18.170000000000002</v>
      </c>
      <c r="E5" s="16">
        <v>16.559999999999999</v>
      </c>
      <c r="F5" s="16">
        <v>12.51</v>
      </c>
      <c r="G5" s="16">
        <v>11.72</v>
      </c>
      <c r="H5" s="16">
        <v>11.5</v>
      </c>
      <c r="I5" s="16">
        <v>14.28</v>
      </c>
      <c r="J5" s="16">
        <v>15.19</v>
      </c>
      <c r="K5" s="16">
        <v>14.35</v>
      </c>
      <c r="L5" s="16">
        <v>12.76</v>
      </c>
      <c r="M5" s="16">
        <v>15.19</v>
      </c>
      <c r="N5" s="18">
        <f t="shared" si="1"/>
        <v>14.86</v>
      </c>
      <c r="AA5" s="133">
        <v>42181</v>
      </c>
      <c r="AB5" s="134" t="s">
        <v>210</v>
      </c>
      <c r="AC5" s="134" t="s">
        <v>211</v>
      </c>
      <c r="AE5" s="56">
        <v>1.073</v>
      </c>
    </row>
    <row r="6" spans="1:31" ht="15" x14ac:dyDescent="0.25">
      <c r="A6" s="9">
        <v>2018</v>
      </c>
      <c r="B6" s="16">
        <v>15.62</v>
      </c>
      <c r="C6" s="16">
        <v>21.28</v>
      </c>
      <c r="D6" s="16">
        <v>19.559999999999999</v>
      </c>
      <c r="E6" s="16"/>
      <c r="F6" s="16"/>
      <c r="G6" s="16"/>
      <c r="H6" s="16">
        <v>12.66</v>
      </c>
      <c r="I6" s="16">
        <v>13.29</v>
      </c>
      <c r="J6" s="16">
        <v>12.85</v>
      </c>
      <c r="K6" s="16">
        <v>14.58</v>
      </c>
      <c r="L6" s="16">
        <v>12.041</v>
      </c>
      <c r="M6" s="16">
        <v>17.512</v>
      </c>
      <c r="N6" s="18"/>
      <c r="AA6" s="133">
        <v>42920</v>
      </c>
      <c r="AB6" s="134" t="s">
        <v>210</v>
      </c>
      <c r="AC6" s="134" t="s">
        <v>212</v>
      </c>
    </row>
    <row r="7" spans="1:31" ht="15" x14ac:dyDescent="0.25">
      <c r="A7" s="9">
        <v>2019</v>
      </c>
      <c r="B7" s="16">
        <v>18.358000000000001</v>
      </c>
      <c r="C7" s="16">
        <v>18.847000000000001</v>
      </c>
      <c r="D7" s="16">
        <v>19.673999999999999</v>
      </c>
      <c r="E7" s="16">
        <v>19.161000000000001</v>
      </c>
      <c r="F7" s="16">
        <v>14.243</v>
      </c>
      <c r="G7" s="16">
        <v>13.103999999999999</v>
      </c>
      <c r="H7" s="16">
        <v>12.815</v>
      </c>
      <c r="I7" s="16">
        <v>12.521000000000001</v>
      </c>
      <c r="J7" s="16">
        <v>12.452999999999999</v>
      </c>
      <c r="K7" s="16">
        <v>12.932</v>
      </c>
      <c r="L7" s="16">
        <v>12.882999999999999</v>
      </c>
      <c r="M7" s="16">
        <v>13.000999999999999</v>
      </c>
      <c r="N7" s="18">
        <f t="shared" si="1"/>
        <v>14.999333333333333</v>
      </c>
      <c r="AA7" s="133">
        <v>42135</v>
      </c>
      <c r="AB7" s="134" t="s">
        <v>213</v>
      </c>
      <c r="AC7" s="134" t="s">
        <v>211</v>
      </c>
    </row>
    <row r="8" spans="1:31" ht="15" x14ac:dyDescent="0.25">
      <c r="A8" s="9">
        <v>2020</v>
      </c>
      <c r="B8" s="16">
        <v>17.321999999999999</v>
      </c>
      <c r="C8" s="16">
        <v>19.375</v>
      </c>
      <c r="D8" s="16">
        <v>21.071999999999999</v>
      </c>
      <c r="E8" s="16">
        <v>16.914999999999999</v>
      </c>
      <c r="F8" s="16">
        <v>14.427</v>
      </c>
      <c r="G8" s="16">
        <v>11.895</v>
      </c>
      <c r="H8" s="16">
        <v>12.78</v>
      </c>
      <c r="I8" s="16">
        <v>12.356</v>
      </c>
      <c r="J8" s="16">
        <v>13.436</v>
      </c>
      <c r="K8" s="16">
        <v>14.614000000000001</v>
      </c>
      <c r="L8" s="16">
        <v>12.875999999999999</v>
      </c>
      <c r="M8" s="16">
        <v>15.337999999999999</v>
      </c>
      <c r="N8" s="18">
        <f t="shared" si="1"/>
        <v>15.200499999999998</v>
      </c>
      <c r="AA8" s="133">
        <v>43427</v>
      </c>
      <c r="AB8" s="134" t="s">
        <v>213</v>
      </c>
      <c r="AC8" s="134" t="s">
        <v>212</v>
      </c>
    </row>
    <row r="9" spans="1:31" ht="15" x14ac:dyDescent="0.25">
      <c r="A9" s="9">
        <v>2021</v>
      </c>
      <c r="B9" s="16">
        <v>18.207000000000001</v>
      </c>
      <c r="C9" s="16">
        <v>19.532</v>
      </c>
      <c r="D9" s="16">
        <v>18.978999999999999</v>
      </c>
      <c r="E9" s="16">
        <v>15.69</v>
      </c>
      <c r="F9" s="16">
        <v>13.795</v>
      </c>
      <c r="G9" s="16">
        <v>12.952</v>
      </c>
      <c r="H9" s="16">
        <v>13.167</v>
      </c>
      <c r="I9" s="16">
        <v>12.754</v>
      </c>
      <c r="J9" s="16">
        <v>13.51</v>
      </c>
      <c r="K9" s="16">
        <v>12.413</v>
      </c>
      <c r="L9" s="16">
        <v>11.207000000000001</v>
      </c>
      <c r="M9" s="16">
        <v>15.686999999999999</v>
      </c>
      <c r="N9" s="18">
        <f t="shared" si="1"/>
        <v>14.82441666666667</v>
      </c>
      <c r="AB9" s="134" t="s">
        <v>214</v>
      </c>
      <c r="AC9" s="134" t="s">
        <v>211</v>
      </c>
    </row>
    <row r="10" spans="1:31" ht="15" x14ac:dyDescent="0.25">
      <c r="A10" s="9">
        <v>2022</v>
      </c>
      <c r="B10" s="16">
        <v>18.696000000000002</v>
      </c>
      <c r="C10" s="16">
        <v>19.382000000000001</v>
      </c>
      <c r="D10" s="16">
        <v>17.172999999999998</v>
      </c>
      <c r="E10" s="16">
        <v>15.837999999999999</v>
      </c>
      <c r="F10" s="16">
        <v>13.673</v>
      </c>
      <c r="G10" s="16">
        <v>13.933</v>
      </c>
      <c r="H10" s="16">
        <v>12.04</v>
      </c>
      <c r="I10" s="16">
        <v>12.538</v>
      </c>
      <c r="J10" s="16">
        <v>13.561999999999999</v>
      </c>
      <c r="K10" s="16">
        <v>13.951000000000001</v>
      </c>
      <c r="L10" s="16">
        <v>11.834</v>
      </c>
      <c r="M10" s="16">
        <v>18.652000000000001</v>
      </c>
      <c r="N10" s="18">
        <f t="shared" si="1"/>
        <v>15.106</v>
      </c>
      <c r="AA10" s="133">
        <v>44540</v>
      </c>
      <c r="AB10" s="134" t="s">
        <v>213</v>
      </c>
      <c r="AC10" s="134" t="s">
        <v>212</v>
      </c>
    </row>
    <row r="11" spans="1:31" ht="15" x14ac:dyDescent="0.25">
      <c r="A11" s="9">
        <v>2023</v>
      </c>
      <c r="B11" s="16">
        <v>18.132000000000001</v>
      </c>
      <c r="C11" s="16">
        <v>19.760000000000002</v>
      </c>
      <c r="D11" s="16">
        <v>18.337</v>
      </c>
      <c r="E11" s="16">
        <v>22.649000000000001</v>
      </c>
      <c r="F11" s="16">
        <v>16.541</v>
      </c>
      <c r="G11" s="16">
        <v>14.657999999999999</v>
      </c>
      <c r="H11" s="16">
        <v>11.888999999999999</v>
      </c>
      <c r="I11" s="16">
        <v>13.62</v>
      </c>
      <c r="J11" s="16">
        <v>13.736000000000001</v>
      </c>
      <c r="K11" s="16">
        <v>14.872999999999999</v>
      </c>
      <c r="L11" s="16">
        <v>12.582000000000001</v>
      </c>
      <c r="M11" s="16">
        <v>17.199000000000002</v>
      </c>
      <c r="N11" s="18">
        <f t="shared" si="1"/>
        <v>16.164666666666665</v>
      </c>
    </row>
    <row r="12" spans="1:31" ht="15" x14ac:dyDescent="0.25">
      <c r="A12" s="9">
        <v>2024</v>
      </c>
      <c r="B12" s="16">
        <v>17.905999999999999</v>
      </c>
      <c r="C12" s="16">
        <v>18.991</v>
      </c>
      <c r="D12" s="16">
        <v>18.751000000000001</v>
      </c>
      <c r="E12" s="16"/>
      <c r="F12" s="16"/>
      <c r="G12" s="16"/>
      <c r="H12" s="16"/>
      <c r="I12" s="16"/>
      <c r="J12" s="16"/>
      <c r="K12" s="16"/>
      <c r="L12" s="16"/>
      <c r="M12" s="16"/>
      <c r="N12" s="8"/>
    </row>
    <row r="13" spans="1:31" ht="15" x14ac:dyDescent="0.25">
      <c r="A13" s="9">
        <v>2025</v>
      </c>
      <c r="B13" s="16"/>
      <c r="C13" s="16"/>
      <c r="D13" s="16"/>
      <c r="E13" s="16"/>
      <c r="F13" s="16"/>
      <c r="G13" s="16"/>
      <c r="H13" s="16"/>
      <c r="I13" s="16"/>
      <c r="J13" s="16"/>
      <c r="K13" s="16"/>
      <c r="L13" s="16"/>
      <c r="M13" s="16"/>
      <c r="N13" s="8"/>
    </row>
    <row r="14" spans="1:31" ht="15" x14ac:dyDescent="0.25">
      <c r="A14" s="7"/>
      <c r="N14" s="10"/>
    </row>
    <row r="15" spans="1:31" ht="15" x14ac:dyDescent="0.25">
      <c r="A15" s="103" t="s">
        <v>18</v>
      </c>
      <c r="B15" s="98">
        <f t="shared" ref="B15:N15" si="2">AVERAGE(B3:B13)</f>
        <v>17.683444444444447</v>
      </c>
      <c r="C15" s="98">
        <f t="shared" si="2"/>
        <v>19.220772</v>
      </c>
      <c r="D15" s="98">
        <f t="shared" si="2"/>
        <v>18.886672000000001</v>
      </c>
      <c r="E15" s="98">
        <f t="shared" si="2"/>
        <v>17.976714999999999</v>
      </c>
      <c r="F15" s="98">
        <f t="shared" si="2"/>
        <v>14.797465000000001</v>
      </c>
      <c r="G15" s="98">
        <f t="shared" si="2"/>
        <v>13.80034</v>
      </c>
      <c r="H15" s="98">
        <f t="shared" si="2"/>
        <v>12.218999999999999</v>
      </c>
      <c r="I15" s="98">
        <f t="shared" si="2"/>
        <v>12.893222222222223</v>
      </c>
      <c r="J15" s="98">
        <f t="shared" si="2"/>
        <v>13.111888888888892</v>
      </c>
      <c r="K15" s="98">
        <f t="shared" si="2"/>
        <v>13.491444444444447</v>
      </c>
      <c r="L15" s="98">
        <f t="shared" si="2"/>
        <v>12.013666666666666</v>
      </c>
      <c r="M15" s="98">
        <f t="shared" si="2"/>
        <v>15.580999999999998</v>
      </c>
      <c r="N15" s="18">
        <f t="shared" si="2"/>
        <v>15.080560795454543</v>
      </c>
    </row>
    <row r="16" spans="1:31" ht="15" x14ac:dyDescent="0.25">
      <c r="A16" s="103" t="s">
        <v>19</v>
      </c>
      <c r="B16" s="98">
        <f t="shared" ref="B16:N16" si="3">STDEV(B3:B13)</f>
        <v>0.90548372584921633</v>
      </c>
      <c r="C16" s="98">
        <f t="shared" si="3"/>
        <v>1.2032871994185121</v>
      </c>
      <c r="D16" s="98">
        <f t="shared" si="3"/>
        <v>1.2421043149322579</v>
      </c>
      <c r="E16" s="98">
        <f t="shared" si="3"/>
        <v>2.4266624342499892</v>
      </c>
      <c r="F16" s="98">
        <f t="shared" si="3"/>
        <v>2.409630976744308</v>
      </c>
      <c r="G16" s="98">
        <f t="shared" si="3"/>
        <v>2.7023092133950937</v>
      </c>
      <c r="H16" s="98">
        <f t="shared" si="3"/>
        <v>1.0136188879455632</v>
      </c>
      <c r="I16" s="98">
        <f t="shared" si="3"/>
        <v>0.76146434220155312</v>
      </c>
      <c r="J16" s="98">
        <f t="shared" si="3"/>
        <v>1.1494440443584504</v>
      </c>
      <c r="K16" s="98">
        <f t="shared" si="3"/>
        <v>1.274365539308788</v>
      </c>
      <c r="L16" s="98">
        <f t="shared" si="3"/>
        <v>1.0899996559632485</v>
      </c>
      <c r="M16" s="98">
        <f t="shared" si="3"/>
        <v>1.9334171174374286</v>
      </c>
      <c r="N16" s="90">
        <f t="shared" si="3"/>
        <v>0.89037180423164719</v>
      </c>
    </row>
    <row r="17" spans="1:14" ht="15" x14ac:dyDescent="0.25">
      <c r="A17" s="103" t="s">
        <v>20</v>
      </c>
      <c r="B17" s="98">
        <f t="shared" ref="B17:M17" si="4">B16/B15*100</f>
        <v>5.1205166996393023</v>
      </c>
      <c r="C17" s="98">
        <f t="shared" si="4"/>
        <v>6.2603479164026918</v>
      </c>
      <c r="D17" s="98">
        <f t="shared" si="4"/>
        <v>6.5766182360357499</v>
      </c>
      <c r="E17" s="98">
        <f t="shared" si="4"/>
        <v>13.498920321371225</v>
      </c>
      <c r="F17" s="98">
        <f t="shared" si="4"/>
        <v>16.284079582173757</v>
      </c>
      <c r="G17" s="98">
        <f t="shared" si="4"/>
        <v>19.581468379729003</v>
      </c>
      <c r="H17" s="98">
        <f t="shared" si="4"/>
        <v>8.2954324244665134</v>
      </c>
      <c r="I17" s="98">
        <f t="shared" si="4"/>
        <v>5.9059273863218209</v>
      </c>
      <c r="J17" s="98">
        <f t="shared" si="4"/>
        <v>8.7664260588151972</v>
      </c>
      <c r="K17" s="98">
        <f t="shared" si="4"/>
        <v>9.4457309190014165</v>
      </c>
      <c r="L17" s="98">
        <f t="shared" si="4"/>
        <v>9.0729973305117682</v>
      </c>
      <c r="M17" s="98">
        <f t="shared" si="4"/>
        <v>12.408812768355233</v>
      </c>
      <c r="N17" s="90">
        <f>N16/N15*100</f>
        <v>5.9041027472931624</v>
      </c>
    </row>
    <row r="18" spans="1:14" ht="15" x14ac:dyDescent="0.25">
      <c r="A18" s="103" t="s">
        <v>21</v>
      </c>
      <c r="B18" s="98">
        <f t="shared" ref="B18:N18" si="5">MIN(B3:B13)</f>
        <v>15.62</v>
      </c>
      <c r="C18" s="98">
        <f t="shared" si="5"/>
        <v>16.579999999999998</v>
      </c>
      <c r="D18" s="98">
        <f t="shared" si="5"/>
        <v>17.149999999999999</v>
      </c>
      <c r="E18" s="98">
        <f t="shared" si="5"/>
        <v>15.69</v>
      </c>
      <c r="F18" s="98">
        <f t="shared" si="5"/>
        <v>12.51</v>
      </c>
      <c r="G18" s="98">
        <f t="shared" si="5"/>
        <v>11.72</v>
      </c>
      <c r="H18" s="98">
        <f t="shared" si="5"/>
        <v>9.99</v>
      </c>
      <c r="I18" s="98">
        <f t="shared" si="5"/>
        <v>11.69</v>
      </c>
      <c r="J18" s="98">
        <f t="shared" si="5"/>
        <v>11.12</v>
      </c>
      <c r="K18" s="98">
        <f t="shared" si="5"/>
        <v>11.2</v>
      </c>
      <c r="L18" s="98">
        <f t="shared" si="5"/>
        <v>9.51</v>
      </c>
      <c r="M18" s="98">
        <f t="shared" si="5"/>
        <v>13.000999999999999</v>
      </c>
      <c r="N18" s="90">
        <f t="shared" si="5"/>
        <v>13.328333333333331</v>
      </c>
    </row>
    <row r="19" spans="1:14" ht="15" x14ac:dyDescent="0.25">
      <c r="A19" s="103" t="s">
        <v>22</v>
      </c>
      <c r="B19" s="98">
        <f t="shared" ref="B19:N19" si="6">MAX(B3:B13)</f>
        <v>18.696000000000002</v>
      </c>
      <c r="C19" s="98">
        <f t="shared" si="6"/>
        <v>21.28</v>
      </c>
      <c r="D19" s="98">
        <f t="shared" si="6"/>
        <v>21.071999999999999</v>
      </c>
      <c r="E19" s="98">
        <f t="shared" si="6"/>
        <v>22.649000000000001</v>
      </c>
      <c r="F19" s="98">
        <f t="shared" si="6"/>
        <v>20.000720000000001</v>
      </c>
      <c r="G19" s="98">
        <f t="shared" si="6"/>
        <v>20.000720000000001</v>
      </c>
      <c r="H19" s="98">
        <f t="shared" si="6"/>
        <v>13.167</v>
      </c>
      <c r="I19" s="98">
        <f t="shared" si="6"/>
        <v>14.28</v>
      </c>
      <c r="J19" s="98">
        <f t="shared" si="6"/>
        <v>15.19</v>
      </c>
      <c r="K19" s="98">
        <f t="shared" si="6"/>
        <v>14.872999999999999</v>
      </c>
      <c r="L19" s="98">
        <f t="shared" si="6"/>
        <v>12.882999999999999</v>
      </c>
      <c r="M19" s="98">
        <f t="shared" si="6"/>
        <v>18.652000000000001</v>
      </c>
      <c r="N19" s="90">
        <f t="shared" si="6"/>
        <v>16.164666666666665</v>
      </c>
    </row>
    <row r="20" spans="1:14" ht="15" x14ac:dyDescent="0.25">
      <c r="A20" s="103" t="s">
        <v>23</v>
      </c>
      <c r="B20" s="98">
        <f t="shared" ref="B20:N20" si="7">QUARTILE(B3:B13,1)</f>
        <v>17.321999999999999</v>
      </c>
      <c r="C20" s="98">
        <f t="shared" si="7"/>
        <v>18.883000000000003</v>
      </c>
      <c r="D20" s="98">
        <f t="shared" si="7"/>
        <v>18.211750000000002</v>
      </c>
      <c r="E20" s="98">
        <f t="shared" si="7"/>
        <v>16.3795</v>
      </c>
      <c r="F20" s="98">
        <f t="shared" si="7"/>
        <v>13.552250000000001</v>
      </c>
      <c r="G20" s="98">
        <f t="shared" si="7"/>
        <v>12.078749999999999</v>
      </c>
      <c r="H20" s="98">
        <f t="shared" si="7"/>
        <v>11.888999999999999</v>
      </c>
      <c r="I20" s="98">
        <f t="shared" si="7"/>
        <v>12.521000000000001</v>
      </c>
      <c r="J20" s="98">
        <f t="shared" si="7"/>
        <v>12.452999999999999</v>
      </c>
      <c r="K20" s="98">
        <f t="shared" si="7"/>
        <v>12.51</v>
      </c>
      <c r="L20" s="98">
        <f t="shared" si="7"/>
        <v>11.834</v>
      </c>
      <c r="M20" s="98">
        <f t="shared" si="7"/>
        <v>14.56</v>
      </c>
      <c r="N20" s="90">
        <f t="shared" si="7"/>
        <v>14.851104166666667</v>
      </c>
    </row>
    <row r="21" spans="1:14" ht="15" x14ac:dyDescent="0.25">
      <c r="A21" s="103" t="s">
        <v>24</v>
      </c>
      <c r="B21" s="98">
        <f t="shared" ref="B21:N21" si="8">QUARTILE(B3:B13,2)</f>
        <v>17.905999999999999</v>
      </c>
      <c r="C21" s="98">
        <f t="shared" si="8"/>
        <v>19.378500000000003</v>
      </c>
      <c r="D21" s="98">
        <f t="shared" si="8"/>
        <v>18.865000000000002</v>
      </c>
      <c r="E21" s="98">
        <f t="shared" si="8"/>
        <v>16.9575</v>
      </c>
      <c r="F21" s="98">
        <f t="shared" si="8"/>
        <v>14.019</v>
      </c>
      <c r="G21" s="98">
        <f t="shared" si="8"/>
        <v>13.027999999999999</v>
      </c>
      <c r="H21" s="98">
        <f t="shared" si="8"/>
        <v>12.66</v>
      </c>
      <c r="I21" s="98">
        <f t="shared" si="8"/>
        <v>12.754</v>
      </c>
      <c r="J21" s="98">
        <f t="shared" si="8"/>
        <v>13.436</v>
      </c>
      <c r="K21" s="98">
        <f t="shared" si="8"/>
        <v>13.951000000000001</v>
      </c>
      <c r="L21" s="98">
        <f t="shared" si="8"/>
        <v>12.43</v>
      </c>
      <c r="M21" s="98">
        <f t="shared" si="8"/>
        <v>15.337999999999999</v>
      </c>
      <c r="N21" s="90">
        <f t="shared" si="8"/>
        <v>15.052666666666667</v>
      </c>
    </row>
    <row r="22" spans="1:14" ht="15" x14ac:dyDescent="0.25">
      <c r="A22" s="103" t="s">
        <v>25</v>
      </c>
      <c r="B22" s="98">
        <f t="shared" ref="B22:N22" si="9">QUARTILE(B3:B13,3)</f>
        <v>18.207000000000001</v>
      </c>
      <c r="C22" s="98">
        <f t="shared" si="9"/>
        <v>19.703000000000003</v>
      </c>
      <c r="D22" s="98">
        <f t="shared" si="9"/>
        <v>19.645499999999998</v>
      </c>
      <c r="E22" s="98">
        <f t="shared" si="9"/>
        <v>19.370930000000001</v>
      </c>
      <c r="F22" s="98">
        <f t="shared" si="9"/>
        <v>14.955500000000001</v>
      </c>
      <c r="G22" s="98">
        <f t="shared" si="9"/>
        <v>14.11425</v>
      </c>
      <c r="H22" s="98">
        <f t="shared" si="9"/>
        <v>12.815</v>
      </c>
      <c r="I22" s="98">
        <f t="shared" si="9"/>
        <v>13.29</v>
      </c>
      <c r="J22" s="98">
        <f t="shared" si="9"/>
        <v>13.561999999999999</v>
      </c>
      <c r="K22" s="98">
        <f t="shared" si="9"/>
        <v>14.58</v>
      </c>
      <c r="L22" s="98">
        <f t="shared" si="9"/>
        <v>12.76</v>
      </c>
      <c r="M22" s="98">
        <f t="shared" si="9"/>
        <v>17.199000000000002</v>
      </c>
      <c r="N22" s="90">
        <f t="shared" si="9"/>
        <v>15.440684090909089</v>
      </c>
    </row>
    <row r="24" spans="1:14" x14ac:dyDescent="0.2">
      <c r="A24" s="60" t="s">
        <v>222</v>
      </c>
    </row>
    <row r="25" spans="1:14" ht="18.75" x14ac:dyDescent="0.3">
      <c r="A25" s="24"/>
    </row>
    <row r="26" spans="1:14" ht="15.75" x14ac:dyDescent="0.25">
      <c r="A26" s="4"/>
      <c r="B26" s="69"/>
      <c r="C26" s="69"/>
      <c r="D26" s="69"/>
      <c r="E26" s="69"/>
      <c r="F26" s="69"/>
      <c r="G26" s="69"/>
      <c r="H26" s="69"/>
      <c r="I26" s="69"/>
      <c r="J26" s="69"/>
      <c r="K26" s="69"/>
      <c r="L26" s="69"/>
      <c r="M26" s="69"/>
      <c r="N26" s="6"/>
    </row>
    <row r="27" spans="1:14" ht="15" x14ac:dyDescent="0.25">
      <c r="A27" s="9"/>
      <c r="N27" s="8"/>
    </row>
    <row r="28" spans="1:14" ht="15" x14ac:dyDescent="0.25">
      <c r="A28" s="9"/>
      <c r="M28" s="75"/>
      <c r="N28" s="18"/>
    </row>
    <row r="29" spans="1:14" ht="21" x14ac:dyDescent="0.3">
      <c r="A29" s="24" t="s">
        <v>108</v>
      </c>
    </row>
    <row r="30" spans="1:14" ht="15.75" x14ac:dyDescent="0.25">
      <c r="A30" s="4" t="s">
        <v>15</v>
      </c>
      <c r="B30" s="69" t="s">
        <v>2</v>
      </c>
      <c r="C30" s="69" t="s">
        <v>3</v>
      </c>
      <c r="D30" s="69" t="s">
        <v>4</v>
      </c>
      <c r="E30" s="69" t="s">
        <v>5</v>
      </c>
      <c r="F30" s="69" t="s">
        <v>6</v>
      </c>
      <c r="G30" s="69" t="s">
        <v>16</v>
      </c>
      <c r="H30" s="69" t="s">
        <v>17</v>
      </c>
      <c r="I30" s="69" t="s">
        <v>7</v>
      </c>
      <c r="J30" s="69" t="s">
        <v>8</v>
      </c>
      <c r="K30" s="69" t="s">
        <v>9</v>
      </c>
      <c r="L30" s="69" t="s">
        <v>10</v>
      </c>
      <c r="M30" s="69" t="s">
        <v>11</v>
      </c>
      <c r="N30" s="6" t="s">
        <v>1</v>
      </c>
    </row>
    <row r="31" spans="1:14" ht="15" x14ac:dyDescent="0.25">
      <c r="A31" s="9">
        <v>2015</v>
      </c>
      <c r="C31" s="16"/>
      <c r="D31" s="22">
        <f>41.9082742717125*$AE$5</f>
        <v>44.967578293547511</v>
      </c>
      <c r="E31" s="22">
        <f t="shared" ref="E31:G31" si="10">41.9082742717125*$AE$5</f>
        <v>44.967578293547511</v>
      </c>
      <c r="F31" s="22">
        <f t="shared" si="10"/>
        <v>44.967578293547511</v>
      </c>
      <c r="G31" s="22">
        <f t="shared" si="10"/>
        <v>44.967578293547511</v>
      </c>
      <c r="H31" s="16">
        <v>29.107772805936026</v>
      </c>
      <c r="I31" s="16">
        <v>29.295018951846668</v>
      </c>
      <c r="J31" s="16">
        <v>27.709085913598241</v>
      </c>
      <c r="K31" s="16">
        <v>28.613314071886553</v>
      </c>
      <c r="L31" s="16">
        <v>27.614365560256672</v>
      </c>
      <c r="M31" s="16">
        <v>33.590258223770896</v>
      </c>
      <c r="N31" s="18">
        <f t="shared" ref="N31" si="11">AVERAGE(B31:M31)</f>
        <v>35.580012870148508</v>
      </c>
    </row>
    <row r="32" spans="1:14" ht="15" x14ac:dyDescent="0.25">
      <c r="A32" s="9">
        <v>2016</v>
      </c>
      <c r="B32" s="16">
        <v>40.074736026307079</v>
      </c>
      <c r="C32" s="16">
        <v>38.455746336422706</v>
      </c>
      <c r="D32" s="16">
        <v>37.943402796077784</v>
      </c>
      <c r="E32" s="16">
        <v>36.503114289096224</v>
      </c>
      <c r="F32" s="16">
        <v>29.102338244023059</v>
      </c>
      <c r="G32" s="16">
        <v>27.079678972046995</v>
      </c>
      <c r="H32" s="16">
        <v>22.386152839925799</v>
      </c>
      <c r="I32" s="16">
        <v>25.600130291245861</v>
      </c>
      <c r="J32" s="16">
        <v>23.828635907679839</v>
      </c>
      <c r="K32" s="16">
        <v>24.433816280703329</v>
      </c>
      <c r="L32" s="16">
        <v>21.039910766048589</v>
      </c>
      <c r="M32" s="16">
        <v>29.026090217183754</v>
      </c>
      <c r="N32" s="18">
        <f t="shared" ref="N32:N39" si="12">AVERAGE(B32:M32)</f>
        <v>29.622812747230089</v>
      </c>
    </row>
    <row r="33" spans="1:14" ht="15" x14ac:dyDescent="0.25">
      <c r="A33" s="9">
        <v>2017</v>
      </c>
      <c r="B33" s="16">
        <v>39.414121393770728</v>
      </c>
      <c r="C33" s="16">
        <v>48.253328345171575</v>
      </c>
      <c r="D33" s="16">
        <v>49.609316342479346</v>
      </c>
      <c r="E33" s="16">
        <v>44.448201885767062</v>
      </c>
      <c r="F33" s="16">
        <v>34.537202557095299</v>
      </c>
      <c r="G33" s="16">
        <v>32.54661497640847</v>
      </c>
      <c r="H33" s="16">
        <v>27.57124330507764</v>
      </c>
      <c r="I33" s="16">
        <v>34.463753891241367</v>
      </c>
      <c r="J33" s="16">
        <v>36.8470036901453</v>
      </c>
      <c r="K33" s="16">
        <v>33.464269699422928</v>
      </c>
      <c r="L33" s="16">
        <v>28.997828767235724</v>
      </c>
      <c r="M33" s="16">
        <v>34.03</v>
      </c>
      <c r="N33" s="18">
        <f t="shared" si="12"/>
        <v>37.015240404484615</v>
      </c>
    </row>
    <row r="34" spans="1:14" ht="15" x14ac:dyDescent="0.25">
      <c r="A34" s="9">
        <v>2018</v>
      </c>
      <c r="B34" s="16">
        <v>35.25</v>
      </c>
      <c r="C34" s="16">
        <v>46.81</v>
      </c>
      <c r="D34" s="16">
        <v>45.55</v>
      </c>
      <c r="E34" s="16">
        <v>44.27</v>
      </c>
      <c r="F34" s="16">
        <v>37.299999999999997</v>
      </c>
      <c r="G34" s="16">
        <v>26.132000000000001</v>
      </c>
      <c r="H34" s="16">
        <v>29.02</v>
      </c>
      <c r="I34" s="16">
        <v>30.052</v>
      </c>
      <c r="J34" s="16">
        <v>29.213999999999999</v>
      </c>
      <c r="K34" s="16">
        <v>32.978999999999999</v>
      </c>
      <c r="L34" s="16">
        <v>27.687999999999999</v>
      </c>
      <c r="M34" s="16">
        <v>40.094999999999999</v>
      </c>
      <c r="N34" s="18">
        <f t="shared" si="12"/>
        <v>35.363333333333337</v>
      </c>
    </row>
    <row r="35" spans="1:14" ht="15" x14ac:dyDescent="0.25">
      <c r="A35" s="9">
        <v>2019</v>
      </c>
      <c r="B35" s="16">
        <v>41.668999999999997</v>
      </c>
      <c r="C35" s="16">
        <v>42.430999999999997</v>
      </c>
      <c r="D35" s="16">
        <v>44.085000000000001</v>
      </c>
      <c r="E35" s="16">
        <v>42.768000000000001</v>
      </c>
      <c r="F35" s="16">
        <v>32.325000000000003</v>
      </c>
      <c r="G35" s="16">
        <v>29.608000000000001</v>
      </c>
      <c r="H35" s="16">
        <v>28.466999999999999</v>
      </c>
      <c r="I35" s="16">
        <v>27.562999999999999</v>
      </c>
      <c r="J35" s="16">
        <v>26.588999999999999</v>
      </c>
      <c r="K35" s="16">
        <v>27.199000000000002</v>
      </c>
      <c r="L35" s="16">
        <v>26.407</v>
      </c>
      <c r="M35" s="16">
        <v>26.280999999999999</v>
      </c>
      <c r="N35" s="18">
        <f t="shared" si="12"/>
        <v>32.949333333333335</v>
      </c>
    </row>
    <row r="36" spans="1:14" ht="15" x14ac:dyDescent="0.25">
      <c r="A36" s="9">
        <v>2020</v>
      </c>
      <c r="B36" s="16">
        <v>34.558</v>
      </c>
      <c r="C36" s="16">
        <v>38.963999999999999</v>
      </c>
      <c r="D36" s="16">
        <v>42.801000000000002</v>
      </c>
      <c r="E36" s="16">
        <v>35.710999999999999</v>
      </c>
      <c r="F36" s="16">
        <v>31.468</v>
      </c>
      <c r="G36" s="16">
        <v>26.62</v>
      </c>
      <c r="H36" s="16">
        <v>27.47</v>
      </c>
      <c r="I36" s="16">
        <v>26.084</v>
      </c>
      <c r="J36" s="16">
        <v>27.417999999999999</v>
      </c>
      <c r="K36" s="16">
        <v>32.609000000000002</v>
      </c>
      <c r="L36" s="16">
        <v>28.661000000000001</v>
      </c>
      <c r="M36" s="16">
        <v>33.688000000000002</v>
      </c>
      <c r="N36" s="18">
        <f t="shared" si="12"/>
        <v>32.170999999999999</v>
      </c>
    </row>
    <row r="37" spans="1:14" ht="15" x14ac:dyDescent="0.25">
      <c r="A37" s="9">
        <v>2021</v>
      </c>
      <c r="B37" s="16">
        <v>39.441000000000003</v>
      </c>
      <c r="C37" s="16">
        <v>41.883000000000003</v>
      </c>
      <c r="D37" s="16">
        <v>39.972999999999999</v>
      </c>
      <c r="E37" s="16">
        <v>32.945999999999998</v>
      </c>
      <c r="F37" s="16">
        <v>28.959</v>
      </c>
      <c r="G37" s="16">
        <v>26.966000000000001</v>
      </c>
      <c r="H37" s="16">
        <v>27.506</v>
      </c>
      <c r="I37" s="16">
        <v>26.567</v>
      </c>
      <c r="J37" s="16">
        <v>27.486999999999998</v>
      </c>
      <c r="K37" s="16">
        <v>25.132999999999999</v>
      </c>
      <c r="L37" s="16">
        <v>22.71</v>
      </c>
      <c r="M37" s="16">
        <v>32.503</v>
      </c>
      <c r="N37" s="18">
        <f t="shared" si="12"/>
        <v>31.006166666666662</v>
      </c>
    </row>
    <row r="38" spans="1:14" ht="15" x14ac:dyDescent="0.25">
      <c r="A38" s="9">
        <v>2022</v>
      </c>
      <c r="B38" s="16">
        <v>39.002000000000002</v>
      </c>
      <c r="C38" s="16">
        <v>40.198</v>
      </c>
      <c r="D38" s="16">
        <v>36.308999999999997</v>
      </c>
      <c r="E38" s="16">
        <v>32.122</v>
      </c>
      <c r="F38" s="16">
        <v>27.771999999999998</v>
      </c>
      <c r="G38" s="16">
        <v>26.891999999999999</v>
      </c>
      <c r="H38" s="16">
        <v>22.356000000000002</v>
      </c>
      <c r="I38" s="16">
        <v>23.044</v>
      </c>
      <c r="J38" s="16">
        <v>28.838000000000001</v>
      </c>
      <c r="K38" s="16">
        <v>29.463999999999999</v>
      </c>
      <c r="L38" s="16">
        <v>25.155000000000001</v>
      </c>
      <c r="M38" s="16">
        <v>37.76</v>
      </c>
      <c r="N38" s="18">
        <f t="shared" si="12"/>
        <v>30.742666666666668</v>
      </c>
    </row>
    <row r="39" spans="1:14" ht="15" x14ac:dyDescent="0.25">
      <c r="A39" s="9">
        <v>2023</v>
      </c>
      <c r="B39" s="16">
        <v>36.756</v>
      </c>
      <c r="C39" s="16">
        <v>39.749000000000002</v>
      </c>
      <c r="D39" s="16">
        <v>37.396999999999998</v>
      </c>
      <c r="E39" s="16">
        <v>45.970999999999997</v>
      </c>
      <c r="F39" s="16">
        <v>34.441000000000003</v>
      </c>
      <c r="G39" s="16">
        <v>30.869</v>
      </c>
      <c r="H39" s="16">
        <v>25.151</v>
      </c>
      <c r="I39" s="16">
        <v>28.768000000000001</v>
      </c>
      <c r="J39" s="16">
        <v>28.460999999999999</v>
      </c>
      <c r="K39" s="16">
        <v>30.36</v>
      </c>
      <c r="L39" s="16">
        <v>25.25</v>
      </c>
      <c r="M39" s="16">
        <v>33.393999999999998</v>
      </c>
      <c r="N39" s="18">
        <f t="shared" si="12"/>
        <v>33.047249999999998</v>
      </c>
    </row>
    <row r="40" spans="1:14" ht="15" x14ac:dyDescent="0.25">
      <c r="A40" s="9">
        <v>2024</v>
      </c>
      <c r="B40" s="16">
        <v>35.286999999999999</v>
      </c>
      <c r="C40" s="16">
        <v>37.856999999999999</v>
      </c>
      <c r="D40" s="16">
        <v>38.045999999999999</v>
      </c>
      <c r="E40" s="16"/>
      <c r="F40" s="16"/>
      <c r="G40" s="16"/>
      <c r="H40" s="16"/>
      <c r="I40" s="16"/>
      <c r="J40" s="16"/>
      <c r="K40" s="16"/>
      <c r="L40" s="16"/>
      <c r="M40" s="16"/>
      <c r="N40" s="8"/>
    </row>
    <row r="41" spans="1:14" ht="15" x14ac:dyDescent="0.25">
      <c r="A41" s="9">
        <v>2025</v>
      </c>
      <c r="B41" s="16"/>
      <c r="C41" s="16"/>
      <c r="D41" s="16"/>
      <c r="E41" s="16"/>
      <c r="F41" s="16"/>
      <c r="G41" s="16"/>
      <c r="H41" s="16"/>
      <c r="I41" s="16"/>
      <c r="J41" s="16"/>
      <c r="K41" s="16"/>
      <c r="L41" s="16"/>
      <c r="M41" s="16"/>
      <c r="N41" s="8"/>
    </row>
    <row r="42" spans="1:14" ht="15" x14ac:dyDescent="0.25">
      <c r="A42" s="7"/>
      <c r="N42" s="10"/>
    </row>
    <row r="43" spans="1:14" ht="15" x14ac:dyDescent="0.25">
      <c r="A43" s="103" t="s">
        <v>18</v>
      </c>
      <c r="B43" s="98">
        <f t="shared" ref="B43:N43" si="13">AVERAGE(B31:B41)</f>
        <v>37.939095268897525</v>
      </c>
      <c r="C43" s="98">
        <f t="shared" si="13"/>
        <v>41.622341631288251</v>
      </c>
      <c r="D43" s="98">
        <f t="shared" si="13"/>
        <v>41.668129743210464</v>
      </c>
      <c r="E43" s="98">
        <f t="shared" si="13"/>
        <v>39.96743271871231</v>
      </c>
      <c r="F43" s="98">
        <f t="shared" si="13"/>
        <v>33.430235454962876</v>
      </c>
      <c r="G43" s="98">
        <f t="shared" si="13"/>
        <v>30.186763582444783</v>
      </c>
      <c r="H43" s="98">
        <f t="shared" si="13"/>
        <v>26.55946321677105</v>
      </c>
      <c r="I43" s="98">
        <f t="shared" si="13"/>
        <v>27.937433681592655</v>
      </c>
      <c r="J43" s="98">
        <f t="shared" si="13"/>
        <v>28.487969501269262</v>
      </c>
      <c r="K43" s="98">
        <f t="shared" si="13"/>
        <v>29.361711116890312</v>
      </c>
      <c r="L43" s="98">
        <f t="shared" si="13"/>
        <v>25.947011677060111</v>
      </c>
      <c r="M43" s="98">
        <f t="shared" si="13"/>
        <v>33.374149826772737</v>
      </c>
      <c r="N43" s="18">
        <f t="shared" si="13"/>
        <v>33.055312891318138</v>
      </c>
    </row>
    <row r="44" spans="1:14" ht="15" x14ac:dyDescent="0.25">
      <c r="A44" s="103" t="s">
        <v>19</v>
      </c>
      <c r="B44" s="98">
        <f t="shared" ref="B44:N44" si="14">STDEV(B31:B41)</f>
        <v>2.5281094571522353</v>
      </c>
      <c r="C44" s="98">
        <f t="shared" si="14"/>
        <v>3.6812653536723143</v>
      </c>
      <c r="D44" s="98">
        <f t="shared" si="14"/>
        <v>4.3839616701704314</v>
      </c>
      <c r="E44" s="98">
        <f t="shared" si="14"/>
        <v>5.5727785276275545</v>
      </c>
      <c r="F44" s="98">
        <f t="shared" si="14"/>
        <v>5.3167490202821384</v>
      </c>
      <c r="G44" s="98">
        <f t="shared" si="14"/>
        <v>5.9674896941291058</v>
      </c>
      <c r="H44" s="98">
        <f t="shared" si="14"/>
        <v>2.645867504599503</v>
      </c>
      <c r="I44" s="98">
        <f t="shared" si="14"/>
        <v>3.2492174091114703</v>
      </c>
      <c r="J44" s="98">
        <f t="shared" si="14"/>
        <v>3.5105685184576569</v>
      </c>
      <c r="K44" s="98">
        <f t="shared" si="14"/>
        <v>3.3330027251304708</v>
      </c>
      <c r="L44" s="98">
        <f t="shared" si="14"/>
        <v>2.7010856110844061</v>
      </c>
      <c r="M44" s="98">
        <f t="shared" si="14"/>
        <v>4.1072884287694409</v>
      </c>
      <c r="N44" s="90">
        <f t="shared" si="14"/>
        <v>2.4875889499081243</v>
      </c>
    </row>
    <row r="45" spans="1:14" ht="15" x14ac:dyDescent="0.25">
      <c r="A45" s="103" t="s">
        <v>20</v>
      </c>
      <c r="B45" s="98">
        <f t="shared" ref="B45:M45" si="15">B44/B43*100</f>
        <v>6.6635997491083554</v>
      </c>
      <c r="C45" s="98">
        <f t="shared" si="15"/>
        <v>8.8444455775285888</v>
      </c>
      <c r="D45" s="98">
        <f t="shared" si="15"/>
        <v>10.521138570863666</v>
      </c>
      <c r="E45" s="98">
        <f t="shared" si="15"/>
        <v>13.943298702341822</v>
      </c>
      <c r="F45" s="98">
        <f t="shared" si="15"/>
        <v>15.904013082542741</v>
      </c>
      <c r="G45" s="98">
        <f t="shared" si="15"/>
        <v>19.768564052356776</v>
      </c>
      <c r="H45" s="98">
        <f t="shared" si="15"/>
        <v>9.9620518796056174</v>
      </c>
      <c r="I45" s="98">
        <f t="shared" si="15"/>
        <v>11.630336007749726</v>
      </c>
      <c r="J45" s="98">
        <f t="shared" si="15"/>
        <v>12.322986088219611</v>
      </c>
      <c r="K45" s="98">
        <f t="shared" si="15"/>
        <v>11.351527545045432</v>
      </c>
      <c r="L45" s="98">
        <f t="shared" si="15"/>
        <v>10.410006534480615</v>
      </c>
      <c r="M45" s="98">
        <f t="shared" si="15"/>
        <v>12.306795678955618</v>
      </c>
      <c r="N45" s="90">
        <f>N44/N43*100</f>
        <v>7.5255344219158209</v>
      </c>
    </row>
    <row r="46" spans="1:14" ht="15" x14ac:dyDescent="0.25">
      <c r="A46" s="103" t="s">
        <v>21</v>
      </c>
      <c r="B46" s="98">
        <f t="shared" ref="B46:N46" si="16">MIN(B31:B41)</f>
        <v>34.558</v>
      </c>
      <c r="C46" s="98">
        <f t="shared" si="16"/>
        <v>37.856999999999999</v>
      </c>
      <c r="D46" s="98">
        <f t="shared" si="16"/>
        <v>36.308999999999997</v>
      </c>
      <c r="E46" s="98">
        <f t="shared" si="16"/>
        <v>32.122</v>
      </c>
      <c r="F46" s="98">
        <f t="shared" si="16"/>
        <v>27.771999999999998</v>
      </c>
      <c r="G46" s="98">
        <f t="shared" si="16"/>
        <v>26.132000000000001</v>
      </c>
      <c r="H46" s="98">
        <f t="shared" si="16"/>
        <v>22.356000000000002</v>
      </c>
      <c r="I46" s="98">
        <f t="shared" si="16"/>
        <v>23.044</v>
      </c>
      <c r="J46" s="98">
        <f t="shared" si="16"/>
        <v>23.828635907679839</v>
      </c>
      <c r="K46" s="98">
        <f t="shared" si="16"/>
        <v>24.433816280703329</v>
      </c>
      <c r="L46" s="98">
        <f t="shared" si="16"/>
        <v>21.039910766048589</v>
      </c>
      <c r="M46" s="98">
        <f t="shared" si="16"/>
        <v>26.280999999999999</v>
      </c>
      <c r="N46" s="90">
        <f t="shared" si="16"/>
        <v>29.622812747230089</v>
      </c>
    </row>
    <row r="47" spans="1:14" ht="15" x14ac:dyDescent="0.25">
      <c r="A47" s="103" t="s">
        <v>22</v>
      </c>
      <c r="B47" s="98">
        <f t="shared" ref="B47:N47" si="17">MAX(B31:B41)</f>
        <v>41.668999999999997</v>
      </c>
      <c r="C47" s="98">
        <f t="shared" si="17"/>
        <v>48.253328345171575</v>
      </c>
      <c r="D47" s="98">
        <f t="shared" si="17"/>
        <v>49.609316342479346</v>
      </c>
      <c r="E47" s="98">
        <f t="shared" si="17"/>
        <v>45.970999999999997</v>
      </c>
      <c r="F47" s="98">
        <f t="shared" si="17"/>
        <v>44.967578293547511</v>
      </c>
      <c r="G47" s="98">
        <f t="shared" si="17"/>
        <v>44.967578293547511</v>
      </c>
      <c r="H47" s="98">
        <f t="shared" si="17"/>
        <v>29.107772805936026</v>
      </c>
      <c r="I47" s="98">
        <f t="shared" si="17"/>
        <v>34.463753891241367</v>
      </c>
      <c r="J47" s="98">
        <f t="shared" si="17"/>
        <v>36.8470036901453</v>
      </c>
      <c r="K47" s="98">
        <f t="shared" si="17"/>
        <v>33.464269699422928</v>
      </c>
      <c r="L47" s="98">
        <f t="shared" si="17"/>
        <v>28.997828767235724</v>
      </c>
      <c r="M47" s="98">
        <f t="shared" si="17"/>
        <v>40.094999999999999</v>
      </c>
      <c r="N47" s="90">
        <f t="shared" si="17"/>
        <v>37.015240404484615</v>
      </c>
    </row>
    <row r="48" spans="1:14" ht="15" x14ac:dyDescent="0.25">
      <c r="A48" s="103" t="s">
        <v>23</v>
      </c>
      <c r="B48" s="98">
        <f t="shared" ref="B48:N48" si="18">QUARTILE(B31:B41,1)</f>
        <v>35.286999999999999</v>
      </c>
      <c r="C48" s="98">
        <f t="shared" si="18"/>
        <v>38.963999999999999</v>
      </c>
      <c r="D48" s="98">
        <f t="shared" si="18"/>
        <v>37.969052097058338</v>
      </c>
      <c r="E48" s="98">
        <f t="shared" si="18"/>
        <v>35.710999999999999</v>
      </c>
      <c r="F48" s="98">
        <f t="shared" si="18"/>
        <v>29.102338244023059</v>
      </c>
      <c r="G48" s="98">
        <f t="shared" si="18"/>
        <v>26.891999999999999</v>
      </c>
      <c r="H48" s="98">
        <f t="shared" si="18"/>
        <v>25.151</v>
      </c>
      <c r="I48" s="98">
        <f t="shared" si="18"/>
        <v>26.084</v>
      </c>
      <c r="J48" s="98">
        <f t="shared" si="18"/>
        <v>27.417999999999999</v>
      </c>
      <c r="K48" s="98">
        <f t="shared" si="18"/>
        <v>27.199000000000002</v>
      </c>
      <c r="L48" s="98">
        <f t="shared" si="18"/>
        <v>25.155000000000001</v>
      </c>
      <c r="M48" s="98">
        <f t="shared" si="18"/>
        <v>32.503</v>
      </c>
      <c r="N48" s="90">
        <f t="shared" si="18"/>
        <v>31.006166666666662</v>
      </c>
    </row>
    <row r="49" spans="1:14" ht="15" x14ac:dyDescent="0.25">
      <c r="A49" s="103" t="s">
        <v>24</v>
      </c>
      <c r="B49" s="98">
        <f t="shared" ref="B49:N49" si="19">QUARTILE(B31:B41,2)</f>
        <v>39.002000000000002</v>
      </c>
      <c r="C49" s="98">
        <f t="shared" si="19"/>
        <v>40.198</v>
      </c>
      <c r="D49" s="98">
        <f t="shared" si="19"/>
        <v>41.387</v>
      </c>
      <c r="E49" s="98">
        <f t="shared" si="19"/>
        <v>42.768000000000001</v>
      </c>
      <c r="F49" s="98">
        <f t="shared" si="19"/>
        <v>32.325000000000003</v>
      </c>
      <c r="G49" s="98">
        <f t="shared" si="19"/>
        <v>27.079678972046995</v>
      </c>
      <c r="H49" s="98">
        <f t="shared" si="19"/>
        <v>27.506</v>
      </c>
      <c r="I49" s="98">
        <f t="shared" si="19"/>
        <v>27.562999999999999</v>
      </c>
      <c r="J49" s="98">
        <f t="shared" si="19"/>
        <v>27.709085913598241</v>
      </c>
      <c r="K49" s="98">
        <f t="shared" si="19"/>
        <v>29.463999999999999</v>
      </c>
      <c r="L49" s="98">
        <f t="shared" si="19"/>
        <v>26.407</v>
      </c>
      <c r="M49" s="98">
        <f t="shared" si="19"/>
        <v>33.590258223770896</v>
      </c>
      <c r="N49" s="90">
        <f t="shared" si="19"/>
        <v>32.949333333333335</v>
      </c>
    </row>
    <row r="50" spans="1:14" ht="15" x14ac:dyDescent="0.25">
      <c r="A50" s="103" t="s">
        <v>25</v>
      </c>
      <c r="B50" s="98">
        <f t="shared" ref="B50:N50" si="20">QUARTILE(B31:B41,3)</f>
        <v>39.441000000000003</v>
      </c>
      <c r="C50" s="98">
        <f t="shared" si="20"/>
        <v>42.430999999999997</v>
      </c>
      <c r="D50" s="98">
        <f t="shared" si="20"/>
        <v>44.746933720160634</v>
      </c>
      <c r="E50" s="98">
        <f t="shared" si="20"/>
        <v>44.448201885767062</v>
      </c>
      <c r="F50" s="98">
        <f t="shared" si="20"/>
        <v>34.537202557095299</v>
      </c>
      <c r="G50" s="98">
        <f t="shared" si="20"/>
        <v>30.869</v>
      </c>
      <c r="H50" s="98">
        <f t="shared" si="20"/>
        <v>28.466999999999999</v>
      </c>
      <c r="I50" s="98">
        <f t="shared" si="20"/>
        <v>29.295018951846668</v>
      </c>
      <c r="J50" s="98">
        <f t="shared" si="20"/>
        <v>28.838000000000001</v>
      </c>
      <c r="K50" s="98">
        <f t="shared" si="20"/>
        <v>32.609000000000002</v>
      </c>
      <c r="L50" s="98">
        <f t="shared" si="20"/>
        <v>27.687999999999999</v>
      </c>
      <c r="M50" s="98">
        <f t="shared" si="20"/>
        <v>34.03</v>
      </c>
      <c r="N50" s="90">
        <f t="shared" si="20"/>
        <v>35.363333333333337</v>
      </c>
    </row>
    <row r="52" spans="1:14" ht="15" x14ac:dyDescent="0.25">
      <c r="A52" s="112"/>
      <c r="N52" s="8"/>
    </row>
    <row r="53" spans="1:14" ht="15" x14ac:dyDescent="0.25">
      <c r="A53" s="9"/>
      <c r="M53" s="75"/>
      <c r="N53" s="18"/>
    </row>
    <row r="54" spans="1:14" ht="21" x14ac:dyDescent="0.3">
      <c r="A54" s="24" t="s">
        <v>177</v>
      </c>
    </row>
    <row r="55" spans="1:14" ht="15.75" x14ac:dyDescent="0.25">
      <c r="A55" s="4" t="s">
        <v>15</v>
      </c>
      <c r="B55" s="69" t="s">
        <v>2</v>
      </c>
      <c r="C55" s="69" t="s">
        <v>3</v>
      </c>
      <c r="D55" s="69" t="s">
        <v>4</v>
      </c>
      <c r="E55" s="69" t="s">
        <v>5</v>
      </c>
      <c r="F55" s="69" t="s">
        <v>6</v>
      </c>
      <c r="G55" s="69" t="s">
        <v>16</v>
      </c>
      <c r="H55" s="69" t="s">
        <v>17</v>
      </c>
      <c r="I55" s="69" t="s">
        <v>7</v>
      </c>
      <c r="J55" s="69" t="s">
        <v>8</v>
      </c>
      <c r="K55" s="69" t="s">
        <v>9</v>
      </c>
      <c r="L55" s="69" t="s">
        <v>10</v>
      </c>
      <c r="M55" s="69" t="s">
        <v>11</v>
      </c>
      <c r="N55" s="6" t="s">
        <v>1</v>
      </c>
    </row>
    <row r="56" spans="1:14" ht="15" x14ac:dyDescent="0.25">
      <c r="A56" s="9">
        <v>2015</v>
      </c>
      <c r="D56" s="22">
        <f>26.0945161290323*$AE$5</f>
        <v>27.999415806451658</v>
      </c>
      <c r="E56" s="22">
        <f t="shared" ref="E56:G56" si="21">26.0945161290323*$AE$5</f>
        <v>27.999415806451658</v>
      </c>
      <c r="F56" s="22">
        <f t="shared" si="21"/>
        <v>27.999415806451658</v>
      </c>
      <c r="G56" s="22">
        <f t="shared" si="21"/>
        <v>27.999415806451658</v>
      </c>
      <c r="H56" s="16">
        <v>25.692580645161293</v>
      </c>
      <c r="I56" s="16">
        <v>26.108387096774194</v>
      </c>
      <c r="J56" s="16">
        <v>25.771999999999998</v>
      </c>
      <c r="K56" s="16">
        <v>24.320322580645158</v>
      </c>
      <c r="L56" s="16">
        <v>22.434826147426982</v>
      </c>
      <c r="M56" s="16">
        <v>21.386774193548387</v>
      </c>
      <c r="N56" s="18">
        <f t="shared" ref="N56:N64" si="22">AVERAGE(B56:M56)</f>
        <v>25.771255388936261</v>
      </c>
    </row>
    <row r="57" spans="1:14" ht="15" x14ac:dyDescent="0.25">
      <c r="A57" s="9">
        <v>2016</v>
      </c>
      <c r="B57" s="16">
        <v>22.342903225806452</v>
      </c>
      <c r="C57" s="16">
        <v>24.305862068965517</v>
      </c>
      <c r="D57" s="16">
        <v>26.086774193548386</v>
      </c>
      <c r="E57" s="16">
        <v>26.630000000000003</v>
      </c>
      <c r="F57" s="16">
        <v>26.028387096774193</v>
      </c>
      <c r="G57" s="16">
        <v>25.613</v>
      </c>
      <c r="H57" s="16">
        <v>25.736451612903231</v>
      </c>
      <c r="I57" s="16">
        <v>26.140967741935484</v>
      </c>
      <c r="J57" s="16">
        <v>25.866333333333337</v>
      </c>
      <c r="K57" s="16">
        <v>24.343548387096771</v>
      </c>
      <c r="L57" s="16">
        <v>22.446999999999999</v>
      </c>
      <c r="M57" s="16">
        <v>20.797096774193548</v>
      </c>
      <c r="N57" s="18">
        <f t="shared" si="22"/>
        <v>24.694860369546408</v>
      </c>
    </row>
    <row r="58" spans="1:14" ht="15" x14ac:dyDescent="0.25">
      <c r="A58" s="9">
        <v>2017</v>
      </c>
      <c r="B58" s="16">
        <v>22.508387096774193</v>
      </c>
      <c r="C58" s="16">
        <v>24.201785714285712</v>
      </c>
      <c r="D58" s="16">
        <v>25.947419354838708</v>
      </c>
      <c r="E58" s="16">
        <v>26.467666666666666</v>
      </c>
      <c r="F58" s="16">
        <v>25.954193548387099</v>
      </c>
      <c r="G58" s="16">
        <v>25.536000000000001</v>
      </c>
      <c r="H58" s="16">
        <v>25.601612903225806</v>
      </c>
      <c r="I58" s="16">
        <v>26.03290322580645</v>
      </c>
      <c r="J58" s="16">
        <v>25.757333333333335</v>
      </c>
      <c r="K58" s="16">
        <v>24.240322580645163</v>
      </c>
      <c r="L58" s="16">
        <v>22.361333333333334</v>
      </c>
      <c r="M58" s="16">
        <v>21.380645161290321</v>
      </c>
      <c r="N58" s="18">
        <f t="shared" si="22"/>
        <v>24.665800243215568</v>
      </c>
    </row>
    <row r="59" spans="1:14" ht="15" x14ac:dyDescent="0.25">
      <c r="A59" s="9">
        <v>2018</v>
      </c>
      <c r="B59" s="16">
        <v>22.131290322580647</v>
      </c>
      <c r="C59" s="16">
        <v>24.181785714285716</v>
      </c>
      <c r="D59" s="16">
        <v>25.921290322580646</v>
      </c>
      <c r="E59" s="16">
        <v>26.470999999999997</v>
      </c>
      <c r="F59" s="16">
        <v>25.979354838709678</v>
      </c>
      <c r="G59" s="16">
        <v>25.293589364844905</v>
      </c>
      <c r="H59" s="16">
        <v>25.554516129032262</v>
      </c>
      <c r="I59" s="16">
        <v>25.980645161290322</v>
      </c>
      <c r="J59" s="16">
        <v>25.719666666666669</v>
      </c>
      <c r="K59" s="16">
        <v>24.277096774193545</v>
      </c>
      <c r="L59" s="16">
        <v>22.300999999999998</v>
      </c>
      <c r="M59" s="16">
        <v>21.373548387096776</v>
      </c>
      <c r="N59" s="18">
        <f t="shared" si="22"/>
        <v>24.598731973440096</v>
      </c>
    </row>
    <row r="60" spans="1:14" ht="15" x14ac:dyDescent="0.25">
      <c r="A60" s="9">
        <v>2019</v>
      </c>
      <c r="B60" s="16">
        <v>22.198064516129033</v>
      </c>
      <c r="C60" s="16">
        <v>24.079642857142858</v>
      </c>
      <c r="D60" s="16">
        <v>25.921935483870968</v>
      </c>
      <c r="E60" s="16">
        <v>26.434000000000001</v>
      </c>
      <c r="F60" s="16">
        <v>25.904838709677417</v>
      </c>
      <c r="G60" s="16">
        <v>25.369333333333334</v>
      </c>
      <c r="H60" s="16">
        <v>25.529677419354837</v>
      </c>
      <c r="I60" s="16">
        <f>804.3/31</f>
        <v>25.945161290322581</v>
      </c>
      <c r="J60" s="16">
        <v>25.670999999999999</v>
      </c>
      <c r="K60" s="16">
        <v>24.210967741935484</v>
      </c>
      <c r="L60" s="16">
        <f>668.43/30</f>
        <v>22.280999999999999</v>
      </c>
      <c r="M60" s="16">
        <f>658.6/31</f>
        <v>21.245161290322581</v>
      </c>
      <c r="N60" s="18">
        <f t="shared" si="22"/>
        <v>24.565898553507424</v>
      </c>
    </row>
    <row r="61" spans="1:14" ht="15" x14ac:dyDescent="0.25">
      <c r="A61" s="9">
        <v>2020</v>
      </c>
      <c r="B61" s="16">
        <f>684.47/31</f>
        <v>22.079677419354841</v>
      </c>
      <c r="C61" s="16">
        <v>24.028965517241382</v>
      </c>
      <c r="D61" s="16">
        <v>25.914516129032258</v>
      </c>
      <c r="E61" s="16">
        <v>26.330666666666666</v>
      </c>
      <c r="F61" s="16">
        <f>804.73/31</f>
        <v>25.959032258064518</v>
      </c>
      <c r="G61" s="16">
        <f>762.82/30</f>
        <v>25.427333333333333</v>
      </c>
      <c r="H61" s="16">
        <f>791.29/31</f>
        <v>25.52548387096774</v>
      </c>
      <c r="I61" s="16">
        <f>804.71/31</f>
        <v>25.958387096774196</v>
      </c>
      <c r="J61" s="16">
        <f>759.02/30</f>
        <v>25.300666666666665</v>
      </c>
      <c r="K61" s="16">
        <f>653.57/27</f>
        <v>24.206296296296298</v>
      </c>
      <c r="L61" s="16">
        <f>671.33/30</f>
        <v>22.377666666666666</v>
      </c>
      <c r="M61" s="16">
        <f>663.95/31</f>
        <v>21.417741935483871</v>
      </c>
      <c r="N61" s="18">
        <f t="shared" si="22"/>
        <v>24.543869488045704</v>
      </c>
    </row>
    <row r="62" spans="1:14" ht="15" x14ac:dyDescent="0.25">
      <c r="A62" s="9">
        <v>2021</v>
      </c>
      <c r="B62" s="16">
        <f>689.47/31</f>
        <v>22.240967741935485</v>
      </c>
      <c r="C62" s="16">
        <f>676.16/28</f>
        <v>24.148571428571426</v>
      </c>
      <c r="D62" s="16">
        <f>806.25/31</f>
        <v>26.008064516129032</v>
      </c>
      <c r="E62" s="16">
        <f>794.28/30</f>
        <v>26.475999999999999</v>
      </c>
      <c r="F62" s="16">
        <f>806.61/31</f>
        <v>26.019677419354839</v>
      </c>
      <c r="G62" s="16">
        <f>767.08/30</f>
        <v>25.569333333333336</v>
      </c>
      <c r="H62" s="16">
        <f>794.87/31</f>
        <v>25.640967741935484</v>
      </c>
      <c r="I62" s="16">
        <f>809.23/31</f>
        <v>26.104193548387098</v>
      </c>
      <c r="J62" s="16">
        <f>773.93/30</f>
        <v>25.797666666666665</v>
      </c>
      <c r="K62" s="16">
        <f>752.91/31</f>
        <v>24.287419354838708</v>
      </c>
      <c r="L62" s="16">
        <f>672.62/30</f>
        <v>22.420666666666666</v>
      </c>
      <c r="M62" s="16">
        <f>663.76/31</f>
        <v>21.411612903225805</v>
      </c>
      <c r="N62" s="18">
        <f t="shared" si="22"/>
        <v>24.677095110087041</v>
      </c>
    </row>
    <row r="63" spans="1:14" ht="15" x14ac:dyDescent="0.25">
      <c r="A63" s="9">
        <v>2022</v>
      </c>
      <c r="B63" s="16">
        <f>691.29/31</f>
        <v>22.299677419354836</v>
      </c>
      <c r="C63" s="16">
        <f>679/28</f>
        <v>24.25</v>
      </c>
      <c r="D63" s="16">
        <f>802.32/31</f>
        <v>25.881290322580647</v>
      </c>
      <c r="E63" s="16">
        <f>794.16/30</f>
        <v>26.471999999999998</v>
      </c>
      <c r="F63" s="16">
        <f>806.38/31</f>
        <v>26.012258064516129</v>
      </c>
      <c r="G63" s="16">
        <f>767.87/30</f>
        <v>25.595666666666666</v>
      </c>
      <c r="H63" s="16">
        <f>794.31/31</f>
        <v>25.62290322580645</v>
      </c>
      <c r="I63" s="16">
        <f>802.52/31</f>
        <v>25.88774193548387</v>
      </c>
      <c r="J63" s="16">
        <f>762.14/30</f>
        <v>25.404666666666667</v>
      </c>
      <c r="K63" s="16">
        <f>752.83/31</f>
        <v>24.28483870967742</v>
      </c>
      <c r="L63" s="16">
        <f>671.6/30</f>
        <v>22.386666666666667</v>
      </c>
      <c r="M63" s="16">
        <f>664.27/31</f>
        <v>21.42806451612903</v>
      </c>
      <c r="N63" s="18">
        <f t="shared" si="22"/>
        <v>24.627147849462364</v>
      </c>
    </row>
    <row r="64" spans="1:14" ht="15" x14ac:dyDescent="0.25">
      <c r="A64" s="9">
        <v>2023</v>
      </c>
      <c r="B64" s="16">
        <f>687.47/31</f>
        <v>22.176451612903225</v>
      </c>
      <c r="C64" s="16">
        <f>676.39/28</f>
        <v>24.156785714285714</v>
      </c>
      <c r="D64" s="16">
        <f>803.13/31</f>
        <v>25.907419354838709</v>
      </c>
      <c r="E64" s="16">
        <f>797.7/30</f>
        <v>26.59</v>
      </c>
      <c r="F64" s="16">
        <f>804.89/31</f>
        <v>25.964193548387097</v>
      </c>
      <c r="G64" s="16">
        <f>681.21/(643/24)</f>
        <v>25.426189735614308</v>
      </c>
      <c r="H64" s="16">
        <f>687.87/(652/24)</f>
        <v>25.320368098159509</v>
      </c>
      <c r="I64" s="16">
        <f>806.74/31</f>
        <v>26.023870967741935</v>
      </c>
      <c r="J64" s="16">
        <f>773.08/30</f>
        <v>25.769333333333336</v>
      </c>
      <c r="K64" s="16">
        <f>753.8/31</f>
        <v>24.316129032258065</v>
      </c>
      <c r="L64" s="16">
        <f>671.08/30</f>
        <v>22.369333333333334</v>
      </c>
      <c r="M64" s="16">
        <f>662.52/31</f>
        <v>21.371612903225806</v>
      </c>
      <c r="N64" s="18">
        <f t="shared" si="22"/>
        <v>24.615973969506754</v>
      </c>
    </row>
    <row r="65" spans="1:14" ht="15" x14ac:dyDescent="0.25">
      <c r="A65" s="9">
        <v>2024</v>
      </c>
      <c r="B65" s="16">
        <f>677.19/31</f>
        <v>21.844838709677422</v>
      </c>
      <c r="C65" s="16">
        <f>698.9/29</f>
        <v>24.099999999999998</v>
      </c>
      <c r="D65" s="16">
        <f>801.28/31</f>
        <v>25.847741935483871</v>
      </c>
      <c r="E65" s="16"/>
      <c r="F65" s="16"/>
      <c r="G65" s="16"/>
      <c r="H65" s="16"/>
      <c r="I65" s="16"/>
      <c r="J65" s="16"/>
      <c r="K65" s="16"/>
      <c r="L65" s="16"/>
      <c r="M65" s="16"/>
      <c r="N65" s="8"/>
    </row>
    <row r="66" spans="1:14" ht="15" x14ac:dyDescent="0.25">
      <c r="A66" s="9">
        <v>2025</v>
      </c>
      <c r="B66" s="16"/>
      <c r="C66" s="16"/>
      <c r="D66" s="16"/>
      <c r="E66" s="16"/>
      <c r="F66" s="16"/>
      <c r="G66" s="16"/>
      <c r="H66" s="16"/>
      <c r="I66" s="16"/>
      <c r="J66" s="16"/>
      <c r="K66" s="16"/>
      <c r="L66" s="16"/>
      <c r="M66" s="16"/>
      <c r="N66" s="8"/>
    </row>
    <row r="67" spans="1:14" ht="15" x14ac:dyDescent="0.25">
      <c r="A67" s="7"/>
      <c r="N67" s="10"/>
    </row>
    <row r="68" spans="1:14" ht="15" x14ac:dyDescent="0.25">
      <c r="A68" s="103" t="s">
        <v>18</v>
      </c>
      <c r="B68" s="98">
        <f t="shared" ref="B68:N68" si="23">AVERAGE(B56:B66)</f>
        <v>22.20247311827957</v>
      </c>
      <c r="C68" s="98">
        <f t="shared" si="23"/>
        <v>24.161488779419813</v>
      </c>
      <c r="D68" s="98">
        <f t="shared" si="23"/>
        <v>26.143586741935486</v>
      </c>
      <c r="E68" s="98">
        <f t="shared" si="23"/>
        <v>26.652305459976112</v>
      </c>
      <c r="F68" s="98">
        <f t="shared" si="23"/>
        <v>26.202372365591405</v>
      </c>
      <c r="G68" s="98">
        <f t="shared" si="23"/>
        <v>25.758873508175284</v>
      </c>
      <c r="H68" s="98">
        <f t="shared" si="23"/>
        <v>25.580506849616295</v>
      </c>
      <c r="I68" s="98">
        <f t="shared" si="23"/>
        <v>26.020250896057348</v>
      </c>
      <c r="J68" s="98">
        <f t="shared" si="23"/>
        <v>25.673185185185186</v>
      </c>
      <c r="K68" s="98">
        <f t="shared" si="23"/>
        <v>24.276326828620736</v>
      </c>
      <c r="L68" s="98">
        <f t="shared" si="23"/>
        <v>22.375499201565962</v>
      </c>
      <c r="M68" s="98">
        <f t="shared" si="23"/>
        <v>21.312473118279573</v>
      </c>
      <c r="N68" s="18">
        <f t="shared" si="23"/>
        <v>24.751181438416406</v>
      </c>
    </row>
    <row r="69" spans="1:14" ht="15" x14ac:dyDescent="0.25">
      <c r="A69" s="103" t="s">
        <v>19</v>
      </c>
      <c r="B69" s="98">
        <f t="shared" ref="B69:N69" si="24">STDEV(B56:B66)</f>
        <v>0.18472249062630083</v>
      </c>
      <c r="C69" s="98">
        <f t="shared" si="24"/>
        <v>8.5837570597242521E-2</v>
      </c>
      <c r="D69" s="98">
        <f t="shared" si="24"/>
        <v>0.65551455781778623</v>
      </c>
      <c r="E69" s="98">
        <f t="shared" si="24"/>
        <v>0.51243919207703204</v>
      </c>
      <c r="F69" s="98">
        <f t="shared" si="24"/>
        <v>0.67499595080831154</v>
      </c>
      <c r="G69" s="98">
        <f t="shared" si="24"/>
        <v>0.84722869435470693</v>
      </c>
      <c r="H69" s="98">
        <f t="shared" si="24"/>
        <v>0.12079765585658842</v>
      </c>
      <c r="I69" s="98">
        <f t="shared" si="24"/>
        <v>8.5259104655052126E-2</v>
      </c>
      <c r="J69" s="98">
        <f t="shared" si="24"/>
        <v>0.19102654782859102</v>
      </c>
      <c r="K69" s="98">
        <f t="shared" si="24"/>
        <v>4.8356824944875178E-2</v>
      </c>
      <c r="L69" s="98">
        <f t="shared" si="24"/>
        <v>5.6480616865079949E-2</v>
      </c>
      <c r="M69" s="98">
        <f t="shared" si="24"/>
        <v>0.20056514844835902</v>
      </c>
      <c r="N69" s="90">
        <f t="shared" si="24"/>
        <v>0.38579720746188828</v>
      </c>
    </row>
    <row r="70" spans="1:14" ht="15" x14ac:dyDescent="0.25">
      <c r="A70" s="103" t="s">
        <v>20</v>
      </c>
      <c r="B70" s="98">
        <f t="shared" ref="B70:M70" si="25">B69/B68*100</f>
        <v>0.83199060592135798</v>
      </c>
      <c r="C70" s="98">
        <f t="shared" si="25"/>
        <v>0.35526606568365499</v>
      </c>
      <c r="D70" s="98">
        <f t="shared" si="25"/>
        <v>2.5073627589374015</v>
      </c>
      <c r="E70" s="98">
        <f t="shared" si="25"/>
        <v>1.9226824217760983</v>
      </c>
      <c r="F70" s="98">
        <f t="shared" si="25"/>
        <v>2.5760871626063406</v>
      </c>
      <c r="G70" s="98">
        <f t="shared" si="25"/>
        <v>3.2890750990559261</v>
      </c>
      <c r="H70" s="98">
        <f t="shared" si="25"/>
        <v>0.47222541979616944</v>
      </c>
      <c r="I70" s="98">
        <f t="shared" si="25"/>
        <v>0.32766442182143141</v>
      </c>
      <c r="J70" s="98">
        <f t="shared" si="25"/>
        <v>0.74407030701754784</v>
      </c>
      <c r="K70" s="98">
        <f t="shared" si="25"/>
        <v>0.19919333466817796</v>
      </c>
      <c r="L70" s="98">
        <f t="shared" si="25"/>
        <v>0.25242170624343935</v>
      </c>
      <c r="M70" s="98">
        <f t="shared" si="25"/>
        <v>0.94106933219465538</v>
      </c>
      <c r="N70" s="90">
        <f>N69/N68*100</f>
        <v>1.5587021913349595</v>
      </c>
    </row>
    <row r="71" spans="1:14" ht="15" x14ac:dyDescent="0.25">
      <c r="A71" s="103" t="s">
        <v>21</v>
      </c>
      <c r="B71" s="98">
        <f t="shared" ref="B71:N71" si="26">MIN(B56:B66)</f>
        <v>21.844838709677422</v>
      </c>
      <c r="C71" s="98">
        <f t="shared" si="26"/>
        <v>24.028965517241382</v>
      </c>
      <c r="D71" s="98">
        <f t="shared" si="26"/>
        <v>25.847741935483871</v>
      </c>
      <c r="E71" s="98">
        <f t="shared" si="26"/>
        <v>26.330666666666666</v>
      </c>
      <c r="F71" s="98">
        <f t="shared" si="26"/>
        <v>25.904838709677417</v>
      </c>
      <c r="G71" s="98">
        <f t="shared" si="26"/>
        <v>25.293589364844905</v>
      </c>
      <c r="H71" s="98">
        <f t="shared" si="26"/>
        <v>25.320368098159509</v>
      </c>
      <c r="I71" s="98">
        <f t="shared" si="26"/>
        <v>25.88774193548387</v>
      </c>
      <c r="J71" s="98">
        <f t="shared" si="26"/>
        <v>25.300666666666665</v>
      </c>
      <c r="K71" s="98">
        <f t="shared" si="26"/>
        <v>24.206296296296298</v>
      </c>
      <c r="L71" s="98">
        <f t="shared" si="26"/>
        <v>22.280999999999999</v>
      </c>
      <c r="M71" s="98">
        <f t="shared" si="26"/>
        <v>20.797096774193548</v>
      </c>
      <c r="N71" s="90">
        <f t="shared" si="26"/>
        <v>24.543869488045704</v>
      </c>
    </row>
    <row r="72" spans="1:14" ht="15" x14ac:dyDescent="0.25">
      <c r="A72" s="103" t="s">
        <v>22</v>
      </c>
      <c r="B72" s="98">
        <f t="shared" ref="B72:N72" si="27">MAX(B56:B66)</f>
        <v>22.508387096774193</v>
      </c>
      <c r="C72" s="98">
        <f t="shared" si="27"/>
        <v>24.305862068965517</v>
      </c>
      <c r="D72" s="98">
        <f t="shared" si="27"/>
        <v>27.999415806451658</v>
      </c>
      <c r="E72" s="98">
        <f t="shared" si="27"/>
        <v>27.999415806451658</v>
      </c>
      <c r="F72" s="98">
        <f t="shared" si="27"/>
        <v>27.999415806451658</v>
      </c>
      <c r="G72" s="98">
        <f t="shared" si="27"/>
        <v>27.999415806451658</v>
      </c>
      <c r="H72" s="98">
        <f t="shared" si="27"/>
        <v>25.736451612903231</v>
      </c>
      <c r="I72" s="98">
        <f t="shared" si="27"/>
        <v>26.140967741935484</v>
      </c>
      <c r="J72" s="98">
        <f t="shared" si="27"/>
        <v>25.866333333333337</v>
      </c>
      <c r="K72" s="98">
        <f t="shared" si="27"/>
        <v>24.343548387096771</v>
      </c>
      <c r="L72" s="98">
        <f t="shared" si="27"/>
        <v>22.446999999999999</v>
      </c>
      <c r="M72" s="98">
        <f t="shared" si="27"/>
        <v>21.42806451612903</v>
      </c>
      <c r="N72" s="90">
        <f t="shared" si="27"/>
        <v>25.771255388936261</v>
      </c>
    </row>
    <row r="73" spans="1:14" ht="15" x14ac:dyDescent="0.25">
      <c r="A73" s="103" t="s">
        <v>23</v>
      </c>
      <c r="B73" s="98">
        <f t="shared" ref="B73:N73" si="28">QUARTILE(B56:B66,1)</f>
        <v>22.131290322580647</v>
      </c>
      <c r="C73" s="98">
        <f t="shared" si="28"/>
        <v>24.099999999999998</v>
      </c>
      <c r="D73" s="98">
        <f t="shared" si="28"/>
        <v>25.909193548387094</v>
      </c>
      <c r="E73" s="98">
        <f t="shared" si="28"/>
        <v>26.467666666666666</v>
      </c>
      <c r="F73" s="98">
        <f t="shared" si="28"/>
        <v>25.959032258064518</v>
      </c>
      <c r="G73" s="98">
        <f t="shared" si="28"/>
        <v>25.426189735614308</v>
      </c>
      <c r="H73" s="98">
        <f t="shared" si="28"/>
        <v>25.529677419354837</v>
      </c>
      <c r="I73" s="98">
        <f t="shared" si="28"/>
        <v>25.958387096774196</v>
      </c>
      <c r="J73" s="98">
        <f t="shared" si="28"/>
        <v>25.670999999999999</v>
      </c>
      <c r="K73" s="98">
        <f t="shared" si="28"/>
        <v>24.240322580645163</v>
      </c>
      <c r="L73" s="98">
        <f t="shared" si="28"/>
        <v>22.361333333333334</v>
      </c>
      <c r="M73" s="98">
        <f t="shared" si="28"/>
        <v>21.371612903225806</v>
      </c>
      <c r="N73" s="90">
        <f t="shared" si="28"/>
        <v>24.598731973440096</v>
      </c>
    </row>
    <row r="74" spans="1:14" ht="15" x14ac:dyDescent="0.25">
      <c r="A74" s="103" t="s">
        <v>24</v>
      </c>
      <c r="B74" s="98">
        <f t="shared" ref="B74:N74" si="29">QUARTILE(B56:B66,2)</f>
        <v>22.198064516129033</v>
      </c>
      <c r="C74" s="98">
        <f t="shared" si="29"/>
        <v>24.156785714285714</v>
      </c>
      <c r="D74" s="98">
        <f t="shared" si="29"/>
        <v>25.921612903225807</v>
      </c>
      <c r="E74" s="98">
        <f t="shared" si="29"/>
        <v>26.471999999999998</v>
      </c>
      <c r="F74" s="98">
        <f t="shared" si="29"/>
        <v>25.979354838709678</v>
      </c>
      <c r="G74" s="98">
        <f t="shared" si="29"/>
        <v>25.536000000000001</v>
      </c>
      <c r="H74" s="98">
        <f t="shared" si="29"/>
        <v>25.601612903225806</v>
      </c>
      <c r="I74" s="98">
        <f t="shared" si="29"/>
        <v>26.023870967741935</v>
      </c>
      <c r="J74" s="98">
        <f t="shared" si="29"/>
        <v>25.757333333333335</v>
      </c>
      <c r="K74" s="98">
        <f t="shared" si="29"/>
        <v>24.28483870967742</v>
      </c>
      <c r="L74" s="98">
        <f t="shared" si="29"/>
        <v>22.377666666666666</v>
      </c>
      <c r="M74" s="98">
        <f t="shared" si="29"/>
        <v>21.380645161290321</v>
      </c>
      <c r="N74" s="90">
        <f t="shared" si="29"/>
        <v>24.627147849462364</v>
      </c>
    </row>
    <row r="75" spans="1:14" ht="15" x14ac:dyDescent="0.25">
      <c r="A75" s="103" t="s">
        <v>25</v>
      </c>
      <c r="B75" s="98">
        <f t="shared" ref="B75:N75" si="30">QUARTILE(B56:B66,3)</f>
        <v>22.299677419354836</v>
      </c>
      <c r="C75" s="98">
        <f t="shared" si="30"/>
        <v>24.201785714285712</v>
      </c>
      <c r="D75" s="98">
        <f t="shared" si="30"/>
        <v>25.992903225806451</v>
      </c>
      <c r="E75" s="98">
        <f t="shared" si="30"/>
        <v>26.59</v>
      </c>
      <c r="F75" s="98">
        <f t="shared" si="30"/>
        <v>26.019677419354839</v>
      </c>
      <c r="G75" s="98">
        <f t="shared" si="30"/>
        <v>25.595666666666666</v>
      </c>
      <c r="H75" s="98">
        <f t="shared" si="30"/>
        <v>25.640967741935484</v>
      </c>
      <c r="I75" s="98">
        <f t="shared" si="30"/>
        <v>26.104193548387098</v>
      </c>
      <c r="J75" s="98">
        <f t="shared" si="30"/>
        <v>25.771999999999998</v>
      </c>
      <c r="K75" s="98">
        <f t="shared" si="30"/>
        <v>24.316129032258065</v>
      </c>
      <c r="L75" s="98">
        <f t="shared" si="30"/>
        <v>22.420666666666666</v>
      </c>
      <c r="M75" s="98">
        <f t="shared" si="30"/>
        <v>21.411612903225805</v>
      </c>
      <c r="N75" s="90">
        <f t="shared" si="30"/>
        <v>24.677095110087041</v>
      </c>
    </row>
    <row r="78" spans="1:14" ht="18.75" x14ac:dyDescent="0.3">
      <c r="A78" s="24"/>
    </row>
    <row r="79" spans="1:14" ht="15.75" x14ac:dyDescent="0.25">
      <c r="N79" s="6"/>
    </row>
    <row r="80" spans="1:14" ht="15" x14ac:dyDescent="0.25">
      <c r="N80" s="8"/>
    </row>
    <row r="81" spans="1:14" ht="15" x14ac:dyDescent="0.25">
      <c r="N81" s="18"/>
    </row>
    <row r="82" spans="1:14" ht="15" x14ac:dyDescent="0.25">
      <c r="N82" s="8"/>
    </row>
    <row r="87" spans="1:14" ht="15" x14ac:dyDescent="0.25">
      <c r="A87" s="103"/>
      <c r="B87" s="98"/>
      <c r="C87" s="98"/>
      <c r="D87" s="98"/>
      <c r="E87" s="98"/>
      <c r="F87" s="98"/>
      <c r="G87" s="98"/>
      <c r="H87" s="98"/>
      <c r="I87" s="98"/>
      <c r="J87" s="98"/>
      <c r="K87" s="98"/>
      <c r="L87" s="98"/>
      <c r="M87" s="98"/>
      <c r="N87" s="18"/>
    </row>
    <row r="88" spans="1:14" ht="15" x14ac:dyDescent="0.25">
      <c r="A88" s="103"/>
      <c r="B88" s="98"/>
      <c r="C88" s="98"/>
      <c r="D88" s="98"/>
      <c r="E88" s="98"/>
      <c r="F88" s="98"/>
      <c r="G88" s="98"/>
      <c r="H88" s="98"/>
      <c r="I88" s="98"/>
      <c r="J88" s="98"/>
      <c r="K88" s="98"/>
      <c r="L88" s="98"/>
      <c r="M88" s="98"/>
      <c r="N88" s="90"/>
    </row>
    <row r="89" spans="1:14" ht="15" x14ac:dyDescent="0.25">
      <c r="A89" s="103"/>
      <c r="B89" s="98"/>
      <c r="C89" s="98"/>
      <c r="D89" s="98"/>
      <c r="E89" s="98"/>
      <c r="F89" s="98"/>
      <c r="G89" s="98"/>
      <c r="H89" s="98"/>
      <c r="I89" s="98"/>
      <c r="J89" s="98"/>
      <c r="K89" s="98"/>
      <c r="L89" s="98"/>
      <c r="M89" s="98"/>
      <c r="N89" s="90"/>
    </row>
    <row r="90" spans="1:14" ht="15" x14ac:dyDescent="0.25">
      <c r="A90" s="103"/>
      <c r="B90" s="98"/>
      <c r="C90" s="98"/>
      <c r="D90" s="98"/>
      <c r="E90" s="98"/>
      <c r="F90" s="98"/>
      <c r="G90" s="98"/>
      <c r="H90" s="98"/>
      <c r="I90" s="98"/>
      <c r="J90" s="98"/>
      <c r="K90" s="98"/>
      <c r="L90" s="98"/>
      <c r="M90" s="98"/>
      <c r="N90" s="90"/>
    </row>
  </sheetData>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88"/>
  <sheetViews>
    <sheetView zoomScale="75" zoomScaleNormal="75" workbookViewId="0">
      <selection activeCell="D60" sqref="D60"/>
    </sheetView>
  </sheetViews>
  <sheetFormatPr defaultRowHeight="12.75" x14ac:dyDescent="0.2"/>
  <cols>
    <col min="2" max="13" width="9.140625" style="14"/>
    <col min="14" max="14" width="9.140625" style="2"/>
  </cols>
  <sheetData>
    <row r="1" spans="1:29" ht="18.75" x14ac:dyDescent="0.3">
      <c r="A1" s="24" t="s">
        <v>100</v>
      </c>
    </row>
    <row r="2" spans="1:29" ht="15.75" x14ac:dyDescent="0.25">
      <c r="A2" s="4" t="s">
        <v>15</v>
      </c>
      <c r="B2" s="69" t="s">
        <v>2</v>
      </c>
      <c r="C2" s="69" t="s">
        <v>3</v>
      </c>
      <c r="D2" s="69" t="s">
        <v>4</v>
      </c>
      <c r="E2" s="69" t="s">
        <v>5</v>
      </c>
      <c r="F2" s="69" t="s">
        <v>6</v>
      </c>
      <c r="G2" s="69" t="s">
        <v>16</v>
      </c>
      <c r="H2" s="69" t="s">
        <v>17</v>
      </c>
      <c r="I2" s="69" t="s">
        <v>7</v>
      </c>
      <c r="J2" s="69" t="s">
        <v>8</v>
      </c>
      <c r="K2" s="69" t="s">
        <v>9</v>
      </c>
      <c r="L2" s="69" t="s">
        <v>10</v>
      </c>
      <c r="M2" s="69" t="s">
        <v>11</v>
      </c>
      <c r="N2" s="6" t="s">
        <v>1</v>
      </c>
    </row>
    <row r="3" spans="1:29" ht="15" x14ac:dyDescent="0.25">
      <c r="A3" s="9">
        <v>2015</v>
      </c>
      <c r="B3" s="16"/>
      <c r="C3" s="16"/>
      <c r="D3" s="16">
        <v>4.7699999999999996</v>
      </c>
      <c r="E3" s="16">
        <v>3.9</v>
      </c>
      <c r="F3" s="16">
        <v>3.39</v>
      </c>
      <c r="G3" s="16">
        <v>3.22</v>
      </c>
      <c r="H3" s="16">
        <v>3.59</v>
      </c>
      <c r="I3" s="16">
        <v>3.51</v>
      </c>
      <c r="J3" s="16">
        <v>2.87</v>
      </c>
      <c r="K3" s="16">
        <v>2.5299999999999998</v>
      </c>
      <c r="L3" s="16">
        <v>2.83</v>
      </c>
      <c r="M3" s="16">
        <v>3.52</v>
      </c>
      <c r="N3" s="18">
        <f t="shared" ref="N3:N7" si="0">AVERAGE(B3:M3)</f>
        <v>3.4130000000000011</v>
      </c>
    </row>
    <row r="4" spans="1:29" ht="15" x14ac:dyDescent="0.25">
      <c r="A4" s="9">
        <v>2016</v>
      </c>
      <c r="B4" s="16">
        <v>4.37</v>
      </c>
      <c r="C4" s="16">
        <v>5.16</v>
      </c>
      <c r="D4" s="16">
        <v>4.5199999999999996</v>
      </c>
      <c r="E4" s="16">
        <v>3.94</v>
      </c>
      <c r="F4" s="16">
        <v>2.84</v>
      </c>
      <c r="G4" s="16">
        <v>2.44</v>
      </c>
      <c r="H4" s="16">
        <v>2.8</v>
      </c>
      <c r="I4" s="16">
        <v>2.7</v>
      </c>
      <c r="J4" s="16">
        <v>2.59</v>
      </c>
      <c r="K4" s="16">
        <v>2.31</v>
      </c>
      <c r="L4" s="16">
        <v>2.76</v>
      </c>
      <c r="M4" s="16">
        <v>3.37</v>
      </c>
      <c r="N4" s="18">
        <f t="shared" si="0"/>
        <v>3.3166666666666664</v>
      </c>
    </row>
    <row r="5" spans="1:29" ht="15" x14ac:dyDescent="0.25">
      <c r="A5" s="9">
        <v>2017</v>
      </c>
      <c r="B5" s="16">
        <v>4.38</v>
      </c>
      <c r="C5" s="16">
        <v>4.17</v>
      </c>
      <c r="D5" s="16">
        <v>4.49</v>
      </c>
      <c r="E5" s="16">
        <v>3.44</v>
      </c>
      <c r="F5" s="16">
        <v>2.3199999999999998</v>
      </c>
      <c r="G5" s="16">
        <v>2.34</v>
      </c>
      <c r="H5" s="16">
        <v>2.68</v>
      </c>
      <c r="I5" s="16">
        <v>2.48</v>
      </c>
      <c r="J5" s="16">
        <v>2.2599999999999998</v>
      </c>
      <c r="K5" s="16">
        <v>2.76</v>
      </c>
      <c r="L5" s="16">
        <v>2.48</v>
      </c>
      <c r="M5" s="16">
        <v>3.34</v>
      </c>
      <c r="N5" s="18">
        <f t="shared" si="0"/>
        <v>3.0950000000000002</v>
      </c>
    </row>
    <row r="6" spans="1:29" ht="15" x14ac:dyDescent="0.25">
      <c r="A6" s="9">
        <v>2018</v>
      </c>
      <c r="B6" s="16">
        <v>3.72</v>
      </c>
      <c r="C6" s="16">
        <v>4.2</v>
      </c>
      <c r="D6" s="16">
        <v>4.47</v>
      </c>
      <c r="E6" s="16">
        <v>3.33</v>
      </c>
      <c r="F6" s="16">
        <v>2.56</v>
      </c>
      <c r="G6" s="16">
        <v>2.38</v>
      </c>
      <c r="H6" s="16">
        <v>2.86</v>
      </c>
      <c r="I6" s="16">
        <v>2.9</v>
      </c>
      <c r="J6" s="16">
        <v>2.42</v>
      </c>
      <c r="K6" s="16">
        <v>2.68</v>
      </c>
      <c r="L6" s="16">
        <v>2.742</v>
      </c>
      <c r="M6" s="16">
        <v>3.8220000000000001</v>
      </c>
      <c r="N6" s="18">
        <f t="shared" si="0"/>
        <v>3.1736666666666662</v>
      </c>
    </row>
    <row r="7" spans="1:29" ht="15" x14ac:dyDescent="0.25">
      <c r="A7" s="9">
        <v>2019</v>
      </c>
      <c r="B7" s="16">
        <v>4.8</v>
      </c>
      <c r="C7" s="16">
        <v>4.569</v>
      </c>
      <c r="D7" s="16">
        <v>4.7569999999999997</v>
      </c>
      <c r="E7" s="16">
        <v>3.8319999999999999</v>
      </c>
      <c r="F7" s="16">
        <v>2.3879999999999999</v>
      </c>
      <c r="G7" s="16">
        <v>2.4</v>
      </c>
      <c r="H7" s="16">
        <v>2.8879999999999999</v>
      </c>
      <c r="I7" s="16">
        <v>2.63</v>
      </c>
      <c r="J7" s="16">
        <v>2.456</v>
      </c>
      <c r="K7" s="16">
        <v>2.0529999999999999</v>
      </c>
      <c r="L7" s="16">
        <v>2.6930000000000001</v>
      </c>
      <c r="M7" s="16">
        <v>3.04</v>
      </c>
      <c r="N7" s="18">
        <f t="shared" si="0"/>
        <v>3.2088333333333323</v>
      </c>
      <c r="AB7" s="16"/>
    </row>
    <row r="8" spans="1:29" ht="15" x14ac:dyDescent="0.25">
      <c r="A8" s="9">
        <v>2020</v>
      </c>
      <c r="B8" s="16">
        <v>3.7149999999999999</v>
      </c>
      <c r="C8" s="16">
        <v>4.375</v>
      </c>
      <c r="D8" s="16">
        <v>4.3689999999999998</v>
      </c>
      <c r="E8" s="16">
        <v>3.343</v>
      </c>
      <c r="F8" s="16">
        <v>2.5870000000000002</v>
      </c>
      <c r="G8" s="16">
        <v>2.081</v>
      </c>
      <c r="H8" s="16"/>
      <c r="I8" s="16"/>
      <c r="J8" s="16">
        <v>2.0110000000000001</v>
      </c>
      <c r="K8" s="16">
        <v>2.2250000000000001</v>
      </c>
      <c r="L8" s="16">
        <v>3.0059999999999998</v>
      </c>
      <c r="M8" s="16">
        <v>3.2879999999999998</v>
      </c>
      <c r="N8" s="18"/>
      <c r="AB8" s="16"/>
    </row>
    <row r="9" spans="1:29" ht="15" x14ac:dyDescent="0.25">
      <c r="A9" s="9">
        <v>2021</v>
      </c>
      <c r="B9" s="16">
        <v>3.7490000000000001</v>
      </c>
      <c r="C9" s="16">
        <v>4.0289999999999999</v>
      </c>
      <c r="D9" s="16">
        <v>3.6680000000000001</v>
      </c>
      <c r="E9" s="16">
        <v>3.0990000000000002</v>
      </c>
      <c r="F9" s="16">
        <v>2.653</v>
      </c>
      <c r="G9" s="16">
        <v>2.3969999999999998</v>
      </c>
      <c r="H9" s="16">
        <v>2.548</v>
      </c>
      <c r="I9" s="16">
        <v>2.1880000000000002</v>
      </c>
      <c r="J9" s="16">
        <v>2.319</v>
      </c>
      <c r="K9" s="16">
        <v>2.1030000000000002</v>
      </c>
      <c r="L9" s="16">
        <v>2.4289999999999998</v>
      </c>
      <c r="M9" s="16">
        <v>3.052</v>
      </c>
      <c r="N9" s="18">
        <f t="shared" ref="N9:N11" si="1">AVERAGE(B9:M9)</f>
        <v>2.8528333333333333</v>
      </c>
      <c r="AB9" s="16"/>
    </row>
    <row r="10" spans="1:29" ht="15" x14ac:dyDescent="0.25">
      <c r="A10" s="9">
        <v>2022</v>
      </c>
      <c r="B10" s="16">
        <v>3.766</v>
      </c>
      <c r="C10" s="16">
        <v>3.9289999999999998</v>
      </c>
      <c r="D10" s="16">
        <v>3.5979999999999999</v>
      </c>
      <c r="E10" s="16">
        <v>2.786</v>
      </c>
      <c r="F10" s="16">
        <v>2.3410000000000002</v>
      </c>
      <c r="G10" s="16">
        <v>2.0920000000000001</v>
      </c>
      <c r="H10" s="16">
        <v>2.1389999999999998</v>
      </c>
      <c r="I10" s="16">
        <v>2.0870000000000002</v>
      </c>
      <c r="J10" s="16">
        <v>2.0990000000000002</v>
      </c>
      <c r="K10" s="16">
        <v>2.274</v>
      </c>
      <c r="L10" s="16">
        <v>2.141</v>
      </c>
      <c r="M10" s="16">
        <v>3.2559999999999998</v>
      </c>
      <c r="N10" s="18">
        <f t="shared" si="1"/>
        <v>2.7089999999999996</v>
      </c>
      <c r="AB10" s="16"/>
    </row>
    <row r="11" spans="1:29" ht="15" x14ac:dyDescent="0.25">
      <c r="A11" s="9">
        <v>2023</v>
      </c>
      <c r="B11" s="16">
        <v>3.532</v>
      </c>
      <c r="C11" s="16">
        <v>3.9430000000000001</v>
      </c>
      <c r="D11" s="16">
        <v>3.472</v>
      </c>
      <c r="E11" s="16">
        <v>3.6779999999999999</v>
      </c>
      <c r="F11" s="16">
        <v>3.3959999999999999</v>
      </c>
      <c r="G11" s="16">
        <v>2.4710000000000001</v>
      </c>
      <c r="H11" s="16">
        <v>2.2370000000000001</v>
      </c>
      <c r="I11" s="16">
        <v>2.7029999999999998</v>
      </c>
      <c r="J11" s="16">
        <v>2.5710000000000002</v>
      </c>
      <c r="K11" s="16">
        <v>2.1339999999999999</v>
      </c>
      <c r="L11" s="16">
        <v>2.4340000000000002</v>
      </c>
      <c r="M11" s="16">
        <v>3.2650000000000001</v>
      </c>
      <c r="N11" s="18">
        <f t="shared" si="1"/>
        <v>2.9863333333333331</v>
      </c>
      <c r="AB11" s="16"/>
    </row>
    <row r="12" spans="1:29" ht="15" x14ac:dyDescent="0.25">
      <c r="A12" s="9">
        <v>2024</v>
      </c>
      <c r="B12" s="16">
        <v>3.5630000000000002</v>
      </c>
      <c r="C12" s="16">
        <v>3.9529999999999998</v>
      </c>
      <c r="D12" s="16">
        <v>3.6019999999999999</v>
      </c>
      <c r="E12" s="16"/>
      <c r="F12" s="16"/>
      <c r="G12" s="16"/>
      <c r="H12" s="16"/>
      <c r="I12" s="16"/>
      <c r="J12" s="16"/>
      <c r="K12" s="16"/>
      <c r="L12" s="16"/>
      <c r="M12" s="16"/>
      <c r="N12" s="18"/>
      <c r="AB12" s="16"/>
    </row>
    <row r="13" spans="1:29" ht="15" x14ac:dyDescent="0.25">
      <c r="A13" s="9">
        <v>2025</v>
      </c>
      <c r="B13" s="16"/>
      <c r="C13" s="16"/>
      <c r="D13" s="16"/>
      <c r="E13" s="16"/>
      <c r="F13" s="16"/>
      <c r="G13" s="16"/>
      <c r="H13" s="16"/>
      <c r="I13" s="16"/>
      <c r="J13" s="16"/>
      <c r="K13" s="16"/>
      <c r="L13" s="16"/>
      <c r="M13" s="16"/>
      <c r="N13" s="18"/>
      <c r="AB13" s="16"/>
    </row>
    <row r="14" spans="1:29" ht="15" x14ac:dyDescent="0.25">
      <c r="A14" s="7"/>
      <c r="N14" s="19"/>
      <c r="AB14" s="16"/>
      <c r="AC14" s="1"/>
    </row>
    <row r="15" spans="1:29" ht="15" x14ac:dyDescent="0.25">
      <c r="A15" s="103" t="s">
        <v>18</v>
      </c>
      <c r="B15" s="98">
        <f t="shared" ref="B15:N15" si="2">AVERAGE(B3:B13)</f>
        <v>3.9550000000000001</v>
      </c>
      <c r="C15" s="98">
        <f t="shared" si="2"/>
        <v>4.2586666666666666</v>
      </c>
      <c r="D15" s="98">
        <f t="shared" si="2"/>
        <v>4.1715999999999998</v>
      </c>
      <c r="E15" s="98">
        <f t="shared" si="2"/>
        <v>3.4831111111111115</v>
      </c>
      <c r="F15" s="98">
        <f t="shared" si="2"/>
        <v>2.7194444444444446</v>
      </c>
      <c r="G15" s="98">
        <f t="shared" si="2"/>
        <v>2.4245555555555551</v>
      </c>
      <c r="H15" s="98">
        <f t="shared" si="2"/>
        <v>2.7177499999999997</v>
      </c>
      <c r="I15" s="98">
        <f t="shared" si="2"/>
        <v>2.6497499999999996</v>
      </c>
      <c r="J15" s="98">
        <f t="shared" si="2"/>
        <v>2.3995555555555557</v>
      </c>
      <c r="K15" s="98">
        <f t="shared" si="2"/>
        <v>2.3409999999999997</v>
      </c>
      <c r="L15" s="98">
        <f t="shared" si="2"/>
        <v>2.6127777777777776</v>
      </c>
      <c r="M15" s="98">
        <f t="shared" si="2"/>
        <v>3.3281111111111112</v>
      </c>
      <c r="N15" s="18">
        <f t="shared" si="2"/>
        <v>3.0944166666666666</v>
      </c>
      <c r="AB15" s="16"/>
      <c r="AC15" s="1"/>
    </row>
    <row r="16" spans="1:29" ht="15" x14ac:dyDescent="0.25">
      <c r="A16" s="103" t="s">
        <v>19</v>
      </c>
      <c r="B16" s="98">
        <f t="shared" ref="B16:N16" si="3">STDEV(B3:B13)</f>
        <v>0.44587694490744922</v>
      </c>
      <c r="C16" s="98">
        <f t="shared" si="3"/>
        <v>0.40125584107898049</v>
      </c>
      <c r="D16" s="98">
        <f t="shared" si="3"/>
        <v>0.52154262636060511</v>
      </c>
      <c r="E16" s="98">
        <f t="shared" si="3"/>
        <v>0.39062240221358235</v>
      </c>
      <c r="F16" s="98">
        <f t="shared" si="3"/>
        <v>0.41561945067306105</v>
      </c>
      <c r="G16" s="98">
        <f t="shared" si="3"/>
        <v>0.33057681070785727</v>
      </c>
      <c r="H16" s="98">
        <f t="shared" si="3"/>
        <v>0.44930382657109585</v>
      </c>
      <c r="I16" s="98">
        <f t="shared" si="3"/>
        <v>0.44193107090198458</v>
      </c>
      <c r="J16" s="98">
        <f t="shared" si="3"/>
        <v>0.26406869897391816</v>
      </c>
      <c r="K16" s="98">
        <f t="shared" si="3"/>
        <v>0.25679417828292006</v>
      </c>
      <c r="L16" s="98">
        <f t="shared" si="3"/>
        <v>0.26281113835689007</v>
      </c>
      <c r="M16" s="98">
        <f t="shared" si="3"/>
        <v>0.23787625167534296</v>
      </c>
      <c r="N16" s="90">
        <f t="shared" si="3"/>
        <v>0.23569138416885049</v>
      </c>
      <c r="AB16" s="16"/>
      <c r="AC16" s="1"/>
    </row>
    <row r="17" spans="1:33" ht="15" x14ac:dyDescent="0.25">
      <c r="A17" s="103" t="s">
        <v>20</v>
      </c>
      <c r="B17" s="98">
        <f t="shared" ref="B17:N17" si="4">B16/B15*100</f>
        <v>11.273753347849539</v>
      </c>
      <c r="C17" s="98">
        <f t="shared" si="4"/>
        <v>9.4221002131883331</v>
      </c>
      <c r="D17" s="98">
        <f t="shared" si="4"/>
        <v>12.502220403696546</v>
      </c>
      <c r="E17" s="98">
        <f t="shared" si="4"/>
        <v>11.214755709845097</v>
      </c>
      <c r="F17" s="98">
        <f t="shared" si="4"/>
        <v>15.283248441501735</v>
      </c>
      <c r="G17" s="98">
        <f t="shared" si="4"/>
        <v>13.634532314608478</v>
      </c>
      <c r="H17" s="98">
        <f t="shared" si="4"/>
        <v>16.532198567605406</v>
      </c>
      <c r="I17" s="98">
        <f t="shared" si="4"/>
        <v>16.678217601735433</v>
      </c>
      <c r="J17" s="98">
        <f t="shared" si="4"/>
        <v>11.004900401765436</v>
      </c>
      <c r="K17" s="98">
        <f t="shared" si="4"/>
        <v>10.969422395682191</v>
      </c>
      <c r="L17" s="98">
        <f t="shared" si="4"/>
        <v>10.058686987931154</v>
      </c>
      <c r="M17" s="98">
        <f t="shared" si="4"/>
        <v>7.1474852771945594</v>
      </c>
      <c r="N17" s="90">
        <f t="shared" si="4"/>
        <v>7.6166660652955755</v>
      </c>
      <c r="AB17" s="16"/>
      <c r="AC17" s="1"/>
    </row>
    <row r="18" spans="1:33" ht="15" x14ac:dyDescent="0.25">
      <c r="A18" s="103" t="s">
        <v>21</v>
      </c>
      <c r="B18" s="98">
        <f t="shared" ref="B18:N18" si="5">MIN(B3:B13)</f>
        <v>3.532</v>
      </c>
      <c r="C18" s="98">
        <f t="shared" si="5"/>
        <v>3.9289999999999998</v>
      </c>
      <c r="D18" s="98">
        <f t="shared" si="5"/>
        <v>3.472</v>
      </c>
      <c r="E18" s="98">
        <f t="shared" si="5"/>
        <v>2.786</v>
      </c>
      <c r="F18" s="98">
        <f t="shared" si="5"/>
        <v>2.3199999999999998</v>
      </c>
      <c r="G18" s="98">
        <f t="shared" si="5"/>
        <v>2.081</v>
      </c>
      <c r="H18" s="98">
        <f t="shared" si="5"/>
        <v>2.1389999999999998</v>
      </c>
      <c r="I18" s="98">
        <f t="shared" si="5"/>
        <v>2.0870000000000002</v>
      </c>
      <c r="J18" s="98">
        <f t="shared" si="5"/>
        <v>2.0110000000000001</v>
      </c>
      <c r="K18" s="98">
        <f t="shared" si="5"/>
        <v>2.0529999999999999</v>
      </c>
      <c r="L18" s="98">
        <f t="shared" si="5"/>
        <v>2.141</v>
      </c>
      <c r="M18" s="98">
        <f t="shared" si="5"/>
        <v>3.04</v>
      </c>
      <c r="N18" s="90">
        <f t="shared" si="5"/>
        <v>2.7089999999999996</v>
      </c>
      <c r="AB18" s="16"/>
      <c r="AC18" s="1"/>
    </row>
    <row r="19" spans="1:33" ht="15" x14ac:dyDescent="0.25">
      <c r="A19" s="103" t="s">
        <v>22</v>
      </c>
      <c r="B19" s="98">
        <f t="shared" ref="B19:N19" si="6">MAX(B3:B13)</f>
        <v>4.8</v>
      </c>
      <c r="C19" s="98">
        <f t="shared" si="6"/>
        <v>5.16</v>
      </c>
      <c r="D19" s="98">
        <f t="shared" si="6"/>
        <v>4.7699999999999996</v>
      </c>
      <c r="E19" s="98">
        <f t="shared" si="6"/>
        <v>3.94</v>
      </c>
      <c r="F19" s="98">
        <f t="shared" si="6"/>
        <v>3.3959999999999999</v>
      </c>
      <c r="G19" s="98">
        <f t="shared" si="6"/>
        <v>3.22</v>
      </c>
      <c r="H19" s="98">
        <f t="shared" si="6"/>
        <v>3.59</v>
      </c>
      <c r="I19" s="98">
        <f t="shared" si="6"/>
        <v>3.51</v>
      </c>
      <c r="J19" s="98">
        <f t="shared" si="6"/>
        <v>2.87</v>
      </c>
      <c r="K19" s="98">
        <f t="shared" si="6"/>
        <v>2.76</v>
      </c>
      <c r="L19" s="98">
        <f t="shared" si="6"/>
        <v>3.0059999999999998</v>
      </c>
      <c r="M19" s="98">
        <f t="shared" si="6"/>
        <v>3.8220000000000001</v>
      </c>
      <c r="N19" s="90">
        <f t="shared" si="6"/>
        <v>3.4130000000000011</v>
      </c>
      <c r="AC19" s="1"/>
    </row>
    <row r="20" spans="1:33" ht="15" x14ac:dyDescent="0.25">
      <c r="A20" s="103" t="s">
        <v>23</v>
      </c>
      <c r="B20" s="98">
        <f t="shared" ref="B20:N20" si="7">QUARTILE(B3:B13,1)</f>
        <v>3.7149999999999999</v>
      </c>
      <c r="C20" s="98">
        <f t="shared" si="7"/>
        <v>3.9529999999999998</v>
      </c>
      <c r="D20" s="98">
        <f t="shared" si="7"/>
        <v>3.6185</v>
      </c>
      <c r="E20" s="98">
        <f t="shared" si="7"/>
        <v>3.33</v>
      </c>
      <c r="F20" s="98">
        <f t="shared" si="7"/>
        <v>2.3879999999999999</v>
      </c>
      <c r="G20" s="98">
        <f t="shared" si="7"/>
        <v>2.34</v>
      </c>
      <c r="H20" s="98">
        <f t="shared" si="7"/>
        <v>2.4702500000000001</v>
      </c>
      <c r="I20" s="98">
        <f t="shared" si="7"/>
        <v>2.407</v>
      </c>
      <c r="J20" s="98">
        <f t="shared" si="7"/>
        <v>2.2599999999999998</v>
      </c>
      <c r="K20" s="98">
        <f t="shared" si="7"/>
        <v>2.1339999999999999</v>
      </c>
      <c r="L20" s="98">
        <f t="shared" si="7"/>
        <v>2.4340000000000002</v>
      </c>
      <c r="M20" s="98">
        <f t="shared" si="7"/>
        <v>3.2559999999999998</v>
      </c>
      <c r="N20" s="90">
        <f t="shared" si="7"/>
        <v>2.9529583333333331</v>
      </c>
      <c r="AC20" s="1"/>
      <c r="AD20" s="16"/>
      <c r="AE20" s="16"/>
      <c r="AF20" s="1"/>
      <c r="AG20" s="1"/>
    </row>
    <row r="21" spans="1:33" ht="15" x14ac:dyDescent="0.25">
      <c r="A21" s="103" t="s">
        <v>24</v>
      </c>
      <c r="B21" s="98">
        <f t="shared" ref="B21:N21" si="8">QUARTILE(B3:B13,2)</f>
        <v>3.7490000000000001</v>
      </c>
      <c r="C21" s="98">
        <f t="shared" si="8"/>
        <v>4.17</v>
      </c>
      <c r="D21" s="98">
        <f t="shared" si="8"/>
        <v>4.4194999999999993</v>
      </c>
      <c r="E21" s="98">
        <f t="shared" si="8"/>
        <v>3.44</v>
      </c>
      <c r="F21" s="98">
        <f t="shared" si="8"/>
        <v>2.5870000000000002</v>
      </c>
      <c r="G21" s="98">
        <f t="shared" si="8"/>
        <v>2.3969999999999998</v>
      </c>
      <c r="H21" s="98">
        <f t="shared" si="8"/>
        <v>2.74</v>
      </c>
      <c r="I21" s="98">
        <f t="shared" si="8"/>
        <v>2.665</v>
      </c>
      <c r="J21" s="98">
        <f t="shared" si="8"/>
        <v>2.42</v>
      </c>
      <c r="K21" s="98">
        <f t="shared" si="8"/>
        <v>2.274</v>
      </c>
      <c r="L21" s="98">
        <f t="shared" si="8"/>
        <v>2.6930000000000001</v>
      </c>
      <c r="M21" s="98">
        <f t="shared" si="8"/>
        <v>3.2879999999999998</v>
      </c>
      <c r="N21" s="90">
        <f t="shared" si="8"/>
        <v>3.1343333333333332</v>
      </c>
      <c r="AC21" s="1"/>
      <c r="AD21" s="16"/>
      <c r="AE21" s="16"/>
      <c r="AF21" s="1"/>
      <c r="AG21" s="1"/>
    </row>
    <row r="22" spans="1:33" ht="15" x14ac:dyDescent="0.25">
      <c r="A22" s="103" t="s">
        <v>25</v>
      </c>
      <c r="B22" s="98">
        <f t="shared" ref="B22:N22" si="9">QUARTILE(B3:B13,3)</f>
        <v>4.37</v>
      </c>
      <c r="C22" s="98">
        <f t="shared" si="9"/>
        <v>4.375</v>
      </c>
      <c r="D22" s="98">
        <f t="shared" si="9"/>
        <v>4.5124999999999993</v>
      </c>
      <c r="E22" s="98">
        <f t="shared" si="9"/>
        <v>3.8319999999999999</v>
      </c>
      <c r="F22" s="98">
        <f t="shared" si="9"/>
        <v>2.84</v>
      </c>
      <c r="G22" s="98">
        <f t="shared" si="9"/>
        <v>2.44</v>
      </c>
      <c r="H22" s="98">
        <f t="shared" si="9"/>
        <v>2.867</v>
      </c>
      <c r="I22" s="98">
        <f t="shared" si="9"/>
        <v>2.7522500000000001</v>
      </c>
      <c r="J22" s="98">
        <f t="shared" si="9"/>
        <v>2.5710000000000002</v>
      </c>
      <c r="K22" s="98">
        <f t="shared" si="9"/>
        <v>2.5299999999999998</v>
      </c>
      <c r="L22" s="98">
        <f t="shared" si="9"/>
        <v>2.76</v>
      </c>
      <c r="M22" s="98">
        <f t="shared" si="9"/>
        <v>3.37</v>
      </c>
      <c r="N22" s="90">
        <f t="shared" si="9"/>
        <v>3.2357916666666657</v>
      </c>
      <c r="AC22" s="1"/>
      <c r="AD22" s="16"/>
      <c r="AE22" s="16"/>
      <c r="AF22" s="1"/>
      <c r="AG22" s="1"/>
    </row>
    <row r="23" spans="1:33" x14ac:dyDescent="0.2">
      <c r="AC23" s="1"/>
      <c r="AD23" s="16"/>
      <c r="AE23" s="16"/>
      <c r="AF23" s="1"/>
      <c r="AG23" s="1"/>
    </row>
    <row r="24" spans="1:33" x14ac:dyDescent="0.2">
      <c r="AC24" s="1"/>
      <c r="AD24" s="16"/>
      <c r="AE24" s="16"/>
      <c r="AF24" s="1"/>
      <c r="AG24" s="1"/>
    </row>
    <row r="25" spans="1:33" ht="18.75" x14ac:dyDescent="0.3">
      <c r="A25" s="24" t="s">
        <v>99</v>
      </c>
      <c r="AC25" s="1"/>
      <c r="AD25" s="16"/>
      <c r="AE25" s="16"/>
      <c r="AF25" s="1"/>
      <c r="AG25" s="1"/>
    </row>
    <row r="26" spans="1:33" ht="15.75" x14ac:dyDescent="0.25">
      <c r="A26" s="4" t="s">
        <v>15</v>
      </c>
      <c r="B26" s="69" t="s">
        <v>2</v>
      </c>
      <c r="C26" s="69" t="s">
        <v>3</v>
      </c>
      <c r="D26" s="69" t="s">
        <v>4</v>
      </c>
      <c r="E26" s="69" t="s">
        <v>5</v>
      </c>
      <c r="F26" s="69" t="s">
        <v>6</v>
      </c>
      <c r="G26" s="69" t="s">
        <v>16</v>
      </c>
      <c r="H26" s="69" t="s">
        <v>17</v>
      </c>
      <c r="I26" s="69" t="s">
        <v>7</v>
      </c>
      <c r="J26" s="69" t="s">
        <v>8</v>
      </c>
      <c r="K26" s="69" t="s">
        <v>9</v>
      </c>
      <c r="L26" s="69" t="s">
        <v>10</v>
      </c>
      <c r="M26" s="69" t="s">
        <v>11</v>
      </c>
      <c r="N26" s="6" t="s">
        <v>1</v>
      </c>
      <c r="O26" s="6" t="s">
        <v>55</v>
      </c>
      <c r="AD26" s="16"/>
      <c r="AE26" s="16"/>
      <c r="AF26" s="1"/>
      <c r="AG26" s="1"/>
    </row>
    <row r="27" spans="1:33" ht="15" x14ac:dyDescent="0.25">
      <c r="A27" s="9">
        <v>2015</v>
      </c>
      <c r="B27" s="16"/>
      <c r="C27" s="16"/>
      <c r="D27" s="16">
        <v>15.72</v>
      </c>
      <c r="E27" s="16">
        <v>12.58</v>
      </c>
      <c r="F27" s="16">
        <v>10.76</v>
      </c>
      <c r="G27" s="16">
        <v>15.11</v>
      </c>
      <c r="H27" s="16">
        <v>11.31</v>
      </c>
      <c r="I27" s="16">
        <v>17.78</v>
      </c>
      <c r="J27" s="16">
        <v>13.25</v>
      </c>
      <c r="K27" s="16">
        <v>11.64</v>
      </c>
      <c r="L27" s="16">
        <v>11.94</v>
      </c>
      <c r="M27" s="16">
        <v>11</v>
      </c>
      <c r="N27" s="18">
        <f t="shared" ref="N27:N31" si="10">AVERAGE(B27:M27)</f>
        <v>13.109</v>
      </c>
      <c r="O27" s="18">
        <f>MAX(B27:M27)</f>
        <v>17.78</v>
      </c>
      <c r="AD27" s="16"/>
      <c r="AE27" s="16"/>
      <c r="AF27" s="1"/>
      <c r="AG27" s="1"/>
    </row>
    <row r="28" spans="1:33" ht="15" x14ac:dyDescent="0.25">
      <c r="A28" s="9">
        <v>2016</v>
      </c>
      <c r="B28" s="16">
        <v>14.11</v>
      </c>
      <c r="C28" s="16">
        <v>15.5</v>
      </c>
      <c r="D28" s="16">
        <v>13.15</v>
      </c>
      <c r="E28" s="16">
        <v>15.37</v>
      </c>
      <c r="F28" s="16">
        <v>14.45</v>
      </c>
      <c r="G28" s="16">
        <v>17.68</v>
      </c>
      <c r="H28" s="16">
        <v>14.09</v>
      </c>
      <c r="I28" s="16">
        <v>14.9</v>
      </c>
      <c r="J28" s="16">
        <v>12.54</v>
      </c>
      <c r="K28" s="16">
        <v>10.8</v>
      </c>
      <c r="L28" s="16">
        <v>17.7</v>
      </c>
      <c r="M28" s="16">
        <v>14.41</v>
      </c>
      <c r="N28" s="18">
        <f t="shared" si="10"/>
        <v>14.558333333333332</v>
      </c>
      <c r="O28" s="18">
        <f>MAX(B28:M28)</f>
        <v>17.7</v>
      </c>
      <c r="AD28" s="16"/>
      <c r="AE28" s="16"/>
      <c r="AF28" s="1"/>
      <c r="AG28" s="1"/>
    </row>
    <row r="29" spans="1:33" ht="15" x14ac:dyDescent="0.25">
      <c r="A29" s="9">
        <v>2017</v>
      </c>
      <c r="B29" s="16">
        <v>14.88</v>
      </c>
      <c r="C29" s="16">
        <v>16.97</v>
      </c>
      <c r="D29" s="16">
        <v>16.78</v>
      </c>
      <c r="E29" s="16">
        <v>12.41</v>
      </c>
      <c r="F29" s="16">
        <v>16.27</v>
      </c>
      <c r="G29" s="16">
        <v>13.11</v>
      </c>
      <c r="H29" s="16">
        <v>11</v>
      </c>
      <c r="I29" s="16">
        <v>14.78</v>
      </c>
      <c r="J29" s="16">
        <v>13.66</v>
      </c>
      <c r="K29" s="16">
        <v>19.8</v>
      </c>
      <c r="L29" s="16">
        <v>13.9</v>
      </c>
      <c r="M29" s="16">
        <v>13.62</v>
      </c>
      <c r="N29" s="18">
        <f t="shared" si="10"/>
        <v>14.765000000000002</v>
      </c>
      <c r="O29" s="18">
        <f>MAX(B29:M29)</f>
        <v>19.8</v>
      </c>
      <c r="AD29" s="16"/>
      <c r="AE29" s="16"/>
      <c r="AF29" s="1"/>
      <c r="AG29" s="1"/>
    </row>
    <row r="30" spans="1:33" ht="15" x14ac:dyDescent="0.25">
      <c r="A30" s="9">
        <v>2018</v>
      </c>
      <c r="B30" s="16">
        <v>15.23</v>
      </c>
      <c r="C30" s="16">
        <v>16.03</v>
      </c>
      <c r="D30" s="16">
        <v>14.97</v>
      </c>
      <c r="E30" s="16">
        <v>12.31</v>
      </c>
      <c r="F30" s="16">
        <v>10.62</v>
      </c>
      <c r="G30" s="16">
        <v>11.09</v>
      </c>
      <c r="H30" s="16">
        <v>12.09</v>
      </c>
      <c r="I30" s="16">
        <v>11.58</v>
      </c>
      <c r="J30" s="16">
        <v>16.170000000000002</v>
      </c>
      <c r="K30" s="16">
        <v>12.31</v>
      </c>
      <c r="L30" s="16">
        <v>12.21</v>
      </c>
      <c r="M30" s="16">
        <v>12.11</v>
      </c>
      <c r="N30" s="18">
        <f t="shared" si="10"/>
        <v>13.060000000000002</v>
      </c>
      <c r="O30" s="18">
        <f>MAX(B30:M30)</f>
        <v>16.170000000000002</v>
      </c>
      <c r="AD30" s="16"/>
      <c r="AE30" s="16"/>
      <c r="AF30" s="1"/>
      <c r="AG30" s="1"/>
    </row>
    <row r="31" spans="1:33" ht="15" x14ac:dyDescent="0.25">
      <c r="A31" s="9">
        <v>2019</v>
      </c>
      <c r="B31" s="16">
        <v>13.62</v>
      </c>
      <c r="C31" s="16">
        <v>12.7</v>
      </c>
      <c r="D31" s="16">
        <v>14.6</v>
      </c>
      <c r="E31" s="16">
        <v>14.27</v>
      </c>
      <c r="F31" s="16">
        <v>10.72</v>
      </c>
      <c r="G31" s="16">
        <v>14.35</v>
      </c>
      <c r="H31" s="16">
        <v>15.19</v>
      </c>
      <c r="I31" s="16">
        <v>16.11</v>
      </c>
      <c r="J31" s="16">
        <v>14.82</v>
      </c>
      <c r="K31" s="16">
        <v>10.35</v>
      </c>
      <c r="L31" s="16">
        <v>12.66</v>
      </c>
      <c r="M31" s="16">
        <v>13.27</v>
      </c>
      <c r="N31" s="18">
        <f t="shared" si="10"/>
        <v>13.555</v>
      </c>
      <c r="O31" s="18">
        <f>MAX(B31:M31)</f>
        <v>16.11</v>
      </c>
      <c r="AD31" s="16"/>
      <c r="AE31" s="16"/>
      <c r="AF31" s="1"/>
      <c r="AG31" s="1"/>
    </row>
    <row r="32" spans="1:33" ht="15" x14ac:dyDescent="0.25">
      <c r="A32" s="9">
        <v>2020</v>
      </c>
      <c r="B32" s="16">
        <v>15.07</v>
      </c>
      <c r="C32" s="16">
        <v>13.68</v>
      </c>
      <c r="D32" s="16">
        <v>13.37</v>
      </c>
      <c r="E32" s="16">
        <v>11.21</v>
      </c>
      <c r="F32" s="16">
        <v>12.33</v>
      </c>
      <c r="G32" s="16">
        <v>14.11</v>
      </c>
      <c r="H32" s="16"/>
      <c r="I32" s="16"/>
      <c r="J32" s="16">
        <v>14.58</v>
      </c>
      <c r="K32" s="16">
        <v>11.09</v>
      </c>
      <c r="L32" s="16">
        <v>14.94</v>
      </c>
      <c r="M32" s="16">
        <v>12.54</v>
      </c>
      <c r="N32" s="18"/>
    </row>
    <row r="33" spans="1:28" ht="15" x14ac:dyDescent="0.25">
      <c r="A33" s="9">
        <v>2021</v>
      </c>
      <c r="B33" s="16">
        <v>14.9</v>
      </c>
      <c r="C33" s="16">
        <v>14.07</v>
      </c>
      <c r="D33" s="16">
        <v>13.7</v>
      </c>
      <c r="E33" s="16">
        <v>12.92</v>
      </c>
      <c r="F33" s="16">
        <v>12.94</v>
      </c>
      <c r="G33" s="16">
        <v>14.52</v>
      </c>
      <c r="H33" s="16">
        <v>15.95</v>
      </c>
      <c r="I33" s="16">
        <v>11.23</v>
      </c>
      <c r="J33" s="16">
        <v>9.92</v>
      </c>
      <c r="K33" s="16">
        <v>15.41</v>
      </c>
      <c r="L33" s="16">
        <v>13.11</v>
      </c>
      <c r="M33" s="16">
        <v>11.07</v>
      </c>
      <c r="N33" s="18">
        <f t="shared" ref="N33" si="11">AVERAGE(B33:M33)</f>
        <v>13.311666666666667</v>
      </c>
      <c r="O33" s="18">
        <f>MAX(B33:M33)</f>
        <v>15.95</v>
      </c>
    </row>
    <row r="34" spans="1:28" ht="15" x14ac:dyDescent="0.25">
      <c r="A34" s="9">
        <v>2022</v>
      </c>
      <c r="B34" s="16">
        <v>11.92</v>
      </c>
      <c r="C34" s="16">
        <v>13.45</v>
      </c>
      <c r="D34" s="16">
        <v>11.76</v>
      </c>
      <c r="E34" s="16">
        <v>10.39</v>
      </c>
      <c r="F34" s="16">
        <v>11.29</v>
      </c>
      <c r="G34" s="16">
        <v>10.29</v>
      </c>
      <c r="H34" s="16">
        <v>11.92</v>
      </c>
      <c r="I34" s="16">
        <v>13.35</v>
      </c>
      <c r="J34" s="16">
        <v>9.66</v>
      </c>
      <c r="K34" s="16">
        <v>10.72</v>
      </c>
      <c r="L34" s="16">
        <v>10.68</v>
      </c>
      <c r="M34" s="16">
        <v>12.15</v>
      </c>
      <c r="N34" s="18">
        <f t="shared" ref="N34" si="12">AVERAGE(B34:M34)</f>
        <v>11.464999999999998</v>
      </c>
      <c r="O34" s="18">
        <f>MAX(B34:M34)</f>
        <v>13.45</v>
      </c>
    </row>
    <row r="35" spans="1:28" ht="15" x14ac:dyDescent="0.25">
      <c r="A35" s="9">
        <v>2023</v>
      </c>
      <c r="B35" s="16">
        <v>14.56</v>
      </c>
      <c r="C35" s="16">
        <v>13.56</v>
      </c>
      <c r="D35" s="16">
        <v>13.25</v>
      </c>
      <c r="E35" s="16">
        <v>11.74</v>
      </c>
      <c r="F35" s="16">
        <v>13.99</v>
      </c>
      <c r="G35" s="16">
        <v>12.62</v>
      </c>
      <c r="H35" s="16">
        <v>12.25</v>
      </c>
      <c r="I35" s="16">
        <v>14.05</v>
      </c>
      <c r="J35" s="16">
        <v>14.54</v>
      </c>
      <c r="K35" s="16">
        <v>11.62</v>
      </c>
      <c r="L35" s="16">
        <v>11.29</v>
      </c>
      <c r="M35" s="16">
        <v>14.99</v>
      </c>
      <c r="N35" s="18">
        <f t="shared" ref="N35" si="13">AVERAGE(B35:M35)</f>
        <v>13.205</v>
      </c>
      <c r="O35" s="18">
        <f>MAX(B35:M35)</f>
        <v>14.99</v>
      </c>
    </row>
    <row r="36" spans="1:28" ht="15" x14ac:dyDescent="0.25">
      <c r="A36" s="9">
        <v>2024</v>
      </c>
      <c r="B36" s="16">
        <v>12.5</v>
      </c>
      <c r="C36" s="16">
        <v>12.96</v>
      </c>
      <c r="D36" s="16">
        <v>13.54</v>
      </c>
      <c r="E36" s="16"/>
      <c r="F36" s="16"/>
      <c r="G36" s="16"/>
      <c r="H36" s="16"/>
      <c r="I36" s="16"/>
      <c r="J36" s="16"/>
      <c r="K36" s="16"/>
      <c r="L36" s="16"/>
      <c r="M36" s="16"/>
      <c r="N36" s="18"/>
    </row>
    <row r="37" spans="1:28" ht="15" x14ac:dyDescent="0.25">
      <c r="A37" s="9">
        <v>2025</v>
      </c>
      <c r="B37" s="16"/>
      <c r="C37" s="16"/>
      <c r="D37" s="16"/>
      <c r="E37" s="16"/>
      <c r="F37" s="16"/>
      <c r="G37" s="16"/>
      <c r="H37" s="16"/>
      <c r="I37" s="16"/>
      <c r="J37" s="16"/>
      <c r="K37" s="16"/>
      <c r="L37" s="16"/>
      <c r="M37" s="16"/>
      <c r="N37" s="18"/>
    </row>
    <row r="38" spans="1:28" ht="15" x14ac:dyDescent="0.25">
      <c r="A38" s="7"/>
      <c r="N38" s="19"/>
    </row>
    <row r="39" spans="1:28" ht="15" x14ac:dyDescent="0.25">
      <c r="A39" s="103" t="s">
        <v>18</v>
      </c>
      <c r="B39" s="98">
        <f t="shared" ref="B39:N39" si="14">AVERAGE(B27:B37)</f>
        <v>14.087777777777779</v>
      </c>
      <c r="C39" s="98">
        <f t="shared" si="14"/>
        <v>14.324444444444444</v>
      </c>
      <c r="D39" s="98">
        <f t="shared" si="14"/>
        <v>14.084</v>
      </c>
      <c r="E39" s="98">
        <f t="shared" si="14"/>
        <v>12.577777777777778</v>
      </c>
      <c r="F39" s="98">
        <f t="shared" si="14"/>
        <v>12.596666666666666</v>
      </c>
      <c r="G39" s="98">
        <f t="shared" si="14"/>
        <v>13.653333333333332</v>
      </c>
      <c r="H39" s="98">
        <f t="shared" si="14"/>
        <v>12.975</v>
      </c>
      <c r="I39" s="98">
        <f t="shared" si="14"/>
        <v>14.2225</v>
      </c>
      <c r="J39" s="98">
        <f t="shared" si="14"/>
        <v>13.237777777777776</v>
      </c>
      <c r="K39" s="98">
        <f t="shared" si="14"/>
        <v>12.637777777777778</v>
      </c>
      <c r="L39" s="98">
        <f t="shared" si="14"/>
        <v>13.158888888888887</v>
      </c>
      <c r="M39" s="98">
        <f t="shared" si="14"/>
        <v>12.795555555555554</v>
      </c>
      <c r="N39" s="18">
        <f t="shared" si="14"/>
        <v>13.378625000000001</v>
      </c>
    </row>
    <row r="40" spans="1:28" ht="15" x14ac:dyDescent="0.25">
      <c r="A40" s="103" t="s">
        <v>19</v>
      </c>
      <c r="B40" s="98">
        <f t="shared" ref="B40:N40" si="15">STDEV(B27:B37)</f>
        <v>1.1842379171621069</v>
      </c>
      <c r="C40" s="98">
        <f t="shared" si="15"/>
        <v>1.4840578754812015</v>
      </c>
      <c r="D40" s="98">
        <f t="shared" si="15"/>
        <v>1.449836772421871</v>
      </c>
      <c r="E40" s="98">
        <f t="shared" si="15"/>
        <v>1.5098077508227483</v>
      </c>
      <c r="F40" s="98">
        <f t="shared" si="15"/>
        <v>1.9864667125325846</v>
      </c>
      <c r="G40" s="98">
        <f t="shared" si="15"/>
        <v>2.2086930524633832</v>
      </c>
      <c r="H40" s="98">
        <f t="shared" si="15"/>
        <v>1.8552935847768937</v>
      </c>
      <c r="I40" s="98">
        <f t="shared" si="15"/>
        <v>2.1947062933991353</v>
      </c>
      <c r="J40" s="98">
        <f t="shared" si="15"/>
        <v>2.2099817746860375</v>
      </c>
      <c r="K40" s="98">
        <f t="shared" si="15"/>
        <v>3.0782778374351514</v>
      </c>
      <c r="L40" s="98">
        <f t="shared" si="15"/>
        <v>2.1394593034482314</v>
      </c>
      <c r="M40" s="98">
        <f t="shared" si="15"/>
        <v>1.3910617447754887</v>
      </c>
      <c r="N40" s="90">
        <f t="shared" si="15"/>
        <v>1.0152877680658465</v>
      </c>
    </row>
    <row r="41" spans="1:28" ht="15" x14ac:dyDescent="0.25">
      <c r="A41" s="103" t="s">
        <v>20</v>
      </c>
      <c r="B41" s="98">
        <f t="shared" ref="B41:N41" si="16">B40/B39*100</f>
        <v>8.4061371200086459</v>
      </c>
      <c r="C41" s="98">
        <f t="shared" si="16"/>
        <v>10.360317157408327</v>
      </c>
      <c r="D41" s="98">
        <f t="shared" si="16"/>
        <v>10.294211675815614</v>
      </c>
      <c r="E41" s="98">
        <f t="shared" si="16"/>
        <v>12.003771870498884</v>
      </c>
      <c r="F41" s="98">
        <f t="shared" si="16"/>
        <v>15.769780729287522</v>
      </c>
      <c r="G41" s="98">
        <f t="shared" si="16"/>
        <v>16.176951067847046</v>
      </c>
      <c r="H41" s="98">
        <f t="shared" si="16"/>
        <v>14.298987165910548</v>
      </c>
      <c r="I41" s="98">
        <f t="shared" si="16"/>
        <v>15.43122723430575</v>
      </c>
      <c r="J41" s="98">
        <f t="shared" si="16"/>
        <v>16.694507278977959</v>
      </c>
      <c r="K41" s="98">
        <f t="shared" si="16"/>
        <v>24.357746207944754</v>
      </c>
      <c r="L41" s="98">
        <f t="shared" si="16"/>
        <v>16.258662273945863</v>
      </c>
      <c r="M41" s="98">
        <f t="shared" si="16"/>
        <v>10.871444688241924</v>
      </c>
      <c r="N41" s="90">
        <f t="shared" si="16"/>
        <v>7.5888797844759566</v>
      </c>
    </row>
    <row r="42" spans="1:28" ht="15" x14ac:dyDescent="0.25">
      <c r="A42" s="103" t="s">
        <v>21</v>
      </c>
      <c r="B42" s="98">
        <f t="shared" ref="B42:N42" si="17">MIN(B27:B37)</f>
        <v>11.92</v>
      </c>
      <c r="C42" s="98">
        <f t="shared" si="17"/>
        <v>12.7</v>
      </c>
      <c r="D42" s="98">
        <f t="shared" si="17"/>
        <v>11.76</v>
      </c>
      <c r="E42" s="98">
        <f t="shared" si="17"/>
        <v>10.39</v>
      </c>
      <c r="F42" s="98">
        <f t="shared" si="17"/>
        <v>10.62</v>
      </c>
      <c r="G42" s="98">
        <f t="shared" si="17"/>
        <v>10.29</v>
      </c>
      <c r="H42" s="98">
        <f t="shared" si="17"/>
        <v>11</v>
      </c>
      <c r="I42" s="98">
        <f t="shared" si="17"/>
        <v>11.23</v>
      </c>
      <c r="J42" s="98">
        <f t="shared" si="17"/>
        <v>9.66</v>
      </c>
      <c r="K42" s="98">
        <f t="shared" si="17"/>
        <v>10.35</v>
      </c>
      <c r="L42" s="98">
        <f t="shared" si="17"/>
        <v>10.68</v>
      </c>
      <c r="M42" s="98">
        <f t="shared" si="17"/>
        <v>11</v>
      </c>
      <c r="N42" s="90">
        <f t="shared" si="17"/>
        <v>11.464999999999998</v>
      </c>
    </row>
    <row r="43" spans="1:28" ht="15" x14ac:dyDescent="0.25">
      <c r="A43" s="103" t="s">
        <v>22</v>
      </c>
      <c r="B43" s="98">
        <f t="shared" ref="B43:N43" si="18">MAX(B27:B37)</f>
        <v>15.23</v>
      </c>
      <c r="C43" s="98">
        <f t="shared" si="18"/>
        <v>16.97</v>
      </c>
      <c r="D43" s="98">
        <f t="shared" si="18"/>
        <v>16.78</v>
      </c>
      <c r="E43" s="98">
        <f t="shared" si="18"/>
        <v>15.37</v>
      </c>
      <c r="F43" s="98">
        <f t="shared" si="18"/>
        <v>16.27</v>
      </c>
      <c r="G43" s="98">
        <f t="shared" si="18"/>
        <v>17.68</v>
      </c>
      <c r="H43" s="98">
        <f t="shared" si="18"/>
        <v>15.95</v>
      </c>
      <c r="I43" s="98">
        <f t="shared" si="18"/>
        <v>17.78</v>
      </c>
      <c r="J43" s="98">
        <f t="shared" si="18"/>
        <v>16.170000000000002</v>
      </c>
      <c r="K43" s="98">
        <f t="shared" si="18"/>
        <v>19.8</v>
      </c>
      <c r="L43" s="98">
        <f t="shared" si="18"/>
        <v>17.7</v>
      </c>
      <c r="M43" s="98">
        <f t="shared" si="18"/>
        <v>14.99</v>
      </c>
      <c r="N43" s="90">
        <f t="shared" si="18"/>
        <v>14.765000000000002</v>
      </c>
    </row>
    <row r="44" spans="1:28" ht="15" x14ac:dyDescent="0.25">
      <c r="A44" s="103" t="s">
        <v>23</v>
      </c>
      <c r="B44" s="98">
        <f t="shared" ref="B44:N44" si="19">QUARTILE(B27:B37,1)</f>
        <v>13.62</v>
      </c>
      <c r="C44" s="98">
        <f t="shared" si="19"/>
        <v>13.45</v>
      </c>
      <c r="D44" s="98">
        <f t="shared" si="19"/>
        <v>13.28</v>
      </c>
      <c r="E44" s="98">
        <f t="shared" si="19"/>
        <v>11.74</v>
      </c>
      <c r="F44" s="98">
        <f t="shared" si="19"/>
        <v>10.76</v>
      </c>
      <c r="G44" s="98">
        <f t="shared" si="19"/>
        <v>12.62</v>
      </c>
      <c r="H44" s="98">
        <f t="shared" si="19"/>
        <v>11.7675</v>
      </c>
      <c r="I44" s="98">
        <f t="shared" si="19"/>
        <v>12.907499999999999</v>
      </c>
      <c r="J44" s="98">
        <f t="shared" si="19"/>
        <v>12.54</v>
      </c>
      <c r="K44" s="98">
        <f t="shared" si="19"/>
        <v>10.8</v>
      </c>
      <c r="L44" s="98">
        <f t="shared" si="19"/>
        <v>11.94</v>
      </c>
      <c r="M44" s="98">
        <f t="shared" si="19"/>
        <v>12.11</v>
      </c>
      <c r="N44" s="90">
        <f t="shared" si="19"/>
        <v>13.09675</v>
      </c>
    </row>
    <row r="45" spans="1:28" ht="15" x14ac:dyDescent="0.25">
      <c r="A45" s="103" t="s">
        <v>24</v>
      </c>
      <c r="B45" s="98">
        <f t="shared" ref="B45:N45" si="20">QUARTILE(B27:B37,2)</f>
        <v>14.56</v>
      </c>
      <c r="C45" s="98">
        <f t="shared" si="20"/>
        <v>13.68</v>
      </c>
      <c r="D45" s="98">
        <f t="shared" si="20"/>
        <v>13.62</v>
      </c>
      <c r="E45" s="98">
        <f t="shared" si="20"/>
        <v>12.41</v>
      </c>
      <c r="F45" s="98">
        <f t="shared" si="20"/>
        <v>12.33</v>
      </c>
      <c r="G45" s="98">
        <f t="shared" si="20"/>
        <v>14.11</v>
      </c>
      <c r="H45" s="98">
        <f t="shared" si="20"/>
        <v>12.17</v>
      </c>
      <c r="I45" s="98">
        <f t="shared" si="20"/>
        <v>14.414999999999999</v>
      </c>
      <c r="J45" s="98">
        <f t="shared" si="20"/>
        <v>13.66</v>
      </c>
      <c r="K45" s="98">
        <f t="shared" si="20"/>
        <v>11.62</v>
      </c>
      <c r="L45" s="98">
        <f t="shared" si="20"/>
        <v>12.66</v>
      </c>
      <c r="M45" s="98">
        <f t="shared" si="20"/>
        <v>12.54</v>
      </c>
      <c r="N45" s="90">
        <f t="shared" si="20"/>
        <v>13.258333333333333</v>
      </c>
    </row>
    <row r="46" spans="1:28" ht="15" x14ac:dyDescent="0.25">
      <c r="A46" s="103" t="s">
        <v>25</v>
      </c>
      <c r="B46" s="98">
        <f t="shared" ref="B46:N46" si="21">QUARTILE(B27:B37,3)</f>
        <v>14.9</v>
      </c>
      <c r="C46" s="98">
        <f t="shared" si="21"/>
        <v>15.5</v>
      </c>
      <c r="D46" s="98">
        <f t="shared" si="21"/>
        <v>14.877500000000001</v>
      </c>
      <c r="E46" s="98">
        <f t="shared" si="21"/>
        <v>12.92</v>
      </c>
      <c r="F46" s="98">
        <f t="shared" si="21"/>
        <v>13.99</v>
      </c>
      <c r="G46" s="98">
        <f t="shared" si="21"/>
        <v>14.52</v>
      </c>
      <c r="H46" s="98">
        <f t="shared" si="21"/>
        <v>14.365</v>
      </c>
      <c r="I46" s="98">
        <f t="shared" si="21"/>
        <v>15.202500000000001</v>
      </c>
      <c r="J46" s="98">
        <f t="shared" si="21"/>
        <v>14.58</v>
      </c>
      <c r="K46" s="98">
        <f t="shared" si="21"/>
        <v>12.31</v>
      </c>
      <c r="L46" s="98">
        <f t="shared" si="21"/>
        <v>13.9</v>
      </c>
      <c r="M46" s="98">
        <f t="shared" si="21"/>
        <v>13.62</v>
      </c>
      <c r="N46" s="90">
        <f t="shared" si="21"/>
        <v>13.805833333333332</v>
      </c>
      <c r="AB46" s="1"/>
    </row>
    <row r="47" spans="1:28" x14ac:dyDescent="0.2">
      <c r="AB47" s="1"/>
    </row>
    <row r="48" spans="1:28" ht="13.5" customHeight="1" x14ac:dyDescent="0.3">
      <c r="A48" s="24"/>
      <c r="AB48" s="1"/>
    </row>
    <row r="49" spans="1:28" ht="18.75" x14ac:dyDescent="0.3">
      <c r="A49" s="24" t="s">
        <v>98</v>
      </c>
      <c r="AB49" s="1"/>
    </row>
    <row r="50" spans="1:28" ht="15.75" x14ac:dyDescent="0.25">
      <c r="A50" s="4" t="s">
        <v>15</v>
      </c>
      <c r="B50" s="69" t="s">
        <v>2</v>
      </c>
      <c r="C50" s="69" t="s">
        <v>3</v>
      </c>
      <c r="D50" s="69" t="s">
        <v>4</v>
      </c>
      <c r="E50" s="69" t="s">
        <v>5</v>
      </c>
      <c r="F50" s="69" t="s">
        <v>6</v>
      </c>
      <c r="G50" s="69" t="s">
        <v>16</v>
      </c>
      <c r="H50" s="69" t="s">
        <v>17</v>
      </c>
      <c r="I50" s="69" t="s">
        <v>7</v>
      </c>
      <c r="J50" s="69" t="s">
        <v>8</v>
      </c>
      <c r="K50" s="69" t="s">
        <v>9</v>
      </c>
      <c r="L50" s="69" t="s">
        <v>10</v>
      </c>
      <c r="M50" s="69" t="s">
        <v>11</v>
      </c>
      <c r="N50" s="6" t="s">
        <v>1</v>
      </c>
      <c r="AB50" s="1"/>
    </row>
    <row r="51" spans="1:28" ht="15" x14ac:dyDescent="0.25">
      <c r="A51" s="9">
        <v>2015</v>
      </c>
      <c r="B51" s="16"/>
      <c r="C51" s="16"/>
      <c r="D51" s="16">
        <v>11.58</v>
      </c>
      <c r="E51" s="16">
        <v>10.28</v>
      </c>
      <c r="F51" s="16">
        <v>8.93</v>
      </c>
      <c r="G51" s="16">
        <v>9.0399999999999991</v>
      </c>
      <c r="H51" s="16">
        <v>8.9</v>
      </c>
      <c r="I51" s="16">
        <v>9.31</v>
      </c>
      <c r="J51" s="16">
        <v>9.19</v>
      </c>
      <c r="K51" s="16">
        <v>7.91</v>
      </c>
      <c r="L51" s="16">
        <v>8.1999999999999993</v>
      </c>
      <c r="M51" s="16">
        <v>8.82</v>
      </c>
      <c r="N51" s="18">
        <f t="shared" ref="N51:N59" si="22">AVERAGE(B51:M51)</f>
        <v>9.2159999999999993</v>
      </c>
      <c r="AB51" s="1"/>
    </row>
    <row r="52" spans="1:28" ht="15" x14ac:dyDescent="0.25">
      <c r="A52" s="9">
        <v>2016</v>
      </c>
      <c r="B52" s="16">
        <v>10.64</v>
      </c>
      <c r="C52" s="16">
        <v>12.08</v>
      </c>
      <c r="D52" s="16">
        <v>10.89</v>
      </c>
      <c r="E52" s="16">
        <v>10.94</v>
      </c>
      <c r="F52" s="16">
        <v>9.0299999999999994</v>
      </c>
      <c r="G52" s="16">
        <v>8.2899999999999991</v>
      </c>
      <c r="H52" s="16">
        <v>8.6300000000000008</v>
      </c>
      <c r="I52" s="16">
        <v>8.31</v>
      </c>
      <c r="J52" s="16">
        <v>8.92</v>
      </c>
      <c r="K52" s="16">
        <v>7.81</v>
      </c>
      <c r="L52" s="16">
        <v>8.33</v>
      </c>
      <c r="M52" s="16">
        <v>9.19</v>
      </c>
      <c r="N52" s="18">
        <f t="shared" si="22"/>
        <v>9.4216666666666669</v>
      </c>
      <c r="AB52" s="1"/>
    </row>
    <row r="53" spans="1:28" ht="15" x14ac:dyDescent="0.25">
      <c r="A53" s="9">
        <v>2017</v>
      </c>
      <c r="B53" s="16">
        <v>10.9</v>
      </c>
      <c r="C53" s="16">
        <v>10.89</v>
      </c>
      <c r="D53" s="16">
        <v>11.5</v>
      </c>
      <c r="E53" s="16">
        <v>9.4700000000000006</v>
      </c>
      <c r="F53" s="16">
        <v>8.09</v>
      </c>
      <c r="G53" s="16">
        <v>7.91</v>
      </c>
      <c r="H53" s="16">
        <v>8.36</v>
      </c>
      <c r="I53" s="16">
        <v>8.58</v>
      </c>
      <c r="J53" s="16">
        <v>8.15</v>
      </c>
      <c r="K53" s="16">
        <v>9.0500000000000007</v>
      </c>
      <c r="L53" s="16">
        <v>8.2899999999999991</v>
      </c>
      <c r="M53" s="16">
        <v>9.8699999999999992</v>
      </c>
      <c r="N53" s="18">
        <f t="shared" si="22"/>
        <v>9.2550000000000008</v>
      </c>
      <c r="AB53" s="1"/>
    </row>
    <row r="54" spans="1:28" ht="15" x14ac:dyDescent="0.25">
      <c r="A54" s="9">
        <v>2018</v>
      </c>
      <c r="B54" s="16">
        <v>10.11</v>
      </c>
      <c r="C54" s="16">
        <v>11.08</v>
      </c>
      <c r="D54" s="16">
        <v>10.94</v>
      </c>
      <c r="E54" s="16">
        <v>9.5399999999999991</v>
      </c>
      <c r="F54" s="16">
        <v>8.06</v>
      </c>
      <c r="G54" s="16">
        <v>7.91</v>
      </c>
      <c r="H54" s="16">
        <v>8.2799999999999994</v>
      </c>
      <c r="I54" s="16">
        <v>8.5399999999999991</v>
      </c>
      <c r="J54" s="16">
        <v>8.5500000000000007</v>
      </c>
      <c r="K54" s="16">
        <v>8.41</v>
      </c>
      <c r="L54" s="16">
        <v>8.42</v>
      </c>
      <c r="M54" s="16">
        <v>9.6</v>
      </c>
      <c r="N54" s="18">
        <f t="shared" si="22"/>
        <v>9.1199999999999992</v>
      </c>
      <c r="AB54" s="1"/>
    </row>
    <row r="55" spans="1:28" ht="15" x14ac:dyDescent="0.25">
      <c r="A55" s="9">
        <v>2019</v>
      </c>
      <c r="B55" s="16">
        <v>11.275</v>
      </c>
      <c r="C55" s="16">
        <v>10.878</v>
      </c>
      <c r="D55" s="16">
        <v>11.855</v>
      </c>
      <c r="E55" s="16">
        <v>10.172000000000001</v>
      </c>
      <c r="F55" s="16">
        <v>8.0730000000000004</v>
      </c>
      <c r="G55" s="16">
        <v>8.0670000000000002</v>
      </c>
      <c r="H55" s="16">
        <v>9.0429999999999993</v>
      </c>
      <c r="I55" s="16">
        <v>8.8010000000000002</v>
      </c>
      <c r="J55" s="16">
        <v>8.51</v>
      </c>
      <c r="K55" s="16">
        <v>7.9779999999999998</v>
      </c>
      <c r="L55" s="16">
        <v>8.5790000000000006</v>
      </c>
      <c r="M55" s="16">
        <v>9.1170000000000009</v>
      </c>
      <c r="N55" s="18">
        <f t="shared" si="22"/>
        <v>9.3623333333333338</v>
      </c>
      <c r="AB55" s="1"/>
    </row>
    <row r="56" spans="1:28" ht="15" x14ac:dyDescent="0.25">
      <c r="A56" s="9">
        <v>2020</v>
      </c>
      <c r="B56" s="16">
        <v>9.7370000000000001</v>
      </c>
      <c r="C56" s="16">
        <v>10.763999999999999</v>
      </c>
      <c r="D56" s="16">
        <v>11.298</v>
      </c>
      <c r="E56" s="16">
        <v>9.0809999999999995</v>
      </c>
      <c r="F56" s="16">
        <v>8.5269999999999992</v>
      </c>
      <c r="G56" s="16">
        <v>7.57</v>
      </c>
      <c r="H56" s="16"/>
      <c r="I56" s="16"/>
      <c r="J56" s="16">
        <v>8.2959999999999994</v>
      </c>
      <c r="K56" s="16">
        <v>7.819</v>
      </c>
      <c r="L56" s="16">
        <v>9.0630000000000006</v>
      </c>
      <c r="M56" s="16">
        <v>9.48</v>
      </c>
      <c r="N56" s="18"/>
      <c r="AB56" s="1"/>
    </row>
    <row r="57" spans="1:28" ht="15" x14ac:dyDescent="0.25">
      <c r="A57" s="9">
        <v>2021</v>
      </c>
      <c r="B57" s="16">
        <v>10.147</v>
      </c>
      <c r="C57" s="16">
        <v>10.052</v>
      </c>
      <c r="D57" s="16">
        <v>10.234999999999999</v>
      </c>
      <c r="E57" s="16">
        <v>8.9220000000000006</v>
      </c>
      <c r="F57" s="16">
        <v>8.3379999999999992</v>
      </c>
      <c r="G57" s="16">
        <v>7.8840000000000003</v>
      </c>
      <c r="H57" s="16">
        <v>8.3529999999999998</v>
      </c>
      <c r="I57" s="16">
        <v>7.7039999999999997</v>
      </c>
      <c r="J57" s="16">
        <v>7.73</v>
      </c>
      <c r="K57" s="16">
        <v>7.3929999999999998</v>
      </c>
      <c r="L57" s="16">
        <v>8.2520000000000007</v>
      </c>
      <c r="M57" s="16">
        <v>8.8480000000000008</v>
      </c>
      <c r="N57" s="18">
        <f t="shared" si="22"/>
        <v>8.6548333333333325</v>
      </c>
      <c r="AB57" s="1"/>
    </row>
    <row r="58" spans="1:28" ht="15" x14ac:dyDescent="0.25">
      <c r="A58" s="9">
        <v>2022</v>
      </c>
      <c r="B58" s="16">
        <v>9.766</v>
      </c>
      <c r="C58" s="16">
        <v>10.432</v>
      </c>
      <c r="D58" s="16">
        <v>9.6850000000000005</v>
      </c>
      <c r="E58" s="16">
        <v>8.26</v>
      </c>
      <c r="F58" s="16">
        <v>7.375</v>
      </c>
      <c r="G58" s="16">
        <v>7.3330000000000002</v>
      </c>
      <c r="H58" s="16">
        <v>7.7889999999999997</v>
      </c>
      <c r="I58" s="16">
        <v>7.7229999999999999</v>
      </c>
      <c r="J58" s="16">
        <v>7.1109999999999998</v>
      </c>
      <c r="K58" s="16">
        <v>7.5570000000000004</v>
      </c>
      <c r="L58" s="16">
        <v>7.29</v>
      </c>
      <c r="M58" s="16">
        <v>9.51</v>
      </c>
      <c r="N58" s="18">
        <f t="shared" si="22"/>
        <v>8.319250000000002</v>
      </c>
    </row>
    <row r="59" spans="1:28" ht="15" x14ac:dyDescent="0.25">
      <c r="A59" s="9">
        <v>2023</v>
      </c>
      <c r="B59" s="16">
        <v>10.048999999999999</v>
      </c>
      <c r="C59" s="16">
        <v>10.695</v>
      </c>
      <c r="D59" s="16">
        <v>9.7629999999999999</v>
      </c>
      <c r="E59" s="16">
        <v>10.023999999999999</v>
      </c>
      <c r="F59" s="16">
        <v>10.132</v>
      </c>
      <c r="G59" s="16">
        <v>7.9</v>
      </c>
      <c r="H59" s="16">
        <v>7.1609999999999996</v>
      </c>
      <c r="I59" s="16">
        <v>8.6010000000000009</v>
      </c>
      <c r="J59" s="16">
        <v>8.1560000000000006</v>
      </c>
      <c r="K59" s="16">
        <v>7.3220000000000001</v>
      </c>
      <c r="L59" s="16">
        <v>8.0500000000000007</v>
      </c>
      <c r="M59" s="16">
        <v>9.4079999999999995</v>
      </c>
      <c r="N59" s="18">
        <f t="shared" si="22"/>
        <v>8.9384166666666669</v>
      </c>
    </row>
    <row r="60" spans="1:28" ht="15" x14ac:dyDescent="0.25">
      <c r="A60" s="9">
        <v>2024</v>
      </c>
      <c r="B60" s="16">
        <v>9.3409999999999993</v>
      </c>
      <c r="C60" s="16">
        <v>10.38</v>
      </c>
      <c r="D60" s="16">
        <v>9.609</v>
      </c>
      <c r="E60" s="16"/>
      <c r="F60" s="16"/>
      <c r="G60" s="16"/>
      <c r="H60" s="16"/>
      <c r="I60" s="16"/>
      <c r="J60" s="16"/>
      <c r="K60" s="16"/>
      <c r="L60" s="16"/>
      <c r="M60" s="16"/>
      <c r="N60" s="18"/>
    </row>
    <row r="61" spans="1:28" ht="15" x14ac:dyDescent="0.25">
      <c r="A61" s="9">
        <v>2025</v>
      </c>
      <c r="B61" s="16"/>
      <c r="C61" s="16"/>
      <c r="D61" s="16"/>
      <c r="E61" s="16"/>
      <c r="F61" s="16"/>
      <c r="G61" s="16"/>
      <c r="H61" s="16"/>
      <c r="I61" s="16"/>
      <c r="J61" s="16"/>
      <c r="K61" s="16"/>
      <c r="L61" s="16"/>
      <c r="M61" s="16"/>
      <c r="N61" s="18"/>
    </row>
    <row r="62" spans="1:28" ht="15" x14ac:dyDescent="0.25">
      <c r="A62" s="7"/>
      <c r="N62" s="19"/>
    </row>
    <row r="63" spans="1:28" ht="15" x14ac:dyDescent="0.25">
      <c r="A63" s="103" t="s">
        <v>18</v>
      </c>
      <c r="B63" s="98">
        <f t="shared" ref="B63:N63" si="23">AVERAGE(B51:B61)</f>
        <v>10.218333333333332</v>
      </c>
      <c r="C63" s="98">
        <f t="shared" si="23"/>
        <v>10.805666666666667</v>
      </c>
      <c r="D63" s="98">
        <f t="shared" si="23"/>
        <v>10.7355</v>
      </c>
      <c r="E63" s="98">
        <f t="shared" si="23"/>
        <v>9.6321111111111115</v>
      </c>
      <c r="F63" s="98">
        <f t="shared" si="23"/>
        <v>8.5061111111111121</v>
      </c>
      <c r="G63" s="98">
        <f t="shared" si="23"/>
        <v>7.9893333333333345</v>
      </c>
      <c r="H63" s="98">
        <f t="shared" si="23"/>
        <v>8.3145000000000007</v>
      </c>
      <c r="I63" s="98">
        <f t="shared" si="23"/>
        <v>8.4461250000000003</v>
      </c>
      <c r="J63" s="98">
        <f t="shared" si="23"/>
        <v>8.2903333333333347</v>
      </c>
      <c r="K63" s="98">
        <f t="shared" si="23"/>
        <v>7.9165555555555569</v>
      </c>
      <c r="L63" s="98">
        <f t="shared" si="23"/>
        <v>8.2748888888888885</v>
      </c>
      <c r="M63" s="98">
        <f t="shared" si="23"/>
        <v>9.3158888888888889</v>
      </c>
      <c r="N63" s="18">
        <f t="shared" si="23"/>
        <v>9.0359374999999993</v>
      </c>
    </row>
    <row r="64" spans="1:28" ht="15" x14ac:dyDescent="0.25">
      <c r="A64" s="103" t="s">
        <v>19</v>
      </c>
      <c r="B64" s="98">
        <f t="shared" ref="B64:N64" si="24">STDEV(B51:B61)</f>
        <v>0.61344478154109394</v>
      </c>
      <c r="C64" s="98">
        <f t="shared" si="24"/>
        <v>0.57165811461047245</v>
      </c>
      <c r="D64" s="98">
        <f t="shared" si="24"/>
        <v>0.84995597925225919</v>
      </c>
      <c r="E64" s="98">
        <f t="shared" si="24"/>
        <v>0.8140043679926483</v>
      </c>
      <c r="F64" s="98">
        <f t="shared" si="24"/>
        <v>0.78783841053296633</v>
      </c>
      <c r="G64" s="98">
        <f t="shared" si="24"/>
        <v>0.47940197120996453</v>
      </c>
      <c r="H64" s="98">
        <f t="shared" si="24"/>
        <v>0.60763217257059166</v>
      </c>
      <c r="I64" s="98">
        <f t="shared" si="24"/>
        <v>0.53654008970173239</v>
      </c>
      <c r="J64" s="98">
        <f t="shared" si="24"/>
        <v>0.6188832684763742</v>
      </c>
      <c r="K64" s="98">
        <f t="shared" si="24"/>
        <v>0.53732674210184062</v>
      </c>
      <c r="L64" s="98">
        <f t="shared" si="24"/>
        <v>0.4696593032306623</v>
      </c>
      <c r="M64" s="98">
        <f t="shared" si="24"/>
        <v>0.35019367657213746</v>
      </c>
      <c r="N64" s="90">
        <f t="shared" si="24"/>
        <v>0.3800733553622892</v>
      </c>
    </row>
    <row r="65" spans="1:14" ht="15" x14ac:dyDescent="0.25">
      <c r="A65" s="103" t="s">
        <v>20</v>
      </c>
      <c r="B65" s="98">
        <f t="shared" ref="B65:N65" si="25">B64/B63*100</f>
        <v>6.0033741465447141</v>
      </c>
      <c r="C65" s="98">
        <f t="shared" si="25"/>
        <v>5.2903548873474326</v>
      </c>
      <c r="D65" s="98">
        <f t="shared" si="25"/>
        <v>7.9172463252969978</v>
      </c>
      <c r="E65" s="98">
        <f t="shared" si="25"/>
        <v>8.4509445395999894</v>
      </c>
      <c r="F65" s="98">
        <f t="shared" si="25"/>
        <v>9.2620282082119996</v>
      </c>
      <c r="G65" s="98">
        <f t="shared" si="25"/>
        <v>6.0005253405786609</v>
      </c>
      <c r="H65" s="98">
        <f t="shared" si="25"/>
        <v>7.308102382230941</v>
      </c>
      <c r="I65" s="98">
        <f t="shared" si="25"/>
        <v>6.3524999890687424</v>
      </c>
      <c r="J65" s="98">
        <f t="shared" si="25"/>
        <v>7.4651192369793025</v>
      </c>
      <c r="K65" s="98">
        <f t="shared" si="25"/>
        <v>6.7873804248713174</v>
      </c>
      <c r="L65" s="98">
        <f t="shared" si="25"/>
        <v>5.675717336353574</v>
      </c>
      <c r="M65" s="98">
        <f t="shared" si="25"/>
        <v>3.7591010449879385</v>
      </c>
      <c r="N65" s="90">
        <f t="shared" si="25"/>
        <v>4.2062415257109649</v>
      </c>
    </row>
    <row r="66" spans="1:14" ht="15" x14ac:dyDescent="0.25">
      <c r="A66" s="103" t="s">
        <v>21</v>
      </c>
      <c r="B66" s="98">
        <f t="shared" ref="B66:N66" si="26">MIN(B51:B61)</f>
        <v>9.3409999999999993</v>
      </c>
      <c r="C66" s="98">
        <f t="shared" si="26"/>
        <v>10.052</v>
      </c>
      <c r="D66" s="98">
        <f t="shared" si="26"/>
        <v>9.609</v>
      </c>
      <c r="E66" s="98">
        <f t="shared" si="26"/>
        <v>8.26</v>
      </c>
      <c r="F66" s="98">
        <f t="shared" si="26"/>
        <v>7.375</v>
      </c>
      <c r="G66" s="98">
        <f t="shared" si="26"/>
        <v>7.3330000000000002</v>
      </c>
      <c r="H66" s="98">
        <f t="shared" si="26"/>
        <v>7.1609999999999996</v>
      </c>
      <c r="I66" s="98">
        <f t="shared" si="26"/>
        <v>7.7039999999999997</v>
      </c>
      <c r="J66" s="98">
        <f t="shared" si="26"/>
        <v>7.1109999999999998</v>
      </c>
      <c r="K66" s="98">
        <f t="shared" si="26"/>
        <v>7.3220000000000001</v>
      </c>
      <c r="L66" s="98">
        <f t="shared" si="26"/>
        <v>7.29</v>
      </c>
      <c r="M66" s="98">
        <f t="shared" si="26"/>
        <v>8.82</v>
      </c>
      <c r="N66" s="90">
        <f t="shared" si="26"/>
        <v>8.319250000000002</v>
      </c>
    </row>
    <row r="67" spans="1:14" ht="15" x14ac:dyDescent="0.25">
      <c r="A67" s="103" t="s">
        <v>22</v>
      </c>
      <c r="B67" s="98">
        <f t="shared" ref="B67:N67" si="27">MAX(B51:B61)</f>
        <v>11.275</v>
      </c>
      <c r="C67" s="98">
        <f t="shared" si="27"/>
        <v>12.08</v>
      </c>
      <c r="D67" s="98">
        <f t="shared" si="27"/>
        <v>11.855</v>
      </c>
      <c r="E67" s="98">
        <f t="shared" si="27"/>
        <v>10.94</v>
      </c>
      <c r="F67" s="98">
        <f t="shared" si="27"/>
        <v>10.132</v>
      </c>
      <c r="G67" s="98">
        <f t="shared" si="27"/>
        <v>9.0399999999999991</v>
      </c>
      <c r="H67" s="98">
        <f t="shared" si="27"/>
        <v>9.0429999999999993</v>
      </c>
      <c r="I67" s="98">
        <f t="shared" si="27"/>
        <v>9.31</v>
      </c>
      <c r="J67" s="98">
        <f t="shared" si="27"/>
        <v>9.19</v>
      </c>
      <c r="K67" s="98">
        <f t="shared" si="27"/>
        <v>9.0500000000000007</v>
      </c>
      <c r="L67" s="98">
        <f t="shared" si="27"/>
        <v>9.0630000000000006</v>
      </c>
      <c r="M67" s="98">
        <f t="shared" si="27"/>
        <v>9.8699999999999992</v>
      </c>
      <c r="N67" s="90">
        <f t="shared" si="27"/>
        <v>9.4216666666666669</v>
      </c>
    </row>
    <row r="68" spans="1:14" ht="15" x14ac:dyDescent="0.25">
      <c r="A68" s="103" t="s">
        <v>23</v>
      </c>
      <c r="B68" s="98">
        <f t="shared" ref="B68:N68" si="28">QUARTILE(B51:B61,1)</f>
        <v>9.766</v>
      </c>
      <c r="C68" s="98">
        <f t="shared" si="28"/>
        <v>10.432</v>
      </c>
      <c r="D68" s="98">
        <f t="shared" si="28"/>
        <v>9.8810000000000002</v>
      </c>
      <c r="E68" s="98">
        <f t="shared" si="28"/>
        <v>9.0809999999999995</v>
      </c>
      <c r="F68" s="98">
        <f t="shared" si="28"/>
        <v>8.0730000000000004</v>
      </c>
      <c r="G68" s="98">
        <f t="shared" si="28"/>
        <v>7.8840000000000003</v>
      </c>
      <c r="H68" s="98">
        <f t="shared" si="28"/>
        <v>8.1572499999999994</v>
      </c>
      <c r="I68" s="98">
        <f t="shared" si="28"/>
        <v>8.1632499999999997</v>
      </c>
      <c r="J68" s="98">
        <f t="shared" si="28"/>
        <v>8.15</v>
      </c>
      <c r="K68" s="98">
        <f t="shared" si="28"/>
        <v>7.5570000000000004</v>
      </c>
      <c r="L68" s="98">
        <f t="shared" si="28"/>
        <v>8.1999999999999993</v>
      </c>
      <c r="M68" s="98">
        <f t="shared" si="28"/>
        <v>9.1170000000000009</v>
      </c>
      <c r="N68" s="90">
        <f t="shared" si="28"/>
        <v>8.8675208333333337</v>
      </c>
    </row>
    <row r="69" spans="1:14" ht="15" x14ac:dyDescent="0.25">
      <c r="A69" s="103" t="s">
        <v>24</v>
      </c>
      <c r="B69" s="98">
        <f t="shared" ref="B69:N69" si="29">QUARTILE(B51:B61,2)</f>
        <v>10.11</v>
      </c>
      <c r="C69" s="98">
        <f t="shared" si="29"/>
        <v>10.763999999999999</v>
      </c>
      <c r="D69" s="98">
        <f t="shared" si="29"/>
        <v>10.914999999999999</v>
      </c>
      <c r="E69" s="98">
        <f t="shared" si="29"/>
        <v>9.5399999999999991</v>
      </c>
      <c r="F69" s="98">
        <f t="shared" si="29"/>
        <v>8.3379999999999992</v>
      </c>
      <c r="G69" s="98">
        <f t="shared" si="29"/>
        <v>7.91</v>
      </c>
      <c r="H69" s="98">
        <f t="shared" si="29"/>
        <v>8.3565000000000005</v>
      </c>
      <c r="I69" s="98">
        <f t="shared" si="29"/>
        <v>8.5599999999999987</v>
      </c>
      <c r="J69" s="98">
        <f t="shared" si="29"/>
        <v>8.2959999999999994</v>
      </c>
      <c r="K69" s="98">
        <f t="shared" si="29"/>
        <v>7.819</v>
      </c>
      <c r="L69" s="98">
        <f t="shared" si="29"/>
        <v>8.2899999999999991</v>
      </c>
      <c r="M69" s="98">
        <f t="shared" si="29"/>
        <v>9.4079999999999995</v>
      </c>
      <c r="N69" s="90">
        <f t="shared" si="29"/>
        <v>9.1679999999999993</v>
      </c>
    </row>
    <row r="70" spans="1:14" ht="15" x14ac:dyDescent="0.25">
      <c r="A70" s="103" t="s">
        <v>25</v>
      </c>
      <c r="B70" s="98">
        <f t="shared" ref="B70:N70" si="30">QUARTILE(B51:B61,3)</f>
        <v>10.64</v>
      </c>
      <c r="C70" s="98">
        <f t="shared" si="30"/>
        <v>10.89</v>
      </c>
      <c r="D70" s="98">
        <f t="shared" si="30"/>
        <v>11.4495</v>
      </c>
      <c r="E70" s="98">
        <f t="shared" si="30"/>
        <v>10.172000000000001</v>
      </c>
      <c r="F70" s="98">
        <f t="shared" si="30"/>
        <v>8.93</v>
      </c>
      <c r="G70" s="98">
        <f t="shared" si="30"/>
        <v>8.0670000000000002</v>
      </c>
      <c r="H70" s="98">
        <f t="shared" si="30"/>
        <v>8.6975000000000016</v>
      </c>
      <c r="I70" s="98">
        <f t="shared" si="30"/>
        <v>8.6509999999999998</v>
      </c>
      <c r="J70" s="98">
        <f t="shared" si="30"/>
        <v>8.5500000000000007</v>
      </c>
      <c r="K70" s="98">
        <f t="shared" si="30"/>
        <v>7.9779999999999998</v>
      </c>
      <c r="L70" s="98">
        <f t="shared" si="30"/>
        <v>8.42</v>
      </c>
      <c r="M70" s="98">
        <f t="shared" si="30"/>
        <v>9.51</v>
      </c>
      <c r="N70" s="90">
        <f t="shared" si="30"/>
        <v>9.2818333333333349</v>
      </c>
    </row>
    <row r="77" spans="1:14" x14ac:dyDescent="0.2">
      <c r="M77" s="16"/>
      <c r="N77" s="16"/>
    </row>
    <row r="78" spans="1:14" x14ac:dyDescent="0.2">
      <c r="M78" s="16"/>
      <c r="N78" s="16"/>
    </row>
    <row r="79" spans="1:14" x14ac:dyDescent="0.2">
      <c r="M79" s="16"/>
      <c r="N79" s="16"/>
    </row>
    <row r="80" spans="1:14" x14ac:dyDescent="0.2">
      <c r="M80" s="16"/>
      <c r="N80" s="16"/>
    </row>
    <row r="81" spans="13:14" x14ac:dyDescent="0.2">
      <c r="M81" s="16"/>
      <c r="N81" s="16"/>
    </row>
    <row r="82" spans="13:14" x14ac:dyDescent="0.2">
      <c r="M82" s="16"/>
      <c r="N82" s="16"/>
    </row>
    <row r="83" spans="13:14" x14ac:dyDescent="0.2">
      <c r="M83" s="16"/>
      <c r="N83" s="16"/>
    </row>
    <row r="84" spans="13:14" x14ac:dyDescent="0.2">
      <c r="M84" s="16"/>
      <c r="N84" s="16"/>
    </row>
    <row r="85" spans="13:14" x14ac:dyDescent="0.2">
      <c r="M85" s="16"/>
      <c r="N85" s="16"/>
    </row>
    <row r="86" spans="13:14" x14ac:dyDescent="0.2">
      <c r="M86" s="16"/>
      <c r="N86" s="16"/>
    </row>
    <row r="87" spans="13:14" x14ac:dyDescent="0.2">
      <c r="M87" s="16"/>
      <c r="N87" s="16"/>
    </row>
    <row r="88" spans="13:14" x14ac:dyDescent="0.2">
      <c r="M88" s="16"/>
      <c r="N88" s="1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65"/>
  <sheetViews>
    <sheetView zoomScale="75" zoomScaleNormal="75" workbookViewId="0">
      <selection activeCell="D12" sqref="D12"/>
    </sheetView>
  </sheetViews>
  <sheetFormatPr defaultRowHeight="12.75" x14ac:dyDescent="0.2"/>
  <cols>
    <col min="2" max="13" width="9.140625" style="14"/>
  </cols>
  <sheetData>
    <row r="1" spans="1:32" ht="18.75" x14ac:dyDescent="0.3">
      <c r="A1" s="24" t="s">
        <v>170</v>
      </c>
      <c r="O1" s="16"/>
      <c r="P1" s="158" t="s">
        <v>408</v>
      </c>
      <c r="Q1" s="158"/>
      <c r="R1" s="158" t="s">
        <v>409</v>
      </c>
      <c r="S1" s="158"/>
      <c r="T1" s="16"/>
      <c r="U1" s="16"/>
      <c r="V1" s="16"/>
      <c r="W1" s="16"/>
      <c r="X1" s="16"/>
      <c r="Y1" s="16"/>
      <c r="Z1" s="16"/>
      <c r="AA1" s="16"/>
      <c r="AB1" s="16"/>
      <c r="AC1" s="16"/>
      <c r="AD1" s="16"/>
      <c r="AE1" s="16"/>
      <c r="AF1" s="16"/>
    </row>
    <row r="2" spans="1:32" ht="15.75" x14ac:dyDescent="0.25">
      <c r="A2" s="4" t="s">
        <v>15</v>
      </c>
      <c r="B2" s="69" t="s">
        <v>2</v>
      </c>
      <c r="C2" s="69" t="s">
        <v>3</v>
      </c>
      <c r="D2" s="69" t="s">
        <v>4</v>
      </c>
      <c r="E2" s="69" t="s">
        <v>5</v>
      </c>
      <c r="F2" s="69" t="s">
        <v>6</v>
      </c>
      <c r="G2" s="69" t="s">
        <v>16</v>
      </c>
      <c r="H2" s="69" t="s">
        <v>17</v>
      </c>
      <c r="I2" s="69" t="s">
        <v>7</v>
      </c>
      <c r="J2" s="69" t="s">
        <v>8</v>
      </c>
      <c r="K2" s="69" t="s">
        <v>9</v>
      </c>
      <c r="L2" s="69" t="s">
        <v>10</v>
      </c>
      <c r="M2" s="69" t="s">
        <v>11</v>
      </c>
      <c r="N2" s="6"/>
      <c r="O2" s="5" t="s">
        <v>406</v>
      </c>
      <c r="P2" s="5" t="s">
        <v>407</v>
      </c>
      <c r="Q2" s="5" t="s">
        <v>37</v>
      </c>
      <c r="R2" s="5" t="s">
        <v>407</v>
      </c>
      <c r="S2" s="5" t="s">
        <v>37</v>
      </c>
      <c r="T2" s="16"/>
      <c r="U2" s="16"/>
      <c r="V2" s="16"/>
      <c r="W2" s="16"/>
      <c r="X2" s="16"/>
      <c r="Y2" s="16"/>
      <c r="Z2" s="16"/>
      <c r="AA2" s="16"/>
      <c r="AB2" s="16"/>
      <c r="AC2" s="16"/>
      <c r="AD2" s="16"/>
      <c r="AE2" s="16"/>
      <c r="AF2" s="16"/>
    </row>
    <row r="3" spans="1:32" x14ac:dyDescent="0.2">
      <c r="A3" s="9">
        <v>2015</v>
      </c>
      <c r="B3" s="3"/>
      <c r="C3" s="3"/>
      <c r="D3" s="3">
        <v>4.13</v>
      </c>
      <c r="E3" s="3">
        <v>1.49</v>
      </c>
      <c r="F3" s="3">
        <v>357.55</v>
      </c>
      <c r="G3" s="3">
        <v>2.0099999999999998</v>
      </c>
      <c r="H3" s="3">
        <v>343</v>
      </c>
      <c r="I3" s="3">
        <v>343.19</v>
      </c>
      <c r="J3" s="3">
        <v>334.48</v>
      </c>
      <c r="K3" s="3">
        <v>337.09</v>
      </c>
      <c r="L3" s="3">
        <v>2.86</v>
      </c>
      <c r="M3" s="3">
        <v>358.43</v>
      </c>
      <c r="O3" s="9" t="s">
        <v>410</v>
      </c>
      <c r="P3">
        <v>36781</v>
      </c>
      <c r="Q3" s="1">
        <v>6.34</v>
      </c>
      <c r="R3">
        <v>62398</v>
      </c>
      <c r="S3" s="1">
        <v>20.89</v>
      </c>
      <c r="T3" s="16"/>
      <c r="U3" s="16"/>
      <c r="V3" s="16"/>
      <c r="W3" s="16"/>
      <c r="X3" s="16"/>
      <c r="Y3" s="16"/>
      <c r="Z3" s="16"/>
      <c r="AA3" s="16"/>
      <c r="AB3" s="16"/>
      <c r="AC3" s="16"/>
      <c r="AD3" s="16"/>
      <c r="AE3" s="16"/>
      <c r="AF3" s="16"/>
    </row>
    <row r="4" spans="1:32" x14ac:dyDescent="0.2">
      <c r="A4" s="9">
        <v>2016</v>
      </c>
      <c r="B4" s="3">
        <v>3.67</v>
      </c>
      <c r="C4" s="3">
        <v>4.3499999999999996</v>
      </c>
      <c r="D4" s="3">
        <v>1.1299999999999999</v>
      </c>
      <c r="E4" s="3">
        <v>1.39</v>
      </c>
      <c r="F4" s="3">
        <v>354.97</v>
      </c>
      <c r="G4" s="3">
        <v>6.46</v>
      </c>
      <c r="H4" s="3">
        <v>337.53</v>
      </c>
      <c r="I4" s="3">
        <v>343.08</v>
      </c>
      <c r="J4" s="3">
        <v>334.26</v>
      </c>
      <c r="K4" s="3">
        <v>158.69</v>
      </c>
      <c r="L4" s="3">
        <v>276.52999999999997</v>
      </c>
      <c r="M4" s="3">
        <v>5.31</v>
      </c>
      <c r="O4" s="9" t="s">
        <v>411</v>
      </c>
      <c r="P4">
        <v>18182</v>
      </c>
      <c r="Q4" s="1">
        <v>3.14</v>
      </c>
      <c r="R4">
        <v>27138</v>
      </c>
      <c r="S4" s="1">
        <v>9.08</v>
      </c>
      <c r="T4" s="16"/>
      <c r="U4" s="16"/>
      <c r="V4" s="16"/>
      <c r="W4" s="16"/>
      <c r="X4" s="16"/>
      <c r="Y4" s="16"/>
      <c r="Z4" s="16"/>
      <c r="AA4" s="16"/>
      <c r="AB4" s="16"/>
      <c r="AC4" s="16"/>
      <c r="AD4" s="16"/>
      <c r="AE4" s="16"/>
      <c r="AF4" s="16"/>
    </row>
    <row r="5" spans="1:32" x14ac:dyDescent="0.2">
      <c r="A5" s="9">
        <v>2017</v>
      </c>
      <c r="B5" s="3">
        <v>19.440000000000001</v>
      </c>
      <c r="C5" s="3">
        <v>11.14</v>
      </c>
      <c r="D5" s="3">
        <v>10.42</v>
      </c>
      <c r="E5" s="3">
        <v>359.54</v>
      </c>
      <c r="F5" s="3">
        <v>112.59</v>
      </c>
      <c r="G5" s="3">
        <v>353.32</v>
      </c>
      <c r="H5" s="3">
        <v>329.86</v>
      </c>
      <c r="I5" s="3">
        <v>324.97000000000003</v>
      </c>
      <c r="J5" s="3">
        <v>152.63</v>
      </c>
      <c r="K5" s="3">
        <v>312.08</v>
      </c>
      <c r="L5" s="3">
        <v>298.82</v>
      </c>
      <c r="M5" s="3">
        <v>359.1</v>
      </c>
      <c r="O5" s="9" t="s">
        <v>412</v>
      </c>
      <c r="P5">
        <v>16996</v>
      </c>
      <c r="Q5" s="1">
        <v>2.93</v>
      </c>
      <c r="R5">
        <v>16273</v>
      </c>
      <c r="S5" s="1">
        <v>5.45</v>
      </c>
      <c r="T5" s="16"/>
      <c r="U5" s="16"/>
      <c r="V5" s="16"/>
      <c r="W5" s="16"/>
      <c r="X5" s="16"/>
      <c r="Y5" s="16"/>
      <c r="Z5" s="16"/>
      <c r="AA5" s="16"/>
      <c r="AB5" s="16"/>
      <c r="AC5" s="16"/>
      <c r="AD5" s="16"/>
      <c r="AE5" s="16"/>
      <c r="AF5" s="16"/>
    </row>
    <row r="6" spans="1:32" x14ac:dyDescent="0.2">
      <c r="A6" s="9">
        <v>2018</v>
      </c>
      <c r="B6" s="3">
        <v>352.38</v>
      </c>
      <c r="C6" s="3">
        <v>16.98</v>
      </c>
      <c r="D6" s="3">
        <v>360</v>
      </c>
      <c r="E6" s="3">
        <v>359.18</v>
      </c>
      <c r="F6" s="3">
        <v>13.4</v>
      </c>
      <c r="G6" s="3">
        <v>329.13</v>
      </c>
      <c r="H6" s="3">
        <v>341.61</v>
      </c>
      <c r="I6" s="3">
        <v>334.86</v>
      </c>
      <c r="J6" s="3">
        <v>330.05</v>
      </c>
      <c r="K6" s="3">
        <v>192.4</v>
      </c>
      <c r="L6" s="3">
        <v>341.71199999999999</v>
      </c>
      <c r="M6" s="3">
        <v>0.59599999999999997</v>
      </c>
      <c r="O6" s="9" t="s">
        <v>413</v>
      </c>
      <c r="P6">
        <v>26777</v>
      </c>
      <c r="Q6" s="1">
        <v>4.62</v>
      </c>
      <c r="R6">
        <v>22577</v>
      </c>
      <c r="S6" s="1">
        <v>7.56</v>
      </c>
      <c r="T6" s="16"/>
      <c r="U6" s="16"/>
      <c r="V6" s="16"/>
      <c r="W6" s="16"/>
      <c r="X6" s="16"/>
      <c r="Y6" s="16"/>
      <c r="Z6" s="16"/>
      <c r="AA6" s="16"/>
      <c r="AB6" s="16"/>
      <c r="AC6" s="16"/>
      <c r="AD6" s="16"/>
      <c r="AE6" s="16"/>
      <c r="AF6" s="16"/>
    </row>
    <row r="7" spans="1:32" x14ac:dyDescent="0.2">
      <c r="A7" s="9">
        <v>2019</v>
      </c>
      <c r="B7" s="3">
        <v>358.12599999999998</v>
      </c>
      <c r="C7" s="3">
        <v>357.38799999999998</v>
      </c>
      <c r="D7" s="3">
        <v>357.38200000000001</v>
      </c>
      <c r="E7" s="3">
        <v>355.31700000000001</v>
      </c>
      <c r="F7" s="3">
        <v>19.376999999999999</v>
      </c>
      <c r="G7" s="3">
        <v>353.44499999999999</v>
      </c>
      <c r="H7" s="3">
        <v>335.25900000000001</v>
      </c>
      <c r="I7" s="3">
        <v>340.15600000000001</v>
      </c>
      <c r="J7" s="3">
        <v>286.39400000000001</v>
      </c>
      <c r="K7" s="3">
        <v>155.61799999999999</v>
      </c>
      <c r="L7" s="3">
        <v>336.37299999999999</v>
      </c>
      <c r="M7" s="3">
        <v>350.923</v>
      </c>
      <c r="O7" s="9" t="s">
        <v>414</v>
      </c>
      <c r="P7">
        <v>15037</v>
      </c>
      <c r="Q7" s="1">
        <v>2.59</v>
      </c>
      <c r="R7">
        <v>5746</v>
      </c>
      <c r="S7" s="1">
        <v>1.92</v>
      </c>
      <c r="T7" s="16"/>
      <c r="U7" s="16"/>
      <c r="V7" s="16"/>
      <c r="W7" s="16"/>
      <c r="X7" s="16"/>
      <c r="Y7" s="16"/>
      <c r="Z7" s="16"/>
      <c r="AA7" s="16"/>
      <c r="AB7" s="16"/>
      <c r="AC7" s="16"/>
      <c r="AD7" s="16"/>
      <c r="AE7" s="16"/>
      <c r="AF7" s="16"/>
    </row>
    <row r="8" spans="1:32" x14ac:dyDescent="0.2">
      <c r="A8" s="9">
        <v>2020</v>
      </c>
      <c r="B8" s="3">
        <v>4.8079999999999998</v>
      </c>
      <c r="C8" s="3">
        <v>357.68599999999998</v>
      </c>
      <c r="D8" s="3">
        <v>1.8240000000000001</v>
      </c>
      <c r="E8" s="3">
        <v>3.2080000000000002</v>
      </c>
      <c r="F8" s="3">
        <v>1.3029999999999999</v>
      </c>
      <c r="G8" s="1">
        <v>332.63200000000001</v>
      </c>
      <c r="H8" s="16"/>
      <c r="I8" s="3"/>
      <c r="J8" s="3">
        <v>53.942</v>
      </c>
      <c r="K8" s="3">
        <v>153.721</v>
      </c>
      <c r="L8" s="3">
        <v>189.91200000000001</v>
      </c>
      <c r="M8" s="1">
        <v>352.99799999999999</v>
      </c>
      <c r="O8" s="9" t="s">
        <v>415</v>
      </c>
      <c r="P8">
        <v>8107</v>
      </c>
      <c r="Q8" s="1">
        <v>1.4</v>
      </c>
      <c r="R8">
        <v>1112</v>
      </c>
      <c r="S8" s="1">
        <v>0.37</v>
      </c>
      <c r="T8" s="16"/>
      <c r="U8" s="16"/>
      <c r="V8" s="16"/>
      <c r="W8" s="16"/>
      <c r="X8" s="16"/>
      <c r="Y8" s="16"/>
      <c r="Z8" s="16"/>
      <c r="AA8" s="16"/>
      <c r="AB8" s="16"/>
      <c r="AC8" s="16"/>
      <c r="AD8" s="16"/>
      <c r="AE8" s="16"/>
      <c r="AF8" s="16"/>
    </row>
    <row r="9" spans="1:32" x14ac:dyDescent="0.2">
      <c r="A9" s="9">
        <v>2021</v>
      </c>
      <c r="B9" s="1">
        <v>10.484999999999999</v>
      </c>
      <c r="C9" s="1">
        <v>356.25299999999999</v>
      </c>
      <c r="D9" s="1">
        <v>7.2750000000000004</v>
      </c>
      <c r="E9" s="1">
        <v>1.2649999999999999</v>
      </c>
      <c r="F9" s="1">
        <v>350.822</v>
      </c>
      <c r="G9" s="1">
        <v>343.54700000000003</v>
      </c>
      <c r="H9" s="1">
        <v>353.97699999999998</v>
      </c>
      <c r="I9" s="3">
        <v>290.74900000000002</v>
      </c>
      <c r="J9" s="3">
        <v>318.70999999999998</v>
      </c>
      <c r="K9" s="3">
        <v>311.08</v>
      </c>
      <c r="L9" s="3">
        <v>316.43400000000003</v>
      </c>
      <c r="M9" s="3">
        <v>8.9390000000000001</v>
      </c>
      <c r="O9" s="9" t="s">
        <v>416</v>
      </c>
      <c r="P9">
        <v>12855</v>
      </c>
      <c r="Q9" s="1">
        <v>2.2200000000000002</v>
      </c>
      <c r="R9">
        <v>945</v>
      </c>
      <c r="S9" s="1">
        <v>0.32</v>
      </c>
      <c r="T9" s="16"/>
      <c r="U9" s="16"/>
      <c r="V9" s="16"/>
      <c r="W9" s="16"/>
      <c r="X9" s="16"/>
      <c r="Y9" s="16"/>
      <c r="Z9" s="16"/>
      <c r="AA9" s="16"/>
      <c r="AB9" s="16"/>
      <c r="AC9" s="16"/>
      <c r="AD9" s="16"/>
      <c r="AE9" s="16"/>
      <c r="AF9" s="16"/>
    </row>
    <row r="10" spans="1:32" x14ac:dyDescent="0.2">
      <c r="A10" s="9">
        <v>2022</v>
      </c>
      <c r="B10" s="3">
        <v>0.98399999999999999</v>
      </c>
      <c r="C10" s="3">
        <v>2.8980000000000001</v>
      </c>
      <c r="D10" s="3">
        <v>0.28100000000000003</v>
      </c>
      <c r="E10" s="3">
        <v>346.30500000000001</v>
      </c>
      <c r="F10" s="3">
        <v>332.00200000000001</v>
      </c>
      <c r="G10" s="3">
        <v>174.518</v>
      </c>
      <c r="H10" s="1">
        <v>321.15300000000002</v>
      </c>
      <c r="I10" s="1">
        <v>318.89</v>
      </c>
      <c r="J10" s="1">
        <v>151.46100000000001</v>
      </c>
      <c r="K10" s="1">
        <v>284.072</v>
      </c>
      <c r="L10" s="1">
        <v>283.93299999999999</v>
      </c>
      <c r="M10" s="1">
        <v>12.657</v>
      </c>
      <c r="O10" s="9" t="s">
        <v>417</v>
      </c>
      <c r="P10">
        <v>16453</v>
      </c>
      <c r="Q10" s="1">
        <v>2.84</v>
      </c>
      <c r="R10">
        <v>692</v>
      </c>
      <c r="S10" s="1">
        <v>0.23</v>
      </c>
      <c r="T10" s="16"/>
      <c r="U10" s="16"/>
      <c r="V10" s="16"/>
      <c r="W10" s="16"/>
      <c r="X10" s="16"/>
      <c r="Y10" s="16"/>
      <c r="Z10" s="16"/>
      <c r="AA10" s="16"/>
      <c r="AB10" s="16"/>
      <c r="AC10" s="16"/>
      <c r="AD10" s="16"/>
      <c r="AE10" s="16"/>
      <c r="AF10" s="16"/>
    </row>
    <row r="11" spans="1:32" x14ac:dyDescent="0.2">
      <c r="A11" s="9">
        <v>2023</v>
      </c>
      <c r="B11" s="1">
        <v>9.7970000000000006</v>
      </c>
      <c r="C11" s="3">
        <v>9.577</v>
      </c>
      <c r="D11" s="3">
        <v>3.3849999999999998</v>
      </c>
      <c r="E11" s="1">
        <v>358.61900000000003</v>
      </c>
      <c r="F11" s="1">
        <v>355.32400000000001</v>
      </c>
      <c r="G11" s="3">
        <v>1.7509999999999999</v>
      </c>
      <c r="H11" s="1">
        <v>344.49900000000002</v>
      </c>
      <c r="I11" s="1">
        <v>335.32600000000002</v>
      </c>
      <c r="J11" s="3">
        <v>334.892</v>
      </c>
      <c r="K11" s="1">
        <v>148.49199999999999</v>
      </c>
      <c r="L11" s="3">
        <v>324.99200000000002</v>
      </c>
      <c r="M11" s="1">
        <v>9.4410000000000007</v>
      </c>
      <c r="O11" s="9" t="s">
        <v>418</v>
      </c>
      <c r="P11">
        <v>15137</v>
      </c>
      <c r="Q11" s="1">
        <v>2.61</v>
      </c>
      <c r="R11">
        <v>661</v>
      </c>
      <c r="S11" s="1">
        <v>0.22</v>
      </c>
      <c r="T11" s="16"/>
      <c r="U11" s="16"/>
      <c r="V11" s="16"/>
      <c r="W11" s="16"/>
      <c r="X11" s="16"/>
      <c r="Y11" s="16"/>
      <c r="Z11" s="16"/>
      <c r="AA11" s="16"/>
      <c r="AB11" s="16"/>
      <c r="AC11" s="16"/>
      <c r="AD11" s="16"/>
      <c r="AE11" s="16"/>
      <c r="AF11" s="16"/>
    </row>
    <row r="12" spans="1:32" x14ac:dyDescent="0.2">
      <c r="A12" s="9">
        <v>2024</v>
      </c>
      <c r="B12" s="3">
        <v>358.733</v>
      </c>
      <c r="C12" s="3">
        <v>8.4000000000000005E-2</v>
      </c>
      <c r="D12" s="1">
        <v>354.83499999999998</v>
      </c>
      <c r="E12" s="3"/>
      <c r="F12" s="3"/>
      <c r="G12" s="3"/>
      <c r="H12" s="3"/>
      <c r="I12" s="3"/>
      <c r="J12" s="3"/>
      <c r="K12" s="3"/>
      <c r="L12" s="3"/>
      <c r="M12" s="3"/>
      <c r="O12" s="9" t="s">
        <v>419</v>
      </c>
      <c r="P12">
        <v>12078</v>
      </c>
      <c r="Q12" s="1">
        <v>2.08</v>
      </c>
      <c r="R12">
        <v>469</v>
      </c>
      <c r="S12" s="1">
        <v>0.16</v>
      </c>
      <c r="T12" s="16"/>
      <c r="U12" s="16"/>
      <c r="V12" s="16"/>
      <c r="W12" s="16"/>
      <c r="X12" s="16"/>
      <c r="Y12" s="16"/>
      <c r="Z12" s="16"/>
      <c r="AA12" s="16"/>
      <c r="AB12" s="16"/>
      <c r="AC12" s="16"/>
      <c r="AD12" s="16"/>
      <c r="AE12" s="16"/>
      <c r="AF12" s="16"/>
    </row>
    <row r="13" spans="1:32" x14ac:dyDescent="0.2">
      <c r="A13" s="9">
        <v>2025</v>
      </c>
      <c r="B13" s="3"/>
      <c r="C13" s="3"/>
      <c r="D13" s="3"/>
      <c r="E13" s="3"/>
      <c r="F13" s="3"/>
      <c r="G13" s="3"/>
      <c r="H13" s="3"/>
      <c r="I13" s="3"/>
      <c r="J13" s="3"/>
      <c r="K13" s="3"/>
      <c r="L13" s="3"/>
      <c r="M13" s="3"/>
      <c r="O13" s="9" t="s">
        <v>420</v>
      </c>
      <c r="P13">
        <v>17383</v>
      </c>
      <c r="Q13" s="1">
        <v>3</v>
      </c>
      <c r="R13">
        <v>626</v>
      </c>
      <c r="S13" s="1">
        <v>0.21</v>
      </c>
      <c r="T13" s="16"/>
      <c r="U13" s="16"/>
      <c r="V13" s="16"/>
      <c r="W13" s="16"/>
      <c r="X13" s="16"/>
      <c r="Y13" s="16"/>
      <c r="Z13" s="16"/>
      <c r="AA13" s="16"/>
      <c r="AB13" s="16"/>
      <c r="AC13" s="16"/>
      <c r="AD13" s="16"/>
      <c r="AE13" s="16"/>
      <c r="AF13" s="16"/>
    </row>
    <row r="14" spans="1:32" x14ac:dyDescent="0.2">
      <c r="B14" s="3"/>
      <c r="C14" s="3"/>
      <c r="D14" s="3"/>
      <c r="E14" s="3"/>
      <c r="F14" s="3"/>
      <c r="G14" s="3"/>
      <c r="H14" s="3"/>
      <c r="I14" s="3"/>
      <c r="J14" s="3"/>
      <c r="K14" s="3"/>
      <c r="L14" s="3"/>
      <c r="M14" s="3"/>
      <c r="O14" s="9" t="s">
        <v>421</v>
      </c>
      <c r="P14">
        <v>29133</v>
      </c>
      <c r="Q14" s="1">
        <v>5.0199999999999996</v>
      </c>
      <c r="R14">
        <v>894</v>
      </c>
      <c r="S14" s="1">
        <v>0.3</v>
      </c>
      <c r="T14" s="16"/>
      <c r="U14" s="16"/>
      <c r="V14" s="16"/>
      <c r="W14" s="16"/>
      <c r="X14" s="16"/>
      <c r="Y14" s="16"/>
      <c r="Z14" s="16"/>
      <c r="AA14" s="16"/>
      <c r="AB14" s="16"/>
      <c r="AC14" s="16"/>
      <c r="AD14" s="16"/>
      <c r="AE14" s="16"/>
      <c r="AF14" s="16"/>
    </row>
    <row r="15" spans="1:32" x14ac:dyDescent="0.2">
      <c r="B15" s="118"/>
      <c r="C15" s="118"/>
      <c r="D15" s="118"/>
      <c r="E15" s="118"/>
      <c r="F15" s="118"/>
      <c r="G15" s="118"/>
      <c r="H15" s="118"/>
      <c r="I15" s="118"/>
      <c r="J15" s="118"/>
      <c r="K15" s="118"/>
      <c r="L15" s="118"/>
      <c r="M15" s="118"/>
      <c r="O15" s="9" t="s">
        <v>422</v>
      </c>
      <c r="P15">
        <v>12654</v>
      </c>
      <c r="Q15" s="1">
        <v>2.1800000000000002</v>
      </c>
      <c r="R15">
        <v>487</v>
      </c>
      <c r="S15" s="1">
        <v>0.16</v>
      </c>
      <c r="T15" s="16"/>
      <c r="U15" s="16"/>
      <c r="V15" s="16"/>
      <c r="W15" s="16"/>
      <c r="X15" s="16"/>
      <c r="Y15" s="16"/>
      <c r="Z15" s="16"/>
      <c r="AA15" s="16"/>
      <c r="AB15" s="16"/>
      <c r="AC15" s="16"/>
      <c r="AD15" s="16"/>
      <c r="AE15" s="16"/>
      <c r="AF15" s="16"/>
    </row>
    <row r="16" spans="1:32" s="27" customFormat="1" ht="15" x14ac:dyDescent="0.25">
      <c r="A16" s="103" t="s">
        <v>18</v>
      </c>
      <c r="B16" s="20">
        <v>4.3099999999999996</v>
      </c>
      <c r="C16" s="20">
        <v>3.42</v>
      </c>
      <c r="D16" s="20">
        <v>2.71</v>
      </c>
      <c r="E16" s="20">
        <v>358.62</v>
      </c>
      <c r="F16" s="20">
        <v>355.53</v>
      </c>
      <c r="G16" s="20">
        <v>347.53</v>
      </c>
      <c r="H16" s="20">
        <v>338.74</v>
      </c>
      <c r="I16" s="20">
        <v>333.18</v>
      </c>
      <c r="J16" s="20">
        <v>330.28</v>
      </c>
      <c r="K16" s="20">
        <v>252.56</v>
      </c>
      <c r="L16" s="20">
        <v>313.69</v>
      </c>
      <c r="M16" s="20">
        <v>1.17</v>
      </c>
      <c r="N16" s="8"/>
      <c r="O16" s="9" t="s">
        <v>423</v>
      </c>
      <c r="P16">
        <v>10244</v>
      </c>
      <c r="Q16" s="1">
        <v>1.77</v>
      </c>
      <c r="R16">
        <v>455</v>
      </c>
      <c r="S16" s="1">
        <v>0.15</v>
      </c>
      <c r="T16" s="16"/>
      <c r="U16" s="16"/>
      <c r="V16" s="16"/>
      <c r="W16" s="16"/>
      <c r="X16" s="16"/>
      <c r="Y16" s="16"/>
      <c r="Z16" s="16"/>
      <c r="AA16" s="16"/>
      <c r="AB16" s="16"/>
      <c r="AC16" s="16"/>
      <c r="AD16" s="16"/>
      <c r="AE16" s="16"/>
      <c r="AF16" s="16"/>
    </row>
    <row r="17" spans="2:32" x14ac:dyDescent="0.2">
      <c r="O17" s="9" t="s">
        <v>424</v>
      </c>
      <c r="P17">
        <v>10385</v>
      </c>
      <c r="Q17" s="1">
        <v>1.79</v>
      </c>
      <c r="R17">
        <v>533</v>
      </c>
      <c r="S17" s="1">
        <v>0.18</v>
      </c>
      <c r="T17" s="16"/>
      <c r="U17" s="16"/>
      <c r="V17" s="16"/>
      <c r="W17" s="16"/>
      <c r="X17" s="16"/>
      <c r="Y17" s="16"/>
      <c r="Z17" s="16"/>
      <c r="AA17" s="16"/>
      <c r="AB17" s="16"/>
      <c r="AC17" s="16"/>
      <c r="AD17" s="16"/>
      <c r="AE17" s="16"/>
      <c r="AF17" s="16"/>
    </row>
    <row r="18" spans="2:32" x14ac:dyDescent="0.2">
      <c r="O18" s="9" t="s">
        <v>425</v>
      </c>
      <c r="P18">
        <v>9929</v>
      </c>
      <c r="Q18" s="1">
        <v>1.71</v>
      </c>
      <c r="R18">
        <v>709</v>
      </c>
      <c r="S18" s="1">
        <v>0.24</v>
      </c>
      <c r="T18" s="16"/>
      <c r="U18" s="16"/>
      <c r="V18" s="16"/>
      <c r="W18" s="16"/>
      <c r="X18" s="16"/>
      <c r="Y18" s="16"/>
      <c r="Z18" s="16"/>
      <c r="AA18" s="16"/>
      <c r="AB18" s="16"/>
      <c r="AC18" s="16"/>
      <c r="AD18" s="16"/>
      <c r="AE18" s="16"/>
      <c r="AF18" s="16"/>
    </row>
    <row r="19" spans="2:32" x14ac:dyDescent="0.2">
      <c r="B19" s="20"/>
      <c r="O19" s="9" t="s">
        <v>426</v>
      </c>
      <c r="P19">
        <v>9244</v>
      </c>
      <c r="Q19" s="1">
        <v>1.59</v>
      </c>
      <c r="R19">
        <v>633</v>
      </c>
      <c r="S19" s="1">
        <v>0.21</v>
      </c>
      <c r="T19" s="16"/>
      <c r="U19" s="16"/>
      <c r="V19" s="16"/>
      <c r="W19" s="16"/>
      <c r="X19" s="16"/>
      <c r="Y19" s="16"/>
      <c r="Z19" s="16"/>
      <c r="AA19" s="16"/>
      <c r="AB19" s="16"/>
      <c r="AC19" s="16"/>
      <c r="AD19" s="16"/>
      <c r="AE19" s="16"/>
      <c r="AF19" s="16"/>
    </row>
    <row r="20" spans="2:32" x14ac:dyDescent="0.2">
      <c r="B20" s="20"/>
      <c r="O20" s="9" t="s">
        <v>427</v>
      </c>
      <c r="P20">
        <v>10471</v>
      </c>
      <c r="Q20" s="1">
        <v>1.81</v>
      </c>
      <c r="R20">
        <v>712</v>
      </c>
      <c r="S20" s="1">
        <v>0.24</v>
      </c>
      <c r="T20" s="16"/>
      <c r="U20" s="16"/>
      <c r="V20" s="16"/>
      <c r="W20" s="16"/>
      <c r="X20" s="16"/>
      <c r="Y20" s="16"/>
      <c r="Z20" s="16"/>
      <c r="AA20" s="16"/>
      <c r="AB20" s="16"/>
      <c r="AC20" s="16"/>
      <c r="AD20" s="16"/>
      <c r="AE20" s="16"/>
      <c r="AF20" s="16"/>
    </row>
    <row r="21" spans="2:32" x14ac:dyDescent="0.2">
      <c r="B21" s="20"/>
      <c r="O21" s="9" t="s">
        <v>428</v>
      </c>
      <c r="P21">
        <v>13690</v>
      </c>
      <c r="Q21" s="1">
        <v>2.36</v>
      </c>
      <c r="R21">
        <v>836</v>
      </c>
      <c r="S21" s="1">
        <v>0.28000000000000003</v>
      </c>
      <c r="T21" s="16"/>
      <c r="U21" s="16"/>
      <c r="V21" s="16"/>
      <c r="W21" s="16"/>
      <c r="X21" s="16"/>
      <c r="Y21" s="16"/>
      <c r="Z21" s="16"/>
      <c r="AA21" s="16"/>
      <c r="AB21" s="16"/>
      <c r="AC21" s="16"/>
      <c r="AD21" s="16"/>
      <c r="AE21" s="16"/>
      <c r="AF21" s="16"/>
    </row>
    <row r="22" spans="2:32" x14ac:dyDescent="0.2">
      <c r="B22" s="20"/>
      <c r="O22" s="9" t="s">
        <v>429</v>
      </c>
      <c r="P22">
        <v>21860</v>
      </c>
      <c r="Q22" s="1">
        <v>3.77</v>
      </c>
      <c r="R22">
        <v>1449</v>
      </c>
      <c r="S22" s="1">
        <v>0.49</v>
      </c>
      <c r="T22" s="16"/>
      <c r="U22" s="16"/>
      <c r="V22" s="16"/>
      <c r="W22" s="16"/>
      <c r="X22" s="16"/>
      <c r="Y22" s="16"/>
      <c r="Z22" s="16"/>
      <c r="AA22" s="16"/>
      <c r="AB22" s="16"/>
      <c r="AC22" s="16"/>
      <c r="AD22" s="16"/>
      <c r="AE22" s="16"/>
      <c r="AF22" s="16"/>
    </row>
    <row r="23" spans="2:32" x14ac:dyDescent="0.2">
      <c r="B23" s="20"/>
      <c r="O23" s="9" t="s">
        <v>430</v>
      </c>
      <c r="P23">
        <v>42585</v>
      </c>
      <c r="Q23" s="1">
        <v>7.35</v>
      </c>
      <c r="R23">
        <v>4125</v>
      </c>
      <c r="S23" s="1">
        <v>1.38</v>
      </c>
      <c r="T23" s="16"/>
      <c r="U23" s="16"/>
      <c r="V23" s="16"/>
      <c r="W23" s="16"/>
      <c r="X23" s="16"/>
      <c r="Y23" s="16"/>
      <c r="Z23" s="16"/>
      <c r="AA23" s="16"/>
      <c r="AB23" s="16"/>
      <c r="AC23" s="16"/>
      <c r="AD23" s="16"/>
      <c r="AE23" s="16"/>
      <c r="AF23" s="16"/>
    </row>
    <row r="24" spans="2:32" x14ac:dyDescent="0.2">
      <c r="B24" s="20"/>
      <c r="O24" s="9" t="s">
        <v>431</v>
      </c>
      <c r="P24">
        <v>65940</v>
      </c>
      <c r="Q24" s="1">
        <v>11.37</v>
      </c>
      <c r="R24">
        <v>9875</v>
      </c>
      <c r="S24" s="1">
        <v>3.31</v>
      </c>
      <c r="T24" s="16"/>
      <c r="U24" s="16"/>
      <c r="V24" s="16"/>
      <c r="W24" s="16"/>
      <c r="X24" s="16"/>
      <c r="Y24" s="16"/>
      <c r="Z24" s="16"/>
      <c r="AA24" s="16"/>
      <c r="AB24" s="16"/>
      <c r="AC24" s="16"/>
      <c r="AD24" s="16"/>
      <c r="AE24" s="16"/>
      <c r="AF24" s="16"/>
    </row>
    <row r="25" spans="2:32" x14ac:dyDescent="0.2">
      <c r="B25" s="20"/>
      <c r="O25" s="9" t="s">
        <v>432</v>
      </c>
      <c r="P25">
        <v>82713</v>
      </c>
      <c r="Q25" s="1">
        <v>14.27</v>
      </c>
      <c r="R25">
        <v>42716</v>
      </c>
      <c r="S25" s="1">
        <v>14.3</v>
      </c>
      <c r="T25" s="16"/>
      <c r="U25" s="16"/>
      <c r="V25" s="16"/>
      <c r="W25" s="16"/>
      <c r="X25" s="16"/>
      <c r="Y25" s="16"/>
      <c r="Z25" s="16"/>
      <c r="AA25" s="16"/>
      <c r="AB25" s="16"/>
      <c r="AC25" s="16"/>
      <c r="AD25" s="16"/>
      <c r="AE25" s="16"/>
      <c r="AF25" s="16"/>
    </row>
    <row r="26" spans="2:32" x14ac:dyDescent="0.2">
      <c r="B26" s="20"/>
      <c r="O26" s="9" t="s">
        <v>433</v>
      </c>
      <c r="P26">
        <v>65146</v>
      </c>
      <c r="Q26" s="1">
        <v>11.24</v>
      </c>
      <c r="R26">
        <v>96662</v>
      </c>
      <c r="S26" s="1">
        <v>32.36</v>
      </c>
      <c r="T26" s="16"/>
      <c r="U26" s="16"/>
      <c r="V26" s="16"/>
      <c r="W26" s="16"/>
      <c r="X26" s="16"/>
      <c r="Y26" s="16"/>
      <c r="Z26" s="16"/>
      <c r="AA26" s="16"/>
      <c r="AB26" s="16"/>
      <c r="AC26" s="16"/>
      <c r="AD26" s="16"/>
      <c r="AE26" s="16"/>
      <c r="AF26" s="16"/>
    </row>
    <row r="27" spans="2:32" x14ac:dyDescent="0.2">
      <c r="B27" s="20"/>
      <c r="O27" s="16"/>
      <c r="P27" s="16"/>
      <c r="Q27" s="16"/>
      <c r="R27" s="16"/>
      <c r="S27" s="16"/>
      <c r="T27" s="16"/>
      <c r="U27" s="16"/>
      <c r="V27" s="16"/>
      <c r="W27" s="16"/>
      <c r="X27" s="16"/>
      <c r="Y27" s="16"/>
      <c r="Z27" s="16"/>
      <c r="AA27" s="16"/>
      <c r="AB27" s="16"/>
      <c r="AC27" s="16"/>
      <c r="AD27" s="16"/>
      <c r="AE27" s="16"/>
      <c r="AF27" s="16"/>
    </row>
    <row r="28" spans="2:32" x14ac:dyDescent="0.2">
      <c r="B28" s="20"/>
      <c r="O28" s="16"/>
      <c r="P28" s="16"/>
      <c r="Q28" s="16"/>
      <c r="R28" s="16"/>
      <c r="S28" s="16"/>
      <c r="T28" s="16"/>
      <c r="U28" s="16"/>
      <c r="V28" s="16"/>
      <c r="W28" s="16"/>
      <c r="X28" s="16"/>
      <c r="Y28" s="16"/>
      <c r="Z28" s="16"/>
      <c r="AA28" s="16"/>
      <c r="AB28" s="16"/>
      <c r="AC28" s="16"/>
      <c r="AD28" s="16"/>
      <c r="AE28" s="16"/>
      <c r="AF28" s="16"/>
    </row>
    <row r="29" spans="2:32" x14ac:dyDescent="0.2">
      <c r="B29" s="20"/>
      <c r="O29" s="16"/>
      <c r="Q29" s="1"/>
      <c r="R29" s="16"/>
      <c r="S29" s="16"/>
      <c r="T29" s="16"/>
      <c r="U29" s="16"/>
      <c r="V29" s="16"/>
      <c r="W29" s="16"/>
      <c r="X29" s="16"/>
      <c r="Y29" s="16"/>
      <c r="Z29" s="16"/>
      <c r="AA29" s="16"/>
      <c r="AB29" s="16"/>
      <c r="AC29" s="16"/>
      <c r="AD29" s="16"/>
      <c r="AE29" s="16"/>
      <c r="AF29" s="16"/>
    </row>
    <row r="30" spans="2:32" x14ac:dyDescent="0.2">
      <c r="B30" s="20"/>
      <c r="O30" s="16"/>
      <c r="Q30" s="1"/>
      <c r="R30" s="16"/>
      <c r="S30" s="16"/>
      <c r="T30" s="16"/>
      <c r="U30" s="16"/>
      <c r="V30" s="16"/>
      <c r="W30" s="16"/>
      <c r="X30" s="16"/>
      <c r="Y30" s="16"/>
      <c r="Z30" s="16"/>
      <c r="AA30" s="16"/>
      <c r="AB30" s="16"/>
      <c r="AC30" s="16"/>
      <c r="AD30" s="16"/>
      <c r="AE30" s="16"/>
      <c r="AF30" s="16"/>
    </row>
    <row r="31" spans="2:32" x14ac:dyDescent="0.2">
      <c r="B31" s="20"/>
      <c r="O31" s="16"/>
      <c r="Q31" s="1"/>
      <c r="R31" s="16"/>
      <c r="S31" s="16"/>
      <c r="T31" s="16"/>
      <c r="U31" s="16"/>
      <c r="V31" s="16"/>
      <c r="W31" s="16"/>
      <c r="X31" s="16"/>
      <c r="Y31" s="16"/>
      <c r="Z31" s="16"/>
      <c r="AA31" s="16"/>
      <c r="AB31" s="16"/>
      <c r="AC31" s="16"/>
      <c r="AD31" s="16"/>
      <c r="AE31" s="16"/>
      <c r="AF31" s="16"/>
    </row>
    <row r="32" spans="2:32" x14ac:dyDescent="0.2">
      <c r="O32" s="16"/>
      <c r="Q32" s="1"/>
      <c r="R32" s="16"/>
      <c r="S32" s="16"/>
      <c r="T32" s="16"/>
      <c r="U32" s="16"/>
      <c r="V32" s="16"/>
      <c r="W32" s="16"/>
      <c r="X32" s="16"/>
      <c r="Y32" s="16"/>
      <c r="Z32" s="16"/>
      <c r="AA32" s="16"/>
      <c r="AB32" s="16"/>
      <c r="AC32" s="16"/>
      <c r="AD32" s="16"/>
      <c r="AE32" s="16"/>
      <c r="AF32" s="16"/>
    </row>
    <row r="33" spans="15:32" x14ac:dyDescent="0.2">
      <c r="O33" s="16"/>
      <c r="Q33" s="1"/>
      <c r="R33" s="16"/>
      <c r="S33" s="16"/>
      <c r="T33" s="16"/>
      <c r="U33" s="16"/>
      <c r="V33" s="16"/>
      <c r="W33" s="16"/>
      <c r="X33" s="16"/>
      <c r="Y33" s="16"/>
      <c r="Z33" s="16"/>
      <c r="AA33" s="16"/>
      <c r="AB33" s="16"/>
      <c r="AC33" s="16"/>
      <c r="AD33" s="16"/>
      <c r="AE33" s="16"/>
      <c r="AF33" s="16"/>
    </row>
    <row r="34" spans="15:32" x14ac:dyDescent="0.2">
      <c r="O34" s="16"/>
      <c r="Q34" s="1"/>
      <c r="R34" s="16"/>
      <c r="S34" s="16"/>
      <c r="T34" s="16"/>
      <c r="U34" s="16"/>
      <c r="V34" s="16"/>
      <c r="W34" s="16"/>
      <c r="X34" s="16"/>
      <c r="Y34" s="16"/>
      <c r="Z34" s="16"/>
      <c r="AA34" s="16"/>
      <c r="AB34" s="16"/>
      <c r="AC34" s="16"/>
      <c r="AD34" s="16"/>
      <c r="AE34" s="16"/>
      <c r="AF34" s="16"/>
    </row>
    <row r="35" spans="15:32" x14ac:dyDescent="0.2">
      <c r="O35" s="16"/>
      <c r="Q35" s="1"/>
      <c r="R35" s="16"/>
      <c r="S35" s="16"/>
      <c r="T35" s="16"/>
      <c r="U35" s="16"/>
      <c r="V35" s="16"/>
      <c r="W35" s="16"/>
      <c r="X35" s="16"/>
      <c r="Y35" s="16"/>
      <c r="Z35" s="16"/>
      <c r="AA35" s="16"/>
      <c r="AB35" s="16"/>
      <c r="AC35" s="16"/>
      <c r="AD35" s="16"/>
      <c r="AE35" s="16"/>
      <c r="AF35" s="16"/>
    </row>
    <row r="36" spans="15:32" x14ac:dyDescent="0.2">
      <c r="O36" s="16"/>
      <c r="Q36" s="1"/>
      <c r="R36" s="16"/>
      <c r="S36" s="16"/>
      <c r="T36" s="16"/>
      <c r="U36" s="16"/>
      <c r="V36" s="16"/>
      <c r="W36" s="16"/>
      <c r="X36" s="16"/>
      <c r="Y36" s="16"/>
      <c r="Z36" s="16"/>
      <c r="AA36" s="16"/>
      <c r="AB36" s="16"/>
      <c r="AC36" s="16"/>
      <c r="AD36" s="16"/>
      <c r="AE36" s="16"/>
      <c r="AF36" s="16"/>
    </row>
    <row r="37" spans="15:32" x14ac:dyDescent="0.2">
      <c r="O37" s="16"/>
      <c r="Q37" s="1"/>
      <c r="R37" s="16"/>
      <c r="S37" s="16"/>
      <c r="T37" s="16"/>
      <c r="U37" s="16"/>
      <c r="V37" s="16"/>
      <c r="W37" s="16"/>
      <c r="X37" s="16"/>
      <c r="Y37" s="16"/>
      <c r="Z37" s="16"/>
      <c r="AA37" s="16"/>
      <c r="AB37" s="16"/>
      <c r="AC37" s="16"/>
      <c r="AD37" s="16"/>
      <c r="AE37" s="16"/>
      <c r="AF37" s="16"/>
    </row>
    <row r="38" spans="15:32" x14ac:dyDescent="0.2">
      <c r="O38" s="16"/>
      <c r="Q38" s="1"/>
      <c r="R38" s="16"/>
      <c r="S38" s="16"/>
      <c r="T38" s="16"/>
      <c r="U38" s="16"/>
      <c r="V38" s="16"/>
      <c r="W38" s="16"/>
      <c r="X38" s="16"/>
      <c r="Y38" s="16"/>
      <c r="Z38" s="16"/>
      <c r="AA38" s="16"/>
      <c r="AB38" s="16"/>
      <c r="AC38" s="16"/>
      <c r="AD38" s="16"/>
      <c r="AE38" s="16"/>
      <c r="AF38" s="16"/>
    </row>
    <row r="39" spans="15:32" x14ac:dyDescent="0.2">
      <c r="O39" s="16"/>
      <c r="Q39" s="1"/>
      <c r="R39" s="16"/>
      <c r="S39" s="16"/>
      <c r="T39" s="16"/>
      <c r="U39" s="16"/>
      <c r="V39" s="16"/>
      <c r="W39" s="16"/>
      <c r="X39" s="16"/>
      <c r="Y39" s="16"/>
      <c r="Z39" s="16"/>
      <c r="AA39" s="16"/>
      <c r="AB39" s="16"/>
      <c r="AC39" s="16"/>
      <c r="AD39" s="16"/>
      <c r="AE39" s="16"/>
      <c r="AF39" s="16"/>
    </row>
    <row r="40" spans="15:32" x14ac:dyDescent="0.2">
      <c r="O40" s="16"/>
      <c r="Q40" s="1"/>
      <c r="R40" s="16"/>
      <c r="S40" s="16"/>
      <c r="T40" s="16"/>
      <c r="U40" s="16"/>
      <c r="V40" s="16"/>
      <c r="W40" s="16"/>
      <c r="X40" s="16"/>
      <c r="Y40" s="16"/>
      <c r="Z40" s="16"/>
      <c r="AA40" s="16"/>
      <c r="AB40" s="16"/>
      <c r="AC40" s="16"/>
      <c r="AD40" s="16"/>
      <c r="AE40" s="16"/>
      <c r="AF40" s="16"/>
    </row>
    <row r="41" spans="15:32" x14ac:dyDescent="0.2">
      <c r="O41" s="16"/>
      <c r="Q41" s="1"/>
      <c r="R41" s="16"/>
      <c r="S41" s="16"/>
      <c r="T41" s="16"/>
      <c r="U41" s="16"/>
      <c r="V41" s="16"/>
      <c r="W41" s="16"/>
      <c r="X41" s="16"/>
      <c r="Y41" s="16"/>
      <c r="Z41" s="16"/>
      <c r="AA41" s="16"/>
      <c r="AB41" s="16"/>
      <c r="AC41" s="16"/>
      <c r="AD41" s="16"/>
      <c r="AE41" s="16"/>
      <c r="AF41" s="16"/>
    </row>
    <row r="42" spans="15:32" x14ac:dyDescent="0.2">
      <c r="O42" s="16"/>
      <c r="Q42" s="1"/>
      <c r="R42" s="16"/>
      <c r="S42" s="16"/>
      <c r="T42" s="16"/>
      <c r="U42" s="16"/>
      <c r="V42" s="16"/>
      <c r="W42" s="16"/>
      <c r="X42" s="16"/>
      <c r="Y42" s="16"/>
      <c r="Z42" s="16"/>
      <c r="AA42" s="16"/>
      <c r="AB42" s="16"/>
      <c r="AC42" s="16"/>
      <c r="AD42" s="16"/>
      <c r="AE42" s="16"/>
      <c r="AF42" s="16"/>
    </row>
    <row r="43" spans="15:32" x14ac:dyDescent="0.2">
      <c r="O43" s="16"/>
      <c r="Q43" s="1"/>
      <c r="R43" s="16"/>
      <c r="S43" s="16"/>
      <c r="T43" s="16"/>
      <c r="U43" s="16"/>
      <c r="V43" s="16"/>
      <c r="W43" s="16"/>
      <c r="X43" s="16"/>
      <c r="Y43" s="16"/>
      <c r="Z43" s="16"/>
      <c r="AA43" s="16"/>
      <c r="AB43" s="16"/>
      <c r="AC43" s="16"/>
      <c r="AD43" s="16"/>
      <c r="AE43" s="16"/>
      <c r="AF43" s="16"/>
    </row>
    <row r="44" spans="15:32" x14ac:dyDescent="0.2">
      <c r="O44" s="16"/>
      <c r="Q44" s="1"/>
      <c r="R44" s="16"/>
      <c r="S44" s="16"/>
      <c r="T44" s="16"/>
      <c r="U44" s="16"/>
      <c r="V44" s="16"/>
      <c r="W44" s="16"/>
      <c r="X44" s="16"/>
      <c r="Y44" s="16"/>
      <c r="Z44" s="16"/>
      <c r="AA44" s="16"/>
      <c r="AB44" s="16"/>
      <c r="AC44" s="16"/>
      <c r="AD44" s="16"/>
      <c r="AE44" s="16"/>
      <c r="AF44" s="16"/>
    </row>
    <row r="45" spans="15:32" x14ac:dyDescent="0.2">
      <c r="O45" s="16"/>
      <c r="Q45" s="1"/>
      <c r="R45" s="16"/>
      <c r="S45" s="16"/>
      <c r="T45" s="16"/>
      <c r="U45" s="16"/>
      <c r="V45" s="16"/>
      <c r="W45" s="16"/>
      <c r="X45" s="16"/>
      <c r="Y45" s="16"/>
      <c r="Z45" s="16"/>
      <c r="AA45" s="16"/>
      <c r="AB45" s="16"/>
      <c r="AC45" s="16"/>
      <c r="AD45" s="16"/>
      <c r="AE45" s="16"/>
      <c r="AF45" s="16"/>
    </row>
    <row r="46" spans="15:32" x14ac:dyDescent="0.2">
      <c r="O46" s="16"/>
      <c r="Q46" s="1"/>
      <c r="R46" s="16"/>
      <c r="S46" s="16"/>
      <c r="T46" s="16"/>
      <c r="U46" s="16"/>
      <c r="V46" s="16"/>
      <c r="W46" s="16"/>
      <c r="X46" s="16"/>
      <c r="Y46" s="16"/>
      <c r="Z46" s="16"/>
      <c r="AA46" s="16"/>
      <c r="AB46" s="16"/>
      <c r="AC46" s="16"/>
      <c r="AD46" s="16"/>
      <c r="AE46" s="16"/>
      <c r="AF46" s="16"/>
    </row>
    <row r="47" spans="15:32" x14ac:dyDescent="0.2">
      <c r="O47" s="16"/>
      <c r="Q47" s="1"/>
      <c r="R47" s="16"/>
      <c r="S47" s="16"/>
      <c r="T47" s="16"/>
      <c r="U47" s="16"/>
      <c r="V47" s="16"/>
      <c r="W47" s="16"/>
      <c r="X47" s="16"/>
      <c r="Y47" s="16"/>
      <c r="Z47" s="16"/>
      <c r="AA47" s="16"/>
      <c r="AB47" s="16"/>
      <c r="AC47" s="16"/>
      <c r="AD47" s="16"/>
      <c r="AE47" s="16"/>
      <c r="AF47" s="16"/>
    </row>
    <row r="48" spans="15:32" x14ac:dyDescent="0.2">
      <c r="O48" s="16"/>
      <c r="Q48" s="1"/>
      <c r="R48" s="16"/>
      <c r="S48" s="16"/>
      <c r="T48" s="16"/>
      <c r="U48" s="16"/>
      <c r="V48" s="16"/>
      <c r="W48" s="16"/>
      <c r="X48" s="16"/>
      <c r="Y48" s="16"/>
      <c r="Z48" s="16"/>
      <c r="AA48" s="16"/>
      <c r="AB48" s="16"/>
      <c r="AC48" s="16"/>
      <c r="AD48" s="16"/>
      <c r="AE48" s="16"/>
      <c r="AF48" s="16"/>
    </row>
    <row r="49" spans="15:32" x14ac:dyDescent="0.2">
      <c r="O49" s="16"/>
      <c r="Q49" s="1"/>
      <c r="R49" s="16"/>
      <c r="S49" s="16"/>
      <c r="T49" s="16"/>
      <c r="U49" s="16"/>
      <c r="V49" s="16"/>
      <c r="W49" s="16"/>
      <c r="X49" s="16"/>
      <c r="Y49" s="16"/>
      <c r="Z49" s="16"/>
      <c r="AA49" s="16"/>
      <c r="AB49" s="16"/>
      <c r="AC49" s="16"/>
      <c r="AD49" s="16"/>
      <c r="AE49" s="16"/>
      <c r="AF49" s="16"/>
    </row>
    <row r="50" spans="15:32" x14ac:dyDescent="0.2">
      <c r="O50" s="16"/>
      <c r="Q50" s="1"/>
      <c r="R50" s="16"/>
      <c r="S50" s="16"/>
      <c r="T50" s="16"/>
      <c r="U50" s="16"/>
      <c r="V50" s="16"/>
      <c r="W50" s="16"/>
      <c r="X50" s="16"/>
      <c r="Y50" s="16"/>
      <c r="Z50" s="16"/>
      <c r="AA50" s="16"/>
      <c r="AB50" s="16"/>
      <c r="AC50" s="16"/>
      <c r="AD50" s="16"/>
      <c r="AE50" s="16"/>
      <c r="AF50" s="16"/>
    </row>
    <row r="51" spans="15:32" x14ac:dyDescent="0.2">
      <c r="O51" s="16"/>
      <c r="Q51" s="1"/>
      <c r="R51" s="16"/>
      <c r="S51" s="16"/>
      <c r="T51" s="16"/>
      <c r="U51" s="16"/>
      <c r="V51" s="16"/>
      <c r="W51" s="16"/>
      <c r="X51" s="16"/>
      <c r="Y51" s="16"/>
      <c r="Z51" s="16"/>
      <c r="AA51" s="16"/>
      <c r="AB51" s="16"/>
      <c r="AC51" s="16"/>
      <c r="AD51" s="16"/>
      <c r="AE51" s="16"/>
      <c r="AF51" s="16"/>
    </row>
    <row r="52" spans="15:32" x14ac:dyDescent="0.2">
      <c r="O52" s="16"/>
      <c r="Q52" s="1"/>
      <c r="R52" s="16"/>
      <c r="S52" s="16"/>
      <c r="T52" s="16"/>
      <c r="U52" s="16"/>
      <c r="V52" s="16"/>
      <c r="W52" s="16"/>
      <c r="X52" s="16"/>
      <c r="Y52" s="16"/>
      <c r="Z52" s="16"/>
      <c r="AA52" s="16"/>
      <c r="AB52" s="16"/>
      <c r="AC52" s="16"/>
      <c r="AD52" s="16"/>
      <c r="AE52" s="16"/>
      <c r="AF52" s="16"/>
    </row>
    <row r="53" spans="15:32" x14ac:dyDescent="0.2">
      <c r="O53" s="16"/>
      <c r="P53" s="16"/>
      <c r="Q53" s="16"/>
      <c r="R53" s="16"/>
      <c r="S53" s="16"/>
      <c r="T53" s="16"/>
      <c r="U53" s="16"/>
      <c r="V53" s="16"/>
      <c r="W53" s="16"/>
      <c r="X53" s="16"/>
      <c r="Y53" s="16"/>
      <c r="Z53" s="16"/>
      <c r="AA53" s="16"/>
      <c r="AB53" s="16"/>
      <c r="AC53" s="16"/>
      <c r="AD53" s="16"/>
      <c r="AE53" s="16"/>
      <c r="AF53" s="16"/>
    </row>
    <row r="54" spans="15:32" x14ac:dyDescent="0.2">
      <c r="O54" s="16"/>
      <c r="P54" s="16"/>
      <c r="Q54" s="16"/>
      <c r="R54" s="16"/>
      <c r="S54" s="16"/>
      <c r="T54" s="16"/>
      <c r="U54" s="16"/>
      <c r="V54" s="16"/>
      <c r="W54" s="16"/>
      <c r="X54" s="16"/>
      <c r="Y54" s="16"/>
      <c r="Z54" s="16"/>
      <c r="AA54" s="16"/>
      <c r="AB54" s="16"/>
      <c r="AC54" s="16"/>
      <c r="AD54" s="16"/>
      <c r="AE54" s="16"/>
      <c r="AF54" s="16"/>
    </row>
    <row r="55" spans="15:32" x14ac:dyDescent="0.2">
      <c r="O55" s="16"/>
      <c r="P55" s="16"/>
      <c r="Q55" s="16"/>
      <c r="R55" s="16"/>
      <c r="S55" s="16"/>
      <c r="T55" s="16"/>
      <c r="U55" s="16"/>
      <c r="V55" s="16"/>
      <c r="W55" s="16"/>
      <c r="X55" s="16"/>
      <c r="Y55" s="16"/>
      <c r="Z55" s="16"/>
      <c r="AA55" s="16"/>
      <c r="AB55" s="16"/>
      <c r="AC55" s="16"/>
      <c r="AD55" s="16"/>
      <c r="AE55" s="16"/>
      <c r="AF55" s="16"/>
    </row>
    <row r="56" spans="15:32" x14ac:dyDescent="0.2">
      <c r="O56" s="16"/>
      <c r="P56" s="16"/>
      <c r="Q56" s="16"/>
      <c r="R56" s="16"/>
      <c r="S56" s="16"/>
      <c r="T56" s="16"/>
      <c r="U56" s="16"/>
      <c r="V56" s="16"/>
      <c r="W56" s="16"/>
      <c r="X56" s="16"/>
      <c r="Y56" s="16"/>
      <c r="Z56" s="16"/>
      <c r="AA56" s="16"/>
      <c r="AB56" s="16"/>
      <c r="AC56" s="16"/>
      <c r="AD56" s="16"/>
      <c r="AE56" s="16"/>
      <c r="AF56" s="16"/>
    </row>
    <row r="57" spans="15:32" x14ac:dyDescent="0.2">
      <c r="O57" s="16"/>
      <c r="P57" s="16"/>
      <c r="Q57" s="16"/>
      <c r="R57" s="16"/>
      <c r="S57" s="16"/>
      <c r="T57" s="16"/>
      <c r="U57" s="16"/>
      <c r="V57" s="16"/>
      <c r="W57" s="16"/>
      <c r="X57" s="16"/>
      <c r="Y57" s="16"/>
      <c r="Z57" s="16"/>
      <c r="AA57" s="16"/>
      <c r="AB57" s="16"/>
      <c r="AC57" s="16"/>
      <c r="AD57" s="16"/>
      <c r="AE57" s="16"/>
      <c r="AF57" s="16"/>
    </row>
    <row r="58" spans="15:32" x14ac:dyDescent="0.2">
      <c r="O58" s="16"/>
      <c r="P58" s="16"/>
      <c r="Q58" s="16"/>
      <c r="R58" s="16"/>
      <c r="S58" s="16"/>
      <c r="T58" s="16"/>
      <c r="U58" s="16"/>
      <c r="V58" s="16"/>
      <c r="W58" s="16"/>
      <c r="X58" s="16"/>
      <c r="Y58" s="16"/>
      <c r="Z58" s="16"/>
      <c r="AA58" s="16"/>
      <c r="AB58" s="16"/>
      <c r="AC58" s="16"/>
      <c r="AD58" s="16"/>
      <c r="AE58" s="16"/>
      <c r="AF58" s="16"/>
    </row>
    <row r="59" spans="15:32" x14ac:dyDescent="0.2">
      <c r="O59" s="16"/>
      <c r="P59" s="16"/>
      <c r="Q59" s="16"/>
      <c r="R59" s="16"/>
      <c r="S59" s="16"/>
      <c r="T59" s="16"/>
      <c r="U59" s="16"/>
      <c r="V59" s="16"/>
      <c r="W59" s="16"/>
      <c r="X59" s="16"/>
      <c r="Y59" s="16"/>
      <c r="Z59" s="16"/>
      <c r="AA59" s="16"/>
      <c r="AB59" s="16"/>
      <c r="AC59" s="16"/>
      <c r="AD59" s="16"/>
      <c r="AE59" s="16"/>
      <c r="AF59" s="16"/>
    </row>
    <row r="60" spans="15:32" x14ac:dyDescent="0.2">
      <c r="O60" s="16"/>
      <c r="P60" s="16"/>
      <c r="Q60" s="16"/>
      <c r="R60" s="16"/>
      <c r="S60" s="16"/>
      <c r="T60" s="16"/>
      <c r="U60" s="16"/>
      <c r="V60" s="16"/>
      <c r="W60" s="16"/>
      <c r="X60" s="16"/>
      <c r="Y60" s="16"/>
      <c r="Z60" s="16"/>
      <c r="AA60" s="16"/>
      <c r="AB60" s="16"/>
      <c r="AC60" s="16"/>
      <c r="AD60" s="16"/>
      <c r="AE60" s="16"/>
      <c r="AF60" s="16"/>
    </row>
    <row r="61" spans="15:32" x14ac:dyDescent="0.2">
      <c r="O61" s="16"/>
      <c r="P61" s="16"/>
      <c r="Q61" s="16"/>
      <c r="R61" s="16"/>
      <c r="S61" s="16"/>
      <c r="T61" s="16"/>
      <c r="U61" s="16"/>
      <c r="V61" s="16"/>
      <c r="W61" s="16"/>
      <c r="X61" s="16"/>
      <c r="Y61" s="16"/>
      <c r="Z61" s="16"/>
      <c r="AA61" s="16"/>
      <c r="AB61" s="16"/>
      <c r="AC61" s="16"/>
      <c r="AD61" s="16"/>
      <c r="AE61" s="16"/>
      <c r="AF61" s="16"/>
    </row>
    <row r="62" spans="15:32" x14ac:dyDescent="0.2">
      <c r="O62" s="16"/>
      <c r="P62" s="16"/>
      <c r="Q62" s="16"/>
      <c r="R62" s="16"/>
      <c r="S62" s="16"/>
      <c r="T62" s="16"/>
      <c r="U62" s="16"/>
      <c r="V62" s="16"/>
      <c r="W62" s="16"/>
      <c r="X62" s="16"/>
      <c r="Y62" s="16"/>
      <c r="Z62" s="16"/>
      <c r="AA62" s="16"/>
      <c r="AB62" s="16"/>
      <c r="AC62" s="16"/>
      <c r="AD62" s="16"/>
      <c r="AE62" s="16"/>
      <c r="AF62" s="16"/>
    </row>
    <row r="63" spans="15:32" x14ac:dyDescent="0.2">
      <c r="O63" s="16"/>
      <c r="P63" s="16"/>
      <c r="Q63" s="16"/>
      <c r="R63" s="16"/>
      <c r="S63" s="16"/>
      <c r="T63" s="16"/>
      <c r="U63" s="16"/>
      <c r="V63" s="16"/>
      <c r="W63" s="16"/>
      <c r="X63" s="16"/>
      <c r="Y63" s="16"/>
      <c r="Z63" s="16"/>
      <c r="AA63" s="16"/>
      <c r="AB63" s="16"/>
      <c r="AC63" s="16"/>
      <c r="AD63" s="16"/>
      <c r="AE63" s="16"/>
      <c r="AF63" s="16"/>
    </row>
    <row r="64" spans="15:32" x14ac:dyDescent="0.2">
      <c r="O64" s="16"/>
      <c r="P64" s="16"/>
      <c r="Q64" s="16"/>
      <c r="R64" s="16"/>
      <c r="S64" s="16"/>
      <c r="T64" s="16"/>
      <c r="U64" s="16"/>
      <c r="V64" s="16"/>
      <c r="W64" s="16"/>
      <c r="X64" s="16"/>
      <c r="Y64" s="16"/>
      <c r="Z64" s="16"/>
      <c r="AA64" s="16"/>
      <c r="AB64" s="16"/>
      <c r="AC64" s="16"/>
      <c r="AD64" s="16"/>
      <c r="AE64" s="16"/>
      <c r="AF64" s="16"/>
    </row>
    <row r="65" spans="15:32" x14ac:dyDescent="0.2">
      <c r="O65" s="16"/>
      <c r="P65" s="16"/>
      <c r="Q65" s="16"/>
      <c r="R65" s="16"/>
      <c r="S65" s="16"/>
      <c r="T65" s="16"/>
      <c r="U65" s="16"/>
      <c r="V65" s="16"/>
      <c r="W65" s="16"/>
      <c r="X65" s="16"/>
      <c r="Y65" s="16"/>
      <c r="Z65" s="16"/>
      <c r="AA65" s="16"/>
      <c r="AB65" s="16"/>
      <c r="AC65" s="16"/>
      <c r="AD65" s="16"/>
      <c r="AE65" s="16"/>
      <c r="AF65" s="16"/>
    </row>
  </sheetData>
  <mergeCells count="2">
    <mergeCell ref="P1:Q1"/>
    <mergeCell ref="R1:S1"/>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23"/>
  <sheetViews>
    <sheetView tabSelected="1" topLeftCell="N1" zoomScale="75" zoomScaleNormal="75" workbookViewId="0">
      <pane ySplit="3" topLeftCell="A89" activePane="bottomLeft" state="frozen"/>
      <selection pane="bottomLeft" activeCell="AL115" sqref="AL115"/>
    </sheetView>
  </sheetViews>
  <sheetFormatPr defaultRowHeight="12.75" x14ac:dyDescent="0.2"/>
  <cols>
    <col min="1" max="1" width="7" style="14" bestFit="1" customWidth="1"/>
    <col min="2" max="2" width="6.85546875" style="14" bestFit="1" customWidth="1"/>
    <col min="3" max="3" width="9.140625" style="38" bestFit="1" customWidth="1"/>
    <col min="4" max="4" width="7.140625" style="16" customWidth="1"/>
    <col min="5" max="5" width="7" style="16" customWidth="1"/>
    <col min="6" max="6" width="8.85546875" style="16" bestFit="1" customWidth="1"/>
    <col min="7" max="7" width="9.140625" style="16" bestFit="1" customWidth="1"/>
    <col min="8" max="8" width="7.5703125" style="16" customWidth="1"/>
    <col min="9" max="9" width="7.42578125" style="16" bestFit="1" customWidth="1"/>
    <col min="10" max="10" width="9.85546875" style="16" bestFit="1" customWidth="1"/>
    <col min="11" max="11" width="9.42578125" style="16" bestFit="1" customWidth="1"/>
    <col min="12" max="12" width="9.42578125" style="16" customWidth="1"/>
    <col min="13" max="13" width="12.85546875" style="16" bestFit="1" customWidth="1"/>
    <col min="14" max="14" width="14.42578125" style="16" customWidth="1"/>
    <col min="15" max="15" width="11.5703125" style="16" customWidth="1"/>
    <col min="16" max="16" width="10.5703125" style="16" customWidth="1"/>
    <col min="39" max="39" width="12.42578125" customWidth="1"/>
  </cols>
  <sheetData>
    <row r="1" spans="1:18" s="2" customFormat="1" x14ac:dyDescent="0.2">
      <c r="A1" s="13" t="s">
        <v>15</v>
      </c>
      <c r="B1" s="13" t="s">
        <v>0</v>
      </c>
      <c r="C1" s="13" t="s">
        <v>49</v>
      </c>
      <c r="D1" s="57" t="s">
        <v>33</v>
      </c>
      <c r="E1" s="15" t="s">
        <v>13</v>
      </c>
      <c r="F1" s="15" t="s">
        <v>13</v>
      </c>
      <c r="G1" s="15" t="s">
        <v>13</v>
      </c>
      <c r="H1" s="15" t="s">
        <v>12</v>
      </c>
      <c r="I1" s="15" t="s">
        <v>14</v>
      </c>
      <c r="J1" s="15" t="s">
        <v>14</v>
      </c>
      <c r="K1" s="15" t="s">
        <v>14</v>
      </c>
      <c r="L1" s="15" t="s">
        <v>179</v>
      </c>
      <c r="M1" s="15" t="s">
        <v>34</v>
      </c>
      <c r="N1" s="15" t="s">
        <v>178</v>
      </c>
      <c r="O1" s="15" t="s">
        <v>34</v>
      </c>
      <c r="P1" s="15" t="s">
        <v>94</v>
      </c>
      <c r="R1" s="56" t="s">
        <v>85</v>
      </c>
    </row>
    <row r="2" spans="1:18" s="2" customFormat="1" x14ac:dyDescent="0.2">
      <c r="A2" s="13"/>
      <c r="B2" s="13"/>
      <c r="C2" s="37"/>
      <c r="D2" s="57" t="s">
        <v>27</v>
      </c>
      <c r="E2" s="15" t="s">
        <v>1</v>
      </c>
      <c r="F2" s="15" t="s">
        <v>40</v>
      </c>
      <c r="G2" s="15" t="s">
        <v>39</v>
      </c>
      <c r="H2" s="15" t="s">
        <v>1</v>
      </c>
      <c r="I2" s="15" t="s">
        <v>1</v>
      </c>
      <c r="J2" s="15" t="s">
        <v>41</v>
      </c>
      <c r="K2" s="15" t="s">
        <v>46</v>
      </c>
      <c r="L2" s="15" t="s">
        <v>1</v>
      </c>
      <c r="M2" s="15" t="s">
        <v>27</v>
      </c>
      <c r="N2" s="15" t="s">
        <v>27</v>
      </c>
      <c r="O2" s="15" t="s">
        <v>27</v>
      </c>
      <c r="P2" s="15" t="s">
        <v>1</v>
      </c>
    </row>
    <row r="3" spans="1:18" s="2" customFormat="1" x14ac:dyDescent="0.2">
      <c r="A3" s="13"/>
      <c r="B3" s="13"/>
      <c r="C3" s="37"/>
      <c r="D3" s="57" t="s">
        <v>36</v>
      </c>
      <c r="E3" s="15" t="s">
        <v>38</v>
      </c>
      <c r="F3" s="15" t="s">
        <v>38</v>
      </c>
      <c r="G3" s="15" t="s">
        <v>38</v>
      </c>
      <c r="H3" s="15" t="s">
        <v>37</v>
      </c>
      <c r="I3" s="15" t="s">
        <v>97</v>
      </c>
      <c r="J3" s="15" t="s">
        <v>97</v>
      </c>
      <c r="K3" s="15" t="s">
        <v>45</v>
      </c>
      <c r="L3" s="15"/>
      <c r="M3" s="15" t="s">
        <v>35</v>
      </c>
      <c r="N3" s="15" t="s">
        <v>35</v>
      </c>
      <c r="O3" s="15" t="s">
        <v>109</v>
      </c>
      <c r="P3" s="15" t="s">
        <v>95</v>
      </c>
      <c r="R3" s="84" t="s">
        <v>222</v>
      </c>
    </row>
    <row r="4" spans="1:18" x14ac:dyDescent="0.2">
      <c r="A4" s="14">
        <v>2015</v>
      </c>
      <c r="B4" s="14">
        <v>1</v>
      </c>
      <c r="C4" s="36">
        <f t="shared" ref="C4:C15" si="0">A4+(B4-1)/12</f>
        <v>2015</v>
      </c>
    </row>
    <row r="5" spans="1:18" x14ac:dyDescent="0.2">
      <c r="A5" s="14">
        <v>2015</v>
      </c>
      <c r="B5" s="14">
        <v>2</v>
      </c>
      <c r="C5" s="36">
        <f t="shared" si="0"/>
        <v>2015.0833333333333</v>
      </c>
    </row>
    <row r="6" spans="1:18" x14ac:dyDescent="0.2">
      <c r="A6" s="14">
        <v>2015</v>
      </c>
      <c r="B6" s="14">
        <v>3</v>
      </c>
      <c r="C6" s="36">
        <f t="shared" si="0"/>
        <v>2015.1666666666667</v>
      </c>
      <c r="D6" s="16">
        <v>18.5</v>
      </c>
      <c r="E6" s="16">
        <v>24.19</v>
      </c>
      <c r="F6" s="16">
        <v>21.82</v>
      </c>
      <c r="G6" s="16">
        <v>28.83</v>
      </c>
      <c r="H6" s="16">
        <v>81.14</v>
      </c>
      <c r="I6" s="16">
        <v>4.7699999999999996</v>
      </c>
      <c r="J6" s="16">
        <v>11.58</v>
      </c>
      <c r="K6" s="3">
        <v>4.13</v>
      </c>
      <c r="L6" s="38">
        <v>4.886774193548387</v>
      </c>
      <c r="M6" s="16">
        <v>18.91</v>
      </c>
      <c r="N6" s="16">
        <v>26.094516129032257</v>
      </c>
      <c r="O6" s="135">
        <f>41.9082742717125*1.073</f>
        <v>44.967578293547511</v>
      </c>
      <c r="P6" s="16">
        <v>731.24</v>
      </c>
    </row>
    <row r="7" spans="1:18" x14ac:dyDescent="0.2">
      <c r="A7" s="14">
        <v>2015</v>
      </c>
      <c r="B7" s="14">
        <v>4</v>
      </c>
      <c r="C7" s="36">
        <f t="shared" si="0"/>
        <v>2015.25</v>
      </c>
      <c r="D7" s="16">
        <v>62.66</v>
      </c>
      <c r="E7" s="16">
        <v>25.07</v>
      </c>
      <c r="F7" s="16">
        <v>22.68</v>
      </c>
      <c r="G7" s="16">
        <v>30.29</v>
      </c>
      <c r="H7" s="16">
        <v>84.08</v>
      </c>
      <c r="I7" s="16">
        <v>3.9</v>
      </c>
      <c r="J7" s="16">
        <v>10.28</v>
      </c>
      <c r="K7" s="3">
        <v>1.49</v>
      </c>
      <c r="L7" s="38">
        <v>4.4146666666666663</v>
      </c>
      <c r="M7" s="16">
        <v>16.72</v>
      </c>
      <c r="N7" s="16">
        <v>26.590666666666664</v>
      </c>
      <c r="O7" s="135">
        <f>37.4962912786945*1.073</f>
        <v>40.233520542039194</v>
      </c>
      <c r="P7" s="16">
        <v>730.11</v>
      </c>
    </row>
    <row r="8" spans="1:18" x14ac:dyDescent="0.2">
      <c r="A8" s="14">
        <v>2015</v>
      </c>
      <c r="B8" s="14">
        <v>5</v>
      </c>
      <c r="C8" s="36">
        <f t="shared" si="0"/>
        <v>2015.3333333333333</v>
      </c>
      <c r="D8" s="16">
        <v>136.69999999999999</v>
      </c>
      <c r="E8" s="16">
        <v>24.88</v>
      </c>
      <c r="F8" s="16">
        <v>22.93</v>
      </c>
      <c r="G8" s="16">
        <v>28.84</v>
      </c>
      <c r="H8" s="16">
        <v>89.23</v>
      </c>
      <c r="I8" s="16">
        <v>3.39</v>
      </c>
      <c r="J8" s="16">
        <v>8.93</v>
      </c>
      <c r="K8" s="3">
        <v>357.55</v>
      </c>
      <c r="L8" s="38">
        <v>3.2974193548387096</v>
      </c>
      <c r="M8" s="16">
        <v>13.19</v>
      </c>
      <c r="N8" s="16">
        <v>26.09967741935484</v>
      </c>
      <c r="O8" s="135">
        <f>30.0245980886585*1.073</f>
        <v>32.216393749130567</v>
      </c>
      <c r="P8" s="16">
        <v>730.2</v>
      </c>
    </row>
    <row r="9" spans="1:18" x14ac:dyDescent="0.2">
      <c r="A9" s="14">
        <v>2015</v>
      </c>
      <c r="B9" s="14">
        <v>6</v>
      </c>
      <c r="C9" s="36">
        <f t="shared" si="0"/>
        <v>2015.4166666666667</v>
      </c>
      <c r="D9" s="16">
        <v>151.45499999999998</v>
      </c>
      <c r="E9" s="16">
        <v>25.37</v>
      </c>
      <c r="F9" s="16">
        <v>23.05</v>
      </c>
      <c r="G9" s="16">
        <v>30.01</v>
      </c>
      <c r="H9" s="16">
        <v>88.11</v>
      </c>
      <c r="I9" s="16">
        <v>3.22</v>
      </c>
      <c r="J9" s="16">
        <v>9.0399999999999991</v>
      </c>
      <c r="K9" s="3">
        <v>2.0099999999999998</v>
      </c>
      <c r="L9" s="38">
        <v>3.7523333333333331</v>
      </c>
      <c r="M9" s="16">
        <v>15.39</v>
      </c>
      <c r="N9" s="16">
        <v>25.293389121338912</v>
      </c>
      <c r="O9" s="135">
        <f>34.5713478491144*1.073</f>
        <v>37.095056242099751</v>
      </c>
      <c r="P9" s="16">
        <v>729.45</v>
      </c>
    </row>
    <row r="10" spans="1:18" x14ac:dyDescent="0.2">
      <c r="A10" s="14">
        <v>2015</v>
      </c>
      <c r="B10" s="14">
        <v>7</v>
      </c>
      <c r="C10" s="36">
        <f t="shared" si="0"/>
        <v>2015.5</v>
      </c>
      <c r="D10" s="16">
        <v>150.95499999999998</v>
      </c>
      <c r="E10" s="16">
        <v>24.52</v>
      </c>
      <c r="F10" s="16">
        <v>22.74</v>
      </c>
      <c r="G10" s="16">
        <v>28</v>
      </c>
      <c r="H10" s="16">
        <v>92.5</v>
      </c>
      <c r="I10" s="16">
        <v>3.59</v>
      </c>
      <c r="J10" s="16">
        <v>8.9</v>
      </c>
      <c r="K10" s="3">
        <v>343</v>
      </c>
      <c r="L10" s="38">
        <v>3.0487096774193549</v>
      </c>
      <c r="M10" s="16">
        <v>13.13</v>
      </c>
      <c r="N10" s="16">
        <v>25.692580645161293</v>
      </c>
      <c r="O10" s="16">
        <v>29.107772805936026</v>
      </c>
      <c r="P10" s="16">
        <v>729.97</v>
      </c>
    </row>
    <row r="11" spans="1:18" x14ac:dyDescent="0.2">
      <c r="A11" s="14">
        <v>2015</v>
      </c>
      <c r="B11" s="14">
        <v>8</v>
      </c>
      <c r="C11" s="36">
        <f t="shared" si="0"/>
        <v>2015.5833333333333</v>
      </c>
      <c r="D11" s="16">
        <v>123.075</v>
      </c>
      <c r="E11" s="16">
        <v>24.62</v>
      </c>
      <c r="F11" s="16">
        <v>22.7</v>
      </c>
      <c r="G11" s="16">
        <v>28.33</v>
      </c>
      <c r="H11" s="16">
        <v>92.95</v>
      </c>
      <c r="I11" s="16">
        <v>3.51</v>
      </c>
      <c r="J11" s="16">
        <v>9.31</v>
      </c>
      <c r="K11" s="3">
        <v>343.19</v>
      </c>
      <c r="L11" s="38">
        <v>2.9906451612903222</v>
      </c>
      <c r="M11" s="16">
        <v>12.99</v>
      </c>
      <c r="N11" s="16">
        <v>26.108387096774194</v>
      </c>
      <c r="O11" s="16">
        <v>29.295018951846668</v>
      </c>
      <c r="P11" s="16">
        <v>729.54</v>
      </c>
    </row>
    <row r="12" spans="1:18" x14ac:dyDescent="0.2">
      <c r="A12" s="14">
        <v>2015</v>
      </c>
      <c r="B12" s="14">
        <v>9</v>
      </c>
      <c r="C12" s="36">
        <f t="shared" si="0"/>
        <v>2015.6666666666667</v>
      </c>
      <c r="D12" s="16">
        <v>263.18</v>
      </c>
      <c r="E12" s="16">
        <v>24.66</v>
      </c>
      <c r="F12" s="16">
        <v>22.44</v>
      </c>
      <c r="G12" s="16">
        <v>28.95</v>
      </c>
      <c r="H12" s="16">
        <v>93.98</v>
      </c>
      <c r="I12" s="16">
        <v>2.87</v>
      </c>
      <c r="J12" s="16">
        <v>9.19</v>
      </c>
      <c r="K12" s="3">
        <v>334.48</v>
      </c>
      <c r="L12" s="38">
        <v>2.7353333333333336</v>
      </c>
      <c r="M12" s="16">
        <v>12.15</v>
      </c>
      <c r="N12" s="16">
        <v>25.771999999999998</v>
      </c>
      <c r="O12" s="16">
        <v>27.709085913598241</v>
      </c>
      <c r="P12" s="16">
        <v>729.35</v>
      </c>
    </row>
    <row r="13" spans="1:18" x14ac:dyDescent="0.2">
      <c r="A13" s="14">
        <v>2015</v>
      </c>
      <c r="B13" s="14">
        <v>10</v>
      </c>
      <c r="C13" s="36">
        <f t="shared" si="0"/>
        <v>2015.75</v>
      </c>
      <c r="D13" s="16">
        <v>275.85500000000002</v>
      </c>
      <c r="E13" s="16">
        <v>24.6</v>
      </c>
      <c r="F13" s="16">
        <v>22.38</v>
      </c>
      <c r="G13" s="16">
        <v>29.01</v>
      </c>
      <c r="H13" s="16">
        <v>92.44</v>
      </c>
      <c r="I13" s="16">
        <v>2.5299999999999998</v>
      </c>
      <c r="J13" s="16">
        <v>7.91</v>
      </c>
      <c r="K13" s="3">
        <v>337.09</v>
      </c>
      <c r="L13" s="38">
        <v>2.7767741935483872</v>
      </c>
      <c r="M13" s="16">
        <v>12.51</v>
      </c>
      <c r="N13" s="16">
        <v>24.320322580645158</v>
      </c>
      <c r="O13" s="16">
        <v>28.613314071886553</v>
      </c>
      <c r="P13" s="16">
        <v>729.78</v>
      </c>
    </row>
    <row r="14" spans="1:18" x14ac:dyDescent="0.2">
      <c r="A14" s="14">
        <v>2015</v>
      </c>
      <c r="B14" s="14">
        <v>11</v>
      </c>
      <c r="C14" s="36">
        <f t="shared" si="0"/>
        <v>2015.8333333333333</v>
      </c>
      <c r="D14" s="16">
        <v>170.82</v>
      </c>
      <c r="E14" s="16">
        <v>24.28</v>
      </c>
      <c r="F14" s="16">
        <v>22.4</v>
      </c>
      <c r="G14" s="16">
        <v>28.24</v>
      </c>
      <c r="H14" s="16">
        <v>92.43</v>
      </c>
      <c r="I14" s="16">
        <v>2.83</v>
      </c>
      <c r="J14" s="16">
        <v>8.1999999999999993</v>
      </c>
      <c r="K14" s="3">
        <v>2.86</v>
      </c>
      <c r="L14" s="38">
        <v>2.6993333333333336</v>
      </c>
      <c r="M14" s="16">
        <v>12.43</v>
      </c>
      <c r="N14" s="16">
        <v>22.434826147426982</v>
      </c>
      <c r="O14" s="16">
        <v>27.614365560256672</v>
      </c>
      <c r="P14" s="16">
        <v>728.98</v>
      </c>
    </row>
    <row r="15" spans="1:18" x14ac:dyDescent="0.2">
      <c r="A15" s="14">
        <v>2015</v>
      </c>
      <c r="B15" s="14">
        <v>12</v>
      </c>
      <c r="C15" s="36">
        <f t="shared" si="0"/>
        <v>2015.9166666666667</v>
      </c>
      <c r="D15" s="16">
        <v>96.584999999999994</v>
      </c>
      <c r="E15" s="16">
        <v>24.92</v>
      </c>
      <c r="F15" s="16">
        <v>23.07</v>
      </c>
      <c r="G15" s="16">
        <v>28.55</v>
      </c>
      <c r="H15" s="16">
        <v>89.68</v>
      </c>
      <c r="I15" s="16">
        <v>3.52</v>
      </c>
      <c r="J15" s="16">
        <v>8.82</v>
      </c>
      <c r="K15" s="3">
        <v>358.43</v>
      </c>
      <c r="L15" s="38">
        <v>3.2277419354838712</v>
      </c>
      <c r="M15" s="16">
        <v>14.56</v>
      </c>
      <c r="N15" s="16">
        <v>21.386774193548387</v>
      </c>
      <c r="O15" s="16">
        <v>33.590258223770896</v>
      </c>
      <c r="P15" s="16">
        <v>728.93</v>
      </c>
    </row>
    <row r="16" spans="1:18" x14ac:dyDescent="0.2">
      <c r="A16" s="14">
        <v>2016</v>
      </c>
      <c r="B16" s="14">
        <v>1</v>
      </c>
      <c r="C16" s="36">
        <f t="shared" ref="C16:C63" si="1">A16+(B16-1)/12</f>
        <v>2016</v>
      </c>
      <c r="D16" s="16">
        <v>6.665</v>
      </c>
      <c r="E16" s="16">
        <v>24.21</v>
      </c>
      <c r="F16" s="16">
        <v>22.18</v>
      </c>
      <c r="G16" s="16">
        <v>28.46</v>
      </c>
      <c r="H16" s="16">
        <v>82.9</v>
      </c>
      <c r="I16" s="16">
        <v>4.37</v>
      </c>
      <c r="J16" s="16">
        <v>10.64</v>
      </c>
      <c r="K16" s="3">
        <v>3.67</v>
      </c>
      <c r="L16" s="38">
        <v>4.22</v>
      </c>
      <c r="M16" s="16">
        <v>17.28</v>
      </c>
      <c r="N16" s="16">
        <v>22.342903225806452</v>
      </c>
      <c r="O16" s="16">
        <v>40.074736026307079</v>
      </c>
      <c r="P16" s="16">
        <v>730.73</v>
      </c>
    </row>
    <row r="17" spans="1:16" x14ac:dyDescent="0.2">
      <c r="A17" s="14">
        <v>2016</v>
      </c>
      <c r="B17" s="14">
        <v>2</v>
      </c>
      <c r="C17" s="36">
        <f t="shared" si="1"/>
        <v>2016.0833333333333</v>
      </c>
      <c r="D17" s="16">
        <v>21.75</v>
      </c>
      <c r="E17" s="16">
        <v>24.06</v>
      </c>
      <c r="F17" s="16">
        <v>21.93</v>
      </c>
      <c r="G17" s="16">
        <v>28.43</v>
      </c>
      <c r="H17" s="16">
        <v>82.44</v>
      </c>
      <c r="I17" s="16">
        <v>5.16</v>
      </c>
      <c r="J17" s="16">
        <v>12.08</v>
      </c>
      <c r="K17" s="3">
        <v>4.3499999999999996</v>
      </c>
      <c r="L17" s="38">
        <v>4.3810344827586203</v>
      </c>
      <c r="M17" s="16">
        <v>16.579999999999998</v>
      </c>
      <c r="N17" s="16">
        <v>24.305862068965517</v>
      </c>
      <c r="O17" s="16">
        <v>38.455746336422706</v>
      </c>
      <c r="P17" s="16">
        <v>730.27</v>
      </c>
    </row>
    <row r="18" spans="1:16" x14ac:dyDescent="0.2">
      <c r="A18" s="14">
        <v>2016</v>
      </c>
      <c r="B18" s="14">
        <v>3</v>
      </c>
      <c r="C18" s="36">
        <f t="shared" si="1"/>
        <v>2016.1666666666667</v>
      </c>
      <c r="D18" s="16">
        <v>3.8949999999999996</v>
      </c>
      <c r="E18" s="16">
        <v>24.27</v>
      </c>
      <c r="F18" s="16">
        <v>21.93</v>
      </c>
      <c r="G18" s="16">
        <v>29.12</v>
      </c>
      <c r="H18" s="16">
        <v>84.25</v>
      </c>
      <c r="I18" s="16">
        <v>4.5199999999999996</v>
      </c>
      <c r="J18" s="16">
        <v>10.89</v>
      </c>
      <c r="K18" s="3">
        <v>1.1299999999999999</v>
      </c>
      <c r="L18" s="38">
        <v>4.5422580645161288</v>
      </c>
      <c r="M18" s="16">
        <v>17.149999999999999</v>
      </c>
      <c r="N18" s="16">
        <v>26.086774193548386</v>
      </c>
      <c r="O18" s="16">
        <v>37.943402796077784</v>
      </c>
      <c r="P18" s="16">
        <v>730.95</v>
      </c>
    </row>
    <row r="19" spans="1:16" x14ac:dyDescent="0.2">
      <c r="A19" s="14">
        <v>2016</v>
      </c>
      <c r="B19" s="14">
        <v>4</v>
      </c>
      <c r="C19" s="36">
        <f t="shared" si="1"/>
        <v>2016.25</v>
      </c>
      <c r="D19" s="16">
        <v>139.06</v>
      </c>
      <c r="E19" s="16">
        <v>24.88</v>
      </c>
      <c r="F19" s="16">
        <v>22.51</v>
      </c>
      <c r="G19" s="16">
        <v>29.87</v>
      </c>
      <c r="H19" s="16">
        <v>86</v>
      </c>
      <c r="I19" s="16">
        <v>3.94</v>
      </c>
      <c r="J19" s="16">
        <v>10.94</v>
      </c>
      <c r="K19" s="3">
        <v>1.39</v>
      </c>
      <c r="L19" s="38">
        <v>4.4213333333333331</v>
      </c>
      <c r="M19" s="16">
        <v>17</v>
      </c>
      <c r="N19" s="16">
        <v>26.630000000000003</v>
      </c>
      <c r="O19" s="16">
        <v>36.503114289096224</v>
      </c>
      <c r="P19" s="16">
        <v>730.13</v>
      </c>
    </row>
    <row r="20" spans="1:16" x14ac:dyDescent="0.2">
      <c r="A20" s="14">
        <v>2016</v>
      </c>
      <c r="B20" s="14">
        <v>5</v>
      </c>
      <c r="C20" s="36">
        <f t="shared" si="1"/>
        <v>2016.3333333333333</v>
      </c>
      <c r="D20" s="16">
        <v>343.89499999999998</v>
      </c>
      <c r="E20" s="16">
        <v>24.85</v>
      </c>
      <c r="F20" s="16">
        <v>22.72</v>
      </c>
      <c r="G20" s="16">
        <v>29.45</v>
      </c>
      <c r="H20" s="16">
        <v>91.92</v>
      </c>
      <c r="I20" s="16">
        <v>2.84</v>
      </c>
      <c r="J20" s="16">
        <v>9.0299999999999994</v>
      </c>
      <c r="K20" s="3">
        <v>354.97</v>
      </c>
      <c r="L20" s="38">
        <v>3.109032258064516</v>
      </c>
      <c r="M20" s="16">
        <v>13.19</v>
      </c>
      <c r="N20" s="16">
        <v>26.028387096774193</v>
      </c>
      <c r="O20" s="16">
        <v>29.102338244023059</v>
      </c>
      <c r="P20" s="16">
        <v>730.18</v>
      </c>
    </row>
    <row r="21" spans="1:16" x14ac:dyDescent="0.2">
      <c r="A21" s="14">
        <v>2016</v>
      </c>
      <c r="B21" s="14">
        <v>6</v>
      </c>
      <c r="C21" s="36">
        <f t="shared" si="1"/>
        <v>2016.4166666666667</v>
      </c>
      <c r="D21" s="16">
        <v>270.64999999999998</v>
      </c>
      <c r="E21" s="16">
        <v>24.44</v>
      </c>
      <c r="F21" s="16">
        <v>22.13</v>
      </c>
      <c r="G21" s="16">
        <v>28.9</v>
      </c>
      <c r="H21" s="16">
        <v>90.59</v>
      </c>
      <c r="I21" s="16">
        <v>2.44</v>
      </c>
      <c r="J21" s="16">
        <v>8.2899999999999991</v>
      </c>
      <c r="K21" s="3">
        <v>6.46</v>
      </c>
      <c r="L21" s="38">
        <v>2.9063333333333334</v>
      </c>
      <c r="M21" s="16">
        <v>12.14</v>
      </c>
      <c r="N21" s="16">
        <v>25.613</v>
      </c>
      <c r="O21" s="16">
        <v>27.079678972046995</v>
      </c>
      <c r="P21" s="16">
        <v>730.58</v>
      </c>
    </row>
    <row r="22" spans="1:16" x14ac:dyDescent="0.2">
      <c r="A22" s="14">
        <v>2016</v>
      </c>
      <c r="B22" s="14">
        <v>7</v>
      </c>
      <c r="C22" s="36">
        <f t="shared" si="1"/>
        <v>2016.5</v>
      </c>
      <c r="D22" s="16">
        <v>231.22</v>
      </c>
      <c r="E22" s="16">
        <v>23.86</v>
      </c>
      <c r="F22" s="16">
        <v>21.98</v>
      </c>
      <c r="G22" s="16">
        <v>27.57</v>
      </c>
      <c r="H22" s="16">
        <v>94.65</v>
      </c>
      <c r="I22" s="16">
        <v>2.8</v>
      </c>
      <c r="J22" s="16">
        <v>8.6300000000000008</v>
      </c>
      <c r="K22" s="3">
        <v>337.53</v>
      </c>
      <c r="L22" s="38">
        <v>2.2638709677419357</v>
      </c>
      <c r="M22" s="16">
        <v>9.99</v>
      </c>
      <c r="N22" s="16">
        <v>25.736451612903231</v>
      </c>
      <c r="O22" s="16">
        <v>22.386152839925799</v>
      </c>
      <c r="P22" s="16">
        <v>730.47</v>
      </c>
    </row>
    <row r="23" spans="1:16" x14ac:dyDescent="0.2">
      <c r="A23" s="14">
        <v>2016</v>
      </c>
      <c r="B23" s="14">
        <v>8</v>
      </c>
      <c r="C23" s="36">
        <f t="shared" si="1"/>
        <v>2016.5833333333333</v>
      </c>
      <c r="D23" s="16">
        <v>241.19</v>
      </c>
      <c r="E23" s="16">
        <v>24.26</v>
      </c>
      <c r="F23" s="16">
        <v>22.34</v>
      </c>
      <c r="G23" s="16">
        <v>27.94</v>
      </c>
      <c r="H23" s="16">
        <v>93.84</v>
      </c>
      <c r="I23" s="16">
        <v>2.7</v>
      </c>
      <c r="J23" s="16">
        <v>8.31</v>
      </c>
      <c r="K23" s="3">
        <v>343.08</v>
      </c>
      <c r="L23" s="38">
        <v>2.6393548387096772</v>
      </c>
      <c r="M23" s="16">
        <v>11.69</v>
      </c>
      <c r="N23" s="16">
        <v>26.140967741935484</v>
      </c>
      <c r="O23" s="16">
        <v>25.600130291245861</v>
      </c>
      <c r="P23" s="16">
        <v>729.94</v>
      </c>
    </row>
    <row r="24" spans="1:16" x14ac:dyDescent="0.2">
      <c r="A24" s="14">
        <v>2016</v>
      </c>
      <c r="B24" s="14">
        <v>9</v>
      </c>
      <c r="C24" s="36">
        <f t="shared" si="1"/>
        <v>2016.6666666666667</v>
      </c>
      <c r="D24" s="16">
        <v>289.23</v>
      </c>
      <c r="E24" s="16">
        <v>23.8</v>
      </c>
      <c r="F24" s="16">
        <v>21.66</v>
      </c>
      <c r="G24" s="16">
        <v>27.67</v>
      </c>
      <c r="H24" s="16">
        <v>93.2</v>
      </c>
      <c r="I24" s="16">
        <v>2.59</v>
      </c>
      <c r="J24" s="16">
        <v>8.92</v>
      </c>
      <c r="K24" s="3">
        <v>334.26</v>
      </c>
      <c r="L24" s="38">
        <v>2.5363333333333333</v>
      </c>
      <c r="M24" s="16">
        <v>11.12</v>
      </c>
      <c r="N24" s="16">
        <v>25.866333333333337</v>
      </c>
      <c r="O24" s="16">
        <v>23.828635907679839</v>
      </c>
      <c r="P24" s="16">
        <v>730.53</v>
      </c>
    </row>
    <row r="25" spans="1:16" x14ac:dyDescent="0.2">
      <c r="A25" s="14">
        <v>2016</v>
      </c>
      <c r="B25" s="14">
        <v>10</v>
      </c>
      <c r="C25" s="36">
        <f t="shared" si="1"/>
        <v>2016.75</v>
      </c>
      <c r="D25" s="16">
        <v>463.78999999999996</v>
      </c>
      <c r="E25" s="16">
        <v>23.64</v>
      </c>
      <c r="F25" s="16">
        <v>21.74</v>
      </c>
      <c r="G25" s="16">
        <v>27.92</v>
      </c>
      <c r="H25" s="16">
        <v>93.33</v>
      </c>
      <c r="I25" s="16">
        <v>2.31</v>
      </c>
      <c r="J25" s="16">
        <v>7.81</v>
      </c>
      <c r="K25" s="3">
        <v>158.69</v>
      </c>
      <c r="L25" s="38">
        <v>2.5148387096774192</v>
      </c>
      <c r="M25" s="16">
        <v>11.2</v>
      </c>
      <c r="N25" s="16">
        <v>24.343548387096771</v>
      </c>
      <c r="O25" s="16">
        <v>24.433816280703329</v>
      </c>
      <c r="P25" s="16">
        <v>729.55</v>
      </c>
    </row>
    <row r="26" spans="1:16" x14ac:dyDescent="0.2">
      <c r="A26" s="14">
        <v>2016</v>
      </c>
      <c r="B26" s="14">
        <v>11</v>
      </c>
      <c r="C26" s="36">
        <f t="shared" si="1"/>
        <v>2016.8333333333333</v>
      </c>
      <c r="D26" s="16">
        <v>919.72</v>
      </c>
      <c r="E26" s="16">
        <v>22.9</v>
      </c>
      <c r="F26" s="16">
        <v>21.2</v>
      </c>
      <c r="G26" s="16">
        <v>26.1</v>
      </c>
      <c r="H26" s="16">
        <v>95.32</v>
      </c>
      <c r="I26" s="16">
        <v>2.76</v>
      </c>
      <c r="J26" s="16">
        <v>8.33</v>
      </c>
      <c r="K26" s="3">
        <v>276.52999999999997</v>
      </c>
      <c r="L26" s="38">
        <v>2.0193333333333334</v>
      </c>
      <c r="M26" s="16">
        <v>9.51</v>
      </c>
      <c r="N26" s="16">
        <v>22.446999999999999</v>
      </c>
      <c r="O26" s="16">
        <v>21.039910766048589</v>
      </c>
      <c r="P26" s="16">
        <v>729.48</v>
      </c>
    </row>
    <row r="27" spans="1:16" x14ac:dyDescent="0.2">
      <c r="A27" s="14">
        <v>2016</v>
      </c>
      <c r="B27" s="14">
        <v>12</v>
      </c>
      <c r="C27" s="36">
        <f t="shared" si="1"/>
        <v>2016.9166666666667</v>
      </c>
      <c r="D27" s="16">
        <v>159.66499999999999</v>
      </c>
      <c r="E27" s="16">
        <v>23.64</v>
      </c>
      <c r="F27" s="16">
        <v>21.82</v>
      </c>
      <c r="G27" s="16">
        <v>26.98</v>
      </c>
      <c r="H27" s="16">
        <v>89.93</v>
      </c>
      <c r="I27" s="16">
        <v>3.37</v>
      </c>
      <c r="J27" s="16">
        <v>9.19</v>
      </c>
      <c r="K27" s="3">
        <v>5.31</v>
      </c>
      <c r="L27" s="38">
        <v>2.8538709677419356</v>
      </c>
      <c r="M27" s="16">
        <v>13.09</v>
      </c>
      <c r="N27" s="16">
        <v>20.797096774193548</v>
      </c>
      <c r="O27" s="16">
        <v>29.026090217183754</v>
      </c>
      <c r="P27" s="16">
        <v>730.09</v>
      </c>
    </row>
    <row r="28" spans="1:16" x14ac:dyDescent="0.2">
      <c r="A28" s="14">
        <v>2017</v>
      </c>
      <c r="B28" s="14">
        <v>1</v>
      </c>
      <c r="C28" s="58">
        <f t="shared" si="1"/>
        <v>2017</v>
      </c>
      <c r="D28" s="16">
        <v>21.175000000000001</v>
      </c>
      <c r="E28" s="16">
        <v>24.21</v>
      </c>
      <c r="F28" s="16">
        <v>21.8</v>
      </c>
      <c r="G28" s="16">
        <v>28.65</v>
      </c>
      <c r="H28" s="16">
        <v>82.82</v>
      </c>
      <c r="I28" s="16">
        <v>4.38</v>
      </c>
      <c r="J28" s="16">
        <v>10.9</v>
      </c>
      <c r="K28" s="3">
        <v>19.440000000000001</v>
      </c>
      <c r="L28" s="38">
        <v>4.1587096774193544</v>
      </c>
      <c r="M28" s="16">
        <v>17.63</v>
      </c>
      <c r="N28" s="16">
        <v>22.508387096774193</v>
      </c>
      <c r="O28" s="16">
        <v>39.414121393770728</v>
      </c>
      <c r="P28" s="16">
        <v>730.92</v>
      </c>
    </row>
    <row r="29" spans="1:16" x14ac:dyDescent="0.2">
      <c r="A29" s="14">
        <v>2017</v>
      </c>
      <c r="B29" s="14">
        <v>2</v>
      </c>
      <c r="C29" s="36">
        <f t="shared" si="1"/>
        <v>2017.0833333333333</v>
      </c>
      <c r="D29" s="16">
        <v>4.2949999999999999</v>
      </c>
      <c r="E29" s="16">
        <v>24.47</v>
      </c>
      <c r="F29" s="16">
        <v>22.03</v>
      </c>
      <c r="G29" s="16">
        <v>29.16</v>
      </c>
      <c r="H29" s="16">
        <v>82.22</v>
      </c>
      <c r="I29" s="16">
        <v>4.17</v>
      </c>
      <c r="J29" s="16">
        <v>10.89</v>
      </c>
      <c r="K29" s="3">
        <v>11.14</v>
      </c>
      <c r="L29" s="38">
        <v>4.5285714285714285</v>
      </c>
      <c r="M29" s="16">
        <v>18.46</v>
      </c>
      <c r="N29" s="16">
        <v>24.201785714285712</v>
      </c>
      <c r="O29" s="16">
        <v>48.253328345171575</v>
      </c>
      <c r="P29" s="16">
        <v>730.93</v>
      </c>
    </row>
    <row r="30" spans="1:16" x14ac:dyDescent="0.2">
      <c r="A30" s="14">
        <v>2017</v>
      </c>
      <c r="B30" s="14">
        <v>3</v>
      </c>
      <c r="C30" s="36">
        <f t="shared" si="1"/>
        <v>2017.1666666666667</v>
      </c>
      <c r="D30" s="16">
        <v>22.725000000000001</v>
      </c>
      <c r="E30" s="16">
        <v>24.75</v>
      </c>
      <c r="F30" s="16">
        <v>22.34</v>
      </c>
      <c r="G30" s="16">
        <v>29.59</v>
      </c>
      <c r="H30" s="16">
        <v>82.85</v>
      </c>
      <c r="I30" s="16">
        <v>4.49</v>
      </c>
      <c r="J30" s="16">
        <v>11.5</v>
      </c>
      <c r="K30" s="3">
        <v>10.42</v>
      </c>
      <c r="L30" s="38">
        <v>4.6996774193548383</v>
      </c>
      <c r="M30" s="16">
        <v>18.170000000000002</v>
      </c>
      <c r="N30" s="16">
        <v>25.947419354838708</v>
      </c>
      <c r="O30" s="16">
        <v>49.609316342479346</v>
      </c>
      <c r="P30" s="16">
        <v>730.84</v>
      </c>
    </row>
    <row r="31" spans="1:16" x14ac:dyDescent="0.2">
      <c r="A31" s="14">
        <v>2017</v>
      </c>
      <c r="B31" s="14">
        <v>4</v>
      </c>
      <c r="C31" s="36">
        <f t="shared" si="1"/>
        <v>2017.25</v>
      </c>
      <c r="D31" s="16">
        <v>111.49000000000001</v>
      </c>
      <c r="E31" s="16">
        <v>25.46</v>
      </c>
      <c r="F31" s="16">
        <v>22.83</v>
      </c>
      <c r="G31" s="16">
        <v>30.71</v>
      </c>
      <c r="H31" s="16">
        <v>86.89</v>
      </c>
      <c r="I31" s="16">
        <v>3.44</v>
      </c>
      <c r="J31" s="16">
        <v>9.4700000000000006</v>
      </c>
      <c r="K31" s="3">
        <v>359.54</v>
      </c>
      <c r="L31" s="38">
        <v>4.2223333333333333</v>
      </c>
      <c r="M31" s="16">
        <v>16.559999999999999</v>
      </c>
      <c r="N31" s="16">
        <v>26.467666666666666</v>
      </c>
      <c r="O31" s="16">
        <v>44.448201885767062</v>
      </c>
      <c r="P31" s="16">
        <v>729.85</v>
      </c>
    </row>
    <row r="32" spans="1:16" x14ac:dyDescent="0.2">
      <c r="A32" s="14">
        <v>2017</v>
      </c>
      <c r="B32" s="14">
        <v>5</v>
      </c>
      <c r="C32" s="36">
        <f t="shared" si="1"/>
        <v>2017.3333333333333</v>
      </c>
      <c r="D32" s="16">
        <v>335.87</v>
      </c>
      <c r="E32" s="16">
        <v>25.02</v>
      </c>
      <c r="F32" s="16">
        <v>22.74</v>
      </c>
      <c r="G32" s="16">
        <v>30.03</v>
      </c>
      <c r="H32" s="16">
        <v>93.8</v>
      </c>
      <c r="I32" s="16">
        <v>2.3199999999999998</v>
      </c>
      <c r="J32" s="16">
        <v>8.09</v>
      </c>
      <c r="K32" s="3">
        <v>112.59</v>
      </c>
      <c r="L32" s="38">
        <v>2.88</v>
      </c>
      <c r="M32" s="16">
        <v>12.51</v>
      </c>
      <c r="N32" s="16">
        <v>25.954193548387099</v>
      </c>
      <c r="O32" s="16">
        <v>34.537202557095299</v>
      </c>
      <c r="P32" s="16">
        <v>730.08</v>
      </c>
    </row>
    <row r="33" spans="1:17" x14ac:dyDescent="0.2">
      <c r="A33" s="14">
        <v>2017</v>
      </c>
      <c r="B33" s="14">
        <v>6</v>
      </c>
      <c r="C33" s="36">
        <f t="shared" si="1"/>
        <v>2017.4166666666667</v>
      </c>
      <c r="D33" s="16">
        <v>257.505</v>
      </c>
      <c r="E33" s="16">
        <v>24.84</v>
      </c>
      <c r="F33" s="16">
        <v>22.77</v>
      </c>
      <c r="G33" s="16">
        <v>29.44</v>
      </c>
      <c r="H33" s="16">
        <v>93.65</v>
      </c>
      <c r="I33" s="16">
        <v>2.34</v>
      </c>
      <c r="J33" s="16">
        <v>7.91</v>
      </c>
      <c r="K33" s="3">
        <v>353.32</v>
      </c>
      <c r="L33" s="38">
        <v>2.6906666666666665</v>
      </c>
      <c r="M33" s="16">
        <v>11.72</v>
      </c>
      <c r="N33" s="16">
        <v>25.536000000000001</v>
      </c>
      <c r="O33" s="16">
        <v>32.54661497640847</v>
      </c>
      <c r="P33" s="16">
        <v>730.05</v>
      </c>
    </row>
    <row r="34" spans="1:17" x14ac:dyDescent="0.2">
      <c r="A34" s="14">
        <v>2017</v>
      </c>
      <c r="B34" s="14">
        <v>7</v>
      </c>
      <c r="C34" s="36">
        <f t="shared" si="1"/>
        <v>2017.5</v>
      </c>
      <c r="D34" s="16">
        <v>350.995</v>
      </c>
      <c r="E34" s="16">
        <v>24.54</v>
      </c>
      <c r="F34" s="16">
        <v>22.58</v>
      </c>
      <c r="G34" s="16">
        <v>28.82</v>
      </c>
      <c r="H34" s="16">
        <v>96.62</v>
      </c>
      <c r="I34" s="16">
        <v>2.68</v>
      </c>
      <c r="J34" s="16">
        <v>8.36</v>
      </c>
      <c r="K34" s="3">
        <v>329.86</v>
      </c>
      <c r="L34" s="38">
        <v>2.1793548387096773</v>
      </c>
      <c r="M34" s="16">
        <v>11.5</v>
      </c>
      <c r="N34" s="16">
        <v>25.601612903225806</v>
      </c>
      <c r="O34" s="16">
        <v>27.57124330507764</v>
      </c>
      <c r="P34" s="16">
        <v>730.39</v>
      </c>
    </row>
    <row r="35" spans="1:17" x14ac:dyDescent="0.2">
      <c r="A35" s="14">
        <v>2017</v>
      </c>
      <c r="B35" s="14">
        <v>8</v>
      </c>
      <c r="C35" s="36">
        <f t="shared" si="1"/>
        <v>2017.5833333333333</v>
      </c>
      <c r="D35" s="16">
        <v>233.315</v>
      </c>
      <c r="E35" s="16">
        <v>24.81</v>
      </c>
      <c r="F35" s="16">
        <v>22.64</v>
      </c>
      <c r="G35" s="16">
        <v>29.2</v>
      </c>
      <c r="H35" s="16">
        <v>94.79</v>
      </c>
      <c r="I35" s="16">
        <v>2.48</v>
      </c>
      <c r="J35" s="16">
        <v>8.58</v>
      </c>
      <c r="K35" s="3">
        <v>324.97000000000003</v>
      </c>
      <c r="L35" s="38">
        <v>2.919032258064516</v>
      </c>
      <c r="M35" s="16">
        <v>14.28</v>
      </c>
      <c r="N35" s="16">
        <v>26.03290322580645</v>
      </c>
      <c r="O35" s="16">
        <v>34.463753891241367</v>
      </c>
      <c r="P35" s="16">
        <v>730.27</v>
      </c>
    </row>
    <row r="36" spans="1:17" x14ac:dyDescent="0.2">
      <c r="A36" s="14">
        <v>2017</v>
      </c>
      <c r="B36" s="14">
        <v>9</v>
      </c>
      <c r="C36" s="36">
        <f t="shared" si="1"/>
        <v>2017.6666666666667</v>
      </c>
      <c r="D36" s="16">
        <v>192.89999999999998</v>
      </c>
      <c r="E36" s="16">
        <v>24.91</v>
      </c>
      <c r="F36" s="16">
        <v>22.7</v>
      </c>
      <c r="G36" s="16">
        <v>29.64</v>
      </c>
      <c r="H36" s="16">
        <v>93.55</v>
      </c>
      <c r="I36" s="16">
        <v>2.2599999999999998</v>
      </c>
      <c r="J36" s="16">
        <v>8.15</v>
      </c>
      <c r="K36" s="3">
        <v>152.63</v>
      </c>
      <c r="L36" s="38">
        <v>3.0513333333333335</v>
      </c>
      <c r="M36" s="16">
        <v>15.19</v>
      </c>
      <c r="N36" s="16">
        <v>25.757333333333335</v>
      </c>
      <c r="O36" s="16">
        <v>36.8470036901453</v>
      </c>
      <c r="P36" s="16">
        <v>729.92</v>
      </c>
    </row>
    <row r="37" spans="1:17" x14ac:dyDescent="0.2">
      <c r="A37" s="14">
        <v>2017</v>
      </c>
      <c r="B37" s="14">
        <v>10</v>
      </c>
      <c r="C37" s="36">
        <f t="shared" si="1"/>
        <v>2017.75</v>
      </c>
      <c r="D37" s="16">
        <v>355.37</v>
      </c>
      <c r="E37" s="16">
        <v>24.76</v>
      </c>
      <c r="F37" s="16">
        <v>22.61</v>
      </c>
      <c r="G37" s="16">
        <v>29.3</v>
      </c>
      <c r="H37" s="16">
        <v>94.14</v>
      </c>
      <c r="I37" s="16">
        <v>2.76</v>
      </c>
      <c r="J37" s="16">
        <v>9.0500000000000007</v>
      </c>
      <c r="K37" s="3">
        <v>312.08</v>
      </c>
      <c r="L37" s="38">
        <v>2.7845161290322578</v>
      </c>
      <c r="M37" s="16">
        <v>14.35</v>
      </c>
      <c r="N37" s="16">
        <v>24.240322580645163</v>
      </c>
      <c r="O37" s="16">
        <v>33.464269699422928</v>
      </c>
      <c r="P37" s="16">
        <v>729.31</v>
      </c>
    </row>
    <row r="38" spans="1:17" x14ac:dyDescent="0.2">
      <c r="A38" s="14">
        <v>2017</v>
      </c>
      <c r="B38" s="14">
        <v>11</v>
      </c>
      <c r="C38" s="36">
        <f t="shared" si="1"/>
        <v>2017.8333333333333</v>
      </c>
      <c r="D38" s="16">
        <v>500.88</v>
      </c>
      <c r="E38" s="16">
        <v>23.81</v>
      </c>
      <c r="F38" s="16">
        <v>22.11</v>
      </c>
      <c r="G38" s="16">
        <v>27.98</v>
      </c>
      <c r="H38" s="16">
        <v>96.56</v>
      </c>
      <c r="I38" s="16">
        <v>2.48</v>
      </c>
      <c r="J38" s="16">
        <v>8.2899999999999991</v>
      </c>
      <c r="K38" s="3">
        <v>298.82</v>
      </c>
      <c r="L38" s="38">
        <v>2.3023333333333329</v>
      </c>
      <c r="M38" s="16">
        <v>12.76</v>
      </c>
      <c r="N38" s="16">
        <v>22.361333333333334</v>
      </c>
      <c r="O38" s="16">
        <v>28.997828767235724</v>
      </c>
      <c r="P38" s="16">
        <v>729.45</v>
      </c>
    </row>
    <row r="39" spans="1:17" x14ac:dyDescent="0.2">
      <c r="A39" s="14">
        <v>2017</v>
      </c>
      <c r="B39" s="14">
        <v>12</v>
      </c>
      <c r="C39" s="36">
        <f t="shared" si="1"/>
        <v>2017.9166666666667</v>
      </c>
      <c r="D39" s="16">
        <v>312.29499999999996</v>
      </c>
      <c r="E39" s="16">
        <v>24.01</v>
      </c>
      <c r="F39" s="16">
        <v>22.19</v>
      </c>
      <c r="G39" s="16">
        <v>27.96</v>
      </c>
      <c r="H39" s="16">
        <v>92.99</v>
      </c>
      <c r="I39" s="16">
        <v>3.1</v>
      </c>
      <c r="J39" s="16">
        <v>8.52</v>
      </c>
      <c r="K39" s="3">
        <v>7.47</v>
      </c>
      <c r="L39" s="38">
        <v>2.8441935483870968</v>
      </c>
      <c r="M39" s="16">
        <v>15.19</v>
      </c>
      <c r="N39" s="16">
        <v>21.380645161290321</v>
      </c>
      <c r="O39" s="16">
        <v>34.03</v>
      </c>
      <c r="P39" s="16">
        <v>730.12</v>
      </c>
    </row>
    <row r="40" spans="1:17" x14ac:dyDescent="0.2">
      <c r="A40" s="14">
        <v>2018</v>
      </c>
      <c r="B40" s="14">
        <v>1</v>
      </c>
      <c r="C40" s="36">
        <f t="shared" si="1"/>
        <v>2018</v>
      </c>
      <c r="D40" s="16">
        <v>136.65</v>
      </c>
      <c r="E40" s="16">
        <v>23.65</v>
      </c>
      <c r="F40" s="16">
        <v>21.84</v>
      </c>
      <c r="G40" s="16">
        <v>27.23</v>
      </c>
      <c r="H40" s="16">
        <v>93.98</v>
      </c>
      <c r="I40" s="16">
        <v>3.72</v>
      </c>
      <c r="J40" s="16">
        <v>10.11</v>
      </c>
      <c r="K40" s="3">
        <v>352.38</v>
      </c>
      <c r="L40" s="38">
        <v>2.8758064516129034</v>
      </c>
      <c r="M40" s="16">
        <v>15.62</v>
      </c>
      <c r="N40" s="16">
        <v>22.131290322580647</v>
      </c>
      <c r="O40" s="16">
        <v>35.25</v>
      </c>
      <c r="P40" s="16">
        <v>730</v>
      </c>
    </row>
    <row r="41" spans="1:17" x14ac:dyDescent="0.2">
      <c r="A41" s="14">
        <v>2018</v>
      </c>
      <c r="B41" s="14">
        <v>2</v>
      </c>
      <c r="C41" s="36">
        <f t="shared" si="1"/>
        <v>2018.0833333333333</v>
      </c>
      <c r="D41" s="16">
        <v>1.02</v>
      </c>
      <c r="E41" s="16">
        <v>24.19</v>
      </c>
      <c r="F41" s="16">
        <v>21.68</v>
      </c>
      <c r="G41" s="16">
        <v>29.27</v>
      </c>
      <c r="H41" s="16">
        <v>83.98</v>
      </c>
      <c r="I41" s="16">
        <v>4.2</v>
      </c>
      <c r="J41" s="16">
        <v>11.08</v>
      </c>
      <c r="K41" s="3">
        <v>16.98</v>
      </c>
      <c r="L41" s="38">
        <v>4.4785714285714286</v>
      </c>
      <c r="M41" s="16">
        <v>21.28</v>
      </c>
      <c r="N41" s="16">
        <v>24.181785714285716</v>
      </c>
      <c r="O41" s="16">
        <v>46.81</v>
      </c>
      <c r="P41" s="16">
        <v>731.05</v>
      </c>
    </row>
    <row r="42" spans="1:17" x14ac:dyDescent="0.2">
      <c r="A42" s="14">
        <v>2018</v>
      </c>
      <c r="B42" s="14">
        <v>3</v>
      </c>
      <c r="C42" s="36">
        <f t="shared" si="1"/>
        <v>2018.1666666666667</v>
      </c>
      <c r="D42" s="16">
        <v>80.775000000000006</v>
      </c>
      <c r="E42" s="16">
        <v>24.21</v>
      </c>
      <c r="F42" s="16">
        <v>22</v>
      </c>
      <c r="G42" s="16">
        <v>28.59</v>
      </c>
      <c r="H42" s="16">
        <v>87.2</v>
      </c>
      <c r="I42" s="16">
        <v>4.47</v>
      </c>
      <c r="J42" s="16">
        <v>10.94</v>
      </c>
      <c r="K42" s="3">
        <v>360</v>
      </c>
      <c r="L42" s="38">
        <v>4.185161290322581</v>
      </c>
      <c r="M42" s="16">
        <v>19.559999999999999</v>
      </c>
      <c r="N42" s="16">
        <v>25.921290322580646</v>
      </c>
      <c r="O42" s="16">
        <v>45.55</v>
      </c>
      <c r="P42" s="16">
        <v>730.2</v>
      </c>
    </row>
    <row r="43" spans="1:17" x14ac:dyDescent="0.2">
      <c r="A43" s="14">
        <v>2018</v>
      </c>
      <c r="B43" s="14">
        <v>4</v>
      </c>
      <c r="C43" s="36">
        <f t="shared" si="1"/>
        <v>2018.25</v>
      </c>
      <c r="D43" s="16">
        <v>172.465</v>
      </c>
      <c r="E43" s="16">
        <v>24.66</v>
      </c>
      <c r="F43" s="16">
        <v>22.39</v>
      </c>
      <c r="G43" s="16">
        <v>29.41</v>
      </c>
      <c r="H43" s="16">
        <v>89.15</v>
      </c>
      <c r="I43" s="16">
        <v>3.33</v>
      </c>
      <c r="J43" s="16">
        <v>9.5399999999999991</v>
      </c>
      <c r="K43" s="3">
        <v>359.18</v>
      </c>
      <c r="L43" s="38">
        <v>3.9693333333333332</v>
      </c>
      <c r="N43" s="16">
        <v>26.470999999999997</v>
      </c>
      <c r="O43" s="16">
        <v>44.27</v>
      </c>
      <c r="P43" s="16">
        <v>730.68</v>
      </c>
    </row>
    <row r="44" spans="1:17" x14ac:dyDescent="0.2">
      <c r="A44" s="14">
        <v>2018</v>
      </c>
      <c r="B44" s="14">
        <v>5</v>
      </c>
      <c r="C44" s="36">
        <f t="shared" si="1"/>
        <v>2018.3333333333333</v>
      </c>
      <c r="D44" s="16">
        <v>217.42500000000001</v>
      </c>
      <c r="E44" s="16">
        <v>24.61</v>
      </c>
      <c r="F44" s="16">
        <v>22.57</v>
      </c>
      <c r="G44" s="16">
        <v>29.24</v>
      </c>
      <c r="H44" s="16">
        <v>94.38</v>
      </c>
      <c r="I44" s="16">
        <v>2.56</v>
      </c>
      <c r="J44" s="16">
        <v>8.06</v>
      </c>
      <c r="K44" s="3">
        <v>13.4</v>
      </c>
      <c r="L44" s="38">
        <v>3.0729032258064519</v>
      </c>
      <c r="N44" s="16">
        <v>25.979354838709678</v>
      </c>
      <c r="O44" s="16">
        <v>37.299999999999997</v>
      </c>
      <c r="P44" s="16">
        <v>730.28300000000002</v>
      </c>
      <c r="Q44" s="111" t="s">
        <v>188</v>
      </c>
    </row>
    <row r="45" spans="1:17" x14ac:dyDescent="0.2">
      <c r="A45" s="14">
        <v>2018</v>
      </c>
      <c r="B45" s="14">
        <v>6</v>
      </c>
      <c r="C45" s="36">
        <f t="shared" si="1"/>
        <v>2018.4166666666667</v>
      </c>
      <c r="D45" s="92">
        <v>470.2</v>
      </c>
      <c r="E45" s="16">
        <v>24.32</v>
      </c>
      <c r="F45" s="16">
        <v>22.44</v>
      </c>
      <c r="G45" s="16">
        <v>28.39</v>
      </c>
      <c r="H45" s="16">
        <v>90.8</v>
      </c>
      <c r="I45" s="16">
        <v>2.38</v>
      </c>
      <c r="J45" s="16">
        <v>7.91</v>
      </c>
      <c r="K45" s="3">
        <v>329.13</v>
      </c>
      <c r="L45" s="38">
        <v>2</v>
      </c>
      <c r="N45" s="16">
        <v>25.293589364844905</v>
      </c>
      <c r="O45" s="16">
        <v>27.47</v>
      </c>
      <c r="P45" s="16">
        <v>730.28800000000001</v>
      </c>
    </row>
    <row r="46" spans="1:17" x14ac:dyDescent="0.2">
      <c r="A46" s="14">
        <v>2018</v>
      </c>
      <c r="B46" s="14">
        <v>7</v>
      </c>
      <c r="C46" s="36">
        <f t="shared" si="1"/>
        <v>2018.5</v>
      </c>
      <c r="D46" s="16">
        <v>261.745</v>
      </c>
      <c r="E46" s="16">
        <v>24.96</v>
      </c>
      <c r="F46" s="16">
        <v>23.07</v>
      </c>
      <c r="G46" s="16">
        <v>29.29</v>
      </c>
      <c r="H46" s="16">
        <v>87.86</v>
      </c>
      <c r="I46" s="16">
        <v>2.86</v>
      </c>
      <c r="J46" s="16">
        <v>8.2799999999999994</v>
      </c>
      <c r="K46" s="3">
        <v>341.61</v>
      </c>
      <c r="L46" s="38">
        <v>2.7174193548387096</v>
      </c>
      <c r="M46" s="16">
        <v>12.66</v>
      </c>
      <c r="N46" s="16">
        <v>25.554516129032262</v>
      </c>
      <c r="O46" s="110">
        <v>26.6</v>
      </c>
      <c r="P46" s="16">
        <v>730.28099999999995</v>
      </c>
    </row>
    <row r="47" spans="1:17" x14ac:dyDescent="0.2">
      <c r="A47" s="14">
        <v>2018</v>
      </c>
      <c r="B47" s="14">
        <v>8</v>
      </c>
      <c r="C47" s="36">
        <f t="shared" si="1"/>
        <v>2018.5833333333333</v>
      </c>
      <c r="D47" s="16">
        <v>176.15</v>
      </c>
      <c r="E47" s="16">
        <v>24.88</v>
      </c>
      <c r="F47" s="16">
        <v>22.79</v>
      </c>
      <c r="G47" s="16">
        <v>29.29</v>
      </c>
      <c r="H47" s="16">
        <v>95.92</v>
      </c>
      <c r="I47" s="16">
        <v>2.9</v>
      </c>
      <c r="J47" s="16">
        <v>8.5399999999999991</v>
      </c>
      <c r="K47" s="3">
        <v>334.86</v>
      </c>
      <c r="L47" s="38">
        <v>2.7648387096774192</v>
      </c>
      <c r="M47" s="16">
        <v>13.29</v>
      </c>
      <c r="N47" s="16">
        <v>25.980645161290322</v>
      </c>
      <c r="O47" s="110">
        <v>27.54</v>
      </c>
      <c r="P47" s="16">
        <v>730.35199999999998</v>
      </c>
    </row>
    <row r="48" spans="1:17" x14ac:dyDescent="0.2">
      <c r="A48" s="14">
        <v>2018</v>
      </c>
      <c r="B48" s="14">
        <v>9</v>
      </c>
      <c r="C48" s="36">
        <f t="shared" si="1"/>
        <v>2018.6666666666667</v>
      </c>
      <c r="D48" s="16">
        <v>410.59000000000003</v>
      </c>
      <c r="E48" s="16">
        <v>24.51</v>
      </c>
      <c r="F48" s="16">
        <v>22.64</v>
      </c>
      <c r="G48" s="16">
        <v>29.01</v>
      </c>
      <c r="H48" s="16">
        <v>96.44</v>
      </c>
      <c r="I48" s="16">
        <v>2.42</v>
      </c>
      <c r="J48" s="16">
        <v>8.5500000000000007</v>
      </c>
      <c r="K48" s="3">
        <v>330.05</v>
      </c>
      <c r="L48" s="38">
        <v>2.5663333333333331</v>
      </c>
      <c r="M48" s="16">
        <v>12.85</v>
      </c>
      <c r="N48" s="16">
        <v>25.719666666666669</v>
      </c>
      <c r="O48" s="110">
        <v>26.49</v>
      </c>
      <c r="P48" s="16">
        <v>729.48400000000004</v>
      </c>
    </row>
    <row r="49" spans="1:16" x14ac:dyDescent="0.2">
      <c r="A49" s="14">
        <v>2018</v>
      </c>
      <c r="B49" s="14">
        <v>10</v>
      </c>
      <c r="C49" s="36">
        <f t="shared" si="1"/>
        <v>2018.75</v>
      </c>
      <c r="D49" s="16">
        <v>513.20499999999993</v>
      </c>
      <c r="E49" s="16">
        <v>24.47</v>
      </c>
      <c r="F49" s="16">
        <v>22.38</v>
      </c>
      <c r="G49" s="16">
        <v>29.15</v>
      </c>
      <c r="H49" s="16">
        <v>94.1</v>
      </c>
      <c r="I49" s="16">
        <v>2.68</v>
      </c>
      <c r="J49" s="16">
        <v>8.41</v>
      </c>
      <c r="K49" s="3">
        <v>192.4</v>
      </c>
      <c r="L49" s="38">
        <v>2.8577419354838711</v>
      </c>
      <c r="M49" s="16">
        <v>14.58</v>
      </c>
      <c r="N49" s="16">
        <v>24.277096774193545</v>
      </c>
      <c r="O49" s="110">
        <v>29.75</v>
      </c>
      <c r="P49" s="16">
        <v>730.00099999999998</v>
      </c>
    </row>
    <row r="50" spans="1:16" x14ac:dyDescent="0.2">
      <c r="A50" s="14">
        <v>2018</v>
      </c>
      <c r="B50" s="14">
        <v>11</v>
      </c>
      <c r="C50" s="36">
        <f t="shared" si="1"/>
        <v>2018.8333333333333</v>
      </c>
      <c r="D50" s="16">
        <v>219.07499999999999</v>
      </c>
      <c r="E50" s="16">
        <v>24.492000000000001</v>
      </c>
      <c r="F50" s="16">
        <v>22.821000000000002</v>
      </c>
      <c r="G50" s="16">
        <v>28.327000000000002</v>
      </c>
      <c r="H50" s="16">
        <v>96.210999999999999</v>
      </c>
      <c r="I50" s="16">
        <v>2.742</v>
      </c>
      <c r="J50" s="16">
        <v>8.42</v>
      </c>
      <c r="K50" s="3">
        <v>341.71199999999999</v>
      </c>
      <c r="L50" s="38">
        <v>2.3063333333333333</v>
      </c>
      <c r="M50" s="16">
        <v>12.041</v>
      </c>
      <c r="N50" s="16">
        <v>22.300999999999998</v>
      </c>
      <c r="O50" s="110">
        <v>24.974</v>
      </c>
      <c r="P50" s="16">
        <v>729.87699999999995</v>
      </c>
    </row>
    <row r="51" spans="1:16" x14ac:dyDescent="0.2">
      <c r="A51" s="14">
        <v>2018</v>
      </c>
      <c r="B51" s="14">
        <v>12</v>
      </c>
      <c r="C51" s="36">
        <f t="shared" si="1"/>
        <v>2018.9166666666667</v>
      </c>
      <c r="D51" s="16">
        <v>20.064999999999998</v>
      </c>
      <c r="E51" s="16">
        <v>24.844999999999999</v>
      </c>
      <c r="F51" s="16">
        <v>22.821000000000002</v>
      </c>
      <c r="G51" s="16">
        <v>28.98</v>
      </c>
      <c r="H51" s="16">
        <v>89.754999999999995</v>
      </c>
      <c r="I51" s="16">
        <v>3.8220000000000001</v>
      </c>
      <c r="J51" s="16">
        <v>9.6</v>
      </c>
      <c r="K51" s="3">
        <v>0.59599999999999997</v>
      </c>
      <c r="L51" s="38">
        <v>3.7070967741935483</v>
      </c>
      <c r="M51" s="16">
        <v>17.512</v>
      </c>
      <c r="N51" s="16">
        <v>21.373548387096776</v>
      </c>
      <c r="O51" s="110">
        <v>36.164000000000001</v>
      </c>
      <c r="P51" s="16">
        <v>730.59299999999996</v>
      </c>
    </row>
    <row r="52" spans="1:16" x14ac:dyDescent="0.2">
      <c r="A52" s="14">
        <v>2019</v>
      </c>
      <c r="B52" s="14">
        <v>1</v>
      </c>
      <c r="C52" s="58">
        <f t="shared" si="1"/>
        <v>2019</v>
      </c>
      <c r="D52" s="16">
        <v>9.4</v>
      </c>
      <c r="E52" s="16">
        <v>24.12</v>
      </c>
      <c r="F52" s="16">
        <v>22.271000000000001</v>
      </c>
      <c r="G52" s="16">
        <v>28.085999999999999</v>
      </c>
      <c r="H52" s="16">
        <v>88.712000000000003</v>
      </c>
      <c r="I52" s="16">
        <v>4.8</v>
      </c>
      <c r="J52" s="16">
        <v>11.275</v>
      </c>
      <c r="K52" s="3">
        <v>358.12599999999998</v>
      </c>
      <c r="L52" s="38">
        <v>3.9045161290322583</v>
      </c>
      <c r="M52" s="16">
        <v>18.358000000000001</v>
      </c>
      <c r="N52" s="16">
        <v>22.198064516129033</v>
      </c>
      <c r="O52" s="16">
        <v>41.668999999999997</v>
      </c>
      <c r="P52" s="16">
        <v>731.12900000000002</v>
      </c>
    </row>
    <row r="53" spans="1:16" x14ac:dyDescent="0.2">
      <c r="A53" s="14">
        <v>2019</v>
      </c>
      <c r="B53" s="14">
        <v>2</v>
      </c>
      <c r="C53" s="36">
        <f t="shared" si="1"/>
        <v>2019.0833333333333</v>
      </c>
      <c r="D53" s="16">
        <v>1.52</v>
      </c>
      <c r="E53" s="16">
        <v>24.329000000000001</v>
      </c>
      <c r="F53" s="16">
        <v>22.257999999999999</v>
      </c>
      <c r="G53" s="16">
        <v>28.776</v>
      </c>
      <c r="H53" s="16">
        <v>88.370999999999995</v>
      </c>
      <c r="I53" s="16">
        <v>4.569</v>
      </c>
      <c r="J53" s="16">
        <v>10.878</v>
      </c>
      <c r="K53" s="3">
        <v>357.38799999999998</v>
      </c>
      <c r="L53" s="38">
        <v>4.1310714285714285</v>
      </c>
      <c r="M53" s="16">
        <v>18.847000000000001</v>
      </c>
      <c r="N53" s="16">
        <v>24.079642857142858</v>
      </c>
      <c r="O53" s="16">
        <v>42.430999999999997</v>
      </c>
      <c r="P53" s="16">
        <v>730.80600000000004</v>
      </c>
    </row>
    <row r="54" spans="1:16" x14ac:dyDescent="0.2">
      <c r="A54" s="14">
        <v>2019</v>
      </c>
      <c r="B54" s="14">
        <v>3</v>
      </c>
      <c r="C54" s="36">
        <f t="shared" si="1"/>
        <v>2019.1666666666667</v>
      </c>
      <c r="D54" s="16">
        <v>19.43</v>
      </c>
      <c r="E54" s="16">
        <v>24.606000000000002</v>
      </c>
      <c r="F54" s="16">
        <v>22.280999999999999</v>
      </c>
      <c r="G54" s="16">
        <v>29.533000000000001</v>
      </c>
      <c r="H54" s="16">
        <v>86.051000000000002</v>
      </c>
      <c r="I54" s="16">
        <v>4.7569999999999997</v>
      </c>
      <c r="J54" s="16">
        <v>11.855</v>
      </c>
      <c r="K54" s="3">
        <v>357.38200000000001</v>
      </c>
      <c r="L54" s="38">
        <v>4.7354838709677427</v>
      </c>
      <c r="M54" s="16">
        <v>19.673999999999999</v>
      </c>
      <c r="N54" s="16">
        <v>25.921935483870968</v>
      </c>
      <c r="O54" s="16">
        <v>44.085000000000001</v>
      </c>
      <c r="P54" s="16">
        <v>730.73</v>
      </c>
    </row>
    <row r="55" spans="1:16" x14ac:dyDescent="0.2">
      <c r="A55" s="14">
        <v>2019</v>
      </c>
      <c r="B55" s="14">
        <v>4</v>
      </c>
      <c r="C55" s="36">
        <f t="shared" si="1"/>
        <v>2019.25</v>
      </c>
      <c r="D55" s="16">
        <v>75.694999999999993</v>
      </c>
      <c r="E55" s="16">
        <v>25.859000000000002</v>
      </c>
      <c r="F55" s="16">
        <v>23.300999999999998</v>
      </c>
      <c r="G55" s="16">
        <v>31.061</v>
      </c>
      <c r="H55" s="16">
        <v>86.515000000000001</v>
      </c>
      <c r="I55" s="16">
        <v>3.8319999999999999</v>
      </c>
      <c r="J55" s="16">
        <v>10.172000000000001</v>
      </c>
      <c r="K55" s="3">
        <v>355.31700000000001</v>
      </c>
      <c r="L55" s="38">
        <v>4.7616666666666667</v>
      </c>
      <c r="M55" s="16">
        <v>19.161000000000001</v>
      </c>
      <c r="N55" s="16">
        <v>26.434000000000001</v>
      </c>
      <c r="O55" s="16">
        <v>42.768000000000001</v>
      </c>
      <c r="P55" s="16">
        <v>730.58399999999995</v>
      </c>
    </row>
    <row r="56" spans="1:16" x14ac:dyDescent="0.2">
      <c r="A56" s="14">
        <v>2019</v>
      </c>
      <c r="B56" s="14">
        <v>5</v>
      </c>
      <c r="C56" s="36">
        <f t="shared" si="1"/>
        <v>2019.3333333333333</v>
      </c>
      <c r="D56" s="16">
        <v>342.27</v>
      </c>
      <c r="E56" s="16">
        <v>25.841999999999999</v>
      </c>
      <c r="F56" s="16">
        <v>23.664999999999999</v>
      </c>
      <c r="G56" s="16">
        <v>31.009</v>
      </c>
      <c r="H56" s="16">
        <v>92.588999999999999</v>
      </c>
      <c r="I56" s="16">
        <v>2.3879999999999999</v>
      </c>
      <c r="J56" s="16">
        <v>8.0730000000000004</v>
      </c>
      <c r="K56" s="3">
        <v>19.376999999999999</v>
      </c>
      <c r="L56" s="38">
        <v>3.3167741935483868</v>
      </c>
      <c r="M56" s="16">
        <v>14.243</v>
      </c>
      <c r="N56" s="16">
        <v>25.904838709677399</v>
      </c>
      <c r="O56" s="16">
        <v>32.325000000000003</v>
      </c>
      <c r="P56" s="16">
        <v>729.78</v>
      </c>
    </row>
    <row r="57" spans="1:16" x14ac:dyDescent="0.2">
      <c r="A57" s="14">
        <v>2019</v>
      </c>
      <c r="B57" s="14">
        <v>6</v>
      </c>
      <c r="C57" s="36">
        <f t="shared" si="1"/>
        <v>2019.4166666666667</v>
      </c>
      <c r="D57" s="16">
        <v>210.06</v>
      </c>
      <c r="E57" s="16">
        <v>25.917000000000002</v>
      </c>
      <c r="F57" s="16">
        <v>23.773</v>
      </c>
      <c r="G57" s="16">
        <v>30.670999999999999</v>
      </c>
      <c r="H57" s="16">
        <v>93.944999999999993</v>
      </c>
      <c r="I57" s="16">
        <v>2.4</v>
      </c>
      <c r="J57" s="16">
        <v>8.0670000000000002</v>
      </c>
      <c r="K57" s="3">
        <v>353.44499999999999</v>
      </c>
      <c r="L57" s="38">
        <v>2.9716666666666667</v>
      </c>
      <c r="M57" s="16">
        <v>13.103999999999999</v>
      </c>
      <c r="N57" s="16">
        <v>25.369333333333334</v>
      </c>
      <c r="O57" s="16">
        <v>29.608000000000001</v>
      </c>
      <c r="P57" s="16">
        <v>730.096</v>
      </c>
    </row>
    <row r="58" spans="1:16" x14ac:dyDescent="0.2">
      <c r="A58" s="14">
        <v>2019</v>
      </c>
      <c r="B58" s="14">
        <v>7</v>
      </c>
      <c r="C58" s="36">
        <f t="shared" si="1"/>
        <v>2019.5</v>
      </c>
      <c r="D58" s="16">
        <v>373.125</v>
      </c>
      <c r="E58" s="16">
        <v>25.087</v>
      </c>
      <c r="F58" s="16">
        <v>22.992000000000001</v>
      </c>
      <c r="G58" s="16">
        <v>29.638999999999999</v>
      </c>
      <c r="H58" s="16">
        <v>95.616</v>
      </c>
      <c r="I58" s="16">
        <v>2.8879999999999999</v>
      </c>
      <c r="J58" s="16">
        <v>9.0429999999999993</v>
      </c>
      <c r="K58" s="3">
        <v>335.25900000000001</v>
      </c>
      <c r="L58" s="38">
        <v>2.8048387096774197</v>
      </c>
      <c r="M58" s="16">
        <v>12.815</v>
      </c>
      <c r="N58" s="16">
        <v>25.529677419354837</v>
      </c>
      <c r="O58" s="16">
        <v>28.466999999999999</v>
      </c>
      <c r="P58" s="16">
        <v>730.27599999999995</v>
      </c>
    </row>
    <row r="59" spans="1:16" x14ac:dyDescent="0.2">
      <c r="A59" s="14">
        <v>2019</v>
      </c>
      <c r="B59" s="14">
        <v>8</v>
      </c>
      <c r="C59" s="36">
        <f t="shared" si="1"/>
        <v>2019.5833333333333</v>
      </c>
      <c r="D59" s="16">
        <v>205.23500000000001</v>
      </c>
      <c r="E59" s="16">
        <v>25.285</v>
      </c>
      <c r="F59" s="16">
        <v>23.053000000000001</v>
      </c>
      <c r="G59" s="16">
        <v>29.734999999999999</v>
      </c>
      <c r="H59" s="16">
        <v>95.3</v>
      </c>
      <c r="I59" s="16">
        <v>2.63</v>
      </c>
      <c r="J59" s="16">
        <v>8.8010000000000002</v>
      </c>
      <c r="K59" s="3">
        <v>340.15600000000001</v>
      </c>
      <c r="L59" s="38">
        <v>2.7751612903225809</v>
      </c>
      <c r="M59" s="16">
        <v>12.521000000000001</v>
      </c>
      <c r="N59" s="16">
        <v>25.945161290322581</v>
      </c>
      <c r="O59" s="16">
        <v>27.562999999999999</v>
      </c>
      <c r="P59" s="16">
        <v>730.40599999999995</v>
      </c>
    </row>
    <row r="60" spans="1:16" x14ac:dyDescent="0.2">
      <c r="A60" s="14">
        <v>2019</v>
      </c>
      <c r="B60" s="14">
        <v>9</v>
      </c>
      <c r="C60" s="36">
        <f t="shared" si="1"/>
        <v>2019.6666666666667</v>
      </c>
      <c r="D60" s="16">
        <v>206.75</v>
      </c>
      <c r="E60" s="16">
        <v>24.98</v>
      </c>
      <c r="F60" s="16">
        <v>22.948</v>
      </c>
      <c r="G60" s="16">
        <v>29.495999999999999</v>
      </c>
      <c r="H60" s="16">
        <v>96.335999999999999</v>
      </c>
      <c r="I60" s="16">
        <v>2.456</v>
      </c>
      <c r="J60" s="16">
        <v>8.51</v>
      </c>
      <c r="K60" s="3">
        <v>286.39400000000001</v>
      </c>
      <c r="L60" s="38">
        <v>2.665</v>
      </c>
      <c r="M60" s="16">
        <v>12.452999999999999</v>
      </c>
      <c r="N60" s="16">
        <v>25.670999999999999</v>
      </c>
      <c r="O60" s="16">
        <v>26.588999999999999</v>
      </c>
      <c r="P60" s="16">
        <v>730.327</v>
      </c>
    </row>
    <row r="61" spans="1:16" x14ac:dyDescent="0.2">
      <c r="A61" s="14">
        <v>2019</v>
      </c>
      <c r="B61" s="14">
        <v>10</v>
      </c>
      <c r="C61" s="36">
        <f t="shared" si="1"/>
        <v>2019.75</v>
      </c>
      <c r="D61" s="16">
        <v>398.78499999999997</v>
      </c>
      <c r="E61" s="16">
        <v>24.741</v>
      </c>
      <c r="F61" s="16">
        <v>22.469000000000001</v>
      </c>
      <c r="G61" s="16">
        <v>29.64</v>
      </c>
      <c r="H61" s="16">
        <v>95.266000000000005</v>
      </c>
      <c r="I61" s="16">
        <v>2.0529999999999999</v>
      </c>
      <c r="J61" s="16">
        <v>7.9779999999999998</v>
      </c>
      <c r="K61" s="3">
        <v>155.61799999999999</v>
      </c>
      <c r="L61" s="38">
        <v>2.6906451612903224</v>
      </c>
      <c r="M61" s="16">
        <v>12.932</v>
      </c>
      <c r="N61" s="16">
        <v>24.210967741935484</v>
      </c>
      <c r="O61" s="16">
        <v>27.199000000000002</v>
      </c>
      <c r="P61" s="16">
        <v>729.93899999999996</v>
      </c>
    </row>
    <row r="62" spans="1:16" x14ac:dyDescent="0.2">
      <c r="A62" s="14">
        <v>2019</v>
      </c>
      <c r="B62" s="14">
        <v>11</v>
      </c>
      <c r="C62" s="36">
        <f t="shared" si="1"/>
        <v>2019.8333333333333</v>
      </c>
      <c r="D62" s="16">
        <v>247.77500000000001</v>
      </c>
      <c r="E62" s="16">
        <v>24.88</v>
      </c>
      <c r="F62" s="16">
        <v>22.92</v>
      </c>
      <c r="G62" s="16">
        <v>29.055</v>
      </c>
      <c r="H62" s="16">
        <v>95.697000000000003</v>
      </c>
      <c r="I62" s="16">
        <v>2.6930000000000001</v>
      </c>
      <c r="J62" s="16">
        <v>8.5790000000000006</v>
      </c>
      <c r="K62" s="3">
        <v>336.37299999999999</v>
      </c>
      <c r="L62" s="38">
        <v>2.5786666666666664</v>
      </c>
      <c r="M62" s="16">
        <v>12.882999999999999</v>
      </c>
      <c r="N62" s="16">
        <f>668.43/30</f>
        <v>22.280999999999999</v>
      </c>
      <c r="O62" s="16">
        <v>26.407</v>
      </c>
      <c r="P62" s="16">
        <v>729.66499999999996</v>
      </c>
    </row>
    <row r="63" spans="1:16" x14ac:dyDescent="0.2">
      <c r="A63" s="14">
        <v>2019</v>
      </c>
      <c r="B63" s="14">
        <v>12</v>
      </c>
      <c r="C63" s="36">
        <f t="shared" si="1"/>
        <v>2019.9166666666667</v>
      </c>
      <c r="D63" s="16">
        <v>160.91</v>
      </c>
      <c r="E63" s="16">
        <v>25.058</v>
      </c>
      <c r="F63" s="16">
        <v>23.149000000000001</v>
      </c>
      <c r="G63" s="16">
        <v>29.044</v>
      </c>
      <c r="H63" s="16">
        <v>95.099000000000004</v>
      </c>
      <c r="I63" s="16">
        <v>3.04</v>
      </c>
      <c r="J63" s="16">
        <v>9.1170000000000009</v>
      </c>
      <c r="K63" s="3">
        <v>350.923</v>
      </c>
      <c r="L63" s="38">
        <v>2.6280645161290321</v>
      </c>
      <c r="M63" s="16">
        <v>13.000999999999999</v>
      </c>
      <c r="N63" s="16">
        <v>21.245161290322581</v>
      </c>
      <c r="O63" s="16">
        <v>26.280999999999999</v>
      </c>
      <c r="P63" s="16">
        <v>729.71400000000006</v>
      </c>
    </row>
    <row r="64" spans="1:16" x14ac:dyDescent="0.2">
      <c r="A64" s="14">
        <v>2020</v>
      </c>
      <c r="B64" s="14">
        <v>1</v>
      </c>
      <c r="C64" s="58">
        <f t="shared" ref="C64:C75" si="2">A64+(B64-1)/12</f>
        <v>2020</v>
      </c>
      <c r="D64" s="16">
        <v>59.055</v>
      </c>
      <c r="E64" s="16">
        <v>24.867999999999999</v>
      </c>
      <c r="F64" s="16">
        <v>22.867999999999999</v>
      </c>
      <c r="G64" s="16">
        <v>28.853000000000002</v>
      </c>
      <c r="H64" s="16">
        <v>90.051000000000002</v>
      </c>
      <c r="I64" s="16">
        <v>3.7149999999999999</v>
      </c>
      <c r="J64" s="16">
        <v>9.7370000000000001</v>
      </c>
      <c r="K64" s="3">
        <v>4.8079999999999998</v>
      </c>
      <c r="L64" s="38">
        <v>3.617096774193548</v>
      </c>
      <c r="M64" s="16">
        <v>17.321999999999999</v>
      </c>
      <c r="N64" s="16">
        <v>22.079677419354841</v>
      </c>
      <c r="O64" s="16">
        <v>34.558</v>
      </c>
      <c r="P64" s="16">
        <v>730.88300000000004</v>
      </c>
    </row>
    <row r="65" spans="1:16" x14ac:dyDescent="0.2">
      <c r="A65" s="14">
        <v>2020</v>
      </c>
      <c r="B65" s="14">
        <v>2</v>
      </c>
      <c r="C65" s="36">
        <f t="shared" si="2"/>
        <v>2020.0833333333333</v>
      </c>
      <c r="D65" s="16">
        <v>14.984999999999999</v>
      </c>
      <c r="E65" s="16">
        <v>24.96</v>
      </c>
      <c r="F65" s="16">
        <v>22.876999999999999</v>
      </c>
      <c r="G65" s="16">
        <v>29.349</v>
      </c>
      <c r="H65" s="16">
        <v>88.956000000000003</v>
      </c>
      <c r="I65" s="16">
        <v>4.375</v>
      </c>
      <c r="J65" s="16">
        <v>10.763999999999999</v>
      </c>
      <c r="K65" s="3">
        <v>357.68599999999998</v>
      </c>
      <c r="L65" s="38">
        <v>4.1420689655172414</v>
      </c>
      <c r="M65" s="16">
        <v>19.375</v>
      </c>
      <c r="N65" s="16">
        <v>24.028965517241382</v>
      </c>
      <c r="O65" s="16">
        <v>38.963999999999999</v>
      </c>
      <c r="P65" s="16">
        <v>730.93600000000004</v>
      </c>
    </row>
    <row r="66" spans="1:16" x14ac:dyDescent="0.2">
      <c r="A66" s="14">
        <v>2020</v>
      </c>
      <c r="B66" s="14">
        <v>3</v>
      </c>
      <c r="C66" s="36">
        <f t="shared" si="2"/>
        <v>2020.1666666666667</v>
      </c>
      <c r="D66" s="16">
        <v>9.0150000000000006</v>
      </c>
      <c r="E66" s="16">
        <v>25.335000000000001</v>
      </c>
      <c r="F66" s="16">
        <v>22.728000000000002</v>
      </c>
      <c r="G66" s="16">
        <v>30.632999999999999</v>
      </c>
      <c r="H66" s="16">
        <v>83.561999999999998</v>
      </c>
      <c r="I66" s="16">
        <v>4.3689999999999998</v>
      </c>
      <c r="J66" s="16">
        <v>11.298</v>
      </c>
      <c r="K66" s="3">
        <v>1.8240000000000001</v>
      </c>
      <c r="L66" s="38">
        <v>5.185161290322581</v>
      </c>
      <c r="M66" s="16">
        <v>21.071999999999999</v>
      </c>
      <c r="N66" s="16">
        <v>25.914516129032258</v>
      </c>
      <c r="O66" s="16">
        <v>42.801000000000002</v>
      </c>
      <c r="P66" s="16">
        <v>731.43100000000004</v>
      </c>
    </row>
    <row r="67" spans="1:16" x14ac:dyDescent="0.2">
      <c r="A67" s="14">
        <v>2020</v>
      </c>
      <c r="B67" s="14">
        <v>4</v>
      </c>
      <c r="C67" s="36">
        <f t="shared" si="2"/>
        <v>2020.25</v>
      </c>
      <c r="D67" s="16">
        <v>154.05000000000001</v>
      </c>
      <c r="E67" s="16">
        <v>25.837</v>
      </c>
      <c r="F67" s="16">
        <v>23.553000000000001</v>
      </c>
      <c r="G67" s="16">
        <v>31.013000000000002</v>
      </c>
      <c r="H67" s="16">
        <v>89.781000000000006</v>
      </c>
      <c r="I67" s="16">
        <v>3.343</v>
      </c>
      <c r="J67" s="16">
        <v>9.0809999999999995</v>
      </c>
      <c r="K67" s="3">
        <v>3.2080000000000002</v>
      </c>
      <c r="L67" s="38">
        <v>4.032</v>
      </c>
      <c r="M67" s="16">
        <v>16.914999999999999</v>
      </c>
      <c r="N67" s="16">
        <v>26.330666666666666</v>
      </c>
      <c r="O67" s="16">
        <v>35.710999999999999</v>
      </c>
      <c r="P67" s="16">
        <v>730.91600000000005</v>
      </c>
    </row>
    <row r="68" spans="1:16" x14ac:dyDescent="0.2">
      <c r="A68" s="14">
        <v>2020</v>
      </c>
      <c r="B68" s="14">
        <v>5</v>
      </c>
      <c r="C68" s="36">
        <f t="shared" si="2"/>
        <v>2020.3333333333333</v>
      </c>
      <c r="D68" s="16">
        <v>150.245</v>
      </c>
      <c r="E68" s="16">
        <v>26.053000000000001</v>
      </c>
      <c r="F68" s="16">
        <v>23.646999999999998</v>
      </c>
      <c r="G68" s="16">
        <v>30.747</v>
      </c>
      <c r="H68" s="16">
        <v>92.760999999999996</v>
      </c>
      <c r="I68" s="16">
        <v>2.5870000000000002</v>
      </c>
      <c r="J68" s="16">
        <v>8.5269999999999992</v>
      </c>
      <c r="K68" s="3">
        <v>1.3029999999999999</v>
      </c>
      <c r="L68" s="38">
        <v>3.5738709677419358</v>
      </c>
      <c r="M68" s="16">
        <v>14.427</v>
      </c>
      <c r="N68" s="16">
        <v>25.959032258064518</v>
      </c>
      <c r="O68" s="16">
        <v>31.468</v>
      </c>
      <c r="P68" s="16">
        <v>730.26300000000003</v>
      </c>
    </row>
    <row r="69" spans="1:16" x14ac:dyDescent="0.2">
      <c r="A69" s="14">
        <v>2020</v>
      </c>
      <c r="B69" s="14">
        <v>6</v>
      </c>
      <c r="C69" s="36">
        <f t="shared" si="2"/>
        <v>2020.4166666666667</v>
      </c>
      <c r="D69" s="16">
        <v>411.23</v>
      </c>
      <c r="E69" s="16">
        <v>25.428999999999998</v>
      </c>
      <c r="F69" s="16">
        <v>23.157</v>
      </c>
      <c r="G69" s="16">
        <v>30.346</v>
      </c>
      <c r="H69" s="16">
        <v>95.378</v>
      </c>
      <c r="I69" s="16">
        <v>2.081</v>
      </c>
      <c r="J69" s="16">
        <v>7.57</v>
      </c>
      <c r="K69" s="3">
        <v>332.63200000000001</v>
      </c>
      <c r="L69" s="38">
        <v>2.7176666666666667</v>
      </c>
      <c r="M69" s="16">
        <v>11.895</v>
      </c>
      <c r="N69" s="16">
        <v>25.427333333333333</v>
      </c>
      <c r="O69" s="16">
        <v>26.62</v>
      </c>
      <c r="P69" s="16">
        <v>730.26300000000003</v>
      </c>
    </row>
    <row r="70" spans="1:16" x14ac:dyDescent="0.2">
      <c r="A70" s="14">
        <v>2020</v>
      </c>
      <c r="B70" s="14">
        <v>7</v>
      </c>
      <c r="C70" s="36">
        <f t="shared" si="2"/>
        <v>2020.5</v>
      </c>
      <c r="D70" s="16">
        <v>134.495</v>
      </c>
      <c r="E70" s="16">
        <v>25.204000000000001</v>
      </c>
      <c r="F70" s="16">
        <v>23.18</v>
      </c>
      <c r="G70" s="16">
        <v>29.561</v>
      </c>
      <c r="H70" s="16">
        <v>95.376000000000005</v>
      </c>
      <c r="I70" s="16">
        <v>1.377</v>
      </c>
      <c r="J70" s="16">
        <v>5.556</v>
      </c>
      <c r="K70" s="3">
        <v>346.20299999999997</v>
      </c>
      <c r="L70" s="38">
        <v>2.7764516129032257</v>
      </c>
      <c r="M70" s="16">
        <v>12.78</v>
      </c>
      <c r="N70" s="16">
        <v>25.52548387096774</v>
      </c>
      <c r="O70" s="16">
        <v>27.47</v>
      </c>
      <c r="P70" s="16">
        <v>730.19299999999998</v>
      </c>
    </row>
    <row r="71" spans="1:16" x14ac:dyDescent="0.2">
      <c r="A71" s="14">
        <v>2020</v>
      </c>
      <c r="B71" s="14">
        <v>8</v>
      </c>
      <c r="C71" s="36">
        <f t="shared" si="2"/>
        <v>2020.5833333333333</v>
      </c>
      <c r="D71" s="16">
        <v>250.82999999999998</v>
      </c>
      <c r="E71" s="16">
        <v>25.177</v>
      </c>
      <c r="F71" s="16">
        <v>23.13</v>
      </c>
      <c r="G71" s="16">
        <v>29.638000000000002</v>
      </c>
      <c r="H71" s="16">
        <v>95.394000000000005</v>
      </c>
      <c r="K71" s="3"/>
      <c r="L71" s="38">
        <v>2.67</v>
      </c>
      <c r="M71" s="16">
        <v>12.356</v>
      </c>
      <c r="N71" s="16">
        <v>25.958387096774196</v>
      </c>
      <c r="O71" s="16">
        <v>26.084</v>
      </c>
      <c r="P71" s="16">
        <v>730.16</v>
      </c>
    </row>
    <row r="72" spans="1:16" x14ac:dyDescent="0.2">
      <c r="A72" s="14">
        <v>2020</v>
      </c>
      <c r="B72" s="14">
        <v>9</v>
      </c>
      <c r="C72" s="36">
        <f t="shared" si="2"/>
        <v>2020.6666666666667</v>
      </c>
      <c r="D72" s="16">
        <v>291.84500000000003</v>
      </c>
      <c r="E72" s="16">
        <v>25.222000000000001</v>
      </c>
      <c r="F72" s="16">
        <v>23.074999999999999</v>
      </c>
      <c r="G72" s="16">
        <v>30.050999999999998</v>
      </c>
      <c r="H72" s="16">
        <v>94.447999999999993</v>
      </c>
      <c r="I72" s="16">
        <v>2.0110000000000001</v>
      </c>
      <c r="J72" s="16">
        <v>8.2959999999999994</v>
      </c>
      <c r="K72" s="3">
        <v>53.942</v>
      </c>
      <c r="L72" s="38">
        <v>2.9383333333333335</v>
      </c>
      <c r="M72" s="16">
        <v>13.436</v>
      </c>
      <c r="N72" s="16">
        <f>759.02/30</f>
        <v>25.300666666666665</v>
      </c>
      <c r="O72" s="16">
        <v>27.417999999999999</v>
      </c>
      <c r="P72" s="16">
        <v>729.13099999999997</v>
      </c>
    </row>
    <row r="73" spans="1:16" x14ac:dyDescent="0.2">
      <c r="A73" s="14">
        <v>2020</v>
      </c>
      <c r="B73" s="14">
        <v>10</v>
      </c>
      <c r="C73" s="36">
        <f t="shared" si="2"/>
        <v>2020.75</v>
      </c>
      <c r="D73" s="16">
        <v>149.60500000000002</v>
      </c>
      <c r="E73" s="16">
        <v>24.503</v>
      </c>
      <c r="F73" s="16">
        <v>22.366</v>
      </c>
      <c r="G73" s="16">
        <v>28.972999999999999</v>
      </c>
      <c r="H73" s="16">
        <v>94.064999999999998</v>
      </c>
      <c r="I73" s="16">
        <v>2.2250000000000001</v>
      </c>
      <c r="J73" s="16">
        <v>7.819</v>
      </c>
      <c r="K73" s="3">
        <v>153.721</v>
      </c>
      <c r="L73" s="38">
        <v>1.9319354838709677</v>
      </c>
      <c r="M73" s="16">
        <v>14.614000000000001</v>
      </c>
      <c r="N73" s="16">
        <v>24.206296296296298</v>
      </c>
      <c r="O73" s="16">
        <v>32.609000000000002</v>
      </c>
      <c r="P73" s="16">
        <v>729.64599999999996</v>
      </c>
    </row>
    <row r="74" spans="1:16" x14ac:dyDescent="0.2">
      <c r="A74" s="14">
        <v>2020</v>
      </c>
      <c r="B74" s="14">
        <v>11</v>
      </c>
      <c r="C74" s="36">
        <f t="shared" si="2"/>
        <v>2020.8333333333333</v>
      </c>
      <c r="D74" s="16">
        <v>377.95499999999998</v>
      </c>
      <c r="E74" s="16">
        <v>23.71</v>
      </c>
      <c r="F74" s="16">
        <v>21.981999999999999</v>
      </c>
      <c r="G74" s="16">
        <v>27.838000000000001</v>
      </c>
      <c r="H74" s="16">
        <v>95.036000000000001</v>
      </c>
      <c r="I74" s="16">
        <v>3.0059999999999998</v>
      </c>
      <c r="J74" s="16">
        <v>9.0630000000000006</v>
      </c>
      <c r="K74" s="3">
        <v>189.91200000000001</v>
      </c>
      <c r="L74" s="38">
        <v>2.74</v>
      </c>
      <c r="M74" s="16">
        <v>12.875999999999999</v>
      </c>
      <c r="N74" s="16">
        <v>22.377666666666666</v>
      </c>
      <c r="O74" s="16">
        <v>28.661000000000001</v>
      </c>
      <c r="P74" s="16">
        <v>729.91</v>
      </c>
    </row>
    <row r="75" spans="1:16" x14ac:dyDescent="0.2">
      <c r="A75" s="14">
        <v>2020</v>
      </c>
      <c r="B75" s="14">
        <v>12</v>
      </c>
      <c r="C75" s="36">
        <f t="shared" si="2"/>
        <v>2020.9166666666667</v>
      </c>
      <c r="D75" s="16">
        <v>190.12</v>
      </c>
      <c r="E75" s="16">
        <v>24.126999999999999</v>
      </c>
      <c r="F75" s="16">
        <v>22.285</v>
      </c>
      <c r="G75" s="16">
        <v>27.824999999999999</v>
      </c>
      <c r="H75" s="16">
        <v>91.694000000000003</v>
      </c>
      <c r="I75" s="16">
        <v>3.2879999999999998</v>
      </c>
      <c r="J75" s="16">
        <v>9.48</v>
      </c>
      <c r="K75" s="3">
        <v>352.99799999999999</v>
      </c>
      <c r="L75" s="38">
        <v>3.3609677419354838</v>
      </c>
      <c r="M75" s="16">
        <v>15.337999999999999</v>
      </c>
      <c r="N75" s="16">
        <v>21.417741935483871</v>
      </c>
      <c r="O75" s="16">
        <v>33.688000000000002</v>
      </c>
      <c r="P75" s="16">
        <v>730.447</v>
      </c>
    </row>
    <row r="76" spans="1:16" x14ac:dyDescent="0.2">
      <c r="A76" s="14">
        <v>2021</v>
      </c>
      <c r="B76" s="14">
        <v>1</v>
      </c>
      <c r="C76" s="58">
        <f t="shared" ref="C76:C87" si="3">A76+(B76-1)/12</f>
        <v>2021</v>
      </c>
      <c r="D76" s="16">
        <v>21.335000000000001</v>
      </c>
      <c r="E76" s="16">
        <v>24.189</v>
      </c>
      <c r="F76" s="16">
        <v>22.021000000000001</v>
      </c>
      <c r="G76" s="16">
        <v>28.445</v>
      </c>
      <c r="H76" s="16">
        <v>86.531999999999996</v>
      </c>
      <c r="I76" s="16">
        <v>3.7490000000000001</v>
      </c>
      <c r="J76" s="16">
        <v>10.147</v>
      </c>
      <c r="K76" s="3">
        <v>10.484999999999999</v>
      </c>
      <c r="L76" s="38">
        <v>4.2445161290322586</v>
      </c>
      <c r="M76" s="16">
        <v>18.207000000000001</v>
      </c>
      <c r="N76" s="16">
        <v>22.240967741935485</v>
      </c>
      <c r="O76" s="16">
        <v>39.441000000000003</v>
      </c>
      <c r="P76" s="16">
        <v>730.28200000000004</v>
      </c>
    </row>
    <row r="77" spans="1:16" x14ac:dyDescent="0.2">
      <c r="A77" s="14">
        <v>2021</v>
      </c>
      <c r="B77" s="14">
        <v>2</v>
      </c>
      <c r="C77" s="36">
        <f t="shared" si="3"/>
        <v>2021.0833333333333</v>
      </c>
      <c r="D77" s="16">
        <v>18.8</v>
      </c>
      <c r="E77" s="16">
        <v>24.242999999999999</v>
      </c>
      <c r="F77" s="16">
        <v>22.06</v>
      </c>
      <c r="G77" s="16">
        <v>28.763000000000002</v>
      </c>
      <c r="H77" s="16">
        <v>86.536000000000001</v>
      </c>
      <c r="I77" s="16">
        <v>4.0289999999999999</v>
      </c>
      <c r="J77" s="16">
        <v>10.052</v>
      </c>
      <c r="K77" s="3">
        <v>356.25299999999999</v>
      </c>
      <c r="L77" s="38">
        <v>4.595357142857142</v>
      </c>
      <c r="M77" s="16">
        <v>19.532</v>
      </c>
      <c r="N77" s="16">
        <v>24.148571428571426</v>
      </c>
      <c r="O77" s="16">
        <v>41.883000000000003</v>
      </c>
      <c r="P77" s="16">
        <v>730.41499999999996</v>
      </c>
    </row>
    <row r="78" spans="1:16" x14ac:dyDescent="0.2">
      <c r="A78" s="14">
        <v>2021</v>
      </c>
      <c r="B78" s="14">
        <v>3</v>
      </c>
      <c r="C78" s="36">
        <f t="shared" si="3"/>
        <v>2021.1666666666667</v>
      </c>
      <c r="D78" s="16">
        <v>42.034999999999997</v>
      </c>
      <c r="E78" s="16">
        <v>24.356000000000002</v>
      </c>
      <c r="F78" s="16">
        <v>21.960999999999999</v>
      </c>
      <c r="G78" s="16">
        <v>29.408999999999999</v>
      </c>
      <c r="H78" s="16">
        <v>83.221000000000004</v>
      </c>
      <c r="I78" s="16">
        <v>3.6680000000000001</v>
      </c>
      <c r="J78" s="16">
        <v>10.234999999999999</v>
      </c>
      <c r="K78" s="3">
        <v>7.2750000000000004</v>
      </c>
      <c r="L78" s="38">
        <v>4.7077419354838712</v>
      </c>
      <c r="M78" s="16">
        <v>18.978999999999999</v>
      </c>
      <c r="N78" s="16">
        <v>26.008064516129032</v>
      </c>
      <c r="O78" s="16">
        <v>39.972999999999999</v>
      </c>
      <c r="P78" s="16">
        <v>730.74900000000002</v>
      </c>
    </row>
    <row r="79" spans="1:16" x14ac:dyDescent="0.2">
      <c r="A79" s="14">
        <v>2021</v>
      </c>
      <c r="B79" s="14">
        <v>4</v>
      </c>
      <c r="C79" s="36">
        <f t="shared" si="3"/>
        <v>2021.25</v>
      </c>
      <c r="D79" s="16">
        <v>160.655</v>
      </c>
      <c r="E79" s="16">
        <v>24.52</v>
      </c>
      <c r="F79" s="16">
        <v>22.495000000000001</v>
      </c>
      <c r="G79" s="16">
        <v>28.986000000000001</v>
      </c>
      <c r="H79" s="16">
        <v>90.744</v>
      </c>
      <c r="I79" s="16">
        <v>3.0990000000000002</v>
      </c>
      <c r="J79" s="16">
        <v>8.9220000000000006</v>
      </c>
      <c r="K79" s="3">
        <v>1.2649999999999999</v>
      </c>
      <c r="L79" s="38">
        <v>3.545666666666667</v>
      </c>
      <c r="M79" s="16">
        <v>15.69</v>
      </c>
      <c r="N79" s="16">
        <v>26.475999999999999</v>
      </c>
      <c r="O79" s="16">
        <v>32.945999999999998</v>
      </c>
      <c r="P79" s="16">
        <v>729.96799999999996</v>
      </c>
    </row>
    <row r="80" spans="1:16" x14ac:dyDescent="0.2">
      <c r="A80" s="14">
        <v>2021</v>
      </c>
      <c r="B80" s="14">
        <v>5</v>
      </c>
      <c r="C80" s="36">
        <f t="shared" si="3"/>
        <v>2021.3333333333333</v>
      </c>
      <c r="D80" s="16">
        <v>259.96500000000003</v>
      </c>
      <c r="E80" s="16">
        <v>24.507000000000001</v>
      </c>
      <c r="F80" s="16">
        <v>22.741</v>
      </c>
      <c r="G80" s="16">
        <v>28.550999999999998</v>
      </c>
      <c r="H80" s="16">
        <v>94.034999999999997</v>
      </c>
      <c r="I80" s="16">
        <v>2.653</v>
      </c>
      <c r="J80" s="16">
        <v>8.3379999999999992</v>
      </c>
      <c r="K80" s="3">
        <v>350.822</v>
      </c>
      <c r="L80" s="38">
        <v>2.9629032258064516</v>
      </c>
      <c r="M80" s="16">
        <v>13.795</v>
      </c>
      <c r="N80" s="16">
        <v>26.019677419354839</v>
      </c>
      <c r="O80" s="16">
        <v>28.959</v>
      </c>
      <c r="P80" s="16">
        <v>730.57100000000003</v>
      </c>
    </row>
    <row r="81" spans="1:16" x14ac:dyDescent="0.2">
      <c r="A81" s="14">
        <v>2021</v>
      </c>
      <c r="B81" s="14">
        <v>6</v>
      </c>
      <c r="C81" s="36">
        <f t="shared" si="3"/>
        <v>2021.4166666666667</v>
      </c>
      <c r="D81" s="16">
        <v>332.74</v>
      </c>
      <c r="E81" s="16">
        <v>24.251999999999999</v>
      </c>
      <c r="F81" s="16">
        <v>22.213000000000001</v>
      </c>
      <c r="G81" s="16">
        <v>28.376999999999999</v>
      </c>
      <c r="H81" s="16">
        <v>94.147000000000006</v>
      </c>
      <c r="I81" s="16">
        <v>2.3969999999999998</v>
      </c>
      <c r="J81" s="16">
        <v>7.8840000000000003</v>
      </c>
      <c r="K81" s="3">
        <v>343.54700000000003</v>
      </c>
      <c r="L81" s="38">
        <v>2.7209999999999996</v>
      </c>
      <c r="M81" s="16">
        <v>12.952</v>
      </c>
      <c r="N81" s="16">
        <v>25.569333333333336</v>
      </c>
      <c r="O81" s="16">
        <v>26.966000000000001</v>
      </c>
      <c r="P81" s="16">
        <v>730.80499999999995</v>
      </c>
    </row>
    <row r="82" spans="1:16" x14ac:dyDescent="0.2">
      <c r="A82" s="14">
        <v>2021</v>
      </c>
      <c r="B82" s="14">
        <v>7</v>
      </c>
      <c r="C82" s="36">
        <f t="shared" si="3"/>
        <v>2021.5</v>
      </c>
      <c r="D82" s="16">
        <v>218.315</v>
      </c>
      <c r="E82" s="16">
        <v>24.597999999999999</v>
      </c>
      <c r="F82" s="16">
        <v>22.363</v>
      </c>
      <c r="G82" s="16">
        <v>28.591000000000001</v>
      </c>
      <c r="H82" s="16">
        <v>94.262</v>
      </c>
      <c r="I82" s="16">
        <v>2.548</v>
      </c>
      <c r="J82" s="16">
        <v>8.3529999999999998</v>
      </c>
      <c r="K82" s="3">
        <v>353.97699999999998</v>
      </c>
      <c r="L82" s="38">
        <v>2.8280645161290323</v>
      </c>
      <c r="M82" s="16">
        <v>13.167</v>
      </c>
      <c r="N82" s="16">
        <v>25.640967741935484</v>
      </c>
      <c r="O82" s="16">
        <v>27.506</v>
      </c>
      <c r="P82" s="16">
        <v>730.58799999999997</v>
      </c>
    </row>
    <row r="83" spans="1:16" x14ac:dyDescent="0.2">
      <c r="A83" s="14">
        <v>2021</v>
      </c>
      <c r="B83" s="14">
        <v>8</v>
      </c>
      <c r="C83" s="36">
        <f t="shared" si="3"/>
        <v>2021.5833333333333</v>
      </c>
      <c r="D83" s="16">
        <v>419.23500000000001</v>
      </c>
      <c r="E83" s="16">
        <v>24.113</v>
      </c>
      <c r="F83" s="16">
        <v>22.178999999999998</v>
      </c>
      <c r="G83" s="16">
        <v>28.646999999999998</v>
      </c>
      <c r="H83" s="16">
        <v>95.034999999999997</v>
      </c>
      <c r="I83" s="16">
        <v>2.1880000000000002</v>
      </c>
      <c r="J83" s="16">
        <v>7.7039999999999997</v>
      </c>
      <c r="K83" s="3">
        <v>290.74900000000002</v>
      </c>
      <c r="L83" s="38">
        <v>2.7435483870967743</v>
      </c>
      <c r="M83" s="16">
        <v>12.754</v>
      </c>
      <c r="N83" s="16">
        <v>26.104193548387098</v>
      </c>
      <c r="O83" s="16">
        <v>26.567</v>
      </c>
      <c r="P83" s="16">
        <v>730.73900000000003</v>
      </c>
    </row>
    <row r="84" spans="1:16" x14ac:dyDescent="0.2">
      <c r="A84" s="14">
        <v>2021</v>
      </c>
      <c r="B84" s="14">
        <v>9</v>
      </c>
      <c r="C84" s="36">
        <f t="shared" si="3"/>
        <v>2021.6666666666667</v>
      </c>
      <c r="D84" s="16">
        <v>302.51</v>
      </c>
      <c r="E84" s="16">
        <v>24.251000000000001</v>
      </c>
      <c r="F84" s="16">
        <v>22.295000000000002</v>
      </c>
      <c r="G84" s="16">
        <v>28.556999999999999</v>
      </c>
      <c r="H84" s="16">
        <v>94.774000000000001</v>
      </c>
      <c r="I84" s="16">
        <v>2.319</v>
      </c>
      <c r="J84" s="16">
        <v>7.73</v>
      </c>
      <c r="K84" s="3">
        <v>318.70999999999998</v>
      </c>
      <c r="L84" s="38">
        <v>2.9096666666666668</v>
      </c>
      <c r="M84" s="16">
        <v>13.51</v>
      </c>
      <c r="N84" s="16">
        <v>25.797666666666665</v>
      </c>
      <c r="O84" s="16">
        <v>27.486999999999998</v>
      </c>
      <c r="P84" s="16">
        <v>730.69399999999996</v>
      </c>
    </row>
    <row r="85" spans="1:16" x14ac:dyDescent="0.2">
      <c r="A85" s="14">
        <v>2021</v>
      </c>
      <c r="B85" s="14">
        <v>10</v>
      </c>
      <c r="C85" s="36">
        <f t="shared" si="3"/>
        <v>2021.75</v>
      </c>
      <c r="D85" s="16">
        <v>286.38499999999999</v>
      </c>
      <c r="E85" s="16">
        <v>24.297000000000001</v>
      </c>
      <c r="F85" s="16">
        <v>22.305</v>
      </c>
      <c r="G85" s="16">
        <v>28.545000000000002</v>
      </c>
      <c r="H85" s="16">
        <v>95.055999999999997</v>
      </c>
      <c r="I85" s="16">
        <v>2.1030000000000002</v>
      </c>
      <c r="J85" s="16">
        <v>7.3929999999999998</v>
      </c>
      <c r="K85" s="3">
        <v>311.08</v>
      </c>
      <c r="L85" s="38">
        <v>2.6670967741935487</v>
      </c>
      <c r="M85" s="16">
        <v>12.413</v>
      </c>
      <c r="N85" s="16">
        <v>24.287419354838708</v>
      </c>
      <c r="O85" s="16">
        <v>25.132999999999999</v>
      </c>
      <c r="P85" s="16">
        <v>730.23900000000003</v>
      </c>
    </row>
    <row r="86" spans="1:16" x14ac:dyDescent="0.2">
      <c r="A86" s="14">
        <v>2021</v>
      </c>
      <c r="B86" s="14">
        <v>11</v>
      </c>
      <c r="C86" s="36">
        <f t="shared" si="3"/>
        <v>2021.8333333333333</v>
      </c>
      <c r="D86" s="16">
        <v>406.78500000000003</v>
      </c>
      <c r="E86" s="16">
        <v>23.347000000000001</v>
      </c>
      <c r="F86" s="16">
        <v>21.515000000000001</v>
      </c>
      <c r="G86" s="16">
        <v>26.99</v>
      </c>
      <c r="H86" s="16">
        <v>97.025000000000006</v>
      </c>
      <c r="I86" s="16">
        <v>2.4289999999999998</v>
      </c>
      <c r="J86" s="16">
        <v>8.2520000000000007</v>
      </c>
      <c r="K86" s="3">
        <v>316.43400000000003</v>
      </c>
      <c r="L86" s="38">
        <v>2.2959999999999998</v>
      </c>
      <c r="M86" s="16">
        <v>11.207000000000001</v>
      </c>
      <c r="N86" s="16">
        <v>22.420666666666666</v>
      </c>
      <c r="O86" s="16">
        <v>22.71</v>
      </c>
      <c r="P86" s="16">
        <v>730.44299999999998</v>
      </c>
    </row>
    <row r="87" spans="1:16" x14ac:dyDescent="0.2">
      <c r="A87" s="14">
        <v>2021</v>
      </c>
      <c r="B87" s="14">
        <v>12</v>
      </c>
      <c r="C87" s="36">
        <f t="shared" si="3"/>
        <v>2021.9166666666667</v>
      </c>
      <c r="D87" s="16">
        <v>224.53500000000003</v>
      </c>
      <c r="E87" s="16">
        <v>24.131</v>
      </c>
      <c r="F87" s="16">
        <v>22.094000000000001</v>
      </c>
      <c r="G87" s="16">
        <v>28.238</v>
      </c>
      <c r="H87" s="16">
        <v>90.406999999999996</v>
      </c>
      <c r="I87" s="16">
        <v>3.052</v>
      </c>
      <c r="J87" s="16">
        <v>8.8480000000000008</v>
      </c>
      <c r="K87" s="3">
        <v>8.9390000000000001</v>
      </c>
      <c r="L87" s="38">
        <v>3.4838709677419355</v>
      </c>
      <c r="M87" s="16">
        <v>15.686999999999999</v>
      </c>
      <c r="N87" s="16">
        <v>21.411612903225805</v>
      </c>
      <c r="O87" s="16">
        <v>32.503</v>
      </c>
      <c r="P87" s="16">
        <v>729.85</v>
      </c>
    </row>
    <row r="88" spans="1:16" x14ac:dyDescent="0.2">
      <c r="A88" s="14">
        <v>2022</v>
      </c>
      <c r="B88" s="14">
        <v>1</v>
      </c>
      <c r="C88" s="58">
        <f t="shared" ref="C88:C99" si="4">A88+(B88-1)/12</f>
        <v>2022</v>
      </c>
      <c r="D88" s="16">
        <v>15.620000000000001</v>
      </c>
      <c r="E88" s="16">
        <v>23.802</v>
      </c>
      <c r="F88" s="16">
        <v>21.571999999999999</v>
      </c>
      <c r="G88" s="16">
        <v>28.236000000000001</v>
      </c>
      <c r="H88" s="16">
        <v>85.146000000000001</v>
      </c>
      <c r="I88" s="16">
        <v>3.766</v>
      </c>
      <c r="J88" s="16">
        <v>9.766</v>
      </c>
      <c r="K88" s="3">
        <v>0.98399999999999999</v>
      </c>
      <c r="L88" s="38">
        <v>4.3661290322580646</v>
      </c>
      <c r="M88" s="16">
        <v>18.696000000000002</v>
      </c>
      <c r="N88" s="16">
        <v>22.299677419354836</v>
      </c>
      <c r="O88" s="16">
        <v>39.002000000000002</v>
      </c>
      <c r="P88" s="16">
        <v>731.33600000000001</v>
      </c>
    </row>
    <row r="89" spans="1:16" x14ac:dyDescent="0.2">
      <c r="A89" s="14">
        <v>2022</v>
      </c>
      <c r="B89" s="14">
        <v>2</v>
      </c>
      <c r="C89" s="36">
        <f t="shared" si="4"/>
        <v>2022.0833333333333</v>
      </c>
      <c r="D89" s="16">
        <v>33.275000000000006</v>
      </c>
      <c r="E89" s="16">
        <v>23.986999999999998</v>
      </c>
      <c r="F89" s="16">
        <v>21.577999999999999</v>
      </c>
      <c r="G89" s="16">
        <v>29.027000000000001</v>
      </c>
      <c r="H89" s="16">
        <v>83.122</v>
      </c>
      <c r="I89" s="16">
        <v>3.9289999999999998</v>
      </c>
      <c r="J89" s="16">
        <v>10.432</v>
      </c>
      <c r="K89" s="3">
        <v>2.8980000000000001</v>
      </c>
      <c r="L89" s="38">
        <v>4.7749999999999995</v>
      </c>
      <c r="M89" s="16">
        <v>19.382000000000001</v>
      </c>
      <c r="N89" s="16">
        <v>24.25</v>
      </c>
      <c r="O89" s="16">
        <v>40.198</v>
      </c>
      <c r="P89" s="16">
        <v>731.28899999999999</v>
      </c>
    </row>
    <row r="90" spans="1:16" x14ac:dyDescent="0.2">
      <c r="A90" s="14">
        <v>2022</v>
      </c>
      <c r="B90" s="14">
        <v>3</v>
      </c>
      <c r="C90" s="36">
        <f t="shared" si="4"/>
        <v>2022.1666666666667</v>
      </c>
      <c r="D90" s="16">
        <v>123.82499999999999</v>
      </c>
      <c r="E90" s="16">
        <v>24.079000000000001</v>
      </c>
      <c r="F90" s="16">
        <v>21.873999999999999</v>
      </c>
      <c r="G90" s="16">
        <v>28.655999999999999</v>
      </c>
      <c r="H90" s="16">
        <v>88.738</v>
      </c>
      <c r="I90" s="16">
        <v>3.5979999999999999</v>
      </c>
      <c r="J90" s="16">
        <v>9.6850000000000005</v>
      </c>
      <c r="K90" s="3">
        <v>0.28100000000000003</v>
      </c>
      <c r="L90" s="38">
        <v>4.0212903225806453</v>
      </c>
      <c r="M90" s="16">
        <v>17.172999999999998</v>
      </c>
      <c r="N90" s="16">
        <v>25.881290322580647</v>
      </c>
      <c r="O90" s="16">
        <v>36.308999999999997</v>
      </c>
      <c r="P90" s="16">
        <v>730.99099999999999</v>
      </c>
    </row>
    <row r="91" spans="1:16" x14ac:dyDescent="0.2">
      <c r="A91" s="14">
        <v>2022</v>
      </c>
      <c r="B91" s="14">
        <v>4</v>
      </c>
      <c r="C91" s="36">
        <f t="shared" si="4"/>
        <v>2022.25</v>
      </c>
      <c r="D91" s="16">
        <v>324.86500000000001</v>
      </c>
      <c r="E91" s="16">
        <v>24.375</v>
      </c>
      <c r="F91" s="16">
        <v>22.283000000000001</v>
      </c>
      <c r="G91" s="16">
        <v>29.007000000000001</v>
      </c>
      <c r="H91" s="16">
        <v>91.682000000000002</v>
      </c>
      <c r="I91" s="16">
        <v>2.786</v>
      </c>
      <c r="J91" s="16">
        <v>8.26</v>
      </c>
      <c r="K91" s="3">
        <v>346.30500000000001</v>
      </c>
      <c r="L91" s="38">
        <v>3.5260000000000002</v>
      </c>
      <c r="M91" s="16">
        <v>15.837999999999999</v>
      </c>
      <c r="N91" s="16">
        <v>26.471999999999998</v>
      </c>
      <c r="O91" s="16">
        <v>32.122</v>
      </c>
      <c r="P91" s="16">
        <v>730.274</v>
      </c>
    </row>
    <row r="92" spans="1:16" x14ac:dyDescent="0.2">
      <c r="A92" s="14">
        <v>2022</v>
      </c>
      <c r="B92" s="14">
        <v>5</v>
      </c>
      <c r="C92" s="36">
        <f t="shared" si="4"/>
        <v>2022.3333333333333</v>
      </c>
      <c r="D92" s="16">
        <v>556.005</v>
      </c>
      <c r="E92" s="16">
        <v>24.446000000000002</v>
      </c>
      <c r="F92" s="16">
        <v>22.379000000000001</v>
      </c>
      <c r="G92" s="16">
        <v>28.638999999999999</v>
      </c>
      <c r="H92" s="16">
        <v>95.036000000000001</v>
      </c>
      <c r="I92" s="16">
        <v>2.3410000000000002</v>
      </c>
      <c r="J92" s="16">
        <v>7.375</v>
      </c>
      <c r="K92" s="3">
        <v>332.00200000000001</v>
      </c>
      <c r="L92" s="38">
        <v>2.9358064516129034</v>
      </c>
      <c r="M92" s="16">
        <v>13.673</v>
      </c>
      <c r="N92" s="16">
        <v>26.012258064516129</v>
      </c>
      <c r="O92" s="16">
        <v>27.771999999999998</v>
      </c>
      <c r="P92" s="16">
        <v>730.75099999999998</v>
      </c>
    </row>
    <row r="93" spans="1:16" x14ac:dyDescent="0.2">
      <c r="A93" s="14">
        <v>2022</v>
      </c>
      <c r="B93" s="14">
        <v>6</v>
      </c>
      <c r="C93" s="36">
        <f t="shared" si="4"/>
        <v>2022.4166666666667</v>
      </c>
      <c r="D93" s="16">
        <v>332.61500000000001</v>
      </c>
      <c r="E93" s="16">
        <v>23.847999999999999</v>
      </c>
      <c r="F93" s="16">
        <v>21.888999999999999</v>
      </c>
      <c r="G93" s="16">
        <v>28.2</v>
      </c>
      <c r="H93" s="16">
        <v>94.608000000000004</v>
      </c>
      <c r="I93" s="16">
        <v>2.0920000000000001</v>
      </c>
      <c r="J93" s="16">
        <v>7.3330000000000002</v>
      </c>
      <c r="K93" s="3">
        <v>174.518</v>
      </c>
      <c r="L93" s="38">
        <v>2.8966666666666669</v>
      </c>
      <c r="M93" s="16">
        <v>13.933</v>
      </c>
      <c r="N93" s="16">
        <v>25.595666666666666</v>
      </c>
      <c r="O93" s="16">
        <v>26.891999999999999</v>
      </c>
      <c r="P93" s="16">
        <v>730.96199999999999</v>
      </c>
    </row>
    <row r="94" spans="1:16" x14ac:dyDescent="0.2">
      <c r="A94" s="14">
        <v>2022</v>
      </c>
      <c r="B94" s="14">
        <v>7</v>
      </c>
      <c r="C94" s="36">
        <f t="shared" si="4"/>
        <v>2022.5</v>
      </c>
      <c r="D94" s="16">
        <v>376.94</v>
      </c>
      <c r="E94" s="16">
        <v>24.138999999999999</v>
      </c>
      <c r="F94" s="16">
        <v>22.239000000000001</v>
      </c>
      <c r="G94" s="16">
        <v>28.41</v>
      </c>
      <c r="H94" s="16">
        <v>96.289000000000001</v>
      </c>
      <c r="I94" s="16">
        <v>2.1389999999999998</v>
      </c>
      <c r="J94" s="16">
        <v>7.7889999999999997</v>
      </c>
      <c r="K94" s="1">
        <v>321.15300000000002</v>
      </c>
      <c r="L94" s="38">
        <v>2.5164516129032259</v>
      </c>
      <c r="M94" s="16">
        <v>12.04</v>
      </c>
      <c r="N94" s="16">
        <v>25.6229032258064</v>
      </c>
      <c r="O94" s="16">
        <v>22.356000000000002</v>
      </c>
      <c r="P94" s="16">
        <v>730.88099999999997</v>
      </c>
    </row>
    <row r="95" spans="1:16" x14ac:dyDescent="0.2">
      <c r="A95" s="14">
        <v>2022</v>
      </c>
      <c r="B95" s="14">
        <v>8</v>
      </c>
      <c r="C95" s="36">
        <f t="shared" si="4"/>
        <v>2022.5833333333333</v>
      </c>
      <c r="D95" s="16">
        <v>372.36500000000001</v>
      </c>
      <c r="E95" s="16">
        <v>24.094999999999999</v>
      </c>
      <c r="F95" s="16">
        <v>22.056999999999999</v>
      </c>
      <c r="G95" s="16">
        <v>28.443999999999999</v>
      </c>
      <c r="H95" s="16">
        <v>95.197999999999993</v>
      </c>
      <c r="I95" s="16">
        <v>2.0870000000000002</v>
      </c>
      <c r="J95" s="16">
        <v>7.7229999999999999</v>
      </c>
      <c r="K95" s="1">
        <v>318.89</v>
      </c>
      <c r="L95" s="38">
        <v>2.6119354838709676</v>
      </c>
      <c r="M95" s="16">
        <v>12.538</v>
      </c>
      <c r="N95" s="16">
        <f>802.52/31</f>
        <v>25.88774193548387</v>
      </c>
      <c r="O95" s="16">
        <v>23.044</v>
      </c>
      <c r="P95" s="16">
        <v>730.50300000000004</v>
      </c>
    </row>
    <row r="96" spans="1:16" x14ac:dyDescent="0.2">
      <c r="A96" s="14">
        <v>2022</v>
      </c>
      <c r="B96" s="14">
        <v>9</v>
      </c>
      <c r="C96" s="36">
        <f t="shared" si="4"/>
        <v>2022.6666666666667</v>
      </c>
      <c r="D96" s="16">
        <v>257.80500000000001</v>
      </c>
      <c r="E96" s="16">
        <v>24.190999999999999</v>
      </c>
      <c r="F96" s="16">
        <v>22.167000000000002</v>
      </c>
      <c r="G96" s="16">
        <v>28.713999999999999</v>
      </c>
      <c r="H96" s="16">
        <v>94.682000000000002</v>
      </c>
      <c r="I96" s="16">
        <v>2.0990000000000002</v>
      </c>
      <c r="J96" s="16">
        <v>7.1109999999999998</v>
      </c>
      <c r="K96" s="1">
        <v>151.46100000000001</v>
      </c>
      <c r="L96" s="38">
        <v>2.7410000000000001</v>
      </c>
      <c r="M96" s="16">
        <v>13.561999999999999</v>
      </c>
      <c r="N96" s="16">
        <f>762.14/30</f>
        <v>25.404666666666667</v>
      </c>
      <c r="O96" s="16">
        <v>28.838000000000001</v>
      </c>
      <c r="P96" s="16">
        <v>729.97</v>
      </c>
    </row>
    <row r="97" spans="1:16" x14ac:dyDescent="0.2">
      <c r="A97" s="14">
        <v>2022</v>
      </c>
      <c r="B97" s="14">
        <v>10</v>
      </c>
      <c r="C97" s="36">
        <f t="shared" si="4"/>
        <v>2022.75</v>
      </c>
      <c r="D97" s="16">
        <v>235.07499999999999</v>
      </c>
      <c r="E97" s="16">
        <v>24.157</v>
      </c>
      <c r="F97" s="16">
        <v>22.417000000000002</v>
      </c>
      <c r="G97" s="16">
        <v>28.175000000000001</v>
      </c>
      <c r="H97" s="16">
        <v>95.141000000000005</v>
      </c>
      <c r="I97" s="16">
        <v>2.274</v>
      </c>
      <c r="J97" s="16">
        <v>7.5570000000000004</v>
      </c>
      <c r="K97" s="1">
        <v>284.072</v>
      </c>
      <c r="L97" s="38">
        <v>2.9583870967741932</v>
      </c>
      <c r="M97" s="16">
        <v>13.951000000000001</v>
      </c>
      <c r="N97" s="16">
        <f>752.83/31</f>
        <v>24.28483870967742</v>
      </c>
      <c r="O97" s="16">
        <v>29.463999999999999</v>
      </c>
      <c r="P97" s="16">
        <v>730.68399999999997</v>
      </c>
    </row>
    <row r="98" spans="1:16" x14ac:dyDescent="0.2">
      <c r="A98" s="14">
        <v>2022</v>
      </c>
      <c r="B98" s="14">
        <v>11</v>
      </c>
      <c r="C98" s="36">
        <f t="shared" si="4"/>
        <v>2022.8333333333333</v>
      </c>
      <c r="D98" s="16">
        <v>334.89499999999998</v>
      </c>
      <c r="E98" s="16">
        <v>23.727</v>
      </c>
      <c r="F98" s="16">
        <v>22.079000000000001</v>
      </c>
      <c r="G98" s="16">
        <v>27.603000000000002</v>
      </c>
      <c r="H98" s="16">
        <v>96.114999999999995</v>
      </c>
      <c r="I98" s="16">
        <v>2.141</v>
      </c>
      <c r="J98" s="16">
        <v>7.29</v>
      </c>
      <c r="K98" s="1">
        <v>283.93299999999999</v>
      </c>
      <c r="L98" s="38">
        <v>2.4853333333333336</v>
      </c>
      <c r="M98" s="16">
        <v>11.834</v>
      </c>
      <c r="N98" s="16">
        <v>22.386666666666667</v>
      </c>
      <c r="O98" s="16">
        <v>25.155000000000001</v>
      </c>
      <c r="P98" s="16">
        <v>730.60299999999995</v>
      </c>
    </row>
    <row r="99" spans="1:16" x14ac:dyDescent="0.2">
      <c r="A99" s="14">
        <v>2022</v>
      </c>
      <c r="B99" s="14">
        <v>12</v>
      </c>
      <c r="C99" s="36">
        <f t="shared" si="4"/>
        <v>2022.9166666666667</v>
      </c>
      <c r="D99" s="16">
        <v>44.325000000000003</v>
      </c>
      <c r="E99" s="16">
        <v>24.459</v>
      </c>
      <c r="F99" s="16">
        <v>22.202999999999999</v>
      </c>
      <c r="G99" s="16">
        <v>28.814</v>
      </c>
      <c r="H99" s="16">
        <v>87.376999999999995</v>
      </c>
      <c r="I99" s="16">
        <v>3.2559999999999998</v>
      </c>
      <c r="J99" s="16">
        <v>9.51</v>
      </c>
      <c r="K99" s="1">
        <v>12.657</v>
      </c>
      <c r="L99" s="38">
        <v>4.2009677419354832</v>
      </c>
      <c r="M99" s="16">
        <v>18.652000000000001</v>
      </c>
      <c r="N99" s="16">
        <v>21.42806451612903</v>
      </c>
      <c r="O99" s="16">
        <v>37.76</v>
      </c>
      <c r="P99" s="16">
        <v>730.75699999999995</v>
      </c>
    </row>
    <row r="100" spans="1:16" x14ac:dyDescent="0.2">
      <c r="A100" s="14">
        <v>2023</v>
      </c>
      <c r="B100" s="14">
        <v>1</v>
      </c>
      <c r="C100" s="58">
        <f t="shared" ref="C100:C111" si="5">A100+(B100-1)/12</f>
        <v>2023</v>
      </c>
      <c r="D100" s="16">
        <v>66.17</v>
      </c>
      <c r="E100" s="16">
        <v>24.184000000000001</v>
      </c>
      <c r="F100" s="16">
        <v>22.065000000000001</v>
      </c>
      <c r="G100" s="16">
        <v>28.567</v>
      </c>
      <c r="H100" s="16">
        <v>87.266000000000005</v>
      </c>
      <c r="I100" s="16">
        <v>3.532</v>
      </c>
      <c r="J100" s="16">
        <v>10.048999999999999</v>
      </c>
      <c r="K100" s="1">
        <v>9.7970000000000006</v>
      </c>
      <c r="L100" s="38">
        <v>4.1167741935483875</v>
      </c>
      <c r="M100" s="16">
        <v>18.132000000000001</v>
      </c>
      <c r="N100" s="16">
        <v>22.176451612903225</v>
      </c>
      <c r="O100" s="16">
        <v>36.756</v>
      </c>
      <c r="P100" s="16">
        <v>731.49699999999996</v>
      </c>
    </row>
    <row r="101" spans="1:16" x14ac:dyDescent="0.2">
      <c r="A101" s="14">
        <v>2023</v>
      </c>
      <c r="B101" s="14">
        <v>2</v>
      </c>
      <c r="C101" s="36">
        <f t="shared" si="5"/>
        <v>2023.0833333333333</v>
      </c>
      <c r="D101" s="16">
        <v>1.65</v>
      </c>
      <c r="E101" s="16">
        <v>24.236999999999998</v>
      </c>
      <c r="F101" s="16">
        <v>21.890999999999998</v>
      </c>
      <c r="G101" s="16">
        <v>29.181999999999999</v>
      </c>
      <c r="H101" s="16">
        <v>83.281999999999996</v>
      </c>
      <c r="I101" s="16">
        <v>3.9430000000000001</v>
      </c>
      <c r="J101" s="16">
        <v>13.56</v>
      </c>
      <c r="K101" s="3">
        <v>10.695</v>
      </c>
      <c r="L101" s="38">
        <v>4.7964285714285717</v>
      </c>
      <c r="M101" s="16">
        <v>19.760000000000002</v>
      </c>
      <c r="N101" s="16">
        <v>24.156785714285714</v>
      </c>
      <c r="O101" s="16">
        <v>39.749000000000002</v>
      </c>
      <c r="P101" s="16">
        <v>731.16399999999999</v>
      </c>
    </row>
    <row r="102" spans="1:16" x14ac:dyDescent="0.2">
      <c r="A102" s="14">
        <v>2023</v>
      </c>
      <c r="B102" s="14">
        <v>3</v>
      </c>
      <c r="C102" s="36">
        <f t="shared" si="5"/>
        <v>2023.1666666666667</v>
      </c>
      <c r="D102" s="16">
        <v>22.86</v>
      </c>
      <c r="E102" s="16">
        <v>24.49</v>
      </c>
      <c r="F102" s="16">
        <v>22.058</v>
      </c>
      <c r="G102" s="16">
        <v>29.609000000000002</v>
      </c>
      <c r="H102" s="16">
        <v>84.227000000000004</v>
      </c>
      <c r="I102" s="16">
        <v>3.472</v>
      </c>
      <c r="J102" s="16">
        <v>9.7629999999999999</v>
      </c>
      <c r="K102" s="3">
        <v>3.3849999999999998</v>
      </c>
      <c r="L102" s="38">
        <v>4.4451612903225808</v>
      </c>
      <c r="M102" s="16">
        <v>18.337</v>
      </c>
      <c r="N102" s="16">
        <v>25.907419354838709</v>
      </c>
      <c r="O102" s="16">
        <v>37.396999999999998</v>
      </c>
      <c r="P102" s="16">
        <v>731.35799999999995</v>
      </c>
    </row>
    <row r="103" spans="1:16" x14ac:dyDescent="0.2">
      <c r="A103" s="14">
        <v>2023</v>
      </c>
      <c r="B103" s="14">
        <v>4</v>
      </c>
      <c r="C103" s="36">
        <f t="shared" si="5"/>
        <v>2023.25</v>
      </c>
      <c r="D103" s="16">
        <v>4.1899999999999995</v>
      </c>
      <c r="E103" s="16">
        <v>25.224</v>
      </c>
      <c r="F103" s="16">
        <v>22.503</v>
      </c>
      <c r="G103" s="16">
        <v>30.983000000000001</v>
      </c>
      <c r="H103" s="16">
        <v>82.504000000000005</v>
      </c>
      <c r="I103" s="16">
        <v>3.6779999999999999</v>
      </c>
      <c r="J103" s="16">
        <v>10.023999999999999</v>
      </c>
      <c r="K103" s="1">
        <v>358.61900000000003</v>
      </c>
      <c r="L103" s="38">
        <v>5.5436666666666667</v>
      </c>
      <c r="M103" s="16">
        <v>22.649000000000001</v>
      </c>
      <c r="N103" s="16">
        <v>26.59</v>
      </c>
      <c r="O103" s="16">
        <v>45.970999999999997</v>
      </c>
      <c r="P103" s="16">
        <v>730.63099999999997</v>
      </c>
    </row>
    <row r="104" spans="1:16" x14ac:dyDescent="0.2">
      <c r="A104" s="14">
        <v>2023</v>
      </c>
      <c r="B104" s="14">
        <v>5</v>
      </c>
      <c r="C104" s="36">
        <f t="shared" si="5"/>
        <v>2023.3333333333333</v>
      </c>
      <c r="D104" s="16">
        <v>233.94</v>
      </c>
      <c r="E104" s="16">
        <v>25.68</v>
      </c>
      <c r="F104" s="16">
        <v>23.43</v>
      </c>
      <c r="G104" s="16">
        <v>30.254999999999999</v>
      </c>
      <c r="H104" s="16">
        <v>89.781999999999996</v>
      </c>
      <c r="I104" s="16">
        <v>3.3959999999999999</v>
      </c>
      <c r="J104" s="16">
        <v>10.132</v>
      </c>
      <c r="K104" s="1">
        <v>355.32400000000001</v>
      </c>
      <c r="L104" s="38">
        <v>3.8509677419354835</v>
      </c>
      <c r="M104" s="16">
        <v>16.541</v>
      </c>
      <c r="N104" s="16">
        <v>25.964193548387097</v>
      </c>
      <c r="O104" s="16">
        <v>34.441000000000003</v>
      </c>
      <c r="P104" s="16">
        <v>730.25599999999997</v>
      </c>
    </row>
    <row r="105" spans="1:16" x14ac:dyDescent="0.2">
      <c r="A105" s="14">
        <v>2023</v>
      </c>
      <c r="B105" s="14">
        <v>6</v>
      </c>
      <c r="C105" s="36">
        <f t="shared" si="5"/>
        <v>2023.4166666666667</v>
      </c>
      <c r="D105" s="16">
        <v>213.1</v>
      </c>
      <c r="E105" s="16">
        <v>25.512</v>
      </c>
      <c r="F105" s="16">
        <v>23.363</v>
      </c>
      <c r="G105" s="16">
        <v>29.29</v>
      </c>
      <c r="H105" s="16">
        <v>92.174000000000007</v>
      </c>
      <c r="I105" s="16">
        <v>2.4710000000000001</v>
      </c>
      <c r="J105" s="16">
        <v>7.9</v>
      </c>
      <c r="K105" s="3">
        <v>1.7509999999999999</v>
      </c>
      <c r="L105" s="38">
        <v>3.2360808709175739</v>
      </c>
      <c r="M105" s="16">
        <v>14.657999999999999</v>
      </c>
      <c r="N105" s="16">
        <v>25.426189735614308</v>
      </c>
      <c r="O105" s="16">
        <v>30.869</v>
      </c>
      <c r="P105" s="16">
        <v>729.49699999999996</v>
      </c>
    </row>
    <row r="106" spans="1:16" x14ac:dyDescent="0.2">
      <c r="A106" s="14">
        <v>2023</v>
      </c>
      <c r="B106" s="14">
        <v>7</v>
      </c>
      <c r="C106" s="36">
        <f t="shared" si="5"/>
        <v>2023.5</v>
      </c>
      <c r="D106" s="16">
        <v>358.5</v>
      </c>
      <c r="E106" s="16">
        <v>25.145</v>
      </c>
      <c r="F106" s="16">
        <v>23.135000000000002</v>
      </c>
      <c r="G106" s="16">
        <v>28.893000000000001</v>
      </c>
      <c r="H106" s="16">
        <v>94.736999999999995</v>
      </c>
      <c r="I106" s="16">
        <v>2.2370000000000001</v>
      </c>
      <c r="J106" s="16">
        <v>7.1609999999999996</v>
      </c>
      <c r="K106" s="1">
        <v>344.49900000000002</v>
      </c>
      <c r="L106" s="38">
        <v>2.5187096774193547</v>
      </c>
      <c r="M106" s="16">
        <v>11.888999999999999</v>
      </c>
      <c r="N106" s="16">
        <v>25.320368098159509</v>
      </c>
      <c r="O106" s="16">
        <v>25.151</v>
      </c>
      <c r="P106" s="16">
        <v>730.35400000000004</v>
      </c>
    </row>
    <row r="107" spans="1:16" x14ac:dyDescent="0.2">
      <c r="A107" s="14">
        <v>2023</v>
      </c>
      <c r="B107" s="14">
        <v>8</v>
      </c>
      <c r="C107" s="36">
        <f t="shared" si="5"/>
        <v>2023.5833333333333</v>
      </c>
      <c r="D107" s="16">
        <v>187.2</v>
      </c>
      <c r="E107" s="16">
        <v>25.236000000000001</v>
      </c>
      <c r="F107" s="16">
        <v>23.088000000000001</v>
      </c>
      <c r="G107" s="16">
        <v>28.922999999999998</v>
      </c>
      <c r="H107" s="16">
        <v>93.691999999999993</v>
      </c>
      <c r="I107" s="16">
        <v>2.7029999999999998</v>
      </c>
      <c r="J107" s="16">
        <v>8.6010000000000009</v>
      </c>
      <c r="K107" s="1">
        <v>335.32600000000002</v>
      </c>
      <c r="L107" s="38">
        <v>2.5187096774193547</v>
      </c>
      <c r="M107" s="16">
        <v>13.62</v>
      </c>
      <c r="N107" s="16">
        <v>26.023870967741935</v>
      </c>
      <c r="O107" s="16">
        <v>28.768000000000001</v>
      </c>
      <c r="P107" s="16">
        <v>730.29399999999998</v>
      </c>
    </row>
    <row r="108" spans="1:16" x14ac:dyDescent="0.2">
      <c r="A108" s="14">
        <v>2023</v>
      </c>
      <c r="B108" s="14">
        <v>9</v>
      </c>
      <c r="C108" s="36">
        <f t="shared" si="5"/>
        <v>2023.6666666666667</v>
      </c>
      <c r="D108" s="16">
        <v>260.35000000000002</v>
      </c>
      <c r="E108" s="16">
        <v>25.263000000000002</v>
      </c>
      <c r="F108" s="16">
        <v>23.228999999999999</v>
      </c>
      <c r="G108" s="16">
        <v>29.231000000000002</v>
      </c>
      <c r="H108" s="16">
        <v>93.626999999999995</v>
      </c>
      <c r="I108" s="16">
        <v>2.5710000000000002</v>
      </c>
      <c r="J108" s="16">
        <v>8.1560000000000006</v>
      </c>
      <c r="K108" s="1">
        <v>334.892</v>
      </c>
      <c r="L108" s="38">
        <v>2.996</v>
      </c>
      <c r="M108" s="16">
        <v>13.736000000000001</v>
      </c>
      <c r="N108" s="16">
        <v>25.769333333333336</v>
      </c>
      <c r="O108" s="16">
        <v>28.460999999999999</v>
      </c>
      <c r="P108" s="16">
        <v>729.95899999999995</v>
      </c>
    </row>
    <row r="109" spans="1:16" x14ac:dyDescent="0.2">
      <c r="A109" s="14">
        <v>2023</v>
      </c>
      <c r="B109" s="14">
        <v>10</v>
      </c>
      <c r="C109" s="36">
        <f t="shared" si="5"/>
        <v>2023.75</v>
      </c>
      <c r="D109" s="16">
        <v>170.435</v>
      </c>
      <c r="E109" s="16">
        <v>25.065000000000001</v>
      </c>
      <c r="F109" s="16">
        <v>23.02</v>
      </c>
      <c r="G109" s="16">
        <v>29.51</v>
      </c>
      <c r="H109" s="16">
        <v>91.936000000000007</v>
      </c>
      <c r="I109" s="16">
        <v>2.1339999999999999</v>
      </c>
      <c r="J109" s="16">
        <v>7.3220000000000001</v>
      </c>
      <c r="K109" s="1">
        <v>148.49199999999999</v>
      </c>
      <c r="L109" s="38">
        <v>3.2316129032258067</v>
      </c>
      <c r="M109" s="16">
        <v>14.872999999999999</v>
      </c>
      <c r="N109" s="16">
        <v>24.316129032258065</v>
      </c>
      <c r="O109" s="16">
        <v>30.36</v>
      </c>
      <c r="P109" s="16">
        <v>729.99300000000005</v>
      </c>
    </row>
    <row r="110" spans="1:16" x14ac:dyDescent="0.2">
      <c r="A110" s="14">
        <v>2023</v>
      </c>
      <c r="B110" s="14">
        <v>11</v>
      </c>
      <c r="C110" s="36">
        <f t="shared" si="5"/>
        <v>2023.8333333333333</v>
      </c>
      <c r="D110" s="16">
        <v>341.63</v>
      </c>
      <c r="E110" s="16">
        <v>24.744</v>
      </c>
      <c r="F110" s="16">
        <v>23.109000000000002</v>
      </c>
      <c r="G110" s="16">
        <v>28.029</v>
      </c>
      <c r="H110" s="16">
        <v>94.04</v>
      </c>
      <c r="I110" s="16">
        <v>2.4340000000000002</v>
      </c>
      <c r="J110" s="16">
        <v>8.0500000000000007</v>
      </c>
      <c r="K110" s="3">
        <v>324.99200000000002</v>
      </c>
      <c r="L110" s="38">
        <v>2.6773333333333329</v>
      </c>
      <c r="M110" s="16">
        <v>12.582000000000001</v>
      </c>
      <c r="N110" s="16">
        <v>22.369333333333334</v>
      </c>
      <c r="O110" s="16">
        <v>25.25</v>
      </c>
      <c r="P110" s="16">
        <v>729.76</v>
      </c>
    </row>
    <row r="111" spans="1:16" x14ac:dyDescent="0.2">
      <c r="A111" s="14">
        <v>2023</v>
      </c>
      <c r="B111" s="14">
        <v>12</v>
      </c>
      <c r="C111" s="36">
        <f t="shared" si="5"/>
        <v>2023.9166666666667</v>
      </c>
      <c r="D111" s="16">
        <v>113.53999999999999</v>
      </c>
      <c r="E111" s="16">
        <v>25.399000000000001</v>
      </c>
      <c r="F111" s="16">
        <v>23.491</v>
      </c>
      <c r="G111" s="16">
        <v>29.091999999999999</v>
      </c>
      <c r="H111" s="16">
        <v>87.376000000000005</v>
      </c>
      <c r="I111" s="16">
        <v>3.2650000000000001</v>
      </c>
      <c r="J111" s="16">
        <v>9.4079999999999995</v>
      </c>
      <c r="K111" s="1">
        <v>9.4410000000000007</v>
      </c>
      <c r="L111" s="38">
        <v>3.9087096774193548</v>
      </c>
      <c r="M111" s="16">
        <v>17.199000000000002</v>
      </c>
      <c r="N111" s="16">
        <v>21.371612903225806</v>
      </c>
      <c r="O111" s="16">
        <v>33.393999999999998</v>
      </c>
      <c r="P111" s="16">
        <v>730.06100000000004</v>
      </c>
    </row>
    <row r="112" spans="1:16" x14ac:dyDescent="0.2">
      <c r="A112" s="14">
        <v>2024</v>
      </c>
      <c r="B112" s="14">
        <v>1</v>
      </c>
      <c r="C112" s="58">
        <f t="shared" ref="C112:C123" si="6">A112+(B112-1)/12</f>
        <v>2024</v>
      </c>
      <c r="D112" s="16">
        <v>12.32</v>
      </c>
      <c r="E112" s="16">
        <v>25.212</v>
      </c>
      <c r="F112" s="16">
        <v>23.212</v>
      </c>
      <c r="G112" s="16">
        <v>29.32</v>
      </c>
      <c r="H112" s="16">
        <v>86.105999999999995</v>
      </c>
      <c r="I112" s="16">
        <v>3.5630000000000002</v>
      </c>
      <c r="J112" s="16">
        <v>9.3409999999999993</v>
      </c>
      <c r="K112" s="3">
        <v>358.733</v>
      </c>
      <c r="L112" s="38">
        <v>4.121612903225806</v>
      </c>
      <c r="M112" s="16">
        <v>17.905999999999999</v>
      </c>
      <c r="N112" s="16">
        <v>21.844838709677422</v>
      </c>
      <c r="O112" s="16">
        <v>35.286999999999999</v>
      </c>
      <c r="P112" s="16">
        <v>730.72900000000004</v>
      </c>
    </row>
    <row r="113" spans="1:16" x14ac:dyDescent="0.2">
      <c r="A113" s="14">
        <v>2024</v>
      </c>
      <c r="B113" s="14">
        <v>2</v>
      </c>
      <c r="C113" s="36">
        <f t="shared" si="6"/>
        <v>2024.0833333333333</v>
      </c>
      <c r="D113" s="16">
        <v>25.655000000000001</v>
      </c>
      <c r="E113" s="16">
        <v>24.733000000000001</v>
      </c>
      <c r="F113" s="16">
        <v>22.66</v>
      </c>
      <c r="G113" s="16">
        <v>29.105</v>
      </c>
      <c r="H113" s="16">
        <v>85.644000000000005</v>
      </c>
      <c r="I113" s="16">
        <v>3.9529999999999998</v>
      </c>
      <c r="J113" s="16">
        <v>10.38</v>
      </c>
      <c r="K113" s="3">
        <v>8.4000000000000005E-2</v>
      </c>
      <c r="L113" s="38">
        <v>4.4465517241379304</v>
      </c>
      <c r="M113" s="16">
        <v>18.991</v>
      </c>
      <c r="N113" s="16">
        <v>24.099999999999998</v>
      </c>
      <c r="O113" s="16">
        <v>37.856999999999999</v>
      </c>
      <c r="P113" s="16">
        <v>731.34900000000005</v>
      </c>
    </row>
    <row r="114" spans="1:16" x14ac:dyDescent="0.2">
      <c r="A114" s="14">
        <v>2024</v>
      </c>
      <c r="B114" s="14">
        <v>3</v>
      </c>
      <c r="C114" s="36">
        <f t="shared" si="6"/>
        <v>2024.1666666666667</v>
      </c>
      <c r="D114" s="16">
        <v>44.704999999999998</v>
      </c>
      <c r="E114" s="16">
        <v>25.481000000000002</v>
      </c>
      <c r="F114" s="16">
        <v>23.265000000000001</v>
      </c>
      <c r="G114" s="16">
        <v>29.984999999999999</v>
      </c>
      <c r="H114" s="16">
        <v>84.847999999999999</v>
      </c>
      <c r="I114" s="16">
        <v>3.6019999999999999</v>
      </c>
      <c r="J114" s="16">
        <v>9.609</v>
      </c>
      <c r="K114" s="1">
        <v>354.83499999999998</v>
      </c>
      <c r="L114" s="16">
        <v>4.4451612903225808</v>
      </c>
      <c r="M114" s="16">
        <v>18.751000000000001</v>
      </c>
      <c r="N114" s="16">
        <f>801.28/31</f>
        <v>25.847741935483871</v>
      </c>
      <c r="O114" s="16">
        <v>38.045999999999999</v>
      </c>
      <c r="P114" s="16">
        <v>730.8</v>
      </c>
    </row>
    <row r="115" spans="1:16" x14ac:dyDescent="0.2">
      <c r="A115" s="14">
        <v>2024</v>
      </c>
      <c r="B115" s="14">
        <v>4</v>
      </c>
      <c r="C115" s="36">
        <f t="shared" si="6"/>
        <v>2024.25</v>
      </c>
    </row>
    <row r="116" spans="1:16" x14ac:dyDescent="0.2">
      <c r="A116" s="14">
        <v>2024</v>
      </c>
      <c r="B116" s="14">
        <v>5</v>
      </c>
      <c r="C116" s="36">
        <f t="shared" si="6"/>
        <v>2024.3333333333333</v>
      </c>
    </row>
    <row r="117" spans="1:16" x14ac:dyDescent="0.2">
      <c r="A117" s="14">
        <v>2024</v>
      </c>
      <c r="B117" s="14">
        <v>6</v>
      </c>
      <c r="C117" s="36">
        <f t="shared" si="6"/>
        <v>2024.4166666666667</v>
      </c>
    </row>
    <row r="118" spans="1:16" x14ac:dyDescent="0.2">
      <c r="A118" s="14">
        <v>2024</v>
      </c>
      <c r="B118" s="14">
        <v>7</v>
      </c>
      <c r="C118" s="36">
        <f t="shared" si="6"/>
        <v>2024.5</v>
      </c>
    </row>
    <row r="119" spans="1:16" x14ac:dyDescent="0.2">
      <c r="A119" s="14">
        <v>2024</v>
      </c>
      <c r="B119" s="14">
        <v>8</v>
      </c>
      <c r="C119" s="36">
        <f t="shared" si="6"/>
        <v>2024.5833333333333</v>
      </c>
    </row>
    <row r="120" spans="1:16" x14ac:dyDescent="0.2">
      <c r="A120" s="14">
        <v>2024</v>
      </c>
      <c r="B120" s="14">
        <v>9</v>
      </c>
      <c r="C120" s="36">
        <f t="shared" si="6"/>
        <v>2024.6666666666667</v>
      </c>
    </row>
    <row r="121" spans="1:16" x14ac:dyDescent="0.2">
      <c r="A121" s="14">
        <v>2024</v>
      </c>
      <c r="B121" s="14">
        <v>10</v>
      </c>
      <c r="C121" s="36">
        <f t="shared" si="6"/>
        <v>2024.75</v>
      </c>
    </row>
    <row r="122" spans="1:16" x14ac:dyDescent="0.2">
      <c r="A122" s="14">
        <v>2024</v>
      </c>
      <c r="B122" s="14">
        <v>11</v>
      </c>
      <c r="C122" s="36">
        <f t="shared" si="6"/>
        <v>2024.8333333333333</v>
      </c>
    </row>
    <row r="123" spans="1:16" x14ac:dyDescent="0.2">
      <c r="A123" s="14">
        <v>2024</v>
      </c>
      <c r="B123" s="14">
        <v>12</v>
      </c>
      <c r="C123" s="36">
        <f t="shared" si="6"/>
        <v>2024.9166666666667</v>
      </c>
    </row>
  </sheetData>
  <phoneticPr fontId="0" type="noConversion"/>
  <pageMargins left="0.75" right="0.75" top="1" bottom="1" header="0.5" footer="0.5"/>
  <pageSetup orientation="portrait" verticalDpi="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495"/>
  <sheetViews>
    <sheetView zoomScale="75" zoomScaleNormal="75" workbookViewId="0">
      <pane ySplit="3" topLeftCell="A4" activePane="bottomLeft" state="frozen"/>
      <selection pane="bottomLeft" activeCell="L74" sqref="L74"/>
    </sheetView>
  </sheetViews>
  <sheetFormatPr defaultRowHeight="12.75" x14ac:dyDescent="0.2"/>
  <cols>
    <col min="1" max="1" width="11.85546875" customWidth="1"/>
    <col min="2" max="2" width="9.28515625" style="16" bestFit="1" customWidth="1"/>
    <col min="3" max="3" width="8.85546875" style="16" bestFit="1" customWidth="1"/>
    <col min="4" max="4" width="8.85546875" style="16" customWidth="1"/>
    <col min="5" max="5" width="10" style="16" customWidth="1"/>
    <col min="6" max="6" width="10.42578125" style="16" customWidth="1"/>
    <col min="7" max="7" width="9.42578125" style="16" bestFit="1" customWidth="1"/>
    <col min="8" max="8" width="12.7109375" style="16" bestFit="1" customWidth="1"/>
    <col min="9" max="9" width="12.5703125" style="16" bestFit="1" customWidth="1"/>
    <col min="10" max="10" width="12.5703125" style="16" customWidth="1"/>
    <col min="11" max="11" width="12.85546875" style="16" bestFit="1" customWidth="1"/>
    <col min="12" max="12" width="12.85546875" style="16" customWidth="1"/>
    <col min="13" max="14" width="12.85546875" style="120" customWidth="1"/>
    <col min="15" max="16" width="12.85546875" style="16" customWidth="1"/>
    <col min="17" max="17" width="10.140625" style="14" customWidth="1"/>
  </cols>
  <sheetData>
    <row r="1" spans="1:20" x14ac:dyDescent="0.2">
      <c r="A1" s="2" t="s">
        <v>42</v>
      </c>
      <c r="B1" s="15" t="s">
        <v>33</v>
      </c>
      <c r="C1" s="15" t="s">
        <v>12</v>
      </c>
      <c r="D1" s="159" t="s">
        <v>187</v>
      </c>
      <c r="E1" s="159"/>
      <c r="F1" s="159"/>
      <c r="G1" s="159" t="s">
        <v>14</v>
      </c>
      <c r="H1" s="159"/>
      <c r="I1" s="159"/>
      <c r="J1" s="15" t="s">
        <v>179</v>
      </c>
      <c r="K1" s="159" t="s">
        <v>48</v>
      </c>
      <c r="L1" s="159"/>
      <c r="M1" s="159"/>
      <c r="N1" s="159"/>
      <c r="O1" s="159"/>
      <c r="P1" s="15"/>
      <c r="Q1" s="15" t="s">
        <v>96</v>
      </c>
    </row>
    <row r="2" spans="1:20" x14ac:dyDescent="0.2">
      <c r="B2" s="15" t="s">
        <v>27</v>
      </c>
      <c r="C2" s="15" t="s">
        <v>1</v>
      </c>
      <c r="D2" s="15" t="s">
        <v>1</v>
      </c>
      <c r="E2" s="15" t="s">
        <v>87</v>
      </c>
      <c r="F2" s="15" t="s">
        <v>55</v>
      </c>
      <c r="G2" s="15" t="s">
        <v>1</v>
      </c>
      <c r="H2" s="15" t="s">
        <v>55</v>
      </c>
      <c r="I2" s="15" t="s">
        <v>46</v>
      </c>
      <c r="J2" s="15" t="s">
        <v>1</v>
      </c>
      <c r="K2" s="15" t="s">
        <v>106</v>
      </c>
      <c r="L2" s="15" t="s">
        <v>181</v>
      </c>
      <c r="M2" s="119" t="s">
        <v>103</v>
      </c>
      <c r="N2" s="151" t="s">
        <v>241</v>
      </c>
      <c r="O2" s="15" t="s">
        <v>186</v>
      </c>
      <c r="P2" s="15" t="s">
        <v>207</v>
      </c>
      <c r="Q2" s="15" t="s">
        <v>1</v>
      </c>
      <c r="S2" s="112" t="s">
        <v>189</v>
      </c>
      <c r="T2" s="14"/>
    </row>
    <row r="3" spans="1:20" x14ac:dyDescent="0.2">
      <c r="B3" s="15" t="s">
        <v>36</v>
      </c>
      <c r="C3" s="15" t="s">
        <v>37</v>
      </c>
      <c r="D3" s="15" t="s">
        <v>38</v>
      </c>
      <c r="E3" s="15" t="s">
        <v>38</v>
      </c>
      <c r="F3" s="15" t="s">
        <v>38</v>
      </c>
      <c r="G3" s="15" t="s">
        <v>97</v>
      </c>
      <c r="H3" s="15" t="s">
        <v>97</v>
      </c>
      <c r="I3" s="15" t="s">
        <v>45</v>
      </c>
      <c r="J3" s="15" t="s">
        <v>224</v>
      </c>
      <c r="K3" s="15" t="s">
        <v>35</v>
      </c>
      <c r="L3" s="15" t="s">
        <v>35</v>
      </c>
      <c r="M3" s="119" t="s">
        <v>109</v>
      </c>
      <c r="N3" s="119"/>
      <c r="O3" s="15" t="s">
        <v>35</v>
      </c>
      <c r="P3" s="15"/>
      <c r="Q3" s="15" t="s">
        <v>95</v>
      </c>
    </row>
    <row r="4" spans="1:20" x14ac:dyDescent="0.2">
      <c r="A4" s="39">
        <v>45292</v>
      </c>
      <c r="B4" s="16">
        <v>0.76200000000000001</v>
      </c>
      <c r="C4" s="16">
        <v>86.168000000000006</v>
      </c>
      <c r="D4" s="16">
        <v>25.093</v>
      </c>
      <c r="E4" s="16">
        <v>22.71</v>
      </c>
      <c r="F4" s="16">
        <v>29.72</v>
      </c>
      <c r="G4" s="16">
        <v>2.9209999999999998</v>
      </c>
      <c r="H4" s="16">
        <v>10.39</v>
      </c>
      <c r="I4" s="16">
        <v>16.809000000000001</v>
      </c>
      <c r="J4" s="38">
        <v>4.8789999999999996</v>
      </c>
      <c r="K4" s="16">
        <v>22.109000000000002</v>
      </c>
      <c r="L4" s="16">
        <v>21.491</v>
      </c>
      <c r="M4" s="120">
        <v>41.941771563503586</v>
      </c>
      <c r="N4" s="38">
        <f t="shared" ref="N4:N67" si="0">M4/K4</f>
        <v>1.8970451654757603</v>
      </c>
      <c r="O4" s="120">
        <v>11.199</v>
      </c>
      <c r="P4" s="124">
        <f t="shared" ref="P4:P67" si="1">O4/K4</f>
        <v>0.50653579990049291</v>
      </c>
      <c r="Q4" s="16">
        <v>732.125</v>
      </c>
      <c r="T4" s="1"/>
    </row>
    <row r="5" spans="1:20" x14ac:dyDescent="0.2">
      <c r="A5" s="39">
        <f t="shared" ref="A5:A27" si="2">A4+1</f>
        <v>45293</v>
      </c>
      <c r="B5" s="16">
        <v>0</v>
      </c>
      <c r="C5" s="16">
        <v>90.138999999999996</v>
      </c>
      <c r="D5" s="16">
        <v>24.079000000000001</v>
      </c>
      <c r="E5" s="16">
        <v>21.92</v>
      </c>
      <c r="F5" s="16">
        <v>27.58</v>
      </c>
      <c r="G5" s="16">
        <v>4.0590000000000002</v>
      </c>
      <c r="H5" s="16">
        <v>10.41</v>
      </c>
      <c r="I5" s="16">
        <v>357.59800000000001</v>
      </c>
      <c r="J5" s="38">
        <v>3.2959999999999998</v>
      </c>
      <c r="K5" s="16">
        <v>15.227</v>
      </c>
      <c r="L5" s="16">
        <v>21.538</v>
      </c>
      <c r="M5" s="120">
        <v>30.520897143355789</v>
      </c>
      <c r="N5" s="38">
        <f t="shared" si="0"/>
        <v>2.004393323921704</v>
      </c>
      <c r="O5" s="120">
        <v>8.11</v>
      </c>
      <c r="P5" s="124">
        <f t="shared" si="1"/>
        <v>0.53260655414723845</v>
      </c>
      <c r="Q5" s="16">
        <v>731.76700000000005</v>
      </c>
      <c r="T5" s="1"/>
    </row>
    <row r="6" spans="1:20" x14ac:dyDescent="0.2">
      <c r="A6" s="39">
        <f t="shared" si="2"/>
        <v>45294</v>
      </c>
      <c r="B6" s="16">
        <v>0.76200000000000001</v>
      </c>
      <c r="C6" s="16">
        <v>90.311000000000007</v>
      </c>
      <c r="D6" s="16">
        <v>24.260999999999999</v>
      </c>
      <c r="E6" s="16">
        <v>22.42</v>
      </c>
      <c r="F6" s="16">
        <v>27.05</v>
      </c>
      <c r="G6" s="16">
        <v>3.0859999999999999</v>
      </c>
      <c r="H6" s="16">
        <v>8.39</v>
      </c>
      <c r="I6" s="16">
        <v>6.6029999999999998</v>
      </c>
      <c r="J6" s="38">
        <v>1.611</v>
      </c>
      <c r="K6" s="16">
        <v>9.5820000000000007</v>
      </c>
      <c r="L6" s="16">
        <v>15.938000000000001</v>
      </c>
      <c r="M6" s="120">
        <v>19.832608581078219</v>
      </c>
      <c r="N6" s="38">
        <f t="shared" si="0"/>
        <v>2.0697775601208743</v>
      </c>
      <c r="O6" s="120">
        <v>7.0389999999999997</v>
      </c>
      <c r="P6" s="124">
        <f t="shared" si="1"/>
        <v>0.73460655395533281</v>
      </c>
      <c r="Q6" s="16">
        <v>728.005</v>
      </c>
      <c r="T6" s="1"/>
    </row>
    <row r="7" spans="1:20" x14ac:dyDescent="0.2">
      <c r="A7" s="39">
        <f t="shared" si="2"/>
        <v>45295</v>
      </c>
      <c r="B7" s="16">
        <v>0.127</v>
      </c>
      <c r="C7" s="16">
        <v>88.742999999999995</v>
      </c>
      <c r="D7" s="16">
        <v>24.757000000000001</v>
      </c>
      <c r="E7" s="16">
        <v>22.76</v>
      </c>
      <c r="F7" s="16">
        <v>29.45</v>
      </c>
      <c r="G7" s="16">
        <v>3.3</v>
      </c>
      <c r="H7" s="16">
        <v>8.41</v>
      </c>
      <c r="I7" s="16">
        <v>348.80599999999998</v>
      </c>
      <c r="J7" s="38">
        <v>4.1740000000000004</v>
      </c>
      <c r="K7" s="16">
        <v>18.478000000000002</v>
      </c>
      <c r="L7" s="16">
        <v>21.584</v>
      </c>
      <c r="M7" s="120">
        <v>36.591363280159875</v>
      </c>
      <c r="N7" s="38">
        <f t="shared" si="0"/>
        <v>1.9802664400995709</v>
      </c>
      <c r="O7" s="120">
        <v>9.032</v>
      </c>
      <c r="P7" s="124">
        <f t="shared" si="1"/>
        <v>0.48879748890572566</v>
      </c>
      <c r="Q7" s="16">
        <v>732.02499999999998</v>
      </c>
      <c r="T7" s="1"/>
    </row>
    <row r="8" spans="1:20" x14ac:dyDescent="0.2">
      <c r="A8" s="39">
        <f t="shared" si="2"/>
        <v>45296</v>
      </c>
      <c r="B8" s="16">
        <v>0</v>
      </c>
      <c r="C8" s="16">
        <v>84.843999999999994</v>
      </c>
      <c r="D8" s="16">
        <v>25.166</v>
      </c>
      <c r="E8" s="16">
        <v>22.97</v>
      </c>
      <c r="F8" s="16">
        <v>30.15</v>
      </c>
      <c r="G8" s="16">
        <v>3.0139999999999998</v>
      </c>
      <c r="H8" s="16">
        <v>7.76</v>
      </c>
      <c r="I8" s="16">
        <v>8.9480000000000004</v>
      </c>
      <c r="J8" s="38">
        <v>2.9359999999999999</v>
      </c>
      <c r="K8" s="16">
        <v>14.795999999999999</v>
      </c>
      <c r="L8" s="16">
        <v>18.722999999999999</v>
      </c>
      <c r="M8" s="120">
        <v>29.108602246227985</v>
      </c>
      <c r="N8" s="38">
        <f t="shared" si="0"/>
        <v>1.9673291596531486</v>
      </c>
      <c r="O8" s="120">
        <v>6.3140000000000001</v>
      </c>
      <c r="P8" s="124">
        <f t="shared" si="1"/>
        <v>0.42673695593403627</v>
      </c>
      <c r="Q8" s="16">
        <v>728.98299999999995</v>
      </c>
      <c r="T8" s="1"/>
    </row>
    <row r="9" spans="1:20" x14ac:dyDescent="0.2">
      <c r="A9" s="39">
        <f t="shared" si="2"/>
        <v>45297</v>
      </c>
      <c r="B9" s="16">
        <v>0.38100000000000001</v>
      </c>
      <c r="C9" s="16">
        <v>86.984999999999999</v>
      </c>
      <c r="D9" s="16">
        <v>24.975999999999999</v>
      </c>
      <c r="E9" s="16">
        <v>23.11</v>
      </c>
      <c r="F9" s="16">
        <v>28.28</v>
      </c>
      <c r="G9" s="16">
        <v>2.54</v>
      </c>
      <c r="H9" s="16">
        <v>6.41</v>
      </c>
      <c r="I9" s="16">
        <v>2.7650000000000001</v>
      </c>
      <c r="J9" s="38">
        <v>3.0630000000000002</v>
      </c>
      <c r="K9" s="16">
        <v>13.675000000000001</v>
      </c>
      <c r="L9" s="16">
        <v>21.605</v>
      </c>
      <c r="M9" s="120">
        <v>27.3524352280572</v>
      </c>
      <c r="N9" s="38">
        <f t="shared" si="0"/>
        <v>2.0001780788341645</v>
      </c>
      <c r="O9" s="120">
        <v>5.484</v>
      </c>
      <c r="P9" s="124">
        <f t="shared" si="1"/>
        <v>0.40102376599634365</v>
      </c>
      <c r="Q9" s="16">
        <v>730.37900000000002</v>
      </c>
      <c r="T9" s="1"/>
    </row>
    <row r="10" spans="1:20" x14ac:dyDescent="0.2">
      <c r="A10" s="39">
        <f t="shared" si="2"/>
        <v>45298</v>
      </c>
      <c r="B10" s="16">
        <v>0.127</v>
      </c>
      <c r="C10" s="16">
        <v>84.688999999999993</v>
      </c>
      <c r="D10" s="16">
        <v>25.331</v>
      </c>
      <c r="E10" s="16">
        <v>23.01</v>
      </c>
      <c r="F10" s="16">
        <v>29.44</v>
      </c>
      <c r="G10" s="16">
        <v>3.048</v>
      </c>
      <c r="H10" s="16">
        <v>7.98</v>
      </c>
      <c r="I10" s="16">
        <v>6.3220000000000001</v>
      </c>
      <c r="J10" s="38">
        <v>3.8479999999999999</v>
      </c>
      <c r="K10" s="16">
        <v>16.132999999999999</v>
      </c>
      <c r="L10" s="16">
        <v>21.658000000000001</v>
      </c>
      <c r="M10" s="120">
        <v>31.824673602285106</v>
      </c>
      <c r="N10" s="38">
        <f t="shared" si="0"/>
        <v>1.9726444927964488</v>
      </c>
      <c r="O10" s="120">
        <v>5.2389999999999999</v>
      </c>
      <c r="P10" s="124">
        <f t="shared" si="1"/>
        <v>0.32473811442385175</v>
      </c>
      <c r="Q10" s="16">
        <v>730.11699999999996</v>
      </c>
      <c r="T10" s="1"/>
    </row>
    <row r="11" spans="1:20" x14ac:dyDescent="0.2">
      <c r="A11" s="39">
        <f t="shared" si="2"/>
        <v>45299</v>
      </c>
      <c r="B11" s="16">
        <v>0.254</v>
      </c>
      <c r="C11" s="16">
        <v>86.004999999999995</v>
      </c>
      <c r="D11" s="16">
        <v>25.085000000000001</v>
      </c>
      <c r="E11" s="16">
        <v>23.44</v>
      </c>
      <c r="F11" s="16">
        <v>29.11</v>
      </c>
      <c r="G11" s="16">
        <v>3.0790000000000002</v>
      </c>
      <c r="H11" s="16">
        <v>7.49</v>
      </c>
      <c r="I11" s="16">
        <v>2.1240000000000001</v>
      </c>
      <c r="J11" s="38">
        <v>3.1819999999999999</v>
      </c>
      <c r="K11" s="16">
        <v>13.35</v>
      </c>
      <c r="L11" s="16">
        <v>21.719000000000001</v>
      </c>
      <c r="M11" s="120">
        <v>26.599545363039965</v>
      </c>
      <c r="N11" s="38">
        <f t="shared" si="0"/>
        <v>1.9924753080928814</v>
      </c>
      <c r="O11" s="120">
        <v>4.3120000000000003</v>
      </c>
      <c r="P11" s="124">
        <f t="shared" si="1"/>
        <v>0.32299625468164794</v>
      </c>
      <c r="Q11" s="16">
        <v>729.96299999999997</v>
      </c>
      <c r="T11" s="1"/>
    </row>
    <row r="12" spans="1:20" x14ac:dyDescent="0.2">
      <c r="A12" s="39">
        <f t="shared" si="2"/>
        <v>45300</v>
      </c>
      <c r="B12" s="16">
        <v>0</v>
      </c>
      <c r="C12" s="16">
        <v>86.325000000000003</v>
      </c>
      <c r="D12" s="16">
        <v>25.395</v>
      </c>
      <c r="E12" s="16">
        <v>23.38</v>
      </c>
      <c r="F12" s="16">
        <v>29.38</v>
      </c>
      <c r="G12" s="16">
        <v>3.1309999999999998</v>
      </c>
      <c r="H12" s="16">
        <v>8.84</v>
      </c>
      <c r="I12" s="16">
        <v>341.60199999999998</v>
      </c>
      <c r="J12" s="38">
        <v>4.8159999999999998</v>
      </c>
      <c r="K12" s="16">
        <v>21.324000000000002</v>
      </c>
      <c r="L12" s="16">
        <v>21.742999999999999</v>
      </c>
      <c r="M12" s="120">
        <v>41.865393936618666</v>
      </c>
      <c r="N12" s="38">
        <f t="shared" si="0"/>
        <v>1.9632992842158443</v>
      </c>
      <c r="O12" s="120">
        <v>8.8230000000000004</v>
      </c>
      <c r="P12" s="124">
        <f t="shared" si="1"/>
        <v>0.41375914462577379</v>
      </c>
      <c r="Q12" s="16">
        <v>730.07899999999995</v>
      </c>
      <c r="T12" s="1"/>
    </row>
    <row r="13" spans="1:20" x14ac:dyDescent="0.2">
      <c r="A13" s="39">
        <f t="shared" si="2"/>
        <v>45301</v>
      </c>
      <c r="B13" s="16">
        <v>0</v>
      </c>
      <c r="C13" s="16">
        <v>86.888999999999996</v>
      </c>
      <c r="D13" s="16">
        <v>25.463999999999999</v>
      </c>
      <c r="E13" s="16">
        <v>23.46</v>
      </c>
      <c r="F13" s="16">
        <v>29.85</v>
      </c>
      <c r="G13" s="16">
        <v>3.52</v>
      </c>
      <c r="H13" s="16">
        <v>8.7200000000000006</v>
      </c>
      <c r="I13" s="16">
        <v>349.548</v>
      </c>
      <c r="J13" s="38">
        <v>4.8849999999999998</v>
      </c>
      <c r="K13" s="16">
        <v>21.538</v>
      </c>
      <c r="L13" s="16">
        <v>21.786000000000001</v>
      </c>
      <c r="M13" s="120">
        <v>42.550632577822661</v>
      </c>
      <c r="N13" s="38">
        <f t="shared" si="0"/>
        <v>1.9756074184150181</v>
      </c>
      <c r="O13" s="120">
        <v>8.8829999999999991</v>
      </c>
      <c r="P13" s="124">
        <f t="shared" si="1"/>
        <v>0.41243383786795429</v>
      </c>
      <c r="Q13" s="16">
        <v>730.95</v>
      </c>
      <c r="T13" s="1"/>
    </row>
    <row r="14" spans="1:20" x14ac:dyDescent="0.2">
      <c r="A14" s="39">
        <f t="shared" si="2"/>
        <v>45302</v>
      </c>
      <c r="B14" s="16">
        <v>0.38100000000000001</v>
      </c>
      <c r="C14" s="16">
        <v>87.456999999999994</v>
      </c>
      <c r="D14" s="16">
        <v>25.327999999999999</v>
      </c>
      <c r="E14" s="16">
        <v>23.08</v>
      </c>
      <c r="F14" s="16">
        <v>29.61</v>
      </c>
      <c r="G14" s="16">
        <v>3.5019999999999998</v>
      </c>
      <c r="H14" s="16">
        <v>9.51</v>
      </c>
      <c r="I14" s="16">
        <v>338.83800000000002</v>
      </c>
      <c r="J14" s="38">
        <v>4.9009999999999998</v>
      </c>
      <c r="K14" s="16">
        <v>22.152000000000001</v>
      </c>
      <c r="L14" s="16">
        <v>21.847999999999999</v>
      </c>
      <c r="M14" s="120">
        <v>43.562117733865435</v>
      </c>
      <c r="N14" s="38">
        <f t="shared" si="0"/>
        <v>1.9665094679426431</v>
      </c>
      <c r="O14" s="120">
        <v>10.228</v>
      </c>
      <c r="P14" s="124">
        <f t="shared" si="1"/>
        <v>0.46171903214156734</v>
      </c>
      <c r="Q14" s="16">
        <v>731.13800000000003</v>
      </c>
      <c r="T14" s="1"/>
    </row>
    <row r="15" spans="1:20" x14ac:dyDescent="0.2">
      <c r="A15" s="39">
        <f t="shared" si="2"/>
        <v>45303</v>
      </c>
      <c r="B15" s="16">
        <v>0.254</v>
      </c>
      <c r="C15" s="16">
        <v>86.858000000000004</v>
      </c>
      <c r="D15" s="16">
        <v>25.341000000000001</v>
      </c>
      <c r="E15" s="16">
        <v>23.28</v>
      </c>
      <c r="F15" s="16">
        <v>29.01</v>
      </c>
      <c r="G15" s="16">
        <v>3.0139999999999998</v>
      </c>
      <c r="H15" s="16">
        <v>9</v>
      </c>
      <c r="I15" s="16">
        <v>357.36799999999999</v>
      </c>
      <c r="J15" s="38">
        <v>4.0789999999999997</v>
      </c>
      <c r="K15" s="16">
        <v>18.395</v>
      </c>
      <c r="L15" s="16">
        <v>21.853999999999999</v>
      </c>
      <c r="M15" s="120">
        <v>36.424524821432733</v>
      </c>
      <c r="N15" s="38">
        <f t="shared" si="0"/>
        <v>1.98013181959406</v>
      </c>
      <c r="O15" s="120">
        <v>7.9020000000000001</v>
      </c>
      <c r="P15" s="124">
        <f t="shared" si="1"/>
        <v>0.42957325360152215</v>
      </c>
      <c r="Q15" s="16">
        <v>731.00800000000004</v>
      </c>
      <c r="T15" s="1"/>
    </row>
    <row r="16" spans="1:20" x14ac:dyDescent="0.2">
      <c r="A16" s="39">
        <f t="shared" si="2"/>
        <v>45304</v>
      </c>
      <c r="B16" s="16">
        <v>0</v>
      </c>
      <c r="C16" s="16">
        <v>86.551000000000002</v>
      </c>
      <c r="D16" s="16">
        <v>24.981000000000002</v>
      </c>
      <c r="E16" s="16">
        <v>22.59</v>
      </c>
      <c r="F16" s="16">
        <v>29.21</v>
      </c>
      <c r="G16" s="16">
        <v>3.391</v>
      </c>
      <c r="H16" s="16">
        <v>7.98</v>
      </c>
      <c r="I16" s="16">
        <v>13.61</v>
      </c>
      <c r="J16" s="38">
        <v>4.49</v>
      </c>
      <c r="K16" s="16">
        <v>20.143999999999998</v>
      </c>
      <c r="L16" s="16">
        <v>21.942</v>
      </c>
      <c r="M16" s="120">
        <v>39.679127567052902</v>
      </c>
      <c r="N16" s="38">
        <f t="shared" si="0"/>
        <v>1.969774005512952</v>
      </c>
      <c r="O16" s="120">
        <v>7.3470000000000004</v>
      </c>
      <c r="P16" s="124">
        <f t="shared" si="1"/>
        <v>0.36472398729150124</v>
      </c>
      <c r="Q16" s="16">
        <v>731.21699999999998</v>
      </c>
      <c r="T16" s="1"/>
    </row>
    <row r="17" spans="1:20" x14ac:dyDescent="0.2">
      <c r="A17" s="39">
        <f t="shared" si="2"/>
        <v>45305</v>
      </c>
      <c r="B17" s="16">
        <v>3.048</v>
      </c>
      <c r="C17" s="16">
        <v>87.977000000000004</v>
      </c>
      <c r="D17" s="16">
        <v>24.902999999999999</v>
      </c>
      <c r="E17" s="16">
        <v>23.29</v>
      </c>
      <c r="F17" s="16">
        <v>28.45</v>
      </c>
      <c r="G17" s="16">
        <v>3.3889999999999998</v>
      </c>
      <c r="H17" s="16">
        <v>8.66</v>
      </c>
      <c r="I17" s="16">
        <v>355.39499999999998</v>
      </c>
      <c r="J17" s="38">
        <v>3.254</v>
      </c>
      <c r="K17" s="16">
        <v>14.215999999999999</v>
      </c>
      <c r="L17" s="16">
        <v>21.923999999999999</v>
      </c>
      <c r="M17" s="120">
        <v>28.30793316439247</v>
      </c>
      <c r="N17" s="38">
        <f t="shared" si="0"/>
        <v>1.9912727324417889</v>
      </c>
      <c r="O17" s="120">
        <v>5.3419999999999996</v>
      </c>
      <c r="P17" s="124">
        <f t="shared" si="1"/>
        <v>0.37577377602701179</v>
      </c>
      <c r="Q17" s="16">
        <v>731.20399999999995</v>
      </c>
      <c r="T17" s="1"/>
    </row>
    <row r="18" spans="1:20" x14ac:dyDescent="0.2">
      <c r="A18" s="39">
        <f t="shared" si="2"/>
        <v>45306</v>
      </c>
      <c r="B18" s="16">
        <v>0</v>
      </c>
      <c r="C18" s="16">
        <v>87.828000000000003</v>
      </c>
      <c r="D18" s="16">
        <v>25.184000000000001</v>
      </c>
      <c r="E18" s="16">
        <v>23.28</v>
      </c>
      <c r="F18" s="16">
        <v>29.11</v>
      </c>
      <c r="G18" s="16">
        <v>4.2190000000000003</v>
      </c>
      <c r="H18" s="16">
        <v>9.82</v>
      </c>
      <c r="I18" s="16">
        <v>347.49099999999999</v>
      </c>
      <c r="J18" s="38">
        <v>4.2699999999999996</v>
      </c>
      <c r="K18" s="16">
        <v>18.608000000000001</v>
      </c>
      <c r="L18" s="16">
        <v>21.957000000000001</v>
      </c>
      <c r="M18" s="120">
        <v>36.571404873134512</v>
      </c>
      <c r="N18" s="38">
        <f t="shared" si="0"/>
        <v>1.965359247266472</v>
      </c>
      <c r="O18" s="120">
        <v>7.1050000000000004</v>
      </c>
      <c r="P18" s="124">
        <f t="shared" si="1"/>
        <v>0.38182502149613073</v>
      </c>
      <c r="Q18" s="16">
        <v>730.19200000000001</v>
      </c>
      <c r="T18" s="1"/>
    </row>
    <row r="19" spans="1:20" x14ac:dyDescent="0.2">
      <c r="A19" s="39">
        <f t="shared" si="2"/>
        <v>45307</v>
      </c>
      <c r="B19" s="16">
        <v>0</v>
      </c>
      <c r="C19" s="16">
        <v>86.731999999999999</v>
      </c>
      <c r="D19" s="16">
        <v>25.619</v>
      </c>
      <c r="E19" s="16">
        <v>23.64</v>
      </c>
      <c r="F19" s="16">
        <v>29.54</v>
      </c>
      <c r="G19" s="16">
        <v>3.7429999999999999</v>
      </c>
      <c r="H19" s="16">
        <v>9.17</v>
      </c>
      <c r="I19" s="16">
        <v>351.185</v>
      </c>
      <c r="J19" s="38">
        <v>4.3789999999999996</v>
      </c>
      <c r="K19" s="16">
        <v>19.012</v>
      </c>
      <c r="L19" s="16">
        <v>22.003</v>
      </c>
      <c r="M19" s="120">
        <v>37.32636833888165</v>
      </c>
      <c r="N19" s="38">
        <f t="shared" si="0"/>
        <v>1.9633057194867267</v>
      </c>
      <c r="O19" s="120">
        <v>8.5809999999999995</v>
      </c>
      <c r="P19" s="124">
        <f t="shared" si="1"/>
        <v>0.45134651798863873</v>
      </c>
      <c r="Q19" s="16">
        <v>729.49199999999996</v>
      </c>
      <c r="T19" s="1"/>
    </row>
    <row r="20" spans="1:20" x14ac:dyDescent="0.2">
      <c r="A20" s="39">
        <f t="shared" si="2"/>
        <v>45308</v>
      </c>
      <c r="B20" s="16">
        <v>0.127</v>
      </c>
      <c r="C20" s="16">
        <v>87.150999999999996</v>
      </c>
      <c r="D20" s="16">
        <v>25.829000000000001</v>
      </c>
      <c r="E20" s="16">
        <v>23.79</v>
      </c>
      <c r="F20" s="16">
        <v>29.69</v>
      </c>
      <c r="G20" s="16">
        <v>3.2480000000000002</v>
      </c>
      <c r="H20" s="16">
        <v>8.3699999999999992</v>
      </c>
      <c r="I20" s="16">
        <v>359.12599999999998</v>
      </c>
      <c r="J20" s="38">
        <v>3.2189999999999999</v>
      </c>
      <c r="K20" s="16">
        <v>13.035</v>
      </c>
      <c r="L20" s="16">
        <v>22.036999999999999</v>
      </c>
      <c r="M20" s="120">
        <v>25.985413946865709</v>
      </c>
      <c r="N20" s="38">
        <f t="shared" si="0"/>
        <v>1.9935108513130577</v>
      </c>
      <c r="O20" s="120">
        <v>4.6040000000000001</v>
      </c>
      <c r="P20" s="124">
        <f t="shared" si="1"/>
        <v>0.35320291522823166</v>
      </c>
      <c r="Q20" s="16">
        <v>730.50400000000002</v>
      </c>
      <c r="T20" s="1"/>
    </row>
    <row r="21" spans="1:20" x14ac:dyDescent="0.2">
      <c r="A21" s="39">
        <f t="shared" si="2"/>
        <v>45309</v>
      </c>
      <c r="B21" s="16">
        <v>0</v>
      </c>
      <c r="C21" s="16">
        <v>87.067999999999998</v>
      </c>
      <c r="D21" s="16">
        <v>25.538</v>
      </c>
      <c r="E21" s="16">
        <v>23.83</v>
      </c>
      <c r="F21" s="16">
        <v>29.26</v>
      </c>
      <c r="G21" s="16">
        <v>3.8069999999999999</v>
      </c>
      <c r="H21" s="16">
        <v>9.1300000000000008</v>
      </c>
      <c r="I21" s="16">
        <v>351.42200000000003</v>
      </c>
      <c r="J21" s="38">
        <v>4.0019999999999998</v>
      </c>
      <c r="K21" s="16">
        <v>16.823</v>
      </c>
      <c r="L21" s="16">
        <v>22.129000000000001</v>
      </c>
      <c r="M21" s="120">
        <v>33.222453294303556</v>
      </c>
      <c r="N21" s="38">
        <f t="shared" si="0"/>
        <v>1.974823354592139</v>
      </c>
      <c r="O21" s="120">
        <v>8.1639999999999997</v>
      </c>
      <c r="P21" s="124">
        <f t="shared" si="1"/>
        <v>0.48528799857338167</v>
      </c>
      <c r="Q21" s="16">
        <v>730.53300000000002</v>
      </c>
      <c r="T21" s="1"/>
    </row>
    <row r="22" spans="1:20" x14ac:dyDescent="0.2">
      <c r="A22" s="39">
        <f t="shared" si="2"/>
        <v>45310</v>
      </c>
      <c r="B22" s="16">
        <v>0</v>
      </c>
      <c r="C22" s="16">
        <v>87.186999999999998</v>
      </c>
      <c r="D22" s="16">
        <v>25.289000000000001</v>
      </c>
      <c r="E22" s="16">
        <v>23.49</v>
      </c>
      <c r="F22" s="16">
        <v>29.44</v>
      </c>
      <c r="G22" s="16">
        <v>4.0720000000000001</v>
      </c>
      <c r="H22" s="16">
        <v>9.76</v>
      </c>
      <c r="I22" s="16">
        <v>349.70699999999999</v>
      </c>
      <c r="J22" s="38">
        <v>4.8019999999999996</v>
      </c>
      <c r="K22" s="16">
        <v>21.242000000000001</v>
      </c>
      <c r="L22" s="16">
        <v>22.212</v>
      </c>
      <c r="M22" s="120">
        <v>41.873342739416643</v>
      </c>
      <c r="N22" s="38">
        <f t="shared" si="0"/>
        <v>1.9712523650982319</v>
      </c>
      <c r="O22" s="120">
        <v>9.2569999999999997</v>
      </c>
      <c r="P22" s="124">
        <f t="shared" si="1"/>
        <v>0.43578759062235189</v>
      </c>
      <c r="Q22" s="16">
        <v>730.22900000000004</v>
      </c>
      <c r="T22" s="1"/>
    </row>
    <row r="23" spans="1:20" x14ac:dyDescent="0.2">
      <c r="A23" s="39">
        <f t="shared" si="2"/>
        <v>45311</v>
      </c>
      <c r="B23" s="16">
        <v>0.254</v>
      </c>
      <c r="C23" s="16">
        <v>84.17</v>
      </c>
      <c r="D23" s="16">
        <v>25.295000000000002</v>
      </c>
      <c r="E23" s="16">
        <v>23.35</v>
      </c>
      <c r="F23" s="16">
        <v>29.48</v>
      </c>
      <c r="G23" s="16">
        <v>3.6789999999999998</v>
      </c>
      <c r="H23" s="16">
        <v>9</v>
      </c>
      <c r="I23" s="16">
        <v>8.8780000000000001</v>
      </c>
      <c r="J23" s="38">
        <v>3.4489999999999998</v>
      </c>
      <c r="K23" s="16">
        <v>13.407999999999999</v>
      </c>
      <c r="L23" s="16">
        <v>22.294</v>
      </c>
      <c r="M23" s="120">
        <v>26.373263683388814</v>
      </c>
      <c r="N23" s="38">
        <f t="shared" si="0"/>
        <v>1.9669796899902159</v>
      </c>
      <c r="O23" s="120">
        <v>4.9829999999999997</v>
      </c>
      <c r="P23" s="124">
        <f t="shared" si="1"/>
        <v>0.37164379474940334</v>
      </c>
      <c r="Q23" s="16">
        <v>730.26700000000005</v>
      </c>
      <c r="T23" s="1"/>
    </row>
    <row r="24" spans="1:20" x14ac:dyDescent="0.2">
      <c r="A24" s="39">
        <f t="shared" si="2"/>
        <v>45312</v>
      </c>
      <c r="B24" s="16">
        <v>0</v>
      </c>
      <c r="C24" s="16">
        <v>84.385999999999996</v>
      </c>
      <c r="D24" s="16">
        <v>25.588000000000001</v>
      </c>
      <c r="E24" s="16">
        <v>23.56</v>
      </c>
      <c r="F24" s="16">
        <v>29.14</v>
      </c>
      <c r="G24" s="16">
        <v>4.5490000000000004</v>
      </c>
      <c r="H24" s="16">
        <v>11.56</v>
      </c>
      <c r="I24" s="16">
        <v>359.16899999999998</v>
      </c>
      <c r="J24" s="38">
        <v>5.0880000000000001</v>
      </c>
      <c r="K24" s="16">
        <v>21.128</v>
      </c>
      <c r="L24" s="16">
        <v>22.334</v>
      </c>
      <c r="M24" s="120">
        <v>41.799816313535338</v>
      </c>
      <c r="N24" s="38">
        <f t="shared" si="0"/>
        <v>1.9784085722044367</v>
      </c>
      <c r="O24" s="120">
        <v>10.105</v>
      </c>
      <c r="P24" s="124">
        <f t="shared" si="1"/>
        <v>0.47827527451722834</v>
      </c>
      <c r="Q24" s="16">
        <v>731.09199999999998</v>
      </c>
      <c r="T24" s="1"/>
    </row>
    <row r="25" spans="1:20" x14ac:dyDescent="0.2">
      <c r="A25" s="39">
        <f t="shared" si="2"/>
        <v>45313</v>
      </c>
      <c r="B25" s="16">
        <v>0</v>
      </c>
      <c r="C25" s="16">
        <v>85.507999999999996</v>
      </c>
      <c r="D25" s="16">
        <v>25.734000000000002</v>
      </c>
      <c r="E25" s="16">
        <v>23.96</v>
      </c>
      <c r="F25" s="16">
        <v>29.49</v>
      </c>
      <c r="G25" s="16">
        <v>3.694</v>
      </c>
      <c r="H25" s="16">
        <v>9.11</v>
      </c>
      <c r="I25" s="16">
        <v>5.524</v>
      </c>
      <c r="J25" s="38">
        <v>4.0640000000000001</v>
      </c>
      <c r="K25" s="16">
        <v>16.798999999999999</v>
      </c>
      <c r="L25" s="16">
        <v>22.349</v>
      </c>
      <c r="M25" s="120">
        <v>33.344795737368095</v>
      </c>
      <c r="N25" s="38">
        <f t="shared" si="0"/>
        <v>1.9849274205231322</v>
      </c>
      <c r="O25" s="120">
        <v>8.5269999999999992</v>
      </c>
      <c r="P25" s="124">
        <f t="shared" si="1"/>
        <v>0.50758973748437408</v>
      </c>
      <c r="Q25" s="16">
        <v>730.7</v>
      </c>
      <c r="T25" s="1"/>
    </row>
    <row r="26" spans="1:20" x14ac:dyDescent="0.2">
      <c r="A26" s="39">
        <f t="shared" si="2"/>
        <v>45314</v>
      </c>
      <c r="B26" s="16">
        <v>0</v>
      </c>
      <c r="C26" s="16">
        <v>86.721999999999994</v>
      </c>
      <c r="D26" s="16">
        <v>25.486000000000001</v>
      </c>
      <c r="E26" s="16">
        <v>23.64</v>
      </c>
      <c r="F26" s="16">
        <v>29.26</v>
      </c>
      <c r="G26" s="16">
        <v>3.8439999999999999</v>
      </c>
      <c r="H26" s="16">
        <v>9.86</v>
      </c>
      <c r="I26" s="16">
        <v>350.65899999999999</v>
      </c>
      <c r="J26" s="38">
        <v>4.5199999999999996</v>
      </c>
      <c r="K26" s="16">
        <v>19.497</v>
      </c>
      <c r="L26" s="16">
        <v>22.408000000000001</v>
      </c>
      <c r="M26" s="120">
        <v>38.444039132301775</v>
      </c>
      <c r="N26" s="38">
        <f t="shared" si="0"/>
        <v>1.9717925389701889</v>
      </c>
      <c r="O26" s="120">
        <v>8.42</v>
      </c>
      <c r="P26" s="124">
        <f t="shared" si="1"/>
        <v>0.43186131199671746</v>
      </c>
      <c r="Q26" s="16">
        <v>730.28300000000002</v>
      </c>
      <c r="T26" s="1"/>
    </row>
    <row r="27" spans="1:20" x14ac:dyDescent="0.2">
      <c r="A27" s="39">
        <f t="shared" si="2"/>
        <v>45315</v>
      </c>
      <c r="B27" s="16">
        <v>0</v>
      </c>
      <c r="C27" s="16">
        <v>87.016000000000005</v>
      </c>
      <c r="D27" s="16">
        <v>25.597000000000001</v>
      </c>
      <c r="E27" s="16">
        <v>23.7</v>
      </c>
      <c r="F27" s="16">
        <v>29.75</v>
      </c>
      <c r="G27" s="16">
        <v>3.8860000000000001</v>
      </c>
      <c r="H27" s="16">
        <v>9.09</v>
      </c>
      <c r="I27" s="16">
        <v>346.72</v>
      </c>
      <c r="J27" s="38">
        <v>5.0350000000000001</v>
      </c>
      <c r="K27" s="16">
        <v>22.556999999999999</v>
      </c>
      <c r="L27" s="16">
        <v>22.439</v>
      </c>
      <c r="M27" s="120">
        <v>44.355097212994217</v>
      </c>
      <c r="N27" s="38">
        <f t="shared" si="0"/>
        <v>1.9663562181581868</v>
      </c>
      <c r="O27" s="120">
        <v>10.917999999999999</v>
      </c>
      <c r="P27" s="124">
        <f t="shared" si="1"/>
        <v>0.48401826484018262</v>
      </c>
      <c r="Q27" s="16">
        <v>730.154</v>
      </c>
      <c r="T27" s="1"/>
    </row>
    <row r="28" spans="1:20" x14ac:dyDescent="0.2">
      <c r="A28" s="39">
        <f t="shared" ref="A28:A91" si="3">A27+1</f>
        <v>45316</v>
      </c>
      <c r="B28" s="16">
        <v>0</v>
      </c>
      <c r="C28" s="16">
        <v>84.328999999999994</v>
      </c>
      <c r="D28" s="16">
        <v>25.57</v>
      </c>
      <c r="E28" s="16">
        <v>23.59</v>
      </c>
      <c r="F28" s="16">
        <v>29.85</v>
      </c>
      <c r="G28" s="16">
        <v>3.7879999999999998</v>
      </c>
      <c r="H28" s="16">
        <v>9.43</v>
      </c>
      <c r="I28" s="16">
        <v>351.21800000000002</v>
      </c>
      <c r="J28" s="38">
        <v>4.391</v>
      </c>
      <c r="K28" s="16">
        <v>18.236999999999998</v>
      </c>
      <c r="L28" s="16">
        <v>22.532</v>
      </c>
      <c r="M28" s="120">
        <v>35.69003816289343</v>
      </c>
      <c r="N28" s="38">
        <f t="shared" si="0"/>
        <v>1.9570125658218696</v>
      </c>
      <c r="O28" s="120">
        <v>7.0620000000000003</v>
      </c>
      <c r="P28" s="124">
        <f t="shared" si="1"/>
        <v>0.38723474255634155</v>
      </c>
      <c r="Q28" s="16">
        <v>730.24599999999998</v>
      </c>
      <c r="T28" s="1"/>
    </row>
    <row r="29" spans="1:20" x14ac:dyDescent="0.2">
      <c r="A29" s="39">
        <f t="shared" si="3"/>
        <v>45317</v>
      </c>
      <c r="B29" s="16">
        <v>0</v>
      </c>
      <c r="C29" s="16">
        <v>84.66</v>
      </c>
      <c r="D29" s="16">
        <v>25.44</v>
      </c>
      <c r="E29" s="16">
        <v>23.14</v>
      </c>
      <c r="F29" s="16">
        <v>30.56</v>
      </c>
      <c r="G29" s="16">
        <v>3.266</v>
      </c>
      <c r="H29" s="16">
        <v>9.94</v>
      </c>
      <c r="I29" s="16">
        <v>358.26600000000002</v>
      </c>
      <c r="J29" s="38">
        <v>4.0650000000000004</v>
      </c>
      <c r="K29" s="16">
        <v>17.111000000000001</v>
      </c>
      <c r="L29" s="16">
        <v>22.629000000000001</v>
      </c>
      <c r="M29" s="120">
        <v>33.689618258745625</v>
      </c>
      <c r="N29" s="38">
        <f t="shared" si="0"/>
        <v>1.9688865793200645</v>
      </c>
      <c r="O29" s="120">
        <v>5.8849999999999998</v>
      </c>
      <c r="P29" s="124">
        <f t="shared" si="1"/>
        <v>0.34393080474548532</v>
      </c>
      <c r="Q29" s="16">
        <v>730.89200000000005</v>
      </c>
      <c r="T29" s="1"/>
    </row>
    <row r="30" spans="1:20" x14ac:dyDescent="0.2">
      <c r="A30" s="39">
        <f t="shared" si="3"/>
        <v>45318</v>
      </c>
      <c r="B30" s="16">
        <v>0</v>
      </c>
      <c r="C30" s="16">
        <v>83.301000000000002</v>
      </c>
      <c r="D30" s="16">
        <v>25.771000000000001</v>
      </c>
      <c r="E30" s="16">
        <v>23.29</v>
      </c>
      <c r="F30" s="16">
        <v>31.68</v>
      </c>
      <c r="G30" s="16">
        <v>2.9359999999999999</v>
      </c>
      <c r="H30" s="16">
        <v>9.25</v>
      </c>
      <c r="I30" s="16">
        <v>4.2939999999999996</v>
      </c>
      <c r="J30" s="38">
        <v>4.5750000000000002</v>
      </c>
      <c r="K30" s="16">
        <v>19.587</v>
      </c>
      <c r="L30" s="16">
        <v>22.687999999999999</v>
      </c>
      <c r="M30" s="120">
        <v>38.499421551796388</v>
      </c>
      <c r="N30" s="38">
        <f t="shared" si="0"/>
        <v>1.9655598893039459</v>
      </c>
      <c r="O30" s="120">
        <v>7.3410000000000002</v>
      </c>
      <c r="P30" s="124">
        <f t="shared" si="1"/>
        <v>0.37478940113340481</v>
      </c>
      <c r="Q30" s="16">
        <v>731.57500000000005</v>
      </c>
      <c r="T30" s="1"/>
    </row>
    <row r="31" spans="1:20" x14ac:dyDescent="0.2">
      <c r="A31" s="39">
        <f t="shared" si="3"/>
        <v>45319</v>
      </c>
      <c r="B31" s="16">
        <v>0</v>
      </c>
      <c r="C31" s="16">
        <v>79.722999999999999</v>
      </c>
      <c r="D31" s="16">
        <v>25.591000000000001</v>
      </c>
      <c r="E31" s="16">
        <v>23.25</v>
      </c>
      <c r="F31" s="16">
        <v>30.08</v>
      </c>
      <c r="G31" s="16">
        <v>4.0039999999999996</v>
      </c>
      <c r="H31" s="16">
        <v>10.9</v>
      </c>
      <c r="I31" s="16">
        <v>23.163</v>
      </c>
      <c r="J31" s="38">
        <v>5.8520000000000003</v>
      </c>
      <c r="K31" s="16">
        <v>23.539000000000001</v>
      </c>
      <c r="L31" s="16">
        <v>22.835999999999999</v>
      </c>
      <c r="M31" s="120">
        <v>45.992636989408219</v>
      </c>
      <c r="N31" s="38">
        <f t="shared" si="0"/>
        <v>1.9538908615237782</v>
      </c>
      <c r="O31" s="120">
        <v>9.9239999999999995</v>
      </c>
      <c r="P31" s="124">
        <f t="shared" si="1"/>
        <v>0.42159819873401583</v>
      </c>
      <c r="Q31" s="16">
        <v>731.67499999999995</v>
      </c>
      <c r="T31" s="1"/>
    </row>
    <row r="32" spans="1:20" x14ac:dyDescent="0.2">
      <c r="A32" s="39">
        <f t="shared" si="3"/>
        <v>45320</v>
      </c>
      <c r="B32" s="16">
        <v>0</v>
      </c>
      <c r="C32" s="16">
        <v>80.209999999999994</v>
      </c>
      <c r="D32" s="16">
        <v>25.257999999999999</v>
      </c>
      <c r="E32" s="16">
        <v>23.15</v>
      </c>
      <c r="F32" s="16">
        <v>30.46</v>
      </c>
      <c r="G32" s="16">
        <v>4.1870000000000003</v>
      </c>
      <c r="H32" s="16">
        <v>11.58</v>
      </c>
      <c r="I32" s="16">
        <v>10.058</v>
      </c>
      <c r="J32" s="38">
        <v>5.1829999999999998</v>
      </c>
      <c r="K32" s="16">
        <v>20.021000000000001</v>
      </c>
      <c r="L32" s="16">
        <v>23</v>
      </c>
      <c r="M32" s="120">
        <v>39.442909883904278</v>
      </c>
      <c r="N32" s="38">
        <f t="shared" si="0"/>
        <v>1.9700769134361058</v>
      </c>
      <c r="O32" s="120">
        <v>8.7490000000000006</v>
      </c>
      <c r="P32" s="124">
        <f t="shared" si="1"/>
        <v>0.43699115928275312</v>
      </c>
      <c r="Q32" s="16">
        <v>731.73299999999995</v>
      </c>
      <c r="T32" s="1"/>
    </row>
    <row r="33" spans="1:20" x14ac:dyDescent="0.2">
      <c r="A33" s="39">
        <f t="shared" si="3"/>
        <v>45321</v>
      </c>
      <c r="B33" s="16">
        <v>4.5720000000000001</v>
      </c>
      <c r="C33" s="16">
        <v>89.671000000000006</v>
      </c>
      <c r="D33" s="16">
        <v>23.933</v>
      </c>
      <c r="E33" s="16">
        <v>22.62</v>
      </c>
      <c r="F33" s="16">
        <v>27.17</v>
      </c>
      <c r="G33" s="16">
        <v>4.9690000000000003</v>
      </c>
      <c r="H33" s="16">
        <v>12.5</v>
      </c>
      <c r="I33" s="16">
        <v>356.04</v>
      </c>
      <c r="J33" s="38">
        <v>3.8410000000000002</v>
      </c>
      <c r="K33" s="16">
        <v>18.248999999999999</v>
      </c>
      <c r="L33" s="16">
        <v>22.957000000000001</v>
      </c>
      <c r="M33" s="120">
        <v>36.431004823713693</v>
      </c>
      <c r="N33" s="38">
        <f t="shared" si="0"/>
        <v>1.996328830276382</v>
      </c>
      <c r="O33" s="120">
        <v>10.023</v>
      </c>
      <c r="P33" s="124">
        <f t="shared" si="1"/>
        <v>0.54923557455203031</v>
      </c>
      <c r="Q33" s="16">
        <v>731.80399999999997</v>
      </c>
      <c r="T33" s="1"/>
    </row>
    <row r="34" spans="1:20" x14ac:dyDescent="0.2">
      <c r="A34" s="39">
        <f t="shared" si="3"/>
        <v>45322</v>
      </c>
      <c r="B34" s="16">
        <v>1.27</v>
      </c>
      <c r="C34" s="16">
        <v>83.950999999999993</v>
      </c>
      <c r="D34" s="16">
        <v>24.617000000000001</v>
      </c>
      <c r="E34" s="16">
        <v>22.87</v>
      </c>
      <c r="F34" s="16">
        <v>28.66</v>
      </c>
      <c r="G34" s="16">
        <v>3.524</v>
      </c>
      <c r="H34" s="16">
        <v>11.15</v>
      </c>
      <c r="I34" s="16">
        <v>11.243</v>
      </c>
      <c r="J34" s="38">
        <v>3.617</v>
      </c>
      <c r="K34" s="16">
        <v>14.465999999999999</v>
      </c>
      <c r="L34" s="16">
        <v>23.036999999999999</v>
      </c>
      <c r="M34" s="120">
        <v>29.149469460613247</v>
      </c>
      <c r="N34" s="38">
        <f t="shared" si="0"/>
        <v>2.0150331439660754</v>
      </c>
      <c r="O34" s="120">
        <v>6.9269999999999996</v>
      </c>
      <c r="P34" s="124">
        <f t="shared" si="1"/>
        <v>0.47884695147241807</v>
      </c>
      <c r="Q34" s="16">
        <v>731.97900000000004</v>
      </c>
      <c r="T34" s="1"/>
    </row>
    <row r="35" spans="1:20" x14ac:dyDescent="0.2">
      <c r="A35" s="39">
        <f t="shared" si="3"/>
        <v>45323</v>
      </c>
      <c r="B35" s="16">
        <v>0</v>
      </c>
      <c r="C35" s="16">
        <v>75.784000000000006</v>
      </c>
      <c r="D35" s="16">
        <v>25.186</v>
      </c>
      <c r="E35" s="16">
        <v>22.62</v>
      </c>
      <c r="F35" s="16">
        <v>29.96</v>
      </c>
      <c r="G35" s="16">
        <v>3.4060000000000001</v>
      </c>
      <c r="H35" s="16">
        <v>10.66</v>
      </c>
      <c r="I35" s="16">
        <v>30.39</v>
      </c>
      <c r="J35" s="38">
        <v>5.8410000000000002</v>
      </c>
      <c r="K35" s="16">
        <v>23.045999999999999</v>
      </c>
      <c r="L35" s="16">
        <v>23.228999999999999</v>
      </c>
      <c r="M35" s="16">
        <v>45.760048107536932</v>
      </c>
      <c r="N35" s="38">
        <f t="shared" si="0"/>
        <v>1.9855961167897653</v>
      </c>
      <c r="O35" s="120">
        <v>11.054</v>
      </c>
      <c r="P35" s="124">
        <f t="shared" si="1"/>
        <v>0.47964939685845703</v>
      </c>
      <c r="Q35" s="16">
        <v>731.86300000000006</v>
      </c>
      <c r="T35" s="1"/>
    </row>
    <row r="36" spans="1:20" x14ac:dyDescent="0.2">
      <c r="A36" s="39">
        <f t="shared" si="3"/>
        <v>45324</v>
      </c>
      <c r="B36" s="16">
        <v>0</v>
      </c>
      <c r="C36" s="16">
        <v>81.617999999999995</v>
      </c>
      <c r="D36" s="16">
        <v>24.736999999999998</v>
      </c>
      <c r="E36" s="16">
        <v>22.63</v>
      </c>
      <c r="F36" s="16">
        <v>28.93</v>
      </c>
      <c r="G36" s="16">
        <v>2.847</v>
      </c>
      <c r="H36" s="16">
        <v>8.35</v>
      </c>
      <c r="I36" s="16">
        <v>27.594000000000001</v>
      </c>
      <c r="J36" s="38">
        <v>3.7080000000000002</v>
      </c>
      <c r="K36" s="16">
        <v>14.811999999999999</v>
      </c>
      <c r="L36" s="16">
        <v>23.207999999999998</v>
      </c>
      <c r="M36" s="16">
        <v>29.684804049051024</v>
      </c>
      <c r="N36" s="38">
        <f t="shared" si="0"/>
        <v>2.0041050532710658</v>
      </c>
      <c r="O36" s="120">
        <v>6.6779999999999999</v>
      </c>
      <c r="P36" s="124">
        <f t="shared" si="1"/>
        <v>0.45085066162570892</v>
      </c>
      <c r="Q36" s="16">
        <v>731.42100000000005</v>
      </c>
      <c r="T36" s="1"/>
    </row>
    <row r="37" spans="1:20" x14ac:dyDescent="0.2">
      <c r="A37" s="39">
        <f t="shared" si="3"/>
        <v>45325</v>
      </c>
      <c r="B37" s="16">
        <v>0</v>
      </c>
      <c r="C37" s="16">
        <v>84.954999999999998</v>
      </c>
      <c r="D37" s="16">
        <v>25.169</v>
      </c>
      <c r="E37" s="16">
        <v>22.32</v>
      </c>
      <c r="F37" s="16">
        <v>30.2</v>
      </c>
      <c r="G37" s="16">
        <v>2.3090000000000002</v>
      </c>
      <c r="H37" s="16">
        <v>7.74</v>
      </c>
      <c r="I37" s="16">
        <v>48.902999999999999</v>
      </c>
      <c r="J37" s="38">
        <v>4.8049999999999997</v>
      </c>
      <c r="K37" s="16">
        <v>21.696000000000002</v>
      </c>
      <c r="L37" s="16">
        <v>23.161999999999999</v>
      </c>
      <c r="M37" s="16">
        <v>43.453512895636536</v>
      </c>
      <c r="N37" s="38">
        <f t="shared" si="0"/>
        <v>2.0028352182723328</v>
      </c>
      <c r="O37" s="120">
        <v>11.285</v>
      </c>
      <c r="P37" s="124">
        <f t="shared" si="1"/>
        <v>0.52014196165191739</v>
      </c>
      <c r="Q37" s="16">
        <v>730.221</v>
      </c>
      <c r="T37" s="1"/>
    </row>
    <row r="38" spans="1:20" x14ac:dyDescent="0.2">
      <c r="A38" s="39">
        <f t="shared" si="3"/>
        <v>45326</v>
      </c>
      <c r="B38" s="16">
        <v>0</v>
      </c>
      <c r="C38" s="16">
        <v>87.936000000000007</v>
      </c>
      <c r="D38" s="16">
        <v>25.161000000000001</v>
      </c>
      <c r="E38" s="16">
        <v>22.8</v>
      </c>
      <c r="F38" s="16">
        <v>30.84</v>
      </c>
      <c r="G38" s="16">
        <v>2.379</v>
      </c>
      <c r="H38" s="16">
        <v>8.15</v>
      </c>
      <c r="I38" s="16">
        <v>158.29300000000001</v>
      </c>
      <c r="J38" s="38">
        <v>4.5419999999999998</v>
      </c>
      <c r="K38" s="16">
        <v>21.175000000000001</v>
      </c>
      <c r="L38" s="16">
        <v>23.195</v>
      </c>
      <c r="M38" s="16">
        <v>42.611717399324519</v>
      </c>
      <c r="N38" s="38">
        <f t="shared" si="0"/>
        <v>2.01235973550529</v>
      </c>
      <c r="O38" s="120">
        <v>11.265000000000001</v>
      </c>
      <c r="P38" s="124">
        <f t="shared" si="1"/>
        <v>0.53199527744982289</v>
      </c>
      <c r="Q38" s="16">
        <v>729.08299999999997</v>
      </c>
      <c r="T38" s="1"/>
    </row>
    <row r="39" spans="1:20" x14ac:dyDescent="0.2">
      <c r="A39" s="39">
        <f t="shared" si="3"/>
        <v>45327</v>
      </c>
      <c r="B39" s="16">
        <v>0</v>
      </c>
      <c r="C39" s="16">
        <v>89.347999999999999</v>
      </c>
      <c r="D39" s="16">
        <v>25.654</v>
      </c>
      <c r="E39" s="16">
        <v>23.44</v>
      </c>
      <c r="F39" s="16">
        <v>31.57</v>
      </c>
      <c r="G39" s="16">
        <v>2.375</v>
      </c>
      <c r="H39" s="16">
        <v>6.8</v>
      </c>
      <c r="I39" s="16">
        <v>168.74299999999999</v>
      </c>
      <c r="J39" s="38">
        <v>4.0609999999999999</v>
      </c>
      <c r="K39" s="16">
        <v>18.690000000000001</v>
      </c>
      <c r="L39" s="16">
        <v>23.228999999999999</v>
      </c>
      <c r="M39" s="16">
        <v>37.257161914520992</v>
      </c>
      <c r="N39" s="38">
        <f t="shared" si="0"/>
        <v>1.9934276037731937</v>
      </c>
      <c r="O39" s="120">
        <v>9.8569999999999993</v>
      </c>
      <c r="P39" s="124">
        <f t="shared" si="1"/>
        <v>0.527394328517924</v>
      </c>
      <c r="Q39" s="16">
        <v>729.00400000000002</v>
      </c>
      <c r="T39" s="1"/>
    </row>
    <row r="40" spans="1:20" x14ac:dyDescent="0.2">
      <c r="A40" s="39">
        <f t="shared" si="3"/>
        <v>45328</v>
      </c>
      <c r="B40" s="16">
        <v>0.127</v>
      </c>
      <c r="C40" s="16">
        <v>84.620999999999995</v>
      </c>
      <c r="D40" s="16">
        <v>25.395</v>
      </c>
      <c r="E40" s="16">
        <v>23.08</v>
      </c>
      <c r="F40" s="16">
        <v>31.64</v>
      </c>
      <c r="G40" s="16">
        <v>2.9870000000000001</v>
      </c>
      <c r="H40" s="16">
        <v>10.15</v>
      </c>
      <c r="I40" s="16">
        <v>35.762999999999998</v>
      </c>
      <c r="J40" s="38">
        <v>4.8380000000000001</v>
      </c>
      <c r="K40" s="16">
        <v>21.448</v>
      </c>
      <c r="L40" s="16">
        <v>23.416</v>
      </c>
      <c r="M40" s="16">
        <v>42.739330244244243</v>
      </c>
      <c r="N40" s="38">
        <f t="shared" si="0"/>
        <v>1.9926953675981089</v>
      </c>
      <c r="O40" s="120">
        <v>11.971</v>
      </c>
      <c r="P40" s="124">
        <f t="shared" si="1"/>
        <v>0.55814061917195079</v>
      </c>
      <c r="Q40" s="16">
        <v>730.49599999999998</v>
      </c>
      <c r="T40" s="1"/>
    </row>
    <row r="41" spans="1:20" x14ac:dyDescent="0.2">
      <c r="A41" s="39">
        <f t="shared" si="3"/>
        <v>45329</v>
      </c>
      <c r="B41" s="16">
        <v>0.127</v>
      </c>
      <c r="C41" s="16">
        <v>87.2</v>
      </c>
      <c r="D41" s="16">
        <v>22.736999999999998</v>
      </c>
      <c r="E41" s="16">
        <v>21.42</v>
      </c>
      <c r="F41" s="16">
        <v>25.76</v>
      </c>
      <c r="G41" s="16">
        <v>4.0529999999999999</v>
      </c>
      <c r="H41" s="16">
        <v>10.7</v>
      </c>
      <c r="I41" s="16">
        <v>7.1589999999999998</v>
      </c>
      <c r="J41" s="38">
        <v>2.496</v>
      </c>
      <c r="K41" s="16">
        <v>10.183999999999999</v>
      </c>
      <c r="L41" s="16">
        <v>23.692</v>
      </c>
      <c r="M41" s="16">
        <v>21.212071466649153</v>
      </c>
      <c r="N41" s="38">
        <f t="shared" si="0"/>
        <v>2.0828821157353845</v>
      </c>
      <c r="O41" s="120">
        <v>5.4950000000000001</v>
      </c>
      <c r="P41" s="124">
        <f t="shared" si="1"/>
        <v>0.53957187745483115</v>
      </c>
      <c r="Q41" s="16">
        <v>732.53300000000002</v>
      </c>
      <c r="T41" s="1"/>
    </row>
    <row r="42" spans="1:20" x14ac:dyDescent="0.2">
      <c r="A42" s="39">
        <f t="shared" si="3"/>
        <v>45330</v>
      </c>
      <c r="B42" s="16">
        <v>0</v>
      </c>
      <c r="C42" s="16">
        <v>81.641000000000005</v>
      </c>
      <c r="D42" s="16">
        <v>23.896999999999998</v>
      </c>
      <c r="E42" s="16">
        <v>21.95</v>
      </c>
      <c r="F42" s="16">
        <v>27.97</v>
      </c>
      <c r="G42" s="16">
        <v>3.9569999999999999</v>
      </c>
      <c r="H42" s="16">
        <v>11.11</v>
      </c>
      <c r="I42" s="16">
        <v>31.154</v>
      </c>
      <c r="J42" s="38">
        <v>4.2690000000000001</v>
      </c>
      <c r="K42" s="16">
        <v>16.456</v>
      </c>
      <c r="L42" s="16">
        <v>23.718</v>
      </c>
      <c r="M42" s="16">
        <v>32.99427081398332</v>
      </c>
      <c r="N42" s="38">
        <f t="shared" si="0"/>
        <v>2.0049994417831383</v>
      </c>
      <c r="O42" s="120">
        <v>8.4329999999999998</v>
      </c>
      <c r="P42" s="124">
        <f t="shared" si="1"/>
        <v>0.51245746232377254</v>
      </c>
      <c r="Q42" s="16">
        <v>732.096</v>
      </c>
      <c r="T42" s="1"/>
    </row>
    <row r="43" spans="1:20" x14ac:dyDescent="0.2">
      <c r="A43" s="39">
        <f t="shared" si="3"/>
        <v>45331</v>
      </c>
      <c r="B43" s="16">
        <v>0</v>
      </c>
      <c r="C43" s="16">
        <v>76.671000000000006</v>
      </c>
      <c r="D43" s="16">
        <v>24.324999999999999</v>
      </c>
      <c r="E43" s="16">
        <v>21.49</v>
      </c>
      <c r="F43" s="16">
        <v>29.42</v>
      </c>
      <c r="G43" s="16">
        <v>3.7269999999999999</v>
      </c>
      <c r="H43" s="16">
        <v>9.27</v>
      </c>
      <c r="I43" s="16">
        <v>5.8019999999999996</v>
      </c>
      <c r="J43" s="38">
        <v>6.1760000000000002</v>
      </c>
      <c r="K43" s="16">
        <v>25.053000000000001</v>
      </c>
      <c r="L43" s="16">
        <v>23.86</v>
      </c>
      <c r="M43" s="16">
        <v>49.664379081861433</v>
      </c>
      <c r="N43" s="38">
        <f t="shared" si="0"/>
        <v>1.9823725335034299</v>
      </c>
      <c r="O43" s="120">
        <v>12.257999999999999</v>
      </c>
      <c r="P43" s="124">
        <f t="shared" si="1"/>
        <v>0.48928272063225958</v>
      </c>
      <c r="Q43" s="16">
        <v>731.57899999999995</v>
      </c>
      <c r="T43" s="1"/>
    </row>
    <row r="44" spans="1:20" x14ac:dyDescent="0.2">
      <c r="A44" s="39">
        <f t="shared" si="3"/>
        <v>45332</v>
      </c>
      <c r="B44" s="16">
        <v>0</v>
      </c>
      <c r="C44" s="16">
        <v>89.128</v>
      </c>
      <c r="D44" s="16">
        <v>24.102</v>
      </c>
      <c r="E44" s="16">
        <v>22</v>
      </c>
      <c r="F44" s="16">
        <v>28.7</v>
      </c>
      <c r="G44" s="16">
        <v>4.2770000000000001</v>
      </c>
      <c r="H44" s="16">
        <v>12.01</v>
      </c>
      <c r="I44" s="16">
        <v>348.67700000000002</v>
      </c>
      <c r="J44" s="38">
        <v>3.5289999999999999</v>
      </c>
      <c r="K44" s="16">
        <v>15.38</v>
      </c>
      <c r="L44" s="16">
        <v>23.73</v>
      </c>
      <c r="M44" s="16">
        <v>31.174254173337467</v>
      </c>
      <c r="N44" s="38">
        <f t="shared" si="0"/>
        <v>2.0269346016474294</v>
      </c>
      <c r="O44" s="120">
        <v>9.1180000000000003</v>
      </c>
      <c r="P44" s="124">
        <f t="shared" si="1"/>
        <v>0.59284785435630694</v>
      </c>
      <c r="Q44" s="16">
        <v>731.15800000000002</v>
      </c>
      <c r="T44" s="1"/>
    </row>
    <row r="45" spans="1:20" x14ac:dyDescent="0.2">
      <c r="A45" s="39">
        <f t="shared" si="3"/>
        <v>45333</v>
      </c>
      <c r="B45" s="16">
        <v>0</v>
      </c>
      <c r="C45" s="16">
        <v>90.841999999999999</v>
      </c>
      <c r="D45" s="16">
        <v>24.885999999999999</v>
      </c>
      <c r="E45" s="16">
        <v>23.44</v>
      </c>
      <c r="F45" s="16">
        <v>28.07</v>
      </c>
      <c r="G45" s="16">
        <v>3.8889999999999998</v>
      </c>
      <c r="H45" s="16">
        <v>10.33</v>
      </c>
      <c r="I45" s="16">
        <v>348.96100000000001</v>
      </c>
      <c r="J45" s="38">
        <v>3.2120000000000002</v>
      </c>
      <c r="K45" s="16">
        <v>14.207000000000001</v>
      </c>
      <c r="L45" s="16">
        <v>23.687999999999999</v>
      </c>
      <c r="M45" s="16">
        <v>28.644720482941608</v>
      </c>
      <c r="N45" s="38">
        <f t="shared" si="0"/>
        <v>2.0162399157416488</v>
      </c>
      <c r="O45" s="120">
        <v>8.4250000000000007</v>
      </c>
      <c r="P45" s="124">
        <f t="shared" si="1"/>
        <v>0.59301752657140849</v>
      </c>
      <c r="Q45" s="16">
        <v>730.71699999999998</v>
      </c>
      <c r="T45" s="1"/>
    </row>
    <row r="46" spans="1:20" x14ac:dyDescent="0.2">
      <c r="A46" s="39">
        <f t="shared" si="3"/>
        <v>45334</v>
      </c>
      <c r="B46" s="16">
        <v>0</v>
      </c>
      <c r="C46" s="16">
        <v>87.325000000000003</v>
      </c>
      <c r="D46" s="16">
        <v>25.431000000000001</v>
      </c>
      <c r="E46" s="16">
        <v>23.37</v>
      </c>
      <c r="F46" s="16">
        <v>29.87</v>
      </c>
      <c r="G46" s="16">
        <v>3.5009999999999999</v>
      </c>
      <c r="H46" s="16">
        <v>9.41</v>
      </c>
      <c r="I46" s="16">
        <v>346.08499999999998</v>
      </c>
      <c r="J46" s="38">
        <v>4.9260000000000002</v>
      </c>
      <c r="K46" s="16">
        <v>21.622</v>
      </c>
      <c r="L46" s="16">
        <v>23.785</v>
      </c>
      <c r="M46" s="16">
        <v>43.212197610693558</v>
      </c>
      <c r="N46" s="38">
        <f t="shared" si="0"/>
        <v>1.9985291652341854</v>
      </c>
      <c r="O46" s="120">
        <v>10.851000000000001</v>
      </c>
      <c r="P46" s="124">
        <f t="shared" si="1"/>
        <v>0.50184996762556655</v>
      </c>
      <c r="Q46" s="16">
        <v>730.22900000000004</v>
      </c>
      <c r="T46" s="1"/>
    </row>
    <row r="47" spans="1:20" x14ac:dyDescent="0.2">
      <c r="A47" s="39">
        <f t="shared" si="3"/>
        <v>45335</v>
      </c>
      <c r="B47" s="16">
        <v>0.254</v>
      </c>
      <c r="C47" s="16">
        <v>86.891000000000005</v>
      </c>
      <c r="D47" s="16">
        <v>25.036999999999999</v>
      </c>
      <c r="E47" s="16">
        <v>22.93</v>
      </c>
      <c r="F47" s="16">
        <v>29.4</v>
      </c>
      <c r="G47" s="16">
        <v>4.2530000000000001</v>
      </c>
      <c r="H47" s="16">
        <v>11.13</v>
      </c>
      <c r="I47" s="16">
        <v>352.327</v>
      </c>
      <c r="J47" s="38">
        <v>5.141</v>
      </c>
      <c r="K47" s="16">
        <v>23.149000000000001</v>
      </c>
      <c r="L47" s="16">
        <v>23.922000000000001</v>
      </c>
      <c r="M47" s="16">
        <v>45.842732936641987</v>
      </c>
      <c r="N47" s="38">
        <f t="shared" si="0"/>
        <v>1.9803331866016669</v>
      </c>
      <c r="O47" s="120">
        <v>12.394</v>
      </c>
      <c r="P47" s="124">
        <f t="shared" si="1"/>
        <v>0.53540109723962159</v>
      </c>
      <c r="Q47" s="16">
        <v>731.05399999999997</v>
      </c>
      <c r="T47" s="1"/>
    </row>
    <row r="48" spans="1:20" x14ac:dyDescent="0.2">
      <c r="A48" s="39">
        <f t="shared" si="3"/>
        <v>45336</v>
      </c>
      <c r="B48" s="16">
        <v>0</v>
      </c>
      <c r="C48" s="16">
        <v>83.813999999999993</v>
      </c>
      <c r="D48" s="16">
        <v>25.509</v>
      </c>
      <c r="E48" s="16">
        <v>23.39</v>
      </c>
      <c r="F48" s="16">
        <v>29.91</v>
      </c>
      <c r="G48" s="16">
        <v>4.4790000000000001</v>
      </c>
      <c r="H48" s="16">
        <v>11.82</v>
      </c>
      <c r="I48" s="16">
        <v>4.3419999999999996</v>
      </c>
      <c r="J48" s="38">
        <v>4.8070000000000004</v>
      </c>
      <c r="K48" s="16">
        <v>19.274999999999999</v>
      </c>
      <c r="L48" s="16">
        <v>23.989000000000001</v>
      </c>
      <c r="M48" s="16">
        <v>38.133690223058956</v>
      </c>
      <c r="N48" s="38">
        <f t="shared" si="0"/>
        <v>1.9784015679926827</v>
      </c>
      <c r="O48" s="120">
        <v>9.0190000000000001</v>
      </c>
      <c r="P48" s="124">
        <f t="shared" si="1"/>
        <v>0.46791180285343714</v>
      </c>
      <c r="Q48" s="16">
        <v>730.98800000000006</v>
      </c>
      <c r="T48" s="1"/>
    </row>
    <row r="49" spans="1:20" x14ac:dyDescent="0.2">
      <c r="A49" s="39">
        <f t="shared" si="3"/>
        <v>45337</v>
      </c>
      <c r="B49" s="16">
        <v>0</v>
      </c>
      <c r="C49" s="16">
        <v>91.867000000000004</v>
      </c>
      <c r="D49" s="16">
        <v>24.474</v>
      </c>
      <c r="E49" s="16">
        <v>23.35</v>
      </c>
      <c r="F49" s="16">
        <v>26.28</v>
      </c>
      <c r="G49" s="16">
        <v>4.4160000000000004</v>
      </c>
      <c r="H49" s="16">
        <v>11.92</v>
      </c>
      <c r="I49" s="16">
        <v>352.58300000000003</v>
      </c>
      <c r="J49" s="38">
        <v>2.024</v>
      </c>
      <c r="K49" s="16">
        <v>8.2750000000000004</v>
      </c>
      <c r="L49" s="16">
        <v>24.03</v>
      </c>
      <c r="M49" s="16">
        <v>17.13615003192481</v>
      </c>
      <c r="N49" s="38">
        <f t="shared" si="0"/>
        <v>2.0708338407159892</v>
      </c>
      <c r="O49" s="120">
        <v>4.367</v>
      </c>
      <c r="P49" s="124">
        <f t="shared" si="1"/>
        <v>0.52773413897280963</v>
      </c>
      <c r="Q49" s="16">
        <v>730.88800000000003</v>
      </c>
      <c r="T49" s="1"/>
    </row>
    <row r="50" spans="1:20" x14ac:dyDescent="0.2">
      <c r="A50" s="39">
        <f t="shared" si="3"/>
        <v>45338</v>
      </c>
      <c r="B50" s="16">
        <v>0.254</v>
      </c>
      <c r="C50" s="16">
        <v>91.171999999999997</v>
      </c>
      <c r="D50" s="16">
        <v>25.027999999999999</v>
      </c>
      <c r="E50" s="16">
        <v>23.37</v>
      </c>
      <c r="F50" s="16">
        <v>27.68</v>
      </c>
      <c r="G50" s="16">
        <v>4.5670000000000002</v>
      </c>
      <c r="H50" s="16">
        <v>11.41</v>
      </c>
      <c r="I50" s="16">
        <v>347.96199999999999</v>
      </c>
      <c r="J50" s="38">
        <v>3.6</v>
      </c>
      <c r="K50" s="16">
        <v>16.370999999999999</v>
      </c>
      <c r="L50" s="16">
        <v>24.029</v>
      </c>
      <c r="M50" s="16">
        <v>32.800129945645736</v>
      </c>
      <c r="N50" s="38">
        <f t="shared" si="0"/>
        <v>2.003550787712769</v>
      </c>
      <c r="O50" s="120">
        <v>8.6929999999999996</v>
      </c>
      <c r="P50" s="124">
        <f t="shared" si="1"/>
        <v>0.53099993891637653</v>
      </c>
      <c r="Q50" s="16">
        <v>730.00800000000004</v>
      </c>
      <c r="T50" s="1"/>
    </row>
    <row r="51" spans="1:20" x14ac:dyDescent="0.2">
      <c r="A51" s="39">
        <f t="shared" si="3"/>
        <v>45339</v>
      </c>
      <c r="B51" s="16">
        <v>0</v>
      </c>
      <c r="C51" s="16">
        <v>91.415000000000006</v>
      </c>
      <c r="D51" s="16">
        <v>25.434000000000001</v>
      </c>
      <c r="E51" s="16">
        <v>23.69</v>
      </c>
      <c r="F51" s="16">
        <v>28.8</v>
      </c>
      <c r="G51" s="16">
        <v>4.101</v>
      </c>
      <c r="H51" s="16">
        <v>9.31</v>
      </c>
      <c r="I51" s="16">
        <v>341.36500000000001</v>
      </c>
      <c r="J51" s="38">
        <v>3.4830000000000001</v>
      </c>
      <c r="K51" s="16">
        <v>16.065000000000001</v>
      </c>
      <c r="L51" s="16">
        <v>24.045999999999999</v>
      </c>
      <c r="M51" s="16">
        <v>32.767729934240933</v>
      </c>
      <c r="N51" s="38">
        <f t="shared" si="0"/>
        <v>2.0396968524270731</v>
      </c>
      <c r="O51" s="120">
        <v>9.4580000000000002</v>
      </c>
      <c r="P51" s="124">
        <f t="shared" si="1"/>
        <v>0.58873327108621221</v>
      </c>
      <c r="Q51" s="16">
        <v>729.625</v>
      </c>
      <c r="T51" s="1"/>
    </row>
    <row r="52" spans="1:20" x14ac:dyDescent="0.2">
      <c r="A52" s="39">
        <f t="shared" si="3"/>
        <v>45340</v>
      </c>
      <c r="B52" s="16">
        <v>0</v>
      </c>
      <c r="C52" s="16">
        <v>90.635000000000005</v>
      </c>
      <c r="D52" s="16">
        <v>25.527999999999999</v>
      </c>
      <c r="E52" s="16">
        <v>23.7</v>
      </c>
      <c r="F52" s="16">
        <v>29.28</v>
      </c>
      <c r="G52" s="16">
        <v>3.1019999999999999</v>
      </c>
      <c r="H52" s="16">
        <v>8.27</v>
      </c>
      <c r="I52" s="16">
        <v>339.11099999999999</v>
      </c>
      <c r="J52" s="38">
        <v>3.5670000000000002</v>
      </c>
      <c r="K52" s="16">
        <v>15.974</v>
      </c>
      <c r="L52" s="16">
        <v>24.16</v>
      </c>
      <c r="M52" s="16">
        <v>32.319572976489688</v>
      </c>
      <c r="N52" s="38">
        <f t="shared" si="0"/>
        <v>2.0232611103348996</v>
      </c>
      <c r="O52" s="120">
        <v>9.0370000000000008</v>
      </c>
      <c r="P52" s="124">
        <f t="shared" si="1"/>
        <v>0.56573181419807195</v>
      </c>
      <c r="Q52" s="16">
        <v>730.22900000000004</v>
      </c>
      <c r="T52" s="1"/>
    </row>
    <row r="53" spans="1:20" x14ac:dyDescent="0.2">
      <c r="A53" s="39">
        <f t="shared" si="3"/>
        <v>45341</v>
      </c>
      <c r="B53" s="16">
        <v>1.143</v>
      </c>
      <c r="C53" s="16">
        <v>88.864000000000004</v>
      </c>
      <c r="D53" s="16">
        <v>25.800999999999998</v>
      </c>
      <c r="E53" s="16">
        <v>24</v>
      </c>
      <c r="F53" s="16">
        <v>29.63</v>
      </c>
      <c r="G53" s="16">
        <v>5.1879999999999997</v>
      </c>
      <c r="H53" s="16">
        <v>12.96</v>
      </c>
      <c r="I53" s="16">
        <v>350.077</v>
      </c>
      <c r="J53" s="38">
        <v>4.7969999999999997</v>
      </c>
      <c r="K53" s="16">
        <v>20.507999999999999</v>
      </c>
      <c r="L53" s="16">
        <v>24.253</v>
      </c>
      <c r="M53" s="16">
        <v>41.147755284009861</v>
      </c>
      <c r="N53" s="38">
        <f t="shared" si="0"/>
        <v>2.0064245798717506</v>
      </c>
      <c r="O53" s="120">
        <v>13.19</v>
      </c>
      <c r="P53" s="124">
        <f t="shared" si="1"/>
        <v>0.64316364345621224</v>
      </c>
      <c r="Q53" s="16">
        <v>732.38800000000003</v>
      </c>
      <c r="T53" s="1"/>
    </row>
    <row r="54" spans="1:20" x14ac:dyDescent="0.2">
      <c r="A54" s="39">
        <f t="shared" si="3"/>
        <v>45342</v>
      </c>
      <c r="B54" s="16">
        <v>0.127</v>
      </c>
      <c r="C54" s="16">
        <v>84.885999999999996</v>
      </c>
      <c r="D54" s="16">
        <v>25.103000000000002</v>
      </c>
      <c r="E54" s="16">
        <v>23.42</v>
      </c>
      <c r="F54" s="16">
        <v>29.71</v>
      </c>
      <c r="G54" s="16">
        <v>5.0460000000000003</v>
      </c>
      <c r="H54" s="16">
        <v>11.96</v>
      </c>
      <c r="I54" s="16">
        <v>353.72</v>
      </c>
      <c r="J54" s="38">
        <v>5.2960000000000003</v>
      </c>
      <c r="K54" s="16">
        <v>22.594000000000001</v>
      </c>
      <c r="L54" s="16">
        <v>24.463000000000001</v>
      </c>
      <c r="M54" s="16">
        <v>44.278028385865987</v>
      </c>
      <c r="N54" s="38">
        <f t="shared" si="0"/>
        <v>1.9597250768286263</v>
      </c>
      <c r="O54" s="120">
        <v>12.081</v>
      </c>
      <c r="P54" s="124">
        <f t="shared" si="1"/>
        <v>0.53469947773745241</v>
      </c>
      <c r="Q54" s="16">
        <v>733.32899999999995</v>
      </c>
      <c r="T54" s="1"/>
    </row>
    <row r="55" spans="1:20" x14ac:dyDescent="0.2">
      <c r="A55" s="39">
        <f t="shared" si="3"/>
        <v>45343</v>
      </c>
      <c r="B55" s="16">
        <v>7.8740000000000006</v>
      </c>
      <c r="C55" s="16">
        <v>86.748999999999995</v>
      </c>
      <c r="D55" s="16">
        <v>24.245000000000001</v>
      </c>
      <c r="E55" s="16">
        <v>21.6</v>
      </c>
      <c r="F55" s="16">
        <v>28.69</v>
      </c>
      <c r="G55" s="16">
        <v>4.7750000000000004</v>
      </c>
      <c r="H55" s="16">
        <v>12.64</v>
      </c>
      <c r="I55" s="16">
        <v>357.85399999999998</v>
      </c>
      <c r="J55" s="38">
        <v>4.6740000000000004</v>
      </c>
      <c r="K55" s="16">
        <v>20.34</v>
      </c>
      <c r="L55" s="16">
        <v>24.562000000000001</v>
      </c>
      <c r="M55" s="16">
        <v>40.932446408221132</v>
      </c>
      <c r="N55" s="38">
        <f t="shared" si="0"/>
        <v>2.012411327837814</v>
      </c>
      <c r="O55" s="120">
        <v>9.7200000000000006</v>
      </c>
      <c r="P55" s="124">
        <f t="shared" si="1"/>
        <v>0.47787610619469029</v>
      </c>
      <c r="Q55" s="16">
        <v>733.35</v>
      </c>
      <c r="T55" s="1"/>
    </row>
    <row r="56" spans="1:20" x14ac:dyDescent="0.2">
      <c r="A56" s="39">
        <f t="shared" si="3"/>
        <v>45344</v>
      </c>
      <c r="B56" s="16">
        <v>0.127</v>
      </c>
      <c r="C56" s="16">
        <v>81.369</v>
      </c>
      <c r="D56" s="16">
        <v>23.428000000000001</v>
      </c>
      <c r="E56" s="16">
        <v>21.55</v>
      </c>
      <c r="F56" s="16">
        <v>26.41</v>
      </c>
      <c r="G56" s="16">
        <v>5.42</v>
      </c>
      <c r="H56" s="16">
        <v>12.66</v>
      </c>
      <c r="I56" s="16">
        <v>351.69</v>
      </c>
      <c r="J56" s="38">
        <v>4.9029999999999996</v>
      </c>
      <c r="K56" s="16">
        <v>20.021000000000001</v>
      </c>
      <c r="L56" s="16">
        <v>24.847000000000001</v>
      </c>
      <c r="M56" s="16">
        <v>40.3684270096863</v>
      </c>
      <c r="N56" s="38">
        <f t="shared" si="0"/>
        <v>2.0163042310417212</v>
      </c>
      <c r="O56" s="120">
        <v>10.56</v>
      </c>
      <c r="P56" s="124">
        <f t="shared" si="1"/>
        <v>0.52744618150941514</v>
      </c>
      <c r="Q56" s="16">
        <v>732.58799999999997</v>
      </c>
      <c r="T56" s="1"/>
    </row>
    <row r="57" spans="1:20" x14ac:dyDescent="0.2">
      <c r="A57" s="39">
        <f t="shared" si="3"/>
        <v>45345</v>
      </c>
      <c r="B57" s="16">
        <v>1.524</v>
      </c>
      <c r="C57" s="16">
        <v>78.963999999999999</v>
      </c>
      <c r="D57" s="16">
        <v>23.591000000000001</v>
      </c>
      <c r="E57" s="16">
        <v>21.24</v>
      </c>
      <c r="F57" s="16">
        <v>28.99</v>
      </c>
      <c r="G57" s="16">
        <v>4.1120000000000001</v>
      </c>
      <c r="H57" s="16">
        <v>9.19</v>
      </c>
      <c r="I57" s="16">
        <v>352.60199999999998</v>
      </c>
      <c r="J57" s="38">
        <v>5.8869999999999996</v>
      </c>
      <c r="K57" s="16">
        <v>24.44</v>
      </c>
      <c r="L57" s="16">
        <v>25.013999999999999</v>
      </c>
      <c r="M57" s="16">
        <v>48.638292320678893</v>
      </c>
      <c r="N57" s="38">
        <f t="shared" si="0"/>
        <v>1.9901101604205766</v>
      </c>
      <c r="O57" s="120">
        <v>14.305999999999999</v>
      </c>
      <c r="P57" s="124">
        <f t="shared" si="1"/>
        <v>0.58535188216039269</v>
      </c>
      <c r="Q57" s="16">
        <v>731.36300000000006</v>
      </c>
      <c r="T57" s="1"/>
    </row>
    <row r="58" spans="1:20" x14ac:dyDescent="0.2">
      <c r="A58" s="39">
        <f t="shared" si="3"/>
        <v>45346</v>
      </c>
      <c r="B58" s="16">
        <v>0.50800000000000001</v>
      </c>
      <c r="C58" s="16">
        <v>84.917000000000002</v>
      </c>
      <c r="D58" s="16">
        <v>24.408000000000001</v>
      </c>
      <c r="E58" s="16">
        <v>21.78</v>
      </c>
      <c r="F58" s="16">
        <v>30.7</v>
      </c>
      <c r="G58" s="16">
        <v>3.2530000000000001</v>
      </c>
      <c r="H58" s="16">
        <v>8.43</v>
      </c>
      <c r="I58" s="16">
        <v>358.971</v>
      </c>
      <c r="J58" s="38">
        <v>4.3719999999999999</v>
      </c>
      <c r="K58" s="16">
        <v>18.687000000000001</v>
      </c>
      <c r="L58" s="16">
        <v>24.783999999999999</v>
      </c>
      <c r="M58" s="16">
        <v>38.156759031179178</v>
      </c>
      <c r="N58" s="38">
        <f t="shared" si="0"/>
        <v>2.041887891645485</v>
      </c>
      <c r="O58" s="120">
        <v>10.443</v>
      </c>
      <c r="P58" s="124">
        <f t="shared" si="1"/>
        <v>0.55883769465403754</v>
      </c>
      <c r="Q58" s="16">
        <v>732.26700000000005</v>
      </c>
      <c r="T58" s="1"/>
    </row>
    <row r="59" spans="1:20" x14ac:dyDescent="0.2">
      <c r="A59" s="39">
        <f t="shared" si="3"/>
        <v>45347</v>
      </c>
      <c r="B59" s="16">
        <v>9.5249999999999986</v>
      </c>
      <c r="C59" s="16">
        <v>90.382000000000005</v>
      </c>
      <c r="D59" s="16">
        <v>23.597000000000001</v>
      </c>
      <c r="E59" s="16">
        <v>22.22</v>
      </c>
      <c r="F59" s="16">
        <v>26.74</v>
      </c>
      <c r="G59" s="16">
        <v>5.0049999999999999</v>
      </c>
      <c r="H59" s="16">
        <v>12.64</v>
      </c>
      <c r="I59" s="16">
        <v>351.76400000000001</v>
      </c>
      <c r="J59" s="38">
        <v>3.5760000000000001</v>
      </c>
      <c r="K59" s="16">
        <v>16.446999999999999</v>
      </c>
      <c r="L59" s="16">
        <v>24.824000000000002</v>
      </c>
      <c r="M59" s="16">
        <v>33.617733433442169</v>
      </c>
      <c r="N59" s="38">
        <f t="shared" si="0"/>
        <v>2.0440039784424009</v>
      </c>
      <c r="O59" s="120">
        <v>9.7799999999999994</v>
      </c>
      <c r="P59" s="124">
        <f t="shared" si="1"/>
        <v>0.59463731987596524</v>
      </c>
      <c r="Q59" s="16">
        <v>733.35400000000004</v>
      </c>
      <c r="T59" s="1"/>
    </row>
    <row r="60" spans="1:20" x14ac:dyDescent="0.2">
      <c r="A60" s="39">
        <f t="shared" si="3"/>
        <v>45348</v>
      </c>
      <c r="B60" s="16">
        <v>4.0640000000000001</v>
      </c>
      <c r="C60" s="16">
        <v>85.688000000000002</v>
      </c>
      <c r="D60" s="16">
        <v>24.643999999999998</v>
      </c>
      <c r="E60" s="16">
        <v>22.39</v>
      </c>
      <c r="F60" s="16">
        <v>29.47</v>
      </c>
      <c r="G60" s="16">
        <v>4.5350000000000001</v>
      </c>
      <c r="H60" s="16">
        <v>10.37</v>
      </c>
      <c r="I60" s="16">
        <v>352.28399999999999</v>
      </c>
      <c r="J60" s="38">
        <v>5.782</v>
      </c>
      <c r="K60" s="16">
        <v>25.117000000000001</v>
      </c>
      <c r="L60" s="16">
        <v>24.89</v>
      </c>
      <c r="M60" s="16">
        <v>50.820238688724018</v>
      </c>
      <c r="N60" s="38">
        <f t="shared" si="0"/>
        <v>2.0233403148753442</v>
      </c>
      <c r="O60" s="120">
        <v>13.91</v>
      </c>
      <c r="P60" s="124">
        <f t="shared" si="1"/>
        <v>0.55380817772823188</v>
      </c>
      <c r="Q60" s="16">
        <v>732.92100000000005</v>
      </c>
      <c r="T60" s="1"/>
    </row>
    <row r="61" spans="1:20" x14ac:dyDescent="0.2">
      <c r="A61" s="39">
        <f t="shared" si="3"/>
        <v>45349</v>
      </c>
      <c r="B61" s="16">
        <v>0</v>
      </c>
      <c r="C61" s="16">
        <v>82.301000000000002</v>
      </c>
      <c r="D61" s="16">
        <v>24.795000000000002</v>
      </c>
      <c r="E61" s="16">
        <v>22.26</v>
      </c>
      <c r="F61" s="16">
        <v>30.33</v>
      </c>
      <c r="G61" s="16">
        <v>4.18</v>
      </c>
      <c r="H61" s="16">
        <v>10.039999999999999</v>
      </c>
      <c r="I61" s="16">
        <v>357.74099999999999</v>
      </c>
      <c r="J61" s="38">
        <v>5.0789999999999997</v>
      </c>
      <c r="K61" s="16">
        <v>20.545999999999999</v>
      </c>
      <c r="L61" s="16">
        <v>25.047000000000001</v>
      </c>
      <c r="M61" s="16">
        <v>41.111726471327714</v>
      </c>
      <c r="N61" s="38">
        <f t="shared" si="0"/>
        <v>2.0009601124952652</v>
      </c>
      <c r="O61" s="120">
        <v>10.019</v>
      </c>
      <c r="P61" s="124">
        <f t="shared" si="1"/>
        <v>0.48763749634965448</v>
      </c>
      <c r="Q61" s="16">
        <v>731.60799999999995</v>
      </c>
      <c r="T61" s="1"/>
    </row>
    <row r="62" spans="1:20" x14ac:dyDescent="0.2">
      <c r="A62" s="39">
        <f t="shared" si="3"/>
        <v>45350</v>
      </c>
      <c r="B62" s="16">
        <v>0</v>
      </c>
      <c r="C62" s="16">
        <v>83.575000000000003</v>
      </c>
      <c r="D62" s="16">
        <v>24.84</v>
      </c>
      <c r="E62" s="16">
        <v>22.84</v>
      </c>
      <c r="F62" s="16">
        <v>28.58</v>
      </c>
      <c r="G62" s="16">
        <v>4.218</v>
      </c>
      <c r="H62" s="16">
        <v>11.74</v>
      </c>
      <c r="I62" s="16">
        <v>0.79</v>
      </c>
      <c r="J62" s="38">
        <v>4.2590000000000003</v>
      </c>
      <c r="K62" s="16">
        <v>17.120999999999999</v>
      </c>
      <c r="L62" s="16">
        <v>25.02</v>
      </c>
      <c r="M62" s="16">
        <v>34.339778487602025</v>
      </c>
      <c r="N62" s="38">
        <f t="shared" si="0"/>
        <v>2.0057110266691214</v>
      </c>
      <c r="O62" s="120">
        <v>8.0679999999999996</v>
      </c>
      <c r="P62" s="124">
        <f t="shared" si="1"/>
        <v>0.47123415688335962</v>
      </c>
      <c r="Q62" s="16">
        <v>731.10799999999995</v>
      </c>
      <c r="T62" s="1"/>
    </row>
    <row r="63" spans="1:20" x14ac:dyDescent="0.2">
      <c r="A63" s="39">
        <f t="shared" si="3"/>
        <v>45351</v>
      </c>
      <c r="B63" s="16">
        <v>0</v>
      </c>
      <c r="C63" s="16">
        <v>83.13</v>
      </c>
      <c r="D63" s="16">
        <v>25.102</v>
      </c>
      <c r="E63" s="16">
        <v>22.84</v>
      </c>
      <c r="F63" s="16">
        <v>30.51</v>
      </c>
      <c r="G63" s="16">
        <v>4.2939999999999996</v>
      </c>
      <c r="H63" s="16">
        <v>9.86</v>
      </c>
      <c r="I63" s="16">
        <v>356.66500000000002</v>
      </c>
      <c r="J63" s="38">
        <v>5.2990000000000004</v>
      </c>
      <c r="K63" s="16">
        <v>22.042000000000002</v>
      </c>
      <c r="L63" s="16">
        <v>25.106999999999999</v>
      </c>
      <c r="M63" s="120">
        <v>43.986601083283574</v>
      </c>
      <c r="N63" s="38">
        <f t="shared" si="0"/>
        <v>1.9955812123801637</v>
      </c>
      <c r="O63" s="120">
        <v>11.223000000000001</v>
      </c>
      <c r="P63" s="124">
        <f t="shared" si="1"/>
        <v>0.50916432265674616</v>
      </c>
      <c r="Q63" s="16">
        <v>731.66300000000001</v>
      </c>
      <c r="T63" s="1"/>
    </row>
    <row r="64" spans="1:20" x14ac:dyDescent="0.2">
      <c r="A64" s="39">
        <f t="shared" si="3"/>
        <v>45352</v>
      </c>
      <c r="B64" s="16">
        <v>1.016</v>
      </c>
      <c r="C64" s="16">
        <v>86.149000000000001</v>
      </c>
      <c r="D64" s="16">
        <v>24.536999999999999</v>
      </c>
      <c r="E64" s="16">
        <v>22.86</v>
      </c>
      <c r="F64" s="16">
        <v>28.97</v>
      </c>
      <c r="G64" s="16">
        <v>4.1840000000000002</v>
      </c>
      <c r="H64" s="16">
        <v>10.7</v>
      </c>
      <c r="I64" s="16">
        <v>351.62599999999998</v>
      </c>
      <c r="J64" s="38">
        <v>4.4729999999999999</v>
      </c>
      <c r="K64" s="16">
        <v>20.228000000000002</v>
      </c>
      <c r="L64" s="16">
        <v>25.131</v>
      </c>
      <c r="M64" s="120">
        <v>41.298523337080212</v>
      </c>
      <c r="N64" s="38">
        <f t="shared" si="0"/>
        <v>2.041651341560224</v>
      </c>
      <c r="O64" s="16">
        <v>10.590999999999999</v>
      </c>
      <c r="P64" s="124">
        <f t="shared" si="1"/>
        <v>0.52358117460945219</v>
      </c>
      <c r="Q64" s="16">
        <v>732.45</v>
      </c>
      <c r="T64" s="1"/>
    </row>
    <row r="65" spans="1:20" x14ac:dyDescent="0.2">
      <c r="A65" s="39">
        <f t="shared" si="3"/>
        <v>45353</v>
      </c>
      <c r="B65" s="16">
        <v>0</v>
      </c>
      <c r="C65" s="16">
        <v>82.936000000000007</v>
      </c>
      <c r="D65" s="16">
        <v>25.058</v>
      </c>
      <c r="E65" s="16">
        <v>22.66</v>
      </c>
      <c r="F65" s="16">
        <v>30.33</v>
      </c>
      <c r="G65" s="16">
        <v>3.581</v>
      </c>
      <c r="H65" s="16">
        <v>9.35</v>
      </c>
      <c r="I65" s="16">
        <v>356.30900000000003</v>
      </c>
      <c r="J65" s="38">
        <v>4.1459999999999999</v>
      </c>
      <c r="K65" s="16">
        <v>16.303000000000001</v>
      </c>
      <c r="L65" s="16">
        <v>25.236999999999998</v>
      </c>
      <c r="M65" s="120">
        <v>32.775160336856437</v>
      </c>
      <c r="N65" s="38">
        <f t="shared" si="0"/>
        <v>2.0103760250786014</v>
      </c>
      <c r="O65" s="16">
        <v>6.7750000000000004</v>
      </c>
      <c r="P65" s="124">
        <f t="shared" si="1"/>
        <v>0.4155676869287861</v>
      </c>
      <c r="Q65" s="16">
        <v>732.46699999999998</v>
      </c>
      <c r="T65" s="1"/>
    </row>
    <row r="66" spans="1:20" x14ac:dyDescent="0.2">
      <c r="A66" s="39">
        <f t="shared" si="3"/>
        <v>45354</v>
      </c>
      <c r="B66" s="16">
        <v>0.127</v>
      </c>
      <c r="C66" s="16">
        <v>83.144000000000005</v>
      </c>
      <c r="D66" s="16">
        <v>24.984000000000002</v>
      </c>
      <c r="E66" s="16">
        <v>22.5</v>
      </c>
      <c r="F66" s="16">
        <v>29.6</v>
      </c>
      <c r="G66" s="16">
        <v>3.4129999999999998</v>
      </c>
      <c r="H66" s="16">
        <v>9.8000000000000007</v>
      </c>
      <c r="I66" s="16">
        <v>353.84</v>
      </c>
      <c r="J66" s="38">
        <v>5.6139999999999999</v>
      </c>
      <c r="K66" s="16">
        <v>24.56</v>
      </c>
      <c r="L66" s="16">
        <v>25.295999999999999</v>
      </c>
      <c r="M66" s="120">
        <v>49.614267064222005</v>
      </c>
      <c r="N66" s="38">
        <f t="shared" si="0"/>
        <v>2.0201248804650653</v>
      </c>
      <c r="O66" s="16">
        <v>13.157999999999999</v>
      </c>
      <c r="P66" s="124">
        <f t="shared" si="1"/>
        <v>0.53574918566775243</v>
      </c>
      <c r="Q66" s="16">
        <v>731.90800000000002</v>
      </c>
      <c r="T66" s="1"/>
    </row>
    <row r="67" spans="1:20" x14ac:dyDescent="0.2">
      <c r="A67" s="39">
        <f t="shared" si="3"/>
        <v>45355</v>
      </c>
      <c r="B67" s="16">
        <v>12.192</v>
      </c>
      <c r="C67" s="16">
        <v>85.034999999999997</v>
      </c>
      <c r="D67" s="16">
        <v>24.571000000000002</v>
      </c>
      <c r="E67" s="16">
        <v>22.78</v>
      </c>
      <c r="F67" s="16">
        <v>29.81</v>
      </c>
      <c r="G67" s="16">
        <v>2.5950000000000002</v>
      </c>
      <c r="H67" s="16">
        <v>9.15</v>
      </c>
      <c r="I67" s="16">
        <v>357.54700000000003</v>
      </c>
      <c r="J67" s="38">
        <v>3.2509999999999999</v>
      </c>
      <c r="K67" s="16">
        <v>14.036</v>
      </c>
      <c r="L67" s="16">
        <v>25.315000000000001</v>
      </c>
      <c r="M67" s="120">
        <v>28.762570124424681</v>
      </c>
      <c r="N67" s="38">
        <f t="shared" si="0"/>
        <v>2.0491999233702396</v>
      </c>
      <c r="O67" s="16">
        <v>6.2249999999999996</v>
      </c>
      <c r="P67" s="124">
        <f t="shared" si="1"/>
        <v>0.44350242234254772</v>
      </c>
      <c r="Q67" s="16">
        <v>731.19600000000003</v>
      </c>
      <c r="T67" s="1"/>
    </row>
    <row r="68" spans="1:20" x14ac:dyDescent="0.2">
      <c r="A68" s="39">
        <f t="shared" si="3"/>
        <v>45356</v>
      </c>
      <c r="B68" s="16">
        <v>0.127</v>
      </c>
      <c r="C68" s="16">
        <v>80.399000000000001</v>
      </c>
      <c r="D68" s="16">
        <v>25.427</v>
      </c>
      <c r="E68" s="16">
        <v>22.29</v>
      </c>
      <c r="F68" s="16">
        <v>31.18</v>
      </c>
      <c r="G68" s="16">
        <v>3.012</v>
      </c>
      <c r="H68" s="16">
        <v>8.43</v>
      </c>
      <c r="I68" s="16">
        <v>359.07600000000002</v>
      </c>
      <c r="J68" s="38">
        <v>5.6479999999999997</v>
      </c>
      <c r="K68" s="16">
        <v>23.297000000000001</v>
      </c>
      <c r="L68" s="16">
        <v>25.47</v>
      </c>
      <c r="M68" s="120">
        <v>47.139165392986214</v>
      </c>
      <c r="N68" s="38">
        <f t="shared" ref="N68:N95" si="4">M68/K68</f>
        <v>2.023400669313054</v>
      </c>
      <c r="O68" s="16">
        <v>11.786</v>
      </c>
      <c r="P68" s="124">
        <f t="shared" ref="P68:P95" si="5">O68/K68</f>
        <v>0.50590204747392364</v>
      </c>
      <c r="Q68" s="16">
        <v>730.18299999999999</v>
      </c>
      <c r="T68" s="1"/>
    </row>
    <row r="69" spans="1:20" x14ac:dyDescent="0.2">
      <c r="A69" s="39">
        <f t="shared" si="3"/>
        <v>45357</v>
      </c>
      <c r="B69" s="16">
        <v>0</v>
      </c>
      <c r="C69" s="16">
        <v>79.225999999999999</v>
      </c>
      <c r="D69" s="16">
        <v>25.751000000000001</v>
      </c>
      <c r="E69" s="16">
        <v>22.87</v>
      </c>
      <c r="F69" s="16">
        <v>31.29</v>
      </c>
      <c r="G69" s="16">
        <v>3.246</v>
      </c>
      <c r="H69" s="16">
        <v>9.43</v>
      </c>
      <c r="I69" s="16">
        <v>5.0049999999999999</v>
      </c>
      <c r="J69" s="38">
        <v>6.2229999999999999</v>
      </c>
      <c r="K69" s="16">
        <v>25.263999999999999</v>
      </c>
      <c r="L69" s="16">
        <v>25.513000000000002</v>
      </c>
      <c r="M69" s="120">
        <v>51.038657965607605</v>
      </c>
      <c r="N69" s="38">
        <f t="shared" si="4"/>
        <v>2.020212870709611</v>
      </c>
      <c r="O69" s="16">
        <v>13.226000000000001</v>
      </c>
      <c r="P69" s="124">
        <f t="shared" si="5"/>
        <v>0.52351171627612414</v>
      </c>
      <c r="Q69" s="16">
        <v>729.78800000000001</v>
      </c>
      <c r="T69" s="1"/>
    </row>
    <row r="70" spans="1:20" x14ac:dyDescent="0.2">
      <c r="A70" s="39">
        <f t="shared" si="3"/>
        <v>45358</v>
      </c>
      <c r="B70" s="16">
        <v>0</v>
      </c>
      <c r="C70" s="16">
        <v>78.730999999999995</v>
      </c>
      <c r="D70" s="16">
        <v>25.856999999999999</v>
      </c>
      <c r="E70" s="16">
        <v>22.62</v>
      </c>
      <c r="F70" s="16">
        <v>31.08</v>
      </c>
      <c r="G70" s="16">
        <v>3.1819999999999999</v>
      </c>
      <c r="H70" s="16">
        <v>8.84</v>
      </c>
      <c r="I70" s="16">
        <v>11.781000000000001</v>
      </c>
      <c r="J70" s="38">
        <v>5.4429999999999996</v>
      </c>
      <c r="K70" s="16">
        <v>21.238</v>
      </c>
      <c r="L70" s="16">
        <v>25.562999999999999</v>
      </c>
      <c r="M70" s="120">
        <v>42.695007028642472</v>
      </c>
      <c r="N70" s="38">
        <f t="shared" si="4"/>
        <v>2.0103120363801898</v>
      </c>
      <c r="O70" s="16">
        <v>10.336</v>
      </c>
      <c r="P70" s="124">
        <f t="shared" si="5"/>
        <v>0.48667482813824281</v>
      </c>
      <c r="Q70" s="16">
        <v>730.28800000000001</v>
      </c>
      <c r="T70" s="1"/>
    </row>
    <row r="71" spans="1:20" x14ac:dyDescent="0.2">
      <c r="A71" s="39">
        <f t="shared" si="3"/>
        <v>45359</v>
      </c>
      <c r="B71" s="16">
        <v>0</v>
      </c>
      <c r="C71" s="16">
        <v>87.995000000000005</v>
      </c>
      <c r="D71" s="16">
        <v>24.984999999999999</v>
      </c>
      <c r="E71" s="16">
        <v>22.91</v>
      </c>
      <c r="F71" s="16">
        <v>28.56</v>
      </c>
      <c r="G71" s="16">
        <v>3.3889999999999998</v>
      </c>
      <c r="H71" s="16">
        <v>8.84</v>
      </c>
      <c r="I71" s="16">
        <v>342.262</v>
      </c>
      <c r="J71" s="38">
        <v>3.0779999999999998</v>
      </c>
      <c r="K71" s="16">
        <v>13.234</v>
      </c>
      <c r="L71" s="16">
        <v>25.466000000000001</v>
      </c>
      <c r="M71" s="120">
        <v>26.999318303760042</v>
      </c>
      <c r="N71" s="38">
        <f t="shared" si="4"/>
        <v>2.0401479751972222</v>
      </c>
      <c r="O71" s="16">
        <v>6.9240000000000004</v>
      </c>
      <c r="P71" s="124">
        <f t="shared" si="5"/>
        <v>0.5231978237872148</v>
      </c>
      <c r="Q71" s="16">
        <v>730.85</v>
      </c>
      <c r="T71" s="1"/>
    </row>
    <row r="72" spans="1:20" x14ac:dyDescent="0.2">
      <c r="A72" s="39">
        <f t="shared" si="3"/>
        <v>45360</v>
      </c>
      <c r="B72" s="16">
        <v>0</v>
      </c>
      <c r="C72" s="16">
        <v>90.17</v>
      </c>
      <c r="D72" s="16">
        <v>25.666</v>
      </c>
      <c r="E72" s="16">
        <v>23.76</v>
      </c>
      <c r="F72" s="16">
        <v>29.44</v>
      </c>
      <c r="G72" s="16">
        <v>3.7759999999999998</v>
      </c>
      <c r="H72" s="16">
        <v>9.86</v>
      </c>
      <c r="I72" s="16">
        <v>340.74700000000001</v>
      </c>
      <c r="J72" s="38">
        <v>3.8029999999999999</v>
      </c>
      <c r="K72" s="16">
        <v>16.783000000000001</v>
      </c>
      <c r="L72" s="16">
        <v>25.449000000000002</v>
      </c>
      <c r="M72" s="120">
        <v>33.735928675046893</v>
      </c>
      <c r="N72" s="38">
        <f t="shared" si="4"/>
        <v>2.0101250476700763</v>
      </c>
      <c r="O72" s="16">
        <v>9.673</v>
      </c>
      <c r="P72" s="124">
        <f t="shared" si="5"/>
        <v>0.57635702794494426</v>
      </c>
      <c r="Q72" s="16">
        <v>730.68299999999999</v>
      </c>
      <c r="T72" s="1"/>
    </row>
    <row r="73" spans="1:20" x14ac:dyDescent="0.2">
      <c r="A73" s="39">
        <f t="shared" si="3"/>
        <v>45361</v>
      </c>
      <c r="B73" s="16">
        <v>0</v>
      </c>
      <c r="C73" s="16">
        <v>88.272999999999996</v>
      </c>
      <c r="D73" s="16">
        <v>25.559000000000001</v>
      </c>
      <c r="E73" s="16">
        <v>23.56</v>
      </c>
      <c r="F73" s="16">
        <v>28.83</v>
      </c>
      <c r="G73" s="16">
        <v>4.3049999999999997</v>
      </c>
      <c r="H73" s="16">
        <v>11.25</v>
      </c>
      <c r="I73" s="16">
        <v>350.988</v>
      </c>
      <c r="J73" s="38">
        <v>3.9830000000000001</v>
      </c>
      <c r="K73" s="16">
        <v>17.154</v>
      </c>
      <c r="L73" s="16">
        <v>25.527999999999999</v>
      </c>
      <c r="M73" s="120">
        <v>34.747327431059254</v>
      </c>
      <c r="N73" s="38">
        <f t="shared" si="4"/>
        <v>2.025610786467253</v>
      </c>
      <c r="O73" s="16">
        <v>9.2870000000000008</v>
      </c>
      <c r="P73" s="124">
        <f t="shared" si="5"/>
        <v>0.54138976332050837</v>
      </c>
      <c r="Q73" s="16">
        <v>730.69600000000003</v>
      </c>
      <c r="T73" s="1"/>
    </row>
    <row r="74" spans="1:20" x14ac:dyDescent="0.2">
      <c r="A74" s="39">
        <f t="shared" si="3"/>
        <v>45362</v>
      </c>
      <c r="B74" s="16">
        <v>0.254</v>
      </c>
      <c r="C74" s="16">
        <v>88.248000000000005</v>
      </c>
      <c r="D74" s="16">
        <v>25.594000000000001</v>
      </c>
      <c r="E74" s="16">
        <v>24.5</v>
      </c>
      <c r="F74" s="16">
        <v>29.85</v>
      </c>
      <c r="G74" s="16">
        <v>4.899</v>
      </c>
      <c r="H74" s="16">
        <v>11.03</v>
      </c>
      <c r="I74" s="16">
        <v>354.68799999999999</v>
      </c>
      <c r="J74" s="38">
        <v>3.5030000000000001</v>
      </c>
      <c r="K74" s="16">
        <v>13.835000000000001</v>
      </c>
      <c r="L74" s="16">
        <v>25.562999999999999</v>
      </c>
      <c r="M74" s="120">
        <v>28.623725275551294</v>
      </c>
      <c r="N74" s="38">
        <f t="shared" si="4"/>
        <v>2.0689356903181273</v>
      </c>
      <c r="O74" s="16">
        <v>7.2809999999999997</v>
      </c>
      <c r="P74" s="124">
        <f t="shared" si="5"/>
        <v>0.52627394289844587</v>
      </c>
      <c r="Q74" s="16">
        <v>731.4</v>
      </c>
      <c r="T74" s="1"/>
    </row>
    <row r="75" spans="1:20" x14ac:dyDescent="0.2">
      <c r="A75" s="39">
        <f t="shared" si="3"/>
        <v>45363</v>
      </c>
      <c r="B75" s="16">
        <v>0</v>
      </c>
      <c r="C75" s="16">
        <v>84.602000000000004</v>
      </c>
      <c r="D75" s="16">
        <v>25.309000000000001</v>
      </c>
      <c r="E75" s="16">
        <v>23.24</v>
      </c>
      <c r="F75" s="16">
        <v>29.27</v>
      </c>
      <c r="G75" s="16">
        <v>4.5860000000000003</v>
      </c>
      <c r="H75" s="16">
        <v>13.54</v>
      </c>
      <c r="I75" s="16">
        <v>356.36200000000002</v>
      </c>
      <c r="J75" s="38">
        <v>4.9779999999999998</v>
      </c>
      <c r="K75" s="16">
        <v>20.167000000000002</v>
      </c>
      <c r="L75" s="16">
        <v>25.754999999999999</v>
      </c>
      <c r="M75" s="120">
        <v>40.821681569231913</v>
      </c>
      <c r="N75" s="38">
        <f t="shared" si="4"/>
        <v>2.0241821574469139</v>
      </c>
      <c r="O75" s="16">
        <v>12.074999999999999</v>
      </c>
      <c r="P75" s="124">
        <f t="shared" si="5"/>
        <v>0.5987504338771259</v>
      </c>
      <c r="Q75" s="16">
        <v>731.45799999999997</v>
      </c>
      <c r="T75" s="1"/>
    </row>
    <row r="76" spans="1:20" x14ac:dyDescent="0.2">
      <c r="A76" s="39">
        <f t="shared" si="3"/>
        <v>45364</v>
      </c>
      <c r="B76" s="16">
        <v>0.127</v>
      </c>
      <c r="C76" s="16">
        <v>88.269000000000005</v>
      </c>
      <c r="D76" s="16">
        <v>25.055</v>
      </c>
      <c r="E76" s="16">
        <v>23.39</v>
      </c>
      <c r="F76" s="16">
        <v>27.92</v>
      </c>
      <c r="G76" s="16">
        <v>4.6950000000000003</v>
      </c>
      <c r="H76" s="16">
        <v>11.76</v>
      </c>
      <c r="I76" s="16">
        <v>350.72500000000002</v>
      </c>
      <c r="J76" s="38">
        <v>3.448</v>
      </c>
      <c r="K76" s="16">
        <v>14.4</v>
      </c>
      <c r="L76" s="16">
        <v>25.722999999999999</v>
      </c>
      <c r="M76" s="120">
        <v>29.820538496829549</v>
      </c>
      <c r="N76" s="38">
        <f t="shared" si="4"/>
        <v>2.0708707289464963</v>
      </c>
      <c r="O76" s="16">
        <v>8.4030000000000005</v>
      </c>
      <c r="P76" s="124">
        <f t="shared" si="5"/>
        <v>0.58354166666666674</v>
      </c>
      <c r="Q76" s="16">
        <v>730.62099999999998</v>
      </c>
      <c r="T76" s="1"/>
    </row>
    <row r="77" spans="1:20" x14ac:dyDescent="0.2">
      <c r="A77" s="39">
        <f t="shared" si="3"/>
        <v>45365</v>
      </c>
      <c r="B77" s="16">
        <v>0</v>
      </c>
      <c r="C77" s="16">
        <v>84.905000000000001</v>
      </c>
      <c r="D77" s="16">
        <v>25.978999999999999</v>
      </c>
      <c r="E77" s="16">
        <v>23.69</v>
      </c>
      <c r="F77" s="16">
        <v>31.16</v>
      </c>
      <c r="G77" s="16">
        <v>3.2810000000000001</v>
      </c>
      <c r="H77" s="16">
        <v>10.31</v>
      </c>
      <c r="I77" s="16">
        <v>11.448</v>
      </c>
      <c r="J77" s="38">
        <v>4.7469999999999999</v>
      </c>
      <c r="K77" s="16">
        <v>19.791</v>
      </c>
      <c r="L77" s="16">
        <v>25.74</v>
      </c>
      <c r="M77" s="120">
        <v>40.306305387819492</v>
      </c>
      <c r="N77" s="38">
        <f t="shared" si="4"/>
        <v>2.036597715518139</v>
      </c>
      <c r="O77" s="16">
        <v>11.002000000000001</v>
      </c>
      <c r="P77" s="124">
        <f t="shared" si="5"/>
        <v>0.55590925168005656</v>
      </c>
      <c r="Q77" s="16">
        <v>729.79200000000003</v>
      </c>
      <c r="T77" s="1"/>
    </row>
    <row r="78" spans="1:20" x14ac:dyDescent="0.2">
      <c r="A78" s="39">
        <f t="shared" si="3"/>
        <v>45366</v>
      </c>
      <c r="B78" s="16">
        <v>0</v>
      </c>
      <c r="C78" s="16">
        <v>83.84</v>
      </c>
      <c r="D78" s="16">
        <v>26.132999999999999</v>
      </c>
      <c r="E78" s="16">
        <v>23.75</v>
      </c>
      <c r="F78" s="16">
        <v>31.58</v>
      </c>
      <c r="G78" s="16">
        <v>3.464</v>
      </c>
      <c r="H78" s="16">
        <v>9.23</v>
      </c>
      <c r="I78" s="16">
        <v>2.33</v>
      </c>
      <c r="J78" s="38">
        <v>4.742</v>
      </c>
      <c r="K78" s="16">
        <v>18.831</v>
      </c>
      <c r="L78" s="16">
        <v>25.798999999999999</v>
      </c>
      <c r="M78" s="120">
        <v>38.459936737897728</v>
      </c>
      <c r="N78" s="38">
        <f t="shared" si="4"/>
        <v>2.0423735721893541</v>
      </c>
      <c r="O78" s="16">
        <v>10.545</v>
      </c>
      <c r="P78" s="124">
        <f t="shared" si="5"/>
        <v>0.55998088258722323</v>
      </c>
      <c r="Q78" s="16">
        <v>729.65800000000002</v>
      </c>
      <c r="T78" s="1"/>
    </row>
    <row r="79" spans="1:20" x14ac:dyDescent="0.2">
      <c r="A79" s="39">
        <f t="shared" si="3"/>
        <v>45367</v>
      </c>
      <c r="B79" s="16">
        <v>0</v>
      </c>
      <c r="C79" s="16">
        <v>87.061999999999998</v>
      </c>
      <c r="D79" s="16">
        <v>25.46</v>
      </c>
      <c r="E79" s="16">
        <v>23.68</v>
      </c>
      <c r="F79" s="16">
        <v>29.14</v>
      </c>
      <c r="G79" s="16">
        <v>3.2069999999999999</v>
      </c>
      <c r="H79" s="16">
        <v>9.31</v>
      </c>
      <c r="I79" s="16">
        <v>356.43900000000002</v>
      </c>
      <c r="J79" s="38">
        <v>3.2850000000000001</v>
      </c>
      <c r="K79" s="16">
        <v>13.414</v>
      </c>
      <c r="L79" s="16">
        <v>25.824999999999999</v>
      </c>
      <c r="M79" s="120">
        <v>27.487305675531594</v>
      </c>
      <c r="N79" s="38">
        <f t="shared" si="4"/>
        <v>2.0491505647481434</v>
      </c>
      <c r="O79" s="16">
        <v>6.9080000000000004</v>
      </c>
      <c r="P79" s="124">
        <f t="shared" si="5"/>
        <v>0.5149843447144774</v>
      </c>
      <c r="Q79" s="16">
        <v>729.2</v>
      </c>
      <c r="T79" s="1"/>
    </row>
    <row r="80" spans="1:20" x14ac:dyDescent="0.2">
      <c r="A80" s="39">
        <f t="shared" si="3"/>
        <v>45368</v>
      </c>
      <c r="B80" s="16">
        <v>0</v>
      </c>
      <c r="C80" s="16">
        <v>87.015000000000001</v>
      </c>
      <c r="D80" s="16">
        <v>25.451000000000001</v>
      </c>
      <c r="E80" s="16">
        <v>23.49</v>
      </c>
      <c r="F80" s="16">
        <v>30.03</v>
      </c>
      <c r="G80" s="16">
        <v>2.9569999999999999</v>
      </c>
      <c r="H80" s="16">
        <v>7.94</v>
      </c>
      <c r="I80" s="16">
        <v>354.54</v>
      </c>
      <c r="J80" s="38">
        <v>3.1120000000000001</v>
      </c>
      <c r="K80" s="16">
        <v>12.307</v>
      </c>
      <c r="L80" s="16">
        <v>25.875</v>
      </c>
      <c r="M80" s="120">
        <v>25.284018499974511</v>
      </c>
      <c r="N80" s="38">
        <f t="shared" si="4"/>
        <v>2.0544420654891127</v>
      </c>
      <c r="O80" s="16">
        <v>5.968</v>
      </c>
      <c r="P80" s="124">
        <f t="shared" si="5"/>
        <v>0.4849272771593402</v>
      </c>
      <c r="Q80" s="16">
        <v>728.9</v>
      </c>
      <c r="T80" s="1"/>
    </row>
    <row r="81" spans="1:20" x14ac:dyDescent="0.2">
      <c r="A81" s="39">
        <f t="shared" si="3"/>
        <v>45369</v>
      </c>
      <c r="B81" s="16">
        <v>0.254</v>
      </c>
      <c r="C81" s="16">
        <v>88.906999999999996</v>
      </c>
      <c r="D81" s="16">
        <v>25.548999999999999</v>
      </c>
      <c r="E81" s="16">
        <v>23.66</v>
      </c>
      <c r="F81" s="16">
        <v>28.65</v>
      </c>
      <c r="G81" s="16">
        <v>4.1150000000000002</v>
      </c>
      <c r="H81" s="16">
        <v>9.4499999999999993</v>
      </c>
      <c r="I81" s="16">
        <v>348.99900000000002</v>
      </c>
      <c r="J81" s="38">
        <v>3.363</v>
      </c>
      <c r="K81" s="16">
        <v>13.801</v>
      </c>
      <c r="L81" s="16">
        <v>25.876999999999999</v>
      </c>
      <c r="M81" s="120">
        <v>28.67159089239999</v>
      </c>
      <c r="N81" s="38">
        <f t="shared" si="4"/>
        <v>2.0775009703934488</v>
      </c>
      <c r="O81" s="16">
        <v>6.9889999999999999</v>
      </c>
      <c r="P81" s="124">
        <f t="shared" si="5"/>
        <v>0.50641257879863777</v>
      </c>
      <c r="Q81" s="16">
        <v>729.31299999999999</v>
      </c>
      <c r="T81" s="1"/>
    </row>
    <row r="82" spans="1:20" x14ac:dyDescent="0.2">
      <c r="A82" s="39">
        <f t="shared" si="3"/>
        <v>45370</v>
      </c>
      <c r="B82" s="16">
        <v>17.526</v>
      </c>
      <c r="C82" s="16">
        <v>95.037999999999997</v>
      </c>
      <c r="D82" s="16">
        <v>25.248999999999999</v>
      </c>
      <c r="E82" s="16">
        <v>24.21</v>
      </c>
      <c r="F82" s="16">
        <v>27.83</v>
      </c>
      <c r="G82" s="16">
        <v>4.5430000000000001</v>
      </c>
      <c r="H82" s="16">
        <v>10.68</v>
      </c>
      <c r="I82" s="16">
        <v>335.82</v>
      </c>
      <c r="J82" s="38">
        <v>2.11</v>
      </c>
      <c r="K82" s="16">
        <v>9.6170000000000009</v>
      </c>
      <c r="L82" s="16">
        <v>25.875</v>
      </c>
      <c r="M82" s="120">
        <v>20.073837465990788</v>
      </c>
      <c r="N82" s="38">
        <f t="shared" si="4"/>
        <v>2.0873284252875934</v>
      </c>
      <c r="O82" s="16">
        <v>5.835</v>
      </c>
      <c r="P82" s="124">
        <f t="shared" si="5"/>
        <v>0.60673806800457519</v>
      </c>
      <c r="Q82" s="16">
        <v>730.25800000000004</v>
      </c>
      <c r="T82" s="1"/>
    </row>
    <row r="83" spans="1:20" x14ac:dyDescent="0.2">
      <c r="A83" s="39">
        <f t="shared" si="3"/>
        <v>45371</v>
      </c>
      <c r="B83" s="16">
        <v>12.573</v>
      </c>
      <c r="C83" s="16">
        <v>94.774000000000001</v>
      </c>
      <c r="D83" s="16">
        <v>25.292000000000002</v>
      </c>
      <c r="E83" s="16">
        <v>23.52</v>
      </c>
      <c r="F83" s="16">
        <v>29.03</v>
      </c>
      <c r="G83" s="16">
        <v>3.95</v>
      </c>
      <c r="H83" s="16">
        <v>9.8800000000000008</v>
      </c>
      <c r="I83" s="16">
        <v>333.923</v>
      </c>
      <c r="J83" s="38">
        <v>3.0609999999999999</v>
      </c>
      <c r="K83" s="16">
        <v>14.038</v>
      </c>
      <c r="L83" s="16">
        <v>25.890999999999998</v>
      </c>
      <c r="M83" s="120">
        <v>29.377997541055134</v>
      </c>
      <c r="N83" s="38">
        <f t="shared" si="4"/>
        <v>2.0927480795736666</v>
      </c>
      <c r="O83" s="16">
        <v>10.086</v>
      </c>
      <c r="P83" s="124">
        <f t="shared" si="5"/>
        <v>0.71847841572873627</v>
      </c>
      <c r="Q83" s="16">
        <v>731.08299999999997</v>
      </c>
      <c r="T83" s="1"/>
    </row>
    <row r="84" spans="1:20" x14ac:dyDescent="0.2">
      <c r="A84" s="39">
        <f t="shared" si="3"/>
        <v>45372</v>
      </c>
      <c r="B84" s="16">
        <v>0.38100000000000001</v>
      </c>
      <c r="C84" s="16">
        <v>84.450999999999993</v>
      </c>
      <c r="D84" s="16">
        <v>26.047000000000001</v>
      </c>
      <c r="E84" s="16">
        <v>23.87</v>
      </c>
      <c r="F84" s="16">
        <v>30.86</v>
      </c>
      <c r="G84" s="16">
        <v>3.0249999999999999</v>
      </c>
      <c r="H84" s="16">
        <v>8.15</v>
      </c>
      <c r="I84" s="16">
        <v>3.6080000000000001</v>
      </c>
      <c r="J84" s="38">
        <v>3.7149999999999999</v>
      </c>
      <c r="K84" s="16">
        <v>14.218</v>
      </c>
      <c r="L84" s="16">
        <v>26.033999999999999</v>
      </c>
      <c r="M84" s="120">
        <v>28.886986168219128</v>
      </c>
      <c r="N84" s="38">
        <f t="shared" si="4"/>
        <v>2.0317193816443333</v>
      </c>
      <c r="O84" s="16">
        <v>6.6859999999999999</v>
      </c>
      <c r="P84" s="124">
        <f t="shared" si="5"/>
        <v>0.47024898016598676</v>
      </c>
      <c r="Q84" s="16">
        <v>731.29600000000005</v>
      </c>
      <c r="T84" s="1"/>
    </row>
    <row r="85" spans="1:20" x14ac:dyDescent="0.2">
      <c r="A85" s="39">
        <f t="shared" si="3"/>
        <v>45373</v>
      </c>
      <c r="B85" s="16">
        <v>0</v>
      </c>
      <c r="C85" s="16">
        <v>87.152000000000001</v>
      </c>
      <c r="D85" s="16">
        <v>25.224</v>
      </c>
      <c r="E85" s="16">
        <v>23.41</v>
      </c>
      <c r="F85" s="16">
        <v>29.03</v>
      </c>
      <c r="G85" s="16">
        <v>3.7370000000000001</v>
      </c>
      <c r="H85" s="16">
        <v>9.92</v>
      </c>
      <c r="I85" s="16">
        <v>349.596</v>
      </c>
      <c r="J85" s="38">
        <v>4.3620000000000001</v>
      </c>
      <c r="K85" s="16">
        <v>18.812999999999999</v>
      </c>
      <c r="L85" s="16">
        <v>26.122</v>
      </c>
      <c r="M85" s="120">
        <v>38.419847123786184</v>
      </c>
      <c r="N85" s="38">
        <f t="shared" si="4"/>
        <v>2.0421967322482426</v>
      </c>
      <c r="O85" s="16">
        <v>10.238</v>
      </c>
      <c r="P85" s="124">
        <f t="shared" si="5"/>
        <v>0.54419816084622341</v>
      </c>
      <c r="Q85" s="16">
        <v>730.77499999999998</v>
      </c>
      <c r="T85" s="1"/>
    </row>
    <row r="86" spans="1:20" x14ac:dyDescent="0.2">
      <c r="A86" s="39">
        <f t="shared" si="3"/>
        <v>45374</v>
      </c>
      <c r="B86" s="16">
        <v>0</v>
      </c>
      <c r="C86" s="16">
        <v>84.355000000000004</v>
      </c>
      <c r="D86" s="16">
        <v>25.311</v>
      </c>
      <c r="E86" s="16">
        <v>23.39</v>
      </c>
      <c r="F86" s="16">
        <v>29.65</v>
      </c>
      <c r="G86" s="16">
        <v>3.3250000000000002</v>
      </c>
      <c r="H86" s="16">
        <v>8.7200000000000006</v>
      </c>
      <c r="I86" s="16">
        <v>347.30900000000003</v>
      </c>
      <c r="J86" s="38">
        <v>4.8810000000000002</v>
      </c>
      <c r="K86" s="16">
        <v>21.061</v>
      </c>
      <c r="L86" s="16">
        <v>26.181999999999999</v>
      </c>
      <c r="M86" s="120">
        <v>42.841627880253007</v>
      </c>
      <c r="N86" s="38">
        <f t="shared" si="4"/>
        <v>2.0341687422369787</v>
      </c>
      <c r="O86" s="16">
        <v>11.618</v>
      </c>
      <c r="P86" s="124">
        <f t="shared" si="5"/>
        <v>0.55163572479939227</v>
      </c>
      <c r="Q86" s="16">
        <v>730.625</v>
      </c>
      <c r="T86" s="1"/>
    </row>
    <row r="87" spans="1:20" x14ac:dyDescent="0.2">
      <c r="A87" s="39">
        <f t="shared" si="3"/>
        <v>45375</v>
      </c>
      <c r="B87" s="16">
        <v>0</v>
      </c>
      <c r="C87" s="16">
        <v>86.468000000000004</v>
      </c>
      <c r="D87" s="16">
        <v>25.04</v>
      </c>
      <c r="E87" s="16">
        <v>23.05</v>
      </c>
      <c r="F87" s="16">
        <v>29.37</v>
      </c>
      <c r="G87" s="16">
        <v>3.8439999999999999</v>
      </c>
      <c r="H87" s="16">
        <v>8.7799999999999994</v>
      </c>
      <c r="I87" s="16">
        <v>334.12900000000002</v>
      </c>
      <c r="J87" s="38">
        <v>4.6420000000000003</v>
      </c>
      <c r="K87" s="16">
        <v>19.893999999999998</v>
      </c>
      <c r="L87" s="16">
        <v>26.242000000000001</v>
      </c>
      <c r="M87" s="120">
        <v>40.237012563428422</v>
      </c>
      <c r="N87" s="38">
        <f t="shared" si="4"/>
        <v>2.0225702504990664</v>
      </c>
      <c r="O87" s="16">
        <v>10.473000000000001</v>
      </c>
      <c r="P87" s="124">
        <f t="shared" si="5"/>
        <v>0.52644013270332768</v>
      </c>
      <c r="Q87" s="16">
        <v>730.21699999999998</v>
      </c>
      <c r="T87" s="1"/>
    </row>
    <row r="88" spans="1:20" x14ac:dyDescent="0.2">
      <c r="A88" s="39">
        <f t="shared" si="3"/>
        <v>45376</v>
      </c>
      <c r="B88" s="16">
        <v>0</v>
      </c>
      <c r="C88" s="16">
        <v>78.316999999999993</v>
      </c>
      <c r="D88" s="16">
        <v>25.934000000000001</v>
      </c>
      <c r="E88" s="16">
        <v>22.86</v>
      </c>
      <c r="F88" s="16">
        <v>30.81</v>
      </c>
      <c r="G88" s="16">
        <v>2.8679999999999999</v>
      </c>
      <c r="H88" s="16">
        <v>7.82</v>
      </c>
      <c r="I88" s="16">
        <v>350.44</v>
      </c>
      <c r="J88" s="38">
        <v>6.29</v>
      </c>
      <c r="K88" s="16">
        <v>26.279</v>
      </c>
      <c r="L88" s="16">
        <v>26.334</v>
      </c>
      <c r="M88" s="120">
        <v>52.839320999440993</v>
      </c>
      <c r="N88" s="38">
        <f t="shared" si="4"/>
        <v>2.0107051637977471</v>
      </c>
      <c r="O88" s="16">
        <v>13.231999999999999</v>
      </c>
      <c r="P88" s="124">
        <f t="shared" si="5"/>
        <v>0.50351992084934738</v>
      </c>
      <c r="Q88" s="16">
        <v>730.44200000000001</v>
      </c>
      <c r="T88" s="1"/>
    </row>
    <row r="89" spans="1:20" x14ac:dyDescent="0.2">
      <c r="A89" s="39">
        <f t="shared" si="3"/>
        <v>45377</v>
      </c>
      <c r="B89" s="16">
        <v>0</v>
      </c>
      <c r="C89" s="16">
        <v>81.402000000000001</v>
      </c>
      <c r="D89" s="16">
        <v>26.37</v>
      </c>
      <c r="E89" s="16">
        <v>22.13</v>
      </c>
      <c r="F89" s="16">
        <v>32.26</v>
      </c>
      <c r="G89" s="16">
        <v>2.2530000000000001</v>
      </c>
      <c r="H89" s="16">
        <v>6.41</v>
      </c>
      <c r="I89" s="16">
        <v>115.971</v>
      </c>
      <c r="J89" s="38">
        <v>5.5250000000000004</v>
      </c>
      <c r="K89" s="16">
        <v>23.789000000000001</v>
      </c>
      <c r="L89" s="16">
        <v>26.23</v>
      </c>
      <c r="M89" s="120">
        <v>47.93663767369646</v>
      </c>
      <c r="N89" s="38">
        <f t="shared" si="4"/>
        <v>2.0150757776155559</v>
      </c>
      <c r="O89" s="16">
        <v>13.632</v>
      </c>
      <c r="P89" s="124">
        <f t="shared" si="5"/>
        <v>0.57303795872041696</v>
      </c>
      <c r="Q89" s="16">
        <v>730.63300000000004</v>
      </c>
      <c r="T89" s="1"/>
    </row>
    <row r="90" spans="1:20" x14ac:dyDescent="0.2">
      <c r="A90" s="39">
        <f t="shared" si="3"/>
        <v>45378</v>
      </c>
      <c r="B90" s="16">
        <v>0</v>
      </c>
      <c r="C90" s="16">
        <v>86.513000000000005</v>
      </c>
      <c r="D90" s="16">
        <v>26.007999999999999</v>
      </c>
      <c r="E90" s="16">
        <v>23.64</v>
      </c>
      <c r="F90" s="16">
        <v>31.71</v>
      </c>
      <c r="G90" s="16">
        <v>2.4940000000000002</v>
      </c>
      <c r="H90" s="16">
        <v>8.68</v>
      </c>
      <c r="I90" s="16">
        <v>154.55600000000001</v>
      </c>
      <c r="J90" s="38">
        <v>4.9119999999999999</v>
      </c>
      <c r="K90" s="16">
        <v>21.518000000000001</v>
      </c>
      <c r="L90" s="16">
        <v>26.210999999999999</v>
      </c>
      <c r="M90" s="120">
        <v>43.31674164749306</v>
      </c>
      <c r="N90" s="38">
        <f t="shared" si="4"/>
        <v>2.0130468281203204</v>
      </c>
      <c r="O90" s="16">
        <v>12.037000000000001</v>
      </c>
      <c r="P90" s="124">
        <f t="shared" si="5"/>
        <v>0.55939213681568922</v>
      </c>
      <c r="Q90" s="16">
        <v>731.31299999999999</v>
      </c>
      <c r="T90" s="1"/>
    </row>
    <row r="91" spans="1:20" x14ac:dyDescent="0.2">
      <c r="A91" s="39">
        <f t="shared" si="3"/>
        <v>45379</v>
      </c>
      <c r="B91" s="16">
        <v>0.127</v>
      </c>
      <c r="C91" s="16">
        <v>84.269000000000005</v>
      </c>
      <c r="D91" s="16">
        <v>26.440999999999999</v>
      </c>
      <c r="E91" s="16">
        <v>23.19</v>
      </c>
      <c r="F91" s="16">
        <v>33.24</v>
      </c>
      <c r="G91" s="16">
        <v>2.415</v>
      </c>
      <c r="H91" s="16">
        <v>7.62</v>
      </c>
      <c r="I91" s="16">
        <v>135.13999999999999</v>
      </c>
      <c r="J91" s="38">
        <v>5.415</v>
      </c>
      <c r="K91" s="16">
        <v>23.326000000000001</v>
      </c>
      <c r="L91" s="16">
        <v>26.234999999999999</v>
      </c>
      <c r="M91" s="120">
        <v>47.012330148340212</v>
      </c>
      <c r="N91" s="38">
        <f t="shared" si="4"/>
        <v>2.0154475755954819</v>
      </c>
      <c r="O91" s="16">
        <v>12.895</v>
      </c>
      <c r="P91" s="124">
        <f t="shared" si="5"/>
        <v>0.55281659950270079</v>
      </c>
      <c r="Q91" s="16">
        <v>731.55</v>
      </c>
    </row>
    <row r="92" spans="1:20" x14ac:dyDescent="0.2">
      <c r="A92" s="39">
        <f t="shared" ref="A92:A155" si="6">A91+1</f>
        <v>45380</v>
      </c>
      <c r="B92" s="16">
        <v>0</v>
      </c>
      <c r="C92" s="16">
        <v>76.838999999999999</v>
      </c>
      <c r="D92" s="16">
        <v>25.576000000000001</v>
      </c>
      <c r="E92" s="16">
        <v>23.5</v>
      </c>
      <c r="F92" s="16">
        <v>29.87</v>
      </c>
      <c r="G92" s="16">
        <v>4.0960000000000001</v>
      </c>
      <c r="H92" s="16">
        <v>10.68</v>
      </c>
      <c r="I92" s="16">
        <v>7.9370000000000003</v>
      </c>
      <c r="J92" s="38">
        <v>6.6180000000000003</v>
      </c>
      <c r="K92" s="16">
        <v>26.036000000000001</v>
      </c>
      <c r="L92" s="16">
        <v>26.561</v>
      </c>
      <c r="M92" s="120">
        <v>52.06595432721592</v>
      </c>
      <c r="N92" s="38">
        <f t="shared" si="4"/>
        <v>1.999767795637422</v>
      </c>
      <c r="O92" s="16">
        <v>12.922000000000001</v>
      </c>
      <c r="P92" s="124">
        <f t="shared" si="5"/>
        <v>0.49631279766477188</v>
      </c>
      <c r="Q92" s="16">
        <v>731.82899999999995</v>
      </c>
    </row>
    <row r="93" spans="1:20" x14ac:dyDescent="0.2">
      <c r="A93" s="39">
        <f t="shared" si="6"/>
        <v>45381</v>
      </c>
      <c r="B93" s="16">
        <v>0</v>
      </c>
      <c r="C93" s="16">
        <v>76.453999999999994</v>
      </c>
      <c r="D93" s="16">
        <v>25.097999999999999</v>
      </c>
      <c r="E93" s="16">
        <v>22.97</v>
      </c>
      <c r="F93" s="16">
        <v>29.06</v>
      </c>
      <c r="G93" s="16">
        <v>4.5679999999999996</v>
      </c>
      <c r="H93" s="16">
        <v>11.96</v>
      </c>
      <c r="I93" s="16">
        <v>357.16699999999997</v>
      </c>
      <c r="J93" s="38">
        <v>6.1040000000000001</v>
      </c>
      <c r="K93" s="16">
        <v>23.114999999999998</v>
      </c>
      <c r="L93" s="16">
        <v>26.675999999999998</v>
      </c>
      <c r="M93" s="120">
        <v>46.421267540286173</v>
      </c>
      <c r="N93" s="38">
        <f t="shared" si="4"/>
        <v>2.0082746069775546</v>
      </c>
      <c r="O93" s="16">
        <v>12.074999999999999</v>
      </c>
      <c r="P93" s="124">
        <f t="shared" si="5"/>
        <v>0.52238805970149249</v>
      </c>
      <c r="Q93" s="16">
        <v>731.9</v>
      </c>
    </row>
    <row r="94" spans="1:20" x14ac:dyDescent="0.2">
      <c r="A94" s="39">
        <f t="shared" si="6"/>
        <v>45382</v>
      </c>
      <c r="B94" s="16">
        <v>0</v>
      </c>
      <c r="C94" s="16">
        <v>79.364999999999995</v>
      </c>
      <c r="D94" s="16">
        <v>25.402000000000001</v>
      </c>
      <c r="E94" s="16">
        <v>23.25</v>
      </c>
      <c r="F94" s="16">
        <v>30.14</v>
      </c>
      <c r="G94" s="16">
        <v>4.665</v>
      </c>
      <c r="H94" s="16">
        <v>10.35</v>
      </c>
      <c r="I94" s="16">
        <v>349.97399999999999</v>
      </c>
      <c r="J94" s="38">
        <v>5.5449999999999999</v>
      </c>
      <c r="K94" s="16">
        <v>20.928000000000001</v>
      </c>
      <c r="L94" s="16">
        <v>26.564</v>
      </c>
      <c r="M94" s="120">
        <v>42.605410197104383</v>
      </c>
      <c r="N94" s="38">
        <f t="shared" si="4"/>
        <v>2.0358089734854921</v>
      </c>
      <c r="O94" s="16">
        <v>11.441000000000001</v>
      </c>
      <c r="P94" s="124">
        <f t="shared" si="5"/>
        <v>0.54668386850152906</v>
      </c>
      <c r="Q94" s="16">
        <v>732.01700000000005</v>
      </c>
      <c r="R94" s="16"/>
    </row>
    <row r="95" spans="1:20" x14ac:dyDescent="0.2">
      <c r="A95" s="39">
        <f t="shared" si="6"/>
        <v>45383</v>
      </c>
      <c r="B95" s="16">
        <v>0</v>
      </c>
      <c r="C95" s="16">
        <v>84.501999999999995</v>
      </c>
      <c r="D95" s="16">
        <v>24.817</v>
      </c>
      <c r="E95" s="16">
        <v>22.73</v>
      </c>
      <c r="F95" s="16">
        <v>29.47</v>
      </c>
      <c r="G95" s="16">
        <v>4.1509999999999998</v>
      </c>
      <c r="H95" s="16">
        <v>10.68</v>
      </c>
      <c r="I95" s="16">
        <v>351.74</v>
      </c>
      <c r="J95" s="38">
        <v>5.0220000000000002</v>
      </c>
      <c r="K95" s="16">
        <v>20.658999999999999</v>
      </c>
      <c r="L95" s="16">
        <v>26.527999999999999</v>
      </c>
      <c r="M95" s="120">
        <v>41.721019485798855</v>
      </c>
      <c r="N95" s="38">
        <f t="shared" si="4"/>
        <v>2.0195081797666323</v>
      </c>
      <c r="O95" s="16">
        <v>11.304</v>
      </c>
      <c r="P95" s="124">
        <f t="shared" si="5"/>
        <v>0.54717072462365079</v>
      </c>
      <c r="Q95" s="16">
        <v>732.22500000000002</v>
      </c>
      <c r="R95" s="16"/>
    </row>
    <row r="96" spans="1:20" x14ac:dyDescent="0.2">
      <c r="A96" s="39">
        <f t="shared" si="6"/>
        <v>45384</v>
      </c>
      <c r="J96" s="38"/>
      <c r="N96" s="38"/>
      <c r="P96" s="124"/>
      <c r="Q96" s="16"/>
      <c r="R96" s="16"/>
    </row>
    <row r="97" spans="1:18" x14ac:dyDescent="0.2">
      <c r="A97" s="39">
        <f t="shared" si="6"/>
        <v>45385</v>
      </c>
      <c r="J97" s="38"/>
      <c r="N97" s="38"/>
      <c r="P97" s="124"/>
      <c r="Q97" s="16"/>
      <c r="R97" s="16"/>
    </row>
    <row r="98" spans="1:18" x14ac:dyDescent="0.2">
      <c r="A98" s="39">
        <f t="shared" si="6"/>
        <v>45386</v>
      </c>
      <c r="J98" s="38"/>
      <c r="N98" s="38"/>
      <c r="P98" s="124"/>
      <c r="Q98" s="16"/>
      <c r="R98" s="16"/>
    </row>
    <row r="99" spans="1:18" x14ac:dyDescent="0.2">
      <c r="A99" s="39">
        <f t="shared" si="6"/>
        <v>45387</v>
      </c>
      <c r="J99" s="38"/>
      <c r="N99" s="38"/>
      <c r="P99" s="124"/>
      <c r="Q99" s="16"/>
      <c r="R99" s="16"/>
    </row>
    <row r="100" spans="1:18" x14ac:dyDescent="0.2">
      <c r="A100" s="39">
        <f t="shared" si="6"/>
        <v>45388</v>
      </c>
      <c r="J100" s="38"/>
      <c r="N100" s="38"/>
      <c r="P100" s="124"/>
      <c r="Q100" s="16"/>
      <c r="R100" s="16"/>
    </row>
    <row r="101" spans="1:18" x14ac:dyDescent="0.2">
      <c r="A101" s="39">
        <f t="shared" si="6"/>
        <v>45389</v>
      </c>
      <c r="J101" s="38"/>
      <c r="N101" s="38"/>
      <c r="P101" s="124"/>
      <c r="Q101" s="16"/>
      <c r="R101" s="16"/>
    </row>
    <row r="102" spans="1:18" x14ac:dyDescent="0.2">
      <c r="A102" s="39">
        <f t="shared" si="6"/>
        <v>45390</v>
      </c>
      <c r="J102" s="38"/>
      <c r="N102" s="38"/>
      <c r="P102" s="124"/>
      <c r="Q102" s="16"/>
      <c r="R102" s="16"/>
    </row>
    <row r="103" spans="1:18" x14ac:dyDescent="0.2">
      <c r="A103" s="39">
        <f t="shared" si="6"/>
        <v>45391</v>
      </c>
      <c r="J103" s="38"/>
      <c r="N103" s="38"/>
      <c r="P103" s="124"/>
      <c r="Q103" s="16"/>
      <c r="R103" s="16"/>
    </row>
    <row r="104" spans="1:18" x14ac:dyDescent="0.2">
      <c r="A104" s="39">
        <f t="shared" si="6"/>
        <v>45392</v>
      </c>
      <c r="J104" s="38"/>
      <c r="N104" s="38"/>
      <c r="P104" s="124"/>
      <c r="Q104" s="16"/>
      <c r="R104" s="16"/>
    </row>
    <row r="105" spans="1:18" x14ac:dyDescent="0.2">
      <c r="A105" s="39">
        <f t="shared" si="6"/>
        <v>45393</v>
      </c>
      <c r="J105" s="38"/>
      <c r="N105" s="38"/>
      <c r="P105" s="124"/>
      <c r="Q105" s="16"/>
      <c r="R105" s="16"/>
    </row>
    <row r="106" spans="1:18" x14ac:dyDescent="0.2">
      <c r="A106" s="39">
        <f t="shared" si="6"/>
        <v>45394</v>
      </c>
      <c r="J106" s="38"/>
      <c r="N106" s="38"/>
      <c r="P106" s="124"/>
      <c r="Q106" s="16"/>
      <c r="R106" s="16"/>
    </row>
    <row r="107" spans="1:18" x14ac:dyDescent="0.2">
      <c r="A107" s="39">
        <f t="shared" si="6"/>
        <v>45395</v>
      </c>
      <c r="J107" s="38"/>
      <c r="N107" s="38"/>
      <c r="P107" s="124"/>
      <c r="Q107" s="16"/>
      <c r="R107" s="16"/>
    </row>
    <row r="108" spans="1:18" x14ac:dyDescent="0.2">
      <c r="A108" s="39">
        <f t="shared" si="6"/>
        <v>45396</v>
      </c>
      <c r="J108" s="38"/>
      <c r="N108" s="38"/>
      <c r="P108" s="124"/>
      <c r="Q108" s="16"/>
      <c r="R108" s="16"/>
    </row>
    <row r="109" spans="1:18" x14ac:dyDescent="0.2">
      <c r="A109" s="39">
        <f t="shared" si="6"/>
        <v>45397</v>
      </c>
      <c r="J109" s="38"/>
      <c r="N109" s="38"/>
      <c r="P109" s="124"/>
      <c r="Q109" s="16"/>
      <c r="R109" s="16"/>
    </row>
    <row r="110" spans="1:18" x14ac:dyDescent="0.2">
      <c r="A110" s="39">
        <f t="shared" si="6"/>
        <v>45398</v>
      </c>
      <c r="J110" s="38"/>
      <c r="N110" s="38"/>
      <c r="P110" s="124"/>
      <c r="Q110" s="16"/>
      <c r="R110" s="16"/>
    </row>
    <row r="111" spans="1:18" x14ac:dyDescent="0.2">
      <c r="A111" s="39">
        <f t="shared" si="6"/>
        <v>45399</v>
      </c>
      <c r="J111" s="38"/>
      <c r="N111" s="38"/>
      <c r="P111" s="124"/>
      <c r="Q111" s="16"/>
      <c r="R111" s="16"/>
    </row>
    <row r="112" spans="1:18" x14ac:dyDescent="0.2">
      <c r="A112" s="39">
        <f t="shared" si="6"/>
        <v>45400</v>
      </c>
      <c r="J112" s="38"/>
      <c r="N112" s="38"/>
      <c r="P112" s="124"/>
      <c r="Q112" s="16"/>
      <c r="R112" s="16"/>
    </row>
    <row r="113" spans="1:18" x14ac:dyDescent="0.2">
      <c r="A113" s="39">
        <f t="shared" si="6"/>
        <v>45401</v>
      </c>
      <c r="J113" s="38"/>
      <c r="N113" s="38"/>
      <c r="P113" s="124"/>
      <c r="Q113" s="16"/>
      <c r="R113" s="16"/>
    </row>
    <row r="114" spans="1:18" x14ac:dyDescent="0.2">
      <c r="A114" s="39">
        <f t="shared" si="6"/>
        <v>45402</v>
      </c>
      <c r="J114" s="38"/>
      <c r="N114" s="38"/>
      <c r="P114" s="124"/>
      <c r="Q114" s="16"/>
      <c r="R114" s="16"/>
    </row>
    <row r="115" spans="1:18" x14ac:dyDescent="0.2">
      <c r="A115" s="39">
        <f t="shared" si="6"/>
        <v>45403</v>
      </c>
      <c r="J115" s="38"/>
      <c r="N115" s="38"/>
      <c r="P115" s="124"/>
      <c r="Q115" s="16"/>
      <c r="R115" s="16"/>
    </row>
    <row r="116" spans="1:18" x14ac:dyDescent="0.2">
      <c r="A116" s="39">
        <f t="shared" si="6"/>
        <v>45404</v>
      </c>
      <c r="J116" s="38"/>
      <c r="N116" s="38"/>
      <c r="P116" s="124"/>
      <c r="Q116" s="16"/>
      <c r="R116" s="16"/>
    </row>
    <row r="117" spans="1:18" x14ac:dyDescent="0.2">
      <c r="A117" s="39">
        <f t="shared" si="6"/>
        <v>45405</v>
      </c>
      <c r="J117" s="38"/>
      <c r="N117" s="38"/>
      <c r="P117" s="124"/>
      <c r="Q117" s="16"/>
      <c r="R117" s="16"/>
    </row>
    <row r="118" spans="1:18" x14ac:dyDescent="0.2">
      <c r="A118" s="39">
        <f t="shared" si="6"/>
        <v>45406</v>
      </c>
      <c r="J118" s="38"/>
      <c r="N118" s="38"/>
      <c r="P118" s="124"/>
      <c r="Q118" s="16"/>
      <c r="R118" s="16"/>
    </row>
    <row r="119" spans="1:18" x14ac:dyDescent="0.2">
      <c r="A119" s="39">
        <f t="shared" si="6"/>
        <v>45407</v>
      </c>
      <c r="J119" s="38"/>
      <c r="N119" s="38"/>
      <c r="P119" s="124"/>
      <c r="Q119" s="16"/>
      <c r="R119" s="16"/>
    </row>
    <row r="120" spans="1:18" x14ac:dyDescent="0.2">
      <c r="A120" s="39">
        <f t="shared" si="6"/>
        <v>45408</v>
      </c>
      <c r="J120" s="38"/>
      <c r="N120" s="38"/>
      <c r="P120" s="124"/>
      <c r="Q120" s="16"/>
      <c r="R120" s="16"/>
    </row>
    <row r="121" spans="1:18" x14ac:dyDescent="0.2">
      <c r="A121" s="39">
        <f t="shared" si="6"/>
        <v>45409</v>
      </c>
      <c r="J121" s="38"/>
      <c r="N121" s="38"/>
      <c r="P121" s="124"/>
      <c r="Q121" s="16"/>
      <c r="R121" s="16"/>
    </row>
    <row r="122" spans="1:18" x14ac:dyDescent="0.2">
      <c r="A122" s="39">
        <f t="shared" si="6"/>
        <v>45410</v>
      </c>
      <c r="J122" s="38"/>
      <c r="N122" s="38"/>
      <c r="P122" s="124"/>
      <c r="Q122" s="16"/>
      <c r="R122" s="16"/>
    </row>
    <row r="123" spans="1:18" x14ac:dyDescent="0.2">
      <c r="A123" s="39">
        <f t="shared" si="6"/>
        <v>45411</v>
      </c>
      <c r="J123" s="38"/>
      <c r="N123" s="38"/>
      <c r="P123" s="124"/>
      <c r="Q123" s="16"/>
      <c r="R123" s="16"/>
    </row>
    <row r="124" spans="1:18" x14ac:dyDescent="0.2">
      <c r="A124" s="39">
        <f t="shared" si="6"/>
        <v>45412</v>
      </c>
      <c r="J124" s="38"/>
      <c r="K124" s="120"/>
      <c r="M124" s="16"/>
      <c r="N124" s="38"/>
      <c r="P124" s="124"/>
      <c r="Q124" s="16"/>
      <c r="R124" s="16"/>
    </row>
    <row r="125" spans="1:18" x14ac:dyDescent="0.2">
      <c r="A125" s="39">
        <f t="shared" si="6"/>
        <v>45413</v>
      </c>
      <c r="J125" s="38"/>
      <c r="K125" s="120"/>
      <c r="M125" s="16"/>
      <c r="N125" s="38"/>
      <c r="P125" s="124"/>
      <c r="Q125" s="16"/>
    </row>
    <row r="126" spans="1:18" x14ac:dyDescent="0.2">
      <c r="A126" s="39">
        <f t="shared" si="6"/>
        <v>45414</v>
      </c>
      <c r="J126" s="38"/>
      <c r="K126" s="120"/>
      <c r="M126" s="16"/>
      <c r="N126" s="38"/>
      <c r="P126" s="124"/>
      <c r="Q126" s="16"/>
    </row>
    <row r="127" spans="1:18" x14ac:dyDescent="0.2">
      <c r="A127" s="39">
        <f t="shared" si="6"/>
        <v>45415</v>
      </c>
      <c r="J127" s="38"/>
      <c r="K127" s="120"/>
      <c r="M127" s="16"/>
      <c r="N127" s="38"/>
      <c r="P127" s="124"/>
      <c r="Q127" s="16"/>
    </row>
    <row r="128" spans="1:18" x14ac:dyDescent="0.2">
      <c r="A128" s="39">
        <f t="shared" si="6"/>
        <v>45416</v>
      </c>
      <c r="J128" s="38"/>
      <c r="K128" s="120"/>
      <c r="M128" s="16"/>
      <c r="N128" s="38"/>
      <c r="P128" s="124"/>
      <c r="Q128" s="16"/>
    </row>
    <row r="129" spans="1:17" x14ac:dyDescent="0.2">
      <c r="A129" s="39">
        <f t="shared" si="6"/>
        <v>45417</v>
      </c>
      <c r="J129" s="38"/>
      <c r="K129" s="120"/>
      <c r="M129" s="16"/>
      <c r="N129" s="38"/>
      <c r="P129" s="124"/>
      <c r="Q129" s="82"/>
    </row>
    <row r="130" spans="1:17" x14ac:dyDescent="0.2">
      <c r="A130" s="39">
        <f t="shared" si="6"/>
        <v>45418</v>
      </c>
      <c r="J130" s="38"/>
      <c r="K130" s="120"/>
      <c r="M130" s="16"/>
      <c r="N130" s="38"/>
      <c r="P130" s="124"/>
      <c r="Q130" s="16"/>
    </row>
    <row r="131" spans="1:17" x14ac:dyDescent="0.2">
      <c r="A131" s="39">
        <f t="shared" si="6"/>
        <v>45419</v>
      </c>
      <c r="J131" s="38"/>
      <c r="K131" s="120"/>
      <c r="M131" s="16"/>
      <c r="N131" s="38"/>
      <c r="P131" s="124"/>
      <c r="Q131" s="16"/>
    </row>
    <row r="132" spans="1:17" x14ac:dyDescent="0.2">
      <c r="A132" s="39">
        <f t="shared" si="6"/>
        <v>45420</v>
      </c>
      <c r="J132" s="38"/>
      <c r="K132" s="120"/>
      <c r="M132" s="16"/>
      <c r="N132" s="38"/>
      <c r="P132" s="124"/>
      <c r="Q132" s="16"/>
    </row>
    <row r="133" spans="1:17" x14ac:dyDescent="0.2">
      <c r="A133" s="39">
        <f t="shared" si="6"/>
        <v>45421</v>
      </c>
      <c r="J133" s="38"/>
      <c r="K133" s="120"/>
      <c r="M133" s="16"/>
      <c r="N133" s="38"/>
      <c r="P133" s="124"/>
      <c r="Q133" s="16"/>
    </row>
    <row r="134" spans="1:17" x14ac:dyDescent="0.2">
      <c r="A134" s="39">
        <f t="shared" si="6"/>
        <v>45422</v>
      </c>
      <c r="J134" s="38"/>
      <c r="K134" s="120"/>
      <c r="M134" s="16"/>
      <c r="N134" s="38"/>
      <c r="P134" s="124"/>
      <c r="Q134" s="16"/>
    </row>
    <row r="135" spans="1:17" x14ac:dyDescent="0.2">
      <c r="A135" s="39">
        <f t="shared" si="6"/>
        <v>45423</v>
      </c>
      <c r="J135" s="38"/>
      <c r="K135" s="120"/>
      <c r="M135" s="16"/>
      <c r="N135" s="38"/>
      <c r="P135" s="124"/>
      <c r="Q135" s="16"/>
    </row>
    <row r="136" spans="1:17" x14ac:dyDescent="0.2">
      <c r="A136" s="39">
        <f t="shared" si="6"/>
        <v>45424</v>
      </c>
      <c r="J136" s="38"/>
      <c r="K136" s="120"/>
      <c r="M136" s="16"/>
      <c r="N136" s="38"/>
      <c r="P136" s="124"/>
      <c r="Q136" s="16"/>
    </row>
    <row r="137" spans="1:17" x14ac:dyDescent="0.2">
      <c r="A137" s="39">
        <f t="shared" si="6"/>
        <v>45425</v>
      </c>
      <c r="J137" s="38"/>
      <c r="K137" s="120"/>
      <c r="M137" s="16"/>
      <c r="N137" s="38"/>
      <c r="P137" s="124"/>
      <c r="Q137" s="16"/>
    </row>
    <row r="138" spans="1:17" x14ac:dyDescent="0.2">
      <c r="A138" s="39">
        <f t="shared" si="6"/>
        <v>45426</v>
      </c>
      <c r="J138" s="38"/>
      <c r="K138" s="120"/>
      <c r="M138" s="16"/>
      <c r="N138" s="38"/>
      <c r="P138" s="124"/>
      <c r="Q138" s="16"/>
    </row>
    <row r="139" spans="1:17" x14ac:dyDescent="0.2">
      <c r="A139" s="39">
        <f t="shared" si="6"/>
        <v>45427</v>
      </c>
      <c r="J139" s="38"/>
      <c r="K139" s="120"/>
      <c r="M139" s="16"/>
      <c r="N139" s="38"/>
      <c r="P139" s="124"/>
      <c r="Q139" s="16"/>
    </row>
    <row r="140" spans="1:17" x14ac:dyDescent="0.2">
      <c r="A140" s="39">
        <f t="shared" si="6"/>
        <v>45428</v>
      </c>
      <c r="J140" s="38"/>
      <c r="K140" s="120"/>
      <c r="M140" s="16"/>
      <c r="N140" s="38"/>
      <c r="P140" s="124"/>
      <c r="Q140" s="16"/>
    </row>
    <row r="141" spans="1:17" x14ac:dyDescent="0.2">
      <c r="A141" s="39">
        <f t="shared" si="6"/>
        <v>45429</v>
      </c>
      <c r="J141" s="38"/>
      <c r="K141" s="120"/>
      <c r="M141" s="16"/>
      <c r="N141" s="38"/>
      <c r="P141" s="124"/>
      <c r="Q141" s="16"/>
    </row>
    <row r="142" spans="1:17" x14ac:dyDescent="0.2">
      <c r="A142" s="39">
        <f t="shared" si="6"/>
        <v>45430</v>
      </c>
      <c r="J142" s="38"/>
      <c r="K142" s="120"/>
      <c r="M142" s="16"/>
      <c r="N142" s="38"/>
      <c r="P142" s="124"/>
      <c r="Q142" s="16"/>
    </row>
    <row r="143" spans="1:17" x14ac:dyDescent="0.2">
      <c r="A143" s="39">
        <f t="shared" si="6"/>
        <v>45431</v>
      </c>
      <c r="J143" s="38"/>
      <c r="K143" s="120"/>
      <c r="M143" s="16"/>
      <c r="N143" s="38"/>
      <c r="P143" s="124"/>
      <c r="Q143" s="16"/>
    </row>
    <row r="144" spans="1:17" x14ac:dyDescent="0.2">
      <c r="A144" s="39">
        <f t="shared" si="6"/>
        <v>45432</v>
      </c>
      <c r="J144" s="38"/>
      <c r="K144" s="120"/>
      <c r="M144" s="16"/>
      <c r="N144" s="38"/>
      <c r="P144" s="124"/>
      <c r="Q144" s="16"/>
    </row>
    <row r="145" spans="1:17" x14ac:dyDescent="0.2">
      <c r="A145" s="39">
        <f t="shared" si="6"/>
        <v>45433</v>
      </c>
      <c r="J145" s="38"/>
      <c r="K145" s="120"/>
      <c r="M145" s="16"/>
      <c r="N145" s="38"/>
      <c r="P145" s="124"/>
      <c r="Q145" s="16"/>
    </row>
    <row r="146" spans="1:17" x14ac:dyDescent="0.2">
      <c r="A146" s="39">
        <f t="shared" si="6"/>
        <v>45434</v>
      </c>
      <c r="J146" s="38"/>
      <c r="K146" s="120"/>
      <c r="M146" s="16"/>
      <c r="N146" s="38"/>
      <c r="P146" s="124"/>
      <c r="Q146" s="16"/>
    </row>
    <row r="147" spans="1:17" x14ac:dyDescent="0.2">
      <c r="A147" s="39">
        <f t="shared" si="6"/>
        <v>45435</v>
      </c>
      <c r="J147" s="38"/>
      <c r="K147" s="120"/>
      <c r="M147" s="16"/>
      <c r="N147" s="38"/>
      <c r="P147" s="124"/>
      <c r="Q147" s="16"/>
    </row>
    <row r="148" spans="1:17" x14ac:dyDescent="0.2">
      <c r="A148" s="39">
        <f t="shared" si="6"/>
        <v>45436</v>
      </c>
      <c r="J148" s="38"/>
      <c r="K148" s="120"/>
      <c r="M148" s="16"/>
      <c r="N148" s="38"/>
      <c r="P148" s="124"/>
      <c r="Q148" s="16"/>
    </row>
    <row r="149" spans="1:17" x14ac:dyDescent="0.2">
      <c r="A149" s="39">
        <f t="shared" si="6"/>
        <v>45437</v>
      </c>
      <c r="J149" s="38"/>
      <c r="K149" s="120"/>
      <c r="M149" s="16"/>
      <c r="N149" s="38"/>
      <c r="P149" s="124"/>
      <c r="Q149" s="16"/>
    </row>
    <row r="150" spans="1:17" x14ac:dyDescent="0.2">
      <c r="A150" s="39">
        <f t="shared" si="6"/>
        <v>45438</v>
      </c>
      <c r="J150" s="38"/>
      <c r="K150" s="120"/>
      <c r="M150" s="16"/>
      <c r="N150" s="38"/>
      <c r="P150" s="124"/>
      <c r="Q150" s="16"/>
    </row>
    <row r="151" spans="1:17" x14ac:dyDescent="0.2">
      <c r="A151" s="39">
        <f t="shared" si="6"/>
        <v>45439</v>
      </c>
      <c r="J151" s="38"/>
      <c r="K151" s="120"/>
      <c r="M151" s="16"/>
      <c r="N151" s="38"/>
      <c r="P151" s="124"/>
      <c r="Q151" s="16"/>
    </row>
    <row r="152" spans="1:17" x14ac:dyDescent="0.2">
      <c r="A152" s="39">
        <f t="shared" si="6"/>
        <v>45440</v>
      </c>
      <c r="J152" s="38"/>
      <c r="K152" s="120"/>
      <c r="M152" s="16"/>
      <c r="N152" s="38"/>
      <c r="P152" s="124"/>
      <c r="Q152" s="16"/>
    </row>
    <row r="153" spans="1:17" x14ac:dyDescent="0.2">
      <c r="A153" s="39">
        <f t="shared" si="6"/>
        <v>45441</v>
      </c>
      <c r="J153" s="38"/>
      <c r="K153" s="120"/>
      <c r="M153" s="16"/>
      <c r="N153" s="38"/>
      <c r="P153" s="124"/>
      <c r="Q153" s="16"/>
    </row>
    <row r="154" spans="1:17" x14ac:dyDescent="0.2">
      <c r="A154" s="39">
        <f t="shared" si="6"/>
        <v>45442</v>
      </c>
      <c r="J154" s="38"/>
      <c r="K154" s="120"/>
      <c r="M154" s="16"/>
      <c r="N154" s="38"/>
      <c r="P154" s="124"/>
      <c r="Q154" s="16"/>
    </row>
    <row r="155" spans="1:17" x14ac:dyDescent="0.2">
      <c r="A155" s="39">
        <f t="shared" si="6"/>
        <v>45443</v>
      </c>
      <c r="J155" s="38"/>
      <c r="N155" s="38"/>
      <c r="P155" s="124"/>
      <c r="Q155" s="16"/>
    </row>
    <row r="156" spans="1:17" x14ac:dyDescent="0.2">
      <c r="A156" s="39">
        <f t="shared" ref="A156:A219" si="7">A155+1</f>
        <v>45444</v>
      </c>
      <c r="J156" s="38"/>
      <c r="N156" s="38"/>
      <c r="P156" s="124"/>
      <c r="Q156" s="16"/>
    </row>
    <row r="157" spans="1:17" x14ac:dyDescent="0.2">
      <c r="A157" s="39">
        <f t="shared" si="7"/>
        <v>45445</v>
      </c>
      <c r="J157" s="38"/>
      <c r="N157" s="38"/>
      <c r="P157" s="124"/>
      <c r="Q157" s="16"/>
    </row>
    <row r="158" spans="1:17" x14ac:dyDescent="0.2">
      <c r="A158" s="39">
        <f t="shared" si="7"/>
        <v>45446</v>
      </c>
      <c r="J158" s="38"/>
      <c r="N158" s="38"/>
      <c r="P158" s="124"/>
      <c r="Q158" s="16"/>
    </row>
    <row r="159" spans="1:17" x14ac:dyDescent="0.2">
      <c r="A159" s="39">
        <f t="shared" si="7"/>
        <v>45447</v>
      </c>
      <c r="J159" s="38"/>
      <c r="N159" s="38"/>
      <c r="P159" s="124"/>
      <c r="Q159" s="16"/>
    </row>
    <row r="160" spans="1:17" x14ac:dyDescent="0.2">
      <c r="A160" s="39">
        <f t="shared" si="7"/>
        <v>45448</v>
      </c>
      <c r="J160" s="38"/>
      <c r="N160" s="38"/>
      <c r="P160" s="124"/>
      <c r="Q160" s="16"/>
    </row>
    <row r="161" spans="1:17" x14ac:dyDescent="0.2">
      <c r="A161" s="39">
        <f t="shared" si="7"/>
        <v>45449</v>
      </c>
      <c r="J161" s="38"/>
      <c r="N161" s="38"/>
      <c r="P161" s="124"/>
      <c r="Q161" s="16"/>
    </row>
    <row r="162" spans="1:17" x14ac:dyDescent="0.2">
      <c r="A162" s="39">
        <f t="shared" si="7"/>
        <v>45450</v>
      </c>
      <c r="J162" s="38"/>
      <c r="N162" s="38"/>
      <c r="P162" s="124"/>
      <c r="Q162" s="16"/>
    </row>
    <row r="163" spans="1:17" x14ac:dyDescent="0.2">
      <c r="A163" s="39">
        <f t="shared" si="7"/>
        <v>45451</v>
      </c>
      <c r="J163" s="38"/>
      <c r="N163" s="38"/>
      <c r="P163" s="124"/>
      <c r="Q163" s="16"/>
    </row>
    <row r="164" spans="1:17" x14ac:dyDescent="0.2">
      <c r="A164" s="39">
        <f t="shared" si="7"/>
        <v>45452</v>
      </c>
      <c r="J164" s="38"/>
      <c r="N164" s="38"/>
      <c r="P164" s="124"/>
      <c r="Q164" s="16"/>
    </row>
    <row r="165" spans="1:17" x14ac:dyDescent="0.2">
      <c r="A165" s="39">
        <f t="shared" si="7"/>
        <v>45453</v>
      </c>
      <c r="J165" s="38"/>
      <c r="N165" s="38"/>
      <c r="P165" s="124"/>
      <c r="Q165" s="16"/>
    </row>
    <row r="166" spans="1:17" x14ac:dyDescent="0.2">
      <c r="A166" s="39">
        <f t="shared" si="7"/>
        <v>45454</v>
      </c>
      <c r="J166" s="38"/>
      <c r="N166" s="38"/>
      <c r="P166" s="124"/>
      <c r="Q166" s="16"/>
    </row>
    <row r="167" spans="1:17" x14ac:dyDescent="0.2">
      <c r="A167" s="39">
        <f t="shared" si="7"/>
        <v>45455</v>
      </c>
      <c r="J167" s="38"/>
      <c r="N167" s="38"/>
      <c r="P167" s="124"/>
      <c r="Q167" s="16"/>
    </row>
    <row r="168" spans="1:17" x14ac:dyDescent="0.2">
      <c r="A168" s="39">
        <f t="shared" si="7"/>
        <v>45456</v>
      </c>
      <c r="J168" s="38"/>
      <c r="N168" s="38"/>
      <c r="P168" s="124"/>
      <c r="Q168" s="16"/>
    </row>
    <row r="169" spans="1:17" x14ac:dyDescent="0.2">
      <c r="A169" s="39">
        <f t="shared" si="7"/>
        <v>45457</v>
      </c>
      <c r="J169" s="38"/>
      <c r="N169" s="38"/>
      <c r="P169" s="124"/>
      <c r="Q169" s="16"/>
    </row>
    <row r="170" spans="1:17" x14ac:dyDescent="0.2">
      <c r="A170" s="39">
        <f t="shared" si="7"/>
        <v>45458</v>
      </c>
      <c r="J170" s="38"/>
      <c r="N170" s="38"/>
      <c r="P170" s="124"/>
      <c r="Q170" s="16"/>
    </row>
    <row r="171" spans="1:17" x14ac:dyDescent="0.2">
      <c r="A171" s="39">
        <f t="shared" si="7"/>
        <v>45459</v>
      </c>
      <c r="J171" s="38"/>
      <c r="N171" s="38"/>
      <c r="P171" s="124"/>
      <c r="Q171" s="16"/>
    </row>
    <row r="172" spans="1:17" x14ac:dyDescent="0.2">
      <c r="A172" s="39">
        <f t="shared" si="7"/>
        <v>45460</v>
      </c>
      <c r="J172" s="38"/>
      <c r="N172" s="38"/>
      <c r="P172" s="124"/>
      <c r="Q172" s="16"/>
    </row>
    <row r="173" spans="1:17" x14ac:dyDescent="0.2">
      <c r="A173" s="39">
        <f t="shared" si="7"/>
        <v>45461</v>
      </c>
      <c r="J173" s="38"/>
      <c r="N173" s="38"/>
      <c r="P173" s="124"/>
      <c r="Q173" s="16"/>
    </row>
    <row r="174" spans="1:17" x14ac:dyDescent="0.2">
      <c r="A174" s="39">
        <f t="shared" si="7"/>
        <v>45462</v>
      </c>
      <c r="J174" s="38"/>
      <c r="N174" s="38"/>
      <c r="P174" s="124"/>
      <c r="Q174" s="16"/>
    </row>
    <row r="175" spans="1:17" x14ac:dyDescent="0.2">
      <c r="A175" s="39">
        <f t="shared" si="7"/>
        <v>45463</v>
      </c>
      <c r="J175" s="38"/>
      <c r="N175" s="38"/>
      <c r="P175" s="124"/>
      <c r="Q175" s="16"/>
    </row>
    <row r="176" spans="1:17" x14ac:dyDescent="0.2">
      <c r="A176" s="39">
        <f t="shared" si="7"/>
        <v>45464</v>
      </c>
      <c r="J176" s="38"/>
      <c r="N176" s="38"/>
      <c r="P176" s="124"/>
      <c r="Q176" s="16"/>
    </row>
    <row r="177" spans="1:19" x14ac:dyDescent="0.2">
      <c r="A177" s="39">
        <f t="shared" si="7"/>
        <v>45465</v>
      </c>
      <c r="B177" s="57"/>
      <c r="J177" s="38"/>
      <c r="N177" s="38"/>
      <c r="P177" s="124"/>
      <c r="Q177" s="16"/>
    </row>
    <row r="178" spans="1:19" x14ac:dyDescent="0.2">
      <c r="A178" s="39">
        <f t="shared" si="7"/>
        <v>45466</v>
      </c>
      <c r="B178" s="57"/>
      <c r="J178" s="38"/>
      <c r="N178" s="38"/>
      <c r="P178" s="124"/>
      <c r="Q178" s="16"/>
      <c r="S178" s="156" t="s">
        <v>434</v>
      </c>
    </row>
    <row r="179" spans="1:19" x14ac:dyDescent="0.2">
      <c r="A179" s="39">
        <f t="shared" si="7"/>
        <v>45467</v>
      </c>
      <c r="B179" s="57"/>
      <c r="J179" s="38"/>
      <c r="N179" s="38"/>
      <c r="P179" s="124"/>
      <c r="Q179" s="16"/>
    </row>
    <row r="180" spans="1:19" x14ac:dyDescent="0.2">
      <c r="A180" s="39">
        <f t="shared" si="7"/>
        <v>45468</v>
      </c>
      <c r="B180" s="57"/>
      <c r="J180" s="38"/>
      <c r="N180" s="38"/>
      <c r="P180" s="124"/>
      <c r="Q180" s="16"/>
    </row>
    <row r="181" spans="1:19" x14ac:dyDescent="0.2">
      <c r="A181" s="39">
        <f t="shared" si="7"/>
        <v>45469</v>
      </c>
      <c r="J181" s="38"/>
      <c r="N181" s="38"/>
      <c r="P181" s="124"/>
      <c r="Q181" s="16"/>
    </row>
    <row r="182" spans="1:19" x14ac:dyDescent="0.2">
      <c r="A182" s="39">
        <f t="shared" si="7"/>
        <v>45470</v>
      </c>
      <c r="J182" s="38"/>
      <c r="N182" s="38"/>
      <c r="P182" s="124"/>
      <c r="Q182" s="16"/>
    </row>
    <row r="183" spans="1:19" x14ac:dyDescent="0.2">
      <c r="A183" s="39">
        <f t="shared" si="7"/>
        <v>45471</v>
      </c>
      <c r="J183" s="38"/>
      <c r="N183" s="38"/>
      <c r="P183" s="124"/>
      <c r="Q183" s="16"/>
    </row>
    <row r="184" spans="1:19" x14ac:dyDescent="0.2">
      <c r="A184" s="39">
        <f t="shared" si="7"/>
        <v>45472</v>
      </c>
      <c r="J184" s="38"/>
      <c r="N184" s="38"/>
      <c r="P184" s="124"/>
      <c r="Q184" s="16"/>
    </row>
    <row r="185" spans="1:19" x14ac:dyDescent="0.2">
      <c r="A185" s="39">
        <f>A184+1</f>
        <v>45473</v>
      </c>
      <c r="B185" s="57"/>
      <c r="J185" s="38"/>
      <c r="P185" s="124"/>
      <c r="Q185" s="16"/>
    </row>
    <row r="186" spans="1:19" x14ac:dyDescent="0.2">
      <c r="A186" s="39">
        <f t="shared" si="7"/>
        <v>45474</v>
      </c>
      <c r="B186" s="57"/>
      <c r="J186" s="38"/>
      <c r="P186" s="124"/>
      <c r="Q186" s="16"/>
    </row>
    <row r="187" spans="1:19" x14ac:dyDescent="0.2">
      <c r="A187" s="39">
        <f t="shared" si="7"/>
        <v>45475</v>
      </c>
      <c r="B187" s="57"/>
      <c r="J187" s="38"/>
      <c r="P187" s="124"/>
      <c r="Q187" s="16"/>
    </row>
    <row r="188" spans="1:19" x14ac:dyDescent="0.2">
      <c r="A188" s="39">
        <f t="shared" si="7"/>
        <v>45476</v>
      </c>
      <c r="B188" s="57"/>
      <c r="J188" s="38"/>
      <c r="P188" s="124"/>
      <c r="Q188" s="16"/>
    </row>
    <row r="189" spans="1:19" x14ac:dyDescent="0.2">
      <c r="A189" s="39">
        <f t="shared" si="7"/>
        <v>45477</v>
      </c>
      <c r="B189" s="57"/>
      <c r="J189" s="38"/>
      <c r="P189" s="124"/>
      <c r="Q189" s="16"/>
    </row>
    <row r="190" spans="1:19" x14ac:dyDescent="0.2">
      <c r="A190" s="39">
        <f t="shared" si="7"/>
        <v>45478</v>
      </c>
      <c r="N190" s="38"/>
      <c r="P190" s="124"/>
      <c r="Q190" s="16"/>
    </row>
    <row r="191" spans="1:19" x14ac:dyDescent="0.2">
      <c r="A191" s="39">
        <f t="shared" si="7"/>
        <v>45479</v>
      </c>
      <c r="N191" s="38"/>
      <c r="P191" s="124"/>
      <c r="Q191" s="16"/>
    </row>
    <row r="192" spans="1:19" x14ac:dyDescent="0.2">
      <c r="A192" s="39">
        <f t="shared" si="7"/>
        <v>45480</v>
      </c>
      <c r="N192" s="38"/>
      <c r="P192" s="124"/>
      <c r="Q192" s="16"/>
    </row>
    <row r="193" spans="1:17" x14ac:dyDescent="0.2">
      <c r="A193" s="39">
        <f t="shared" si="7"/>
        <v>45481</v>
      </c>
      <c r="N193" s="38"/>
      <c r="P193" s="124"/>
      <c r="Q193" s="16"/>
    </row>
    <row r="194" spans="1:17" x14ac:dyDescent="0.2">
      <c r="A194" s="39">
        <f t="shared" si="7"/>
        <v>45482</v>
      </c>
      <c r="N194" s="38"/>
      <c r="P194" s="124"/>
      <c r="Q194" s="16"/>
    </row>
    <row r="195" spans="1:17" x14ac:dyDescent="0.2">
      <c r="A195" s="39">
        <f t="shared" si="7"/>
        <v>45483</v>
      </c>
      <c r="N195" s="38"/>
      <c r="P195" s="124"/>
      <c r="Q195" s="16"/>
    </row>
    <row r="196" spans="1:17" x14ac:dyDescent="0.2">
      <c r="A196" s="39">
        <f t="shared" si="7"/>
        <v>45484</v>
      </c>
      <c r="N196" s="38"/>
      <c r="P196" s="124"/>
      <c r="Q196" s="16"/>
    </row>
    <row r="197" spans="1:17" x14ac:dyDescent="0.2">
      <c r="A197" s="39">
        <f t="shared" si="7"/>
        <v>45485</v>
      </c>
      <c r="N197" s="38"/>
      <c r="P197" s="124"/>
      <c r="Q197" s="16"/>
    </row>
    <row r="198" spans="1:17" x14ac:dyDescent="0.2">
      <c r="A198" s="39">
        <f t="shared" si="7"/>
        <v>45486</v>
      </c>
      <c r="N198" s="38"/>
      <c r="P198" s="124"/>
      <c r="Q198" s="16"/>
    </row>
    <row r="199" spans="1:17" x14ac:dyDescent="0.2">
      <c r="A199" s="39">
        <f t="shared" si="7"/>
        <v>45487</v>
      </c>
      <c r="N199" s="38"/>
      <c r="P199" s="124"/>
      <c r="Q199" s="16"/>
    </row>
    <row r="200" spans="1:17" x14ac:dyDescent="0.2">
      <c r="A200" s="39">
        <f t="shared" si="7"/>
        <v>45488</v>
      </c>
      <c r="N200" s="38"/>
      <c r="P200" s="124"/>
      <c r="Q200" s="16"/>
    </row>
    <row r="201" spans="1:17" x14ac:dyDescent="0.2">
      <c r="A201" s="39">
        <f t="shared" si="7"/>
        <v>45489</v>
      </c>
      <c r="N201" s="38"/>
      <c r="P201" s="124"/>
      <c r="Q201" s="16"/>
    </row>
    <row r="202" spans="1:17" x14ac:dyDescent="0.2">
      <c r="A202" s="39">
        <f t="shared" si="7"/>
        <v>45490</v>
      </c>
      <c r="N202" s="38"/>
      <c r="P202" s="124"/>
      <c r="Q202" s="16"/>
    </row>
    <row r="203" spans="1:17" x14ac:dyDescent="0.2">
      <c r="A203" s="39">
        <f t="shared" si="7"/>
        <v>45491</v>
      </c>
      <c r="N203" s="38"/>
      <c r="P203" s="124"/>
      <c r="Q203" s="16"/>
    </row>
    <row r="204" spans="1:17" x14ac:dyDescent="0.2">
      <c r="A204" s="39">
        <f t="shared" si="7"/>
        <v>45492</v>
      </c>
      <c r="N204" s="38"/>
      <c r="P204" s="124"/>
      <c r="Q204" s="16"/>
    </row>
    <row r="205" spans="1:17" x14ac:dyDescent="0.2">
      <c r="A205" s="39">
        <f t="shared" si="7"/>
        <v>45493</v>
      </c>
      <c r="N205" s="38"/>
      <c r="P205" s="124"/>
      <c r="Q205" s="16"/>
    </row>
    <row r="206" spans="1:17" x14ac:dyDescent="0.2">
      <c r="A206" s="39">
        <f t="shared" si="7"/>
        <v>45494</v>
      </c>
      <c r="N206" s="38"/>
      <c r="P206" s="124"/>
      <c r="Q206" s="16"/>
    </row>
    <row r="207" spans="1:17" x14ac:dyDescent="0.2">
      <c r="A207" s="39">
        <f t="shared" si="7"/>
        <v>45495</v>
      </c>
      <c r="N207" s="38"/>
      <c r="P207" s="124"/>
      <c r="Q207" s="16"/>
    </row>
    <row r="208" spans="1:17" x14ac:dyDescent="0.2">
      <c r="A208" s="39">
        <f t="shared" si="7"/>
        <v>45496</v>
      </c>
      <c r="N208" s="38"/>
      <c r="P208" s="124"/>
      <c r="Q208" s="16"/>
    </row>
    <row r="209" spans="1:17" x14ac:dyDescent="0.2">
      <c r="A209" s="39">
        <f t="shared" si="7"/>
        <v>45497</v>
      </c>
      <c r="N209" s="38"/>
      <c r="P209" s="124"/>
      <c r="Q209" s="16"/>
    </row>
    <row r="210" spans="1:17" x14ac:dyDescent="0.2">
      <c r="A210" s="39">
        <f t="shared" si="7"/>
        <v>45498</v>
      </c>
      <c r="N210" s="38"/>
      <c r="P210" s="124"/>
      <c r="Q210" s="16"/>
    </row>
    <row r="211" spans="1:17" x14ac:dyDescent="0.2">
      <c r="A211" s="39">
        <f t="shared" si="7"/>
        <v>45499</v>
      </c>
      <c r="N211" s="38"/>
      <c r="P211" s="124"/>
      <c r="Q211" s="16"/>
    </row>
    <row r="212" spans="1:17" x14ac:dyDescent="0.2">
      <c r="A212" s="39">
        <f t="shared" si="7"/>
        <v>45500</v>
      </c>
      <c r="N212" s="38"/>
      <c r="P212" s="124"/>
      <c r="Q212" s="16"/>
    </row>
    <row r="213" spans="1:17" x14ac:dyDescent="0.2">
      <c r="A213" s="39">
        <f t="shared" si="7"/>
        <v>45501</v>
      </c>
      <c r="N213" s="38"/>
      <c r="P213" s="124"/>
      <c r="Q213" s="16"/>
    </row>
    <row r="214" spans="1:17" x14ac:dyDescent="0.2">
      <c r="A214" s="39">
        <f t="shared" si="7"/>
        <v>45502</v>
      </c>
      <c r="N214" s="38"/>
      <c r="P214" s="124"/>
      <c r="Q214" s="16"/>
    </row>
    <row r="215" spans="1:17" x14ac:dyDescent="0.2">
      <c r="A215" s="39">
        <f t="shared" si="7"/>
        <v>45503</v>
      </c>
      <c r="N215" s="38"/>
      <c r="P215" s="124"/>
      <c r="Q215" s="16"/>
    </row>
    <row r="216" spans="1:17" x14ac:dyDescent="0.2">
      <c r="A216" s="39">
        <f>A215+1</f>
        <v>45504</v>
      </c>
      <c r="N216" s="38"/>
      <c r="P216" s="124"/>
      <c r="Q216" s="16"/>
    </row>
    <row r="217" spans="1:17" x14ac:dyDescent="0.2">
      <c r="A217" s="39">
        <f t="shared" si="7"/>
        <v>45505</v>
      </c>
      <c r="N217" s="38"/>
      <c r="P217" s="124"/>
      <c r="Q217" s="16"/>
    </row>
    <row r="218" spans="1:17" x14ac:dyDescent="0.2">
      <c r="A218" s="39">
        <f t="shared" si="7"/>
        <v>45506</v>
      </c>
      <c r="N218" s="38"/>
      <c r="P218" s="124"/>
      <c r="Q218" s="16"/>
    </row>
    <row r="219" spans="1:17" x14ac:dyDescent="0.2">
      <c r="A219" s="39">
        <f t="shared" si="7"/>
        <v>45507</v>
      </c>
      <c r="N219" s="38"/>
      <c r="P219" s="124"/>
      <c r="Q219" s="16"/>
    </row>
    <row r="220" spans="1:17" x14ac:dyDescent="0.2">
      <c r="A220" s="39">
        <f t="shared" ref="A220:A283" si="8">A219+1</f>
        <v>45508</v>
      </c>
      <c r="N220" s="38"/>
      <c r="P220" s="124"/>
      <c r="Q220" s="16"/>
    </row>
    <row r="221" spans="1:17" x14ac:dyDescent="0.2">
      <c r="A221" s="39">
        <f t="shared" si="8"/>
        <v>45509</v>
      </c>
      <c r="N221" s="38"/>
      <c r="P221" s="124"/>
      <c r="Q221" s="16"/>
    </row>
    <row r="222" spans="1:17" x14ac:dyDescent="0.2">
      <c r="A222" s="39">
        <f t="shared" si="8"/>
        <v>45510</v>
      </c>
      <c r="N222" s="38"/>
      <c r="P222" s="124"/>
      <c r="Q222" s="16"/>
    </row>
    <row r="223" spans="1:17" x14ac:dyDescent="0.2">
      <c r="A223" s="39">
        <f t="shared" si="8"/>
        <v>45511</v>
      </c>
      <c r="N223" s="38"/>
      <c r="P223" s="124"/>
      <c r="Q223" s="16"/>
    </row>
    <row r="224" spans="1:17" x14ac:dyDescent="0.2">
      <c r="A224" s="39">
        <f t="shared" si="8"/>
        <v>45512</v>
      </c>
      <c r="N224" s="38"/>
      <c r="P224" s="124"/>
      <c r="Q224" s="16"/>
    </row>
    <row r="225" spans="1:17" x14ac:dyDescent="0.2">
      <c r="A225" s="39">
        <f t="shared" si="8"/>
        <v>45513</v>
      </c>
      <c r="N225" s="38"/>
      <c r="P225" s="124"/>
      <c r="Q225" s="16"/>
    </row>
    <row r="226" spans="1:17" x14ac:dyDescent="0.2">
      <c r="A226" s="39">
        <f t="shared" si="8"/>
        <v>45514</v>
      </c>
      <c r="N226" s="38"/>
      <c r="P226" s="124"/>
      <c r="Q226" s="16"/>
    </row>
    <row r="227" spans="1:17" x14ac:dyDescent="0.2">
      <c r="A227" s="39">
        <f t="shared" si="8"/>
        <v>45515</v>
      </c>
      <c r="N227" s="38"/>
      <c r="P227" s="124"/>
      <c r="Q227" s="16"/>
    </row>
    <row r="228" spans="1:17" x14ac:dyDescent="0.2">
      <c r="A228" s="39">
        <f t="shared" si="8"/>
        <v>45516</v>
      </c>
      <c r="N228" s="38"/>
      <c r="P228" s="124"/>
      <c r="Q228" s="16"/>
    </row>
    <row r="229" spans="1:17" x14ac:dyDescent="0.2">
      <c r="A229" s="39">
        <f t="shared" si="8"/>
        <v>45517</v>
      </c>
      <c r="N229" s="38"/>
      <c r="P229" s="124"/>
      <c r="Q229" s="16"/>
    </row>
    <row r="230" spans="1:17" x14ac:dyDescent="0.2">
      <c r="A230" s="39">
        <f t="shared" si="8"/>
        <v>45518</v>
      </c>
      <c r="N230" s="38"/>
      <c r="P230" s="124"/>
      <c r="Q230" s="16"/>
    </row>
    <row r="231" spans="1:17" x14ac:dyDescent="0.2">
      <c r="A231" s="39">
        <f t="shared" si="8"/>
        <v>45519</v>
      </c>
      <c r="N231" s="38"/>
      <c r="P231" s="124"/>
      <c r="Q231" s="16"/>
    </row>
    <row r="232" spans="1:17" x14ac:dyDescent="0.2">
      <c r="A232" s="39">
        <f t="shared" si="8"/>
        <v>45520</v>
      </c>
      <c r="N232" s="38"/>
      <c r="P232" s="124"/>
      <c r="Q232" s="16"/>
    </row>
    <row r="233" spans="1:17" x14ac:dyDescent="0.2">
      <c r="A233" s="39">
        <f t="shared" si="8"/>
        <v>45521</v>
      </c>
      <c r="N233" s="38"/>
      <c r="P233" s="124"/>
      <c r="Q233" s="16"/>
    </row>
    <row r="234" spans="1:17" x14ac:dyDescent="0.2">
      <c r="A234" s="39">
        <f t="shared" si="8"/>
        <v>45522</v>
      </c>
      <c r="N234" s="38"/>
      <c r="P234" s="124"/>
      <c r="Q234" s="16"/>
    </row>
    <row r="235" spans="1:17" x14ac:dyDescent="0.2">
      <c r="A235" s="39">
        <f t="shared" si="8"/>
        <v>45523</v>
      </c>
      <c r="N235" s="38"/>
      <c r="P235" s="124"/>
      <c r="Q235" s="16"/>
    </row>
    <row r="236" spans="1:17" x14ac:dyDescent="0.2">
      <c r="A236" s="39">
        <f t="shared" si="8"/>
        <v>45524</v>
      </c>
      <c r="N236" s="38"/>
      <c r="P236" s="124"/>
      <c r="Q236" s="16"/>
    </row>
    <row r="237" spans="1:17" x14ac:dyDescent="0.2">
      <c r="A237" s="39">
        <f t="shared" si="8"/>
        <v>45525</v>
      </c>
      <c r="N237" s="38"/>
      <c r="P237" s="124"/>
      <c r="Q237" s="16"/>
    </row>
    <row r="238" spans="1:17" x14ac:dyDescent="0.2">
      <c r="A238" s="39">
        <f t="shared" si="8"/>
        <v>45526</v>
      </c>
      <c r="N238" s="38"/>
      <c r="P238" s="124"/>
      <c r="Q238" s="16"/>
    </row>
    <row r="239" spans="1:17" x14ac:dyDescent="0.2">
      <c r="A239" s="39">
        <f t="shared" si="8"/>
        <v>45527</v>
      </c>
      <c r="N239" s="38"/>
      <c r="P239" s="124"/>
      <c r="Q239" s="16"/>
    </row>
    <row r="240" spans="1:17" x14ac:dyDescent="0.2">
      <c r="A240" s="39">
        <f t="shared" si="8"/>
        <v>45528</v>
      </c>
      <c r="N240" s="38"/>
      <c r="P240" s="124"/>
      <c r="Q240" s="16"/>
    </row>
    <row r="241" spans="1:17" x14ac:dyDescent="0.2">
      <c r="A241" s="39">
        <f t="shared" si="8"/>
        <v>45529</v>
      </c>
      <c r="N241" s="38"/>
      <c r="P241" s="124"/>
      <c r="Q241" s="16"/>
    </row>
    <row r="242" spans="1:17" x14ac:dyDescent="0.2">
      <c r="A242" s="39">
        <f t="shared" si="8"/>
        <v>45530</v>
      </c>
      <c r="N242" s="38"/>
      <c r="P242" s="124"/>
      <c r="Q242" s="16"/>
    </row>
    <row r="243" spans="1:17" x14ac:dyDescent="0.2">
      <c r="A243" s="39">
        <f t="shared" si="8"/>
        <v>45531</v>
      </c>
      <c r="N243" s="38"/>
      <c r="P243" s="124"/>
      <c r="Q243" s="16"/>
    </row>
    <row r="244" spans="1:17" x14ac:dyDescent="0.2">
      <c r="A244" s="39">
        <f t="shared" si="8"/>
        <v>45532</v>
      </c>
      <c r="N244" s="38"/>
      <c r="P244" s="124"/>
      <c r="Q244" s="16"/>
    </row>
    <row r="245" spans="1:17" x14ac:dyDescent="0.2">
      <c r="A245" s="39">
        <f t="shared" si="8"/>
        <v>45533</v>
      </c>
      <c r="N245" s="38"/>
      <c r="P245" s="124"/>
      <c r="Q245" s="16"/>
    </row>
    <row r="246" spans="1:17" x14ac:dyDescent="0.2">
      <c r="A246" s="39">
        <f t="shared" si="8"/>
        <v>45534</v>
      </c>
      <c r="N246" s="38"/>
      <c r="P246" s="124"/>
      <c r="Q246" s="16"/>
    </row>
    <row r="247" spans="1:17" x14ac:dyDescent="0.2">
      <c r="A247" s="39">
        <f t="shared" si="8"/>
        <v>45535</v>
      </c>
      <c r="M247" s="16"/>
      <c r="N247" s="38"/>
      <c r="P247" s="124"/>
      <c r="Q247" s="16"/>
    </row>
    <row r="248" spans="1:17" x14ac:dyDescent="0.2">
      <c r="A248" s="39">
        <f t="shared" si="8"/>
        <v>45536</v>
      </c>
      <c r="M248" s="16"/>
      <c r="N248" s="38"/>
      <c r="P248" s="124"/>
      <c r="Q248" s="16"/>
    </row>
    <row r="249" spans="1:17" x14ac:dyDescent="0.2">
      <c r="A249" s="39">
        <f t="shared" si="8"/>
        <v>45537</v>
      </c>
      <c r="M249" s="16"/>
      <c r="N249" s="38"/>
      <c r="P249" s="124"/>
      <c r="Q249" s="16"/>
    </row>
    <row r="250" spans="1:17" x14ac:dyDescent="0.2">
      <c r="A250" s="39">
        <f t="shared" si="8"/>
        <v>45538</v>
      </c>
      <c r="M250" s="16"/>
      <c r="N250" s="38"/>
      <c r="P250" s="124"/>
      <c r="Q250" s="16"/>
    </row>
    <row r="251" spans="1:17" x14ac:dyDescent="0.2">
      <c r="A251" s="39">
        <f t="shared" si="8"/>
        <v>45539</v>
      </c>
      <c r="M251" s="16"/>
      <c r="N251" s="38"/>
      <c r="P251" s="124"/>
      <c r="Q251" s="16"/>
    </row>
    <row r="252" spans="1:17" x14ac:dyDescent="0.2">
      <c r="A252" s="39">
        <f t="shared" si="8"/>
        <v>45540</v>
      </c>
      <c r="M252" s="16"/>
      <c r="N252" s="38"/>
      <c r="P252" s="124"/>
      <c r="Q252" s="16"/>
    </row>
    <row r="253" spans="1:17" x14ac:dyDescent="0.2">
      <c r="A253" s="39">
        <f t="shared" si="8"/>
        <v>45541</v>
      </c>
      <c r="M253" s="16"/>
      <c r="N253" s="38"/>
      <c r="P253" s="124"/>
      <c r="Q253" s="16"/>
    </row>
    <row r="254" spans="1:17" x14ac:dyDescent="0.2">
      <c r="A254" s="39">
        <f t="shared" si="8"/>
        <v>45542</v>
      </c>
      <c r="M254" s="16"/>
      <c r="N254" s="38"/>
      <c r="P254" s="124"/>
      <c r="Q254" s="16"/>
    </row>
    <row r="255" spans="1:17" x14ac:dyDescent="0.2">
      <c r="A255" s="39">
        <f t="shared" si="8"/>
        <v>45543</v>
      </c>
      <c r="M255" s="16"/>
      <c r="N255" s="38"/>
      <c r="P255" s="124"/>
      <c r="Q255" s="16"/>
    </row>
    <row r="256" spans="1:17" x14ac:dyDescent="0.2">
      <c r="A256" s="39">
        <f t="shared" si="8"/>
        <v>45544</v>
      </c>
      <c r="M256" s="16"/>
      <c r="N256" s="38"/>
      <c r="P256" s="124"/>
      <c r="Q256" s="16"/>
    </row>
    <row r="257" spans="1:17" x14ac:dyDescent="0.2">
      <c r="A257" s="39">
        <f t="shared" si="8"/>
        <v>45545</v>
      </c>
      <c r="M257" s="16"/>
      <c r="N257" s="38"/>
      <c r="P257" s="124"/>
      <c r="Q257" s="16"/>
    </row>
    <row r="258" spans="1:17" x14ac:dyDescent="0.2">
      <c r="A258" s="39">
        <f t="shared" si="8"/>
        <v>45546</v>
      </c>
      <c r="M258" s="16"/>
      <c r="N258" s="38"/>
      <c r="P258" s="124"/>
      <c r="Q258" s="16"/>
    </row>
    <row r="259" spans="1:17" x14ac:dyDescent="0.2">
      <c r="A259" s="39">
        <f t="shared" si="8"/>
        <v>45547</v>
      </c>
      <c r="M259" s="16"/>
      <c r="N259" s="38"/>
      <c r="P259" s="124"/>
      <c r="Q259" s="16"/>
    </row>
    <row r="260" spans="1:17" x14ac:dyDescent="0.2">
      <c r="A260" s="39">
        <f t="shared" si="8"/>
        <v>45548</v>
      </c>
      <c r="M260" s="16"/>
      <c r="N260" s="38"/>
      <c r="P260" s="124"/>
      <c r="Q260" s="16"/>
    </row>
    <row r="261" spans="1:17" x14ac:dyDescent="0.2">
      <c r="A261" s="39">
        <f t="shared" si="8"/>
        <v>45549</v>
      </c>
      <c r="M261" s="16"/>
      <c r="N261" s="38"/>
      <c r="P261" s="124"/>
      <c r="Q261" s="16"/>
    </row>
    <row r="262" spans="1:17" x14ac:dyDescent="0.2">
      <c r="A262" s="39">
        <f t="shared" si="8"/>
        <v>45550</v>
      </c>
      <c r="M262" s="16"/>
      <c r="N262" s="38"/>
      <c r="P262" s="124"/>
      <c r="Q262" s="16"/>
    </row>
    <row r="263" spans="1:17" x14ac:dyDescent="0.2">
      <c r="A263" s="39">
        <f t="shared" si="8"/>
        <v>45551</v>
      </c>
      <c r="M263" s="16"/>
      <c r="N263" s="38"/>
      <c r="P263" s="124"/>
      <c r="Q263" s="16"/>
    </row>
    <row r="264" spans="1:17" x14ac:dyDescent="0.2">
      <c r="A264" s="39">
        <f t="shared" si="8"/>
        <v>45552</v>
      </c>
      <c r="M264" s="16"/>
      <c r="N264" s="38"/>
      <c r="P264" s="124"/>
      <c r="Q264" s="16"/>
    </row>
    <row r="265" spans="1:17" x14ac:dyDescent="0.2">
      <c r="A265" s="39">
        <f t="shared" si="8"/>
        <v>45553</v>
      </c>
      <c r="M265" s="16"/>
      <c r="N265" s="38"/>
      <c r="P265" s="124"/>
      <c r="Q265" s="16"/>
    </row>
    <row r="266" spans="1:17" x14ac:dyDescent="0.2">
      <c r="A266" s="39">
        <f t="shared" si="8"/>
        <v>45554</v>
      </c>
      <c r="M266" s="16"/>
      <c r="N266" s="38"/>
      <c r="P266" s="124"/>
      <c r="Q266" s="16"/>
    </row>
    <row r="267" spans="1:17" x14ac:dyDescent="0.2">
      <c r="A267" s="39">
        <f t="shared" si="8"/>
        <v>45555</v>
      </c>
      <c r="M267" s="16"/>
      <c r="N267" s="38"/>
      <c r="P267" s="124"/>
      <c r="Q267" s="16"/>
    </row>
    <row r="268" spans="1:17" x14ac:dyDescent="0.2">
      <c r="A268" s="39">
        <f t="shared" si="8"/>
        <v>45556</v>
      </c>
      <c r="M268" s="16"/>
      <c r="N268" s="38"/>
      <c r="P268" s="124"/>
      <c r="Q268" s="16"/>
    </row>
    <row r="269" spans="1:17" x14ac:dyDescent="0.2">
      <c r="A269" s="39">
        <f t="shared" si="8"/>
        <v>45557</v>
      </c>
      <c r="M269" s="16"/>
      <c r="N269" s="38"/>
      <c r="P269" s="124"/>
      <c r="Q269" s="16"/>
    </row>
    <row r="270" spans="1:17" x14ac:dyDescent="0.2">
      <c r="A270" s="39">
        <f t="shared" si="8"/>
        <v>45558</v>
      </c>
      <c r="M270" s="16"/>
      <c r="N270" s="38"/>
      <c r="P270" s="124"/>
      <c r="Q270" s="16"/>
    </row>
    <row r="271" spans="1:17" x14ac:dyDescent="0.2">
      <c r="A271" s="39">
        <f t="shared" si="8"/>
        <v>45559</v>
      </c>
      <c r="M271" s="16"/>
      <c r="N271" s="38"/>
      <c r="P271" s="124"/>
      <c r="Q271" s="16"/>
    </row>
    <row r="272" spans="1:17" x14ac:dyDescent="0.2">
      <c r="A272" s="39">
        <f t="shared" si="8"/>
        <v>45560</v>
      </c>
      <c r="M272" s="16"/>
      <c r="N272" s="38"/>
      <c r="P272" s="124"/>
      <c r="Q272" s="16"/>
    </row>
    <row r="273" spans="1:17" x14ac:dyDescent="0.2">
      <c r="A273" s="39">
        <f t="shared" si="8"/>
        <v>45561</v>
      </c>
      <c r="M273" s="16"/>
      <c r="N273" s="38"/>
      <c r="P273" s="124"/>
      <c r="Q273" s="16"/>
    </row>
    <row r="274" spans="1:17" x14ac:dyDescent="0.2">
      <c r="A274" s="39">
        <f t="shared" si="8"/>
        <v>45562</v>
      </c>
      <c r="M274" s="16"/>
      <c r="N274" s="38"/>
      <c r="P274" s="124"/>
      <c r="Q274" s="16"/>
    </row>
    <row r="275" spans="1:17" x14ac:dyDescent="0.2">
      <c r="A275" s="39">
        <f t="shared" si="8"/>
        <v>45563</v>
      </c>
      <c r="M275" s="16"/>
      <c r="N275" s="38"/>
      <c r="P275" s="124"/>
      <c r="Q275" s="16"/>
    </row>
    <row r="276" spans="1:17" x14ac:dyDescent="0.2">
      <c r="A276" s="39">
        <f t="shared" si="8"/>
        <v>45564</v>
      </c>
      <c r="M276" s="16"/>
      <c r="N276" s="38"/>
      <c r="P276" s="124"/>
      <c r="Q276" s="16"/>
    </row>
    <row r="277" spans="1:17" x14ac:dyDescent="0.2">
      <c r="A277" s="39">
        <f t="shared" si="8"/>
        <v>45565</v>
      </c>
      <c r="M277" s="16"/>
      <c r="N277" s="38"/>
      <c r="P277" s="124"/>
      <c r="Q277" s="16"/>
    </row>
    <row r="278" spans="1:17" x14ac:dyDescent="0.2">
      <c r="A278" s="39">
        <f t="shared" si="8"/>
        <v>45566</v>
      </c>
      <c r="M278" s="16"/>
      <c r="N278" s="38"/>
      <c r="P278" s="124"/>
      <c r="Q278" s="16"/>
    </row>
    <row r="279" spans="1:17" x14ac:dyDescent="0.2">
      <c r="A279" s="39">
        <f t="shared" si="8"/>
        <v>45567</v>
      </c>
      <c r="M279" s="16"/>
      <c r="N279" s="38"/>
      <c r="P279" s="124"/>
      <c r="Q279" s="16"/>
    </row>
    <row r="280" spans="1:17" x14ac:dyDescent="0.2">
      <c r="A280" s="39">
        <f t="shared" si="8"/>
        <v>45568</v>
      </c>
      <c r="M280" s="16"/>
      <c r="N280" s="38"/>
      <c r="P280" s="124"/>
      <c r="Q280" s="16"/>
    </row>
    <row r="281" spans="1:17" x14ac:dyDescent="0.2">
      <c r="A281" s="39">
        <f t="shared" si="8"/>
        <v>45569</v>
      </c>
      <c r="M281" s="16"/>
      <c r="N281" s="38"/>
      <c r="P281" s="124"/>
      <c r="Q281" s="16"/>
    </row>
    <row r="282" spans="1:17" x14ac:dyDescent="0.2">
      <c r="A282" s="39">
        <f t="shared" si="8"/>
        <v>45570</v>
      </c>
      <c r="M282" s="16"/>
      <c r="N282" s="38"/>
      <c r="P282" s="124"/>
      <c r="Q282" s="16"/>
    </row>
    <row r="283" spans="1:17" x14ac:dyDescent="0.2">
      <c r="A283" s="39">
        <f t="shared" si="8"/>
        <v>45571</v>
      </c>
      <c r="M283" s="16"/>
      <c r="N283" s="38"/>
      <c r="P283" s="124"/>
      <c r="Q283" s="16"/>
    </row>
    <row r="284" spans="1:17" x14ac:dyDescent="0.2">
      <c r="A284" s="39">
        <f t="shared" ref="A284:A347" si="9">A283+1</f>
        <v>45572</v>
      </c>
      <c r="M284" s="16"/>
      <c r="N284" s="38"/>
      <c r="P284" s="124"/>
      <c r="Q284" s="16"/>
    </row>
    <row r="285" spans="1:17" x14ac:dyDescent="0.2">
      <c r="A285" s="39">
        <f t="shared" si="9"/>
        <v>45573</v>
      </c>
      <c r="M285" s="16"/>
      <c r="N285" s="38"/>
      <c r="P285" s="124"/>
      <c r="Q285" s="16"/>
    </row>
    <row r="286" spans="1:17" x14ac:dyDescent="0.2">
      <c r="A286" s="39">
        <f t="shared" si="9"/>
        <v>45574</v>
      </c>
      <c r="M286" s="16"/>
      <c r="N286" s="38"/>
      <c r="P286" s="124"/>
      <c r="Q286" s="16"/>
    </row>
    <row r="287" spans="1:17" x14ac:dyDescent="0.2">
      <c r="A287" s="39">
        <f t="shared" si="9"/>
        <v>45575</v>
      </c>
      <c r="M287" s="16"/>
      <c r="N287" s="38"/>
      <c r="P287" s="124"/>
      <c r="Q287" s="16"/>
    </row>
    <row r="288" spans="1:17" x14ac:dyDescent="0.2">
      <c r="A288" s="39">
        <f t="shared" si="9"/>
        <v>45576</v>
      </c>
      <c r="M288" s="16"/>
      <c r="N288" s="38"/>
      <c r="P288" s="124"/>
      <c r="Q288" s="16"/>
    </row>
    <row r="289" spans="1:17" x14ac:dyDescent="0.2">
      <c r="A289" s="39">
        <f t="shared" si="9"/>
        <v>45577</v>
      </c>
      <c r="M289" s="16"/>
      <c r="N289" s="38"/>
      <c r="P289" s="124"/>
      <c r="Q289" s="16"/>
    </row>
    <row r="290" spans="1:17" x14ac:dyDescent="0.2">
      <c r="A290" s="39">
        <f t="shared" si="9"/>
        <v>45578</v>
      </c>
      <c r="M290" s="16"/>
      <c r="N290" s="38"/>
      <c r="P290" s="124"/>
      <c r="Q290" s="16"/>
    </row>
    <row r="291" spans="1:17" x14ac:dyDescent="0.2">
      <c r="A291" s="39">
        <f t="shared" si="9"/>
        <v>45579</v>
      </c>
      <c r="M291" s="16"/>
      <c r="N291" s="38"/>
      <c r="P291" s="124"/>
      <c r="Q291" s="16"/>
    </row>
    <row r="292" spans="1:17" x14ac:dyDescent="0.2">
      <c r="A292" s="39">
        <f t="shared" si="9"/>
        <v>45580</v>
      </c>
      <c r="M292" s="16"/>
      <c r="N292" s="38"/>
      <c r="P292" s="124"/>
      <c r="Q292" s="16"/>
    </row>
    <row r="293" spans="1:17" x14ac:dyDescent="0.2">
      <c r="A293" s="39">
        <f t="shared" si="9"/>
        <v>45581</v>
      </c>
      <c r="M293" s="16"/>
      <c r="N293" s="38"/>
      <c r="P293" s="124"/>
      <c r="Q293" s="16"/>
    </row>
    <row r="294" spans="1:17" x14ac:dyDescent="0.2">
      <c r="A294" s="39">
        <f t="shared" si="9"/>
        <v>45582</v>
      </c>
      <c r="M294" s="16"/>
      <c r="N294" s="38"/>
      <c r="P294" s="124"/>
      <c r="Q294" s="16"/>
    </row>
    <row r="295" spans="1:17" x14ac:dyDescent="0.2">
      <c r="A295" s="39">
        <f t="shared" si="9"/>
        <v>45583</v>
      </c>
      <c r="M295" s="16"/>
      <c r="N295" s="38"/>
      <c r="P295" s="124"/>
      <c r="Q295" s="16"/>
    </row>
    <row r="296" spans="1:17" x14ac:dyDescent="0.2">
      <c r="A296" s="39">
        <f t="shared" si="9"/>
        <v>45584</v>
      </c>
      <c r="M296" s="16"/>
      <c r="N296" s="38"/>
      <c r="P296" s="124"/>
      <c r="Q296" s="16"/>
    </row>
    <row r="297" spans="1:17" x14ac:dyDescent="0.2">
      <c r="A297" s="39">
        <f t="shared" si="9"/>
        <v>45585</v>
      </c>
      <c r="M297" s="16"/>
      <c r="N297" s="38"/>
      <c r="P297" s="124"/>
      <c r="Q297" s="16"/>
    </row>
    <row r="298" spans="1:17" x14ac:dyDescent="0.2">
      <c r="A298" s="39">
        <f t="shared" si="9"/>
        <v>45586</v>
      </c>
      <c r="M298" s="16"/>
      <c r="N298" s="38"/>
      <c r="P298" s="124"/>
      <c r="Q298" s="16"/>
    </row>
    <row r="299" spans="1:17" x14ac:dyDescent="0.2">
      <c r="A299" s="39">
        <f t="shared" si="9"/>
        <v>45587</v>
      </c>
      <c r="M299" s="16"/>
      <c r="N299" s="38"/>
      <c r="P299" s="124"/>
      <c r="Q299" s="16"/>
    </row>
    <row r="300" spans="1:17" x14ac:dyDescent="0.2">
      <c r="A300" s="39">
        <f t="shared" si="9"/>
        <v>45588</v>
      </c>
      <c r="M300" s="16"/>
      <c r="N300" s="38"/>
      <c r="P300" s="124"/>
      <c r="Q300" s="16"/>
    </row>
    <row r="301" spans="1:17" x14ac:dyDescent="0.2">
      <c r="A301" s="39">
        <f t="shared" si="9"/>
        <v>45589</v>
      </c>
      <c r="M301" s="16"/>
      <c r="N301" s="38"/>
      <c r="P301" s="124"/>
      <c r="Q301" s="16"/>
    </row>
    <row r="302" spans="1:17" x14ac:dyDescent="0.2">
      <c r="A302" s="39">
        <f t="shared" si="9"/>
        <v>45590</v>
      </c>
      <c r="M302" s="16"/>
      <c r="N302" s="38"/>
      <c r="P302" s="124"/>
      <c r="Q302" s="16"/>
    </row>
    <row r="303" spans="1:17" x14ac:dyDescent="0.2">
      <c r="A303" s="39">
        <f t="shared" si="9"/>
        <v>45591</v>
      </c>
      <c r="M303" s="16"/>
      <c r="N303" s="38"/>
      <c r="P303" s="124"/>
      <c r="Q303" s="16"/>
    </row>
    <row r="304" spans="1:17" x14ac:dyDescent="0.2">
      <c r="A304" s="39">
        <f t="shared" si="9"/>
        <v>45592</v>
      </c>
      <c r="M304" s="16"/>
      <c r="N304" s="38"/>
      <c r="P304" s="124"/>
      <c r="Q304" s="16"/>
    </row>
    <row r="305" spans="1:17" x14ac:dyDescent="0.2">
      <c r="A305" s="39">
        <f t="shared" si="9"/>
        <v>45593</v>
      </c>
      <c r="M305" s="16"/>
      <c r="N305" s="38"/>
      <c r="P305" s="124"/>
      <c r="Q305" s="16"/>
    </row>
    <row r="306" spans="1:17" x14ac:dyDescent="0.2">
      <c r="A306" s="39">
        <f t="shared" si="9"/>
        <v>45594</v>
      </c>
      <c r="M306" s="16"/>
      <c r="N306" s="38"/>
      <c r="P306" s="124"/>
      <c r="Q306" s="16"/>
    </row>
    <row r="307" spans="1:17" x14ac:dyDescent="0.2">
      <c r="A307" s="39">
        <f t="shared" si="9"/>
        <v>45595</v>
      </c>
      <c r="M307" s="16"/>
      <c r="N307" s="38"/>
      <c r="P307" s="124"/>
      <c r="Q307" s="16"/>
    </row>
    <row r="308" spans="1:17" x14ac:dyDescent="0.2">
      <c r="A308" s="39">
        <f t="shared" si="9"/>
        <v>45596</v>
      </c>
      <c r="N308" s="38"/>
      <c r="P308" s="124"/>
      <c r="Q308" s="16"/>
    </row>
    <row r="309" spans="1:17" x14ac:dyDescent="0.2">
      <c r="A309" s="39">
        <f t="shared" si="9"/>
        <v>45597</v>
      </c>
      <c r="N309" s="38"/>
      <c r="P309" s="124"/>
      <c r="Q309" s="16"/>
    </row>
    <row r="310" spans="1:17" x14ac:dyDescent="0.2">
      <c r="A310" s="39">
        <f t="shared" si="9"/>
        <v>45598</v>
      </c>
      <c r="N310" s="38"/>
      <c r="P310" s="124"/>
      <c r="Q310" s="16"/>
    </row>
    <row r="311" spans="1:17" x14ac:dyDescent="0.2">
      <c r="A311" s="39">
        <f t="shared" si="9"/>
        <v>45599</v>
      </c>
      <c r="N311" s="38"/>
      <c r="P311" s="124"/>
      <c r="Q311" s="16"/>
    </row>
    <row r="312" spans="1:17" x14ac:dyDescent="0.2">
      <c r="A312" s="39">
        <f t="shared" si="9"/>
        <v>45600</v>
      </c>
      <c r="N312" s="38"/>
      <c r="P312" s="124"/>
      <c r="Q312" s="16"/>
    </row>
    <row r="313" spans="1:17" x14ac:dyDescent="0.2">
      <c r="A313" s="39">
        <f t="shared" si="9"/>
        <v>45601</v>
      </c>
      <c r="N313" s="38"/>
      <c r="P313" s="124"/>
      <c r="Q313" s="16"/>
    </row>
    <row r="314" spans="1:17" x14ac:dyDescent="0.2">
      <c r="A314" s="39">
        <f t="shared" si="9"/>
        <v>45602</v>
      </c>
      <c r="N314" s="38"/>
      <c r="P314" s="124"/>
      <c r="Q314" s="16"/>
    </row>
    <row r="315" spans="1:17" x14ac:dyDescent="0.2">
      <c r="A315" s="39">
        <f t="shared" si="9"/>
        <v>45603</v>
      </c>
      <c r="N315" s="38"/>
      <c r="P315" s="124"/>
      <c r="Q315" s="16"/>
    </row>
    <row r="316" spans="1:17" x14ac:dyDescent="0.2">
      <c r="A316" s="39">
        <f t="shared" si="9"/>
        <v>45604</v>
      </c>
      <c r="N316" s="38"/>
      <c r="P316" s="124"/>
      <c r="Q316" s="16"/>
    </row>
    <row r="317" spans="1:17" x14ac:dyDescent="0.2">
      <c r="A317" s="39">
        <f t="shared" si="9"/>
        <v>45605</v>
      </c>
      <c r="N317" s="38"/>
      <c r="P317" s="124"/>
      <c r="Q317" s="16"/>
    </row>
    <row r="318" spans="1:17" x14ac:dyDescent="0.2">
      <c r="A318" s="39">
        <f t="shared" si="9"/>
        <v>45606</v>
      </c>
      <c r="N318" s="38"/>
      <c r="P318" s="124"/>
      <c r="Q318" s="16"/>
    </row>
    <row r="319" spans="1:17" x14ac:dyDescent="0.2">
      <c r="A319" s="39">
        <f t="shared" si="9"/>
        <v>45607</v>
      </c>
      <c r="N319" s="38"/>
      <c r="P319" s="124"/>
      <c r="Q319" s="16"/>
    </row>
    <row r="320" spans="1:17" x14ac:dyDescent="0.2">
      <c r="A320" s="39">
        <f t="shared" si="9"/>
        <v>45608</v>
      </c>
      <c r="N320" s="38"/>
      <c r="P320" s="124"/>
      <c r="Q320" s="16"/>
    </row>
    <row r="321" spans="1:17" x14ac:dyDescent="0.2">
      <c r="A321" s="39">
        <f t="shared" si="9"/>
        <v>45609</v>
      </c>
      <c r="N321" s="38"/>
      <c r="P321" s="124"/>
      <c r="Q321" s="16"/>
    </row>
    <row r="322" spans="1:17" x14ac:dyDescent="0.2">
      <c r="A322" s="39">
        <f t="shared" si="9"/>
        <v>45610</v>
      </c>
      <c r="N322" s="38"/>
      <c r="P322" s="124"/>
      <c r="Q322" s="16"/>
    </row>
    <row r="323" spans="1:17" x14ac:dyDescent="0.2">
      <c r="A323" s="39">
        <f t="shared" si="9"/>
        <v>45611</v>
      </c>
      <c r="N323" s="38"/>
      <c r="P323" s="124"/>
      <c r="Q323" s="16"/>
    </row>
    <row r="324" spans="1:17" x14ac:dyDescent="0.2">
      <c r="A324" s="39">
        <f t="shared" si="9"/>
        <v>45612</v>
      </c>
      <c r="N324" s="38"/>
      <c r="P324" s="124"/>
      <c r="Q324" s="16"/>
    </row>
    <row r="325" spans="1:17" x14ac:dyDescent="0.2">
      <c r="A325" s="39">
        <f t="shared" si="9"/>
        <v>45613</v>
      </c>
      <c r="N325" s="38"/>
      <c r="P325" s="124"/>
      <c r="Q325" s="16"/>
    </row>
    <row r="326" spans="1:17" x14ac:dyDescent="0.2">
      <c r="A326" s="39">
        <f t="shared" si="9"/>
        <v>45614</v>
      </c>
      <c r="N326" s="38"/>
      <c r="P326" s="124"/>
      <c r="Q326" s="16"/>
    </row>
    <row r="327" spans="1:17" x14ac:dyDescent="0.2">
      <c r="A327" s="39">
        <f t="shared" si="9"/>
        <v>45615</v>
      </c>
      <c r="N327" s="38"/>
      <c r="P327" s="124"/>
      <c r="Q327" s="16"/>
    </row>
    <row r="328" spans="1:17" x14ac:dyDescent="0.2">
      <c r="A328" s="39">
        <f t="shared" si="9"/>
        <v>45616</v>
      </c>
      <c r="N328" s="38"/>
      <c r="P328" s="124"/>
      <c r="Q328" s="16"/>
    </row>
    <row r="329" spans="1:17" x14ac:dyDescent="0.2">
      <c r="A329" s="39">
        <f t="shared" si="9"/>
        <v>45617</v>
      </c>
      <c r="N329" s="38"/>
      <c r="P329" s="124"/>
      <c r="Q329" s="16"/>
    </row>
    <row r="330" spans="1:17" x14ac:dyDescent="0.2">
      <c r="A330" s="39">
        <f t="shared" si="9"/>
        <v>45618</v>
      </c>
      <c r="N330" s="38"/>
      <c r="P330" s="124"/>
      <c r="Q330" s="16"/>
    </row>
    <row r="331" spans="1:17" x14ac:dyDescent="0.2">
      <c r="A331" s="39">
        <f t="shared" si="9"/>
        <v>45619</v>
      </c>
      <c r="N331" s="38"/>
      <c r="P331" s="124"/>
      <c r="Q331" s="16"/>
    </row>
    <row r="332" spans="1:17" x14ac:dyDescent="0.2">
      <c r="A332" s="39">
        <f t="shared" si="9"/>
        <v>45620</v>
      </c>
      <c r="N332" s="38"/>
      <c r="P332" s="124"/>
      <c r="Q332" s="16"/>
    </row>
    <row r="333" spans="1:17" x14ac:dyDescent="0.2">
      <c r="A333" s="39">
        <f t="shared" si="9"/>
        <v>45621</v>
      </c>
      <c r="N333" s="38"/>
      <c r="P333" s="124"/>
      <c r="Q333" s="16"/>
    </row>
    <row r="334" spans="1:17" x14ac:dyDescent="0.2">
      <c r="A334" s="39">
        <f t="shared" si="9"/>
        <v>45622</v>
      </c>
      <c r="N334" s="38"/>
      <c r="P334" s="124"/>
      <c r="Q334" s="16"/>
    </row>
    <row r="335" spans="1:17" x14ac:dyDescent="0.2">
      <c r="A335" s="39">
        <f t="shared" si="9"/>
        <v>45623</v>
      </c>
      <c r="N335" s="38"/>
      <c r="P335" s="124"/>
      <c r="Q335" s="16"/>
    </row>
    <row r="336" spans="1:17" x14ac:dyDescent="0.2">
      <c r="A336" s="39">
        <f t="shared" si="9"/>
        <v>45624</v>
      </c>
      <c r="N336" s="38"/>
      <c r="P336" s="124"/>
      <c r="Q336" s="16"/>
    </row>
    <row r="337" spans="1:17" x14ac:dyDescent="0.2">
      <c r="A337" s="39">
        <f t="shared" si="9"/>
        <v>45625</v>
      </c>
      <c r="N337" s="38"/>
      <c r="P337" s="124"/>
      <c r="Q337" s="16"/>
    </row>
    <row r="338" spans="1:17" x14ac:dyDescent="0.2">
      <c r="A338" s="39">
        <f t="shared" si="9"/>
        <v>45626</v>
      </c>
      <c r="N338" s="38"/>
      <c r="P338" s="124"/>
      <c r="Q338" s="16"/>
    </row>
    <row r="339" spans="1:17" x14ac:dyDescent="0.2">
      <c r="A339" s="39">
        <f t="shared" si="9"/>
        <v>45627</v>
      </c>
      <c r="N339" s="38"/>
      <c r="P339" s="124"/>
      <c r="Q339" s="16"/>
    </row>
    <row r="340" spans="1:17" x14ac:dyDescent="0.2">
      <c r="A340" s="39">
        <f t="shared" si="9"/>
        <v>45628</v>
      </c>
      <c r="N340" s="38"/>
      <c r="P340" s="124"/>
      <c r="Q340" s="16"/>
    </row>
    <row r="341" spans="1:17" x14ac:dyDescent="0.2">
      <c r="A341" s="39">
        <f t="shared" si="9"/>
        <v>45629</v>
      </c>
      <c r="N341" s="38"/>
      <c r="P341" s="124"/>
      <c r="Q341" s="16"/>
    </row>
    <row r="342" spans="1:17" x14ac:dyDescent="0.2">
      <c r="A342" s="39">
        <f t="shared" si="9"/>
        <v>45630</v>
      </c>
      <c r="N342" s="38"/>
      <c r="P342" s="124"/>
      <c r="Q342" s="16"/>
    </row>
    <row r="343" spans="1:17" x14ac:dyDescent="0.2">
      <c r="A343" s="39">
        <f t="shared" si="9"/>
        <v>45631</v>
      </c>
      <c r="N343" s="38"/>
      <c r="P343" s="124"/>
      <c r="Q343" s="16"/>
    </row>
    <row r="344" spans="1:17" x14ac:dyDescent="0.2">
      <c r="A344" s="39">
        <f t="shared" si="9"/>
        <v>45632</v>
      </c>
      <c r="N344" s="38"/>
      <c r="P344" s="124"/>
      <c r="Q344" s="16"/>
    </row>
    <row r="345" spans="1:17" x14ac:dyDescent="0.2">
      <c r="A345" s="39">
        <f t="shared" si="9"/>
        <v>45633</v>
      </c>
      <c r="N345" s="38"/>
      <c r="P345" s="124"/>
      <c r="Q345" s="16"/>
    </row>
    <row r="346" spans="1:17" x14ac:dyDescent="0.2">
      <c r="A346" s="39">
        <f t="shared" si="9"/>
        <v>45634</v>
      </c>
      <c r="N346" s="38"/>
      <c r="P346" s="124"/>
      <c r="Q346" s="16"/>
    </row>
    <row r="347" spans="1:17" x14ac:dyDescent="0.2">
      <c r="A347" s="39">
        <f t="shared" si="9"/>
        <v>45635</v>
      </c>
      <c r="N347" s="38"/>
      <c r="P347" s="124"/>
      <c r="Q347" s="16"/>
    </row>
    <row r="348" spans="1:17" x14ac:dyDescent="0.2">
      <c r="A348" s="39">
        <f t="shared" ref="A348:A368" si="10">A347+1</f>
        <v>45636</v>
      </c>
      <c r="N348" s="38"/>
      <c r="P348" s="124"/>
      <c r="Q348" s="16"/>
    </row>
    <row r="349" spans="1:17" x14ac:dyDescent="0.2">
      <c r="A349" s="39">
        <f t="shared" si="10"/>
        <v>45637</v>
      </c>
      <c r="N349" s="38"/>
      <c r="P349" s="124"/>
      <c r="Q349" s="16"/>
    </row>
    <row r="350" spans="1:17" x14ac:dyDescent="0.2">
      <c r="A350" s="39">
        <f t="shared" si="10"/>
        <v>45638</v>
      </c>
      <c r="N350" s="38"/>
      <c r="P350" s="124"/>
      <c r="Q350" s="16"/>
    </row>
    <row r="351" spans="1:17" x14ac:dyDescent="0.2">
      <c r="A351" s="39">
        <f t="shared" si="10"/>
        <v>45639</v>
      </c>
      <c r="N351" s="38"/>
      <c r="P351" s="124"/>
      <c r="Q351" s="16"/>
    </row>
    <row r="352" spans="1:17" x14ac:dyDescent="0.2">
      <c r="A352" s="39">
        <f t="shared" si="10"/>
        <v>45640</v>
      </c>
      <c r="N352" s="38"/>
      <c r="P352" s="124"/>
      <c r="Q352" s="16"/>
    </row>
    <row r="353" spans="1:17" x14ac:dyDescent="0.2">
      <c r="A353" s="39">
        <f t="shared" si="10"/>
        <v>45641</v>
      </c>
      <c r="N353" s="38"/>
      <c r="P353" s="124"/>
      <c r="Q353" s="16"/>
    </row>
    <row r="354" spans="1:17" x14ac:dyDescent="0.2">
      <c r="A354" s="39">
        <f t="shared" si="10"/>
        <v>45642</v>
      </c>
      <c r="N354" s="38"/>
      <c r="P354" s="124"/>
      <c r="Q354" s="16"/>
    </row>
    <row r="355" spans="1:17" x14ac:dyDescent="0.2">
      <c r="A355" s="39">
        <f t="shared" si="10"/>
        <v>45643</v>
      </c>
      <c r="N355" s="38"/>
      <c r="P355" s="124"/>
      <c r="Q355" s="16"/>
    </row>
    <row r="356" spans="1:17" x14ac:dyDescent="0.2">
      <c r="A356" s="39">
        <f t="shared" si="10"/>
        <v>45644</v>
      </c>
      <c r="N356" s="38"/>
      <c r="P356" s="124"/>
      <c r="Q356" s="16"/>
    </row>
    <row r="357" spans="1:17" x14ac:dyDescent="0.2">
      <c r="A357" s="39">
        <f t="shared" si="10"/>
        <v>45645</v>
      </c>
      <c r="N357" s="38"/>
      <c r="P357" s="124"/>
      <c r="Q357" s="16"/>
    </row>
    <row r="358" spans="1:17" x14ac:dyDescent="0.2">
      <c r="A358" s="39">
        <f t="shared" si="10"/>
        <v>45646</v>
      </c>
      <c r="N358" s="38"/>
      <c r="P358" s="124"/>
      <c r="Q358" s="16"/>
    </row>
    <row r="359" spans="1:17" x14ac:dyDescent="0.2">
      <c r="A359" s="39">
        <f t="shared" si="10"/>
        <v>45647</v>
      </c>
      <c r="N359" s="38"/>
      <c r="P359" s="124"/>
      <c r="Q359" s="16"/>
    </row>
    <row r="360" spans="1:17" x14ac:dyDescent="0.2">
      <c r="A360" s="39">
        <f t="shared" si="10"/>
        <v>45648</v>
      </c>
      <c r="N360" s="38"/>
      <c r="P360" s="124"/>
      <c r="Q360" s="16"/>
    </row>
    <row r="361" spans="1:17" x14ac:dyDescent="0.2">
      <c r="A361" s="39">
        <f t="shared" si="10"/>
        <v>45649</v>
      </c>
      <c r="N361" s="38"/>
      <c r="P361" s="124"/>
      <c r="Q361" s="16"/>
    </row>
    <row r="362" spans="1:17" x14ac:dyDescent="0.2">
      <c r="A362" s="39">
        <f t="shared" si="10"/>
        <v>45650</v>
      </c>
      <c r="N362" s="38"/>
      <c r="P362" s="124"/>
      <c r="Q362" s="16"/>
    </row>
    <row r="363" spans="1:17" x14ac:dyDescent="0.2">
      <c r="A363" s="39">
        <f t="shared" si="10"/>
        <v>45651</v>
      </c>
      <c r="N363" s="38"/>
      <c r="P363" s="124"/>
      <c r="Q363" s="16"/>
    </row>
    <row r="364" spans="1:17" x14ac:dyDescent="0.2">
      <c r="A364" s="39">
        <f t="shared" si="10"/>
        <v>45652</v>
      </c>
      <c r="N364" s="38"/>
      <c r="P364" s="124"/>
      <c r="Q364" s="16"/>
    </row>
    <row r="365" spans="1:17" x14ac:dyDescent="0.2">
      <c r="A365" s="39">
        <f t="shared" si="10"/>
        <v>45653</v>
      </c>
      <c r="N365" s="38"/>
      <c r="P365" s="124"/>
      <c r="Q365" s="16"/>
    </row>
    <row r="366" spans="1:17" x14ac:dyDescent="0.2">
      <c r="A366" s="39">
        <f t="shared" si="10"/>
        <v>45654</v>
      </c>
      <c r="N366" s="38"/>
      <c r="P366" s="124"/>
      <c r="Q366" s="16"/>
    </row>
    <row r="367" spans="1:17" x14ac:dyDescent="0.2">
      <c r="A367" s="39">
        <f t="shared" si="10"/>
        <v>45655</v>
      </c>
      <c r="N367" s="38"/>
      <c r="P367" s="124"/>
      <c r="Q367" s="16"/>
    </row>
    <row r="368" spans="1:17" x14ac:dyDescent="0.2">
      <c r="A368" s="39">
        <f t="shared" si="10"/>
        <v>45656</v>
      </c>
      <c r="N368" s="38"/>
      <c r="P368" s="124"/>
      <c r="Q368" s="16"/>
    </row>
    <row r="369" spans="1:17" x14ac:dyDescent="0.2">
      <c r="A369" s="39"/>
      <c r="Q369" s="16"/>
    </row>
    <row r="370" spans="1:17" x14ac:dyDescent="0.2">
      <c r="A370" s="39"/>
      <c r="Q370" s="16"/>
    </row>
    <row r="371" spans="1:17" x14ac:dyDescent="0.2">
      <c r="A371" s="39"/>
      <c r="Q371" s="16"/>
    </row>
    <row r="372" spans="1:17" x14ac:dyDescent="0.2">
      <c r="A372" s="39"/>
    </row>
    <row r="373" spans="1:17" x14ac:dyDescent="0.2">
      <c r="A373" s="39"/>
    </row>
    <row r="374" spans="1:17" x14ac:dyDescent="0.2">
      <c r="A374" s="39"/>
    </row>
    <row r="375" spans="1:17" x14ac:dyDescent="0.2">
      <c r="A375" s="39"/>
    </row>
    <row r="376" spans="1:17" x14ac:dyDescent="0.2">
      <c r="A376" s="39"/>
    </row>
    <row r="377" spans="1:17" x14ac:dyDescent="0.2">
      <c r="A377" s="39"/>
    </row>
    <row r="378" spans="1:17" x14ac:dyDescent="0.2">
      <c r="A378" s="39"/>
    </row>
    <row r="379" spans="1:17" x14ac:dyDescent="0.2">
      <c r="A379" s="39"/>
    </row>
    <row r="380" spans="1:17" x14ac:dyDescent="0.2">
      <c r="A380" s="39"/>
    </row>
    <row r="381" spans="1:17" x14ac:dyDescent="0.2">
      <c r="A381" s="39"/>
    </row>
    <row r="382" spans="1:17" x14ac:dyDescent="0.2">
      <c r="A382" s="39"/>
    </row>
    <row r="383" spans="1:17" x14ac:dyDescent="0.2">
      <c r="A383" s="39"/>
    </row>
    <row r="384" spans="1:17" x14ac:dyDescent="0.2">
      <c r="A384" s="39"/>
    </row>
    <row r="385" spans="1:1" x14ac:dyDescent="0.2">
      <c r="A385" s="39"/>
    </row>
    <row r="386" spans="1:1" x14ac:dyDescent="0.2">
      <c r="A386" s="39"/>
    </row>
    <row r="387" spans="1:1" x14ac:dyDescent="0.2">
      <c r="A387" s="39"/>
    </row>
    <row r="388" spans="1:1" x14ac:dyDescent="0.2">
      <c r="A388" s="39"/>
    </row>
    <row r="389" spans="1:1" x14ac:dyDescent="0.2">
      <c r="A389" s="39"/>
    </row>
    <row r="390" spans="1:1" x14ac:dyDescent="0.2">
      <c r="A390" s="39"/>
    </row>
    <row r="391" spans="1:1" x14ac:dyDescent="0.2">
      <c r="A391" s="39"/>
    </row>
    <row r="392" spans="1:1" x14ac:dyDescent="0.2">
      <c r="A392" s="39"/>
    </row>
    <row r="393" spans="1:1" x14ac:dyDescent="0.2">
      <c r="A393" s="39"/>
    </row>
    <row r="394" spans="1:1" x14ac:dyDescent="0.2">
      <c r="A394" s="39"/>
    </row>
    <row r="395" spans="1:1" x14ac:dyDescent="0.2">
      <c r="A395" s="39"/>
    </row>
    <row r="396" spans="1:1" x14ac:dyDescent="0.2">
      <c r="A396" s="39"/>
    </row>
    <row r="397" spans="1:1" x14ac:dyDescent="0.2">
      <c r="A397" s="39"/>
    </row>
    <row r="398" spans="1:1" x14ac:dyDescent="0.2">
      <c r="A398" s="39"/>
    </row>
    <row r="399" spans="1:1" x14ac:dyDescent="0.2">
      <c r="A399" s="39"/>
    </row>
    <row r="400" spans="1:1" x14ac:dyDescent="0.2">
      <c r="A400" s="39"/>
    </row>
    <row r="401" spans="1:1" x14ac:dyDescent="0.2">
      <c r="A401" s="39"/>
    </row>
    <row r="402" spans="1:1" x14ac:dyDescent="0.2">
      <c r="A402" s="39"/>
    </row>
    <row r="403" spans="1:1" x14ac:dyDescent="0.2">
      <c r="A403" s="39"/>
    </row>
    <row r="404" spans="1:1" x14ac:dyDescent="0.2">
      <c r="A404" s="39"/>
    </row>
    <row r="405" spans="1:1" x14ac:dyDescent="0.2">
      <c r="A405" s="39"/>
    </row>
    <row r="406" spans="1:1" x14ac:dyDescent="0.2">
      <c r="A406" s="39"/>
    </row>
    <row r="407" spans="1:1" x14ac:dyDescent="0.2">
      <c r="A407" s="39"/>
    </row>
    <row r="408" spans="1:1" x14ac:dyDescent="0.2">
      <c r="A408" s="39"/>
    </row>
    <row r="409" spans="1:1" x14ac:dyDescent="0.2">
      <c r="A409" s="39"/>
    </row>
    <row r="410" spans="1:1" x14ac:dyDescent="0.2">
      <c r="A410" s="39"/>
    </row>
    <row r="411" spans="1:1" x14ac:dyDescent="0.2">
      <c r="A411" s="39"/>
    </row>
    <row r="412" spans="1:1" x14ac:dyDescent="0.2">
      <c r="A412" s="39"/>
    </row>
    <row r="413" spans="1:1" x14ac:dyDescent="0.2">
      <c r="A413" s="39"/>
    </row>
    <row r="414" spans="1:1" x14ac:dyDescent="0.2">
      <c r="A414" s="39"/>
    </row>
    <row r="415" spans="1:1" x14ac:dyDescent="0.2">
      <c r="A415" s="39"/>
    </row>
    <row r="416" spans="1:1" x14ac:dyDescent="0.2">
      <c r="A416" s="39"/>
    </row>
    <row r="417" spans="1:1" x14ac:dyDescent="0.2">
      <c r="A417" s="39"/>
    </row>
    <row r="418" spans="1:1" x14ac:dyDescent="0.2">
      <c r="A418" s="39"/>
    </row>
    <row r="419" spans="1:1" x14ac:dyDescent="0.2">
      <c r="A419" s="39"/>
    </row>
    <row r="420" spans="1:1" x14ac:dyDescent="0.2">
      <c r="A420" s="39"/>
    </row>
    <row r="421" spans="1:1" x14ac:dyDescent="0.2">
      <c r="A421" s="39"/>
    </row>
    <row r="422" spans="1:1" x14ac:dyDescent="0.2">
      <c r="A422" s="39"/>
    </row>
    <row r="423" spans="1:1" x14ac:dyDescent="0.2">
      <c r="A423" s="39"/>
    </row>
    <row r="424" spans="1:1" x14ac:dyDescent="0.2">
      <c r="A424" s="39"/>
    </row>
    <row r="425" spans="1:1" x14ac:dyDescent="0.2">
      <c r="A425" s="39"/>
    </row>
    <row r="426" spans="1:1" x14ac:dyDescent="0.2">
      <c r="A426" s="39"/>
    </row>
    <row r="427" spans="1:1" x14ac:dyDescent="0.2">
      <c r="A427" s="39"/>
    </row>
    <row r="428" spans="1:1" x14ac:dyDescent="0.2">
      <c r="A428" s="39"/>
    </row>
    <row r="429" spans="1:1" x14ac:dyDescent="0.2">
      <c r="A429" s="39"/>
    </row>
    <row r="430" spans="1:1" x14ac:dyDescent="0.2">
      <c r="A430" s="39"/>
    </row>
    <row r="431" spans="1:1" x14ac:dyDescent="0.2">
      <c r="A431" s="39"/>
    </row>
    <row r="432" spans="1:1" x14ac:dyDescent="0.2">
      <c r="A432" s="39"/>
    </row>
    <row r="433" spans="1:1" x14ac:dyDescent="0.2">
      <c r="A433" s="39"/>
    </row>
    <row r="434" spans="1:1" x14ac:dyDescent="0.2">
      <c r="A434" s="39"/>
    </row>
    <row r="435" spans="1:1" x14ac:dyDescent="0.2">
      <c r="A435" s="39"/>
    </row>
    <row r="436" spans="1:1" x14ac:dyDescent="0.2">
      <c r="A436" s="39"/>
    </row>
    <row r="437" spans="1:1" x14ac:dyDescent="0.2">
      <c r="A437" s="39"/>
    </row>
    <row r="438" spans="1:1" x14ac:dyDescent="0.2">
      <c r="A438" s="39"/>
    </row>
    <row r="439" spans="1:1" x14ac:dyDescent="0.2">
      <c r="A439" s="39"/>
    </row>
    <row r="440" spans="1:1" x14ac:dyDescent="0.2">
      <c r="A440" s="39"/>
    </row>
    <row r="441" spans="1:1" x14ac:dyDescent="0.2">
      <c r="A441" s="39"/>
    </row>
    <row r="442" spans="1:1" x14ac:dyDescent="0.2">
      <c r="A442" s="39"/>
    </row>
    <row r="443" spans="1:1" x14ac:dyDescent="0.2">
      <c r="A443" s="39"/>
    </row>
    <row r="444" spans="1:1" x14ac:dyDescent="0.2">
      <c r="A444" s="39"/>
    </row>
    <row r="445" spans="1:1" x14ac:dyDescent="0.2">
      <c r="A445" s="39"/>
    </row>
    <row r="446" spans="1:1" x14ac:dyDescent="0.2">
      <c r="A446" s="39"/>
    </row>
    <row r="447" spans="1:1" x14ac:dyDescent="0.2">
      <c r="A447" s="39"/>
    </row>
    <row r="448" spans="1:1" x14ac:dyDescent="0.2">
      <c r="A448" s="39"/>
    </row>
    <row r="449" spans="1:1" x14ac:dyDescent="0.2">
      <c r="A449" s="39"/>
    </row>
    <row r="450" spans="1:1" x14ac:dyDescent="0.2">
      <c r="A450" s="39"/>
    </row>
    <row r="451" spans="1:1" x14ac:dyDescent="0.2">
      <c r="A451" s="39"/>
    </row>
    <row r="452" spans="1:1" x14ac:dyDescent="0.2">
      <c r="A452" s="39"/>
    </row>
    <row r="453" spans="1:1" x14ac:dyDescent="0.2">
      <c r="A453" s="39"/>
    </row>
    <row r="454" spans="1:1" x14ac:dyDescent="0.2">
      <c r="A454" s="39"/>
    </row>
    <row r="455" spans="1:1" x14ac:dyDescent="0.2">
      <c r="A455" s="39"/>
    </row>
    <row r="456" spans="1:1" x14ac:dyDescent="0.2">
      <c r="A456" s="39"/>
    </row>
    <row r="457" spans="1:1" x14ac:dyDescent="0.2">
      <c r="A457" s="39"/>
    </row>
    <row r="458" spans="1:1" x14ac:dyDescent="0.2">
      <c r="A458" s="39"/>
    </row>
    <row r="459" spans="1:1" x14ac:dyDescent="0.2">
      <c r="A459" s="39"/>
    </row>
    <row r="460" spans="1:1" x14ac:dyDescent="0.2">
      <c r="A460" s="39"/>
    </row>
    <row r="461" spans="1:1" x14ac:dyDescent="0.2">
      <c r="A461" s="39"/>
    </row>
    <row r="462" spans="1:1" x14ac:dyDescent="0.2">
      <c r="A462" s="39"/>
    </row>
    <row r="463" spans="1:1" x14ac:dyDescent="0.2">
      <c r="A463" s="39"/>
    </row>
    <row r="464" spans="1:1" x14ac:dyDescent="0.2">
      <c r="A464" s="39"/>
    </row>
    <row r="465" spans="1:1" x14ac:dyDescent="0.2">
      <c r="A465" s="39"/>
    </row>
    <row r="466" spans="1:1" x14ac:dyDescent="0.2">
      <c r="A466" s="39"/>
    </row>
    <row r="467" spans="1:1" x14ac:dyDescent="0.2">
      <c r="A467" s="39"/>
    </row>
    <row r="468" spans="1:1" x14ac:dyDescent="0.2">
      <c r="A468" s="39"/>
    </row>
    <row r="469" spans="1:1" x14ac:dyDescent="0.2">
      <c r="A469" s="39"/>
    </row>
    <row r="470" spans="1:1" x14ac:dyDescent="0.2">
      <c r="A470" s="39"/>
    </row>
    <row r="471" spans="1:1" x14ac:dyDescent="0.2">
      <c r="A471" s="39"/>
    </row>
    <row r="472" spans="1:1" x14ac:dyDescent="0.2">
      <c r="A472" s="39"/>
    </row>
    <row r="473" spans="1:1" x14ac:dyDescent="0.2">
      <c r="A473" s="39"/>
    </row>
    <row r="474" spans="1:1" x14ac:dyDescent="0.2">
      <c r="A474" s="39"/>
    </row>
    <row r="475" spans="1:1" x14ac:dyDescent="0.2">
      <c r="A475" s="39"/>
    </row>
    <row r="476" spans="1:1" x14ac:dyDescent="0.2">
      <c r="A476" s="39"/>
    </row>
    <row r="477" spans="1:1" x14ac:dyDescent="0.2">
      <c r="A477" s="39"/>
    </row>
    <row r="478" spans="1:1" x14ac:dyDescent="0.2">
      <c r="A478" s="39"/>
    </row>
    <row r="479" spans="1:1" x14ac:dyDescent="0.2">
      <c r="A479" s="39"/>
    </row>
    <row r="480" spans="1:1" x14ac:dyDescent="0.2">
      <c r="A480" s="39"/>
    </row>
    <row r="481" spans="1:1" x14ac:dyDescent="0.2">
      <c r="A481" s="39"/>
    </row>
    <row r="482" spans="1:1" x14ac:dyDescent="0.2">
      <c r="A482" s="39"/>
    </row>
    <row r="483" spans="1:1" x14ac:dyDescent="0.2">
      <c r="A483" s="39"/>
    </row>
    <row r="484" spans="1:1" x14ac:dyDescent="0.2">
      <c r="A484" s="39"/>
    </row>
    <row r="485" spans="1:1" x14ac:dyDescent="0.2">
      <c r="A485" s="39"/>
    </row>
    <row r="486" spans="1:1" x14ac:dyDescent="0.2">
      <c r="A486" s="39"/>
    </row>
    <row r="487" spans="1:1" x14ac:dyDescent="0.2">
      <c r="A487" s="39"/>
    </row>
    <row r="488" spans="1:1" x14ac:dyDescent="0.2">
      <c r="A488" s="39"/>
    </row>
    <row r="489" spans="1:1" x14ac:dyDescent="0.2">
      <c r="A489" s="39"/>
    </row>
    <row r="490" spans="1:1" x14ac:dyDescent="0.2">
      <c r="A490" s="39"/>
    </row>
    <row r="491" spans="1:1" x14ac:dyDescent="0.2">
      <c r="A491" s="39"/>
    </row>
    <row r="492" spans="1:1" x14ac:dyDescent="0.2">
      <c r="A492" s="39"/>
    </row>
    <row r="493" spans="1:1" x14ac:dyDescent="0.2">
      <c r="A493" s="39"/>
    </row>
    <row r="494" spans="1:1" x14ac:dyDescent="0.2">
      <c r="A494" s="39"/>
    </row>
    <row r="495" spans="1:1" x14ac:dyDescent="0.2">
      <c r="A495" s="39"/>
    </row>
  </sheetData>
  <mergeCells count="3">
    <mergeCell ref="K1:O1"/>
    <mergeCell ref="G1:I1"/>
    <mergeCell ref="D1:F1"/>
  </mergeCells>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3246"/>
  <sheetViews>
    <sheetView zoomScale="75" zoomScaleNormal="75" workbookViewId="0">
      <pane ySplit="3" topLeftCell="A3216" activePane="bottomLeft" state="frozen"/>
      <selection pane="bottomLeft" activeCell="P3240" sqref="P3240"/>
    </sheetView>
  </sheetViews>
  <sheetFormatPr defaultRowHeight="12.75" x14ac:dyDescent="0.2"/>
  <cols>
    <col min="1" max="1" width="12.5703125" bestFit="1" customWidth="1"/>
    <col min="2" max="2" width="9.28515625" style="16" bestFit="1" customWidth="1"/>
    <col min="3" max="4" width="8.85546875" style="16" bestFit="1" customWidth="1"/>
    <col min="5" max="5" width="11.7109375" style="16" bestFit="1" customWidth="1"/>
    <col min="6" max="6" width="12.140625" style="16" bestFit="1" customWidth="1"/>
    <col min="7" max="7" width="9.42578125" style="16" bestFit="1" customWidth="1"/>
    <col min="8" max="8" width="12.7109375" style="16" bestFit="1" customWidth="1"/>
    <col min="9" max="9" width="12.5703125" style="16" bestFit="1" customWidth="1"/>
    <col min="10" max="10" width="12.5703125" style="16" customWidth="1"/>
    <col min="11" max="11" width="12.85546875" style="16" bestFit="1" customWidth="1"/>
    <col min="12" max="12" width="12.85546875" style="16" customWidth="1"/>
    <col min="13" max="13" width="11.7109375" style="16" customWidth="1"/>
    <col min="14" max="15" width="12.85546875" style="16" bestFit="1" customWidth="1"/>
    <col min="16" max="16" width="12.85546875" style="16" customWidth="1"/>
    <col min="17" max="17" width="11.7109375" style="14" bestFit="1" customWidth="1"/>
  </cols>
  <sheetData>
    <row r="1" spans="1:17" x14ac:dyDescent="0.2">
      <c r="A1" s="2" t="s">
        <v>42</v>
      </c>
      <c r="B1" s="15" t="s">
        <v>33</v>
      </c>
      <c r="C1" s="15" t="s">
        <v>12</v>
      </c>
      <c r="D1" s="159" t="s">
        <v>101</v>
      </c>
      <c r="E1" s="159"/>
      <c r="F1" s="159"/>
      <c r="G1" s="159" t="s">
        <v>102</v>
      </c>
      <c r="H1" s="159"/>
      <c r="I1" s="15" t="s">
        <v>14</v>
      </c>
      <c r="J1" s="15" t="s">
        <v>179</v>
      </c>
      <c r="K1" s="25" t="s">
        <v>48</v>
      </c>
      <c r="L1" s="25"/>
      <c r="M1" s="25"/>
      <c r="N1" s="25"/>
      <c r="O1" s="25"/>
      <c r="P1" s="25"/>
      <c r="Q1" s="15" t="s">
        <v>96</v>
      </c>
    </row>
    <row r="2" spans="1:17" x14ac:dyDescent="0.2">
      <c r="B2" s="15" t="s">
        <v>27</v>
      </c>
      <c r="C2" s="15" t="s">
        <v>1</v>
      </c>
      <c r="D2" s="15" t="s">
        <v>1</v>
      </c>
      <c r="E2" s="15" t="s">
        <v>87</v>
      </c>
      <c r="F2" s="15" t="s">
        <v>55</v>
      </c>
      <c r="G2" s="15" t="s">
        <v>1</v>
      </c>
      <c r="H2" s="15" t="s">
        <v>55</v>
      </c>
      <c r="I2" s="15" t="s">
        <v>46</v>
      </c>
      <c r="J2" s="15" t="s">
        <v>1</v>
      </c>
      <c r="K2" s="15" t="s">
        <v>105</v>
      </c>
      <c r="L2" s="15" t="s">
        <v>181</v>
      </c>
      <c r="M2" s="15" t="s">
        <v>103</v>
      </c>
      <c r="N2" s="151" t="s">
        <v>241</v>
      </c>
      <c r="O2" s="15" t="s">
        <v>186</v>
      </c>
      <c r="P2" s="15" t="s">
        <v>207</v>
      </c>
      <c r="Q2" s="15" t="s">
        <v>1</v>
      </c>
    </row>
    <row r="3" spans="1:17" x14ac:dyDescent="0.2">
      <c r="B3" s="15" t="s">
        <v>36</v>
      </c>
      <c r="C3" s="15" t="s">
        <v>37</v>
      </c>
      <c r="D3" s="15" t="s">
        <v>38</v>
      </c>
      <c r="E3" s="15" t="s">
        <v>38</v>
      </c>
      <c r="F3" s="15" t="s">
        <v>38</v>
      </c>
      <c r="G3" s="15" t="s">
        <v>97</v>
      </c>
      <c r="H3" s="15" t="s">
        <v>97</v>
      </c>
      <c r="I3" s="15" t="s">
        <v>45</v>
      </c>
      <c r="J3" s="15"/>
      <c r="K3" s="15" t="s">
        <v>35</v>
      </c>
      <c r="L3" s="15" t="s">
        <v>35</v>
      </c>
      <c r="M3" s="15" t="s">
        <v>104</v>
      </c>
      <c r="N3" s="15"/>
      <c r="O3" s="15" t="s">
        <v>35</v>
      </c>
      <c r="P3" s="15"/>
      <c r="Q3" s="15" t="s">
        <v>95</v>
      </c>
    </row>
    <row r="4" spans="1:17" s="2" customFormat="1" x14ac:dyDescent="0.2">
      <c r="A4" s="39">
        <v>42049</v>
      </c>
      <c r="B4" s="16">
        <v>6.82</v>
      </c>
      <c r="C4" s="16">
        <v>89.07</v>
      </c>
      <c r="D4" s="16">
        <v>23.15</v>
      </c>
      <c r="E4" s="16">
        <v>21.76</v>
      </c>
      <c r="F4" s="16">
        <v>25.26</v>
      </c>
      <c r="G4" s="16">
        <v>6.9</v>
      </c>
      <c r="H4" s="16">
        <v>14.62</v>
      </c>
      <c r="I4" s="16">
        <v>351.58</v>
      </c>
      <c r="J4" s="38">
        <v>2.7490000000000001</v>
      </c>
      <c r="K4" s="98">
        <v>11.121838139999999</v>
      </c>
      <c r="L4" s="16">
        <v>24.16</v>
      </c>
      <c r="M4" s="15"/>
      <c r="N4" s="15"/>
      <c r="O4" s="15"/>
      <c r="P4" s="15"/>
      <c r="Q4" s="16">
        <v>732.3</v>
      </c>
    </row>
    <row r="5" spans="1:17" s="2" customFormat="1" x14ac:dyDescent="0.2">
      <c r="A5" s="39">
        <v>42050</v>
      </c>
      <c r="B5" s="16">
        <v>8.3800000000000008</v>
      </c>
      <c r="C5" s="16">
        <v>82.19</v>
      </c>
      <c r="D5" s="16">
        <v>24.62</v>
      </c>
      <c r="E5" s="16">
        <v>22.24</v>
      </c>
      <c r="F5" s="16">
        <v>29.06</v>
      </c>
      <c r="G5" s="16">
        <v>5.39</v>
      </c>
      <c r="H5" s="16">
        <v>14.54</v>
      </c>
      <c r="I5" s="16">
        <v>11.29</v>
      </c>
      <c r="J5" s="38">
        <v>4.8209999999999997</v>
      </c>
      <c r="K5" s="98">
        <v>20.011449999999996</v>
      </c>
      <c r="L5" s="16">
        <v>24.29</v>
      </c>
      <c r="M5" s="15"/>
      <c r="N5" s="15"/>
      <c r="O5" s="15"/>
      <c r="P5" s="15"/>
      <c r="Q5" s="16">
        <v>731.54</v>
      </c>
    </row>
    <row r="6" spans="1:17" s="2" customFormat="1" x14ac:dyDescent="0.2">
      <c r="A6" s="39">
        <v>42051</v>
      </c>
      <c r="B6" s="16">
        <v>0</v>
      </c>
      <c r="C6" s="16">
        <v>80.98</v>
      </c>
      <c r="D6" s="16">
        <v>24.54</v>
      </c>
      <c r="E6" s="16">
        <v>22.88</v>
      </c>
      <c r="F6" s="16">
        <v>28.99</v>
      </c>
      <c r="G6" s="16">
        <v>4.55</v>
      </c>
      <c r="H6" s="16">
        <v>11.58</v>
      </c>
      <c r="I6" s="16">
        <v>5.39</v>
      </c>
      <c r="J6" s="38">
        <v>4.3940000000000001</v>
      </c>
      <c r="K6" s="98">
        <v>17.843989999999998</v>
      </c>
      <c r="L6" s="16">
        <v>24.39</v>
      </c>
      <c r="M6" s="15"/>
      <c r="N6" s="15"/>
      <c r="O6" s="15"/>
      <c r="P6" s="15"/>
      <c r="Q6" s="16">
        <v>730.7</v>
      </c>
    </row>
    <row r="7" spans="1:17" s="2" customFormat="1" x14ac:dyDescent="0.2">
      <c r="A7" s="39">
        <v>42052</v>
      </c>
      <c r="B7" s="16">
        <v>0.25</v>
      </c>
      <c r="C7" s="16">
        <v>86.46</v>
      </c>
      <c r="D7" s="16">
        <v>24.24</v>
      </c>
      <c r="E7" s="16">
        <v>22.61</v>
      </c>
      <c r="F7" s="16">
        <v>27.21</v>
      </c>
      <c r="G7" s="16">
        <v>5.49</v>
      </c>
      <c r="H7" s="16">
        <v>11.39</v>
      </c>
      <c r="I7" s="16">
        <v>351.27</v>
      </c>
      <c r="J7" s="38">
        <v>4.391</v>
      </c>
      <c r="K7" s="98">
        <v>19.88269</v>
      </c>
      <c r="L7" s="16">
        <v>24.33</v>
      </c>
      <c r="M7" s="15"/>
      <c r="N7" s="15"/>
      <c r="O7" s="15"/>
      <c r="P7" s="15"/>
      <c r="Q7" s="16">
        <v>730.69</v>
      </c>
    </row>
    <row r="8" spans="1:17" s="2" customFormat="1" x14ac:dyDescent="0.2">
      <c r="A8" s="39">
        <v>42053</v>
      </c>
      <c r="B8" s="16">
        <v>0</v>
      </c>
      <c r="C8" s="16">
        <v>88.77</v>
      </c>
      <c r="D8" s="16">
        <v>24.26</v>
      </c>
      <c r="E8" s="16">
        <v>22.44</v>
      </c>
      <c r="F8" s="16">
        <v>28.42</v>
      </c>
      <c r="G8" s="16">
        <v>4.84</v>
      </c>
      <c r="H8" s="16">
        <v>10.84</v>
      </c>
      <c r="I8" s="16">
        <v>348.56</v>
      </c>
      <c r="J8" s="38">
        <v>4.4740000000000002</v>
      </c>
      <c r="K8" s="98">
        <v>21.964309999999998</v>
      </c>
      <c r="L8" s="16">
        <v>24.42</v>
      </c>
      <c r="M8" s="16"/>
      <c r="N8" s="16"/>
      <c r="O8" s="16"/>
      <c r="P8" s="16"/>
      <c r="Q8" s="16">
        <v>731.68</v>
      </c>
    </row>
    <row r="9" spans="1:17" s="2" customFormat="1" x14ac:dyDescent="0.2">
      <c r="A9" s="39">
        <v>42054</v>
      </c>
      <c r="B9" s="16">
        <v>0.25</v>
      </c>
      <c r="C9" s="16">
        <v>87.26</v>
      </c>
      <c r="D9" s="16">
        <v>23.54</v>
      </c>
      <c r="E9" s="16">
        <v>22.1</v>
      </c>
      <c r="F9" s="16">
        <v>26.98</v>
      </c>
      <c r="G9" s="16">
        <v>5.49</v>
      </c>
      <c r="H9" s="16">
        <v>11.92</v>
      </c>
      <c r="I9" s="16">
        <v>355.4</v>
      </c>
      <c r="J9" s="38">
        <v>3.9319999999999999</v>
      </c>
      <c r="K9" s="98">
        <v>19.78612</v>
      </c>
      <c r="L9" s="16">
        <v>24.54</v>
      </c>
      <c r="M9" s="16"/>
      <c r="N9" s="16"/>
      <c r="O9" s="16"/>
      <c r="P9" s="16"/>
      <c r="Q9" s="16">
        <v>732.07</v>
      </c>
    </row>
    <row r="10" spans="1:17" s="2" customFormat="1" x14ac:dyDescent="0.2">
      <c r="A10" s="39">
        <v>42055</v>
      </c>
      <c r="B10" s="16">
        <v>0</v>
      </c>
      <c r="C10" s="16">
        <v>82.32</v>
      </c>
      <c r="D10" s="16">
        <v>24.2</v>
      </c>
      <c r="E10" s="16">
        <v>22</v>
      </c>
      <c r="F10" s="16">
        <v>28.65</v>
      </c>
      <c r="G10" s="16">
        <v>4.49</v>
      </c>
      <c r="H10" s="16">
        <v>11.8</v>
      </c>
      <c r="I10" s="16">
        <v>359.68</v>
      </c>
      <c r="J10" s="38">
        <v>2.5840000000000001</v>
      </c>
      <c r="K10" s="98">
        <v>23.14461</v>
      </c>
      <c r="L10" s="16">
        <v>24.78</v>
      </c>
      <c r="M10" s="16">
        <v>43.066872759539208</v>
      </c>
      <c r="N10" s="16">
        <f t="shared" ref="N10:N73" si="0">M10/K10</f>
        <v>1.8607733186923092</v>
      </c>
      <c r="O10" s="16"/>
      <c r="P10" s="16"/>
      <c r="Q10" s="16">
        <v>731.5</v>
      </c>
    </row>
    <row r="11" spans="1:17" s="2" customFormat="1" x14ac:dyDescent="0.2">
      <c r="A11" s="39">
        <v>42056</v>
      </c>
      <c r="B11" s="16">
        <v>0</v>
      </c>
      <c r="C11" s="16">
        <v>75.680000000000007</v>
      </c>
      <c r="D11" s="16">
        <v>24.55</v>
      </c>
      <c r="E11" s="16">
        <v>21.8</v>
      </c>
      <c r="F11" s="16">
        <v>29.7</v>
      </c>
      <c r="G11" s="16">
        <v>4.07</v>
      </c>
      <c r="H11" s="16">
        <v>10.94</v>
      </c>
      <c r="I11" s="16">
        <v>22.2</v>
      </c>
      <c r="J11" s="38">
        <v>2.3180000000000001</v>
      </c>
      <c r="K11" s="98">
        <v>23.14461</v>
      </c>
      <c r="L11" s="16">
        <v>24.77</v>
      </c>
      <c r="M11" s="16">
        <v>47.977072887929651</v>
      </c>
      <c r="N11" s="16">
        <f t="shared" si="0"/>
        <v>2.0729263914116354</v>
      </c>
      <c r="O11" s="16"/>
      <c r="P11" s="16"/>
      <c r="Q11" s="16">
        <v>731.18</v>
      </c>
    </row>
    <row r="12" spans="1:17" s="2" customFormat="1" x14ac:dyDescent="0.2">
      <c r="A12" s="39">
        <v>42057</v>
      </c>
      <c r="B12" s="16">
        <v>0</v>
      </c>
      <c r="C12" s="16">
        <v>82.79</v>
      </c>
      <c r="D12" s="16">
        <v>24.67</v>
      </c>
      <c r="E12" s="16">
        <v>22.4</v>
      </c>
      <c r="F12" s="16">
        <v>30.24</v>
      </c>
      <c r="G12" s="16">
        <v>4.75</v>
      </c>
      <c r="H12" s="16">
        <v>11.7</v>
      </c>
      <c r="I12" s="16">
        <v>2.17</v>
      </c>
      <c r="J12" s="38">
        <v>2.4689999999999999</v>
      </c>
      <c r="K12" s="98">
        <v>20.226050000000001</v>
      </c>
      <c r="L12" s="16">
        <v>24.76</v>
      </c>
      <c r="M12" s="16">
        <v>41.503377809188983</v>
      </c>
      <c r="N12" s="16">
        <f t="shared" si="0"/>
        <v>2.0519764268944742</v>
      </c>
      <c r="O12" s="16"/>
      <c r="P12" s="16"/>
      <c r="Q12" s="16">
        <v>730.38</v>
      </c>
    </row>
    <row r="13" spans="1:17" s="2" customFormat="1" x14ac:dyDescent="0.2">
      <c r="A13" s="39">
        <v>42058</v>
      </c>
      <c r="B13" s="16">
        <v>0</v>
      </c>
      <c r="C13" s="16">
        <v>80.540000000000006</v>
      </c>
      <c r="D13" s="16">
        <v>24.53</v>
      </c>
      <c r="E13" s="16">
        <v>22.37</v>
      </c>
      <c r="F13" s="16">
        <v>29.19</v>
      </c>
      <c r="G13" s="16">
        <v>4.55</v>
      </c>
      <c r="H13" s="16">
        <v>11.88</v>
      </c>
      <c r="I13" s="16">
        <v>9.83</v>
      </c>
      <c r="J13" s="38">
        <v>2.3290000000000002</v>
      </c>
      <c r="K13" s="98">
        <v>21.095179999999999</v>
      </c>
      <c r="L13" s="16">
        <v>24.92</v>
      </c>
      <c r="M13" s="16">
        <v>43.6077369499234</v>
      </c>
      <c r="N13" s="16">
        <f t="shared" si="0"/>
        <v>2.0671896115569246</v>
      </c>
      <c r="O13" s="16"/>
      <c r="P13" s="16"/>
      <c r="Q13" s="16">
        <v>730.93</v>
      </c>
    </row>
    <row r="14" spans="1:17" s="2" customFormat="1" x14ac:dyDescent="0.2">
      <c r="A14" s="39">
        <v>42059</v>
      </c>
      <c r="B14" s="16">
        <v>0</v>
      </c>
      <c r="C14" s="16">
        <v>78.599999999999994</v>
      </c>
      <c r="D14" s="16">
        <v>24.5</v>
      </c>
      <c r="E14" s="16">
        <v>21.93</v>
      </c>
      <c r="F14" s="16">
        <v>29.87</v>
      </c>
      <c r="G14" s="16">
        <v>4.45</v>
      </c>
      <c r="H14" s="16">
        <v>9.51</v>
      </c>
      <c r="I14" s="16">
        <v>8.66</v>
      </c>
      <c r="J14" s="38">
        <v>2.8530000000000002</v>
      </c>
      <c r="K14" s="98">
        <v>16.37398</v>
      </c>
      <c r="L14" s="16">
        <v>24.98</v>
      </c>
      <c r="M14" s="16">
        <v>34.295109671878606</v>
      </c>
      <c r="N14" s="16">
        <f t="shared" si="0"/>
        <v>2.0944883083940868</v>
      </c>
      <c r="O14" s="16"/>
      <c r="P14" s="16"/>
      <c r="Q14" s="16">
        <v>730.75</v>
      </c>
    </row>
    <row r="15" spans="1:17" s="2" customFormat="1" x14ac:dyDescent="0.2">
      <c r="A15" s="39">
        <v>42060</v>
      </c>
      <c r="B15" s="16">
        <v>0</v>
      </c>
      <c r="C15" s="16">
        <v>79.19</v>
      </c>
      <c r="D15" s="16">
        <v>24.09</v>
      </c>
      <c r="E15" s="16">
        <v>21.86</v>
      </c>
      <c r="F15" s="16">
        <v>28.55</v>
      </c>
      <c r="G15" s="16">
        <v>4.74</v>
      </c>
      <c r="H15" s="16">
        <v>10.33</v>
      </c>
      <c r="I15" s="16">
        <v>352.21</v>
      </c>
      <c r="J15" s="38">
        <v>3.61</v>
      </c>
      <c r="K15" s="98">
        <v>26.87865</v>
      </c>
      <c r="L15" s="16">
        <v>25.13</v>
      </c>
      <c r="M15" s="16">
        <v>55.350192283267674</v>
      </c>
      <c r="N15" s="16">
        <f t="shared" si="0"/>
        <v>2.059262361884532</v>
      </c>
      <c r="O15" s="16"/>
      <c r="P15" s="16"/>
      <c r="Q15" s="16">
        <v>730.64</v>
      </c>
    </row>
    <row r="16" spans="1:17" s="2" customFormat="1" x14ac:dyDescent="0.2">
      <c r="A16" s="39">
        <v>42061</v>
      </c>
      <c r="B16" s="16">
        <v>0</v>
      </c>
      <c r="C16" s="16">
        <v>84.38</v>
      </c>
      <c r="D16" s="16">
        <v>24.11</v>
      </c>
      <c r="E16" s="16">
        <v>21.8</v>
      </c>
      <c r="F16" s="16">
        <v>28.48</v>
      </c>
      <c r="G16" s="16">
        <v>4.42</v>
      </c>
      <c r="H16" s="16">
        <v>9.9600000000000009</v>
      </c>
      <c r="I16" s="16">
        <v>347.78</v>
      </c>
      <c r="J16" s="38">
        <v>2.8450000000000002</v>
      </c>
      <c r="K16" s="98">
        <v>23.541620000000002</v>
      </c>
      <c r="L16" s="16">
        <v>25.11</v>
      </c>
      <c r="M16" s="16">
        <v>49.044631663710341</v>
      </c>
      <c r="N16" s="16">
        <f t="shared" si="0"/>
        <v>2.0833159172440272</v>
      </c>
      <c r="O16" s="16"/>
      <c r="P16" s="16"/>
      <c r="Q16" s="16">
        <v>730.35</v>
      </c>
    </row>
    <row r="17" spans="1:19" s="2" customFormat="1" x14ac:dyDescent="0.2">
      <c r="A17" s="39">
        <v>42062</v>
      </c>
      <c r="B17" s="16">
        <v>0</v>
      </c>
      <c r="C17" s="16">
        <v>83.19</v>
      </c>
      <c r="D17" s="16">
        <v>24.56</v>
      </c>
      <c r="E17" s="16">
        <v>22.37</v>
      </c>
      <c r="F17" s="16">
        <v>28.85</v>
      </c>
      <c r="G17" s="16">
        <v>4.6100000000000003</v>
      </c>
      <c r="H17" s="16">
        <v>12</v>
      </c>
      <c r="I17" s="16">
        <v>359.26</v>
      </c>
      <c r="J17" s="38">
        <v>4.633</v>
      </c>
      <c r="K17" s="98">
        <v>20.848389999999998</v>
      </c>
      <c r="L17" s="16">
        <v>25.06</v>
      </c>
      <c r="M17" s="16">
        <v>43.059442356923704</v>
      </c>
      <c r="N17" s="16">
        <f t="shared" si="0"/>
        <v>2.0653605557514854</v>
      </c>
      <c r="O17" s="16"/>
      <c r="P17" s="16"/>
      <c r="Q17" s="16">
        <v>730.49</v>
      </c>
    </row>
    <row r="18" spans="1:19" s="2" customFormat="1" x14ac:dyDescent="0.2">
      <c r="A18" s="39">
        <v>42063</v>
      </c>
      <c r="B18" s="16">
        <v>0</v>
      </c>
      <c r="C18" s="16">
        <v>81.38</v>
      </c>
      <c r="D18" s="16">
        <v>25</v>
      </c>
      <c r="E18" s="16">
        <v>22.3</v>
      </c>
      <c r="F18" s="16">
        <v>29.16</v>
      </c>
      <c r="G18" s="16">
        <v>4.62</v>
      </c>
      <c r="H18" s="16">
        <v>11.8</v>
      </c>
      <c r="I18" s="16">
        <v>11.19</v>
      </c>
      <c r="J18" s="38">
        <v>4.7119999999999997</v>
      </c>
      <c r="K18" s="98">
        <v>20.193860000000001</v>
      </c>
      <c r="L18" s="16">
        <v>25.15</v>
      </c>
      <c r="M18" s="16">
        <v>41.819169920347804</v>
      </c>
      <c r="N18" s="16">
        <f t="shared" si="0"/>
        <v>2.0708854037983726</v>
      </c>
      <c r="O18" s="16"/>
      <c r="P18" s="16"/>
      <c r="Q18" s="16">
        <v>731.22</v>
      </c>
    </row>
    <row r="19" spans="1:19" x14ac:dyDescent="0.2">
      <c r="A19" s="39">
        <v>42064</v>
      </c>
      <c r="B19" s="16">
        <v>0</v>
      </c>
      <c r="C19" s="16">
        <v>82.56</v>
      </c>
      <c r="D19" s="16">
        <v>24.35</v>
      </c>
      <c r="E19" s="16">
        <v>22.27</v>
      </c>
      <c r="F19" s="16">
        <v>27.49</v>
      </c>
      <c r="G19" s="16">
        <v>4.54</v>
      </c>
      <c r="H19" s="16">
        <v>11.58</v>
      </c>
      <c r="I19" s="16">
        <v>26.22</v>
      </c>
      <c r="J19" s="38">
        <v>3.6230000000000002</v>
      </c>
      <c r="K19" s="98">
        <v>14.421119999999998</v>
      </c>
      <c r="L19" s="16">
        <v>25.22</v>
      </c>
      <c r="M19" s="16">
        <v>29.759712875418927</v>
      </c>
      <c r="N19" s="16">
        <f t="shared" si="0"/>
        <v>2.0636200846688002</v>
      </c>
      <c r="Q19" s="16">
        <v>731.61</v>
      </c>
      <c r="S19" s="1"/>
    </row>
    <row r="20" spans="1:19" x14ac:dyDescent="0.2">
      <c r="A20" s="39">
        <f>A19+1</f>
        <v>42065</v>
      </c>
      <c r="B20" s="16">
        <v>0.375</v>
      </c>
      <c r="C20" s="16">
        <v>81.37</v>
      </c>
      <c r="D20" s="16">
        <v>23.9</v>
      </c>
      <c r="E20" s="16">
        <v>22.13</v>
      </c>
      <c r="F20" s="16">
        <v>28.25</v>
      </c>
      <c r="G20" s="16">
        <v>5.53</v>
      </c>
      <c r="H20" s="16">
        <v>13.52</v>
      </c>
      <c r="I20" s="16">
        <v>12.51</v>
      </c>
      <c r="J20" s="38">
        <v>4.8120000000000003</v>
      </c>
      <c r="K20" s="98">
        <v>21.513649999999998</v>
      </c>
      <c r="L20" s="16">
        <v>25.41</v>
      </c>
      <c r="M20" s="16">
        <v>43.74658179879679</v>
      </c>
      <c r="N20" s="16">
        <f t="shared" si="0"/>
        <v>2.0334337408481029</v>
      </c>
      <c r="Q20" s="16">
        <v>731.52</v>
      </c>
      <c r="S20" s="1"/>
    </row>
    <row r="21" spans="1:19" x14ac:dyDescent="0.2">
      <c r="A21" s="39">
        <f t="shared" ref="A21:A84" si="1">A20+1</f>
        <v>42066</v>
      </c>
      <c r="B21" s="16">
        <v>0.125</v>
      </c>
      <c r="C21" s="16">
        <v>73.98</v>
      </c>
      <c r="D21" s="16">
        <v>24.21</v>
      </c>
      <c r="E21" s="16">
        <v>21.66</v>
      </c>
      <c r="F21" s="16">
        <v>29.39</v>
      </c>
      <c r="G21" s="16">
        <v>5.31</v>
      </c>
      <c r="H21" s="16">
        <v>12.78</v>
      </c>
      <c r="I21" s="16">
        <v>23.03</v>
      </c>
      <c r="J21" s="38">
        <v>5.8710000000000004</v>
      </c>
      <c r="K21" s="98">
        <v>23.756219999999999</v>
      </c>
      <c r="L21" s="16">
        <v>25.56</v>
      </c>
      <c r="M21" s="16">
        <v>48.874769203918753</v>
      </c>
      <c r="N21" s="16">
        <f t="shared" si="0"/>
        <v>2.0573462109678542</v>
      </c>
      <c r="Q21" s="16">
        <v>730.6</v>
      </c>
      <c r="S21" s="1"/>
    </row>
    <row r="22" spans="1:19" x14ac:dyDescent="0.2">
      <c r="A22" s="39">
        <f t="shared" si="1"/>
        <v>42067</v>
      </c>
      <c r="B22" s="16">
        <v>0</v>
      </c>
      <c r="C22" s="16">
        <v>78.819999999999993</v>
      </c>
      <c r="D22" s="16">
        <v>24.5</v>
      </c>
      <c r="E22" s="16">
        <v>21.4</v>
      </c>
      <c r="F22" s="16">
        <v>30.26</v>
      </c>
      <c r="G22" s="16">
        <v>4.05</v>
      </c>
      <c r="H22" s="16">
        <v>9.94</v>
      </c>
      <c r="I22" s="16">
        <v>1.62</v>
      </c>
      <c r="J22" s="38">
        <v>4.851</v>
      </c>
      <c r="K22" s="98">
        <v>20.955690000000001</v>
      </c>
      <c r="L22" s="16">
        <v>25.51</v>
      </c>
      <c r="M22" s="16">
        <v>42.82987747611687</v>
      </c>
      <c r="N22" s="16">
        <f t="shared" si="0"/>
        <v>2.0438304573181254</v>
      </c>
      <c r="Q22" s="16">
        <v>729.9</v>
      </c>
      <c r="S22" s="1"/>
    </row>
    <row r="23" spans="1:19" x14ac:dyDescent="0.2">
      <c r="A23" s="39">
        <f t="shared" si="1"/>
        <v>42068</v>
      </c>
      <c r="B23" s="16">
        <v>0</v>
      </c>
      <c r="C23" s="16">
        <v>82.23</v>
      </c>
      <c r="D23" s="16">
        <v>24.75</v>
      </c>
      <c r="E23" s="16">
        <v>21.83</v>
      </c>
      <c r="F23" s="16">
        <v>30.04</v>
      </c>
      <c r="G23" s="16">
        <v>4.32</v>
      </c>
      <c r="H23" s="16">
        <v>11.07</v>
      </c>
      <c r="I23" s="16">
        <v>355.97</v>
      </c>
      <c r="J23" s="38">
        <v>5.524</v>
      </c>
      <c r="K23" s="98">
        <v>26.009519999999998</v>
      </c>
      <c r="L23" s="16">
        <v>25.49</v>
      </c>
      <c r="M23" s="16">
        <v>53.533977243959988</v>
      </c>
      <c r="N23" s="16">
        <f t="shared" si="0"/>
        <v>2.0582454902651026</v>
      </c>
      <c r="Q23" s="16">
        <v>730.07</v>
      </c>
      <c r="S23" s="1"/>
    </row>
    <row r="24" spans="1:19" x14ac:dyDescent="0.2">
      <c r="A24" s="39">
        <f t="shared" si="1"/>
        <v>42069</v>
      </c>
      <c r="B24" s="16">
        <v>0</v>
      </c>
      <c r="C24" s="16">
        <v>77.38</v>
      </c>
      <c r="D24" s="16">
        <v>25.01</v>
      </c>
      <c r="E24" s="16">
        <v>22.27</v>
      </c>
      <c r="F24" s="16">
        <v>29.96</v>
      </c>
      <c r="G24" s="16">
        <v>4.57</v>
      </c>
      <c r="H24" s="16">
        <v>12.5</v>
      </c>
      <c r="I24" s="16">
        <v>21.73</v>
      </c>
      <c r="J24" s="38">
        <v>5.641</v>
      </c>
      <c r="K24" s="98">
        <v>22.275480000000002</v>
      </c>
      <c r="L24" s="16">
        <v>25.67</v>
      </c>
      <c r="M24" s="16">
        <v>45.320271952735723</v>
      </c>
      <c r="N24" s="16">
        <f t="shared" si="0"/>
        <v>2.0345362682526131</v>
      </c>
      <c r="Q24" s="16">
        <v>730.6</v>
      </c>
      <c r="S24" s="1"/>
    </row>
    <row r="25" spans="1:19" x14ac:dyDescent="0.2">
      <c r="A25" s="39">
        <f t="shared" si="1"/>
        <v>42070</v>
      </c>
      <c r="B25" s="16">
        <v>0</v>
      </c>
      <c r="C25" s="16">
        <v>77.650000000000006</v>
      </c>
      <c r="D25" s="16">
        <v>24.22</v>
      </c>
      <c r="E25" s="16">
        <v>21.93</v>
      </c>
      <c r="F25" s="16">
        <v>28.55</v>
      </c>
      <c r="G25" s="16">
        <v>4.74</v>
      </c>
      <c r="H25" s="16">
        <v>12.11</v>
      </c>
      <c r="I25" s="16">
        <v>8.36</v>
      </c>
      <c r="J25" s="38">
        <v>4.9089999999999998</v>
      </c>
      <c r="K25" s="98">
        <v>19.668089999999996</v>
      </c>
      <c r="L25" s="16">
        <v>25.75</v>
      </c>
      <c r="M25" s="16">
        <v>40.429425431157746</v>
      </c>
      <c r="N25" s="16">
        <f t="shared" si="0"/>
        <v>2.0555847279099169</v>
      </c>
      <c r="Q25" s="16">
        <v>730.85</v>
      </c>
      <c r="S25" s="1"/>
    </row>
    <row r="26" spans="1:19" x14ac:dyDescent="0.2">
      <c r="A26" s="39">
        <f t="shared" si="1"/>
        <v>42071</v>
      </c>
      <c r="B26" s="16">
        <v>0</v>
      </c>
      <c r="C26" s="16">
        <v>77.83</v>
      </c>
      <c r="D26" s="16">
        <v>24.28</v>
      </c>
      <c r="E26" s="16">
        <v>22</v>
      </c>
      <c r="F26" s="16">
        <v>28.38</v>
      </c>
      <c r="G26" s="16">
        <v>5.09</v>
      </c>
      <c r="H26" s="16">
        <v>15.72</v>
      </c>
      <c r="I26" s="16">
        <v>21.4</v>
      </c>
      <c r="J26" s="38">
        <v>5.149</v>
      </c>
      <c r="K26" s="98">
        <v>19.517870000000002</v>
      </c>
      <c r="L26" s="16">
        <v>25.82</v>
      </c>
      <c r="M26" s="16">
        <v>40.346395001931036</v>
      </c>
      <c r="N26" s="16">
        <f t="shared" si="0"/>
        <v>2.0671515386633392</v>
      </c>
      <c r="Q26" s="16">
        <v>729.41</v>
      </c>
      <c r="S26" s="1"/>
    </row>
    <row r="27" spans="1:19" x14ac:dyDescent="0.2">
      <c r="A27" s="39">
        <f t="shared" si="1"/>
        <v>42072</v>
      </c>
      <c r="B27" s="16">
        <v>0</v>
      </c>
      <c r="C27" s="16">
        <v>79.319999999999993</v>
      </c>
      <c r="D27" s="16">
        <v>24.23</v>
      </c>
      <c r="E27" s="16">
        <v>21.69</v>
      </c>
      <c r="F27" s="16">
        <v>29.12</v>
      </c>
      <c r="G27" s="16">
        <v>4.78</v>
      </c>
      <c r="H27" s="16">
        <v>11.9</v>
      </c>
      <c r="I27" s="16">
        <v>19</v>
      </c>
      <c r="J27" s="38">
        <v>5.0410000000000004</v>
      </c>
      <c r="K27" s="98">
        <v>19.625169999999997</v>
      </c>
      <c r="L27" s="16">
        <v>25.84</v>
      </c>
      <c r="M27" s="16">
        <v>40.694932724616315</v>
      </c>
      <c r="N27" s="16">
        <f t="shared" si="0"/>
        <v>2.0736091827289305</v>
      </c>
      <c r="Q27" s="16">
        <v>728.7</v>
      </c>
      <c r="S27" s="1"/>
    </row>
    <row r="28" spans="1:19" x14ac:dyDescent="0.2">
      <c r="A28" s="39">
        <f t="shared" si="1"/>
        <v>42073</v>
      </c>
      <c r="B28" s="16">
        <v>0</v>
      </c>
      <c r="C28" s="16">
        <v>81.8</v>
      </c>
      <c r="D28" s="16">
        <v>24.83</v>
      </c>
      <c r="E28" s="16">
        <v>22.24</v>
      </c>
      <c r="F28" s="16">
        <v>30.68</v>
      </c>
      <c r="G28" s="16">
        <v>5.0199999999999996</v>
      </c>
      <c r="H28" s="16">
        <v>10.56</v>
      </c>
      <c r="I28" s="16">
        <v>356.34</v>
      </c>
      <c r="J28" s="38">
        <v>5.524</v>
      </c>
      <c r="K28" s="98">
        <v>24.34637</v>
      </c>
      <c r="L28" s="16">
        <v>25.81</v>
      </c>
      <c r="M28" s="16">
        <v>50.091022432039885</v>
      </c>
      <c r="N28" s="16">
        <f t="shared" si="0"/>
        <v>2.057432891722252</v>
      </c>
      <c r="Q28" s="16">
        <v>728.9</v>
      </c>
      <c r="S28" s="1"/>
    </row>
    <row r="29" spans="1:19" x14ac:dyDescent="0.2">
      <c r="A29" s="39">
        <f t="shared" si="1"/>
        <v>42074</v>
      </c>
      <c r="B29" s="16">
        <v>0</v>
      </c>
      <c r="C29" s="16">
        <v>83.53</v>
      </c>
      <c r="D29" s="16">
        <v>25.05</v>
      </c>
      <c r="E29" s="16">
        <v>22.98</v>
      </c>
      <c r="F29" s="16">
        <v>29.29</v>
      </c>
      <c r="G29" s="16">
        <v>5.0199999999999996</v>
      </c>
      <c r="H29" s="16">
        <v>11</v>
      </c>
      <c r="I29" s="16">
        <v>355.01</v>
      </c>
      <c r="J29" s="38">
        <v>5.2910000000000004</v>
      </c>
      <c r="K29" s="98">
        <v>22.779789999999998</v>
      </c>
      <c r="L29" s="16">
        <v>25.84</v>
      </c>
      <c r="M29" s="16">
        <v>46.897072507769515</v>
      </c>
      <c r="N29" s="16">
        <f t="shared" si="0"/>
        <v>2.0587139963875662</v>
      </c>
      <c r="Q29" s="16">
        <v>729.22</v>
      </c>
      <c r="S29" s="1"/>
    </row>
    <row r="30" spans="1:19" x14ac:dyDescent="0.2">
      <c r="A30" s="39">
        <f t="shared" si="1"/>
        <v>42075</v>
      </c>
      <c r="B30" s="16">
        <v>0</v>
      </c>
      <c r="C30" s="16">
        <v>83.99</v>
      </c>
      <c r="D30" s="16">
        <v>24.55</v>
      </c>
      <c r="E30" s="16">
        <v>22.51</v>
      </c>
      <c r="F30" s="16">
        <v>28.38</v>
      </c>
      <c r="G30" s="16">
        <v>4.8899999999999997</v>
      </c>
      <c r="H30" s="16">
        <v>11.19</v>
      </c>
      <c r="I30" s="16">
        <v>358.92</v>
      </c>
      <c r="J30" s="38">
        <v>4.1550000000000002</v>
      </c>
      <c r="K30" s="98">
        <v>16.835369999999998</v>
      </c>
      <c r="L30" s="16">
        <v>25.87</v>
      </c>
      <c r="M30" s="16">
        <v>34.723826622786973</v>
      </c>
      <c r="N30" s="16">
        <f t="shared" si="0"/>
        <v>2.0625520331769946</v>
      </c>
      <c r="Q30" s="16">
        <v>729.76</v>
      </c>
      <c r="S30" s="1"/>
    </row>
    <row r="31" spans="1:19" x14ac:dyDescent="0.2">
      <c r="A31" s="39">
        <f t="shared" si="1"/>
        <v>42076</v>
      </c>
      <c r="B31" s="16">
        <v>0</v>
      </c>
      <c r="C31" s="16">
        <v>80.27</v>
      </c>
      <c r="D31" s="16">
        <v>24.23</v>
      </c>
      <c r="E31" s="16">
        <v>21.93</v>
      </c>
      <c r="F31" s="16">
        <v>28.35</v>
      </c>
      <c r="G31" s="16">
        <v>5.39</v>
      </c>
      <c r="H31" s="16">
        <v>13.17</v>
      </c>
      <c r="I31" s="16">
        <v>4.8600000000000003</v>
      </c>
      <c r="J31" s="38">
        <v>5.32</v>
      </c>
      <c r="K31" s="98">
        <v>21.37416</v>
      </c>
      <c r="L31" s="16">
        <v>26.06</v>
      </c>
      <c r="M31" s="16">
        <v>43.886031447883063</v>
      </c>
      <c r="N31" s="16">
        <f t="shared" si="0"/>
        <v>2.0532283583487287</v>
      </c>
      <c r="Q31" s="16">
        <v>729.61</v>
      </c>
      <c r="S31" s="1"/>
    </row>
    <row r="32" spans="1:19" x14ac:dyDescent="0.2">
      <c r="A32" s="39">
        <f t="shared" si="1"/>
        <v>42077</v>
      </c>
      <c r="B32" s="16">
        <v>0</v>
      </c>
      <c r="C32" s="16">
        <v>82.69</v>
      </c>
      <c r="D32" s="16">
        <v>24.38</v>
      </c>
      <c r="E32" s="16">
        <v>22.13</v>
      </c>
      <c r="F32" s="16">
        <v>29.73</v>
      </c>
      <c r="G32" s="16">
        <v>4.91</v>
      </c>
      <c r="H32" s="16">
        <v>11</v>
      </c>
      <c r="I32" s="16">
        <v>354.79</v>
      </c>
      <c r="J32" s="38">
        <v>5.0759999999999996</v>
      </c>
      <c r="K32" s="98">
        <v>21.738980000000002</v>
      </c>
      <c r="L32" s="16">
        <v>26</v>
      </c>
      <c r="M32" s="16">
        <v>45.013206244648593</v>
      </c>
      <c r="N32" s="16">
        <f t="shared" si="0"/>
        <v>2.0706218159568017</v>
      </c>
      <c r="Q32" s="16">
        <v>729.67</v>
      </c>
      <c r="S32" s="1"/>
    </row>
    <row r="33" spans="1:19" x14ac:dyDescent="0.2">
      <c r="A33" s="39">
        <f t="shared" si="1"/>
        <v>42078</v>
      </c>
      <c r="B33" s="16">
        <v>0</v>
      </c>
      <c r="C33" s="16">
        <v>81.319999999999993</v>
      </c>
      <c r="D33" s="16">
        <v>24.58</v>
      </c>
      <c r="E33" s="16">
        <v>22.1</v>
      </c>
      <c r="F33" s="16">
        <v>30.41</v>
      </c>
      <c r="G33" s="16">
        <v>4.28</v>
      </c>
      <c r="H33" s="16">
        <v>10.02</v>
      </c>
      <c r="I33" s="16">
        <v>2.0499999999999998</v>
      </c>
      <c r="J33" s="38">
        <v>4.7560000000000002</v>
      </c>
      <c r="K33" s="98">
        <v>19.131589999999996</v>
      </c>
      <c r="L33" s="16">
        <v>26.07</v>
      </c>
      <c r="M33" s="16">
        <v>39.685261969212213</v>
      </c>
      <c r="N33" s="16">
        <f t="shared" si="0"/>
        <v>2.0743316143202013</v>
      </c>
      <c r="Q33" s="16">
        <v>730.33</v>
      </c>
      <c r="S33" s="1"/>
    </row>
    <row r="34" spans="1:19" x14ac:dyDescent="0.2">
      <c r="A34" s="39">
        <f t="shared" si="1"/>
        <v>42079</v>
      </c>
      <c r="B34" s="16">
        <v>0</v>
      </c>
      <c r="C34" s="16">
        <v>75.52</v>
      </c>
      <c r="D34" s="16">
        <v>24.39</v>
      </c>
      <c r="E34" s="16">
        <v>21.74</v>
      </c>
      <c r="F34" s="16">
        <v>30</v>
      </c>
      <c r="G34" s="16">
        <v>5.13</v>
      </c>
      <c r="H34" s="16">
        <v>12.01</v>
      </c>
      <c r="I34" s="16">
        <v>19.399999999999999</v>
      </c>
      <c r="J34" s="38">
        <v>5.5129999999999999</v>
      </c>
      <c r="K34" s="98">
        <v>19.78612</v>
      </c>
      <c r="L34" s="16">
        <v>26.22</v>
      </c>
      <c r="M34" s="16">
        <v>41.370840162535735</v>
      </c>
      <c r="N34" s="16">
        <f t="shared" si="0"/>
        <v>2.0909021153483218</v>
      </c>
      <c r="Q34" s="16">
        <v>731.19</v>
      </c>
      <c r="S34" s="1"/>
    </row>
    <row r="35" spans="1:19" x14ac:dyDescent="0.2">
      <c r="A35" s="39">
        <f t="shared" si="1"/>
        <v>42080</v>
      </c>
      <c r="B35" s="16">
        <v>0</v>
      </c>
      <c r="C35" s="16">
        <v>83.17</v>
      </c>
      <c r="D35" s="16">
        <v>23.2</v>
      </c>
      <c r="E35" s="16">
        <v>21.63</v>
      </c>
      <c r="F35" s="16">
        <v>26.31</v>
      </c>
      <c r="G35" s="16">
        <v>5.95</v>
      </c>
      <c r="H35" s="16">
        <v>13.92</v>
      </c>
      <c r="I35" s="16">
        <v>356.42</v>
      </c>
      <c r="J35" s="38">
        <v>4.423</v>
      </c>
      <c r="K35" s="98">
        <v>18.788230000000002</v>
      </c>
      <c r="L35" s="16">
        <v>26.21</v>
      </c>
      <c r="M35" s="16">
        <v>39.475223495278669</v>
      </c>
      <c r="N35" s="16">
        <f t="shared" si="0"/>
        <v>2.1010613291022446</v>
      </c>
      <c r="Q35" s="16">
        <v>731.9</v>
      </c>
      <c r="S35" s="1"/>
    </row>
    <row r="36" spans="1:19" x14ac:dyDescent="0.2">
      <c r="A36" s="39">
        <f t="shared" si="1"/>
        <v>42081</v>
      </c>
      <c r="B36" s="16">
        <v>7.74</v>
      </c>
      <c r="C36" s="16">
        <v>85.1</v>
      </c>
      <c r="D36" s="16">
        <v>23.1</v>
      </c>
      <c r="E36" s="16">
        <v>21.05</v>
      </c>
      <c r="F36" s="16">
        <v>26.34</v>
      </c>
      <c r="G36" s="16">
        <v>5.19</v>
      </c>
      <c r="H36" s="16">
        <v>11.31</v>
      </c>
      <c r="I36" s="16">
        <v>356.91</v>
      </c>
      <c r="J36" s="38">
        <v>4.5149999999999997</v>
      </c>
      <c r="K36" s="98">
        <v>21.02007</v>
      </c>
      <c r="L36" s="16">
        <v>26.25</v>
      </c>
      <c r="M36" s="16">
        <v>44.067903511902031</v>
      </c>
      <c r="N36" s="16">
        <f t="shared" si="0"/>
        <v>2.0964679714150347</v>
      </c>
      <c r="Q36" s="16">
        <v>731.94</v>
      </c>
      <c r="S36" s="1"/>
    </row>
    <row r="37" spans="1:19" x14ac:dyDescent="0.2">
      <c r="A37" s="39">
        <f t="shared" si="1"/>
        <v>42082</v>
      </c>
      <c r="B37" s="16">
        <v>0</v>
      </c>
      <c r="C37" s="16">
        <v>80.239999999999995</v>
      </c>
      <c r="D37" s="16">
        <v>23.77</v>
      </c>
      <c r="E37" s="16">
        <v>21.3</v>
      </c>
      <c r="F37" s="16">
        <v>28.01</v>
      </c>
      <c r="G37" s="16">
        <v>3.82</v>
      </c>
      <c r="H37" s="16">
        <v>11.05</v>
      </c>
      <c r="I37" s="16">
        <v>5.14</v>
      </c>
      <c r="J37" s="38">
        <v>4.5549999999999997</v>
      </c>
      <c r="K37" s="98">
        <v>18.90626</v>
      </c>
      <c r="L37" s="16">
        <v>26.36</v>
      </c>
      <c r="M37" s="16">
        <v>39.42001387584488</v>
      </c>
      <c r="N37" s="16">
        <f t="shared" si="0"/>
        <v>2.0850244244945793</v>
      </c>
      <c r="Q37" s="16">
        <v>732.31</v>
      </c>
      <c r="S37" s="1"/>
    </row>
    <row r="38" spans="1:19" x14ac:dyDescent="0.2">
      <c r="A38" s="39">
        <f t="shared" si="1"/>
        <v>42083</v>
      </c>
      <c r="B38" s="16">
        <v>0</v>
      </c>
      <c r="C38" s="16">
        <v>80.92</v>
      </c>
      <c r="D38" s="16">
        <v>23.93</v>
      </c>
      <c r="E38" s="16">
        <v>21.33</v>
      </c>
      <c r="F38" s="16">
        <v>28.25</v>
      </c>
      <c r="G38" s="16">
        <v>4.45</v>
      </c>
      <c r="H38" s="16">
        <v>10.47</v>
      </c>
      <c r="I38" s="16">
        <v>2.2999999999999998</v>
      </c>
      <c r="J38" s="38">
        <v>5.093</v>
      </c>
      <c r="K38" s="98">
        <v>21.68533</v>
      </c>
      <c r="L38" s="16">
        <v>26.36</v>
      </c>
      <c r="M38" s="16">
        <v>45.37435837177415</v>
      </c>
      <c r="N38" s="16">
        <f t="shared" si="0"/>
        <v>2.0923987954886623</v>
      </c>
      <c r="Q38" s="16">
        <v>732.82</v>
      </c>
      <c r="S38" s="1"/>
    </row>
    <row r="39" spans="1:19" x14ac:dyDescent="0.2">
      <c r="A39" s="39">
        <f t="shared" si="1"/>
        <v>42084</v>
      </c>
      <c r="B39" s="16">
        <v>0</v>
      </c>
      <c r="C39" s="16">
        <v>81.41</v>
      </c>
      <c r="D39" s="16">
        <v>24.34</v>
      </c>
      <c r="E39" s="16">
        <v>21.97</v>
      </c>
      <c r="F39" s="16">
        <v>29.33</v>
      </c>
      <c r="G39" s="16">
        <v>4.16</v>
      </c>
      <c r="H39" s="16">
        <v>9.94</v>
      </c>
      <c r="I39" s="16">
        <v>354.25</v>
      </c>
      <c r="J39" s="38">
        <v>5.7729999999999997</v>
      </c>
      <c r="K39" s="98">
        <v>24.850680000000001</v>
      </c>
      <c r="L39" s="16">
        <v>26.4</v>
      </c>
      <c r="M39" s="16">
        <v>50.656942631243801</v>
      </c>
      <c r="N39" s="16">
        <f t="shared" si="0"/>
        <v>2.0384529771919238</v>
      </c>
      <c r="Q39" s="16">
        <v>732.98</v>
      </c>
      <c r="S39" s="1"/>
    </row>
    <row r="40" spans="1:19" x14ac:dyDescent="0.2">
      <c r="A40" s="39">
        <f t="shared" si="1"/>
        <v>42085</v>
      </c>
      <c r="B40" s="16">
        <v>0</v>
      </c>
      <c r="C40" s="16">
        <v>79.77</v>
      </c>
      <c r="D40" s="16">
        <v>23.76</v>
      </c>
      <c r="E40" s="16">
        <v>21.27</v>
      </c>
      <c r="F40" s="16">
        <v>28.31</v>
      </c>
      <c r="G40" s="16">
        <v>4.57</v>
      </c>
      <c r="H40" s="16">
        <v>11.02</v>
      </c>
      <c r="I40" s="16">
        <v>359.45</v>
      </c>
      <c r="J40" s="38">
        <v>5.266</v>
      </c>
      <c r="K40" s="98">
        <v>22.404239999999998</v>
      </c>
      <c r="L40" s="16">
        <v>26.45</v>
      </c>
      <c r="M40" s="16">
        <v>45.99808019132422</v>
      </c>
      <c r="N40" s="16">
        <f t="shared" si="0"/>
        <v>2.0530971008757373</v>
      </c>
      <c r="Q40" s="16">
        <v>732.63</v>
      </c>
      <c r="S40" s="1"/>
    </row>
    <row r="41" spans="1:19" x14ac:dyDescent="0.2">
      <c r="A41" s="39">
        <f t="shared" si="1"/>
        <v>42086</v>
      </c>
      <c r="B41" s="16">
        <v>0</v>
      </c>
      <c r="C41" s="16">
        <v>79.67</v>
      </c>
      <c r="D41" s="16">
        <v>23.65</v>
      </c>
      <c r="E41" s="16">
        <v>21.16</v>
      </c>
      <c r="F41" s="16">
        <v>28.22</v>
      </c>
      <c r="G41" s="16">
        <v>4.49</v>
      </c>
      <c r="H41" s="16">
        <v>10.78</v>
      </c>
      <c r="I41" s="16">
        <v>357.44</v>
      </c>
      <c r="J41" s="38">
        <v>5.1829999999999998</v>
      </c>
      <c r="K41" s="98">
        <v>22.200369999999999</v>
      </c>
      <c r="L41" s="16">
        <v>26.47</v>
      </c>
      <c r="M41" s="16">
        <v>45.817763327852688</v>
      </c>
      <c r="N41" s="16">
        <f t="shared" si="0"/>
        <v>2.0638288158194071</v>
      </c>
      <c r="Q41" s="16">
        <v>732.73</v>
      </c>
      <c r="S41" s="1"/>
    </row>
    <row r="42" spans="1:19" x14ac:dyDescent="0.2">
      <c r="A42" s="39">
        <f t="shared" si="1"/>
        <v>42087</v>
      </c>
      <c r="B42" s="16">
        <v>0</v>
      </c>
      <c r="C42" s="16">
        <v>82.03</v>
      </c>
      <c r="D42" s="16">
        <v>23.75</v>
      </c>
      <c r="E42" s="16">
        <v>21.4</v>
      </c>
      <c r="F42" s="16">
        <v>29.06</v>
      </c>
      <c r="G42" s="16">
        <v>4.49</v>
      </c>
      <c r="H42" s="16">
        <v>10.43</v>
      </c>
      <c r="I42" s="16">
        <v>353.82</v>
      </c>
      <c r="J42" s="38">
        <v>4.6029999999999998</v>
      </c>
      <c r="K42" s="98">
        <v>19.110129999999998</v>
      </c>
      <c r="L42" s="16">
        <v>26.45</v>
      </c>
      <c r="M42" s="16">
        <v>39.123661771528937</v>
      </c>
      <c r="N42" s="16">
        <f t="shared" si="0"/>
        <v>2.0472734498158274</v>
      </c>
      <c r="Q42" s="16">
        <v>733.06</v>
      </c>
      <c r="S42" s="1"/>
    </row>
    <row r="43" spans="1:19" x14ac:dyDescent="0.2">
      <c r="A43" s="39">
        <f t="shared" si="1"/>
        <v>42088</v>
      </c>
      <c r="B43" s="16">
        <v>0</v>
      </c>
      <c r="C43" s="16">
        <v>81.040000000000006</v>
      </c>
      <c r="D43" s="16">
        <v>24.06</v>
      </c>
      <c r="E43" s="16">
        <v>21.4</v>
      </c>
      <c r="F43" s="16">
        <v>28.72</v>
      </c>
      <c r="G43" s="16">
        <v>5.31</v>
      </c>
      <c r="H43" s="16">
        <v>10.82</v>
      </c>
      <c r="I43" s="16">
        <v>354.55</v>
      </c>
      <c r="J43" s="38">
        <v>5.6580000000000004</v>
      </c>
      <c r="K43" s="98">
        <v>23.573809999999998</v>
      </c>
      <c r="L43" s="16">
        <v>26.53</v>
      </c>
      <c r="M43" s="16">
        <v>48.348074618522261</v>
      </c>
      <c r="N43" s="16">
        <f t="shared" si="0"/>
        <v>2.050923232965832</v>
      </c>
      <c r="Q43" s="16">
        <v>732.83</v>
      </c>
      <c r="S43" s="1"/>
    </row>
    <row r="44" spans="1:19" x14ac:dyDescent="0.2">
      <c r="A44" s="39">
        <f t="shared" si="1"/>
        <v>42089</v>
      </c>
      <c r="B44" s="16">
        <v>0</v>
      </c>
      <c r="C44" s="16">
        <v>77.599999999999994</v>
      </c>
      <c r="D44" s="16">
        <v>24.18</v>
      </c>
      <c r="E44" s="16">
        <v>21.6</v>
      </c>
      <c r="F44" s="16">
        <v>29.53</v>
      </c>
      <c r="G44" s="16">
        <v>5.07</v>
      </c>
      <c r="H44" s="16">
        <v>11.11</v>
      </c>
      <c r="I44" s="16">
        <v>1.39</v>
      </c>
      <c r="J44" s="38">
        <v>5.2889999999999997</v>
      </c>
      <c r="K44" s="98">
        <v>19.163779999999999</v>
      </c>
      <c r="L44" s="16">
        <v>26.76</v>
      </c>
      <c r="M44" s="16">
        <v>39.437466681988269</v>
      </c>
      <c r="N44" s="16">
        <f t="shared" si="0"/>
        <v>2.0579168975008204</v>
      </c>
      <c r="Q44" s="16">
        <v>732.07</v>
      </c>
      <c r="S44" s="1"/>
    </row>
    <row r="45" spans="1:19" x14ac:dyDescent="0.2">
      <c r="A45" s="39">
        <f t="shared" si="1"/>
        <v>42090</v>
      </c>
      <c r="B45" s="16">
        <v>0</v>
      </c>
      <c r="C45" s="16">
        <v>85.8</v>
      </c>
      <c r="D45" s="16">
        <v>24.01</v>
      </c>
      <c r="E45" s="16">
        <v>21.46</v>
      </c>
      <c r="F45" s="16">
        <v>28.52</v>
      </c>
      <c r="G45" s="16">
        <v>4.66</v>
      </c>
      <c r="H45" s="16">
        <v>10.64</v>
      </c>
      <c r="I45" s="16">
        <v>353.44</v>
      </c>
      <c r="J45" s="38">
        <v>4.1440000000000001</v>
      </c>
      <c r="K45" s="98">
        <v>18.04786</v>
      </c>
      <c r="L45" s="16">
        <v>26.49</v>
      </c>
      <c r="M45" s="16">
        <v>37.262432316376177</v>
      </c>
      <c r="N45" s="16">
        <f t="shared" si="0"/>
        <v>2.0646454657990576</v>
      </c>
      <c r="Q45" s="16">
        <v>731.62</v>
      </c>
      <c r="S45" s="1"/>
    </row>
    <row r="46" spans="1:19" x14ac:dyDescent="0.2">
      <c r="A46" s="39">
        <f t="shared" si="1"/>
        <v>42091</v>
      </c>
      <c r="B46" s="16">
        <v>0.875</v>
      </c>
      <c r="C46" s="16">
        <v>90.04</v>
      </c>
      <c r="D46" s="16">
        <v>24.14</v>
      </c>
      <c r="E46" s="16">
        <v>22.34</v>
      </c>
      <c r="F46" s="16">
        <v>27.08</v>
      </c>
      <c r="G46" s="16">
        <v>5.36</v>
      </c>
      <c r="H46" s="16">
        <v>11.8</v>
      </c>
      <c r="I46" s="16">
        <v>348.67</v>
      </c>
      <c r="J46" s="38">
        <v>3.82</v>
      </c>
      <c r="K46" s="98">
        <v>18.27319</v>
      </c>
      <c r="L46" s="16">
        <v>26.37</v>
      </c>
      <c r="M46" s="16">
        <v>37.86178932734984</v>
      </c>
      <c r="N46" s="16">
        <f t="shared" si="0"/>
        <v>2.0719857522058187</v>
      </c>
      <c r="Q46" s="16">
        <v>732.64</v>
      </c>
      <c r="S46" s="1"/>
    </row>
    <row r="47" spans="1:19" x14ac:dyDescent="0.2">
      <c r="A47" s="39">
        <f t="shared" si="1"/>
        <v>42092</v>
      </c>
      <c r="B47" s="16">
        <v>9.1350000000000016</v>
      </c>
      <c r="C47" s="16">
        <v>88.21</v>
      </c>
      <c r="D47" s="16">
        <v>23.72</v>
      </c>
      <c r="E47" s="16">
        <v>21.96</v>
      </c>
      <c r="F47" s="16">
        <v>29.06</v>
      </c>
      <c r="G47" s="16">
        <v>4.46</v>
      </c>
      <c r="H47" s="16">
        <v>12.29</v>
      </c>
      <c r="I47" s="16">
        <v>5.79</v>
      </c>
      <c r="J47" s="38">
        <v>2.891</v>
      </c>
      <c r="K47" s="98">
        <v>11.98541</v>
      </c>
      <c r="L47" s="16">
        <v>26.5</v>
      </c>
      <c r="M47" s="16">
        <v>25.963900339292916</v>
      </c>
      <c r="N47" s="16">
        <f t="shared" si="0"/>
        <v>2.1662922118886976</v>
      </c>
      <c r="Q47" s="16">
        <v>733.1</v>
      </c>
      <c r="S47" s="1"/>
    </row>
    <row r="48" spans="1:19" x14ac:dyDescent="0.2">
      <c r="A48" s="39">
        <f t="shared" si="1"/>
        <v>42093</v>
      </c>
      <c r="B48" s="16">
        <v>0.125</v>
      </c>
      <c r="C48" s="16">
        <v>78.19</v>
      </c>
      <c r="D48" s="16">
        <v>24.82</v>
      </c>
      <c r="E48" s="16">
        <v>22</v>
      </c>
      <c r="F48" s="16">
        <v>30.27</v>
      </c>
      <c r="G48" s="16">
        <v>4.24</v>
      </c>
      <c r="H48" s="16">
        <v>10.58</v>
      </c>
      <c r="I48" s="16">
        <v>23.15</v>
      </c>
      <c r="J48" s="38">
        <v>5.2960000000000003</v>
      </c>
      <c r="K48" s="98">
        <v>19.657360000000001</v>
      </c>
      <c r="L48" s="16">
        <v>26.6</v>
      </c>
      <c r="M48" s="16">
        <v>41.431406583855114</v>
      </c>
      <c r="N48" s="16">
        <f t="shared" si="0"/>
        <v>2.1076790873166646</v>
      </c>
      <c r="Q48" s="16">
        <v>732.3</v>
      </c>
      <c r="S48" s="1"/>
    </row>
    <row r="49" spans="1:19" x14ac:dyDescent="0.2">
      <c r="A49" s="39">
        <f t="shared" si="1"/>
        <v>42094</v>
      </c>
      <c r="B49" s="16">
        <v>0.125</v>
      </c>
      <c r="C49" s="16">
        <v>81.8</v>
      </c>
      <c r="D49" s="16">
        <v>23.97</v>
      </c>
      <c r="E49" s="16">
        <v>21.67</v>
      </c>
      <c r="F49" s="16">
        <v>28.45</v>
      </c>
      <c r="G49" s="16">
        <v>4.01</v>
      </c>
      <c r="H49" s="16">
        <v>12.76</v>
      </c>
      <c r="I49" s="16">
        <v>1.38</v>
      </c>
      <c r="J49" s="38">
        <v>3.9249999999999998</v>
      </c>
      <c r="K49" s="98">
        <v>15.590689999999999</v>
      </c>
      <c r="L49" s="16">
        <v>26.61</v>
      </c>
      <c r="M49" s="16">
        <v>32.781985939259044</v>
      </c>
      <c r="N49" s="16">
        <f t="shared" si="0"/>
        <v>2.1026642143009093</v>
      </c>
      <c r="Q49" s="16">
        <v>731.51</v>
      </c>
      <c r="S49" s="1"/>
    </row>
    <row r="50" spans="1:19" x14ac:dyDescent="0.2">
      <c r="A50" s="39">
        <f t="shared" si="1"/>
        <v>42095</v>
      </c>
      <c r="B50" s="16">
        <v>0</v>
      </c>
      <c r="C50" s="16">
        <v>78.19</v>
      </c>
      <c r="D50" s="16">
        <v>24.23</v>
      </c>
      <c r="E50" s="16">
        <v>21.66</v>
      </c>
      <c r="F50" s="16">
        <v>30.15</v>
      </c>
      <c r="G50" s="16">
        <v>4.8899999999999997</v>
      </c>
      <c r="H50" s="16">
        <v>11.9</v>
      </c>
      <c r="I50" s="16">
        <v>1.23</v>
      </c>
      <c r="J50" s="38">
        <v>5.9619999999999997</v>
      </c>
      <c r="K50" s="98">
        <v>24.357099999999999</v>
      </c>
      <c r="L50" s="16">
        <v>26.77</v>
      </c>
      <c r="M50" s="16">
        <v>50.727531456091072</v>
      </c>
      <c r="N50" s="16">
        <f t="shared" si="0"/>
        <v>2.0826589148991905</v>
      </c>
      <c r="Q50" s="16">
        <v>731.47</v>
      </c>
      <c r="S50" s="1"/>
    </row>
    <row r="51" spans="1:19" x14ac:dyDescent="0.2">
      <c r="A51" s="39">
        <f t="shared" si="1"/>
        <v>42096</v>
      </c>
      <c r="B51" s="16">
        <v>0.75</v>
      </c>
      <c r="C51" s="16">
        <v>86.56</v>
      </c>
      <c r="D51" s="16">
        <v>23.81</v>
      </c>
      <c r="E51" s="16">
        <v>22.07</v>
      </c>
      <c r="F51" s="16">
        <v>28.53</v>
      </c>
      <c r="G51" s="16">
        <v>4.43</v>
      </c>
      <c r="H51" s="16">
        <v>9.5299999999999994</v>
      </c>
      <c r="I51" s="16">
        <v>357.56</v>
      </c>
      <c r="J51" s="38">
        <v>3.286</v>
      </c>
      <c r="K51" s="98">
        <v>13.841699999999999</v>
      </c>
      <c r="L51" s="16">
        <v>26.55</v>
      </c>
      <c r="M51" s="16">
        <v>29.353459932417891</v>
      </c>
      <c r="N51" s="16">
        <f t="shared" si="0"/>
        <v>2.1206542500139358</v>
      </c>
      <c r="Q51" s="16">
        <v>731.57</v>
      </c>
      <c r="S51" s="1"/>
    </row>
    <row r="52" spans="1:19" x14ac:dyDescent="0.2">
      <c r="A52" s="39">
        <f t="shared" si="1"/>
        <v>42097</v>
      </c>
      <c r="B52" s="16">
        <v>0</v>
      </c>
      <c r="C52" s="16">
        <v>81.8</v>
      </c>
      <c r="D52" s="16">
        <v>24.65</v>
      </c>
      <c r="E52" s="16">
        <v>22.13</v>
      </c>
      <c r="F52" s="16">
        <v>30</v>
      </c>
      <c r="G52" s="16">
        <v>4.63</v>
      </c>
      <c r="H52" s="16">
        <v>10.51</v>
      </c>
      <c r="I52" s="16">
        <v>359.21</v>
      </c>
      <c r="J52" s="38">
        <v>4.625</v>
      </c>
      <c r="K52" s="98">
        <v>17.897639999999999</v>
      </c>
      <c r="L52" s="16">
        <v>26.63</v>
      </c>
      <c r="M52" s="16">
        <v>37.010144227570763</v>
      </c>
      <c r="N52" s="16">
        <f t="shared" si="0"/>
        <v>2.067878459258917</v>
      </c>
      <c r="Q52" s="16">
        <v>730.81</v>
      </c>
      <c r="S52" s="1"/>
    </row>
    <row r="53" spans="1:19" x14ac:dyDescent="0.2">
      <c r="A53" s="39">
        <f t="shared" si="1"/>
        <v>42098</v>
      </c>
      <c r="B53" s="16">
        <v>0</v>
      </c>
      <c r="C53" s="16">
        <v>78.239999999999995</v>
      </c>
      <c r="D53" s="16">
        <v>25.23</v>
      </c>
      <c r="E53" s="16">
        <v>22.71</v>
      </c>
      <c r="F53" s="16">
        <v>30.14</v>
      </c>
      <c r="G53" s="16">
        <v>4.6900000000000004</v>
      </c>
      <c r="H53" s="16">
        <v>10.62</v>
      </c>
      <c r="I53" s="16">
        <v>8.65</v>
      </c>
      <c r="J53" s="38">
        <v>4.758</v>
      </c>
      <c r="K53" s="98">
        <v>17.3826</v>
      </c>
      <c r="L53" s="16">
        <v>26.65</v>
      </c>
      <c r="M53" s="16">
        <v>35.631977342456018</v>
      </c>
      <c r="N53" s="16">
        <f t="shared" si="0"/>
        <v>2.0498646544507735</v>
      </c>
      <c r="Q53" s="16">
        <v>729.98</v>
      </c>
      <c r="S53" s="1"/>
    </row>
    <row r="54" spans="1:19" x14ac:dyDescent="0.2">
      <c r="A54" s="39">
        <f t="shared" si="1"/>
        <v>42099</v>
      </c>
      <c r="B54" s="16">
        <v>0</v>
      </c>
      <c r="C54" s="16">
        <v>71.040000000000006</v>
      </c>
      <c r="D54" s="16">
        <v>25.37</v>
      </c>
      <c r="E54" s="16">
        <v>22.54</v>
      </c>
      <c r="F54" s="16">
        <v>31.05</v>
      </c>
      <c r="G54" s="16">
        <v>4.97</v>
      </c>
      <c r="H54" s="16">
        <v>11.88</v>
      </c>
      <c r="I54" s="16">
        <v>22.39</v>
      </c>
      <c r="J54" s="38">
        <v>7.5369999999999999</v>
      </c>
      <c r="K54" s="98">
        <v>27.222010000000001</v>
      </c>
      <c r="L54" s="16">
        <v>26.95</v>
      </c>
      <c r="M54" s="16">
        <v>55.969594101297126</v>
      </c>
      <c r="N54" s="16">
        <f t="shared" si="0"/>
        <v>2.0560419344970162</v>
      </c>
      <c r="Q54" s="16">
        <v>729.8</v>
      </c>
      <c r="S54" s="1"/>
    </row>
    <row r="55" spans="1:19" x14ac:dyDescent="0.2">
      <c r="A55" s="39">
        <f t="shared" si="1"/>
        <v>42100</v>
      </c>
      <c r="B55" s="16">
        <v>0</v>
      </c>
      <c r="C55" s="16">
        <v>75.94</v>
      </c>
      <c r="D55" s="16">
        <v>24.99</v>
      </c>
      <c r="E55" s="16">
        <v>22.07</v>
      </c>
      <c r="F55" s="16">
        <v>30.88</v>
      </c>
      <c r="G55" s="16">
        <v>4.83</v>
      </c>
      <c r="H55" s="16">
        <v>11.86</v>
      </c>
      <c r="I55" s="16">
        <v>10.8</v>
      </c>
      <c r="J55" s="38">
        <v>5.7350000000000003</v>
      </c>
      <c r="K55" s="98">
        <v>20.387</v>
      </c>
      <c r="L55" s="16">
        <v>26.86</v>
      </c>
      <c r="M55" s="16">
        <v>41.764565101126912</v>
      </c>
      <c r="N55" s="16">
        <f t="shared" si="0"/>
        <v>2.0485880757898127</v>
      </c>
      <c r="Q55" s="16">
        <v>729.95</v>
      </c>
      <c r="S55" s="1"/>
    </row>
    <row r="56" spans="1:19" x14ac:dyDescent="0.2">
      <c r="A56" s="39">
        <f t="shared" si="1"/>
        <v>42101</v>
      </c>
      <c r="B56" s="16">
        <v>0</v>
      </c>
      <c r="C56" s="16">
        <v>81.94</v>
      </c>
      <c r="D56" s="16">
        <v>24.71</v>
      </c>
      <c r="E56" s="16">
        <v>22.3</v>
      </c>
      <c r="F56" s="16">
        <v>29.67</v>
      </c>
      <c r="G56" s="16">
        <v>4.92</v>
      </c>
      <c r="H56" s="16">
        <v>12.15</v>
      </c>
      <c r="I56" s="16">
        <v>0.87</v>
      </c>
      <c r="J56" s="38">
        <v>4.7469999999999999</v>
      </c>
      <c r="K56" s="98">
        <v>18.359029999999997</v>
      </c>
      <c r="L56" s="16">
        <v>26.71</v>
      </c>
      <c r="M56" s="16">
        <v>38.043661391368808</v>
      </c>
      <c r="N56" s="16">
        <f t="shared" si="0"/>
        <v>2.0722043262290444</v>
      </c>
      <c r="Q56" s="16">
        <v>729.81</v>
      </c>
      <c r="S56" s="1"/>
    </row>
    <row r="57" spans="1:19" x14ac:dyDescent="0.2">
      <c r="A57" s="39">
        <f t="shared" si="1"/>
        <v>42102</v>
      </c>
      <c r="B57" s="16">
        <v>0</v>
      </c>
      <c r="C57" s="16">
        <v>81.739999999999995</v>
      </c>
      <c r="D57" s="16">
        <v>24.92</v>
      </c>
      <c r="E57" s="16">
        <v>22.54</v>
      </c>
      <c r="F57" s="16">
        <v>30.44</v>
      </c>
      <c r="G57" s="16">
        <v>4.55</v>
      </c>
      <c r="H57" s="16">
        <v>10.74</v>
      </c>
      <c r="I57" s="16">
        <v>359.8</v>
      </c>
      <c r="J57" s="38">
        <v>5.0270000000000001</v>
      </c>
      <c r="K57" s="98">
        <v>20.301159999999999</v>
      </c>
      <c r="L57" s="16">
        <v>26.68</v>
      </c>
      <c r="M57" s="16">
        <v>42.149736436707222</v>
      </c>
      <c r="N57" s="16">
        <f t="shared" si="0"/>
        <v>2.0762230550720857</v>
      </c>
      <c r="Q57" s="16">
        <v>729.7</v>
      </c>
      <c r="S57" s="1"/>
    </row>
    <row r="58" spans="1:19" x14ac:dyDescent="0.2">
      <c r="A58" s="39">
        <f t="shared" si="1"/>
        <v>42103</v>
      </c>
      <c r="B58" s="16">
        <v>0</v>
      </c>
      <c r="C58" s="16">
        <v>84.53</v>
      </c>
      <c r="D58" s="16">
        <v>24.6</v>
      </c>
      <c r="E58" s="16">
        <v>22.27</v>
      </c>
      <c r="F58" s="16">
        <v>29.57</v>
      </c>
      <c r="G58" s="16">
        <v>4.47</v>
      </c>
      <c r="H58" s="16">
        <v>11.76</v>
      </c>
      <c r="I58" s="16">
        <v>359.98</v>
      </c>
      <c r="J58" s="38">
        <v>4.2229999999999999</v>
      </c>
      <c r="K58" s="98">
        <v>16.931939999999997</v>
      </c>
      <c r="L58" s="16">
        <v>26.65</v>
      </c>
      <c r="M58" s="16">
        <v>35.490713292731073</v>
      </c>
      <c r="N58" s="16">
        <f t="shared" si="0"/>
        <v>2.0960807381039075</v>
      </c>
      <c r="Q58" s="16">
        <v>729.73</v>
      </c>
      <c r="S58" s="1"/>
    </row>
    <row r="59" spans="1:19" x14ac:dyDescent="0.2">
      <c r="A59" s="39">
        <f t="shared" si="1"/>
        <v>42104</v>
      </c>
      <c r="B59" s="16">
        <v>0</v>
      </c>
      <c r="C59" s="16">
        <v>84.25</v>
      </c>
      <c r="D59" s="16">
        <v>25.11</v>
      </c>
      <c r="E59" s="16">
        <v>22.84</v>
      </c>
      <c r="F59" s="16">
        <v>29.26</v>
      </c>
      <c r="G59" s="16">
        <v>3.86</v>
      </c>
      <c r="H59" s="16">
        <v>10.82</v>
      </c>
      <c r="I59" s="16">
        <v>357.89</v>
      </c>
      <c r="J59" s="38">
        <v>4.0019999999999998</v>
      </c>
      <c r="K59" s="98">
        <v>15.751639999999998</v>
      </c>
      <c r="L59" s="16">
        <v>26.59</v>
      </c>
      <c r="M59" s="16">
        <v>32.515528245465937</v>
      </c>
      <c r="N59" s="16">
        <f t="shared" si="0"/>
        <v>2.0642630383544787</v>
      </c>
      <c r="Q59" s="16">
        <v>729.71</v>
      </c>
      <c r="S59" s="1"/>
    </row>
    <row r="60" spans="1:19" x14ac:dyDescent="0.2">
      <c r="A60" s="39">
        <f t="shared" si="1"/>
        <v>42105</v>
      </c>
      <c r="B60" s="16">
        <v>0</v>
      </c>
      <c r="C60" s="16">
        <v>83.09</v>
      </c>
      <c r="D60" s="16">
        <v>25.52</v>
      </c>
      <c r="E60" s="16">
        <v>23.01</v>
      </c>
      <c r="F60" s="16">
        <v>32.119999999999997</v>
      </c>
      <c r="G60" s="16">
        <v>3.67</v>
      </c>
      <c r="H60" s="16">
        <v>9.17</v>
      </c>
      <c r="I60" s="16">
        <v>15.01</v>
      </c>
      <c r="J60" s="38">
        <v>3.9620000000000002</v>
      </c>
      <c r="K60" s="98">
        <v>15.461929999999999</v>
      </c>
      <c r="L60" s="16">
        <v>26.6</v>
      </c>
      <c r="M60" s="16">
        <v>31.963864051280144</v>
      </c>
      <c r="N60" s="16">
        <f t="shared" si="0"/>
        <v>2.0672622403076555</v>
      </c>
      <c r="Q60" s="16">
        <v>729.83</v>
      </c>
      <c r="S60" s="1"/>
    </row>
    <row r="61" spans="1:19" x14ac:dyDescent="0.2">
      <c r="A61" s="39">
        <f t="shared" si="1"/>
        <v>42106</v>
      </c>
      <c r="B61" s="16">
        <v>0</v>
      </c>
      <c r="C61" s="16">
        <v>86.56</v>
      </c>
      <c r="D61" s="16">
        <v>25.22</v>
      </c>
      <c r="E61" s="16">
        <v>22.71</v>
      </c>
      <c r="F61" s="16">
        <v>30.95</v>
      </c>
      <c r="G61" s="16">
        <v>3.45</v>
      </c>
      <c r="H61" s="16">
        <v>10.58</v>
      </c>
      <c r="I61" s="16">
        <v>351.23</v>
      </c>
      <c r="J61" s="38">
        <v>3.762</v>
      </c>
      <c r="K61" s="98">
        <v>15.869669999999999</v>
      </c>
      <c r="L61" s="16">
        <v>26.53</v>
      </c>
      <c r="M61" s="16">
        <v>32.906920383235978</v>
      </c>
      <c r="N61" s="16">
        <f t="shared" si="0"/>
        <v>2.0735730726118424</v>
      </c>
      <c r="Q61" s="16">
        <v>730.21</v>
      </c>
      <c r="S61" s="1"/>
    </row>
    <row r="62" spans="1:19" x14ac:dyDescent="0.2">
      <c r="A62" s="39">
        <f t="shared" si="1"/>
        <v>42107</v>
      </c>
      <c r="B62" s="16">
        <v>3.53</v>
      </c>
      <c r="C62" s="16">
        <v>85.73</v>
      </c>
      <c r="D62" s="16">
        <v>25.37</v>
      </c>
      <c r="E62" s="16">
        <v>22.91</v>
      </c>
      <c r="F62" s="16">
        <v>32.75</v>
      </c>
      <c r="G62" s="16">
        <v>3.74</v>
      </c>
      <c r="H62" s="16">
        <v>9.3699999999999992</v>
      </c>
      <c r="I62" s="16">
        <v>11.02</v>
      </c>
      <c r="J62" s="38">
        <v>4.0679999999999996</v>
      </c>
      <c r="K62" s="98">
        <v>17.103619999999999</v>
      </c>
      <c r="L62" s="16">
        <v>26.53</v>
      </c>
      <c r="M62" s="16">
        <v>36.229865552912671</v>
      </c>
      <c r="N62" s="16">
        <f t="shared" si="0"/>
        <v>2.1182571615197645</v>
      </c>
      <c r="Q62" s="16">
        <v>731.16</v>
      </c>
      <c r="S62" s="1"/>
    </row>
    <row r="63" spans="1:19" x14ac:dyDescent="0.2">
      <c r="A63" s="39">
        <f t="shared" si="1"/>
        <v>42108</v>
      </c>
      <c r="B63" s="16">
        <v>0.125</v>
      </c>
      <c r="C63" s="16">
        <v>85.21</v>
      </c>
      <c r="D63" s="16">
        <v>25.54</v>
      </c>
      <c r="E63" s="16">
        <v>22.91</v>
      </c>
      <c r="F63" s="16">
        <v>31.38</v>
      </c>
      <c r="G63" s="16">
        <v>3.36</v>
      </c>
      <c r="H63" s="16">
        <v>10.6</v>
      </c>
      <c r="I63" s="16">
        <v>4.6500000000000004</v>
      </c>
      <c r="J63" s="38">
        <v>4.415</v>
      </c>
      <c r="K63" s="98">
        <v>18.702389999999998</v>
      </c>
      <c r="L63" s="16">
        <v>26.55</v>
      </c>
      <c r="M63" s="16">
        <v>39.318321040049</v>
      </c>
      <c r="N63" s="16">
        <f t="shared" si="0"/>
        <v>2.1023153211995367</v>
      </c>
      <c r="Q63" s="16">
        <v>731.16</v>
      </c>
      <c r="S63" s="1"/>
    </row>
    <row r="64" spans="1:19" x14ac:dyDescent="0.2">
      <c r="A64" s="39">
        <f t="shared" si="1"/>
        <v>42109</v>
      </c>
      <c r="B64" s="16">
        <v>0</v>
      </c>
      <c r="C64" s="16">
        <v>84.36</v>
      </c>
      <c r="D64" s="16">
        <v>25.55</v>
      </c>
      <c r="E64" s="16">
        <v>22.91</v>
      </c>
      <c r="F64" s="16">
        <v>31.11</v>
      </c>
      <c r="G64" s="16">
        <v>2.58</v>
      </c>
      <c r="H64" s="16">
        <v>8.31</v>
      </c>
      <c r="I64" s="16">
        <v>29.06</v>
      </c>
      <c r="J64" s="38">
        <v>3.5259999999999998</v>
      </c>
      <c r="K64" s="98">
        <v>13.702209999999999</v>
      </c>
      <c r="L64" s="16">
        <v>26.56</v>
      </c>
      <c r="M64" s="16">
        <v>28.818125343980121</v>
      </c>
      <c r="N64" s="16">
        <f t="shared" si="0"/>
        <v>2.1031735277725363</v>
      </c>
      <c r="Q64" s="16">
        <v>730.6</v>
      </c>
      <c r="S64" s="1"/>
    </row>
    <row r="65" spans="1:19" x14ac:dyDescent="0.2">
      <c r="A65" s="39">
        <f t="shared" si="1"/>
        <v>42110</v>
      </c>
      <c r="B65" s="16">
        <v>0</v>
      </c>
      <c r="C65" s="16">
        <v>84.53</v>
      </c>
      <c r="D65" s="16">
        <v>25.46</v>
      </c>
      <c r="E65" s="16">
        <v>23.35</v>
      </c>
      <c r="F65" s="16">
        <v>32.25</v>
      </c>
      <c r="G65" s="16">
        <v>3.62</v>
      </c>
      <c r="H65" s="16">
        <v>9.41</v>
      </c>
      <c r="I65" s="16">
        <v>23.53</v>
      </c>
      <c r="J65" s="38">
        <v>4.9340000000000002</v>
      </c>
      <c r="K65" s="98">
        <v>20.923500000000001</v>
      </c>
      <c r="L65" s="16">
        <v>26.61</v>
      </c>
      <c r="M65" s="16">
        <v>43.85751943784684</v>
      </c>
      <c r="N65" s="16">
        <f t="shared" si="0"/>
        <v>2.0960890595668431</v>
      </c>
      <c r="Q65" s="16">
        <v>730.82</v>
      </c>
      <c r="S65" s="1"/>
    </row>
    <row r="66" spans="1:19" x14ac:dyDescent="0.2">
      <c r="A66" s="39">
        <f t="shared" si="1"/>
        <v>42111</v>
      </c>
      <c r="B66" s="16">
        <v>29.074999999999999</v>
      </c>
      <c r="C66" s="16">
        <v>87.56</v>
      </c>
      <c r="D66" s="16">
        <v>25.04</v>
      </c>
      <c r="E66" s="16">
        <v>22.44</v>
      </c>
      <c r="F66" s="16">
        <v>29.83</v>
      </c>
      <c r="G66" s="16">
        <v>3.26</v>
      </c>
      <c r="H66" s="16">
        <v>11.02</v>
      </c>
      <c r="I66" s="16">
        <v>3.95</v>
      </c>
      <c r="J66" s="38">
        <v>3.9670000000000001</v>
      </c>
      <c r="K66" s="98">
        <v>17.532819999999997</v>
      </c>
      <c r="L66" s="16">
        <v>26.54</v>
      </c>
      <c r="M66" s="16">
        <v>37.008675427053745</v>
      </c>
      <c r="N66" s="16">
        <f t="shared" si="0"/>
        <v>2.1108227556692962</v>
      </c>
      <c r="Q66" s="16">
        <v>730.97</v>
      </c>
      <c r="S66" s="1"/>
    </row>
    <row r="67" spans="1:19" x14ac:dyDescent="0.2">
      <c r="A67" s="39">
        <f t="shared" si="1"/>
        <v>42112</v>
      </c>
      <c r="B67" s="16">
        <v>0</v>
      </c>
      <c r="C67" s="16">
        <v>83.31</v>
      </c>
      <c r="D67" s="16">
        <v>25.57</v>
      </c>
      <c r="E67" s="16">
        <v>23.01</v>
      </c>
      <c r="F67" s="16">
        <v>30.81</v>
      </c>
      <c r="G67" s="16">
        <v>3.73</v>
      </c>
      <c r="H67" s="16">
        <v>9.56</v>
      </c>
      <c r="I67" s="16">
        <v>11.34</v>
      </c>
      <c r="J67" s="38">
        <v>5.4850000000000003</v>
      </c>
      <c r="K67" s="98">
        <v>23.316289999999999</v>
      </c>
      <c r="L67" s="16">
        <v>26.55</v>
      </c>
      <c r="M67" s="16">
        <v>48.350580219404236</v>
      </c>
      <c r="N67" s="16">
        <f t="shared" si="0"/>
        <v>2.0736824005621921</v>
      </c>
      <c r="Q67" s="16">
        <v>730.45</v>
      </c>
      <c r="S67" s="1"/>
    </row>
    <row r="68" spans="1:19" x14ac:dyDescent="0.2">
      <c r="A68" s="39">
        <f t="shared" si="1"/>
        <v>42113</v>
      </c>
      <c r="B68" s="16">
        <v>0</v>
      </c>
      <c r="C68" s="16">
        <v>82.18</v>
      </c>
      <c r="D68" s="16">
        <v>25.71</v>
      </c>
      <c r="E68" s="16">
        <v>22.81</v>
      </c>
      <c r="F68" s="16">
        <v>31.79</v>
      </c>
      <c r="G68" s="16">
        <v>3.39</v>
      </c>
      <c r="H68" s="16">
        <v>8.82</v>
      </c>
      <c r="I68" s="16">
        <v>0.3</v>
      </c>
      <c r="J68" s="38">
        <v>4.8520000000000003</v>
      </c>
      <c r="K68" s="98">
        <v>19.53933</v>
      </c>
      <c r="L68" s="16">
        <v>26.64</v>
      </c>
      <c r="M68" s="16">
        <v>40.238567763975851</v>
      </c>
      <c r="N68" s="16">
        <f t="shared" si="0"/>
        <v>2.0593627193960002</v>
      </c>
      <c r="Q68" s="16">
        <v>729.96</v>
      </c>
      <c r="S68" s="1"/>
    </row>
    <row r="69" spans="1:19" x14ac:dyDescent="0.2">
      <c r="A69" s="39">
        <f t="shared" si="1"/>
        <v>42114</v>
      </c>
      <c r="B69" s="16">
        <v>0.63</v>
      </c>
      <c r="C69" s="16">
        <v>86.27</v>
      </c>
      <c r="D69" s="16">
        <v>25.07</v>
      </c>
      <c r="E69" s="16">
        <v>23.01</v>
      </c>
      <c r="F69" s="16">
        <v>28.63</v>
      </c>
      <c r="G69" s="16">
        <v>3.68</v>
      </c>
      <c r="H69" s="16">
        <v>10.27</v>
      </c>
      <c r="I69" s="16">
        <v>357.12</v>
      </c>
      <c r="J69" s="38">
        <v>3.9129999999999998</v>
      </c>
      <c r="K69" s="98">
        <v>16.37398</v>
      </c>
      <c r="L69" s="16">
        <v>26.58</v>
      </c>
      <c r="M69" s="16">
        <v>34.963932307304169</v>
      </c>
      <c r="N69" s="16">
        <f t="shared" si="0"/>
        <v>2.1353349831442427</v>
      </c>
      <c r="Q69" s="16">
        <v>729.9</v>
      </c>
      <c r="S69" s="1"/>
    </row>
    <row r="70" spans="1:19" x14ac:dyDescent="0.2">
      <c r="A70" s="39">
        <f t="shared" si="1"/>
        <v>42115</v>
      </c>
      <c r="B70" s="16">
        <v>11.555</v>
      </c>
      <c r="C70" s="16">
        <v>90.14</v>
      </c>
      <c r="D70" s="16">
        <v>24.75</v>
      </c>
      <c r="E70" s="16">
        <v>22.74</v>
      </c>
      <c r="F70" s="16">
        <v>29.53</v>
      </c>
      <c r="G70" s="16">
        <v>2.75</v>
      </c>
      <c r="H70" s="16">
        <v>8.5299999999999994</v>
      </c>
      <c r="I70" s="16">
        <v>317.47000000000003</v>
      </c>
      <c r="J70" s="38">
        <v>3.4689999999999999</v>
      </c>
      <c r="K70" s="98">
        <v>15.633609999999999</v>
      </c>
      <c r="L70" s="16">
        <v>26.47</v>
      </c>
      <c r="M70" s="16">
        <v>32.644437090841855</v>
      </c>
      <c r="N70" s="16">
        <f t="shared" si="0"/>
        <v>2.0880933508538244</v>
      </c>
      <c r="Q70" s="16">
        <v>730.19</v>
      </c>
      <c r="S70" s="1"/>
    </row>
    <row r="71" spans="1:19" x14ac:dyDescent="0.2">
      <c r="A71" s="39">
        <f t="shared" si="1"/>
        <v>42116</v>
      </c>
      <c r="B71" s="16">
        <v>0.25</v>
      </c>
      <c r="C71" s="16">
        <v>88.9</v>
      </c>
      <c r="D71" s="16">
        <v>24.95</v>
      </c>
      <c r="E71" s="16">
        <v>22.4</v>
      </c>
      <c r="F71" s="16">
        <v>29.8</v>
      </c>
      <c r="G71" s="16">
        <v>3.79</v>
      </c>
      <c r="H71" s="16">
        <v>10.64</v>
      </c>
      <c r="I71" s="16">
        <v>355.82</v>
      </c>
      <c r="J71" s="38">
        <v>4.1520000000000001</v>
      </c>
      <c r="K71" s="98">
        <v>18.359029999999997</v>
      </c>
      <c r="L71" s="16">
        <v>26.45</v>
      </c>
      <c r="M71" s="16">
        <v>38.941098507266673</v>
      </c>
      <c r="N71" s="16">
        <f t="shared" si="0"/>
        <v>2.12108692601225</v>
      </c>
      <c r="Q71" s="16">
        <v>729.68</v>
      </c>
      <c r="S71" s="1"/>
    </row>
    <row r="72" spans="1:19" x14ac:dyDescent="0.2">
      <c r="A72" s="39">
        <f t="shared" si="1"/>
        <v>42117</v>
      </c>
      <c r="B72" s="16">
        <v>0</v>
      </c>
      <c r="C72" s="16">
        <v>83.8</v>
      </c>
      <c r="D72" s="16">
        <v>24.99</v>
      </c>
      <c r="E72" s="16">
        <v>22.88</v>
      </c>
      <c r="F72" s="16">
        <v>30.54</v>
      </c>
      <c r="G72" s="16">
        <v>4.5199999999999996</v>
      </c>
      <c r="H72" s="16">
        <v>12.58</v>
      </c>
      <c r="I72" s="16">
        <v>4.21</v>
      </c>
      <c r="J72" s="38">
        <v>4.7430000000000003</v>
      </c>
      <c r="K72" s="98">
        <v>20.129480000000001</v>
      </c>
      <c r="L72" s="16">
        <v>26.58</v>
      </c>
      <c r="M72" s="16">
        <v>42.036120396714374</v>
      </c>
      <c r="N72" s="16">
        <f t="shared" si="0"/>
        <v>2.0882864533368162</v>
      </c>
      <c r="Q72" s="16">
        <v>729.97</v>
      </c>
      <c r="S72" s="1"/>
    </row>
    <row r="73" spans="1:19" x14ac:dyDescent="0.2">
      <c r="A73" s="39">
        <f t="shared" si="1"/>
        <v>42118</v>
      </c>
      <c r="B73" s="16">
        <v>0</v>
      </c>
      <c r="C73" s="16">
        <v>81.650000000000006</v>
      </c>
      <c r="D73" s="16">
        <v>24.33</v>
      </c>
      <c r="E73" s="16">
        <v>22.4</v>
      </c>
      <c r="F73" s="16">
        <v>28.39</v>
      </c>
      <c r="G73" s="16">
        <v>5.49</v>
      </c>
      <c r="H73" s="16">
        <v>11.52</v>
      </c>
      <c r="I73" s="16">
        <v>356.85</v>
      </c>
      <c r="J73" s="38">
        <v>4.9260000000000002</v>
      </c>
      <c r="K73" s="98">
        <v>19.238889999999998</v>
      </c>
      <c r="L73" s="16">
        <v>26.69</v>
      </c>
      <c r="M73" s="16">
        <v>40.25386056935892</v>
      </c>
      <c r="N73" s="16">
        <f t="shared" si="0"/>
        <v>2.0923172058969581</v>
      </c>
      <c r="Q73" s="16">
        <v>730.75</v>
      </c>
      <c r="S73" s="1"/>
    </row>
    <row r="74" spans="1:19" x14ac:dyDescent="0.2">
      <c r="A74" s="39">
        <f t="shared" si="1"/>
        <v>42119</v>
      </c>
      <c r="B74" s="16">
        <v>0</v>
      </c>
      <c r="C74" s="16">
        <v>87.2</v>
      </c>
      <c r="D74" s="16">
        <v>24.27</v>
      </c>
      <c r="E74" s="16">
        <v>22.81</v>
      </c>
      <c r="F74" s="16">
        <v>28.19</v>
      </c>
      <c r="G74" s="16">
        <v>4.76</v>
      </c>
      <c r="H74" s="16">
        <v>9.64</v>
      </c>
      <c r="I74" s="16">
        <v>350.76</v>
      </c>
      <c r="J74" s="38">
        <v>3.1459999999999999</v>
      </c>
      <c r="K74" s="98">
        <v>11.802999999999999</v>
      </c>
      <c r="L74" s="16">
        <v>26.58</v>
      </c>
      <c r="M74" s="16">
        <v>25.101973635894716</v>
      </c>
      <c r="N74" s="16">
        <f t="shared" ref="N74:N137" si="2">M74/K74</f>
        <v>2.1267452034139387</v>
      </c>
      <c r="Q74" s="16">
        <v>730.81</v>
      </c>
      <c r="S74" s="1"/>
    </row>
    <row r="75" spans="1:19" x14ac:dyDescent="0.2">
      <c r="A75" s="39">
        <f t="shared" si="1"/>
        <v>42120</v>
      </c>
      <c r="B75" s="16">
        <v>0.375</v>
      </c>
      <c r="C75" s="16">
        <v>90.11</v>
      </c>
      <c r="D75" s="16">
        <v>24.99</v>
      </c>
      <c r="E75" s="16">
        <v>22.81</v>
      </c>
      <c r="F75" s="16">
        <v>29.84</v>
      </c>
      <c r="G75" s="16">
        <v>3.62</v>
      </c>
      <c r="H75" s="16">
        <v>9.06</v>
      </c>
      <c r="I75" s="16">
        <v>347.76</v>
      </c>
      <c r="J75" s="38">
        <v>3.8180000000000001</v>
      </c>
      <c r="K75" s="98">
        <v>16.792449999999999</v>
      </c>
      <c r="L75" s="16">
        <v>26.41</v>
      </c>
      <c r="M75" s="16">
        <v>35.272380415877905</v>
      </c>
      <c r="N75" s="16">
        <f t="shared" si="2"/>
        <v>2.100490423724823</v>
      </c>
      <c r="Q75" s="16">
        <v>729.57</v>
      </c>
      <c r="S75" s="1"/>
    </row>
    <row r="76" spans="1:19" x14ac:dyDescent="0.2">
      <c r="A76" s="39">
        <f t="shared" si="1"/>
        <v>42121</v>
      </c>
      <c r="B76" s="16">
        <v>0</v>
      </c>
      <c r="C76" s="16">
        <v>86.42</v>
      </c>
      <c r="D76" s="16">
        <v>25.52</v>
      </c>
      <c r="E76" s="16">
        <v>23.22</v>
      </c>
      <c r="F76" s="16">
        <v>29.19</v>
      </c>
      <c r="G76" s="16">
        <v>3.85</v>
      </c>
      <c r="H76" s="16">
        <v>10.45</v>
      </c>
      <c r="I76" s="16">
        <v>357.83</v>
      </c>
      <c r="J76" s="38">
        <v>4.2789999999999999</v>
      </c>
      <c r="K76" s="98">
        <v>17.811800000000002</v>
      </c>
      <c r="L76" s="16">
        <v>26.48</v>
      </c>
      <c r="M76" s="16">
        <v>38.101895011867043</v>
      </c>
      <c r="N76" s="16">
        <f t="shared" si="2"/>
        <v>2.1391378194156143</v>
      </c>
      <c r="Q76" s="16">
        <v>728.49</v>
      </c>
      <c r="S76" s="1"/>
    </row>
    <row r="77" spans="1:19" x14ac:dyDescent="0.2">
      <c r="A77" s="39">
        <f t="shared" si="1"/>
        <v>42122</v>
      </c>
      <c r="B77" s="16">
        <v>0</v>
      </c>
      <c r="C77" s="16">
        <v>84.61</v>
      </c>
      <c r="D77" s="16">
        <v>26.02</v>
      </c>
      <c r="E77" s="16">
        <v>23.42</v>
      </c>
      <c r="F77" s="16">
        <v>30.73</v>
      </c>
      <c r="G77" s="16">
        <v>3.75</v>
      </c>
      <c r="H77" s="16">
        <v>10.27</v>
      </c>
      <c r="I77" s="16">
        <v>349.42</v>
      </c>
      <c r="J77" s="38">
        <v>5.407</v>
      </c>
      <c r="K77" s="98">
        <v>23.069499999999998</v>
      </c>
      <c r="L77" s="16">
        <v>26.44</v>
      </c>
      <c r="M77" s="16">
        <v>48.278522594039949</v>
      </c>
      <c r="N77" s="16">
        <f t="shared" si="2"/>
        <v>2.0927424779054578</v>
      </c>
      <c r="Q77" s="16">
        <v>728.23</v>
      </c>
      <c r="S77" s="1"/>
    </row>
    <row r="78" spans="1:19" x14ac:dyDescent="0.2">
      <c r="A78" s="39">
        <f t="shared" si="1"/>
        <v>42123</v>
      </c>
      <c r="B78" s="16">
        <v>0.755</v>
      </c>
      <c r="C78" s="16">
        <v>85.98</v>
      </c>
      <c r="D78" s="16">
        <v>25.86</v>
      </c>
      <c r="E78" s="16">
        <v>23.44</v>
      </c>
      <c r="F78" s="16">
        <v>31.34</v>
      </c>
      <c r="G78" s="16">
        <v>1.89</v>
      </c>
      <c r="H78" s="16">
        <v>7.12</v>
      </c>
      <c r="I78" s="16">
        <v>24.84</v>
      </c>
      <c r="J78" s="38">
        <v>3.7240000000000002</v>
      </c>
      <c r="K78" s="98">
        <v>15.869669999999999</v>
      </c>
      <c r="L78" s="16">
        <v>26.45</v>
      </c>
      <c r="M78" s="16">
        <v>33.615573432681849</v>
      </c>
      <c r="N78" s="16">
        <f t="shared" si="2"/>
        <v>2.1182276274605489</v>
      </c>
      <c r="Q78" s="16">
        <v>728.55</v>
      </c>
      <c r="S78" s="1"/>
    </row>
    <row r="79" spans="1:19" x14ac:dyDescent="0.2">
      <c r="A79" s="39">
        <f t="shared" si="1"/>
        <v>42124</v>
      </c>
      <c r="B79" s="16">
        <v>15.615</v>
      </c>
      <c r="C79" s="16">
        <v>90.72</v>
      </c>
      <c r="D79" s="16">
        <v>24.65</v>
      </c>
      <c r="E79" s="16">
        <v>22.01</v>
      </c>
      <c r="F79" s="16">
        <v>29.7</v>
      </c>
      <c r="G79" s="16">
        <v>1.75</v>
      </c>
      <c r="H79" s="16">
        <v>9.74</v>
      </c>
      <c r="I79" s="16">
        <v>337.46</v>
      </c>
      <c r="J79" s="38">
        <v>1.9870000000000001</v>
      </c>
      <c r="K79" s="98">
        <v>8.6591100000000001</v>
      </c>
      <c r="L79" s="16">
        <v>26.43</v>
      </c>
      <c r="M79" s="16">
        <v>18.408995279966337</v>
      </c>
      <c r="N79" s="16">
        <f t="shared" si="2"/>
        <v>2.1259685210103969</v>
      </c>
      <c r="Q79" s="16">
        <v>729.61</v>
      </c>
      <c r="S79" s="1"/>
    </row>
    <row r="80" spans="1:19" x14ac:dyDescent="0.2">
      <c r="A80" s="39">
        <f t="shared" si="1"/>
        <v>42125</v>
      </c>
      <c r="B80" s="16">
        <v>17.274999999999999</v>
      </c>
      <c r="C80" s="16">
        <v>96.37</v>
      </c>
      <c r="D80" s="16">
        <v>23.36</v>
      </c>
      <c r="E80" s="16">
        <v>21.09</v>
      </c>
      <c r="F80" s="16">
        <v>28.33</v>
      </c>
      <c r="G80" s="16">
        <v>2.79</v>
      </c>
      <c r="H80" s="16">
        <v>8.39</v>
      </c>
      <c r="I80" s="16">
        <v>329.6</v>
      </c>
      <c r="J80" s="38">
        <v>1.3160000000000001</v>
      </c>
      <c r="K80" s="98">
        <v>5.8585799999999999</v>
      </c>
      <c r="L80" s="16">
        <v>26.44</v>
      </c>
      <c r="M80" s="16">
        <v>12.819345312409551</v>
      </c>
      <c r="N80" s="16">
        <f t="shared" si="2"/>
        <v>2.1881318190431043</v>
      </c>
      <c r="Q80" s="16">
        <v>730.11</v>
      </c>
      <c r="S80" s="1"/>
    </row>
    <row r="81" spans="1:19" x14ac:dyDescent="0.2">
      <c r="A81" s="39">
        <f t="shared" si="1"/>
        <v>42126</v>
      </c>
      <c r="B81" s="16">
        <v>2.0049999999999999</v>
      </c>
      <c r="C81" s="16">
        <v>96.85</v>
      </c>
      <c r="D81" s="16">
        <v>24.25</v>
      </c>
      <c r="E81" s="16">
        <v>23.48</v>
      </c>
      <c r="F81" s="16">
        <v>25.39</v>
      </c>
      <c r="G81" s="16">
        <v>3.83</v>
      </c>
      <c r="H81" s="16">
        <v>8.6199999999999992</v>
      </c>
      <c r="I81" s="16">
        <v>344.42</v>
      </c>
      <c r="J81" s="38">
        <v>1.49</v>
      </c>
      <c r="K81" s="98">
        <v>7.2856699999999996</v>
      </c>
      <c r="L81" s="16">
        <v>26.33</v>
      </c>
      <c r="M81" s="16">
        <v>16.067295255687927</v>
      </c>
      <c r="N81" s="16">
        <f t="shared" si="2"/>
        <v>2.2053284400319981</v>
      </c>
      <c r="Q81" s="16">
        <v>729.71</v>
      </c>
      <c r="S81" s="1"/>
    </row>
    <row r="82" spans="1:19" x14ac:dyDescent="0.2">
      <c r="A82" s="39">
        <f t="shared" si="1"/>
        <v>42127</v>
      </c>
      <c r="B82" s="16">
        <v>3.4249999999999998</v>
      </c>
      <c r="C82" s="16">
        <v>87.44</v>
      </c>
      <c r="D82" s="16">
        <v>24.68</v>
      </c>
      <c r="E82" s="16">
        <v>22.88</v>
      </c>
      <c r="F82" s="16">
        <v>28.02</v>
      </c>
      <c r="G82" s="16">
        <v>3.08</v>
      </c>
      <c r="H82" s="16">
        <v>8.74</v>
      </c>
      <c r="I82" s="16">
        <v>9.3699999999999992</v>
      </c>
      <c r="J82" s="38">
        <v>2.7029999999999998</v>
      </c>
      <c r="K82" s="98">
        <v>11.438179999999999</v>
      </c>
      <c r="L82" s="16">
        <v>26.38</v>
      </c>
      <c r="M82" s="16">
        <v>24.511256627962332</v>
      </c>
      <c r="N82" s="16">
        <f t="shared" si="2"/>
        <v>2.1429332837883592</v>
      </c>
      <c r="Q82" s="16">
        <v>729.85</v>
      </c>
      <c r="S82" s="1"/>
    </row>
    <row r="83" spans="1:19" x14ac:dyDescent="0.2">
      <c r="A83" s="39">
        <f t="shared" si="1"/>
        <v>42128</v>
      </c>
      <c r="B83" s="16">
        <v>0</v>
      </c>
      <c r="C83" s="16">
        <v>89.58</v>
      </c>
      <c r="D83" s="16">
        <v>24.3</v>
      </c>
      <c r="E83" s="16">
        <v>22.27</v>
      </c>
      <c r="F83" s="16">
        <v>27.35</v>
      </c>
      <c r="G83" s="16">
        <v>3.66</v>
      </c>
      <c r="H83" s="16">
        <v>9.35</v>
      </c>
      <c r="I83" s="16">
        <v>345.51</v>
      </c>
      <c r="J83" s="38">
        <v>3.206</v>
      </c>
      <c r="K83" s="98">
        <v>14.099220000000001</v>
      </c>
      <c r="L83" s="16">
        <v>26.41</v>
      </c>
      <c r="M83" s="16">
        <v>29.709082457597024</v>
      </c>
      <c r="N83" s="16">
        <f t="shared" si="2"/>
        <v>2.1071436900478906</v>
      </c>
      <c r="Q83" s="16">
        <v>730.42</v>
      </c>
      <c r="S83" s="1"/>
    </row>
    <row r="84" spans="1:19" x14ac:dyDescent="0.2">
      <c r="A84" s="39">
        <f t="shared" si="1"/>
        <v>42129</v>
      </c>
      <c r="B84" s="16">
        <v>0</v>
      </c>
      <c r="C84" s="16">
        <v>90.68</v>
      </c>
      <c r="D84" s="16">
        <v>24.83</v>
      </c>
      <c r="E84" s="16">
        <v>22.91</v>
      </c>
      <c r="F84" s="16">
        <v>29.36</v>
      </c>
      <c r="G84" s="16">
        <v>3.75</v>
      </c>
      <c r="H84" s="16">
        <v>8.98</v>
      </c>
      <c r="I84" s="16">
        <v>338.36</v>
      </c>
      <c r="J84" s="38">
        <v>4.085</v>
      </c>
      <c r="K84" s="98">
        <v>19.21743</v>
      </c>
      <c r="L84" s="16">
        <v>26.3</v>
      </c>
      <c r="M84" s="16">
        <v>39.992241277268924</v>
      </c>
      <c r="N84" s="16">
        <f t="shared" si="2"/>
        <v>2.0810400390306572</v>
      </c>
      <c r="Q84" s="16">
        <v>730.48</v>
      </c>
      <c r="S84" s="1"/>
    </row>
    <row r="85" spans="1:19" x14ac:dyDescent="0.2">
      <c r="A85" s="39">
        <f t="shared" ref="A85:A148" si="3">A84+1</f>
        <v>42130</v>
      </c>
      <c r="B85" s="16">
        <v>0</v>
      </c>
      <c r="C85" s="16">
        <v>86.93</v>
      </c>
      <c r="D85" s="16">
        <v>25.65</v>
      </c>
      <c r="E85" s="16">
        <v>23.49</v>
      </c>
      <c r="F85" s="16">
        <v>30.24</v>
      </c>
      <c r="G85" s="16">
        <v>3.84</v>
      </c>
      <c r="H85" s="16">
        <v>9.31</v>
      </c>
      <c r="I85" s="16">
        <v>346.3</v>
      </c>
      <c r="J85" s="38">
        <v>4.7939999999999996</v>
      </c>
      <c r="K85" s="98">
        <v>20.279699999999998</v>
      </c>
      <c r="L85" s="16">
        <v>26.36</v>
      </c>
      <c r="M85" s="16">
        <v>41.897534747932227</v>
      </c>
      <c r="N85" s="16">
        <f t="shared" si="2"/>
        <v>2.0659839518302654</v>
      </c>
      <c r="Q85" s="16">
        <v>729.99</v>
      </c>
      <c r="S85" s="1"/>
    </row>
    <row r="86" spans="1:19" x14ac:dyDescent="0.2">
      <c r="A86" s="39">
        <f t="shared" si="3"/>
        <v>42131</v>
      </c>
      <c r="B86" s="16">
        <v>0</v>
      </c>
      <c r="C86" s="16">
        <v>86.01</v>
      </c>
      <c r="D86" s="16">
        <v>25.47</v>
      </c>
      <c r="E86" s="16">
        <v>23.32</v>
      </c>
      <c r="F86" s="16">
        <v>28.59</v>
      </c>
      <c r="G86" s="16">
        <v>3.67</v>
      </c>
      <c r="H86" s="16">
        <v>9.1300000000000008</v>
      </c>
      <c r="I86" s="16">
        <v>358.28</v>
      </c>
      <c r="J86" s="38">
        <v>3.95</v>
      </c>
      <c r="K86" s="98">
        <v>15.944779999999998</v>
      </c>
      <c r="L86" s="16">
        <v>26.33</v>
      </c>
      <c r="M86" s="16">
        <v>33.760207083592888</v>
      </c>
      <c r="N86" s="16">
        <f t="shared" si="2"/>
        <v>2.1173203445637312</v>
      </c>
      <c r="Q86" s="16">
        <v>729.58</v>
      </c>
      <c r="S86" s="1"/>
    </row>
    <row r="87" spans="1:19" x14ac:dyDescent="0.2">
      <c r="A87" s="39">
        <f t="shared" si="3"/>
        <v>42132</v>
      </c>
      <c r="B87" s="16">
        <v>0</v>
      </c>
      <c r="C87" s="16">
        <v>84.03</v>
      </c>
      <c r="D87" s="16">
        <v>25.95</v>
      </c>
      <c r="E87" s="16">
        <v>23.59</v>
      </c>
      <c r="F87" s="16">
        <v>30.6</v>
      </c>
      <c r="G87" s="16">
        <v>3.62</v>
      </c>
      <c r="H87" s="16">
        <v>10.76</v>
      </c>
      <c r="I87" s="16">
        <v>6.79</v>
      </c>
      <c r="J87" s="38">
        <v>4.5439999999999996</v>
      </c>
      <c r="K87" s="98">
        <v>18.455599999999997</v>
      </c>
      <c r="L87" s="16">
        <v>26.26</v>
      </c>
      <c r="M87" s="16">
        <v>38.132480622633175</v>
      </c>
      <c r="N87" s="16">
        <f t="shared" si="2"/>
        <v>2.0661739863582427</v>
      </c>
      <c r="Q87" s="16">
        <v>729.4</v>
      </c>
      <c r="S87" s="1"/>
    </row>
    <row r="88" spans="1:19" x14ac:dyDescent="0.2">
      <c r="A88" s="39">
        <f t="shared" si="3"/>
        <v>42133</v>
      </c>
      <c r="B88" s="16">
        <v>1.135</v>
      </c>
      <c r="C88" s="16">
        <v>84.7</v>
      </c>
      <c r="D88" s="16">
        <v>25.62</v>
      </c>
      <c r="E88" s="16">
        <v>23.62</v>
      </c>
      <c r="F88" s="16">
        <v>29.7</v>
      </c>
      <c r="G88" s="16">
        <v>2.83</v>
      </c>
      <c r="H88" s="16">
        <v>10.17</v>
      </c>
      <c r="I88" s="16">
        <v>8.39</v>
      </c>
      <c r="J88" s="38">
        <v>3.2610000000000001</v>
      </c>
      <c r="K88" s="98">
        <v>12.875999999999999</v>
      </c>
      <c r="L88" s="16">
        <v>26.22</v>
      </c>
      <c r="M88" s="16">
        <v>27.229660784840597</v>
      </c>
      <c r="N88" s="16">
        <f t="shared" si="2"/>
        <v>2.1147608562317957</v>
      </c>
      <c r="Q88" s="16">
        <v>729.09</v>
      </c>
      <c r="S88" s="1"/>
    </row>
    <row r="89" spans="1:19" x14ac:dyDescent="0.2">
      <c r="A89" s="39">
        <f t="shared" si="3"/>
        <v>42134</v>
      </c>
      <c r="B89" s="16">
        <v>0</v>
      </c>
      <c r="C89" s="16">
        <v>84</v>
      </c>
      <c r="D89" s="16">
        <v>26.05</v>
      </c>
      <c r="E89" s="16">
        <v>23.79</v>
      </c>
      <c r="F89" s="16">
        <v>31.45</v>
      </c>
      <c r="G89" s="16">
        <v>3.13</v>
      </c>
      <c r="H89" s="16">
        <v>8.08</v>
      </c>
      <c r="I89" s="16">
        <v>12.87</v>
      </c>
      <c r="J89" s="38">
        <v>3.9279999999999999</v>
      </c>
      <c r="K89" s="98">
        <v>15.4512</v>
      </c>
      <c r="L89" s="16">
        <v>26.2</v>
      </c>
      <c r="M89" s="16">
        <v>32.591387472168385</v>
      </c>
      <c r="N89" s="16">
        <f t="shared" si="2"/>
        <v>2.1093110873050884</v>
      </c>
      <c r="Q89" s="16">
        <v>728.95</v>
      </c>
      <c r="S89" s="1"/>
    </row>
    <row r="90" spans="1:19" x14ac:dyDescent="0.2">
      <c r="A90" s="39">
        <f t="shared" si="3"/>
        <v>42135</v>
      </c>
      <c r="B90" s="16">
        <v>0.5</v>
      </c>
      <c r="C90" s="16">
        <v>88.53</v>
      </c>
      <c r="D90" s="16">
        <v>25.54</v>
      </c>
      <c r="E90" s="16">
        <v>23.79</v>
      </c>
      <c r="F90" s="16">
        <v>28.9</v>
      </c>
      <c r="G90" s="16">
        <v>3.97</v>
      </c>
      <c r="H90" s="16">
        <v>10.23</v>
      </c>
      <c r="I90" s="16">
        <v>354.36</v>
      </c>
      <c r="J90" s="38">
        <v>3.3149999999999999</v>
      </c>
      <c r="K90" s="98">
        <v>13.85243</v>
      </c>
      <c r="L90" s="16">
        <v>26.14</v>
      </c>
      <c r="M90" s="16">
        <v>29.425690357843003</v>
      </c>
      <c r="N90" s="16">
        <f t="shared" si="2"/>
        <v>2.1242258836783874</v>
      </c>
      <c r="Q90" s="16">
        <v>729.09</v>
      </c>
      <c r="S90" s="1"/>
    </row>
    <row r="91" spans="1:19" x14ac:dyDescent="0.2">
      <c r="A91" s="39">
        <f t="shared" si="3"/>
        <v>42136</v>
      </c>
      <c r="B91" s="16">
        <v>0</v>
      </c>
      <c r="C91" s="16">
        <v>85.01</v>
      </c>
      <c r="D91" s="16">
        <v>25.98</v>
      </c>
      <c r="E91" s="16">
        <v>23.99</v>
      </c>
      <c r="F91" s="16">
        <v>30.44</v>
      </c>
      <c r="G91" s="16">
        <v>4.5999999999999996</v>
      </c>
      <c r="H91" s="16">
        <v>9.98</v>
      </c>
      <c r="I91" s="16">
        <v>357.55</v>
      </c>
      <c r="J91" s="38">
        <v>5.2309999999999999</v>
      </c>
      <c r="K91" s="98">
        <v>22.125260000000001</v>
      </c>
      <c r="L91" s="16">
        <v>26.16</v>
      </c>
      <c r="M91" s="16">
        <v>46.027283401603754</v>
      </c>
      <c r="N91" s="16">
        <f t="shared" si="2"/>
        <v>2.0803047467737668</v>
      </c>
      <c r="Q91" s="16">
        <v>729.14</v>
      </c>
      <c r="S91" s="1"/>
    </row>
    <row r="92" spans="1:19" x14ac:dyDescent="0.2">
      <c r="A92" s="39">
        <f t="shared" si="3"/>
        <v>42137</v>
      </c>
      <c r="B92" s="16">
        <v>0</v>
      </c>
      <c r="C92" s="16">
        <v>84.12</v>
      </c>
      <c r="D92" s="16">
        <v>25.65</v>
      </c>
      <c r="E92" s="16">
        <v>23.55</v>
      </c>
      <c r="F92" s="16">
        <v>30.04</v>
      </c>
      <c r="G92" s="16">
        <v>4.38</v>
      </c>
      <c r="H92" s="16">
        <v>9.94</v>
      </c>
      <c r="I92" s="16">
        <v>356.22</v>
      </c>
      <c r="J92" s="38">
        <v>4.5190000000000001</v>
      </c>
      <c r="K92" s="98">
        <v>17.650849999999998</v>
      </c>
      <c r="L92" s="16">
        <v>26.24</v>
      </c>
      <c r="M92" s="16">
        <v>36.687872114130982</v>
      </c>
      <c r="N92" s="16">
        <f t="shared" si="2"/>
        <v>2.0785328816533473</v>
      </c>
      <c r="Q92" s="16">
        <v>729.34</v>
      </c>
      <c r="S92" s="1"/>
    </row>
    <row r="93" spans="1:19" x14ac:dyDescent="0.2">
      <c r="A93" s="39">
        <f t="shared" si="3"/>
        <v>42138</v>
      </c>
      <c r="B93" s="16">
        <v>0</v>
      </c>
      <c r="C93" s="16">
        <v>83.4</v>
      </c>
      <c r="D93" s="16">
        <v>25.92</v>
      </c>
      <c r="E93" s="16">
        <v>23.69</v>
      </c>
      <c r="F93" s="16">
        <v>30.47</v>
      </c>
      <c r="G93" s="16">
        <v>4.75</v>
      </c>
      <c r="H93" s="16">
        <v>9.58</v>
      </c>
      <c r="I93" s="16">
        <v>1.39</v>
      </c>
      <c r="J93" s="38">
        <v>4.9470000000000001</v>
      </c>
      <c r="K93" s="98">
        <v>19.560790000000001</v>
      </c>
      <c r="L93" s="16">
        <v>26.21</v>
      </c>
      <c r="M93" s="16">
        <v>40.561617477689353</v>
      </c>
      <c r="N93" s="16">
        <f t="shared" si="2"/>
        <v>2.0736185745917908</v>
      </c>
      <c r="Q93" s="16">
        <v>729.44</v>
      </c>
      <c r="S93" s="1"/>
    </row>
    <row r="94" spans="1:19" x14ac:dyDescent="0.2">
      <c r="A94" s="39">
        <f t="shared" si="3"/>
        <v>42139</v>
      </c>
      <c r="B94" s="16">
        <v>12.684999999999999</v>
      </c>
      <c r="C94" s="16">
        <v>86.29</v>
      </c>
      <c r="D94" s="16">
        <v>25.33</v>
      </c>
      <c r="E94" s="16">
        <v>23.39</v>
      </c>
      <c r="F94" s="16">
        <v>31.01</v>
      </c>
      <c r="G94" s="16">
        <v>3.15</v>
      </c>
      <c r="H94" s="16">
        <v>8.33</v>
      </c>
      <c r="I94" s="16">
        <v>13</v>
      </c>
      <c r="J94" s="38">
        <v>3.2709999999999999</v>
      </c>
      <c r="K94" s="98">
        <v>14.056299999999998</v>
      </c>
      <c r="L94" s="16">
        <v>26.14</v>
      </c>
      <c r="M94" s="16">
        <v>29.46793997271487</v>
      </c>
      <c r="N94" s="16">
        <f t="shared" si="2"/>
        <v>2.0964222428885888</v>
      </c>
      <c r="Q94" s="16">
        <v>729.96</v>
      </c>
      <c r="S94" s="1"/>
    </row>
    <row r="95" spans="1:19" x14ac:dyDescent="0.2">
      <c r="A95" s="39">
        <f t="shared" si="3"/>
        <v>42140</v>
      </c>
      <c r="B95" s="16">
        <v>2.875</v>
      </c>
      <c r="C95" s="16">
        <v>95.65</v>
      </c>
      <c r="D95" s="16">
        <v>23.53</v>
      </c>
      <c r="E95" s="16">
        <v>21.93</v>
      </c>
      <c r="F95" s="16">
        <v>24.52</v>
      </c>
      <c r="G95" s="16">
        <v>2.78</v>
      </c>
      <c r="H95" s="16">
        <v>7.96</v>
      </c>
      <c r="I95" s="16">
        <v>16.72</v>
      </c>
      <c r="J95" s="38">
        <v>0.81</v>
      </c>
      <c r="K95" s="98">
        <v>3.7018499999999999</v>
      </c>
      <c r="L95" s="16">
        <v>26.16</v>
      </c>
      <c r="M95" s="16">
        <v>8.8367359105310399</v>
      </c>
      <c r="N95" s="16">
        <f t="shared" si="2"/>
        <v>2.3871134461231653</v>
      </c>
      <c r="Q95" s="16">
        <v>730.92</v>
      </c>
      <c r="S95" s="1"/>
    </row>
    <row r="96" spans="1:19" x14ac:dyDescent="0.2">
      <c r="A96" s="39">
        <f t="shared" si="3"/>
        <v>42141</v>
      </c>
      <c r="B96" s="16">
        <v>6.5649999999999995</v>
      </c>
      <c r="C96" s="16">
        <v>95.38</v>
      </c>
      <c r="D96" s="16">
        <v>24.12</v>
      </c>
      <c r="E96" s="16">
        <v>22.95</v>
      </c>
      <c r="F96" s="16">
        <v>27.49</v>
      </c>
      <c r="G96" s="16">
        <v>2.39</v>
      </c>
      <c r="H96" s="16">
        <v>7.57</v>
      </c>
      <c r="I96" s="16">
        <v>7.24</v>
      </c>
      <c r="J96" s="38">
        <v>1.4379999999999999</v>
      </c>
      <c r="K96" s="98">
        <v>6.6204099999999997</v>
      </c>
      <c r="L96" s="16">
        <v>26.05</v>
      </c>
      <c r="M96" s="16">
        <v>14.887243640309761</v>
      </c>
      <c r="N96" s="16">
        <f t="shared" si="2"/>
        <v>2.2486890751947026</v>
      </c>
      <c r="Q96" s="16">
        <v>731.5</v>
      </c>
      <c r="S96" s="1"/>
    </row>
    <row r="97" spans="1:19" x14ac:dyDescent="0.2">
      <c r="A97" s="39">
        <f t="shared" si="3"/>
        <v>42142</v>
      </c>
      <c r="B97" s="16">
        <v>3.165</v>
      </c>
      <c r="C97" s="16">
        <v>94.31</v>
      </c>
      <c r="D97" s="16">
        <v>23.96</v>
      </c>
      <c r="E97" s="16">
        <v>23.08</v>
      </c>
      <c r="F97" s="16">
        <v>25.49</v>
      </c>
      <c r="G97" s="16">
        <v>2.95</v>
      </c>
      <c r="H97" s="16">
        <v>8.51</v>
      </c>
      <c r="I97" s="16">
        <v>330.47</v>
      </c>
      <c r="J97" s="38">
        <v>1.7210000000000001</v>
      </c>
      <c r="K97" s="98">
        <v>8.272829999999999</v>
      </c>
      <c r="L97" s="16">
        <v>26.01</v>
      </c>
      <c r="M97" s="16">
        <v>17.330031700171158</v>
      </c>
      <c r="N97" s="16">
        <f t="shared" si="2"/>
        <v>2.0948129842111056</v>
      </c>
      <c r="Q97" s="16">
        <v>731.6</v>
      </c>
      <c r="S97" s="1"/>
    </row>
    <row r="98" spans="1:19" x14ac:dyDescent="0.2">
      <c r="A98" s="39">
        <f t="shared" si="3"/>
        <v>42143</v>
      </c>
      <c r="B98" s="16">
        <v>0.125</v>
      </c>
      <c r="C98" s="16">
        <v>88.83</v>
      </c>
      <c r="D98" s="16">
        <v>25.04</v>
      </c>
      <c r="E98" s="16">
        <v>23.35</v>
      </c>
      <c r="F98" s="16">
        <v>28.79</v>
      </c>
      <c r="G98" s="16">
        <v>3.54</v>
      </c>
      <c r="H98" s="16">
        <v>9.43</v>
      </c>
      <c r="I98" s="16">
        <v>9.3699999999999992</v>
      </c>
      <c r="J98" s="38">
        <v>2.9710000000000001</v>
      </c>
      <c r="K98" s="98">
        <v>12.339499999999999</v>
      </c>
      <c r="L98" s="16">
        <v>26</v>
      </c>
      <c r="M98" s="16">
        <v>26.420610900055035</v>
      </c>
      <c r="N98" s="16">
        <f t="shared" si="2"/>
        <v>2.1411411240370386</v>
      </c>
      <c r="Q98" s="16">
        <v>730.84</v>
      </c>
      <c r="S98" s="1"/>
    </row>
    <row r="99" spans="1:19" x14ac:dyDescent="0.2">
      <c r="A99" s="39">
        <f t="shared" si="3"/>
        <v>42144</v>
      </c>
      <c r="B99" s="16">
        <v>0.125</v>
      </c>
      <c r="C99" s="16">
        <v>90.1</v>
      </c>
      <c r="D99" s="16">
        <v>25.16</v>
      </c>
      <c r="E99" s="16">
        <v>23.52</v>
      </c>
      <c r="F99" s="16">
        <v>31.66</v>
      </c>
      <c r="G99" s="16">
        <v>3.28</v>
      </c>
      <c r="H99" s="16">
        <v>9.51</v>
      </c>
      <c r="I99" s="16">
        <v>15.15</v>
      </c>
      <c r="J99" s="38">
        <v>3.2789999999999999</v>
      </c>
      <c r="K99" s="98">
        <v>13.91681</v>
      </c>
      <c r="L99" s="16">
        <v>25.99</v>
      </c>
      <c r="M99" s="16">
        <v>29.318381520070297</v>
      </c>
      <c r="N99" s="16">
        <f t="shared" si="2"/>
        <v>2.1066883517178359</v>
      </c>
      <c r="Q99" s="16">
        <v>730.33</v>
      </c>
      <c r="S99" s="1"/>
    </row>
    <row r="100" spans="1:19" x14ac:dyDescent="0.2">
      <c r="A100" s="39">
        <f t="shared" si="3"/>
        <v>42145</v>
      </c>
      <c r="B100" s="16">
        <v>62.15</v>
      </c>
      <c r="C100" s="16">
        <v>95.17</v>
      </c>
      <c r="D100" s="16">
        <v>24.05</v>
      </c>
      <c r="E100" s="16">
        <v>22.13</v>
      </c>
      <c r="F100" s="16">
        <v>28.39</v>
      </c>
      <c r="G100" s="16">
        <v>2.93</v>
      </c>
      <c r="H100" s="16">
        <v>9.09</v>
      </c>
      <c r="I100" s="16">
        <v>338.22</v>
      </c>
      <c r="J100" s="38">
        <v>2.4</v>
      </c>
      <c r="K100" s="98">
        <v>11.1592</v>
      </c>
      <c r="L100" s="16">
        <v>25.91</v>
      </c>
      <c r="M100" s="16">
        <v>24.329125363852125</v>
      </c>
      <c r="N100" s="16">
        <f t="shared" si="2"/>
        <v>2.1801854401616714</v>
      </c>
      <c r="Q100" s="16">
        <v>730.97</v>
      </c>
      <c r="S100" s="1"/>
    </row>
    <row r="101" spans="1:19" x14ac:dyDescent="0.2">
      <c r="A101" s="39">
        <f t="shared" si="3"/>
        <v>42146</v>
      </c>
      <c r="B101" s="16">
        <v>3.3899999999999997</v>
      </c>
      <c r="C101" s="16">
        <v>91.84</v>
      </c>
      <c r="D101" s="16">
        <v>24.7</v>
      </c>
      <c r="E101" s="16">
        <v>21.73</v>
      </c>
      <c r="F101" s="16">
        <v>30.24</v>
      </c>
      <c r="G101" s="16">
        <v>3.01</v>
      </c>
      <c r="H101" s="16">
        <v>9.92</v>
      </c>
      <c r="I101" s="16">
        <v>3.55</v>
      </c>
      <c r="J101" s="38">
        <v>2.903</v>
      </c>
      <c r="K101" s="98">
        <v>12.961839999999999</v>
      </c>
      <c r="L101" s="16">
        <v>25.9</v>
      </c>
      <c r="M101" s="16">
        <v>27.762489772396396</v>
      </c>
      <c r="N101" s="16">
        <f t="shared" si="2"/>
        <v>2.1418633290023945</v>
      </c>
      <c r="Q101" s="16">
        <v>731.27</v>
      </c>
      <c r="S101" s="1"/>
    </row>
    <row r="102" spans="1:19" x14ac:dyDescent="0.2">
      <c r="A102" s="39">
        <f t="shared" si="3"/>
        <v>42147</v>
      </c>
      <c r="B102" s="16">
        <v>0</v>
      </c>
      <c r="C102" s="16">
        <v>87.12</v>
      </c>
      <c r="D102" s="16">
        <v>25.8</v>
      </c>
      <c r="E102" s="16">
        <v>23.52</v>
      </c>
      <c r="F102" s="16">
        <v>30.27</v>
      </c>
      <c r="G102" s="16">
        <v>3.32</v>
      </c>
      <c r="H102" s="16">
        <v>9.6199999999999992</v>
      </c>
      <c r="I102" s="16">
        <v>17.66</v>
      </c>
      <c r="J102" s="38">
        <v>4.2969999999999997</v>
      </c>
      <c r="K102" s="98">
        <v>18.30538</v>
      </c>
      <c r="L102" s="16">
        <v>25.86</v>
      </c>
      <c r="M102" s="16">
        <v>38.785492052493197</v>
      </c>
      <c r="N102" s="16">
        <f t="shared" si="2"/>
        <v>2.1188028903247678</v>
      </c>
      <c r="O102" s="16">
        <v>10.375</v>
      </c>
      <c r="P102" s="124">
        <f>O102/K102</f>
        <v>0.56677326556454988</v>
      </c>
      <c r="Q102" s="16">
        <v>730.95</v>
      </c>
      <c r="S102" s="1"/>
    </row>
    <row r="103" spans="1:19" x14ac:dyDescent="0.2">
      <c r="A103" s="39">
        <f t="shared" si="3"/>
        <v>42148</v>
      </c>
      <c r="B103" s="16">
        <v>0</v>
      </c>
      <c r="C103" s="16">
        <v>87.21</v>
      </c>
      <c r="D103" s="16">
        <v>25.53</v>
      </c>
      <c r="E103" s="16">
        <v>23.41</v>
      </c>
      <c r="F103" s="16">
        <v>29</v>
      </c>
      <c r="G103" s="16">
        <v>2.91</v>
      </c>
      <c r="H103" s="16">
        <v>8.51</v>
      </c>
      <c r="I103" s="16">
        <v>43.26</v>
      </c>
      <c r="J103" s="38">
        <v>3.3039999999999998</v>
      </c>
      <c r="K103" s="98">
        <v>13.863159999999999</v>
      </c>
      <c r="L103" s="16">
        <v>25.88</v>
      </c>
      <c r="M103" s="16">
        <v>29.966468148196785</v>
      </c>
      <c r="N103" s="16">
        <f t="shared" si="2"/>
        <v>2.1615900089299114</v>
      </c>
      <c r="O103" s="16">
        <v>8.0679999999999996</v>
      </c>
      <c r="P103" s="124">
        <f t="shared" ref="P103:P166" si="4">O103/K103</f>
        <v>0.58197409537219513</v>
      </c>
      <c r="Q103" s="16">
        <v>730.36</v>
      </c>
      <c r="S103" s="1"/>
    </row>
    <row r="104" spans="1:19" x14ac:dyDescent="0.2">
      <c r="A104" s="39">
        <f t="shared" si="3"/>
        <v>42149</v>
      </c>
      <c r="B104" s="16">
        <v>0</v>
      </c>
      <c r="C104" s="16">
        <v>94.68</v>
      </c>
      <c r="D104" s="16">
        <v>23.99</v>
      </c>
      <c r="E104" s="16">
        <v>21.97</v>
      </c>
      <c r="F104" s="16">
        <v>27.47</v>
      </c>
      <c r="G104" s="16">
        <v>2.21</v>
      </c>
      <c r="H104" s="16">
        <v>5.94</v>
      </c>
      <c r="I104" s="16">
        <v>311.08999999999997</v>
      </c>
      <c r="J104" s="38">
        <v>2.1789999999999998</v>
      </c>
      <c r="K104" s="98">
        <v>10.48321</v>
      </c>
      <c r="L104" s="16">
        <v>25.9</v>
      </c>
      <c r="M104" s="16">
        <v>22.641387169768283</v>
      </c>
      <c r="N104" s="16">
        <f t="shared" si="2"/>
        <v>2.1597761725433609</v>
      </c>
      <c r="O104" s="16">
        <v>6.0090000000000003</v>
      </c>
      <c r="P104" s="124">
        <f t="shared" si="4"/>
        <v>0.57320229204604323</v>
      </c>
      <c r="Q104" s="16">
        <v>731.07</v>
      </c>
      <c r="S104" s="1"/>
    </row>
    <row r="105" spans="1:19" x14ac:dyDescent="0.2">
      <c r="A105" s="39">
        <f t="shared" si="3"/>
        <v>42150</v>
      </c>
      <c r="B105" s="16">
        <v>7.6150000000000002</v>
      </c>
      <c r="C105" s="16">
        <v>91.37</v>
      </c>
      <c r="D105" s="16">
        <v>24.82</v>
      </c>
      <c r="E105" s="16">
        <v>23.08</v>
      </c>
      <c r="F105" s="16">
        <v>28.44</v>
      </c>
      <c r="G105" s="16">
        <v>2.38</v>
      </c>
      <c r="H105" s="16">
        <v>5.96</v>
      </c>
      <c r="I105" s="16">
        <v>358.23</v>
      </c>
      <c r="J105" s="38">
        <v>2.74</v>
      </c>
      <c r="K105" s="98">
        <v>12.940379999999999</v>
      </c>
      <c r="L105" s="16">
        <v>25.8</v>
      </c>
      <c r="M105" s="16">
        <v>27.399782444723421</v>
      </c>
      <c r="N105" s="16">
        <f t="shared" si="2"/>
        <v>2.1173862316812508</v>
      </c>
      <c r="O105" s="16">
        <v>6.9269999999999996</v>
      </c>
      <c r="P105" s="124">
        <f t="shared" si="4"/>
        <v>0.53530112716937217</v>
      </c>
      <c r="Q105" s="16">
        <v>731.57</v>
      </c>
      <c r="S105" s="1"/>
    </row>
    <row r="106" spans="1:19" x14ac:dyDescent="0.2">
      <c r="A106" s="39">
        <f t="shared" si="3"/>
        <v>42151</v>
      </c>
      <c r="B106" s="16">
        <v>0</v>
      </c>
      <c r="C106" s="16">
        <v>82.41</v>
      </c>
      <c r="D106" s="16">
        <v>25.47</v>
      </c>
      <c r="E106" s="16">
        <v>23.39</v>
      </c>
      <c r="F106" s="16">
        <v>29.87</v>
      </c>
      <c r="G106" s="16">
        <v>3.9</v>
      </c>
      <c r="H106" s="16">
        <v>9.86</v>
      </c>
      <c r="I106" s="16">
        <v>25.42</v>
      </c>
      <c r="J106" s="38">
        <v>4.8609999999999998</v>
      </c>
      <c r="K106" s="98">
        <v>19.75393</v>
      </c>
      <c r="L106" s="16">
        <v>25.93</v>
      </c>
      <c r="M106" s="16">
        <v>41.510549011713252</v>
      </c>
      <c r="N106" s="16">
        <f t="shared" si="2"/>
        <v>2.1013818015814194</v>
      </c>
      <c r="O106" s="16">
        <v>11.617000000000001</v>
      </c>
      <c r="P106" s="124">
        <f t="shared" si="4"/>
        <v>0.58808551007318544</v>
      </c>
      <c r="Q106" s="16"/>
      <c r="S106" s="1"/>
    </row>
    <row r="107" spans="1:19" x14ac:dyDescent="0.2">
      <c r="A107" s="39">
        <f t="shared" si="3"/>
        <v>42152</v>
      </c>
      <c r="B107" s="16">
        <v>2.395</v>
      </c>
      <c r="C107" s="16">
        <v>89.48</v>
      </c>
      <c r="D107" s="16">
        <v>23.73</v>
      </c>
      <c r="E107" s="16">
        <v>21.59</v>
      </c>
      <c r="F107" s="16">
        <v>27.94</v>
      </c>
      <c r="G107" s="16">
        <v>4.6500000000000004</v>
      </c>
      <c r="H107" s="16">
        <v>9.6199999999999992</v>
      </c>
      <c r="I107" s="16">
        <v>349.82</v>
      </c>
      <c r="J107" s="38">
        <v>3.56</v>
      </c>
      <c r="K107" s="98">
        <v>15.31171</v>
      </c>
      <c r="L107" s="16">
        <v>26.01</v>
      </c>
      <c r="M107" s="16">
        <v>32.597608274358109</v>
      </c>
      <c r="N107" s="16">
        <f t="shared" si="2"/>
        <v>2.1289332330848816</v>
      </c>
      <c r="O107" s="16">
        <v>8.8879999999999999</v>
      </c>
      <c r="P107" s="124">
        <f t="shared" si="4"/>
        <v>0.58047076387940999</v>
      </c>
      <c r="Q107" s="16">
        <v>731.73</v>
      </c>
      <c r="S107" s="1"/>
    </row>
    <row r="108" spans="1:19" x14ac:dyDescent="0.2">
      <c r="A108" s="39">
        <f t="shared" si="3"/>
        <v>42153</v>
      </c>
      <c r="B108" s="16">
        <v>1.38</v>
      </c>
      <c r="C108" s="16">
        <v>88.09</v>
      </c>
      <c r="D108" s="16">
        <v>24</v>
      </c>
      <c r="E108" s="16">
        <v>22</v>
      </c>
      <c r="F108" s="16">
        <v>28.01</v>
      </c>
      <c r="G108" s="16">
        <v>2.97</v>
      </c>
      <c r="H108" s="16">
        <v>8.27</v>
      </c>
      <c r="I108" s="16">
        <v>351.95</v>
      </c>
      <c r="J108" s="38">
        <v>3.5009999999999999</v>
      </c>
      <c r="K108" s="98">
        <v>15.901859999999999</v>
      </c>
      <c r="L108" s="16">
        <v>25.92</v>
      </c>
      <c r="M108" s="16">
        <v>33.727115871944783</v>
      </c>
      <c r="N108" s="16">
        <f t="shared" si="2"/>
        <v>2.1209541444802547</v>
      </c>
      <c r="O108" s="16">
        <v>10.164999999999999</v>
      </c>
      <c r="P108" s="124">
        <f t="shared" si="4"/>
        <v>0.6392333978540875</v>
      </c>
      <c r="Q108" s="16"/>
      <c r="S108" s="1"/>
    </row>
    <row r="109" spans="1:19" x14ac:dyDescent="0.2">
      <c r="A109" s="39">
        <f t="shared" si="3"/>
        <v>42154</v>
      </c>
      <c r="B109" s="16">
        <v>9.89</v>
      </c>
      <c r="C109" s="16">
        <v>94.41</v>
      </c>
      <c r="D109" s="16">
        <v>23.67</v>
      </c>
      <c r="E109" s="16">
        <v>21.69</v>
      </c>
      <c r="F109" s="16">
        <v>27.83</v>
      </c>
      <c r="G109" s="16">
        <v>3.56</v>
      </c>
      <c r="H109" s="16">
        <v>8.27</v>
      </c>
      <c r="I109" s="16">
        <v>334.26</v>
      </c>
      <c r="J109" s="38">
        <v>2.7829999999999999</v>
      </c>
      <c r="K109" s="98">
        <v>13.712939999999998</v>
      </c>
      <c r="L109" s="16">
        <v>25.82</v>
      </c>
      <c r="M109" s="16">
        <v>29.545700000086399</v>
      </c>
      <c r="N109" s="16">
        <f t="shared" si="2"/>
        <v>2.1545853770297545</v>
      </c>
      <c r="O109" s="16">
        <v>9.0709999999999997</v>
      </c>
      <c r="P109" s="124">
        <f t="shared" si="4"/>
        <v>0.66149199223507149</v>
      </c>
      <c r="Q109" s="16"/>
      <c r="S109" s="1"/>
    </row>
    <row r="110" spans="1:19" x14ac:dyDescent="0.2">
      <c r="A110" s="39">
        <f t="shared" si="3"/>
        <v>42155</v>
      </c>
      <c r="B110" s="16">
        <v>0</v>
      </c>
      <c r="C110" s="16">
        <v>86.22</v>
      </c>
      <c r="D110" s="16">
        <v>25.04</v>
      </c>
      <c r="E110" s="16">
        <v>22.54</v>
      </c>
      <c r="F110" s="16">
        <v>28.68</v>
      </c>
      <c r="G110" s="16">
        <v>3.25</v>
      </c>
      <c r="H110" s="16">
        <v>9.11</v>
      </c>
      <c r="I110" s="16">
        <v>348.51</v>
      </c>
      <c r="J110" s="38">
        <v>4.9109999999999996</v>
      </c>
      <c r="K110" s="98">
        <v>22.672489999999996</v>
      </c>
      <c r="L110" s="16">
        <v>25.84</v>
      </c>
      <c r="M110" s="16">
        <v>47.626288764453641</v>
      </c>
      <c r="N110" s="16">
        <f t="shared" si="2"/>
        <v>2.10062012440864</v>
      </c>
      <c r="O110" s="16">
        <v>13.695</v>
      </c>
      <c r="P110" s="124">
        <f t="shared" si="4"/>
        <v>0.60403599251780471</v>
      </c>
      <c r="Q110" s="16"/>
      <c r="S110" s="1"/>
    </row>
    <row r="111" spans="1:19" x14ac:dyDescent="0.2">
      <c r="A111" s="39">
        <f t="shared" si="3"/>
        <v>42156</v>
      </c>
      <c r="B111" s="16">
        <v>0.125</v>
      </c>
      <c r="C111" s="16">
        <v>89.19</v>
      </c>
      <c r="D111" s="16">
        <v>25.77</v>
      </c>
      <c r="E111" s="16">
        <v>23.39</v>
      </c>
      <c r="F111" s="16">
        <v>29.97</v>
      </c>
      <c r="G111" s="16">
        <v>3.06</v>
      </c>
      <c r="H111" s="16">
        <v>9.6999999999999993</v>
      </c>
      <c r="I111" s="16">
        <v>340.53</v>
      </c>
      <c r="J111" s="38">
        <v>3.819</v>
      </c>
      <c r="K111" s="98">
        <v>17.18946</v>
      </c>
      <c r="L111" s="16">
        <v>25.69</v>
      </c>
      <c r="M111" s="16">
        <v>36.399123212491368</v>
      </c>
      <c r="N111" s="16">
        <f t="shared" si="2"/>
        <v>2.1175256937967433</v>
      </c>
      <c r="O111" s="16">
        <v>10.038</v>
      </c>
      <c r="P111" s="124">
        <f t="shared" si="4"/>
        <v>0.58396249794932475</v>
      </c>
      <c r="Q111" s="16"/>
      <c r="S111" s="1"/>
    </row>
    <row r="112" spans="1:19" x14ac:dyDescent="0.2">
      <c r="A112" s="39">
        <f t="shared" si="3"/>
        <v>42157</v>
      </c>
      <c r="B112" s="16">
        <v>0</v>
      </c>
      <c r="C112" s="16">
        <v>88.58</v>
      </c>
      <c r="D112" s="16">
        <v>25.68</v>
      </c>
      <c r="E112" s="16">
        <v>23.88</v>
      </c>
      <c r="F112" s="16">
        <v>30</v>
      </c>
      <c r="G112" s="16">
        <v>3.1</v>
      </c>
      <c r="H112" s="16">
        <v>8.3699999999999992</v>
      </c>
      <c r="I112" s="16">
        <v>345.52</v>
      </c>
      <c r="J112" s="38">
        <v>3.8479999999999999</v>
      </c>
      <c r="K112" s="98">
        <v>17.060700000000001</v>
      </c>
      <c r="L112" s="16">
        <v>25.7</v>
      </c>
      <c r="M112" s="16">
        <v>36.216646348259509</v>
      </c>
      <c r="N112" s="16">
        <f t="shared" si="2"/>
        <v>2.1228112766920177</v>
      </c>
      <c r="O112" s="16">
        <v>9.3789999999999996</v>
      </c>
      <c r="P112" s="124">
        <f t="shared" si="4"/>
        <v>0.54974297654844173</v>
      </c>
      <c r="Q112" s="16"/>
      <c r="S112" s="1"/>
    </row>
    <row r="113" spans="1:19" x14ac:dyDescent="0.2">
      <c r="A113" s="39">
        <f t="shared" si="3"/>
        <v>42158</v>
      </c>
      <c r="B113" s="16">
        <v>0</v>
      </c>
      <c r="C113" s="16">
        <v>92.12</v>
      </c>
      <c r="D113" s="16">
        <v>25.25</v>
      </c>
      <c r="E113" s="16">
        <v>23.39</v>
      </c>
      <c r="F113" s="16">
        <v>27.81</v>
      </c>
      <c r="G113" s="16">
        <v>2.72</v>
      </c>
      <c r="H113" s="16">
        <v>6.61</v>
      </c>
      <c r="I113" s="16">
        <v>351.95</v>
      </c>
      <c r="J113" s="38">
        <v>2.968</v>
      </c>
      <c r="K113" s="98">
        <v>13.873889999999999</v>
      </c>
      <c r="L113" s="16">
        <v>25.61</v>
      </c>
      <c r="M113" s="16">
        <v>29.524704792696085</v>
      </c>
      <c r="N113" s="16">
        <f t="shared" si="2"/>
        <v>2.1280768978776741</v>
      </c>
      <c r="O113" s="16">
        <v>7.3369999999999997</v>
      </c>
      <c r="P113" s="124">
        <f t="shared" si="4"/>
        <v>0.52883509960076081</v>
      </c>
      <c r="Q113" s="16"/>
      <c r="S113" s="1"/>
    </row>
    <row r="114" spans="1:19" x14ac:dyDescent="0.2">
      <c r="A114" s="39">
        <f t="shared" si="3"/>
        <v>42159</v>
      </c>
      <c r="B114" s="16">
        <v>3.0149999999999997</v>
      </c>
      <c r="C114" s="16">
        <v>92.36</v>
      </c>
      <c r="D114" s="16">
        <v>24.82</v>
      </c>
      <c r="E114" s="16">
        <v>22.64</v>
      </c>
      <c r="F114" s="16">
        <v>29.93</v>
      </c>
      <c r="G114" s="16">
        <v>2.58</v>
      </c>
      <c r="H114" s="16">
        <v>10.53</v>
      </c>
      <c r="I114" s="16">
        <v>339.75</v>
      </c>
      <c r="J114" s="38">
        <v>2.1749999999999998</v>
      </c>
      <c r="K114" s="98">
        <v>11.642049999999999</v>
      </c>
      <c r="L114" s="16">
        <v>25.97</v>
      </c>
      <c r="M114" s="16">
        <v>24.844587945294954</v>
      </c>
      <c r="N114" s="16">
        <f t="shared" si="2"/>
        <v>2.1340389317426873</v>
      </c>
      <c r="O114" s="16">
        <v>6.3369999999999997</v>
      </c>
      <c r="P114" s="124">
        <f t="shared" si="4"/>
        <v>0.54431994365253544</v>
      </c>
      <c r="Q114" s="16">
        <v>729.81</v>
      </c>
      <c r="S114" s="1"/>
    </row>
    <row r="115" spans="1:19" x14ac:dyDescent="0.2">
      <c r="A115" s="39">
        <f t="shared" si="3"/>
        <v>42160</v>
      </c>
      <c r="B115" s="16">
        <v>16.740000000000002</v>
      </c>
      <c r="C115" s="16">
        <v>91.61</v>
      </c>
      <c r="D115" s="16">
        <v>23</v>
      </c>
      <c r="E115" s="16">
        <v>20.05</v>
      </c>
      <c r="F115" s="16">
        <v>28.77</v>
      </c>
      <c r="G115" s="16">
        <v>2.39</v>
      </c>
      <c r="H115" s="16">
        <v>15.11</v>
      </c>
      <c r="I115" s="16">
        <v>79.48</v>
      </c>
      <c r="J115" s="38">
        <v>1.661</v>
      </c>
      <c r="K115" s="98">
        <v>7.6290300000000002</v>
      </c>
      <c r="L115" s="16">
        <v>25.87</v>
      </c>
      <c r="M115" s="16">
        <v>16.756853898412572</v>
      </c>
      <c r="N115" s="16">
        <f t="shared" si="2"/>
        <v>2.1964593006466839</v>
      </c>
      <c r="O115" s="16">
        <v>3.9710000000000001</v>
      </c>
      <c r="P115" s="124">
        <f t="shared" si="4"/>
        <v>0.52051178196966064</v>
      </c>
      <c r="Q115" s="16">
        <v>729.98</v>
      </c>
      <c r="S115" s="1"/>
    </row>
    <row r="116" spans="1:19" x14ac:dyDescent="0.2">
      <c r="A116" s="39">
        <f t="shared" si="3"/>
        <v>42161</v>
      </c>
      <c r="B116" s="16">
        <v>0</v>
      </c>
      <c r="C116" s="16">
        <v>76.66</v>
      </c>
      <c r="D116" s="16">
        <v>25.35</v>
      </c>
      <c r="E116" s="16">
        <v>21.8</v>
      </c>
      <c r="F116" s="16">
        <v>31.55</v>
      </c>
      <c r="G116" s="16">
        <v>2.2400000000000002</v>
      </c>
      <c r="H116" s="16">
        <v>7.88</v>
      </c>
      <c r="I116" s="16">
        <v>120.08</v>
      </c>
      <c r="J116" s="38">
        <v>4.8959999999999999</v>
      </c>
      <c r="K116" s="98">
        <v>20.354809999999997</v>
      </c>
      <c r="L116" s="16">
        <v>25.89</v>
      </c>
      <c r="M116" s="16">
        <v>42.5670485836011</v>
      </c>
      <c r="N116" s="16">
        <f t="shared" si="2"/>
        <v>2.0912525630846521</v>
      </c>
      <c r="O116" s="16">
        <v>12.045</v>
      </c>
      <c r="P116" s="124">
        <f t="shared" si="4"/>
        <v>0.59175202323185538</v>
      </c>
      <c r="Q116" s="16">
        <v>729.86</v>
      </c>
      <c r="S116" s="1"/>
    </row>
    <row r="117" spans="1:19" x14ac:dyDescent="0.2">
      <c r="A117" s="39">
        <f t="shared" si="3"/>
        <v>42162</v>
      </c>
      <c r="B117" s="16">
        <v>35.215000000000003</v>
      </c>
      <c r="C117" s="16">
        <v>91.18</v>
      </c>
      <c r="D117" s="16">
        <v>23.86</v>
      </c>
      <c r="E117" s="16">
        <v>21.15</v>
      </c>
      <c r="F117" s="16">
        <v>29.16</v>
      </c>
      <c r="G117" s="16">
        <v>1.52</v>
      </c>
      <c r="H117" s="16">
        <v>7.39</v>
      </c>
      <c r="I117" s="16">
        <v>233.22</v>
      </c>
      <c r="J117" s="38">
        <v>2.077</v>
      </c>
      <c r="K117" s="98">
        <v>9.3780199999999994</v>
      </c>
      <c r="L117" s="16">
        <v>25.65</v>
      </c>
      <c r="M117" s="16">
        <v>19.999706239896597</v>
      </c>
      <c r="N117" s="16">
        <f t="shared" si="2"/>
        <v>2.1326150125395977</v>
      </c>
      <c r="O117" s="16">
        <v>4.8840000000000003</v>
      </c>
      <c r="P117" s="124">
        <f t="shared" si="4"/>
        <v>0.52079223546121678</v>
      </c>
      <c r="Q117" s="16">
        <v>730.22</v>
      </c>
      <c r="S117" s="1"/>
    </row>
    <row r="118" spans="1:19" x14ac:dyDescent="0.2">
      <c r="A118" s="39">
        <f t="shared" si="3"/>
        <v>42163</v>
      </c>
      <c r="B118" s="16">
        <v>19.64</v>
      </c>
      <c r="C118" s="16">
        <v>90.25</v>
      </c>
      <c r="D118" s="16">
        <v>23.48</v>
      </c>
      <c r="E118" s="16">
        <v>21.16</v>
      </c>
      <c r="F118" s="16">
        <v>28.58</v>
      </c>
      <c r="G118" s="16">
        <v>2.06</v>
      </c>
      <c r="H118" s="16">
        <v>10.68</v>
      </c>
      <c r="I118" s="16">
        <v>154.47</v>
      </c>
      <c r="J118" s="38">
        <v>2.286</v>
      </c>
      <c r="K118" s="98">
        <v>9.8286800000000003</v>
      </c>
      <c r="L118" s="16">
        <v>25.77</v>
      </c>
      <c r="M118" s="16">
        <v>21.574260394139657</v>
      </c>
      <c r="N118" s="16">
        <f t="shared" si="2"/>
        <v>2.1950313159182775</v>
      </c>
      <c r="O118" s="16">
        <v>5.7350000000000003</v>
      </c>
      <c r="P118" s="124">
        <f t="shared" si="4"/>
        <v>0.58349646137629874</v>
      </c>
      <c r="Q118" s="16">
        <v>730.69</v>
      </c>
      <c r="S118" s="1"/>
    </row>
    <row r="119" spans="1:19" x14ac:dyDescent="0.2">
      <c r="A119" s="39">
        <f t="shared" si="3"/>
        <v>42164</v>
      </c>
      <c r="B119" s="16">
        <v>20.66</v>
      </c>
      <c r="C119" s="16">
        <v>92.89</v>
      </c>
      <c r="D119" s="16">
        <v>23.58</v>
      </c>
      <c r="E119" s="16">
        <v>22</v>
      </c>
      <c r="F119" s="16">
        <v>28.35</v>
      </c>
      <c r="G119" s="16">
        <v>1.82</v>
      </c>
      <c r="H119" s="16">
        <v>5.14</v>
      </c>
      <c r="I119" s="16">
        <v>135.41999999999999</v>
      </c>
      <c r="J119" s="38">
        <v>2.395</v>
      </c>
      <c r="K119" s="98">
        <v>11.502560000000001</v>
      </c>
      <c r="L119" s="16">
        <v>25.65</v>
      </c>
      <c r="M119" s="16">
        <v>25.113464839939624</v>
      </c>
      <c r="N119" s="16">
        <f t="shared" si="2"/>
        <v>2.1832935311738972</v>
      </c>
      <c r="O119" s="16">
        <v>7.5609999999999999</v>
      </c>
      <c r="P119" s="124">
        <f t="shared" si="4"/>
        <v>0.65733193306533499</v>
      </c>
      <c r="Q119" s="16">
        <v>730.25</v>
      </c>
      <c r="S119" s="1"/>
    </row>
    <row r="120" spans="1:19" x14ac:dyDescent="0.2">
      <c r="A120" s="39">
        <f t="shared" si="3"/>
        <v>42165</v>
      </c>
      <c r="B120" s="16">
        <v>2.02</v>
      </c>
      <c r="C120" s="16">
        <v>91.43</v>
      </c>
      <c r="D120" s="16">
        <v>23.68</v>
      </c>
      <c r="E120" s="16">
        <v>21.63</v>
      </c>
      <c r="F120" s="16">
        <v>28.79</v>
      </c>
      <c r="G120" s="16">
        <v>1.89</v>
      </c>
      <c r="H120" s="16">
        <v>5.45</v>
      </c>
      <c r="I120" s="16">
        <v>104.48</v>
      </c>
      <c r="J120" s="38">
        <v>2.593</v>
      </c>
      <c r="K120" s="98">
        <v>12.15709</v>
      </c>
      <c r="L120" s="16">
        <v>25.66</v>
      </c>
      <c r="M120" s="16">
        <v>26.47823972034038</v>
      </c>
      <c r="N120" s="16">
        <f t="shared" si="2"/>
        <v>2.1780080364906715</v>
      </c>
      <c r="O120" s="16">
        <v>7.2450000000000001</v>
      </c>
      <c r="P120" s="124">
        <f t="shared" si="4"/>
        <v>0.59594853702654171</v>
      </c>
      <c r="Q120" s="16">
        <v>730</v>
      </c>
      <c r="S120" s="1"/>
    </row>
    <row r="121" spans="1:19" x14ac:dyDescent="0.2">
      <c r="A121" s="39">
        <f t="shared" si="3"/>
        <v>42166</v>
      </c>
      <c r="B121" s="16">
        <v>11.55</v>
      </c>
      <c r="C121" s="16">
        <v>88.01</v>
      </c>
      <c r="D121" s="16">
        <v>24.79</v>
      </c>
      <c r="E121" s="16">
        <v>21.9</v>
      </c>
      <c r="F121" s="16">
        <v>29.22</v>
      </c>
      <c r="G121" s="16">
        <v>2.94</v>
      </c>
      <c r="H121" s="16">
        <v>8.7799999999999994</v>
      </c>
      <c r="I121" s="16">
        <v>21.6</v>
      </c>
      <c r="J121" s="38">
        <v>3.657</v>
      </c>
      <c r="K121" s="98">
        <v>16.234490000000001</v>
      </c>
      <c r="L121" s="16">
        <v>25.59</v>
      </c>
      <c r="M121" s="16">
        <v>34.022431175895775</v>
      </c>
      <c r="N121" s="16">
        <f t="shared" si="2"/>
        <v>2.0956883262668415</v>
      </c>
      <c r="O121" s="16">
        <v>9.2629999999999999</v>
      </c>
      <c r="P121" s="124">
        <f t="shared" si="4"/>
        <v>0.5705753614680843</v>
      </c>
      <c r="Q121" s="16">
        <v>729.6</v>
      </c>
      <c r="S121" s="1"/>
    </row>
    <row r="122" spans="1:19" x14ac:dyDescent="0.2">
      <c r="A122" s="39">
        <f t="shared" si="3"/>
        <v>42167</v>
      </c>
      <c r="B122" s="16">
        <v>0.125</v>
      </c>
      <c r="C122" s="16">
        <v>91.55</v>
      </c>
      <c r="D122" s="16">
        <v>25.15</v>
      </c>
      <c r="E122" s="16">
        <v>23.05</v>
      </c>
      <c r="F122" s="16">
        <v>29.33</v>
      </c>
      <c r="G122" s="16">
        <v>2.63</v>
      </c>
      <c r="H122" s="16">
        <v>7.25</v>
      </c>
      <c r="I122" s="16">
        <v>326.45999999999998</v>
      </c>
      <c r="J122" s="38">
        <v>3.49</v>
      </c>
      <c r="K122" s="98">
        <v>16.05208</v>
      </c>
      <c r="L122" s="16">
        <v>25.53</v>
      </c>
      <c r="M122" s="16">
        <v>33.808763900684895</v>
      </c>
      <c r="N122" s="16">
        <f t="shared" si="2"/>
        <v>2.1061920885445931</v>
      </c>
      <c r="O122" s="16">
        <v>10.331</v>
      </c>
      <c r="P122" s="124">
        <f t="shared" si="4"/>
        <v>0.64359260606725111</v>
      </c>
      <c r="Q122" s="16">
        <v>729.71</v>
      </c>
      <c r="S122" s="1"/>
    </row>
    <row r="123" spans="1:19" x14ac:dyDescent="0.2">
      <c r="A123" s="39">
        <f t="shared" si="3"/>
        <v>42168</v>
      </c>
      <c r="B123" s="16">
        <v>0.625</v>
      </c>
      <c r="C123" s="16">
        <v>89.49</v>
      </c>
      <c r="D123" s="16">
        <v>25.85</v>
      </c>
      <c r="E123" s="16">
        <v>23.49</v>
      </c>
      <c r="F123" s="16">
        <v>30.87</v>
      </c>
      <c r="G123" s="16">
        <v>2.93</v>
      </c>
      <c r="H123" s="16">
        <v>8.8800000000000008</v>
      </c>
      <c r="I123" s="16">
        <v>11.18</v>
      </c>
      <c r="J123" s="38">
        <v>3.976</v>
      </c>
      <c r="K123" s="98">
        <v>18.541440000000001</v>
      </c>
      <c r="L123" s="16">
        <v>25.49</v>
      </c>
      <c r="M123" s="16">
        <v>38.810980061464981</v>
      </c>
      <c r="N123" s="16">
        <f t="shared" si="2"/>
        <v>2.0932020415601476</v>
      </c>
      <c r="O123" s="16">
        <v>10.827999999999999</v>
      </c>
      <c r="P123" s="124">
        <f t="shared" si="4"/>
        <v>0.5839891615753684</v>
      </c>
      <c r="Q123" s="16">
        <v>729.4</v>
      </c>
      <c r="S123" s="1"/>
    </row>
    <row r="124" spans="1:19" x14ac:dyDescent="0.2">
      <c r="A124" s="39">
        <f t="shared" si="3"/>
        <v>42169</v>
      </c>
      <c r="B124" s="16">
        <v>1.385</v>
      </c>
      <c r="C124" s="16">
        <v>89.01</v>
      </c>
      <c r="D124" s="16">
        <v>25.71</v>
      </c>
      <c r="E124" s="16">
        <v>23.81</v>
      </c>
      <c r="F124" s="16">
        <v>29.19</v>
      </c>
      <c r="G124" s="16">
        <v>2.94</v>
      </c>
      <c r="H124" s="16">
        <v>10.29</v>
      </c>
      <c r="I124" s="16">
        <v>349.04</v>
      </c>
      <c r="J124" s="38">
        <v>4.0629999999999997</v>
      </c>
      <c r="K124" s="98">
        <v>18.444870000000002</v>
      </c>
      <c r="L124" s="16">
        <v>25.52</v>
      </c>
      <c r="M124" s="16">
        <v>38.930644103586722</v>
      </c>
      <c r="N124" s="16">
        <f t="shared" si="2"/>
        <v>2.11064887438007</v>
      </c>
      <c r="O124" s="16">
        <v>10.803000000000001</v>
      </c>
      <c r="P124" s="124">
        <f t="shared" si="4"/>
        <v>0.58569130603793895</v>
      </c>
      <c r="Q124" s="16">
        <v>729.21</v>
      </c>
      <c r="S124" s="1"/>
    </row>
    <row r="125" spans="1:19" x14ac:dyDescent="0.2">
      <c r="A125" s="39">
        <f t="shared" si="3"/>
        <v>42170</v>
      </c>
      <c r="B125" s="16">
        <v>0</v>
      </c>
      <c r="C125" s="16">
        <v>83.16</v>
      </c>
      <c r="D125" s="16">
        <v>26.65</v>
      </c>
      <c r="E125" s="16">
        <v>23.62</v>
      </c>
      <c r="F125" s="16">
        <v>31.92</v>
      </c>
      <c r="G125" s="16">
        <v>2.96</v>
      </c>
      <c r="H125" s="16">
        <v>7.35</v>
      </c>
      <c r="I125" s="16">
        <v>19.14</v>
      </c>
      <c r="J125" s="38">
        <v>5.2110000000000003</v>
      </c>
      <c r="K125" s="98">
        <v>22.44716</v>
      </c>
      <c r="L125" s="16">
        <v>25.51</v>
      </c>
      <c r="M125" s="16">
        <v>46.824496482222763</v>
      </c>
      <c r="N125" s="16">
        <f t="shared" si="2"/>
        <v>2.085987558436023</v>
      </c>
      <c r="O125" s="16">
        <v>12.132</v>
      </c>
      <c r="P125" s="124">
        <f t="shared" si="4"/>
        <v>0.54046926203582102</v>
      </c>
      <c r="Q125" s="16">
        <v>728.76</v>
      </c>
      <c r="S125" s="1"/>
    </row>
    <row r="126" spans="1:19" x14ac:dyDescent="0.2">
      <c r="A126" s="39">
        <f t="shared" si="3"/>
        <v>42171</v>
      </c>
      <c r="B126" s="16">
        <v>0</v>
      </c>
      <c r="C126" s="16">
        <v>85.21</v>
      </c>
      <c r="D126" s="16">
        <v>26.39</v>
      </c>
      <c r="E126" s="16">
        <v>23.95</v>
      </c>
      <c r="F126" s="16">
        <v>32.22</v>
      </c>
      <c r="G126" s="16">
        <v>3.38</v>
      </c>
      <c r="H126" s="16">
        <v>9.31</v>
      </c>
      <c r="I126" s="16">
        <v>9.23</v>
      </c>
      <c r="J126" s="38">
        <v>4.2160000000000002</v>
      </c>
      <c r="K126" s="98">
        <v>17.98348</v>
      </c>
      <c r="L126" s="16">
        <v>25.47</v>
      </c>
      <c r="M126" s="16">
        <v>37.70065327062995</v>
      </c>
      <c r="N126" s="16">
        <f t="shared" si="2"/>
        <v>2.0964047709692424</v>
      </c>
      <c r="O126" s="16">
        <v>9.4789999999999992</v>
      </c>
      <c r="P126" s="124">
        <f t="shared" si="4"/>
        <v>0.5270948670668858</v>
      </c>
      <c r="Q126" s="16">
        <v>728.46</v>
      </c>
      <c r="S126" s="1"/>
    </row>
    <row r="127" spans="1:19" x14ac:dyDescent="0.2">
      <c r="A127" s="39">
        <f t="shared" si="3"/>
        <v>42172</v>
      </c>
      <c r="B127" s="16">
        <v>0.875</v>
      </c>
      <c r="C127" s="16">
        <v>86.59</v>
      </c>
      <c r="D127" s="16">
        <v>26.35</v>
      </c>
      <c r="E127" s="16">
        <v>23.89</v>
      </c>
      <c r="F127" s="16">
        <v>33.729999999999997</v>
      </c>
      <c r="G127" s="16">
        <v>3.42</v>
      </c>
      <c r="H127" s="16">
        <v>8.11</v>
      </c>
      <c r="I127" s="16">
        <v>14.82</v>
      </c>
      <c r="J127" s="38">
        <v>4.8239999999999998</v>
      </c>
      <c r="K127" s="98">
        <v>20.301159999999999</v>
      </c>
      <c r="L127" s="16">
        <v>25.51</v>
      </c>
      <c r="M127" s="16">
        <v>42.457320544976831</v>
      </c>
      <c r="N127" s="16">
        <f t="shared" si="2"/>
        <v>2.0913741158129304</v>
      </c>
      <c r="O127" s="16">
        <v>11.041</v>
      </c>
      <c r="P127" s="124">
        <f t="shared" si="4"/>
        <v>0.54386054787017102</v>
      </c>
      <c r="Q127" s="16">
        <v>728.26</v>
      </c>
      <c r="S127" s="1"/>
    </row>
    <row r="128" spans="1:19" x14ac:dyDescent="0.2">
      <c r="A128" s="39">
        <f t="shared" si="3"/>
        <v>42173</v>
      </c>
      <c r="B128" s="16">
        <v>0</v>
      </c>
      <c r="C128" s="16">
        <v>86.6</v>
      </c>
      <c r="D128" s="16">
        <v>26.49</v>
      </c>
      <c r="E128" s="16">
        <v>23.75</v>
      </c>
      <c r="F128" s="16">
        <v>30.68</v>
      </c>
      <c r="G128" s="16">
        <v>3.92</v>
      </c>
      <c r="H128" s="16">
        <v>8.33</v>
      </c>
      <c r="I128" s="16">
        <v>15.71</v>
      </c>
      <c r="J128" s="38">
        <v>4.4000000000000004</v>
      </c>
      <c r="K128" s="98">
        <v>17.98348</v>
      </c>
      <c r="L128" s="16">
        <v>25.45</v>
      </c>
      <c r="M128" s="16">
        <v>38.263376668708588</v>
      </c>
      <c r="N128" s="16">
        <f t="shared" si="2"/>
        <v>2.1276959002767311</v>
      </c>
      <c r="O128" s="16">
        <v>9.4830000000000005</v>
      </c>
      <c r="P128" s="124">
        <f t="shared" si="4"/>
        <v>0.52731729342707867</v>
      </c>
      <c r="Q128" s="16">
        <v>728.23</v>
      </c>
      <c r="S128" s="1"/>
    </row>
    <row r="129" spans="1:19" x14ac:dyDescent="0.2">
      <c r="A129" s="39">
        <f t="shared" si="3"/>
        <v>42174</v>
      </c>
      <c r="B129" s="16">
        <v>0</v>
      </c>
      <c r="C129" s="16">
        <v>87.42</v>
      </c>
      <c r="D129" s="16">
        <v>25.97</v>
      </c>
      <c r="E129" s="16">
        <v>23.72</v>
      </c>
      <c r="F129" s="16">
        <v>29.56</v>
      </c>
      <c r="G129" s="16">
        <v>4.25</v>
      </c>
      <c r="H129" s="16">
        <v>10.130000000000001</v>
      </c>
      <c r="I129" s="16">
        <v>351.74</v>
      </c>
      <c r="J129" s="38">
        <v>4.96</v>
      </c>
      <c r="K129" s="98">
        <v>21.492190000000001</v>
      </c>
      <c r="L129" s="16">
        <v>25.51</v>
      </c>
      <c r="M129" s="16">
        <v>45.173996701246836</v>
      </c>
      <c r="N129" s="16">
        <f t="shared" si="2"/>
        <v>2.101879645640897</v>
      </c>
      <c r="O129" s="16">
        <v>11.564</v>
      </c>
      <c r="P129" s="124">
        <f t="shared" si="4"/>
        <v>0.53805591705638189</v>
      </c>
      <c r="Q129" s="16">
        <v>728.35</v>
      </c>
      <c r="S129" s="1"/>
    </row>
    <row r="130" spans="1:19" x14ac:dyDescent="0.2">
      <c r="A130" s="39">
        <f t="shared" si="3"/>
        <v>42175</v>
      </c>
      <c r="B130" s="16">
        <v>0</v>
      </c>
      <c r="C130" s="16">
        <v>85.55</v>
      </c>
      <c r="D130" s="16">
        <v>26.31</v>
      </c>
      <c r="E130" s="16">
        <v>23.99</v>
      </c>
      <c r="F130" s="16">
        <v>30.98</v>
      </c>
      <c r="G130" s="16">
        <v>3.32</v>
      </c>
      <c r="H130" s="16">
        <v>8.1300000000000008</v>
      </c>
      <c r="I130" s="16">
        <v>7.76</v>
      </c>
      <c r="J130" s="38">
        <v>3.6749999999999998</v>
      </c>
      <c r="K130" s="98">
        <v>14.65718</v>
      </c>
      <c r="L130" s="16">
        <v>25.46</v>
      </c>
      <c r="M130" s="16">
        <v>30.770334031157574</v>
      </c>
      <c r="N130" s="16">
        <f t="shared" si="2"/>
        <v>2.09933520848878</v>
      </c>
      <c r="O130" s="16">
        <v>7.0590000000000002</v>
      </c>
      <c r="P130" s="124">
        <f t="shared" si="4"/>
        <v>0.48160696668799863</v>
      </c>
      <c r="Q130" s="16">
        <v>729.28</v>
      </c>
      <c r="S130" s="1"/>
    </row>
    <row r="131" spans="1:19" x14ac:dyDescent="0.2">
      <c r="A131" s="39">
        <f t="shared" si="3"/>
        <v>42176</v>
      </c>
      <c r="B131" s="16">
        <v>0</v>
      </c>
      <c r="C131" s="16">
        <v>87.23</v>
      </c>
      <c r="D131" s="16">
        <v>25.98</v>
      </c>
      <c r="E131" s="16">
        <v>23.99</v>
      </c>
      <c r="F131" s="16">
        <v>30.85</v>
      </c>
      <c r="G131" s="16">
        <v>2.78</v>
      </c>
      <c r="H131" s="16">
        <v>8.39</v>
      </c>
      <c r="I131" s="16">
        <v>12.88</v>
      </c>
      <c r="J131" s="38">
        <v>3.4489999999999998</v>
      </c>
      <c r="K131" s="98">
        <v>14.346009999999998</v>
      </c>
      <c r="L131" s="16">
        <v>25.45</v>
      </c>
      <c r="M131" s="16">
        <v>30.408145103667078</v>
      </c>
      <c r="N131" s="16">
        <f t="shared" si="2"/>
        <v>2.1196238608273021</v>
      </c>
      <c r="O131" s="16">
        <v>6.88</v>
      </c>
      <c r="P131" s="124">
        <f t="shared" si="4"/>
        <v>0.47957585419221099</v>
      </c>
      <c r="Q131" s="16">
        <v>729.88</v>
      </c>
      <c r="S131" s="1"/>
    </row>
    <row r="132" spans="1:19" x14ac:dyDescent="0.2">
      <c r="A132" s="39">
        <f t="shared" si="3"/>
        <v>42177</v>
      </c>
      <c r="B132" s="16">
        <v>0</v>
      </c>
      <c r="C132" s="16">
        <v>85.33</v>
      </c>
      <c r="D132" s="16">
        <v>26</v>
      </c>
      <c r="E132" s="16">
        <v>24.06</v>
      </c>
      <c r="F132" s="16">
        <v>31.18</v>
      </c>
      <c r="G132" s="16">
        <v>4.2300000000000004</v>
      </c>
      <c r="H132" s="16">
        <v>9.92</v>
      </c>
      <c r="I132" s="16">
        <v>16.440000000000001</v>
      </c>
      <c r="J132" s="38">
        <v>4.2969999999999997</v>
      </c>
      <c r="K132" s="98">
        <v>17.135809999999999</v>
      </c>
      <c r="L132" s="16">
        <v>25.51</v>
      </c>
      <c r="M132" s="16">
        <v>35.414681265967801</v>
      </c>
      <c r="N132" s="16">
        <f t="shared" si="2"/>
        <v>2.0667059955711347</v>
      </c>
      <c r="O132" s="16">
        <v>8.6470000000000002</v>
      </c>
      <c r="P132" s="124">
        <f t="shared" si="4"/>
        <v>0.50461577246713174</v>
      </c>
      <c r="Q132" s="16">
        <v>729.73</v>
      </c>
      <c r="S132" s="1"/>
    </row>
    <row r="133" spans="1:19" x14ac:dyDescent="0.2">
      <c r="A133" s="39">
        <f t="shared" si="3"/>
        <v>42178</v>
      </c>
      <c r="B133" s="16">
        <v>0</v>
      </c>
      <c r="C133" s="16">
        <v>85.39</v>
      </c>
      <c r="D133" s="16">
        <v>26.17</v>
      </c>
      <c r="E133" s="16">
        <v>23.72</v>
      </c>
      <c r="F133" s="16">
        <v>31.05</v>
      </c>
      <c r="G133" s="16">
        <v>3.86</v>
      </c>
      <c r="H133" s="16">
        <v>10.11</v>
      </c>
      <c r="I133" s="16">
        <v>13.85</v>
      </c>
      <c r="J133" s="38">
        <v>4.7919999999999998</v>
      </c>
      <c r="K133" s="98">
        <v>19.75393</v>
      </c>
      <c r="L133" s="16">
        <v>25.51</v>
      </c>
      <c r="M133" s="16">
        <v>41.227934512232949</v>
      </c>
      <c r="N133" s="16">
        <f t="shared" si="2"/>
        <v>2.087075053532788</v>
      </c>
      <c r="O133" s="16">
        <v>9.9369999999999994</v>
      </c>
      <c r="P133" s="124">
        <f t="shared" si="4"/>
        <v>0.50303914208463829</v>
      </c>
      <c r="Q133" s="16">
        <v>729.29</v>
      </c>
      <c r="S133" s="1"/>
    </row>
    <row r="134" spans="1:19" x14ac:dyDescent="0.2">
      <c r="A134" s="39">
        <f t="shared" si="3"/>
        <v>42179</v>
      </c>
      <c r="B134" s="16">
        <v>0</v>
      </c>
      <c r="C134" s="16">
        <v>89.06</v>
      </c>
      <c r="D134" s="16">
        <v>25.67</v>
      </c>
      <c r="E134" s="16">
        <v>23.76</v>
      </c>
      <c r="F134" s="16">
        <v>28.84</v>
      </c>
      <c r="G134" s="16">
        <v>4.83</v>
      </c>
      <c r="H134" s="16">
        <v>11.37</v>
      </c>
      <c r="I134" s="16">
        <v>351.04</v>
      </c>
      <c r="J134" s="38">
        <v>3.9969999999999999</v>
      </c>
      <c r="K134" s="98">
        <v>17.35041</v>
      </c>
      <c r="L134" s="16">
        <v>25.49</v>
      </c>
      <c r="M134" s="16">
        <v>36.293715175387739</v>
      </c>
      <c r="N134" s="16">
        <f t="shared" si="2"/>
        <v>2.0918073506843782</v>
      </c>
      <c r="O134" s="16">
        <v>8.8800000000000008</v>
      </c>
      <c r="P134" s="124">
        <f t="shared" si="4"/>
        <v>0.51180346746849215</v>
      </c>
      <c r="Q134" s="16">
        <v>729.05</v>
      </c>
      <c r="S134" s="1"/>
    </row>
    <row r="135" spans="1:19" x14ac:dyDescent="0.2">
      <c r="A135" s="39">
        <f t="shared" si="3"/>
        <v>42180</v>
      </c>
      <c r="B135" s="16">
        <v>0</v>
      </c>
      <c r="C135" s="16">
        <v>86.74</v>
      </c>
      <c r="D135" s="16">
        <v>25.95</v>
      </c>
      <c r="E135" s="16">
        <v>24.09</v>
      </c>
      <c r="F135" s="16">
        <v>29.23</v>
      </c>
      <c r="G135" s="16">
        <v>4.9400000000000004</v>
      </c>
      <c r="H135" s="16">
        <v>10.25</v>
      </c>
      <c r="I135" s="16">
        <v>354.06</v>
      </c>
      <c r="J135" s="38">
        <v>5.0140000000000002</v>
      </c>
      <c r="K135" s="98">
        <v>21.738980000000002</v>
      </c>
      <c r="L135" s="16">
        <v>25.51</v>
      </c>
      <c r="M135" s="16">
        <v>45.171059100212801</v>
      </c>
      <c r="N135" s="16">
        <f t="shared" si="2"/>
        <v>2.0778830975608238</v>
      </c>
      <c r="O135" s="16">
        <v>11.664999999999999</v>
      </c>
      <c r="P135" s="124">
        <f t="shared" si="4"/>
        <v>0.53659371322849547</v>
      </c>
      <c r="Q135" s="16">
        <v>729.09</v>
      </c>
      <c r="S135" s="1"/>
    </row>
    <row r="136" spans="1:19" x14ac:dyDescent="0.2">
      <c r="A136" s="39">
        <f t="shared" si="3"/>
        <v>42181</v>
      </c>
      <c r="B136" s="16">
        <v>0</v>
      </c>
      <c r="C136" s="16">
        <v>86.11</v>
      </c>
      <c r="D136" s="16">
        <v>25.73</v>
      </c>
      <c r="E136" s="16">
        <v>23.66</v>
      </c>
      <c r="F136" s="16">
        <v>29.46</v>
      </c>
      <c r="G136" s="16">
        <v>4.5</v>
      </c>
      <c r="H136" s="16">
        <v>10.37</v>
      </c>
      <c r="I136" s="16">
        <v>357.74</v>
      </c>
      <c r="J136" s="38">
        <v>3.63</v>
      </c>
      <c r="K136" s="98">
        <v>20.183129999999998</v>
      </c>
      <c r="M136" s="16">
        <v>40.603694292500386</v>
      </c>
      <c r="N136" s="16">
        <f t="shared" si="2"/>
        <v>2.0117639975811676</v>
      </c>
      <c r="O136" s="16">
        <v>9.1359999999999992</v>
      </c>
      <c r="P136" s="124">
        <f t="shared" si="4"/>
        <v>0.45265526209264867</v>
      </c>
      <c r="Q136" s="16">
        <v>729.2</v>
      </c>
      <c r="S136" s="1"/>
    </row>
    <row r="137" spans="1:19" x14ac:dyDescent="0.2">
      <c r="A137" s="39">
        <f t="shared" si="3"/>
        <v>42182</v>
      </c>
      <c r="B137" s="16">
        <v>0</v>
      </c>
      <c r="C137" s="16">
        <v>84.78</v>
      </c>
      <c r="D137" s="16">
        <v>25.87</v>
      </c>
      <c r="E137" s="16">
        <v>23.69</v>
      </c>
      <c r="F137" s="16">
        <v>29.63</v>
      </c>
      <c r="G137" s="16">
        <v>4.3899999999999997</v>
      </c>
      <c r="H137" s="16">
        <v>10.33</v>
      </c>
      <c r="I137" s="16">
        <v>352.65</v>
      </c>
      <c r="J137" s="38">
        <v>5.3330000000000002</v>
      </c>
      <c r="K137" s="98">
        <v>22.822709999999997</v>
      </c>
      <c r="L137" s="16">
        <v>25.6</v>
      </c>
      <c r="M137" s="16">
        <v>45.50655041830575</v>
      </c>
      <c r="N137" s="16">
        <f t="shared" si="2"/>
        <v>1.9939152895649008</v>
      </c>
      <c r="O137" s="16">
        <v>11.432</v>
      </c>
      <c r="P137" s="124">
        <f t="shared" si="4"/>
        <v>0.50090458144541128</v>
      </c>
      <c r="Q137" s="16">
        <v>729.49</v>
      </c>
      <c r="S137" s="1"/>
    </row>
    <row r="138" spans="1:19" x14ac:dyDescent="0.2">
      <c r="A138" s="39">
        <f t="shared" si="3"/>
        <v>42183</v>
      </c>
      <c r="B138" s="16">
        <v>0</v>
      </c>
      <c r="C138" s="16">
        <v>89.76</v>
      </c>
      <c r="D138" s="16">
        <v>25.37</v>
      </c>
      <c r="E138" s="16">
        <v>23.62</v>
      </c>
      <c r="F138" s="16">
        <v>29.46</v>
      </c>
      <c r="G138" s="16">
        <v>4.3</v>
      </c>
      <c r="H138" s="16">
        <v>9.68</v>
      </c>
      <c r="I138" s="16">
        <v>347.56</v>
      </c>
      <c r="J138" s="38">
        <v>3.895</v>
      </c>
      <c r="K138" s="98">
        <v>17.264569999999999</v>
      </c>
      <c r="L138" s="16">
        <v>25.52</v>
      </c>
      <c r="M138" s="16">
        <v>35.180796383640327</v>
      </c>
      <c r="N138" s="16">
        <f t="shared" ref="N138:N201" si="5">M138/K138</f>
        <v>2.0377453005571717</v>
      </c>
      <c r="O138" s="16">
        <v>8.7040000000000006</v>
      </c>
      <c r="P138" s="124">
        <f t="shared" si="4"/>
        <v>0.5041538827784301</v>
      </c>
      <c r="Q138" s="16">
        <v>729.6</v>
      </c>
      <c r="S138" s="1"/>
    </row>
    <row r="139" spans="1:19" x14ac:dyDescent="0.2">
      <c r="A139" s="39">
        <f t="shared" si="3"/>
        <v>42184</v>
      </c>
      <c r="B139" s="16">
        <v>31.11</v>
      </c>
      <c r="C139" s="16">
        <v>90.84</v>
      </c>
      <c r="D139" s="16">
        <v>24.78</v>
      </c>
      <c r="E139" s="16">
        <v>21.69</v>
      </c>
      <c r="F139" s="16">
        <v>29.43</v>
      </c>
      <c r="G139" s="16">
        <v>3.43</v>
      </c>
      <c r="H139" s="16">
        <v>8.25</v>
      </c>
      <c r="I139" s="16">
        <v>347.35</v>
      </c>
      <c r="J139" s="38">
        <v>3.1949999999999998</v>
      </c>
      <c r="K139" s="98">
        <v>13.509069999999999</v>
      </c>
      <c r="L139" s="16">
        <v>25.55</v>
      </c>
      <c r="M139" s="16">
        <v>27.947558637540638</v>
      </c>
      <c r="N139" s="16">
        <f t="shared" si="5"/>
        <v>2.0687996018630921</v>
      </c>
      <c r="O139" s="16">
        <v>6.8780000000000001</v>
      </c>
      <c r="P139" s="124">
        <f t="shared" si="4"/>
        <v>0.50913941522251349</v>
      </c>
      <c r="Q139" s="16">
        <v>729.82</v>
      </c>
      <c r="S139" s="1"/>
    </row>
    <row r="140" spans="1:19" x14ac:dyDescent="0.2">
      <c r="A140" s="39">
        <f t="shared" si="3"/>
        <v>42185</v>
      </c>
      <c r="B140" s="16">
        <v>8.370000000000001</v>
      </c>
      <c r="C140" s="16">
        <v>89.16</v>
      </c>
      <c r="D140" s="16">
        <v>25.3</v>
      </c>
      <c r="E140" s="16">
        <v>23.08</v>
      </c>
      <c r="F140" s="16">
        <v>30.68</v>
      </c>
      <c r="G140" s="16">
        <v>3.23</v>
      </c>
      <c r="H140" s="16">
        <v>9.23</v>
      </c>
      <c r="I140" s="16">
        <v>8.8699999999999992</v>
      </c>
      <c r="J140" s="38">
        <v>3.7810000000000001</v>
      </c>
      <c r="K140" s="98">
        <v>16.803180000000001</v>
      </c>
      <c r="L140" s="16">
        <v>25.53</v>
      </c>
      <c r="M140" s="16">
        <v>34.132764014732935</v>
      </c>
      <c r="N140" s="16">
        <f t="shared" si="5"/>
        <v>2.0313276424303575</v>
      </c>
      <c r="O140" s="16">
        <v>9.7940000000000005</v>
      </c>
      <c r="P140" s="124">
        <f t="shared" si="4"/>
        <v>0.58286586229511317</v>
      </c>
      <c r="Q140" s="16">
        <v>730.08</v>
      </c>
      <c r="S140" s="1"/>
    </row>
    <row r="141" spans="1:19" x14ac:dyDescent="0.2">
      <c r="A141" s="39">
        <f t="shared" si="3"/>
        <v>42186</v>
      </c>
      <c r="B141" s="16">
        <v>0.125</v>
      </c>
      <c r="C141" s="16">
        <v>86.39</v>
      </c>
      <c r="D141" s="16">
        <v>25.33</v>
      </c>
      <c r="E141" s="16">
        <v>23.01</v>
      </c>
      <c r="F141" s="16">
        <v>29.12</v>
      </c>
      <c r="G141" s="16">
        <v>4.83</v>
      </c>
      <c r="H141" s="16">
        <v>10.47</v>
      </c>
      <c r="I141" s="16">
        <v>352.93</v>
      </c>
      <c r="J141" s="38">
        <v>4.968</v>
      </c>
      <c r="K141" s="98">
        <v>21.545839999999998</v>
      </c>
      <c r="L141" s="16">
        <v>25.62</v>
      </c>
      <c r="M141" s="16">
        <v>43.299116041288841</v>
      </c>
      <c r="N141" s="16">
        <f t="shared" si="5"/>
        <v>2.0096276608982913</v>
      </c>
      <c r="O141" s="16">
        <v>12.769</v>
      </c>
      <c r="P141" s="124">
        <f t="shared" si="4"/>
        <v>0.59264340587324515</v>
      </c>
      <c r="Q141" s="16">
        <v>729.57</v>
      </c>
      <c r="S141" s="1"/>
    </row>
    <row r="142" spans="1:19" x14ac:dyDescent="0.2">
      <c r="A142" s="39">
        <f t="shared" si="3"/>
        <v>42187</v>
      </c>
      <c r="B142" s="16">
        <v>0</v>
      </c>
      <c r="C142" s="16">
        <v>86.59</v>
      </c>
      <c r="D142" s="16">
        <v>25.69</v>
      </c>
      <c r="E142" s="16">
        <v>23.35</v>
      </c>
      <c r="F142" s="16">
        <v>29.77</v>
      </c>
      <c r="G142" s="16">
        <v>4.99</v>
      </c>
      <c r="H142" s="16">
        <v>10.39</v>
      </c>
      <c r="I142" s="16">
        <v>347.38</v>
      </c>
      <c r="J142" s="38">
        <v>5.782</v>
      </c>
      <c r="K142" s="98">
        <v>26.320689999999999</v>
      </c>
      <c r="L142" s="16">
        <v>25.57</v>
      </c>
      <c r="M142" s="16">
        <v>53.131871502418768</v>
      </c>
      <c r="N142" s="16">
        <f t="shared" si="5"/>
        <v>2.0186352068436948</v>
      </c>
      <c r="O142" s="16">
        <v>14.055999999999999</v>
      </c>
      <c r="P142" s="124">
        <f t="shared" si="4"/>
        <v>0.53402855320282261</v>
      </c>
      <c r="Q142" s="16">
        <v>728.75</v>
      </c>
      <c r="S142" s="1"/>
    </row>
    <row r="143" spans="1:19" x14ac:dyDescent="0.2">
      <c r="A143" s="39">
        <f t="shared" si="3"/>
        <v>42188</v>
      </c>
      <c r="B143" s="16">
        <v>0</v>
      </c>
      <c r="C143" s="16">
        <v>85.52</v>
      </c>
      <c r="D143" s="16">
        <v>25.57</v>
      </c>
      <c r="E143" s="16">
        <v>23.89</v>
      </c>
      <c r="F143" s="16">
        <v>30.07</v>
      </c>
      <c r="G143" s="16">
        <v>4.68</v>
      </c>
      <c r="H143" s="16">
        <v>11.31</v>
      </c>
      <c r="I143" s="16">
        <v>355.78</v>
      </c>
      <c r="J143" s="38">
        <v>4.6449999999999996</v>
      </c>
      <c r="K143" s="98">
        <v>19.839769999999998</v>
      </c>
      <c r="L143" s="16">
        <v>25.59</v>
      </c>
      <c r="M143" s="16">
        <v>39.658391559753831</v>
      </c>
      <c r="N143" s="16">
        <f t="shared" si="5"/>
        <v>1.9989340380333962</v>
      </c>
      <c r="O143" s="16">
        <v>10.679</v>
      </c>
      <c r="P143" s="124">
        <f t="shared" si="4"/>
        <v>0.53826228832289902</v>
      </c>
      <c r="Q143" s="16">
        <v>727.92</v>
      </c>
      <c r="S143" s="1"/>
    </row>
    <row r="144" spans="1:19" x14ac:dyDescent="0.2">
      <c r="A144" s="39">
        <f t="shared" si="3"/>
        <v>42189</v>
      </c>
      <c r="B144" s="16">
        <v>0</v>
      </c>
      <c r="C144" s="16">
        <v>84.86</v>
      </c>
      <c r="D144" s="16">
        <v>25.97</v>
      </c>
      <c r="E144" s="16">
        <v>23.66</v>
      </c>
      <c r="F144" s="16">
        <v>30.98</v>
      </c>
      <c r="G144" s="16">
        <v>3.86</v>
      </c>
      <c r="H144" s="16">
        <v>8.23</v>
      </c>
      <c r="I144" s="16">
        <v>1.39</v>
      </c>
      <c r="J144" s="38">
        <v>4.649</v>
      </c>
      <c r="K144" s="98">
        <v>19.314</v>
      </c>
      <c r="L144" s="16">
        <v>25.58</v>
      </c>
      <c r="M144" s="16">
        <v>38.821866465296992</v>
      </c>
      <c r="N144" s="16">
        <f t="shared" si="5"/>
        <v>2.0100376134046285</v>
      </c>
      <c r="O144" s="16">
        <v>9.9770000000000003</v>
      </c>
      <c r="P144" s="124">
        <f t="shared" si="4"/>
        <v>0.5165682924303614</v>
      </c>
      <c r="Q144" s="16">
        <v>728.25</v>
      </c>
      <c r="S144" s="1"/>
    </row>
    <row r="145" spans="1:19" x14ac:dyDescent="0.2">
      <c r="A145" s="39">
        <f t="shared" si="3"/>
        <v>42190</v>
      </c>
      <c r="B145" s="16">
        <v>0</v>
      </c>
      <c r="C145" s="16">
        <v>88.61</v>
      </c>
      <c r="D145" s="16">
        <v>25.33</v>
      </c>
      <c r="E145" s="16">
        <v>23.52</v>
      </c>
      <c r="F145" s="16">
        <v>28.38</v>
      </c>
      <c r="G145" s="16">
        <v>4.32</v>
      </c>
      <c r="H145" s="16">
        <v>9.84</v>
      </c>
      <c r="I145" s="16">
        <v>348.59</v>
      </c>
      <c r="J145" s="38">
        <v>3.9220000000000002</v>
      </c>
      <c r="K145" s="98">
        <v>17.768879999999999</v>
      </c>
      <c r="L145" s="16">
        <v>25.54</v>
      </c>
      <c r="M145" s="16">
        <v>36.284124772011914</v>
      </c>
      <c r="N145" s="16">
        <f t="shared" si="5"/>
        <v>2.0420040414484153</v>
      </c>
      <c r="O145" s="16">
        <v>9.02</v>
      </c>
      <c r="P145" s="124">
        <f t="shared" si="4"/>
        <v>0.50762906834870858</v>
      </c>
      <c r="Q145" s="16">
        <v>729.54</v>
      </c>
      <c r="S145" s="1"/>
    </row>
    <row r="146" spans="1:19" x14ac:dyDescent="0.2">
      <c r="A146" s="39">
        <f t="shared" si="3"/>
        <v>42191</v>
      </c>
      <c r="B146" s="16">
        <v>0.76</v>
      </c>
      <c r="C146" s="16">
        <v>86.74</v>
      </c>
      <c r="D146" s="16">
        <v>25.64</v>
      </c>
      <c r="E146" s="16">
        <v>23.79</v>
      </c>
      <c r="F146" s="16">
        <v>30.24</v>
      </c>
      <c r="G146" s="16">
        <v>3.24</v>
      </c>
      <c r="H146" s="16">
        <v>9.58</v>
      </c>
      <c r="I146" s="16">
        <v>19.760000000000002</v>
      </c>
      <c r="J146" s="38">
        <v>3.7240000000000002</v>
      </c>
      <c r="K146" s="98">
        <v>15.923319999999999</v>
      </c>
      <c r="L146" s="16">
        <v>25.57</v>
      </c>
      <c r="M146" s="16">
        <v>32.086206494344687</v>
      </c>
      <c r="N146" s="16">
        <f t="shared" si="5"/>
        <v>2.0150450091026677</v>
      </c>
      <c r="O146" s="16">
        <v>8.3889999999999993</v>
      </c>
      <c r="P146" s="124">
        <f t="shared" si="4"/>
        <v>0.52683736808655479</v>
      </c>
      <c r="Q146" s="16">
        <v>729.74</v>
      </c>
      <c r="S146" s="1"/>
    </row>
    <row r="147" spans="1:19" x14ac:dyDescent="0.2">
      <c r="A147" s="39">
        <f t="shared" si="3"/>
        <v>42192</v>
      </c>
      <c r="B147" s="16">
        <v>16.335000000000001</v>
      </c>
      <c r="C147" s="16">
        <v>94.86</v>
      </c>
      <c r="D147" s="16">
        <v>23.41</v>
      </c>
      <c r="E147" s="16">
        <v>21.49</v>
      </c>
      <c r="F147" s="16">
        <v>25.83</v>
      </c>
      <c r="G147" s="16">
        <v>3.18</v>
      </c>
      <c r="H147" s="16">
        <v>10.130000000000001</v>
      </c>
      <c r="I147" s="16">
        <v>3.92</v>
      </c>
      <c r="J147" s="38">
        <v>1.619</v>
      </c>
      <c r="K147" s="98">
        <v>7.3822399999999995</v>
      </c>
      <c r="L147" s="16">
        <v>25.56</v>
      </c>
      <c r="M147" s="16">
        <v>15.940200810950683</v>
      </c>
      <c r="N147" s="16">
        <f t="shared" si="5"/>
        <v>2.1592634228839329</v>
      </c>
      <c r="O147" s="16">
        <v>4.476</v>
      </c>
      <c r="P147" s="124">
        <f t="shared" si="4"/>
        <v>0.60632003294393033</v>
      </c>
      <c r="Q147" s="16">
        <v>730.34</v>
      </c>
      <c r="S147" s="1"/>
    </row>
    <row r="148" spans="1:19" x14ac:dyDescent="0.2">
      <c r="A148" s="39">
        <f t="shared" si="3"/>
        <v>42193</v>
      </c>
      <c r="B148" s="16">
        <v>0.125</v>
      </c>
      <c r="C148" s="16">
        <v>96.79</v>
      </c>
      <c r="D148" s="16">
        <v>23.48</v>
      </c>
      <c r="E148" s="16">
        <v>22.4</v>
      </c>
      <c r="F148" s="16">
        <v>25.43</v>
      </c>
      <c r="G148" s="16">
        <v>2.1800000000000002</v>
      </c>
      <c r="H148" s="16">
        <v>5.86</v>
      </c>
      <c r="I148" s="16">
        <v>312.81</v>
      </c>
      <c r="J148" s="38">
        <v>1.61</v>
      </c>
      <c r="K148" s="98">
        <v>8.1118799999999993</v>
      </c>
      <c r="L148" s="16">
        <v>25.57</v>
      </c>
      <c r="M148" s="16">
        <v>17.669497419663092</v>
      </c>
      <c r="N148" s="16">
        <f t="shared" si="5"/>
        <v>2.1782247049590344</v>
      </c>
      <c r="O148" s="16">
        <v>4.6399999999999997</v>
      </c>
      <c r="P148" s="124">
        <f t="shared" si="4"/>
        <v>0.57200057200057197</v>
      </c>
      <c r="Q148" s="16">
        <v>730.25</v>
      </c>
      <c r="S148" s="1"/>
    </row>
    <row r="149" spans="1:19" x14ac:dyDescent="0.2">
      <c r="A149" s="39">
        <f t="shared" ref="A149:A212" si="6">A148+1</f>
        <v>42194</v>
      </c>
      <c r="B149" s="16">
        <v>0.75</v>
      </c>
      <c r="C149" s="16">
        <v>96.38</v>
      </c>
      <c r="D149" s="16">
        <v>24.04</v>
      </c>
      <c r="E149" s="16">
        <v>22.37</v>
      </c>
      <c r="F149" s="16">
        <v>27.89</v>
      </c>
      <c r="G149" s="16">
        <v>2.96</v>
      </c>
      <c r="H149" s="16">
        <v>8.74</v>
      </c>
      <c r="I149" s="16">
        <v>319.36</v>
      </c>
      <c r="J149" s="38">
        <v>2.3889999999999998</v>
      </c>
      <c r="K149" s="98">
        <v>11.87811</v>
      </c>
      <c r="L149" s="16">
        <v>25.54</v>
      </c>
      <c r="M149" s="16">
        <v>24.71222309870253</v>
      </c>
      <c r="N149" s="16">
        <f t="shared" si="5"/>
        <v>2.0804844456485529</v>
      </c>
      <c r="O149" s="16">
        <v>8.2089999999999996</v>
      </c>
      <c r="P149" s="124">
        <f t="shared" si="4"/>
        <v>0.6911032142318938</v>
      </c>
      <c r="Q149" s="16">
        <v>729.53</v>
      </c>
      <c r="S149" s="1"/>
    </row>
    <row r="150" spans="1:19" x14ac:dyDescent="0.2">
      <c r="A150" s="39">
        <f t="shared" si="6"/>
        <v>42195</v>
      </c>
      <c r="B150" s="16">
        <v>17.229999999999997</v>
      </c>
      <c r="C150" s="16">
        <v>95.65</v>
      </c>
      <c r="D150" s="16">
        <v>24.54</v>
      </c>
      <c r="E150" s="16">
        <v>23.15</v>
      </c>
      <c r="F150" s="16">
        <v>28.52</v>
      </c>
      <c r="G150" s="16">
        <v>2.41</v>
      </c>
      <c r="H150" s="16">
        <v>7.72</v>
      </c>
      <c r="I150" s="16">
        <v>332.97</v>
      </c>
      <c r="J150" s="38">
        <v>2.5289999999999999</v>
      </c>
      <c r="K150" s="98">
        <v>12.092709999999999</v>
      </c>
      <c r="L150" s="16">
        <v>25.51</v>
      </c>
      <c r="M150" s="16">
        <v>25.666079434459956</v>
      </c>
      <c r="N150" s="16">
        <f t="shared" si="5"/>
        <v>2.1224423172688303</v>
      </c>
      <c r="O150" s="16">
        <v>7.9269999999999996</v>
      </c>
      <c r="P150" s="124">
        <f t="shared" si="4"/>
        <v>0.65551890353775133</v>
      </c>
      <c r="Q150" s="16">
        <v>729.44</v>
      </c>
      <c r="S150" s="1"/>
    </row>
    <row r="151" spans="1:19" x14ac:dyDescent="0.2">
      <c r="A151" s="39">
        <f t="shared" si="6"/>
        <v>42196</v>
      </c>
      <c r="B151" s="16">
        <v>9.9849999999999994</v>
      </c>
      <c r="C151" s="16">
        <v>94.16</v>
      </c>
      <c r="D151" s="16">
        <v>24.65</v>
      </c>
      <c r="E151" s="16">
        <v>23.22</v>
      </c>
      <c r="F151" s="16">
        <v>28.76</v>
      </c>
      <c r="G151" s="16">
        <v>3.55</v>
      </c>
      <c r="H151" s="16">
        <v>7.7</v>
      </c>
      <c r="I151" s="16">
        <v>345.82</v>
      </c>
      <c r="J151" s="38">
        <v>2.8650000000000002</v>
      </c>
      <c r="K151" s="98">
        <v>13.262279999999999</v>
      </c>
      <c r="L151" s="16">
        <v>25.54</v>
      </c>
      <c r="M151" s="16">
        <v>27.665894538394877</v>
      </c>
      <c r="N151" s="16">
        <f t="shared" si="5"/>
        <v>2.0860586971768713</v>
      </c>
      <c r="O151" s="16">
        <v>9.0129999999999999</v>
      </c>
      <c r="P151" s="124">
        <f t="shared" si="4"/>
        <v>0.67959657012218111</v>
      </c>
      <c r="Q151" s="16">
        <v>730.16</v>
      </c>
      <c r="S151" s="1"/>
    </row>
    <row r="152" spans="1:19" x14ac:dyDescent="0.2">
      <c r="A152" s="39">
        <f t="shared" si="6"/>
        <v>42197</v>
      </c>
      <c r="B152" s="16">
        <v>1</v>
      </c>
      <c r="C152" s="16">
        <v>99.22</v>
      </c>
      <c r="D152" s="16">
        <v>23.33</v>
      </c>
      <c r="E152" s="16">
        <v>21.56</v>
      </c>
      <c r="F152" s="16">
        <v>24.59</v>
      </c>
      <c r="G152" s="16">
        <v>3.56</v>
      </c>
      <c r="H152" s="16">
        <v>9.07</v>
      </c>
      <c r="I152" s="16">
        <v>315.58</v>
      </c>
      <c r="J152" s="38">
        <v>0.93899999999999995</v>
      </c>
      <c r="K152" s="98">
        <v>4.9787199999999991</v>
      </c>
      <c r="L152" s="16">
        <v>25.6</v>
      </c>
      <c r="M152" s="16">
        <v>10.779613394423913</v>
      </c>
      <c r="N152" s="16">
        <f t="shared" si="5"/>
        <v>2.1651375041022423</v>
      </c>
      <c r="O152" s="16">
        <v>3.4849999999999999</v>
      </c>
      <c r="P152" s="124">
        <f t="shared" si="4"/>
        <v>0.6999791110968282</v>
      </c>
      <c r="Q152" s="16">
        <v>730.91</v>
      </c>
      <c r="S152" s="1"/>
    </row>
    <row r="153" spans="1:19" x14ac:dyDescent="0.2">
      <c r="A153" s="39">
        <f t="shared" si="6"/>
        <v>42198</v>
      </c>
      <c r="B153" s="16">
        <v>24.11</v>
      </c>
      <c r="C153" s="16">
        <v>98.32</v>
      </c>
      <c r="D153" s="16">
        <v>23.49</v>
      </c>
      <c r="E153" s="16">
        <v>21.73</v>
      </c>
      <c r="F153" s="16">
        <v>25.8</v>
      </c>
      <c r="G153" s="16">
        <v>3.67</v>
      </c>
      <c r="H153" s="16">
        <v>10</v>
      </c>
      <c r="I153" s="16">
        <v>314.25</v>
      </c>
      <c r="J153" s="38">
        <v>1.6020000000000001</v>
      </c>
      <c r="K153" s="98">
        <v>8.9488199999999996</v>
      </c>
      <c r="L153" s="16">
        <v>25.6</v>
      </c>
      <c r="M153" s="16">
        <v>19.016387493768399</v>
      </c>
      <c r="N153" s="16">
        <f t="shared" si="5"/>
        <v>2.1250162025572532</v>
      </c>
      <c r="O153" s="16">
        <v>6.73</v>
      </c>
      <c r="P153" s="124">
        <f t="shared" si="4"/>
        <v>0.75205446081159311</v>
      </c>
      <c r="Q153" s="16">
        <v>730.68</v>
      </c>
      <c r="S153" s="1"/>
    </row>
    <row r="154" spans="1:19" x14ac:dyDescent="0.2">
      <c r="A154" s="39">
        <f t="shared" si="6"/>
        <v>42199</v>
      </c>
      <c r="B154" s="16">
        <v>2.52</v>
      </c>
      <c r="C154" s="16">
        <v>94.87</v>
      </c>
      <c r="D154" s="16">
        <v>24.52</v>
      </c>
      <c r="E154" s="16">
        <v>22.68</v>
      </c>
      <c r="F154" s="16">
        <v>27.59</v>
      </c>
      <c r="G154" s="16">
        <v>4.12</v>
      </c>
      <c r="H154" s="16">
        <v>8.84</v>
      </c>
      <c r="I154" s="16">
        <v>330.02</v>
      </c>
      <c r="J154" s="38">
        <v>3.093</v>
      </c>
      <c r="K154" s="98">
        <v>15.333169999999999</v>
      </c>
      <c r="L154" s="16">
        <v>25.6</v>
      </c>
      <c r="M154" s="16">
        <v>31.392673450221054</v>
      </c>
      <c r="N154" s="16">
        <f t="shared" si="5"/>
        <v>2.0473700774348069</v>
      </c>
      <c r="O154" s="16">
        <v>10.635</v>
      </c>
      <c r="P154" s="124">
        <f t="shared" si="4"/>
        <v>0.69359434480932514</v>
      </c>
      <c r="Q154" s="16">
        <v>730.47</v>
      </c>
      <c r="S154" s="1"/>
    </row>
    <row r="155" spans="1:19" x14ac:dyDescent="0.2">
      <c r="A155" s="39">
        <f t="shared" si="6"/>
        <v>42200</v>
      </c>
      <c r="B155" s="16">
        <v>0</v>
      </c>
      <c r="C155" s="16">
        <v>92.54</v>
      </c>
      <c r="D155" s="16">
        <v>24.43</v>
      </c>
      <c r="E155" s="16">
        <v>22.37</v>
      </c>
      <c r="F155" s="16">
        <v>27.62</v>
      </c>
      <c r="G155" s="16">
        <v>3.42</v>
      </c>
      <c r="H155" s="16">
        <v>8.4700000000000006</v>
      </c>
      <c r="I155" s="16">
        <v>350.35</v>
      </c>
      <c r="J155" s="38">
        <v>2.8849999999999998</v>
      </c>
      <c r="K155" s="98">
        <v>13.509069999999999</v>
      </c>
      <c r="L155" s="16">
        <v>25.64</v>
      </c>
      <c r="M155" s="16">
        <v>27.72317775855857</v>
      </c>
      <c r="N155" s="16">
        <f t="shared" si="5"/>
        <v>2.0521899552344145</v>
      </c>
      <c r="O155" s="16">
        <v>7.7880000000000003</v>
      </c>
      <c r="P155" s="124">
        <f t="shared" si="4"/>
        <v>0.57650156524468377</v>
      </c>
      <c r="Q155" s="16">
        <v>730.44</v>
      </c>
      <c r="S155" s="1"/>
    </row>
    <row r="156" spans="1:19" x14ac:dyDescent="0.2">
      <c r="A156" s="39">
        <f t="shared" si="6"/>
        <v>42201</v>
      </c>
      <c r="B156" s="16">
        <v>0</v>
      </c>
      <c r="C156" s="16">
        <v>95.7</v>
      </c>
      <c r="D156" s="16">
        <v>24.33</v>
      </c>
      <c r="E156" s="16">
        <v>23.12</v>
      </c>
      <c r="F156" s="16">
        <v>27.32</v>
      </c>
      <c r="G156" s="16">
        <v>3.43</v>
      </c>
      <c r="H156" s="16">
        <v>9.82</v>
      </c>
      <c r="I156" s="16">
        <v>334.48</v>
      </c>
      <c r="J156" s="38">
        <v>2.7349999999999999</v>
      </c>
      <c r="K156" s="98">
        <v>13.65929</v>
      </c>
      <c r="L156" s="16">
        <v>25.64</v>
      </c>
      <c r="M156" s="16">
        <v>27.98263704988824</v>
      </c>
      <c r="N156" s="16">
        <f t="shared" si="5"/>
        <v>2.0486157808999033</v>
      </c>
      <c r="O156" s="16">
        <v>8.6829999999999998</v>
      </c>
      <c r="P156" s="124">
        <f t="shared" si="4"/>
        <v>0.6356845780417576</v>
      </c>
      <c r="Q156" s="16">
        <v>730.45</v>
      </c>
      <c r="S156" s="1"/>
    </row>
    <row r="157" spans="1:19" x14ac:dyDescent="0.2">
      <c r="A157" s="39">
        <f t="shared" si="6"/>
        <v>42202</v>
      </c>
      <c r="B157" s="16">
        <v>14.684999999999999</v>
      </c>
      <c r="C157" s="16">
        <v>92.4</v>
      </c>
      <c r="D157" s="16">
        <v>24.1</v>
      </c>
      <c r="E157" s="16">
        <v>21.49</v>
      </c>
      <c r="F157" s="16">
        <v>28.16</v>
      </c>
      <c r="G157" s="16">
        <v>2.76</v>
      </c>
      <c r="H157" s="16">
        <v>7.55</v>
      </c>
      <c r="I157" s="16">
        <v>9.15</v>
      </c>
      <c r="J157" s="38">
        <v>2.08</v>
      </c>
      <c r="K157" s="98">
        <v>9.442400000000001</v>
      </c>
      <c r="L157" s="16">
        <v>25.76</v>
      </c>
      <c r="M157" s="16">
        <v>19.981475833479493</v>
      </c>
      <c r="N157" s="16">
        <f t="shared" si="5"/>
        <v>2.1161437593704453</v>
      </c>
      <c r="O157" s="16">
        <v>5.1310000000000002</v>
      </c>
      <c r="P157" s="124">
        <f t="shared" si="4"/>
        <v>0.54339998305515547</v>
      </c>
      <c r="Q157" s="16">
        <v>730.32</v>
      </c>
      <c r="S157" s="1"/>
    </row>
    <row r="158" spans="1:19" x14ac:dyDescent="0.2">
      <c r="A158" s="39">
        <f t="shared" si="6"/>
        <v>42203</v>
      </c>
      <c r="B158" s="16">
        <v>2.6349999999999998</v>
      </c>
      <c r="C158" s="16">
        <v>99.01</v>
      </c>
      <c r="D158" s="16">
        <v>23.17</v>
      </c>
      <c r="E158" s="16">
        <v>22.13</v>
      </c>
      <c r="F158" s="16">
        <v>24.45</v>
      </c>
      <c r="G158" s="16">
        <v>2.69</v>
      </c>
      <c r="H158" s="16">
        <v>6.72</v>
      </c>
      <c r="I158" s="16">
        <v>323.88</v>
      </c>
      <c r="J158" s="38">
        <v>0.98</v>
      </c>
      <c r="K158" s="98">
        <v>5.0752899999999999</v>
      </c>
      <c r="L158" s="16">
        <v>25.75</v>
      </c>
      <c r="M158" s="16">
        <v>11.047367088673214</v>
      </c>
      <c r="N158" s="16">
        <f t="shared" si="5"/>
        <v>2.1766967185467658</v>
      </c>
      <c r="O158" s="16">
        <v>3.3620000000000001</v>
      </c>
      <c r="P158" s="124">
        <f t="shared" si="4"/>
        <v>0.66242520131854543</v>
      </c>
      <c r="Q158" s="16">
        <v>731.02</v>
      </c>
      <c r="S158" s="1"/>
    </row>
    <row r="159" spans="1:19" x14ac:dyDescent="0.2">
      <c r="A159" s="39">
        <f t="shared" si="6"/>
        <v>42204</v>
      </c>
      <c r="B159" s="16">
        <v>5.1899999999999995</v>
      </c>
      <c r="C159" s="16">
        <v>94.73</v>
      </c>
      <c r="D159" s="16">
        <v>23.77</v>
      </c>
      <c r="E159" s="16">
        <v>22.4</v>
      </c>
      <c r="F159" s="16">
        <v>28.97</v>
      </c>
      <c r="G159" s="16">
        <v>3.93</v>
      </c>
      <c r="H159" s="16">
        <v>9.4700000000000006</v>
      </c>
      <c r="I159" s="16">
        <v>334.14</v>
      </c>
      <c r="J159" s="38">
        <v>3.02</v>
      </c>
      <c r="K159" s="98">
        <v>15.161490000000001</v>
      </c>
      <c r="L159" s="16">
        <v>25.72</v>
      </c>
      <c r="M159" s="16">
        <v>31.71753756457322</v>
      </c>
      <c r="N159" s="16">
        <f t="shared" si="5"/>
        <v>2.0919802449873477</v>
      </c>
      <c r="O159" s="16">
        <v>10.215</v>
      </c>
      <c r="P159" s="124">
        <f t="shared" si="4"/>
        <v>0.67374644576489506</v>
      </c>
      <c r="Q159" s="16">
        <v>731.3</v>
      </c>
      <c r="S159" s="1"/>
    </row>
    <row r="160" spans="1:19" x14ac:dyDescent="0.2">
      <c r="A160" s="39">
        <f t="shared" si="6"/>
        <v>42205</v>
      </c>
      <c r="B160" s="16">
        <v>4.6449999999999996</v>
      </c>
      <c r="C160" s="16">
        <v>94.2</v>
      </c>
      <c r="D160" s="16">
        <v>23.75</v>
      </c>
      <c r="E160" s="16">
        <v>22.3</v>
      </c>
      <c r="F160" s="16">
        <v>28.3</v>
      </c>
      <c r="G160" s="16">
        <v>2.6</v>
      </c>
      <c r="H160" s="16">
        <v>6.55</v>
      </c>
      <c r="I160" s="16">
        <v>4.97</v>
      </c>
      <c r="J160" s="38">
        <v>2.331</v>
      </c>
      <c r="K160" s="98">
        <v>11.245039999999999</v>
      </c>
      <c r="L160" s="16">
        <v>25.75</v>
      </c>
      <c r="M160" s="16">
        <v>23.840360391806858</v>
      </c>
      <c r="N160" s="16">
        <f t="shared" si="5"/>
        <v>2.1200778647125187</v>
      </c>
      <c r="O160" s="16">
        <v>6.6580000000000004</v>
      </c>
      <c r="P160" s="124">
        <f t="shared" si="4"/>
        <v>0.59208326515512621</v>
      </c>
      <c r="Q160" s="16">
        <v>731.37</v>
      </c>
      <c r="S160" s="1"/>
    </row>
    <row r="161" spans="1:19" x14ac:dyDescent="0.2">
      <c r="A161" s="39">
        <f t="shared" si="6"/>
        <v>42206</v>
      </c>
      <c r="B161" s="16">
        <v>6.84</v>
      </c>
      <c r="C161" s="16">
        <v>98.93</v>
      </c>
      <c r="D161" s="16">
        <v>22.89</v>
      </c>
      <c r="E161" s="16">
        <v>21.83</v>
      </c>
      <c r="F161" s="16">
        <v>24.42</v>
      </c>
      <c r="G161" s="16">
        <v>3.13</v>
      </c>
      <c r="H161" s="16">
        <v>8.15</v>
      </c>
      <c r="I161" s="16">
        <v>316.31</v>
      </c>
      <c r="J161" s="38">
        <v>1.1539999999999999</v>
      </c>
      <c r="K161" s="98">
        <v>6.5345699999999995</v>
      </c>
      <c r="L161" s="16">
        <v>25.81</v>
      </c>
      <c r="M161" s="16">
        <v>14.65664195913797</v>
      </c>
      <c r="N161" s="16">
        <f t="shared" si="5"/>
        <v>2.2429390088617875</v>
      </c>
      <c r="O161" s="16">
        <v>4.8810000000000002</v>
      </c>
      <c r="P161" s="124">
        <f t="shared" si="4"/>
        <v>0.74695044968528923</v>
      </c>
      <c r="Q161" s="16">
        <v>730.85</v>
      </c>
      <c r="S161" s="1"/>
    </row>
    <row r="162" spans="1:19" x14ac:dyDescent="0.2">
      <c r="A162" s="39">
        <f t="shared" si="6"/>
        <v>42207</v>
      </c>
      <c r="B162" s="16">
        <v>29.96</v>
      </c>
      <c r="C162" s="16">
        <v>98.86</v>
      </c>
      <c r="D162" s="16">
        <v>23.46</v>
      </c>
      <c r="E162" s="16">
        <v>22.27</v>
      </c>
      <c r="F162" s="16">
        <v>26.48</v>
      </c>
      <c r="G162" s="16">
        <v>2.99</v>
      </c>
      <c r="H162" s="16">
        <v>8.0399999999999991</v>
      </c>
      <c r="I162" s="16">
        <v>317.68</v>
      </c>
      <c r="J162" s="38">
        <v>1.1579999999999999</v>
      </c>
      <c r="K162" s="98">
        <v>6.2233999999999998</v>
      </c>
      <c r="L162" s="16">
        <v>25.76</v>
      </c>
      <c r="M162" s="16">
        <v>13.554955171344218</v>
      </c>
      <c r="N162" s="16">
        <f t="shared" si="5"/>
        <v>2.1780626621049937</v>
      </c>
      <c r="O162" s="16">
        <v>4.28</v>
      </c>
      <c r="P162" s="124">
        <f t="shared" si="4"/>
        <v>0.68772696596715632</v>
      </c>
      <c r="Q162" s="16">
        <v>730.5</v>
      </c>
      <c r="S162" s="1"/>
    </row>
    <row r="163" spans="1:19" x14ac:dyDescent="0.2">
      <c r="A163" s="39">
        <f t="shared" si="6"/>
        <v>42208</v>
      </c>
      <c r="B163" s="16">
        <v>0.375</v>
      </c>
      <c r="C163" s="16">
        <v>97.54</v>
      </c>
      <c r="D163" s="16">
        <v>23.85</v>
      </c>
      <c r="E163" s="16">
        <v>22.74</v>
      </c>
      <c r="F163" s="16">
        <v>25.93</v>
      </c>
      <c r="G163" s="16">
        <v>2.2000000000000002</v>
      </c>
      <c r="H163" s="16">
        <v>8.31</v>
      </c>
      <c r="I163" s="16">
        <v>287.68</v>
      </c>
      <c r="J163" s="38">
        <v>1.554</v>
      </c>
      <c r="K163" s="98">
        <v>7.6182999999999996</v>
      </c>
      <c r="L163" s="16">
        <v>25.75</v>
      </c>
      <c r="M163" s="16">
        <v>16.400885773111789</v>
      </c>
      <c r="N163" s="16">
        <f t="shared" si="5"/>
        <v>2.1528275039197444</v>
      </c>
      <c r="O163" s="16">
        <v>4.84</v>
      </c>
      <c r="P163" s="124">
        <f t="shared" si="4"/>
        <v>0.63531234002336479</v>
      </c>
      <c r="Q163" s="16">
        <v>731.07</v>
      </c>
      <c r="S163" s="1"/>
    </row>
    <row r="164" spans="1:19" x14ac:dyDescent="0.2">
      <c r="A164" s="39">
        <f t="shared" si="6"/>
        <v>42209</v>
      </c>
      <c r="B164" s="16">
        <v>0</v>
      </c>
      <c r="C164" s="16">
        <v>93.05</v>
      </c>
      <c r="D164" s="16">
        <v>24.69</v>
      </c>
      <c r="E164" s="16">
        <v>22.78</v>
      </c>
      <c r="F164" s="16">
        <v>27.99</v>
      </c>
      <c r="G164" s="16">
        <v>3.98</v>
      </c>
      <c r="H164" s="16">
        <v>9.8000000000000007</v>
      </c>
      <c r="I164" s="16">
        <v>350.57</v>
      </c>
      <c r="J164" s="38">
        <v>3.3180000000000001</v>
      </c>
      <c r="K164" s="98">
        <v>16.030619999999999</v>
      </c>
      <c r="L164" s="16">
        <v>25.76</v>
      </c>
      <c r="M164" s="16">
        <v>33.140632465502627</v>
      </c>
      <c r="N164" s="16">
        <f t="shared" si="5"/>
        <v>2.0673331702393689</v>
      </c>
      <c r="O164" s="16">
        <v>9.2919999999999998</v>
      </c>
      <c r="P164" s="124">
        <f t="shared" si="4"/>
        <v>0.57964071258628802</v>
      </c>
      <c r="Q164" s="16">
        <v>730.75</v>
      </c>
      <c r="S164" s="1"/>
    </row>
    <row r="165" spans="1:19" x14ac:dyDescent="0.2">
      <c r="A165" s="39">
        <f t="shared" si="6"/>
        <v>42210</v>
      </c>
      <c r="B165" s="16">
        <v>0</v>
      </c>
      <c r="C165" s="16">
        <v>88.64</v>
      </c>
      <c r="D165" s="16">
        <v>25.21</v>
      </c>
      <c r="E165" s="16">
        <v>23.01</v>
      </c>
      <c r="F165" s="16">
        <v>29.27</v>
      </c>
      <c r="G165" s="16">
        <v>4.6900000000000004</v>
      </c>
      <c r="H165" s="16">
        <v>9.66</v>
      </c>
      <c r="I165" s="16">
        <v>354.35</v>
      </c>
      <c r="J165" s="38">
        <v>4.3289999999999997</v>
      </c>
      <c r="K165" s="98">
        <v>19.485679999999999</v>
      </c>
      <c r="L165" s="16">
        <v>25.82</v>
      </c>
      <c r="M165" s="16">
        <v>39.572855529645146</v>
      </c>
      <c r="N165" s="16">
        <f t="shared" si="5"/>
        <v>2.0308685932256481</v>
      </c>
      <c r="O165" s="16">
        <v>10.688000000000001</v>
      </c>
      <c r="P165" s="124">
        <f t="shared" si="4"/>
        <v>0.54850536393905691</v>
      </c>
      <c r="Q165" s="16">
        <v>729.19</v>
      </c>
      <c r="S165" s="1"/>
    </row>
    <row r="166" spans="1:19" x14ac:dyDescent="0.2">
      <c r="A166" s="39">
        <f t="shared" si="6"/>
        <v>42211</v>
      </c>
      <c r="B166" s="16">
        <v>0.125</v>
      </c>
      <c r="C166" s="16">
        <v>89.33</v>
      </c>
      <c r="D166" s="16">
        <v>25.15</v>
      </c>
      <c r="E166" s="16">
        <v>23.22</v>
      </c>
      <c r="F166" s="16">
        <v>28.65</v>
      </c>
      <c r="G166" s="16">
        <v>5.13</v>
      </c>
      <c r="H166" s="16">
        <v>10.31</v>
      </c>
      <c r="I166" s="16">
        <v>349.45</v>
      </c>
      <c r="J166" s="38">
        <v>4.6589999999999998</v>
      </c>
      <c r="K166" s="98">
        <v>21.588760000000001</v>
      </c>
      <c r="L166" s="16">
        <v>25.85</v>
      </c>
      <c r="M166" s="16">
        <v>44.205797960440883</v>
      </c>
      <c r="N166" s="16">
        <f t="shared" si="5"/>
        <v>2.0476302465005345</v>
      </c>
      <c r="O166" s="16">
        <v>12.72</v>
      </c>
      <c r="P166" s="124">
        <f t="shared" si="4"/>
        <v>0.5891954887635974</v>
      </c>
      <c r="Q166" s="16">
        <v>728.9</v>
      </c>
      <c r="S166" s="1"/>
    </row>
    <row r="167" spans="1:19" x14ac:dyDescent="0.2">
      <c r="A167" s="39">
        <f t="shared" si="6"/>
        <v>42212</v>
      </c>
      <c r="B167" s="16">
        <v>0.5</v>
      </c>
      <c r="C167" s="16">
        <v>89.58</v>
      </c>
      <c r="D167" s="16">
        <v>25.25</v>
      </c>
      <c r="E167" s="16">
        <v>23.18</v>
      </c>
      <c r="F167" s="16">
        <v>28.69</v>
      </c>
      <c r="G167" s="16">
        <v>4.54</v>
      </c>
      <c r="H167" s="16">
        <v>9.9600000000000009</v>
      </c>
      <c r="I167" s="16">
        <v>345.92</v>
      </c>
      <c r="J167" s="38">
        <v>4.1189999999999998</v>
      </c>
      <c r="K167" s="16">
        <v>17.559999999999999</v>
      </c>
      <c r="L167" s="16">
        <v>25.86</v>
      </c>
      <c r="M167" s="16">
        <v>38.841911272352768</v>
      </c>
      <c r="N167" s="16">
        <f t="shared" si="5"/>
        <v>2.2119539448948049</v>
      </c>
      <c r="O167" s="16">
        <v>10.848000000000001</v>
      </c>
      <c r="P167" s="124">
        <f t="shared" ref="P167:P230" si="7">O167/K167</f>
        <v>0.61776765375854226</v>
      </c>
      <c r="Q167" s="16">
        <v>728.89</v>
      </c>
      <c r="S167" s="1"/>
    </row>
    <row r="168" spans="1:19" x14ac:dyDescent="0.2">
      <c r="A168" s="39">
        <f t="shared" si="6"/>
        <v>42213</v>
      </c>
      <c r="B168" s="16">
        <v>0.25</v>
      </c>
      <c r="C168" s="16">
        <v>86.86</v>
      </c>
      <c r="D168" s="16">
        <v>25.8</v>
      </c>
      <c r="E168" s="16">
        <v>23.32</v>
      </c>
      <c r="F168" s="16">
        <v>30.98</v>
      </c>
      <c r="G168" s="16">
        <v>4.04</v>
      </c>
      <c r="H168" s="16">
        <v>8.43</v>
      </c>
      <c r="I168" s="16">
        <v>3.69</v>
      </c>
      <c r="J168" s="38">
        <v>4.99</v>
      </c>
      <c r="K168" s="16">
        <v>20.56</v>
      </c>
      <c r="L168" s="16">
        <v>25.88</v>
      </c>
      <c r="M168" s="16">
        <v>45.190758307146929</v>
      </c>
      <c r="N168" s="16">
        <f t="shared" si="5"/>
        <v>2.1979940810869132</v>
      </c>
      <c r="O168" s="16">
        <v>12.401999999999999</v>
      </c>
      <c r="P168" s="124">
        <f t="shared" si="7"/>
        <v>0.60321011673151748</v>
      </c>
      <c r="Q168" s="16">
        <v>728.7</v>
      </c>
      <c r="S168" s="1"/>
    </row>
    <row r="169" spans="1:19" x14ac:dyDescent="0.2">
      <c r="A169" s="39">
        <f t="shared" si="6"/>
        <v>42214</v>
      </c>
      <c r="B169" s="16">
        <v>11.164999999999999</v>
      </c>
      <c r="C169" s="16">
        <v>92.77</v>
      </c>
      <c r="D169" s="16">
        <v>24.9</v>
      </c>
      <c r="E169" s="16">
        <v>22.57</v>
      </c>
      <c r="F169" s="16">
        <v>27.65</v>
      </c>
      <c r="G169" s="16">
        <v>3.23</v>
      </c>
      <c r="H169" s="16">
        <v>7.57</v>
      </c>
      <c r="I169" s="16">
        <v>349</v>
      </c>
      <c r="J169" s="38">
        <v>2.4489999999999998</v>
      </c>
      <c r="K169" s="16">
        <v>10.44</v>
      </c>
      <c r="L169" s="16">
        <v>25.82</v>
      </c>
      <c r="M169" s="16">
        <v>23.59792190646851</v>
      </c>
      <c r="N169" s="16">
        <f t="shared" si="5"/>
        <v>2.2603373473628841</v>
      </c>
      <c r="O169" s="16">
        <v>6.7969999999999997</v>
      </c>
      <c r="P169" s="124">
        <f t="shared" si="7"/>
        <v>0.65105363984674325</v>
      </c>
      <c r="Q169" s="16">
        <v>729.53</v>
      </c>
      <c r="S169" s="1"/>
    </row>
    <row r="170" spans="1:19" x14ac:dyDescent="0.2">
      <c r="A170" s="39">
        <f t="shared" si="6"/>
        <v>42215</v>
      </c>
      <c r="B170" s="16">
        <v>0.25</v>
      </c>
      <c r="C170" s="16">
        <v>89.08</v>
      </c>
      <c r="D170" s="16">
        <v>25.14</v>
      </c>
      <c r="E170" s="16">
        <v>23.08</v>
      </c>
      <c r="F170" s="16">
        <v>30.37</v>
      </c>
      <c r="G170" s="16">
        <v>3.33</v>
      </c>
      <c r="H170" s="16">
        <v>8.8000000000000007</v>
      </c>
      <c r="I170" s="16">
        <v>12.39</v>
      </c>
      <c r="J170" s="38">
        <v>3.431</v>
      </c>
      <c r="K170" s="16">
        <v>13.41</v>
      </c>
      <c r="L170" s="16">
        <v>25.91</v>
      </c>
      <c r="M170" s="16">
        <v>29.913418529523323</v>
      </c>
      <c r="N170" s="16">
        <f t="shared" si="5"/>
        <v>2.2306799798302253</v>
      </c>
      <c r="O170" s="16">
        <v>8.1630000000000003</v>
      </c>
      <c r="P170" s="124">
        <f t="shared" si="7"/>
        <v>0.60872483221476514</v>
      </c>
      <c r="Q170" s="16">
        <v>730.2</v>
      </c>
      <c r="S170" s="1"/>
    </row>
    <row r="171" spans="1:19" x14ac:dyDescent="0.2">
      <c r="A171" s="39">
        <f t="shared" si="6"/>
        <v>42216</v>
      </c>
      <c r="B171" s="16">
        <v>1.395</v>
      </c>
      <c r="C171" s="16">
        <v>85.19</v>
      </c>
      <c r="D171" s="16">
        <v>25.22</v>
      </c>
      <c r="E171" s="16">
        <v>23.22</v>
      </c>
      <c r="F171" s="16">
        <v>29.87</v>
      </c>
      <c r="G171" s="16">
        <v>3.66</v>
      </c>
      <c r="H171" s="16">
        <v>10.51</v>
      </c>
      <c r="I171" s="16">
        <v>347.06</v>
      </c>
      <c r="J171" s="38">
        <v>4.9779999999999998</v>
      </c>
      <c r="K171" s="16">
        <v>20.440000000000001</v>
      </c>
      <c r="L171" s="16">
        <v>26.04</v>
      </c>
      <c r="M171" s="16">
        <v>45.07973426806646</v>
      </c>
      <c r="N171" s="16">
        <f t="shared" si="5"/>
        <v>2.2054664514709619</v>
      </c>
      <c r="O171" s="16">
        <v>13.034000000000001</v>
      </c>
      <c r="P171" s="124">
        <f t="shared" si="7"/>
        <v>0.63767123287671235</v>
      </c>
      <c r="Q171" s="16">
        <v>730.17</v>
      </c>
      <c r="S171" s="1"/>
    </row>
    <row r="172" spans="1:19" x14ac:dyDescent="0.2">
      <c r="A172" s="39">
        <f t="shared" si="6"/>
        <v>42217</v>
      </c>
      <c r="B172" s="16">
        <v>11.15</v>
      </c>
      <c r="C172" s="16">
        <v>97.34</v>
      </c>
      <c r="D172" s="16">
        <v>24.17</v>
      </c>
      <c r="E172" s="16">
        <v>23.15</v>
      </c>
      <c r="F172" s="16">
        <v>26.31</v>
      </c>
      <c r="G172" s="16">
        <v>4.33</v>
      </c>
      <c r="H172" s="16">
        <v>9.06</v>
      </c>
      <c r="I172" s="16">
        <v>327.36</v>
      </c>
      <c r="J172" s="38">
        <v>2.024</v>
      </c>
      <c r="K172" s="16">
        <v>9.89</v>
      </c>
      <c r="L172" s="16">
        <v>25.9</v>
      </c>
      <c r="M172" s="16">
        <v>22.535115132360524</v>
      </c>
      <c r="N172" s="16">
        <f t="shared" si="5"/>
        <v>2.2785758475592033</v>
      </c>
      <c r="O172" s="16">
        <v>8.0079999999999991</v>
      </c>
      <c r="P172" s="124">
        <f t="shared" si="7"/>
        <v>0.80970677451971673</v>
      </c>
      <c r="Q172" s="16">
        <v>729.67</v>
      </c>
      <c r="S172" s="1"/>
    </row>
    <row r="173" spans="1:19" x14ac:dyDescent="0.2">
      <c r="A173" s="39">
        <f t="shared" si="6"/>
        <v>42218</v>
      </c>
      <c r="B173" s="16">
        <v>0</v>
      </c>
      <c r="C173" s="16">
        <v>87.34</v>
      </c>
      <c r="D173" s="16">
        <v>25.57</v>
      </c>
      <c r="E173" s="16">
        <v>23.42</v>
      </c>
      <c r="F173" s="16">
        <v>29.9</v>
      </c>
      <c r="G173" s="16">
        <v>3.83</v>
      </c>
      <c r="H173" s="16">
        <v>10.33</v>
      </c>
      <c r="I173" s="16">
        <v>354.74</v>
      </c>
      <c r="J173" s="38">
        <v>4.4359999999999999</v>
      </c>
      <c r="K173" s="16">
        <v>18.47</v>
      </c>
      <c r="L173" s="16">
        <v>25.93</v>
      </c>
      <c r="M173" s="16">
        <v>41.209617705785433</v>
      </c>
      <c r="N173" s="16">
        <f t="shared" si="5"/>
        <v>2.231165008434512</v>
      </c>
      <c r="O173" s="16">
        <v>11.4</v>
      </c>
      <c r="P173" s="124">
        <f t="shared" si="7"/>
        <v>0.61721710882512193</v>
      </c>
      <c r="Q173" s="16">
        <v>728.72</v>
      </c>
      <c r="S173" s="1"/>
    </row>
    <row r="174" spans="1:19" x14ac:dyDescent="0.2">
      <c r="A174" s="39">
        <f t="shared" si="6"/>
        <v>42219</v>
      </c>
      <c r="B174" s="16">
        <v>0</v>
      </c>
      <c r="C174" s="16">
        <v>87.07</v>
      </c>
      <c r="D174" s="16">
        <v>25.34</v>
      </c>
      <c r="E174" s="16">
        <v>23.62</v>
      </c>
      <c r="F174" s="16">
        <v>28.86</v>
      </c>
      <c r="G174" s="16">
        <v>4.53</v>
      </c>
      <c r="H174" s="16">
        <v>9.64</v>
      </c>
      <c r="I174" s="16">
        <v>356.15</v>
      </c>
      <c r="J174" s="38">
        <v>3.883</v>
      </c>
      <c r="K174" s="16">
        <v>15.53</v>
      </c>
      <c r="L174" s="16">
        <v>26</v>
      </c>
      <c r="M174" s="16">
        <v>34.627058588724623</v>
      </c>
      <c r="N174" s="16">
        <f t="shared" si="5"/>
        <v>2.2296882542643028</v>
      </c>
      <c r="O174" s="16">
        <v>9.51</v>
      </c>
      <c r="P174" s="124">
        <f t="shared" si="7"/>
        <v>0.6123631680618159</v>
      </c>
      <c r="Q174" s="16">
        <v>728.41</v>
      </c>
      <c r="S174" s="1"/>
    </row>
    <row r="175" spans="1:19" x14ac:dyDescent="0.2">
      <c r="A175" s="39">
        <f t="shared" si="6"/>
        <v>42220</v>
      </c>
      <c r="B175" s="16">
        <v>0</v>
      </c>
      <c r="C175" s="16">
        <v>88.62</v>
      </c>
      <c r="D175" s="16">
        <v>25.49</v>
      </c>
      <c r="E175" s="16">
        <v>23.72</v>
      </c>
      <c r="F175" s="16">
        <v>29.36</v>
      </c>
      <c r="G175" s="16">
        <v>4.72</v>
      </c>
      <c r="H175" s="16">
        <v>10.039999999999999</v>
      </c>
      <c r="I175" s="16">
        <v>351.84</v>
      </c>
      <c r="J175" s="38">
        <v>4.5179999999999998</v>
      </c>
      <c r="K175" s="16">
        <v>19.11</v>
      </c>
      <c r="L175" s="16">
        <v>25.97</v>
      </c>
      <c r="M175" s="16">
        <v>42.403493326029647</v>
      </c>
      <c r="N175" s="16">
        <f t="shared" si="5"/>
        <v>2.2189164482485424</v>
      </c>
      <c r="O175" s="16">
        <v>12.167</v>
      </c>
      <c r="P175" s="124">
        <f t="shared" si="7"/>
        <v>0.63668236525379385</v>
      </c>
      <c r="Q175" s="16">
        <v>728.82</v>
      </c>
      <c r="S175" s="1"/>
    </row>
    <row r="176" spans="1:19" x14ac:dyDescent="0.2">
      <c r="A176" s="39">
        <f t="shared" si="6"/>
        <v>42221</v>
      </c>
      <c r="B176" s="16">
        <v>0</v>
      </c>
      <c r="C176" s="16">
        <v>91.34</v>
      </c>
      <c r="D176" s="16">
        <v>25.71</v>
      </c>
      <c r="E176" s="16">
        <v>23.89</v>
      </c>
      <c r="F176" s="16">
        <v>29.73</v>
      </c>
      <c r="G176" s="16">
        <v>4.62</v>
      </c>
      <c r="H176" s="16">
        <v>9.7200000000000006</v>
      </c>
      <c r="I176" s="16">
        <v>346.11</v>
      </c>
      <c r="J176" s="38">
        <v>4.1950000000000003</v>
      </c>
      <c r="K176" s="16">
        <v>18.170000000000002</v>
      </c>
      <c r="L176" s="16">
        <v>25.91</v>
      </c>
      <c r="M176" s="16">
        <v>40.460356642045532</v>
      </c>
      <c r="N176" s="16">
        <f t="shared" si="5"/>
        <v>2.2267670138715205</v>
      </c>
      <c r="O176" s="16">
        <v>11.252000000000001</v>
      </c>
      <c r="P176" s="124">
        <f t="shared" si="7"/>
        <v>0.61926252063841492</v>
      </c>
      <c r="Q176" s="16">
        <v>728.93</v>
      </c>
      <c r="S176" s="1"/>
    </row>
    <row r="177" spans="1:19" x14ac:dyDescent="0.2">
      <c r="A177" s="39">
        <f t="shared" si="6"/>
        <v>42222</v>
      </c>
      <c r="B177" s="16">
        <v>0</v>
      </c>
      <c r="C177" s="16">
        <v>88.49</v>
      </c>
      <c r="D177" s="16">
        <v>25.92</v>
      </c>
      <c r="E177" s="16">
        <v>23.79</v>
      </c>
      <c r="F177" s="16">
        <v>30.17</v>
      </c>
      <c r="G177" s="16">
        <v>3.75</v>
      </c>
      <c r="H177" s="16">
        <v>9.27</v>
      </c>
      <c r="I177" s="16">
        <v>358.43</v>
      </c>
      <c r="J177" s="38">
        <v>4.6790000000000003</v>
      </c>
      <c r="K177" s="16">
        <v>19.96</v>
      </c>
      <c r="L177" s="16">
        <v>25.95</v>
      </c>
      <c r="M177" s="16">
        <v>44.152489141676178</v>
      </c>
      <c r="N177" s="16">
        <f t="shared" si="5"/>
        <v>2.2120485541921933</v>
      </c>
      <c r="O177" s="16">
        <v>11.896000000000001</v>
      </c>
      <c r="P177" s="124">
        <f t="shared" si="7"/>
        <v>0.59599198396793585</v>
      </c>
      <c r="Q177" s="16">
        <v>728.43</v>
      </c>
      <c r="S177" s="1"/>
    </row>
    <row r="178" spans="1:19" x14ac:dyDescent="0.2">
      <c r="A178" s="39">
        <f t="shared" si="6"/>
        <v>42223</v>
      </c>
      <c r="B178" s="16">
        <v>5.4550000000000001</v>
      </c>
      <c r="C178" s="16">
        <v>92.67</v>
      </c>
      <c r="D178" s="16">
        <v>25.25</v>
      </c>
      <c r="E178" s="16">
        <v>23.52</v>
      </c>
      <c r="F178" s="16">
        <v>30</v>
      </c>
      <c r="G178" s="16">
        <v>4.09</v>
      </c>
      <c r="H178" s="16">
        <v>8.4700000000000006</v>
      </c>
      <c r="I178" s="16">
        <v>349.17</v>
      </c>
      <c r="J178" s="38">
        <v>3.3180000000000001</v>
      </c>
      <c r="K178" s="16">
        <v>14.48</v>
      </c>
      <c r="L178" s="16">
        <v>25.96</v>
      </c>
      <c r="M178" s="16">
        <v>32.691352307356013</v>
      </c>
      <c r="N178" s="16">
        <f t="shared" si="5"/>
        <v>2.2576900764748626</v>
      </c>
      <c r="O178" s="16">
        <v>8.8949999999999996</v>
      </c>
      <c r="P178" s="124">
        <f t="shared" si="7"/>
        <v>0.61429558011049723</v>
      </c>
      <c r="Q178" s="16">
        <v>728.78</v>
      </c>
      <c r="S178" s="1"/>
    </row>
    <row r="179" spans="1:19" x14ac:dyDescent="0.2">
      <c r="A179" s="39">
        <f t="shared" si="6"/>
        <v>42224</v>
      </c>
      <c r="B179" s="16">
        <v>3.0249999999999999</v>
      </c>
      <c r="C179" s="16">
        <v>89.87</v>
      </c>
      <c r="D179" s="16">
        <v>25.55</v>
      </c>
      <c r="E179" s="16">
        <v>22.81</v>
      </c>
      <c r="F179" s="16">
        <v>29.61</v>
      </c>
      <c r="G179" s="16">
        <v>3.22</v>
      </c>
      <c r="H179" s="16">
        <v>9.23</v>
      </c>
      <c r="I179" s="16">
        <v>342.2</v>
      </c>
      <c r="J179" s="38">
        <v>3.9910000000000001</v>
      </c>
      <c r="K179" s="16">
        <v>17.170000000000002</v>
      </c>
      <c r="L179" s="16">
        <v>26.02</v>
      </c>
      <c r="M179" s="16">
        <v>38.157795831544135</v>
      </c>
      <c r="N179" s="16">
        <f t="shared" si="5"/>
        <v>2.2223526984009396</v>
      </c>
      <c r="O179" s="16">
        <v>11.352</v>
      </c>
      <c r="P179" s="124">
        <f t="shared" si="7"/>
        <v>0.66115317414094343</v>
      </c>
      <c r="Q179" s="16">
        <v>729.68</v>
      </c>
      <c r="S179" s="1"/>
    </row>
    <row r="180" spans="1:19" x14ac:dyDescent="0.2">
      <c r="A180" s="39">
        <f t="shared" si="6"/>
        <v>42225</v>
      </c>
      <c r="B180" s="16">
        <v>4.6550000000000002</v>
      </c>
      <c r="C180" s="16">
        <v>92.86</v>
      </c>
      <c r="D180" s="16">
        <v>23.79</v>
      </c>
      <c r="E180" s="16">
        <v>21.93</v>
      </c>
      <c r="F180" s="16">
        <v>27.92</v>
      </c>
      <c r="G180" s="16">
        <v>2.15</v>
      </c>
      <c r="H180" s="16">
        <v>7.12</v>
      </c>
      <c r="I180" s="16">
        <v>149.29</v>
      </c>
      <c r="J180" s="38">
        <v>2.7029999999999998</v>
      </c>
      <c r="K180" s="16">
        <v>12.69</v>
      </c>
      <c r="L180" s="16">
        <v>26.14</v>
      </c>
      <c r="M180" s="16">
        <v>29.337303126730699</v>
      </c>
      <c r="N180" s="16">
        <f t="shared" si="5"/>
        <v>2.311844218024484</v>
      </c>
      <c r="O180" s="16">
        <v>8.3350000000000009</v>
      </c>
      <c r="P180" s="124">
        <f t="shared" si="7"/>
        <v>0.65681639085894417</v>
      </c>
      <c r="Q180" s="16">
        <v>730.23</v>
      </c>
      <c r="S180" s="1"/>
    </row>
    <row r="181" spans="1:19" x14ac:dyDescent="0.2">
      <c r="A181" s="39">
        <f t="shared" si="6"/>
        <v>42226</v>
      </c>
      <c r="B181" s="16">
        <v>0</v>
      </c>
      <c r="C181" s="16">
        <v>88.96</v>
      </c>
      <c r="D181" s="16">
        <v>24.32</v>
      </c>
      <c r="E181" s="16">
        <v>21.66</v>
      </c>
      <c r="F181" s="16">
        <v>29.03</v>
      </c>
      <c r="G181" s="16">
        <v>2.27</v>
      </c>
      <c r="H181" s="16">
        <v>5.68</v>
      </c>
      <c r="I181" s="16">
        <v>46.28</v>
      </c>
      <c r="J181" s="38">
        <v>2.5779999999999998</v>
      </c>
      <c r="K181" s="16">
        <v>11.04</v>
      </c>
      <c r="L181" s="16">
        <v>26.2</v>
      </c>
      <c r="M181" s="16">
        <v>24.979458392769352</v>
      </c>
      <c r="N181" s="16">
        <f t="shared" si="5"/>
        <v>2.2626321007943258</v>
      </c>
      <c r="O181" s="16">
        <v>6.2510000000000003</v>
      </c>
      <c r="P181" s="124">
        <f t="shared" si="7"/>
        <v>0.56621376811594215</v>
      </c>
      <c r="Q181" s="16">
        <v>729.6</v>
      </c>
      <c r="S181" s="1"/>
    </row>
    <row r="182" spans="1:19" x14ac:dyDescent="0.2">
      <c r="A182" s="39">
        <f t="shared" si="6"/>
        <v>42227</v>
      </c>
      <c r="B182" s="16">
        <v>0</v>
      </c>
      <c r="C182" s="16">
        <v>94.72</v>
      </c>
      <c r="D182" s="16">
        <v>24.62</v>
      </c>
      <c r="E182" s="16">
        <v>22.61</v>
      </c>
      <c r="F182" s="16">
        <v>28.25</v>
      </c>
      <c r="G182" s="16">
        <v>3.04</v>
      </c>
      <c r="H182" s="16">
        <v>8</v>
      </c>
      <c r="I182" s="16">
        <v>327.73</v>
      </c>
      <c r="J182" s="38">
        <v>2.5870000000000002</v>
      </c>
      <c r="K182" s="16">
        <v>11.51</v>
      </c>
      <c r="L182" s="16">
        <v>26.05</v>
      </c>
      <c r="M182" s="16">
        <v>25.90462991842973</v>
      </c>
      <c r="N182" s="16">
        <f t="shared" si="5"/>
        <v>2.2506194542510625</v>
      </c>
      <c r="O182" s="16">
        <v>7.5590000000000002</v>
      </c>
      <c r="P182" s="124">
        <f t="shared" si="7"/>
        <v>0.65673327541268467</v>
      </c>
      <c r="Q182" s="16">
        <v>729.54</v>
      </c>
      <c r="S182" s="1"/>
    </row>
    <row r="183" spans="1:19" x14ac:dyDescent="0.2">
      <c r="A183" s="39">
        <f t="shared" si="6"/>
        <v>42228</v>
      </c>
      <c r="B183" s="16">
        <v>0</v>
      </c>
      <c r="C183" s="16">
        <v>88.16</v>
      </c>
      <c r="D183" s="16">
        <v>25.38</v>
      </c>
      <c r="E183" s="16">
        <v>23.12</v>
      </c>
      <c r="F183" s="16">
        <v>30.07</v>
      </c>
      <c r="G183" s="16">
        <v>4.8499999999999996</v>
      </c>
      <c r="H183" s="16">
        <v>10.94</v>
      </c>
      <c r="I183" s="16">
        <v>4.07</v>
      </c>
      <c r="J183" s="38">
        <v>4.6740000000000004</v>
      </c>
      <c r="K183" s="16">
        <v>18.77</v>
      </c>
      <c r="L183" s="16">
        <v>26.14</v>
      </c>
      <c r="M183" s="16">
        <v>41.836104326308721</v>
      </c>
      <c r="N183" s="16">
        <f t="shared" si="5"/>
        <v>2.2288814238843218</v>
      </c>
      <c r="O183" s="16">
        <v>12.164999999999999</v>
      </c>
      <c r="P183" s="124">
        <f t="shared" si="7"/>
        <v>0.64810868407032496</v>
      </c>
      <c r="Q183" s="16">
        <v>729.58</v>
      </c>
      <c r="S183" s="1"/>
    </row>
    <row r="184" spans="1:19" x14ac:dyDescent="0.2">
      <c r="A184" s="39">
        <f t="shared" si="6"/>
        <v>42229</v>
      </c>
      <c r="B184" s="16">
        <v>0.5</v>
      </c>
      <c r="C184" s="16">
        <v>91.43</v>
      </c>
      <c r="D184" s="16">
        <v>25.04</v>
      </c>
      <c r="E184" s="16">
        <v>23.32</v>
      </c>
      <c r="F184" s="16">
        <v>28.55</v>
      </c>
      <c r="G184" s="16">
        <v>4.1900000000000004</v>
      </c>
      <c r="H184" s="16">
        <v>10.49</v>
      </c>
      <c r="I184" s="16">
        <v>330.68</v>
      </c>
      <c r="J184" s="38">
        <v>3.9279999999999999</v>
      </c>
      <c r="K184" s="16">
        <v>16.72</v>
      </c>
      <c r="L184" s="16">
        <v>26.13</v>
      </c>
      <c r="M184" s="16">
        <v>37.044099439522995</v>
      </c>
      <c r="N184" s="16">
        <f t="shared" si="5"/>
        <v>2.2155561865743421</v>
      </c>
      <c r="O184" s="16">
        <v>11.644</v>
      </c>
      <c r="P184" s="124">
        <f t="shared" si="7"/>
        <v>0.69641148325358859</v>
      </c>
      <c r="Q184" s="16">
        <v>729.74</v>
      </c>
      <c r="S184" s="1"/>
    </row>
    <row r="185" spans="1:19" x14ac:dyDescent="0.2">
      <c r="A185" s="39">
        <f t="shared" si="6"/>
        <v>42230</v>
      </c>
      <c r="B185" s="16">
        <v>13.58</v>
      </c>
      <c r="C185" s="16">
        <v>98.75</v>
      </c>
      <c r="D185" s="16">
        <v>22.83</v>
      </c>
      <c r="E185" s="16">
        <v>20.95</v>
      </c>
      <c r="F185" s="16">
        <v>24.33</v>
      </c>
      <c r="G185" s="16">
        <v>3.75</v>
      </c>
      <c r="H185" s="16">
        <v>11.82</v>
      </c>
      <c r="I185" s="16">
        <v>331.83</v>
      </c>
      <c r="J185" s="38">
        <v>0.752</v>
      </c>
      <c r="K185" s="16">
        <v>4.03</v>
      </c>
      <c r="L185" s="16">
        <v>26.29</v>
      </c>
      <c r="M185" s="16">
        <v>10.078995547806432</v>
      </c>
      <c r="N185" s="16">
        <f t="shared" si="5"/>
        <v>2.5009914510685936</v>
      </c>
      <c r="O185" s="16">
        <v>2.621</v>
      </c>
      <c r="P185" s="124">
        <f t="shared" si="7"/>
        <v>0.6503722084367245</v>
      </c>
      <c r="Q185" s="16">
        <v>730.08</v>
      </c>
      <c r="S185" s="1"/>
    </row>
    <row r="186" spans="1:19" x14ac:dyDescent="0.2">
      <c r="A186" s="39">
        <f t="shared" si="6"/>
        <v>42231</v>
      </c>
      <c r="B186" s="16">
        <v>5.2949999999999999</v>
      </c>
      <c r="C186" s="16">
        <v>97.2</v>
      </c>
      <c r="D186" s="16">
        <v>23.72</v>
      </c>
      <c r="E186" s="16">
        <v>21.97</v>
      </c>
      <c r="F186" s="16">
        <v>28.54</v>
      </c>
      <c r="G186" s="16">
        <v>3.57</v>
      </c>
      <c r="H186" s="16">
        <v>8.92</v>
      </c>
      <c r="I186" s="16">
        <v>329.19</v>
      </c>
      <c r="J186" s="38">
        <v>2.0739999999999998</v>
      </c>
      <c r="K186" s="16">
        <v>9.51</v>
      </c>
      <c r="L186" s="16">
        <v>26.1</v>
      </c>
      <c r="M186" s="16">
        <v>21.882881302774216</v>
      </c>
      <c r="N186" s="16">
        <f t="shared" si="5"/>
        <v>2.3010390434042289</v>
      </c>
      <c r="O186" s="16">
        <v>7.4329999999999998</v>
      </c>
      <c r="P186" s="124">
        <f t="shared" si="7"/>
        <v>0.78159831756046272</v>
      </c>
      <c r="Q186" s="16">
        <v>730</v>
      </c>
      <c r="S186" s="1"/>
    </row>
    <row r="187" spans="1:19" x14ac:dyDescent="0.2">
      <c r="A187" s="39">
        <f t="shared" si="6"/>
        <v>42232</v>
      </c>
      <c r="B187" s="16">
        <v>13.5</v>
      </c>
      <c r="C187" s="16">
        <v>97.68</v>
      </c>
      <c r="D187" s="16">
        <v>23.49</v>
      </c>
      <c r="E187" s="16">
        <v>21.97</v>
      </c>
      <c r="F187" s="16">
        <v>25.63</v>
      </c>
      <c r="G187" s="16">
        <v>3.41</v>
      </c>
      <c r="H187" s="16">
        <v>8.08</v>
      </c>
      <c r="I187" s="16">
        <v>325.83</v>
      </c>
      <c r="J187" s="38">
        <v>1.69</v>
      </c>
      <c r="K187" s="16">
        <v>8.4</v>
      </c>
      <c r="L187" s="16">
        <v>26.22</v>
      </c>
      <c r="M187" s="16">
        <v>19.610128502765232</v>
      </c>
      <c r="N187" s="16">
        <f t="shared" si="5"/>
        <v>2.3345391074720512</v>
      </c>
      <c r="O187" s="16">
        <v>6.1970000000000001</v>
      </c>
      <c r="P187" s="124">
        <f t="shared" si="7"/>
        <v>0.73773809523809519</v>
      </c>
      <c r="Q187" s="16">
        <v>730.22</v>
      </c>
      <c r="S187" s="1"/>
    </row>
    <row r="188" spans="1:19" x14ac:dyDescent="0.2">
      <c r="A188" s="39">
        <f t="shared" si="6"/>
        <v>42233</v>
      </c>
      <c r="B188" s="16">
        <v>17.765000000000001</v>
      </c>
      <c r="C188" s="16">
        <v>98.94</v>
      </c>
      <c r="D188" s="16">
        <v>23.56</v>
      </c>
      <c r="E188" s="16">
        <v>22.4</v>
      </c>
      <c r="F188" s="16">
        <v>25.63</v>
      </c>
      <c r="G188" s="16">
        <v>3.94</v>
      </c>
      <c r="H188" s="16">
        <v>8.66</v>
      </c>
      <c r="I188" s="16">
        <v>320.48</v>
      </c>
      <c r="J188" s="38">
        <v>1.3360000000000001</v>
      </c>
      <c r="K188" s="16">
        <v>6.49</v>
      </c>
      <c r="L188" s="16">
        <v>26.15</v>
      </c>
      <c r="M188" s="16">
        <v>15.166834138725616</v>
      </c>
      <c r="N188" s="16">
        <f t="shared" si="5"/>
        <v>2.336954412746628</v>
      </c>
      <c r="O188" s="16">
        <v>5.0599999999999996</v>
      </c>
      <c r="P188" s="124">
        <f t="shared" si="7"/>
        <v>0.77966101694915246</v>
      </c>
      <c r="Q188" s="16">
        <v>730.55</v>
      </c>
      <c r="S188" s="1"/>
    </row>
    <row r="189" spans="1:19" x14ac:dyDescent="0.2">
      <c r="A189" s="39">
        <f t="shared" si="6"/>
        <v>42234</v>
      </c>
      <c r="B189" s="16">
        <v>0.375</v>
      </c>
      <c r="C189" s="16">
        <v>91.27</v>
      </c>
      <c r="D189" s="16">
        <v>25.24</v>
      </c>
      <c r="E189" s="16">
        <v>23.01</v>
      </c>
      <c r="F189" s="16">
        <v>29.06</v>
      </c>
      <c r="G189" s="16">
        <v>2.77</v>
      </c>
      <c r="H189" s="16">
        <v>8.51</v>
      </c>
      <c r="I189" s="16">
        <v>4.22</v>
      </c>
      <c r="J189" s="38">
        <v>3.5659999999999998</v>
      </c>
      <c r="K189" s="16">
        <v>15.94</v>
      </c>
      <c r="L189" s="16">
        <v>26.04</v>
      </c>
      <c r="M189" s="16">
        <v>35.420556468035876</v>
      </c>
      <c r="N189" s="16">
        <f t="shared" si="5"/>
        <v>2.2221177207048854</v>
      </c>
      <c r="O189" s="16">
        <v>10.907</v>
      </c>
      <c r="P189" s="124">
        <f t="shared" si="7"/>
        <v>0.68425345043914687</v>
      </c>
      <c r="Q189" s="16">
        <v>730.13</v>
      </c>
      <c r="S189" s="1"/>
    </row>
    <row r="190" spans="1:19" x14ac:dyDescent="0.2">
      <c r="A190" s="39">
        <f t="shared" si="6"/>
        <v>42235</v>
      </c>
      <c r="B190" s="16">
        <v>0</v>
      </c>
      <c r="C190" s="16">
        <v>86.92</v>
      </c>
      <c r="D190" s="16">
        <v>25.71</v>
      </c>
      <c r="E190" s="16">
        <v>23.45</v>
      </c>
      <c r="F190" s="16">
        <v>30.04</v>
      </c>
      <c r="G190" s="16">
        <v>3.69</v>
      </c>
      <c r="H190" s="16">
        <v>8.7799999999999994</v>
      </c>
      <c r="I190" s="16">
        <v>0.47</v>
      </c>
      <c r="J190" s="38">
        <v>4.5359999999999996</v>
      </c>
      <c r="K190" s="16">
        <v>18.739999999999998</v>
      </c>
      <c r="L190" s="16">
        <v>26.16</v>
      </c>
      <c r="M190" s="16">
        <v>42.581650188740866</v>
      </c>
      <c r="N190" s="16">
        <f t="shared" si="5"/>
        <v>2.2722332011067699</v>
      </c>
      <c r="O190" s="16">
        <v>12.164</v>
      </c>
      <c r="P190" s="124">
        <f t="shared" si="7"/>
        <v>0.64909284951974389</v>
      </c>
      <c r="Q190" s="16">
        <v>729.58</v>
      </c>
      <c r="S190" s="1"/>
    </row>
    <row r="191" spans="1:19" x14ac:dyDescent="0.2">
      <c r="A191" s="39">
        <f t="shared" si="6"/>
        <v>42236</v>
      </c>
      <c r="B191" s="16">
        <v>0.51</v>
      </c>
      <c r="C191" s="16">
        <v>92.91</v>
      </c>
      <c r="D191" s="16">
        <v>25.23</v>
      </c>
      <c r="E191" s="16">
        <v>23.25</v>
      </c>
      <c r="F191" s="16">
        <v>28.82</v>
      </c>
      <c r="G191" s="16">
        <v>4.0999999999999996</v>
      </c>
      <c r="H191" s="16">
        <v>9.41</v>
      </c>
      <c r="I191" s="16">
        <v>344.64</v>
      </c>
      <c r="J191" s="38">
        <v>3.8450000000000002</v>
      </c>
      <c r="K191" s="16">
        <v>16.989999999999998</v>
      </c>
      <c r="L191" s="16">
        <v>26.14</v>
      </c>
      <c r="M191" s="16">
        <v>38.026554185347074</v>
      </c>
      <c r="N191" s="16">
        <f t="shared" si="5"/>
        <v>2.238172700726726</v>
      </c>
      <c r="O191" s="16">
        <v>11.476000000000001</v>
      </c>
      <c r="P191" s="124">
        <f t="shared" si="7"/>
        <v>0.67545615067686882</v>
      </c>
      <c r="Q191" s="16">
        <v>729.18</v>
      </c>
      <c r="S191" s="1"/>
    </row>
    <row r="192" spans="1:19" x14ac:dyDescent="0.2">
      <c r="A192" s="39">
        <f t="shared" si="6"/>
        <v>42237</v>
      </c>
      <c r="B192" s="16">
        <v>2.875</v>
      </c>
      <c r="C192" s="16">
        <v>91.66</v>
      </c>
      <c r="D192" s="16">
        <v>24.88</v>
      </c>
      <c r="E192" s="16">
        <v>22.46</v>
      </c>
      <c r="F192" s="16">
        <v>28.98</v>
      </c>
      <c r="G192" s="16">
        <v>2.85</v>
      </c>
      <c r="H192" s="16">
        <v>8.0399999999999991</v>
      </c>
      <c r="I192" s="16">
        <v>13.49</v>
      </c>
      <c r="J192" s="38">
        <v>2.5190000000000001</v>
      </c>
      <c r="K192" s="16">
        <v>10.01</v>
      </c>
      <c r="L192" s="16">
        <v>26.14</v>
      </c>
      <c r="M192" s="16">
        <v>22.933160072472344</v>
      </c>
      <c r="N192" s="16">
        <f t="shared" si="5"/>
        <v>2.2910249822649695</v>
      </c>
      <c r="O192" s="16">
        <v>6.0419999999999998</v>
      </c>
      <c r="P192" s="124">
        <f t="shared" si="7"/>
        <v>0.60359640359640354</v>
      </c>
      <c r="Q192" s="16">
        <v>729.28</v>
      </c>
      <c r="S192" s="1"/>
    </row>
    <row r="193" spans="1:19" x14ac:dyDescent="0.2">
      <c r="A193" s="39">
        <f t="shared" si="6"/>
        <v>42238</v>
      </c>
      <c r="B193" s="16">
        <v>0.125</v>
      </c>
      <c r="C193" s="16">
        <v>95.75</v>
      </c>
      <c r="D193" s="16">
        <v>24.28</v>
      </c>
      <c r="E193" s="16">
        <v>22.44</v>
      </c>
      <c r="F193" s="16">
        <v>27.52</v>
      </c>
      <c r="G193" s="16">
        <v>2.79</v>
      </c>
      <c r="H193" s="16">
        <v>6.66</v>
      </c>
      <c r="I193" s="16">
        <v>324.41000000000003</v>
      </c>
      <c r="J193" s="38">
        <v>2.3220000000000001</v>
      </c>
      <c r="K193" s="16">
        <v>10.68</v>
      </c>
      <c r="L193" s="16">
        <v>26.13</v>
      </c>
      <c r="M193" s="16">
        <v>24.6176150654005</v>
      </c>
      <c r="N193" s="16">
        <f t="shared" si="5"/>
        <v>2.3050201372097847</v>
      </c>
      <c r="O193" s="16">
        <v>7.3490000000000002</v>
      </c>
      <c r="P193" s="124">
        <f t="shared" si="7"/>
        <v>0.68810861423220981</v>
      </c>
      <c r="Q193" s="16">
        <v>729.49</v>
      </c>
      <c r="S193" s="1"/>
    </row>
    <row r="194" spans="1:19" x14ac:dyDescent="0.2">
      <c r="A194" s="39">
        <f t="shared" si="6"/>
        <v>42239</v>
      </c>
      <c r="B194" s="16">
        <v>10.015000000000001</v>
      </c>
      <c r="C194" s="16">
        <v>96.22</v>
      </c>
      <c r="D194" s="16">
        <v>24.52</v>
      </c>
      <c r="E194" s="16">
        <v>22.63</v>
      </c>
      <c r="F194" s="16">
        <v>28.66</v>
      </c>
      <c r="G194" s="16">
        <v>2.2599999999999998</v>
      </c>
      <c r="H194" s="16">
        <v>12.05</v>
      </c>
      <c r="I194" s="16">
        <v>324.83</v>
      </c>
      <c r="J194" s="38">
        <v>2.1749999999999998</v>
      </c>
      <c r="K194" s="16">
        <v>9.74</v>
      </c>
      <c r="L194" s="16">
        <v>26.12</v>
      </c>
      <c r="M194" s="16">
        <v>22.841921640356418</v>
      </c>
      <c r="N194" s="16">
        <f t="shared" si="5"/>
        <v>2.3451664928497347</v>
      </c>
      <c r="O194" s="16">
        <v>6.7770000000000001</v>
      </c>
      <c r="P194" s="124">
        <f t="shared" si="7"/>
        <v>0.69579055441478443</v>
      </c>
      <c r="Q194" s="16">
        <v>729.09</v>
      </c>
      <c r="S194" s="1"/>
    </row>
    <row r="195" spans="1:19" x14ac:dyDescent="0.2">
      <c r="A195" s="39">
        <f t="shared" si="6"/>
        <v>42240</v>
      </c>
      <c r="B195" s="16">
        <v>0.25</v>
      </c>
      <c r="C195" s="16">
        <v>93.13</v>
      </c>
      <c r="D195" s="16">
        <v>24.33</v>
      </c>
      <c r="E195" s="16">
        <v>22.47</v>
      </c>
      <c r="F195" s="16">
        <v>27.41</v>
      </c>
      <c r="G195" s="16">
        <v>3.66</v>
      </c>
      <c r="H195" s="16">
        <v>10.29</v>
      </c>
      <c r="I195" s="16">
        <v>10.77</v>
      </c>
      <c r="J195" s="38">
        <v>2.4900000000000002</v>
      </c>
      <c r="K195" s="16">
        <v>10.41</v>
      </c>
      <c r="L195" s="16">
        <v>26.22</v>
      </c>
      <c r="M195" s="16">
        <v>24.582536653052898</v>
      </c>
      <c r="N195" s="16">
        <f t="shared" si="5"/>
        <v>2.3614348369887508</v>
      </c>
      <c r="O195" s="16">
        <v>6.7960000000000003</v>
      </c>
      <c r="P195" s="124">
        <f t="shared" si="7"/>
        <v>0.65283381364073012</v>
      </c>
      <c r="Q195" s="16">
        <v>728.98</v>
      </c>
      <c r="S195" s="1"/>
    </row>
    <row r="196" spans="1:19" x14ac:dyDescent="0.2">
      <c r="A196" s="39">
        <f t="shared" si="6"/>
        <v>42241</v>
      </c>
      <c r="B196" s="16">
        <v>9.6</v>
      </c>
      <c r="C196" s="16">
        <v>97.29</v>
      </c>
      <c r="D196" s="16">
        <v>22.92</v>
      </c>
      <c r="E196" s="16">
        <v>21.73</v>
      </c>
      <c r="F196" s="16">
        <v>25.8</v>
      </c>
      <c r="G196" s="16">
        <v>2.94</v>
      </c>
      <c r="H196" s="16">
        <v>8.64</v>
      </c>
      <c r="I196" s="16">
        <v>333.17</v>
      </c>
      <c r="J196" s="38">
        <v>0.92400000000000004</v>
      </c>
      <c r="K196" s="16">
        <v>4.07</v>
      </c>
      <c r="L196" s="16">
        <v>26.29</v>
      </c>
      <c r="M196" s="16">
        <v>10.091696352277117</v>
      </c>
      <c r="N196" s="16">
        <f t="shared" si="5"/>
        <v>2.4795322732867606</v>
      </c>
      <c r="O196" s="16">
        <v>2.4889999999999999</v>
      </c>
      <c r="P196" s="124">
        <f t="shared" si="7"/>
        <v>0.61154791154791144</v>
      </c>
      <c r="Q196" s="16">
        <v>729.98</v>
      </c>
      <c r="S196" s="1"/>
    </row>
    <row r="197" spans="1:19" x14ac:dyDescent="0.2">
      <c r="A197" s="39">
        <f t="shared" si="6"/>
        <v>42242</v>
      </c>
      <c r="B197" s="16">
        <v>6.58</v>
      </c>
      <c r="C197" s="16">
        <v>98.75</v>
      </c>
      <c r="D197" s="16">
        <v>21.98</v>
      </c>
      <c r="E197" s="16">
        <v>20.05</v>
      </c>
      <c r="F197" s="16">
        <v>24.72</v>
      </c>
      <c r="G197" s="16">
        <v>3.57</v>
      </c>
      <c r="H197" s="16">
        <v>17.78</v>
      </c>
      <c r="I197" s="16">
        <v>333.25</v>
      </c>
      <c r="J197" s="38">
        <v>0.94599999999999995</v>
      </c>
      <c r="K197" s="16">
        <v>4.79</v>
      </c>
      <c r="L197" s="16">
        <v>26.39</v>
      </c>
      <c r="M197" s="16">
        <v>11.750490536172668</v>
      </c>
      <c r="N197" s="16">
        <f t="shared" si="5"/>
        <v>2.4531295482615172</v>
      </c>
      <c r="O197" s="16">
        <v>3.1509999999999998</v>
      </c>
      <c r="P197" s="124">
        <f t="shared" si="7"/>
        <v>0.65782881002087679</v>
      </c>
      <c r="Q197" s="16">
        <v>730.33</v>
      </c>
      <c r="S197" s="1"/>
    </row>
    <row r="198" spans="1:19" x14ac:dyDescent="0.2">
      <c r="A198" s="39">
        <f t="shared" si="6"/>
        <v>42243</v>
      </c>
      <c r="B198" s="16">
        <v>0.125</v>
      </c>
      <c r="C198" s="16">
        <v>92.89</v>
      </c>
      <c r="D198" s="16">
        <v>23.98</v>
      </c>
      <c r="E198" s="16">
        <v>21.32</v>
      </c>
      <c r="F198" s="16">
        <v>28.12</v>
      </c>
      <c r="G198" s="16">
        <v>3.76</v>
      </c>
      <c r="H198" s="16">
        <v>8.27</v>
      </c>
      <c r="I198" s="16">
        <v>343.46</v>
      </c>
      <c r="J198" s="38">
        <v>3.367</v>
      </c>
      <c r="K198" s="16">
        <v>15.12</v>
      </c>
      <c r="L198" s="16">
        <v>26.18</v>
      </c>
      <c r="M198" s="16">
        <v>34.4083801117498</v>
      </c>
      <c r="N198" s="16">
        <f t="shared" si="5"/>
        <v>2.2756865153273678</v>
      </c>
      <c r="O198" s="16">
        <v>9.8249999999999993</v>
      </c>
      <c r="P198" s="124">
        <f t="shared" si="7"/>
        <v>0.64980158730158732</v>
      </c>
      <c r="Q198" s="16">
        <v>730.41</v>
      </c>
      <c r="S198" s="1"/>
    </row>
    <row r="199" spans="1:19" x14ac:dyDescent="0.2">
      <c r="A199" s="39">
        <f t="shared" si="6"/>
        <v>42244</v>
      </c>
      <c r="B199" s="16">
        <v>0</v>
      </c>
      <c r="C199" s="16">
        <v>91.64</v>
      </c>
      <c r="D199" s="16">
        <v>24.82</v>
      </c>
      <c r="E199" s="16">
        <v>22.98</v>
      </c>
      <c r="F199" s="16">
        <v>27.66</v>
      </c>
      <c r="G199" s="16">
        <v>3.3</v>
      </c>
      <c r="H199" s="16">
        <v>7.35</v>
      </c>
      <c r="I199" s="16">
        <v>3.58</v>
      </c>
      <c r="J199" s="38">
        <v>3.101</v>
      </c>
      <c r="K199" s="16">
        <v>13.32</v>
      </c>
      <c r="L199" s="16">
        <v>26.2</v>
      </c>
      <c r="M199" s="16">
        <v>29.210381482054281</v>
      </c>
      <c r="N199" s="16">
        <f t="shared" si="5"/>
        <v>2.1929715827368077</v>
      </c>
      <c r="O199" s="16">
        <v>7.5119999999999996</v>
      </c>
      <c r="P199" s="124">
        <f t="shared" si="7"/>
        <v>0.56396396396396387</v>
      </c>
      <c r="Q199" s="16">
        <v>729.36</v>
      </c>
      <c r="S199" s="1"/>
    </row>
    <row r="200" spans="1:19" x14ac:dyDescent="0.2">
      <c r="A200" s="39">
        <f t="shared" si="6"/>
        <v>42245</v>
      </c>
      <c r="B200" s="16">
        <v>0.125</v>
      </c>
      <c r="C200" s="16">
        <v>89.15</v>
      </c>
      <c r="D200" s="16">
        <v>25.64</v>
      </c>
      <c r="E200" s="16">
        <v>23.12</v>
      </c>
      <c r="F200" s="16">
        <v>31.32</v>
      </c>
      <c r="G200" s="16">
        <v>3.55</v>
      </c>
      <c r="H200" s="16">
        <v>9.68</v>
      </c>
      <c r="I200" s="16">
        <v>351.09</v>
      </c>
      <c r="J200" s="38">
        <v>4.4489999999999998</v>
      </c>
      <c r="K200" s="16">
        <v>18.170000000000002</v>
      </c>
      <c r="L200" s="16">
        <v>26.18</v>
      </c>
      <c r="M200" s="16">
        <v>41.721278685890091</v>
      </c>
      <c r="N200" s="16">
        <f t="shared" si="5"/>
        <v>2.2961628335657727</v>
      </c>
      <c r="O200" s="16">
        <v>12.420999999999999</v>
      </c>
      <c r="P200" s="124">
        <f t="shared" si="7"/>
        <v>0.68359933957072083</v>
      </c>
      <c r="Q200" s="16">
        <v>729.11</v>
      </c>
      <c r="S200" s="1"/>
    </row>
    <row r="201" spans="1:19" x14ac:dyDescent="0.2">
      <c r="A201" s="39">
        <f t="shared" si="6"/>
        <v>42246</v>
      </c>
      <c r="B201" s="16">
        <v>4.665</v>
      </c>
      <c r="C201" s="16">
        <v>96.82</v>
      </c>
      <c r="D201" s="16">
        <v>24.63</v>
      </c>
      <c r="E201" s="16">
        <v>23.42</v>
      </c>
      <c r="F201" s="16">
        <v>29</v>
      </c>
      <c r="G201" s="16">
        <v>2.99</v>
      </c>
      <c r="H201" s="16">
        <v>8.6199999999999992</v>
      </c>
      <c r="I201" s="16">
        <v>319.95999999999998</v>
      </c>
      <c r="J201" s="38">
        <v>2.1509999999999998</v>
      </c>
      <c r="K201" s="16">
        <v>9.85</v>
      </c>
      <c r="L201" s="16">
        <v>26.08</v>
      </c>
      <c r="M201" s="16">
        <v>22.709124793611924</v>
      </c>
      <c r="N201" s="16">
        <f t="shared" si="5"/>
        <v>2.3054949029047638</v>
      </c>
      <c r="O201" s="16">
        <v>6.9740000000000002</v>
      </c>
      <c r="P201" s="124">
        <f t="shared" si="7"/>
        <v>0.70802030456852794</v>
      </c>
      <c r="Q201" s="16">
        <v>729.59</v>
      </c>
      <c r="S201" s="1"/>
    </row>
    <row r="202" spans="1:19" x14ac:dyDescent="0.2">
      <c r="A202" s="39">
        <f t="shared" si="6"/>
        <v>42247</v>
      </c>
      <c r="B202" s="16">
        <v>12.905000000000001</v>
      </c>
      <c r="C202" s="16">
        <v>95.71</v>
      </c>
      <c r="D202" s="16">
        <v>25.24</v>
      </c>
      <c r="E202" s="16">
        <v>23.67</v>
      </c>
      <c r="F202" s="16">
        <v>29.33</v>
      </c>
      <c r="G202" s="16">
        <v>2.3199999999999998</v>
      </c>
      <c r="H202" s="16">
        <v>8.94</v>
      </c>
      <c r="I202" s="16">
        <v>310.49</v>
      </c>
      <c r="J202" s="38">
        <v>2.9540000000000002</v>
      </c>
      <c r="K202" s="16">
        <v>13.15</v>
      </c>
      <c r="L202" s="16">
        <v>26.03</v>
      </c>
      <c r="M202" s="16">
        <v>29.139533457115775</v>
      </c>
      <c r="N202" s="16">
        <f t="shared" ref="N202:N265" si="8">M202/K202</f>
        <v>2.2159341032027204</v>
      </c>
      <c r="O202" s="16">
        <v>9.9190000000000005</v>
      </c>
      <c r="P202" s="124">
        <f t="shared" si="7"/>
        <v>0.75429657794676808</v>
      </c>
      <c r="Q202" s="16">
        <v>730.26</v>
      </c>
      <c r="S202" s="1"/>
    </row>
    <row r="203" spans="1:19" x14ac:dyDescent="0.2">
      <c r="A203" s="39">
        <f t="shared" si="6"/>
        <v>42248</v>
      </c>
      <c r="B203" s="16">
        <v>21.3</v>
      </c>
      <c r="C203" s="16">
        <v>96.59</v>
      </c>
      <c r="D203" s="16">
        <v>24.51</v>
      </c>
      <c r="E203" s="16">
        <v>22.51</v>
      </c>
      <c r="F203" s="16">
        <v>27.35</v>
      </c>
      <c r="G203" s="16">
        <v>3.57</v>
      </c>
      <c r="H203" s="16">
        <v>10.37</v>
      </c>
      <c r="I203" s="16">
        <v>327.19</v>
      </c>
      <c r="J203" s="38">
        <v>2.2410000000000001</v>
      </c>
      <c r="K203" s="16">
        <v>10.17</v>
      </c>
      <c r="L203" s="16">
        <v>26.12</v>
      </c>
      <c r="M203" s="16">
        <v>23.462792258902873</v>
      </c>
      <c r="N203" s="16">
        <f t="shared" si="8"/>
        <v>2.3070592191644907</v>
      </c>
      <c r="O203" s="16">
        <v>7.407</v>
      </c>
      <c r="P203" s="124">
        <f t="shared" si="7"/>
        <v>0.72831858407079642</v>
      </c>
      <c r="Q203" s="16">
        <v>730.61</v>
      </c>
      <c r="S203" s="1"/>
    </row>
    <row r="204" spans="1:19" x14ac:dyDescent="0.2">
      <c r="A204" s="39">
        <f t="shared" si="6"/>
        <v>42249</v>
      </c>
      <c r="B204" s="16">
        <v>2.9</v>
      </c>
      <c r="C204" s="16">
        <v>97.61</v>
      </c>
      <c r="D204" s="16">
        <v>24.42</v>
      </c>
      <c r="E204" s="16">
        <v>22.98</v>
      </c>
      <c r="F204" s="16">
        <v>27.49</v>
      </c>
      <c r="G204" s="16">
        <v>3.19</v>
      </c>
      <c r="H204" s="16">
        <v>8.25</v>
      </c>
      <c r="I204" s="16">
        <v>306.94</v>
      </c>
      <c r="J204" s="38">
        <v>2.1629999999999998</v>
      </c>
      <c r="K204" s="16">
        <v>10.09</v>
      </c>
      <c r="L204" s="16">
        <v>26.05</v>
      </c>
      <c r="M204" s="16">
        <v>23.746357158717718</v>
      </c>
      <c r="N204" s="16">
        <f t="shared" si="8"/>
        <v>2.3534546242534904</v>
      </c>
      <c r="O204" s="16">
        <v>7.67</v>
      </c>
      <c r="P204" s="124">
        <f t="shared" si="7"/>
        <v>0.76015857284440036</v>
      </c>
      <c r="Q204" s="16">
        <v>730.58</v>
      </c>
      <c r="S204" s="1"/>
    </row>
    <row r="205" spans="1:19" x14ac:dyDescent="0.2">
      <c r="A205" s="39">
        <f t="shared" si="6"/>
        <v>42250</v>
      </c>
      <c r="B205" s="16">
        <v>1.77</v>
      </c>
      <c r="C205" s="16">
        <v>96.56</v>
      </c>
      <c r="D205" s="16">
        <v>23.36</v>
      </c>
      <c r="E205" s="16">
        <v>20.79</v>
      </c>
      <c r="F205" s="16">
        <v>27.49</v>
      </c>
      <c r="G205" s="16">
        <v>3.18</v>
      </c>
      <c r="H205" s="16">
        <v>8.31</v>
      </c>
      <c r="I205" s="16">
        <v>319.37</v>
      </c>
      <c r="J205" s="38">
        <v>1.9630000000000001</v>
      </c>
      <c r="K205" s="16">
        <v>9.2899999999999991</v>
      </c>
      <c r="L205" s="16">
        <v>26.28</v>
      </c>
      <c r="M205" s="16">
        <v>21.849444491004459</v>
      </c>
      <c r="N205" s="16">
        <f t="shared" si="8"/>
        <v>2.3519315921425683</v>
      </c>
      <c r="O205" s="16">
        <v>6.54</v>
      </c>
      <c r="P205" s="124">
        <f t="shared" si="7"/>
        <v>0.70398277717976321</v>
      </c>
      <c r="Q205" s="16">
        <v>730.05</v>
      </c>
      <c r="S205" s="1"/>
    </row>
    <row r="206" spans="1:19" x14ac:dyDescent="0.2">
      <c r="A206" s="39">
        <f t="shared" si="6"/>
        <v>42251</v>
      </c>
      <c r="B206" s="16">
        <v>4.0599999999999996</v>
      </c>
      <c r="C206" s="16">
        <v>97.47</v>
      </c>
      <c r="D206" s="16">
        <v>24.19</v>
      </c>
      <c r="E206" s="16">
        <v>23.08</v>
      </c>
      <c r="F206" s="16">
        <v>26.61</v>
      </c>
      <c r="G206" s="16">
        <v>3.67</v>
      </c>
      <c r="H206" s="16">
        <v>8.33</v>
      </c>
      <c r="I206" s="16">
        <v>323.95999999999998</v>
      </c>
      <c r="J206" s="38">
        <v>1.9730000000000001</v>
      </c>
      <c r="K206" s="16">
        <v>9.7799999999999994</v>
      </c>
      <c r="L206" s="16">
        <v>26.07</v>
      </c>
      <c r="M206" s="16">
        <v>22.728305600363573</v>
      </c>
      <c r="N206" s="16">
        <f t="shared" si="8"/>
        <v>2.3239576278490364</v>
      </c>
      <c r="O206" s="16">
        <v>7.18</v>
      </c>
      <c r="P206" s="124">
        <f t="shared" si="7"/>
        <v>0.7341513292433538</v>
      </c>
      <c r="Q206" s="16">
        <v>729.75</v>
      </c>
      <c r="S206" s="1"/>
    </row>
    <row r="207" spans="1:19" x14ac:dyDescent="0.2">
      <c r="A207" s="39">
        <f t="shared" si="6"/>
        <v>42252</v>
      </c>
      <c r="B207" s="16">
        <v>44.814999999999998</v>
      </c>
      <c r="C207" s="16">
        <v>98.09</v>
      </c>
      <c r="D207" s="16">
        <v>24.18</v>
      </c>
      <c r="E207" s="16">
        <v>21.76</v>
      </c>
      <c r="F207" s="16">
        <v>27.68</v>
      </c>
      <c r="G207" s="16">
        <v>3.42</v>
      </c>
      <c r="H207" s="16">
        <v>12.68</v>
      </c>
      <c r="I207" s="16">
        <v>323.26</v>
      </c>
      <c r="J207" s="38">
        <v>1.94</v>
      </c>
      <c r="K207" s="16">
        <v>9.25</v>
      </c>
      <c r="L207" s="16">
        <v>26.08</v>
      </c>
      <c r="M207" s="16">
        <v>21.397399531884634</v>
      </c>
      <c r="N207" s="16">
        <f t="shared" si="8"/>
        <v>2.3132323818253657</v>
      </c>
      <c r="O207" s="16">
        <v>6.9139999999999997</v>
      </c>
      <c r="P207" s="124">
        <f t="shared" si="7"/>
        <v>0.74745945945945946</v>
      </c>
      <c r="Q207" s="16">
        <v>729.98</v>
      </c>
      <c r="S207" s="1"/>
    </row>
    <row r="208" spans="1:19" x14ac:dyDescent="0.2">
      <c r="A208" s="39">
        <f t="shared" si="6"/>
        <v>42253</v>
      </c>
      <c r="B208" s="16">
        <v>20.79</v>
      </c>
      <c r="C208" s="16">
        <v>99.05</v>
      </c>
      <c r="D208" s="16">
        <v>23.78</v>
      </c>
      <c r="E208" s="16">
        <v>22.17</v>
      </c>
      <c r="F208" s="16">
        <v>27.05</v>
      </c>
      <c r="G208" s="16">
        <v>2.99</v>
      </c>
      <c r="H208" s="16">
        <v>9.51</v>
      </c>
      <c r="I208" s="16">
        <v>318.23</v>
      </c>
      <c r="J208" s="38">
        <v>1.504</v>
      </c>
      <c r="K208" s="16">
        <v>7.35</v>
      </c>
      <c r="L208" s="16">
        <v>26.01</v>
      </c>
      <c r="M208" s="16">
        <v>16.834441125723274</v>
      </c>
      <c r="N208" s="16">
        <f t="shared" si="8"/>
        <v>2.290400153159629</v>
      </c>
      <c r="O208" s="16">
        <v>5.4480000000000004</v>
      </c>
      <c r="P208" s="124">
        <f t="shared" si="7"/>
        <v>0.74122448979591848</v>
      </c>
      <c r="Q208" s="16">
        <v>730.02</v>
      </c>
      <c r="S208" s="1"/>
    </row>
    <row r="209" spans="1:19" x14ac:dyDescent="0.2">
      <c r="A209" s="39">
        <f t="shared" si="6"/>
        <v>42254</v>
      </c>
      <c r="B209" s="16">
        <v>51.55</v>
      </c>
      <c r="C209" s="16">
        <v>97.71</v>
      </c>
      <c r="D209" s="16">
        <v>24.32</v>
      </c>
      <c r="E209" s="16">
        <v>22.37</v>
      </c>
      <c r="F209" s="16">
        <v>29.53</v>
      </c>
      <c r="G209" s="16">
        <v>3.45</v>
      </c>
      <c r="H209" s="16">
        <v>8.41</v>
      </c>
      <c r="I209" s="16">
        <v>333.56</v>
      </c>
      <c r="J209" s="38">
        <v>1.522</v>
      </c>
      <c r="K209" s="16">
        <v>6.91</v>
      </c>
      <c r="L209" s="16">
        <v>26.01</v>
      </c>
      <c r="M209" s="16">
        <v>15.794962359826751</v>
      </c>
      <c r="N209" s="16">
        <f t="shared" si="8"/>
        <v>2.2858122083685601</v>
      </c>
      <c r="O209" s="16">
        <v>5.1040000000000001</v>
      </c>
      <c r="P209" s="124">
        <f t="shared" si="7"/>
        <v>0.73863965267727927</v>
      </c>
      <c r="Q209" s="16">
        <v>729.63</v>
      </c>
      <c r="S209" s="1"/>
    </row>
    <row r="210" spans="1:19" x14ac:dyDescent="0.2">
      <c r="A210" s="39">
        <f t="shared" si="6"/>
        <v>42255</v>
      </c>
      <c r="B210" s="16">
        <v>0.5</v>
      </c>
      <c r="C210" s="16">
        <v>93.03</v>
      </c>
      <c r="D210" s="16">
        <v>25.76</v>
      </c>
      <c r="E210" s="16">
        <v>23.76</v>
      </c>
      <c r="F210" s="16">
        <v>30.37</v>
      </c>
      <c r="G210" s="16">
        <v>2.68</v>
      </c>
      <c r="H210" s="16">
        <v>7.84</v>
      </c>
      <c r="I210" s="16">
        <v>5.98</v>
      </c>
      <c r="J210" s="38">
        <v>3.0750000000000002</v>
      </c>
      <c r="K210" s="16">
        <v>12.86</v>
      </c>
      <c r="L210" s="16">
        <v>25.91</v>
      </c>
      <c r="M210" s="16">
        <v>28.227581136108562</v>
      </c>
      <c r="N210" s="16">
        <f t="shared" si="8"/>
        <v>2.1949907570846472</v>
      </c>
      <c r="O210" s="16">
        <v>8.98</v>
      </c>
      <c r="P210" s="124">
        <f t="shared" si="7"/>
        <v>0.69828926905132205</v>
      </c>
      <c r="Q210" s="16">
        <v>728.8</v>
      </c>
      <c r="S210" s="1"/>
    </row>
    <row r="211" spans="1:19" x14ac:dyDescent="0.2">
      <c r="A211" s="39">
        <f t="shared" si="6"/>
        <v>42256</v>
      </c>
      <c r="B211" s="16">
        <v>3.9299999999999997</v>
      </c>
      <c r="C211" s="16">
        <v>92.47</v>
      </c>
      <c r="D211" s="16">
        <v>25.6</v>
      </c>
      <c r="E211" s="16">
        <v>22.98</v>
      </c>
      <c r="F211" s="16">
        <v>30.04</v>
      </c>
      <c r="G211" s="16">
        <v>2.58</v>
      </c>
      <c r="H211" s="16">
        <v>9.9600000000000009</v>
      </c>
      <c r="I211" s="16">
        <v>6.74</v>
      </c>
      <c r="J211" s="38">
        <v>3.58</v>
      </c>
      <c r="K211" s="16">
        <v>15.14</v>
      </c>
      <c r="L211" s="16">
        <v>25.91</v>
      </c>
      <c r="M211" s="16">
        <v>34.06416239058516</v>
      </c>
      <c r="N211" s="16">
        <f t="shared" si="8"/>
        <v>2.249944675732177</v>
      </c>
      <c r="O211" s="16">
        <v>10.803000000000001</v>
      </c>
      <c r="P211" s="124">
        <f t="shared" si="7"/>
        <v>0.71354029062087188</v>
      </c>
      <c r="Q211" s="16">
        <v>728.29</v>
      </c>
      <c r="S211" s="1"/>
    </row>
    <row r="212" spans="1:19" x14ac:dyDescent="0.2">
      <c r="A212" s="39">
        <f t="shared" si="6"/>
        <v>42257</v>
      </c>
      <c r="B212" s="16">
        <v>39.04</v>
      </c>
      <c r="C212" s="16">
        <v>98.72</v>
      </c>
      <c r="D212" s="16">
        <v>22.99</v>
      </c>
      <c r="E212" s="16">
        <v>21.49</v>
      </c>
      <c r="F212" s="16">
        <v>25.71</v>
      </c>
      <c r="G212" s="16">
        <v>2.33</v>
      </c>
      <c r="H212" s="16">
        <v>8.3699999999999992</v>
      </c>
      <c r="I212" s="16">
        <v>277.62</v>
      </c>
      <c r="J212" s="38">
        <v>1.0660000000000001</v>
      </c>
      <c r="K212" s="16">
        <v>5.03</v>
      </c>
      <c r="L212" s="16">
        <v>26.04</v>
      </c>
      <c r="M212" s="16">
        <v>11.82954656400039</v>
      </c>
      <c r="N212" s="16">
        <f t="shared" si="8"/>
        <v>2.3517985216700574</v>
      </c>
      <c r="O212" s="16">
        <v>3.419</v>
      </c>
      <c r="P212" s="124">
        <f t="shared" si="7"/>
        <v>0.67972166998011929</v>
      </c>
      <c r="Q212" s="16">
        <v>729.66</v>
      </c>
      <c r="S212" s="1"/>
    </row>
    <row r="213" spans="1:19" x14ac:dyDescent="0.2">
      <c r="A213" s="39">
        <f t="shared" ref="A213:A276" si="9">A212+1</f>
        <v>42258</v>
      </c>
      <c r="B213" s="16">
        <v>1.76</v>
      </c>
      <c r="C213" s="16">
        <v>97.71</v>
      </c>
      <c r="D213" s="16">
        <v>23.34</v>
      </c>
      <c r="E213" s="16">
        <v>21.56</v>
      </c>
      <c r="F213" s="16">
        <v>26.71</v>
      </c>
      <c r="G213" s="16">
        <v>1.79</v>
      </c>
      <c r="H213" s="16">
        <v>6.21</v>
      </c>
      <c r="I213" s="16">
        <v>260.56</v>
      </c>
      <c r="J213" s="38">
        <v>1.54</v>
      </c>
      <c r="K213" s="16">
        <v>7.51</v>
      </c>
      <c r="L213" s="16">
        <v>26.03</v>
      </c>
      <c r="M213" s="16">
        <v>17.448486141867122</v>
      </c>
      <c r="N213" s="16">
        <f t="shared" si="8"/>
        <v>2.3233669962539443</v>
      </c>
      <c r="O213" s="16">
        <v>5.2469999999999999</v>
      </c>
      <c r="P213" s="124">
        <f t="shared" si="7"/>
        <v>0.69866844207723033</v>
      </c>
      <c r="Q213" s="16">
        <v>730.65</v>
      </c>
      <c r="S213" s="1"/>
    </row>
    <row r="214" spans="1:19" x14ac:dyDescent="0.2">
      <c r="A214" s="39">
        <f t="shared" si="9"/>
        <v>42259</v>
      </c>
      <c r="B214" s="16">
        <v>0.25</v>
      </c>
      <c r="C214" s="16">
        <v>92.82</v>
      </c>
      <c r="D214" s="16">
        <v>24.43</v>
      </c>
      <c r="E214" s="16">
        <v>22.34</v>
      </c>
      <c r="F214" s="16">
        <v>30.1</v>
      </c>
      <c r="G214" s="16">
        <v>2.91</v>
      </c>
      <c r="H214" s="16">
        <v>7.25</v>
      </c>
      <c r="I214" s="16">
        <v>3.01</v>
      </c>
      <c r="J214" s="38">
        <v>3.2669999999999999</v>
      </c>
      <c r="K214" s="16">
        <v>14.86</v>
      </c>
      <c r="L214" s="16">
        <v>25.99</v>
      </c>
      <c r="M214" s="16">
        <v>33.833992709565429</v>
      </c>
      <c r="N214" s="16">
        <f t="shared" si="8"/>
        <v>2.27685011504478</v>
      </c>
      <c r="O214" s="16">
        <v>10.007</v>
      </c>
      <c r="P214" s="124">
        <f t="shared" si="7"/>
        <v>0.67341857335127864</v>
      </c>
      <c r="Q214" s="16">
        <v>729.93</v>
      </c>
      <c r="S214" s="1"/>
    </row>
    <row r="215" spans="1:19" x14ac:dyDescent="0.2">
      <c r="A215" s="39">
        <f t="shared" si="9"/>
        <v>42260</v>
      </c>
      <c r="B215" s="16">
        <v>5.9649999999999999</v>
      </c>
      <c r="C215" s="16">
        <v>95.22</v>
      </c>
      <c r="D215" s="16">
        <v>24.54</v>
      </c>
      <c r="E215" s="16">
        <v>23.05</v>
      </c>
      <c r="F215" s="16">
        <v>28.92</v>
      </c>
      <c r="G215" s="16">
        <v>3.01</v>
      </c>
      <c r="H215" s="16">
        <v>7.06</v>
      </c>
      <c r="I215" s="16">
        <v>341.27</v>
      </c>
      <c r="J215" s="38">
        <v>2.7069999999999999</v>
      </c>
      <c r="K215" s="16">
        <v>12.45</v>
      </c>
      <c r="L215" s="16">
        <v>25.87</v>
      </c>
      <c r="M215" s="16">
        <v>28.679885295319622</v>
      </c>
      <c r="N215" s="16">
        <f t="shared" si="8"/>
        <v>2.3036052446039856</v>
      </c>
      <c r="O215" s="16">
        <v>8.2129999999999992</v>
      </c>
      <c r="P215" s="124">
        <f t="shared" si="7"/>
        <v>0.65967871485943774</v>
      </c>
      <c r="Q215" s="16">
        <v>729.84</v>
      </c>
      <c r="S215" s="1"/>
    </row>
    <row r="216" spans="1:19" x14ac:dyDescent="0.2">
      <c r="A216" s="39">
        <f t="shared" si="9"/>
        <v>42261</v>
      </c>
      <c r="B216" s="16">
        <v>6.9850000000000003</v>
      </c>
      <c r="C216" s="16">
        <v>93.69</v>
      </c>
      <c r="D216" s="16">
        <v>25.42</v>
      </c>
      <c r="E216" s="16">
        <v>23.15</v>
      </c>
      <c r="F216" s="16">
        <v>29.22</v>
      </c>
      <c r="G216" s="16">
        <v>3.25</v>
      </c>
      <c r="H216" s="16">
        <v>9.98</v>
      </c>
      <c r="I216" s="16">
        <v>334.23</v>
      </c>
      <c r="J216" s="38">
        <v>3.4860000000000002</v>
      </c>
      <c r="K216" s="16">
        <v>15.48</v>
      </c>
      <c r="L216" s="16">
        <v>25.81</v>
      </c>
      <c r="M216" s="16">
        <v>34.162312825134109</v>
      </c>
      <c r="N216" s="16">
        <f t="shared" si="8"/>
        <v>2.2068677535616348</v>
      </c>
      <c r="O216" s="16">
        <v>11.021000000000001</v>
      </c>
      <c r="P216" s="124">
        <f t="shared" si="7"/>
        <v>0.71195090439276487</v>
      </c>
      <c r="Q216" s="16">
        <v>729.84</v>
      </c>
      <c r="S216" s="1"/>
    </row>
    <row r="217" spans="1:19" x14ac:dyDescent="0.2">
      <c r="A217" s="39">
        <f t="shared" si="9"/>
        <v>42262</v>
      </c>
      <c r="B217" s="16">
        <v>0</v>
      </c>
      <c r="C217" s="16">
        <v>92.05</v>
      </c>
      <c r="D217" s="16">
        <v>25.92</v>
      </c>
      <c r="E217" s="16">
        <v>23.89</v>
      </c>
      <c r="F217" s="16">
        <v>30.27</v>
      </c>
      <c r="G217" s="16">
        <v>3.42</v>
      </c>
      <c r="H217" s="16">
        <v>9.23</v>
      </c>
      <c r="I217" s="16">
        <v>349.7</v>
      </c>
      <c r="J217" s="38">
        <v>3.5449999999999999</v>
      </c>
      <c r="K217" s="16">
        <v>15.3</v>
      </c>
      <c r="L217" s="16">
        <v>25.74</v>
      </c>
      <c r="M217" s="16">
        <v>34.384965703507923</v>
      </c>
      <c r="N217" s="16">
        <f t="shared" si="8"/>
        <v>2.2473833793142433</v>
      </c>
      <c r="O217" s="16">
        <v>10.195</v>
      </c>
      <c r="P217" s="124">
        <f t="shared" si="7"/>
        <v>0.66633986928104572</v>
      </c>
      <c r="Q217" s="16">
        <v>729.98</v>
      </c>
      <c r="S217" s="1"/>
    </row>
    <row r="218" spans="1:19" x14ac:dyDescent="0.2">
      <c r="A218" s="39">
        <f t="shared" si="9"/>
        <v>42263</v>
      </c>
      <c r="B218" s="16">
        <v>8.85</v>
      </c>
      <c r="C218" s="16">
        <v>96.54</v>
      </c>
      <c r="D218" s="16">
        <v>23.8</v>
      </c>
      <c r="E218" s="16">
        <v>20.71</v>
      </c>
      <c r="F218" s="16">
        <v>29.77</v>
      </c>
      <c r="G218" s="16">
        <v>3.64</v>
      </c>
      <c r="H218" s="16">
        <v>9.49</v>
      </c>
      <c r="I218" s="16">
        <v>342.02</v>
      </c>
      <c r="J218" s="38">
        <v>1.534</v>
      </c>
      <c r="K218" s="16">
        <v>6.68</v>
      </c>
      <c r="L218" s="16">
        <v>25.9</v>
      </c>
      <c r="M218" s="16">
        <v>15.835138373968705</v>
      </c>
      <c r="N218" s="16">
        <f t="shared" si="8"/>
        <v>2.3705296967019023</v>
      </c>
      <c r="O218" s="16">
        <v>4.2169999999999996</v>
      </c>
      <c r="P218" s="124">
        <f t="shared" si="7"/>
        <v>0.6312874251497006</v>
      </c>
      <c r="Q218" s="16">
        <v>730.24</v>
      </c>
      <c r="S218" s="1"/>
    </row>
    <row r="219" spans="1:19" x14ac:dyDescent="0.2">
      <c r="A219" s="39">
        <f t="shared" si="9"/>
        <v>42264</v>
      </c>
      <c r="B219" s="16">
        <v>5.4349999999999996</v>
      </c>
      <c r="C219" s="16">
        <v>96.13</v>
      </c>
      <c r="D219" s="16">
        <v>24.12</v>
      </c>
      <c r="E219" s="16">
        <v>22.54</v>
      </c>
      <c r="F219" s="16">
        <v>27.76</v>
      </c>
      <c r="G219" s="16">
        <v>3.26</v>
      </c>
      <c r="H219" s="16">
        <v>8.39</v>
      </c>
      <c r="I219" s="16">
        <v>314.16000000000003</v>
      </c>
      <c r="J219" s="38">
        <v>2.637</v>
      </c>
      <c r="K219" s="16">
        <v>13.02</v>
      </c>
      <c r="L219" s="16">
        <v>25.8</v>
      </c>
      <c r="M219" s="16">
        <v>30.606260373403646</v>
      </c>
      <c r="N219" s="16">
        <f t="shared" si="8"/>
        <v>2.3507112421969008</v>
      </c>
      <c r="O219" s="16">
        <v>9.4710000000000001</v>
      </c>
      <c r="P219" s="124">
        <f t="shared" si="7"/>
        <v>0.72741935483870968</v>
      </c>
      <c r="Q219" s="16">
        <v>729.31</v>
      </c>
      <c r="S219" s="1"/>
    </row>
    <row r="220" spans="1:19" x14ac:dyDescent="0.2">
      <c r="A220" s="39">
        <f t="shared" si="9"/>
        <v>42265</v>
      </c>
      <c r="B220" s="16">
        <v>3.8</v>
      </c>
      <c r="C220" s="16">
        <v>91.95</v>
      </c>
      <c r="D220" s="16">
        <v>24.38</v>
      </c>
      <c r="E220" s="16">
        <v>20.43</v>
      </c>
      <c r="F220" s="16">
        <v>27.92</v>
      </c>
      <c r="G220" s="16">
        <v>2.92</v>
      </c>
      <c r="H220" s="16">
        <v>10.62</v>
      </c>
      <c r="I220" s="16">
        <v>326.22000000000003</v>
      </c>
      <c r="J220" s="38">
        <v>3.0670000000000002</v>
      </c>
      <c r="K220" s="16">
        <v>13.84</v>
      </c>
      <c r="L220" s="16">
        <v>25.77</v>
      </c>
      <c r="M220" s="16">
        <v>31.802987194651489</v>
      </c>
      <c r="N220" s="16">
        <f t="shared" si="8"/>
        <v>2.2979036990355124</v>
      </c>
      <c r="O220" s="16">
        <v>9.7789999999999999</v>
      </c>
      <c r="P220" s="124">
        <f t="shared" si="7"/>
        <v>0.70657514450867054</v>
      </c>
      <c r="Q220" s="16">
        <v>728.83</v>
      </c>
      <c r="S220" s="1"/>
    </row>
    <row r="221" spans="1:19" x14ac:dyDescent="0.2">
      <c r="A221" s="39">
        <f t="shared" si="9"/>
        <v>42266</v>
      </c>
      <c r="B221" s="16">
        <v>0</v>
      </c>
      <c r="C221" s="16">
        <v>87.3</v>
      </c>
      <c r="D221" s="16">
        <v>25.3</v>
      </c>
      <c r="E221" s="16">
        <v>21.86</v>
      </c>
      <c r="F221" s="16">
        <v>30.58</v>
      </c>
      <c r="G221" s="16">
        <v>2.69</v>
      </c>
      <c r="H221" s="16">
        <v>8.2899999999999991</v>
      </c>
      <c r="I221" s="16">
        <v>66.44</v>
      </c>
      <c r="J221" s="38">
        <v>4.5830000000000002</v>
      </c>
      <c r="K221" s="16">
        <v>19.829999999999998</v>
      </c>
      <c r="L221" s="16">
        <v>25.76</v>
      </c>
      <c r="M221" s="16">
        <v>45.317420751732094</v>
      </c>
      <c r="N221" s="16">
        <f t="shared" si="8"/>
        <v>2.2852960540459959</v>
      </c>
      <c r="O221" s="16">
        <v>12.999000000000001</v>
      </c>
      <c r="P221" s="124">
        <f t="shared" si="7"/>
        <v>0.6555219364599093</v>
      </c>
      <c r="Q221" s="16">
        <v>729.01</v>
      </c>
      <c r="S221" s="1"/>
    </row>
    <row r="222" spans="1:19" x14ac:dyDescent="0.2">
      <c r="A222" s="39">
        <f t="shared" si="9"/>
        <v>42267</v>
      </c>
      <c r="B222" s="16">
        <v>0</v>
      </c>
      <c r="C222" s="16">
        <v>87.93</v>
      </c>
      <c r="D222" s="16">
        <v>25.73</v>
      </c>
      <c r="E222" s="16">
        <v>23.32</v>
      </c>
      <c r="F222" s="16">
        <v>30.44</v>
      </c>
      <c r="G222" s="16">
        <v>3.22</v>
      </c>
      <c r="H222" s="16">
        <v>9.82</v>
      </c>
      <c r="I222" s="16">
        <v>358.94</v>
      </c>
      <c r="J222" s="38">
        <v>4.5620000000000003</v>
      </c>
      <c r="K222" s="16">
        <v>19.690000000000001</v>
      </c>
      <c r="L222" s="16">
        <v>25.67</v>
      </c>
      <c r="M222" s="16">
        <v>43.643765762605547</v>
      </c>
      <c r="N222" s="16">
        <f t="shared" si="8"/>
        <v>2.2165447314680318</v>
      </c>
      <c r="O222" s="16">
        <v>12.308999999999999</v>
      </c>
      <c r="P222" s="124">
        <f t="shared" si="7"/>
        <v>0.62513966480446914</v>
      </c>
      <c r="Q222" s="16">
        <v>729.2</v>
      </c>
      <c r="S222" s="1"/>
    </row>
    <row r="223" spans="1:19" x14ac:dyDescent="0.2">
      <c r="A223" s="39">
        <f t="shared" si="9"/>
        <v>42268</v>
      </c>
      <c r="B223" s="16">
        <v>0</v>
      </c>
      <c r="C223" s="16">
        <v>94.66</v>
      </c>
      <c r="D223" s="16">
        <v>24.77</v>
      </c>
      <c r="E223" s="16">
        <v>23.42</v>
      </c>
      <c r="F223" s="16">
        <v>29.39</v>
      </c>
      <c r="G223" s="16">
        <v>2.27</v>
      </c>
      <c r="H223" s="16">
        <v>6.72</v>
      </c>
      <c r="I223" s="16">
        <v>342.54</v>
      </c>
      <c r="J223" s="38">
        <v>2.2109999999999999</v>
      </c>
      <c r="K223" s="16">
        <v>10.050000000000001</v>
      </c>
      <c r="L223" s="16">
        <v>25.68</v>
      </c>
      <c r="M223" s="16">
        <v>22.957697681109583</v>
      </c>
      <c r="N223" s="16">
        <f t="shared" si="8"/>
        <v>2.2843480279711024</v>
      </c>
      <c r="O223" s="16">
        <v>5.4450000000000003</v>
      </c>
      <c r="P223" s="124">
        <f t="shared" si="7"/>
        <v>0.54179104477611939</v>
      </c>
      <c r="Q223" s="16">
        <v>728.31</v>
      </c>
      <c r="S223" s="1"/>
    </row>
    <row r="224" spans="1:19" x14ac:dyDescent="0.2">
      <c r="A224" s="39">
        <f t="shared" si="9"/>
        <v>42269</v>
      </c>
      <c r="B224" s="16">
        <v>13.77</v>
      </c>
      <c r="C224" s="16">
        <v>94.88</v>
      </c>
      <c r="D224" s="16">
        <v>24.13</v>
      </c>
      <c r="E224" s="16">
        <v>21.07</v>
      </c>
      <c r="F224" s="16">
        <v>28.62</v>
      </c>
      <c r="G224" s="16">
        <v>2.4900000000000002</v>
      </c>
      <c r="H224" s="16">
        <v>13.13</v>
      </c>
      <c r="I224" s="16">
        <v>314.67</v>
      </c>
      <c r="J224" s="38">
        <v>2.6219999999999999</v>
      </c>
      <c r="K224" s="16">
        <v>11.7</v>
      </c>
      <c r="L224" s="16">
        <v>25.61</v>
      </c>
      <c r="M224" s="16">
        <v>26.661753384937189</v>
      </c>
      <c r="N224" s="16">
        <f t="shared" si="8"/>
        <v>2.2787823405929224</v>
      </c>
      <c r="O224" s="16">
        <v>8.4</v>
      </c>
      <c r="P224" s="124">
        <f t="shared" si="7"/>
        <v>0.71794871794871806</v>
      </c>
      <c r="Q224" s="16">
        <v>728.11</v>
      </c>
      <c r="S224" s="1"/>
    </row>
    <row r="225" spans="1:19" x14ac:dyDescent="0.2">
      <c r="A225" s="39">
        <f t="shared" si="9"/>
        <v>42270</v>
      </c>
      <c r="B225" s="16">
        <v>0.75</v>
      </c>
      <c r="C225" s="16">
        <v>96.08</v>
      </c>
      <c r="D225" s="16">
        <v>23.96</v>
      </c>
      <c r="E225" s="16">
        <v>22.61</v>
      </c>
      <c r="F225" s="16">
        <v>27.78</v>
      </c>
      <c r="G225" s="16">
        <v>1.98</v>
      </c>
      <c r="H225" s="16">
        <v>6.64</v>
      </c>
      <c r="I225" s="16">
        <v>307.66000000000003</v>
      </c>
      <c r="J225" s="38">
        <v>1.8859999999999999</v>
      </c>
      <c r="K225" s="16">
        <v>8.41</v>
      </c>
      <c r="L225" s="16">
        <v>25.57</v>
      </c>
      <c r="M225" s="16">
        <v>18.746473798758778</v>
      </c>
      <c r="N225" s="16">
        <f t="shared" si="8"/>
        <v>2.2290694172126964</v>
      </c>
      <c r="O225" s="16">
        <v>5.42</v>
      </c>
      <c r="P225" s="124">
        <f t="shared" si="7"/>
        <v>0.64447086801426867</v>
      </c>
      <c r="Q225" s="16">
        <v>728.38</v>
      </c>
      <c r="S225" s="1"/>
    </row>
    <row r="226" spans="1:19" x14ac:dyDescent="0.2">
      <c r="A226" s="39">
        <f t="shared" si="9"/>
        <v>42271</v>
      </c>
      <c r="B226" s="16">
        <v>7.8650000000000002</v>
      </c>
      <c r="C226" s="16">
        <v>94.3</v>
      </c>
      <c r="D226" s="16">
        <v>24.36</v>
      </c>
      <c r="E226" s="16">
        <v>22.44</v>
      </c>
      <c r="F226" s="16">
        <v>29.53</v>
      </c>
      <c r="G226" s="16">
        <v>2.17</v>
      </c>
      <c r="H226" s="16">
        <v>11.8</v>
      </c>
      <c r="I226" s="16">
        <v>317.89999999999998</v>
      </c>
      <c r="J226" s="38">
        <v>2.4319999999999999</v>
      </c>
      <c r="K226" s="16">
        <v>10.91</v>
      </c>
      <c r="L226" s="16">
        <v>25.57</v>
      </c>
      <c r="M226" s="16">
        <v>25.37188733090434</v>
      </c>
      <c r="N226" s="16">
        <f t="shared" si="8"/>
        <v>2.3255625417877486</v>
      </c>
      <c r="O226" s="16">
        <v>7.0579999999999998</v>
      </c>
      <c r="P226" s="124">
        <f t="shared" si="7"/>
        <v>0.64692942254812091</v>
      </c>
      <c r="Q226" s="16">
        <v>728.87</v>
      </c>
      <c r="S226" s="1"/>
    </row>
    <row r="227" spans="1:19" x14ac:dyDescent="0.2">
      <c r="A227" s="39">
        <f t="shared" si="9"/>
        <v>42272</v>
      </c>
      <c r="B227" s="16">
        <v>0.25</v>
      </c>
      <c r="C227" s="16">
        <v>86.13</v>
      </c>
      <c r="D227" s="16">
        <v>25.37</v>
      </c>
      <c r="E227" s="16">
        <v>22.64</v>
      </c>
      <c r="F227" s="16">
        <v>30.78</v>
      </c>
      <c r="G227" s="16">
        <v>3.1</v>
      </c>
      <c r="H227" s="16">
        <v>9.58</v>
      </c>
      <c r="I227" s="16">
        <v>8.5</v>
      </c>
      <c r="J227" s="38">
        <v>4.5019999999999998</v>
      </c>
      <c r="K227" s="16">
        <v>19.39</v>
      </c>
      <c r="L227" s="16">
        <v>25.58</v>
      </c>
      <c r="M227" s="16">
        <v>43.872553043138666</v>
      </c>
      <c r="N227" s="16">
        <f t="shared" si="8"/>
        <v>2.2626381146538765</v>
      </c>
      <c r="O227" s="16">
        <v>13.055</v>
      </c>
      <c r="P227" s="124">
        <f t="shared" si="7"/>
        <v>0.6732851985559567</v>
      </c>
      <c r="Q227" s="16">
        <v>729.07</v>
      </c>
      <c r="S227" s="1"/>
    </row>
    <row r="228" spans="1:19" x14ac:dyDescent="0.2">
      <c r="A228" s="39">
        <f t="shared" si="9"/>
        <v>42273</v>
      </c>
      <c r="B228" s="16">
        <v>0</v>
      </c>
      <c r="C228" s="16">
        <v>92.73</v>
      </c>
      <c r="D228" s="16">
        <v>25.23</v>
      </c>
      <c r="E228" s="16">
        <v>23.55</v>
      </c>
      <c r="F228" s="16">
        <v>30.24</v>
      </c>
      <c r="G228" s="16">
        <v>2.34</v>
      </c>
      <c r="H228" s="16">
        <v>8.0399999999999991</v>
      </c>
      <c r="I228" s="16">
        <v>328.18</v>
      </c>
      <c r="J228" s="38">
        <v>2.9990000000000001</v>
      </c>
      <c r="K228" s="16">
        <v>12.96</v>
      </c>
      <c r="L228" s="16">
        <v>25.34</v>
      </c>
      <c r="M228" s="16">
        <v>29.656032838923558</v>
      </c>
      <c r="N228" s="16">
        <f t="shared" si="8"/>
        <v>2.2882741388058299</v>
      </c>
      <c r="O228" s="16">
        <v>8.2609999999999992</v>
      </c>
      <c r="P228" s="124">
        <f t="shared" si="7"/>
        <v>0.63742283950617273</v>
      </c>
      <c r="Q228" s="16">
        <v>729.06</v>
      </c>
      <c r="S228" s="1"/>
    </row>
    <row r="229" spans="1:19" x14ac:dyDescent="0.2">
      <c r="A229" s="39">
        <f t="shared" si="9"/>
        <v>42274</v>
      </c>
      <c r="B229" s="16">
        <v>2.65</v>
      </c>
      <c r="C229" s="16">
        <v>91.68</v>
      </c>
      <c r="D229" s="16">
        <v>25.06</v>
      </c>
      <c r="E229" s="16">
        <v>22.88</v>
      </c>
      <c r="F229" s="16">
        <v>30.44</v>
      </c>
      <c r="G229" s="16">
        <v>2.1800000000000002</v>
      </c>
      <c r="H229" s="16">
        <v>9.94</v>
      </c>
      <c r="I229" s="16">
        <v>29</v>
      </c>
      <c r="J229" s="38">
        <v>2.6989999999999998</v>
      </c>
      <c r="K229" s="16">
        <v>11.45</v>
      </c>
      <c r="L229" s="16">
        <v>25.34</v>
      </c>
      <c r="M229" s="16">
        <v>26.482127721708952</v>
      </c>
      <c r="N229" s="16">
        <f t="shared" si="8"/>
        <v>2.3128495826820048</v>
      </c>
      <c r="O229" s="16">
        <v>6.77</v>
      </c>
      <c r="P229" s="124">
        <f t="shared" si="7"/>
        <v>0.59126637554585149</v>
      </c>
      <c r="Q229" s="16">
        <v>729.2</v>
      </c>
      <c r="S229" s="1"/>
    </row>
    <row r="230" spans="1:19" x14ac:dyDescent="0.2">
      <c r="A230" s="39">
        <f t="shared" si="9"/>
        <v>42275</v>
      </c>
      <c r="B230" s="16">
        <v>0.375</v>
      </c>
      <c r="C230" s="16">
        <v>91.16</v>
      </c>
      <c r="D230" s="16">
        <v>25.78</v>
      </c>
      <c r="E230" s="16">
        <v>23.55</v>
      </c>
      <c r="F230" s="16">
        <v>29.7</v>
      </c>
      <c r="G230" s="16">
        <v>3.42</v>
      </c>
      <c r="H230" s="16">
        <v>9.19</v>
      </c>
      <c r="I230" s="16">
        <v>354.34</v>
      </c>
      <c r="J230" s="38">
        <v>3.895</v>
      </c>
      <c r="K230" s="16">
        <v>17.809999999999999</v>
      </c>
      <c r="L230" s="16">
        <v>25.24</v>
      </c>
      <c r="M230" s="16">
        <v>40.200119750442148</v>
      </c>
      <c r="N230" s="16">
        <f t="shared" si="8"/>
        <v>2.2571656232701938</v>
      </c>
      <c r="O230" s="16">
        <v>11.24</v>
      </c>
      <c r="P230" s="124">
        <f t="shared" si="7"/>
        <v>0.63110612015721512</v>
      </c>
      <c r="Q230" s="16">
        <v>728.53</v>
      </c>
      <c r="S230" s="1"/>
    </row>
    <row r="231" spans="1:19" x14ac:dyDescent="0.2">
      <c r="A231" s="39">
        <f t="shared" si="9"/>
        <v>42276</v>
      </c>
      <c r="B231" s="16">
        <v>0.25</v>
      </c>
      <c r="C231" s="16">
        <v>93.15</v>
      </c>
      <c r="D231" s="16">
        <v>25.91</v>
      </c>
      <c r="E231" s="16">
        <v>24.2</v>
      </c>
      <c r="F231" s="16">
        <v>30.04</v>
      </c>
      <c r="G231" s="16">
        <v>2.59</v>
      </c>
      <c r="H231" s="16">
        <v>8.94</v>
      </c>
      <c r="I231" s="16">
        <v>331.22</v>
      </c>
      <c r="J231" s="38">
        <v>2.83</v>
      </c>
      <c r="K231" s="16">
        <v>11.74</v>
      </c>
      <c r="L231" s="16">
        <v>25.19</v>
      </c>
      <c r="M231" s="16">
        <v>26.880086261790364</v>
      </c>
      <c r="N231" s="16">
        <f t="shared" si="8"/>
        <v>2.289615524854375</v>
      </c>
      <c r="O231" s="16">
        <v>7.431</v>
      </c>
      <c r="P231" s="124">
        <f t="shared" ref="P231:P294" si="10">O231/K231</f>
        <v>0.6329642248722317</v>
      </c>
      <c r="Q231" s="16">
        <v>728.24</v>
      </c>
      <c r="S231" s="1"/>
    </row>
    <row r="232" spans="1:19" x14ac:dyDescent="0.2">
      <c r="A232" s="39">
        <f t="shared" si="9"/>
        <v>42277</v>
      </c>
      <c r="B232" s="16">
        <v>13.57</v>
      </c>
      <c r="C232" s="16">
        <v>86.08</v>
      </c>
      <c r="D232" s="16">
        <v>25.08</v>
      </c>
      <c r="E232" s="16">
        <v>20.2</v>
      </c>
      <c r="F232" s="16">
        <v>30.95</v>
      </c>
      <c r="G232" s="16">
        <v>2.4700000000000002</v>
      </c>
      <c r="H232" s="16">
        <v>13.25</v>
      </c>
      <c r="I232" s="16">
        <v>350.72</v>
      </c>
      <c r="J232" s="38">
        <v>4.024</v>
      </c>
      <c r="K232" s="16">
        <v>17.38</v>
      </c>
      <c r="L232" s="16">
        <v>25.23</v>
      </c>
      <c r="M232" s="16">
        <v>39.365581856684813</v>
      </c>
      <c r="N232" s="16">
        <f t="shared" si="8"/>
        <v>2.2649932023408983</v>
      </c>
      <c r="O232" s="16">
        <v>11.09</v>
      </c>
      <c r="P232" s="124">
        <f t="shared" si="10"/>
        <v>0.63808975834292292</v>
      </c>
      <c r="Q232" s="16">
        <v>728.43</v>
      </c>
      <c r="S232" s="1"/>
    </row>
    <row r="233" spans="1:19" x14ac:dyDescent="0.2">
      <c r="A233" s="39">
        <f t="shared" si="9"/>
        <v>42278</v>
      </c>
      <c r="B233" s="16">
        <v>1.7549999999999999</v>
      </c>
      <c r="C233" s="16">
        <v>94.04</v>
      </c>
      <c r="D233" s="16">
        <v>23.52</v>
      </c>
      <c r="E233" s="16">
        <v>21.59</v>
      </c>
      <c r="F233" s="16">
        <v>28.36</v>
      </c>
      <c r="G233" s="16">
        <v>2.29</v>
      </c>
      <c r="H233" s="16">
        <v>7.27</v>
      </c>
      <c r="I233" s="16">
        <v>312.10000000000002</v>
      </c>
      <c r="J233" s="38">
        <v>2.1989999999999998</v>
      </c>
      <c r="K233" s="16">
        <v>9.9499999999999993</v>
      </c>
      <c r="L233" s="16">
        <v>25.3</v>
      </c>
      <c r="M233" s="16">
        <v>23.338289815078017</v>
      </c>
      <c r="N233" s="16">
        <f t="shared" si="8"/>
        <v>2.3455567653344742</v>
      </c>
      <c r="O233" s="16">
        <v>6.18</v>
      </c>
      <c r="P233" s="124">
        <f t="shared" si="10"/>
        <v>0.62110552763819094</v>
      </c>
      <c r="Q233" s="16">
        <v>728.75</v>
      </c>
      <c r="S233" s="1"/>
    </row>
    <row r="234" spans="1:19" x14ac:dyDescent="0.2">
      <c r="A234" s="39">
        <f t="shared" si="9"/>
        <v>42279</v>
      </c>
      <c r="B234" s="16">
        <v>0.125</v>
      </c>
      <c r="C234" s="16">
        <v>87.96</v>
      </c>
      <c r="D234" s="16">
        <v>24.59</v>
      </c>
      <c r="E234" s="16">
        <v>21.9</v>
      </c>
      <c r="F234" s="16">
        <v>30.48</v>
      </c>
      <c r="G234" s="16">
        <v>2.4900000000000002</v>
      </c>
      <c r="H234" s="16">
        <v>7.68</v>
      </c>
      <c r="I234" s="16">
        <v>168.96</v>
      </c>
      <c r="J234" s="38">
        <v>4.0119999999999996</v>
      </c>
      <c r="K234" s="16">
        <v>17.28</v>
      </c>
      <c r="L234" s="16">
        <v>25.25</v>
      </c>
      <c r="M234" s="16">
        <v>39.772525999929151</v>
      </c>
      <c r="N234" s="16">
        <f t="shared" si="8"/>
        <v>2.3016508101810849</v>
      </c>
      <c r="O234" s="16">
        <v>12.282999999999999</v>
      </c>
      <c r="P234" s="124">
        <f t="shared" si="10"/>
        <v>0.71082175925925917</v>
      </c>
      <c r="Q234" s="16">
        <v>728.36</v>
      </c>
      <c r="S234" s="1"/>
    </row>
    <row r="235" spans="1:19" x14ac:dyDescent="0.2">
      <c r="A235" s="39">
        <f t="shared" si="9"/>
        <v>42280</v>
      </c>
      <c r="B235" s="16">
        <v>0</v>
      </c>
      <c r="C235" s="16">
        <v>84.87</v>
      </c>
      <c r="D235" s="16">
        <v>25.94</v>
      </c>
      <c r="E235" s="16">
        <v>22.81</v>
      </c>
      <c r="F235" s="16">
        <v>30.58</v>
      </c>
      <c r="G235" s="16">
        <v>2.39</v>
      </c>
      <c r="H235" s="16">
        <v>7.86</v>
      </c>
      <c r="I235" s="16">
        <v>147.1</v>
      </c>
      <c r="J235" s="38">
        <v>4.5</v>
      </c>
      <c r="K235" s="16">
        <v>20.079999999999998</v>
      </c>
      <c r="L235" s="16">
        <v>25.16</v>
      </c>
      <c r="M235" s="16">
        <v>46.205094664193311</v>
      </c>
      <c r="N235" s="16">
        <f t="shared" si="8"/>
        <v>2.3010505310853246</v>
      </c>
      <c r="O235" s="16">
        <v>12.489000000000001</v>
      </c>
      <c r="P235" s="124">
        <f t="shared" si="10"/>
        <v>0.62196215139442235</v>
      </c>
      <c r="Q235" s="16">
        <v>728.34</v>
      </c>
      <c r="S235" s="1"/>
    </row>
    <row r="236" spans="1:19" x14ac:dyDescent="0.2">
      <c r="A236" s="39">
        <f t="shared" si="9"/>
        <v>42281</v>
      </c>
      <c r="B236" s="16">
        <v>5.33</v>
      </c>
      <c r="C236" s="16">
        <v>89.02</v>
      </c>
      <c r="D236" s="16">
        <v>25.31</v>
      </c>
      <c r="E236" s="16">
        <v>23.11</v>
      </c>
      <c r="F236" s="16">
        <v>29.8</v>
      </c>
      <c r="G236" s="16">
        <v>3</v>
      </c>
      <c r="H236" s="16">
        <v>8.74</v>
      </c>
      <c r="I236" s="16">
        <v>10.73</v>
      </c>
      <c r="J236" s="38">
        <v>3.0179999999999998</v>
      </c>
      <c r="K236" s="16">
        <v>12.35</v>
      </c>
      <c r="L236" s="16">
        <v>25.03</v>
      </c>
      <c r="M236" s="16">
        <v>27.92423062932918</v>
      </c>
      <c r="N236" s="16">
        <f t="shared" si="8"/>
        <v>2.261071306018557</v>
      </c>
      <c r="O236" s="16">
        <v>6.984</v>
      </c>
      <c r="P236" s="124">
        <f t="shared" si="10"/>
        <v>0.56550607287449395</v>
      </c>
      <c r="Q236" s="16">
        <v>729.35</v>
      </c>
      <c r="S236" s="1"/>
    </row>
    <row r="237" spans="1:19" x14ac:dyDescent="0.2">
      <c r="A237" s="39">
        <f t="shared" si="9"/>
        <v>42282</v>
      </c>
      <c r="B237" s="16">
        <v>0</v>
      </c>
      <c r="C237" s="16">
        <v>86.7</v>
      </c>
      <c r="D237" s="16">
        <v>25.96</v>
      </c>
      <c r="E237" s="16">
        <v>23.93</v>
      </c>
      <c r="F237" s="16">
        <v>31.22</v>
      </c>
      <c r="G237" s="16">
        <v>2.85</v>
      </c>
      <c r="H237" s="16">
        <v>6.76</v>
      </c>
      <c r="I237" s="16">
        <v>358.89</v>
      </c>
      <c r="J237" s="38">
        <v>3.3460000000000001</v>
      </c>
      <c r="K237" s="16">
        <v>13.06</v>
      </c>
      <c r="L237" s="16">
        <v>24.96</v>
      </c>
      <c r="M237" s="16">
        <v>29.694999252639736</v>
      </c>
      <c r="N237" s="16">
        <f t="shared" si="8"/>
        <v>2.2737365430811436</v>
      </c>
      <c r="O237" s="16">
        <v>7.8449999999999998</v>
      </c>
      <c r="P237" s="124">
        <f t="shared" si="10"/>
        <v>0.60068912710566613</v>
      </c>
      <c r="Q237" s="16">
        <v>729.91</v>
      </c>
      <c r="S237" s="1"/>
    </row>
    <row r="238" spans="1:19" x14ac:dyDescent="0.2">
      <c r="A238" s="39">
        <f t="shared" si="9"/>
        <v>42283</v>
      </c>
      <c r="B238" s="16">
        <v>60.44</v>
      </c>
      <c r="C238" s="16">
        <v>91.41</v>
      </c>
      <c r="D238" s="16">
        <v>25.09</v>
      </c>
      <c r="E238" s="16">
        <v>21.83</v>
      </c>
      <c r="F238" s="16">
        <v>30.75</v>
      </c>
      <c r="G238" s="16">
        <v>3.37</v>
      </c>
      <c r="H238" s="16">
        <v>9.74</v>
      </c>
      <c r="I238" s="16">
        <v>353.3</v>
      </c>
      <c r="J238" s="38">
        <v>2.8050000000000002</v>
      </c>
      <c r="K238" s="16">
        <v>11.08</v>
      </c>
      <c r="L238" s="16">
        <v>24.87</v>
      </c>
      <c r="M238" s="16">
        <v>25.695369044769901</v>
      </c>
      <c r="N238" s="16">
        <f t="shared" si="8"/>
        <v>2.3190766285893414</v>
      </c>
      <c r="O238" s="16">
        <v>7.38</v>
      </c>
      <c r="P238" s="124">
        <f t="shared" si="10"/>
        <v>0.66606498194945851</v>
      </c>
      <c r="Q238" s="16">
        <v>729.89</v>
      </c>
      <c r="S238" s="1"/>
    </row>
    <row r="239" spans="1:19" x14ac:dyDescent="0.2">
      <c r="A239" s="39">
        <f t="shared" si="9"/>
        <v>42284</v>
      </c>
      <c r="B239" s="16">
        <v>6.665</v>
      </c>
      <c r="C239" s="16">
        <v>97.36</v>
      </c>
      <c r="D239" s="16">
        <v>24.08</v>
      </c>
      <c r="E239" s="16">
        <v>22</v>
      </c>
      <c r="F239" s="16">
        <v>27.96</v>
      </c>
      <c r="G239" s="16">
        <v>3.39</v>
      </c>
      <c r="H239" s="16">
        <v>8.49</v>
      </c>
      <c r="I239" s="16">
        <v>320.83</v>
      </c>
      <c r="J239" s="38">
        <v>2.105</v>
      </c>
      <c r="K239" s="16">
        <v>10.06</v>
      </c>
      <c r="L239" s="16">
        <v>24.83</v>
      </c>
      <c r="M239" s="16">
        <v>22.739364804256411</v>
      </c>
      <c r="N239" s="16">
        <f t="shared" si="8"/>
        <v>2.2603742350155476</v>
      </c>
      <c r="O239" s="16">
        <v>7.343</v>
      </c>
      <c r="P239" s="124">
        <f t="shared" si="10"/>
        <v>0.72992047713717689</v>
      </c>
      <c r="Q239" s="16">
        <v>729.87</v>
      </c>
      <c r="S239" s="1"/>
    </row>
    <row r="240" spans="1:19" x14ac:dyDescent="0.2">
      <c r="A240" s="39">
        <f t="shared" si="9"/>
        <v>42285</v>
      </c>
      <c r="B240" s="16">
        <v>0.125</v>
      </c>
      <c r="C240" s="16">
        <v>97.3</v>
      </c>
      <c r="D240" s="16">
        <v>24.39</v>
      </c>
      <c r="E240" s="16">
        <v>23.42</v>
      </c>
      <c r="F240" s="16">
        <v>26.34</v>
      </c>
      <c r="G240" s="16">
        <v>3.57</v>
      </c>
      <c r="H240" s="16">
        <v>7.92</v>
      </c>
      <c r="I240" s="16">
        <v>323.41000000000003</v>
      </c>
      <c r="J240" s="38">
        <v>2.0859999999999999</v>
      </c>
      <c r="K240" s="16">
        <v>10.09</v>
      </c>
      <c r="L240" s="16">
        <v>24.79</v>
      </c>
      <c r="M240" s="16">
        <v>23.087556926820035</v>
      </c>
      <c r="N240" s="16">
        <f t="shared" si="8"/>
        <v>2.288162232588705</v>
      </c>
      <c r="O240" s="16">
        <v>7.1580000000000004</v>
      </c>
      <c r="P240" s="124">
        <f t="shared" si="10"/>
        <v>0.70941526263627364</v>
      </c>
      <c r="Q240" s="16">
        <v>729.65</v>
      </c>
      <c r="S240" s="1"/>
    </row>
    <row r="241" spans="1:19" x14ac:dyDescent="0.2">
      <c r="A241" s="39">
        <f t="shared" si="9"/>
        <v>42286</v>
      </c>
      <c r="B241" s="16">
        <v>18.91</v>
      </c>
      <c r="C241" s="16">
        <v>95.82</v>
      </c>
      <c r="D241" s="16">
        <v>24.22</v>
      </c>
      <c r="E241" s="16">
        <v>21.02</v>
      </c>
      <c r="F241" s="16">
        <v>27.89</v>
      </c>
      <c r="G241" s="16">
        <v>3.29</v>
      </c>
      <c r="H241" s="16">
        <v>10.98</v>
      </c>
      <c r="I241" s="16">
        <v>331.3</v>
      </c>
      <c r="J241" s="38">
        <v>2.1230000000000002</v>
      </c>
      <c r="K241" s="16">
        <v>10.029999999999999</v>
      </c>
      <c r="L241" s="16">
        <v>24.78</v>
      </c>
      <c r="M241" s="16">
        <v>23.194606564501509</v>
      </c>
      <c r="N241" s="16">
        <f t="shared" si="8"/>
        <v>2.3125230871885853</v>
      </c>
      <c r="O241" s="16">
        <v>6.3620000000000001</v>
      </c>
      <c r="P241" s="124">
        <f t="shared" si="10"/>
        <v>0.63429710867397815</v>
      </c>
      <c r="Q241" s="16">
        <v>729.67</v>
      </c>
      <c r="S241" s="1"/>
    </row>
    <row r="242" spans="1:19" x14ac:dyDescent="0.2">
      <c r="A242" s="39">
        <f t="shared" si="9"/>
        <v>42287</v>
      </c>
      <c r="B242" s="16">
        <v>8.2850000000000001</v>
      </c>
      <c r="C242" s="16">
        <v>98.97</v>
      </c>
      <c r="D242" s="16">
        <v>23.46</v>
      </c>
      <c r="E242" s="16">
        <v>21.09</v>
      </c>
      <c r="F242" s="16">
        <v>25.53</v>
      </c>
      <c r="G242" s="16">
        <v>2.17</v>
      </c>
      <c r="H242" s="16">
        <v>8.6999999999999993</v>
      </c>
      <c r="I242" s="16">
        <v>294.88</v>
      </c>
      <c r="J242" s="38">
        <v>0.92300000000000004</v>
      </c>
      <c r="K242" s="16">
        <v>4.24</v>
      </c>
      <c r="L242" s="16">
        <v>24.72</v>
      </c>
      <c r="M242" s="16">
        <v>10.158656375847043</v>
      </c>
      <c r="N242" s="16">
        <f t="shared" si="8"/>
        <v>2.3959095226054345</v>
      </c>
      <c r="O242" s="16">
        <v>2.9039999999999999</v>
      </c>
      <c r="P242" s="124">
        <f t="shared" si="10"/>
        <v>0.68490566037735845</v>
      </c>
      <c r="Q242" s="16">
        <v>729.98</v>
      </c>
      <c r="S242" s="1"/>
    </row>
    <row r="243" spans="1:19" x14ac:dyDescent="0.2">
      <c r="A243" s="39">
        <f t="shared" si="9"/>
        <v>42288</v>
      </c>
      <c r="B243" s="16">
        <v>25.045000000000002</v>
      </c>
      <c r="C243" s="16">
        <v>92.96</v>
      </c>
      <c r="D243" s="16">
        <v>23.68</v>
      </c>
      <c r="E243" s="16">
        <v>21.03</v>
      </c>
      <c r="F243" s="16">
        <v>28.09</v>
      </c>
      <c r="G243" s="16">
        <v>2.57</v>
      </c>
      <c r="H243" s="16">
        <v>11.64</v>
      </c>
      <c r="I243" s="16">
        <v>321.18</v>
      </c>
      <c r="J243" s="38">
        <v>2.3580000000000001</v>
      </c>
      <c r="K243" s="16">
        <v>10.130000000000001</v>
      </c>
      <c r="L243" s="16">
        <v>24.65</v>
      </c>
      <c r="M243" s="16">
        <v>23.088334527093753</v>
      </c>
      <c r="N243" s="16">
        <f t="shared" si="8"/>
        <v>2.2792038032669053</v>
      </c>
      <c r="O243" s="16">
        <v>6.8330000000000002</v>
      </c>
      <c r="P243" s="124">
        <f t="shared" si="10"/>
        <v>0.67453109575518255</v>
      </c>
      <c r="Q243" s="16">
        <v>729.8</v>
      </c>
      <c r="S243" s="1"/>
    </row>
    <row r="244" spans="1:19" x14ac:dyDescent="0.2">
      <c r="A244" s="39">
        <f t="shared" si="9"/>
        <v>42289</v>
      </c>
      <c r="B244" s="16">
        <v>24.475000000000001</v>
      </c>
      <c r="C244" s="16">
        <v>94.77</v>
      </c>
      <c r="D244" s="16">
        <v>24.44</v>
      </c>
      <c r="E244" s="16">
        <v>22.34</v>
      </c>
      <c r="F244" s="16">
        <v>29.36</v>
      </c>
      <c r="G244" s="16">
        <v>1.9</v>
      </c>
      <c r="H244" s="16">
        <v>6.21</v>
      </c>
      <c r="I244" s="16">
        <v>309.5</v>
      </c>
      <c r="J244" s="38">
        <v>2.8919999999999999</v>
      </c>
      <c r="K244" s="16">
        <v>13.18</v>
      </c>
      <c r="L244" s="16">
        <v>24.56</v>
      </c>
      <c r="M244" s="16">
        <v>30.140564209478597</v>
      </c>
      <c r="N244" s="16">
        <f t="shared" si="8"/>
        <v>2.2868409870621091</v>
      </c>
      <c r="O244" s="16">
        <v>9.6010000000000009</v>
      </c>
      <c r="P244" s="124">
        <f t="shared" si="10"/>
        <v>0.72845220030349023</v>
      </c>
      <c r="Q244" s="16">
        <v>729.96</v>
      </c>
      <c r="S244" s="1"/>
    </row>
    <row r="245" spans="1:19" x14ac:dyDescent="0.2">
      <c r="A245" s="39">
        <f t="shared" si="9"/>
        <v>42290</v>
      </c>
      <c r="B245" s="16">
        <v>0.125</v>
      </c>
      <c r="C245" s="16">
        <v>95.2</v>
      </c>
      <c r="D245" s="16">
        <v>24.1</v>
      </c>
      <c r="E245" s="16">
        <v>22.44</v>
      </c>
      <c r="F245" s="16">
        <v>27.35</v>
      </c>
      <c r="G245" s="16">
        <v>2.99</v>
      </c>
      <c r="H245" s="16">
        <v>6.86</v>
      </c>
      <c r="I245" s="16">
        <v>322.85000000000002</v>
      </c>
      <c r="J245" s="38">
        <v>2.472</v>
      </c>
      <c r="K245" s="16">
        <v>11.66</v>
      </c>
      <c r="L245" s="16">
        <v>24.56</v>
      </c>
      <c r="M245" s="16">
        <v>26.743574213738121</v>
      </c>
      <c r="N245" s="16">
        <f t="shared" si="8"/>
        <v>2.2936169994629605</v>
      </c>
      <c r="O245" s="16">
        <v>7.5510000000000002</v>
      </c>
      <c r="P245" s="124">
        <f t="shared" si="10"/>
        <v>0.64759862778730704</v>
      </c>
      <c r="Q245" s="16">
        <v>729.88</v>
      </c>
      <c r="S245" s="1"/>
    </row>
    <row r="246" spans="1:19" x14ac:dyDescent="0.2">
      <c r="A246" s="39">
        <f t="shared" si="9"/>
        <v>42291</v>
      </c>
      <c r="B246" s="16">
        <v>0</v>
      </c>
      <c r="C246" s="16">
        <v>93.2</v>
      </c>
      <c r="D246" s="16">
        <v>24.02</v>
      </c>
      <c r="E246" s="16">
        <v>22.51</v>
      </c>
      <c r="F246" s="16">
        <v>28.58</v>
      </c>
      <c r="G246" s="16">
        <v>1.93</v>
      </c>
      <c r="H246" s="16">
        <v>5.72</v>
      </c>
      <c r="I246" s="16">
        <v>149.31</v>
      </c>
      <c r="J246" s="38">
        <v>2.2130000000000001</v>
      </c>
      <c r="K246" s="16">
        <v>9.85</v>
      </c>
      <c r="L246" s="16">
        <v>24.52</v>
      </c>
      <c r="M246" s="16">
        <v>22.539262333820339</v>
      </c>
      <c r="N246" s="16">
        <f t="shared" si="8"/>
        <v>2.2882499831289684</v>
      </c>
      <c r="O246" s="16">
        <v>5.3079999999999998</v>
      </c>
      <c r="P246" s="124">
        <f t="shared" si="10"/>
        <v>0.53888324873096449</v>
      </c>
      <c r="Q246" s="16">
        <v>729.59</v>
      </c>
      <c r="S246" s="1"/>
    </row>
    <row r="247" spans="1:19" x14ac:dyDescent="0.2">
      <c r="A247" s="39">
        <f t="shared" si="9"/>
        <v>42292</v>
      </c>
      <c r="B247" s="16">
        <v>0.125</v>
      </c>
      <c r="C247" s="16">
        <v>92.34</v>
      </c>
      <c r="D247" s="16">
        <v>24.54</v>
      </c>
      <c r="E247" s="16">
        <v>22.51</v>
      </c>
      <c r="F247" s="16">
        <v>28.9</v>
      </c>
      <c r="G247" s="16">
        <v>2.08</v>
      </c>
      <c r="H247" s="16">
        <v>5.59</v>
      </c>
      <c r="I247" s="16">
        <v>144.79</v>
      </c>
      <c r="J247" s="38">
        <v>2.855</v>
      </c>
      <c r="K247" s="16">
        <v>12.46</v>
      </c>
      <c r="L247" s="16">
        <v>24.41</v>
      </c>
      <c r="M247" s="16">
        <v>29.140224657359077</v>
      </c>
      <c r="N247" s="16">
        <f t="shared" si="8"/>
        <v>2.3387018184076305</v>
      </c>
      <c r="O247" s="16">
        <v>7.7089999999999996</v>
      </c>
      <c r="P247" s="124">
        <f t="shared" si="10"/>
        <v>0.61869983948635632</v>
      </c>
      <c r="Q247" s="16">
        <v>729.04</v>
      </c>
      <c r="S247" s="1"/>
    </row>
    <row r="248" spans="1:19" x14ac:dyDescent="0.2">
      <c r="A248" s="39">
        <f t="shared" si="9"/>
        <v>42293</v>
      </c>
      <c r="B248" s="16">
        <v>4.1399999999999997</v>
      </c>
      <c r="C248" s="16">
        <v>94.14</v>
      </c>
      <c r="D248" s="16">
        <v>24.02</v>
      </c>
      <c r="E248" s="16">
        <v>22.64</v>
      </c>
      <c r="F248" s="16">
        <v>29.26</v>
      </c>
      <c r="G248" s="16">
        <v>2.72</v>
      </c>
      <c r="H248" s="16">
        <v>9.7799999999999994</v>
      </c>
      <c r="I248" s="16">
        <v>138.58000000000001</v>
      </c>
      <c r="J248" s="38">
        <v>2.6459999999999999</v>
      </c>
      <c r="K248" s="16">
        <v>11.83</v>
      </c>
      <c r="L248" s="16">
        <v>24.39</v>
      </c>
      <c r="M248" s="16">
        <v>27.73734736354627</v>
      </c>
      <c r="N248" s="16">
        <f t="shared" si="8"/>
        <v>2.3446616537232687</v>
      </c>
      <c r="O248" s="16">
        <v>7.306</v>
      </c>
      <c r="P248" s="124">
        <f t="shared" si="10"/>
        <v>0.61758241758241761</v>
      </c>
      <c r="Q248" s="16">
        <v>729.02</v>
      </c>
      <c r="S248" s="1"/>
    </row>
    <row r="249" spans="1:19" x14ac:dyDescent="0.2">
      <c r="A249" s="39">
        <f t="shared" si="9"/>
        <v>42294</v>
      </c>
      <c r="B249" s="16">
        <v>34.914999999999999</v>
      </c>
      <c r="C249" s="16">
        <v>89.13</v>
      </c>
      <c r="D249" s="16">
        <v>25.12</v>
      </c>
      <c r="E249" s="16">
        <v>21.84</v>
      </c>
      <c r="F249" s="16">
        <v>31.49</v>
      </c>
      <c r="G249" s="16">
        <v>2.2400000000000002</v>
      </c>
      <c r="H249" s="16">
        <v>9.35</v>
      </c>
      <c r="I249" s="16">
        <v>156.11000000000001</v>
      </c>
      <c r="J249" s="38">
        <v>4.0190000000000001</v>
      </c>
      <c r="K249" s="16">
        <v>18.149999999999999</v>
      </c>
      <c r="L249" s="16">
        <v>24.3</v>
      </c>
      <c r="M249" s="16">
        <v>41.69388987624923</v>
      </c>
      <c r="N249" s="16">
        <f t="shared" si="8"/>
        <v>2.2971840152203433</v>
      </c>
      <c r="O249" s="16">
        <v>13.036</v>
      </c>
      <c r="P249" s="124">
        <f t="shared" si="10"/>
        <v>0.71823691460055095</v>
      </c>
      <c r="Q249" s="16">
        <v>729.82</v>
      </c>
      <c r="S249" s="1"/>
    </row>
    <row r="250" spans="1:19" x14ac:dyDescent="0.2">
      <c r="A250" s="39">
        <f t="shared" si="9"/>
        <v>42295</v>
      </c>
      <c r="B250" s="16">
        <v>0.5</v>
      </c>
      <c r="C250" s="16">
        <v>89.49</v>
      </c>
      <c r="D250" s="16">
        <v>25.1</v>
      </c>
      <c r="E250" s="16">
        <v>22.27</v>
      </c>
      <c r="F250" s="16">
        <v>28.35</v>
      </c>
      <c r="G250" s="16">
        <v>2.87</v>
      </c>
      <c r="H250" s="16">
        <v>7.47</v>
      </c>
      <c r="I250" s="16">
        <v>346.5</v>
      </c>
      <c r="J250" s="38">
        <v>3.3460000000000001</v>
      </c>
      <c r="K250" s="16">
        <v>15.89</v>
      </c>
      <c r="L250" s="16">
        <v>24.21</v>
      </c>
      <c r="M250" s="16">
        <v>37.314272334623858</v>
      </c>
      <c r="N250" s="16">
        <f t="shared" si="8"/>
        <v>2.3482864905364291</v>
      </c>
      <c r="O250" s="16">
        <v>10.111000000000001</v>
      </c>
      <c r="P250" s="124">
        <f t="shared" si="10"/>
        <v>0.63631214600377595</v>
      </c>
      <c r="Q250" s="16">
        <v>730.8</v>
      </c>
      <c r="S250" s="1"/>
    </row>
    <row r="251" spans="1:19" x14ac:dyDescent="0.2">
      <c r="A251" s="39">
        <f t="shared" si="9"/>
        <v>42296</v>
      </c>
      <c r="B251" s="16">
        <v>14.085000000000001</v>
      </c>
      <c r="C251" s="16">
        <v>88.95</v>
      </c>
      <c r="D251" s="16">
        <v>25.64</v>
      </c>
      <c r="E251" s="16">
        <v>23.35</v>
      </c>
      <c r="F251" s="16">
        <v>30.77</v>
      </c>
      <c r="G251" s="16">
        <v>2.21</v>
      </c>
      <c r="H251" s="16">
        <v>7.27</v>
      </c>
      <c r="I251" s="16">
        <v>19.96</v>
      </c>
      <c r="J251" s="38">
        <v>3.427</v>
      </c>
      <c r="K251" s="16">
        <v>15.63</v>
      </c>
      <c r="L251" s="16">
        <v>24.1</v>
      </c>
      <c r="M251" s="16">
        <v>35.904742238469268</v>
      </c>
      <c r="N251" s="16">
        <f t="shared" si="8"/>
        <v>2.2971684093710345</v>
      </c>
      <c r="O251" s="16">
        <v>9.2560000000000002</v>
      </c>
      <c r="P251" s="124">
        <f t="shared" si="10"/>
        <v>0.59219449776071653</v>
      </c>
      <c r="Q251" s="16">
        <v>730.35</v>
      </c>
      <c r="S251" s="1"/>
    </row>
    <row r="252" spans="1:19" x14ac:dyDescent="0.2">
      <c r="A252" s="39">
        <f t="shared" si="9"/>
        <v>42297</v>
      </c>
      <c r="B252" s="16">
        <v>16.52</v>
      </c>
      <c r="C252" s="16">
        <v>89.69</v>
      </c>
      <c r="D252" s="16">
        <v>25.52</v>
      </c>
      <c r="E252" s="16">
        <v>23.63</v>
      </c>
      <c r="F252" s="16">
        <v>29.34</v>
      </c>
      <c r="G252" s="16">
        <v>2.2999999999999998</v>
      </c>
      <c r="H252" s="16">
        <v>7.98</v>
      </c>
      <c r="I252" s="16">
        <v>8.26</v>
      </c>
      <c r="J252" s="38">
        <v>3.1219999999999999</v>
      </c>
      <c r="K252" s="16">
        <v>14.57</v>
      </c>
      <c r="L252" s="16">
        <v>23.99</v>
      </c>
      <c r="M252" s="16">
        <v>33.831141508561814</v>
      </c>
      <c r="N252" s="16">
        <f t="shared" si="8"/>
        <v>2.3219726498669742</v>
      </c>
      <c r="O252" s="16">
        <v>8.8780000000000001</v>
      </c>
      <c r="P252" s="124">
        <f t="shared" si="10"/>
        <v>0.60933424845573092</v>
      </c>
      <c r="Q252" s="16">
        <v>729.64</v>
      </c>
      <c r="S252" s="1"/>
    </row>
    <row r="253" spans="1:19" x14ac:dyDescent="0.2">
      <c r="A253" s="39">
        <f t="shared" si="9"/>
        <v>42298</v>
      </c>
      <c r="B253" s="16">
        <v>15.845000000000001</v>
      </c>
      <c r="C253" s="16">
        <v>98.46</v>
      </c>
      <c r="D253" s="16">
        <v>23.69</v>
      </c>
      <c r="E253" s="16">
        <v>22.47</v>
      </c>
      <c r="F253" s="16">
        <v>26.37</v>
      </c>
      <c r="G253" s="16">
        <v>1.8</v>
      </c>
      <c r="H253" s="16">
        <v>8.5299999999999994</v>
      </c>
      <c r="I253" s="16">
        <v>295.08999999999997</v>
      </c>
      <c r="J253" s="38">
        <v>1.073</v>
      </c>
      <c r="K253" s="16">
        <v>5.25</v>
      </c>
      <c r="L253" s="16">
        <v>24.01</v>
      </c>
      <c r="M253" s="16">
        <v>12.867297329288659</v>
      </c>
      <c r="N253" s="16">
        <f t="shared" si="8"/>
        <v>2.4509137770073637</v>
      </c>
      <c r="O253" s="16">
        <v>2.931</v>
      </c>
      <c r="P253" s="124">
        <f t="shared" si="10"/>
        <v>0.55828571428571427</v>
      </c>
      <c r="Q253" s="16">
        <v>729.88</v>
      </c>
      <c r="S253" s="1"/>
    </row>
    <row r="254" spans="1:19" x14ac:dyDescent="0.2">
      <c r="A254" s="39">
        <f t="shared" si="9"/>
        <v>42299</v>
      </c>
      <c r="B254" s="16">
        <v>3.55</v>
      </c>
      <c r="C254" s="16">
        <v>94.63</v>
      </c>
      <c r="D254" s="16">
        <v>24.78</v>
      </c>
      <c r="E254" s="16">
        <v>22.57</v>
      </c>
      <c r="F254" s="16">
        <v>29.36</v>
      </c>
      <c r="G254" s="16">
        <v>2.73</v>
      </c>
      <c r="H254" s="16">
        <v>9.09</v>
      </c>
      <c r="I254" s="16">
        <v>321.68</v>
      </c>
      <c r="J254" s="38">
        <v>2.794</v>
      </c>
      <c r="K254" s="16">
        <v>13.23</v>
      </c>
      <c r="L254" s="16">
        <v>23.9</v>
      </c>
      <c r="M254" s="16">
        <v>30.629242781493456</v>
      </c>
      <c r="N254" s="16">
        <f t="shared" si="8"/>
        <v>2.3151355088052497</v>
      </c>
      <c r="O254" s="16">
        <v>9.3569999999999993</v>
      </c>
      <c r="P254" s="124">
        <f t="shared" si="10"/>
        <v>0.70725623582766428</v>
      </c>
      <c r="Q254" s="16">
        <v>729.67</v>
      </c>
      <c r="S254" s="1"/>
    </row>
    <row r="255" spans="1:19" x14ac:dyDescent="0.2">
      <c r="A255" s="39">
        <f t="shared" si="9"/>
        <v>42300</v>
      </c>
      <c r="B255" s="16">
        <v>12.32</v>
      </c>
      <c r="C255" s="16">
        <v>93.52</v>
      </c>
      <c r="D255" s="16">
        <v>25.14</v>
      </c>
      <c r="E255" s="16">
        <v>22.74</v>
      </c>
      <c r="F255" s="16">
        <v>29.5</v>
      </c>
      <c r="G255" s="16">
        <v>2.4900000000000002</v>
      </c>
      <c r="H255" s="16">
        <v>6.39</v>
      </c>
      <c r="I255" s="16">
        <v>329.95</v>
      </c>
      <c r="J255" s="38">
        <v>3.0870000000000002</v>
      </c>
      <c r="K255" s="16">
        <v>14.5</v>
      </c>
      <c r="L255" s="16">
        <v>23.82</v>
      </c>
      <c r="M255" s="16">
        <v>33.196187685058064</v>
      </c>
      <c r="N255" s="16">
        <f t="shared" si="8"/>
        <v>2.2893922541419354</v>
      </c>
      <c r="O255" s="16">
        <v>10.098000000000001</v>
      </c>
      <c r="P255" s="124">
        <f t="shared" si="10"/>
        <v>0.69641379310344831</v>
      </c>
      <c r="Q255" s="16">
        <v>729.28</v>
      </c>
      <c r="S255" s="1"/>
    </row>
    <row r="256" spans="1:19" x14ac:dyDescent="0.2">
      <c r="A256" s="39">
        <f t="shared" si="9"/>
        <v>42301</v>
      </c>
      <c r="B256" s="16">
        <v>4.8899999999999997</v>
      </c>
      <c r="C256" s="16">
        <v>97.38</v>
      </c>
      <c r="D256" s="16">
        <v>23.94</v>
      </c>
      <c r="E256" s="16">
        <v>22.71</v>
      </c>
      <c r="F256" s="16">
        <v>27.75</v>
      </c>
      <c r="G256" s="16">
        <v>1.9</v>
      </c>
      <c r="H256" s="16">
        <v>6.21</v>
      </c>
      <c r="I256" s="16">
        <v>170.71</v>
      </c>
      <c r="J256" s="38">
        <v>1.714</v>
      </c>
      <c r="K256" s="16">
        <v>8.02</v>
      </c>
      <c r="L256" s="16">
        <v>23.8</v>
      </c>
      <c r="M256" s="16">
        <v>18.865187440545977</v>
      </c>
      <c r="N256" s="16">
        <f t="shared" si="8"/>
        <v>2.3522677606665807</v>
      </c>
      <c r="O256" s="16">
        <v>5.51</v>
      </c>
      <c r="P256" s="124">
        <f t="shared" si="10"/>
        <v>0.68703241895261846</v>
      </c>
      <c r="Q256" s="16">
        <v>729.6</v>
      </c>
      <c r="S256" s="1"/>
    </row>
    <row r="257" spans="1:19" x14ac:dyDescent="0.2">
      <c r="A257" s="39">
        <f t="shared" si="9"/>
        <v>42302</v>
      </c>
      <c r="B257" s="16">
        <v>0.25</v>
      </c>
      <c r="C257" s="16">
        <v>89.25</v>
      </c>
      <c r="D257" s="16">
        <v>24.87</v>
      </c>
      <c r="E257" s="16">
        <v>21.9</v>
      </c>
      <c r="F257" s="16">
        <v>30.95</v>
      </c>
      <c r="G257" s="16">
        <v>2.21</v>
      </c>
      <c r="H257" s="16">
        <v>6.27</v>
      </c>
      <c r="I257" s="16">
        <v>158.54</v>
      </c>
      <c r="J257" s="38">
        <v>3.8519999999999999</v>
      </c>
      <c r="K257" s="16">
        <v>17.64</v>
      </c>
      <c r="L257" s="16">
        <v>23.82</v>
      </c>
      <c r="M257" s="16">
        <v>40.425105429637107</v>
      </c>
      <c r="N257" s="16">
        <f t="shared" si="8"/>
        <v>2.291672643403464</v>
      </c>
      <c r="O257" s="16">
        <v>11.968999999999999</v>
      </c>
      <c r="P257" s="124">
        <f t="shared" si="10"/>
        <v>0.67851473922902494</v>
      </c>
      <c r="Q257" s="16">
        <v>729.8</v>
      </c>
      <c r="S257" s="1"/>
    </row>
    <row r="258" spans="1:19" x14ac:dyDescent="0.2">
      <c r="A258" s="39">
        <f t="shared" si="9"/>
        <v>42303</v>
      </c>
      <c r="B258" s="16">
        <v>0</v>
      </c>
      <c r="C258" s="16">
        <v>90.42</v>
      </c>
      <c r="D258" s="16">
        <v>24.73</v>
      </c>
      <c r="E258" s="16">
        <v>22.41</v>
      </c>
      <c r="F258" s="16">
        <v>29.97</v>
      </c>
      <c r="G258" s="16">
        <v>2.21</v>
      </c>
      <c r="H258" s="16">
        <v>7.39</v>
      </c>
      <c r="I258" s="16">
        <v>155.69999999999999</v>
      </c>
      <c r="J258" s="38">
        <v>3.29</v>
      </c>
      <c r="K258" s="16">
        <v>15.14</v>
      </c>
      <c r="L258" s="16">
        <v>23.74</v>
      </c>
      <c r="M258" s="16">
        <v>34.479746536870778</v>
      </c>
      <c r="N258" s="16">
        <f t="shared" si="8"/>
        <v>2.2773940909425878</v>
      </c>
      <c r="O258" s="16">
        <v>8.9770000000000003</v>
      </c>
      <c r="P258" s="124">
        <f t="shared" si="10"/>
        <v>0.59293262879788644</v>
      </c>
      <c r="Q258" s="16">
        <v>730.18</v>
      </c>
      <c r="S258" s="1"/>
    </row>
    <row r="259" spans="1:19" x14ac:dyDescent="0.2">
      <c r="A259" s="39">
        <f t="shared" si="9"/>
        <v>42304</v>
      </c>
      <c r="B259" s="16">
        <v>0.5</v>
      </c>
      <c r="C259" s="16">
        <v>85.43</v>
      </c>
      <c r="D259" s="16">
        <v>25.18</v>
      </c>
      <c r="E259" s="16">
        <v>22.38</v>
      </c>
      <c r="F259" s="16">
        <v>30.4</v>
      </c>
      <c r="G259" s="16">
        <v>2.5499999999999998</v>
      </c>
      <c r="H259" s="16">
        <v>8.98</v>
      </c>
      <c r="I259" s="16">
        <v>61.75</v>
      </c>
      <c r="J259" s="38">
        <v>3.782</v>
      </c>
      <c r="K259" s="16">
        <v>16.899999999999999</v>
      </c>
      <c r="L259" s="16">
        <v>23.71</v>
      </c>
      <c r="M259" s="16">
        <v>38.730023232968179</v>
      </c>
      <c r="N259" s="16">
        <f t="shared" si="8"/>
        <v>2.2917173510632058</v>
      </c>
      <c r="O259" s="16">
        <v>9.3770000000000007</v>
      </c>
      <c r="P259" s="124">
        <f t="shared" si="10"/>
        <v>0.55485207100591727</v>
      </c>
      <c r="Q259" s="16">
        <v>730.76</v>
      </c>
      <c r="S259" s="1"/>
    </row>
    <row r="260" spans="1:19" x14ac:dyDescent="0.2">
      <c r="A260" s="39">
        <f t="shared" si="9"/>
        <v>42305</v>
      </c>
      <c r="B260" s="16">
        <v>3.3899999999999997</v>
      </c>
      <c r="C260" s="16">
        <v>90.3</v>
      </c>
      <c r="D260" s="16">
        <v>24.49</v>
      </c>
      <c r="E260" s="16">
        <v>22.8</v>
      </c>
      <c r="F260" s="16">
        <v>28.74</v>
      </c>
      <c r="G260" s="16">
        <v>2.29</v>
      </c>
      <c r="H260" s="16">
        <v>7.17</v>
      </c>
      <c r="I260" s="16">
        <v>13.01</v>
      </c>
      <c r="J260" s="38">
        <v>2.351</v>
      </c>
      <c r="K260" s="16">
        <v>10.039999999999999</v>
      </c>
      <c r="L260" s="16">
        <v>23.56</v>
      </c>
      <c r="M260" s="16">
        <v>23.553425890805912</v>
      </c>
      <c r="N260" s="16">
        <f t="shared" si="8"/>
        <v>2.3459587540643341</v>
      </c>
      <c r="O260" s="16">
        <v>5.1719999999999997</v>
      </c>
      <c r="P260" s="124">
        <f t="shared" si="10"/>
        <v>0.51513944223107566</v>
      </c>
      <c r="Q260" s="16">
        <v>730.96</v>
      </c>
      <c r="S260" s="1"/>
    </row>
    <row r="261" spans="1:19" x14ac:dyDescent="0.2">
      <c r="A261" s="39">
        <f t="shared" si="9"/>
        <v>42306</v>
      </c>
      <c r="B261" s="16">
        <v>0</v>
      </c>
      <c r="C261" s="16">
        <v>90.13</v>
      </c>
      <c r="D261" s="16">
        <v>24.72</v>
      </c>
      <c r="E261" s="16">
        <v>22.41</v>
      </c>
      <c r="F261" s="16">
        <v>28.21</v>
      </c>
      <c r="G261" s="16">
        <v>2.98</v>
      </c>
      <c r="H261" s="16">
        <v>7.92</v>
      </c>
      <c r="I261" s="16">
        <v>326.08</v>
      </c>
      <c r="J261" s="38">
        <v>4</v>
      </c>
      <c r="K261" s="16">
        <v>19.53</v>
      </c>
      <c r="L261" s="16">
        <v>23.56</v>
      </c>
      <c r="M261" s="16">
        <v>44.457135648911745</v>
      </c>
      <c r="N261" s="16">
        <f t="shared" si="8"/>
        <v>2.2763510316903095</v>
      </c>
      <c r="O261" s="16">
        <v>12.506</v>
      </c>
      <c r="P261" s="124">
        <f t="shared" si="10"/>
        <v>0.64034818228366608</v>
      </c>
      <c r="Q261" s="16">
        <v>730.69</v>
      </c>
      <c r="S261" s="1"/>
    </row>
    <row r="262" spans="1:19" x14ac:dyDescent="0.2">
      <c r="A262" s="39">
        <f t="shared" si="9"/>
        <v>42307</v>
      </c>
      <c r="B262" s="16">
        <v>12.285</v>
      </c>
      <c r="C262" s="16">
        <v>96.24</v>
      </c>
      <c r="D262" s="16">
        <v>24.28</v>
      </c>
      <c r="E262" s="16">
        <v>22.13</v>
      </c>
      <c r="F262" s="16">
        <v>27.76</v>
      </c>
      <c r="G262" s="16">
        <v>2.72</v>
      </c>
      <c r="H262" s="16">
        <v>9.74</v>
      </c>
      <c r="I262" s="16">
        <v>323.88</v>
      </c>
      <c r="J262" s="38">
        <v>1.625</v>
      </c>
      <c r="K262" s="16">
        <v>7.15</v>
      </c>
      <c r="L262" s="16">
        <v>23.37</v>
      </c>
      <c r="M262" s="16">
        <v>16.367448961342031</v>
      </c>
      <c r="N262" s="16">
        <f t="shared" si="8"/>
        <v>2.2891537008869971</v>
      </c>
      <c r="O262" s="16">
        <v>4.2309999999999999</v>
      </c>
      <c r="P262" s="124">
        <f t="shared" si="10"/>
        <v>0.59174825174825174</v>
      </c>
      <c r="Q262" s="16">
        <v>730.26</v>
      </c>
      <c r="S262" s="1"/>
    </row>
    <row r="263" spans="1:19" x14ac:dyDescent="0.2">
      <c r="A263" s="39">
        <f t="shared" si="9"/>
        <v>42308</v>
      </c>
      <c r="B263" s="16">
        <v>1.26</v>
      </c>
      <c r="C263" s="16">
        <v>96.65</v>
      </c>
      <c r="D263" s="16">
        <v>24.1</v>
      </c>
      <c r="E263" s="16">
        <v>22.1</v>
      </c>
      <c r="F263" s="16">
        <v>29.9</v>
      </c>
      <c r="G263" s="16">
        <v>2.04</v>
      </c>
      <c r="H263" s="16">
        <v>5.49</v>
      </c>
      <c r="I263" s="16">
        <v>321.58999999999997</v>
      </c>
      <c r="J263" s="38">
        <v>2.0430000000000001</v>
      </c>
      <c r="K263" s="16">
        <v>9.6300000000000008</v>
      </c>
      <c r="L263" s="16">
        <v>23.31</v>
      </c>
      <c r="M263" s="16">
        <v>22.230468625124956</v>
      </c>
      <c r="N263" s="16">
        <f t="shared" si="8"/>
        <v>2.3084598779984375</v>
      </c>
      <c r="O263" s="16">
        <v>6.2009999999999996</v>
      </c>
      <c r="P263" s="124">
        <f t="shared" si="10"/>
        <v>0.64392523364485976</v>
      </c>
      <c r="Q263" s="16">
        <v>730.52</v>
      </c>
      <c r="S263" s="1"/>
    </row>
    <row r="264" spans="1:19" x14ac:dyDescent="0.2">
      <c r="A264" s="39">
        <f t="shared" si="9"/>
        <v>42309</v>
      </c>
      <c r="B264" s="16">
        <v>7.2149999999999999</v>
      </c>
      <c r="C264" s="16">
        <v>94.8</v>
      </c>
      <c r="D264" s="16">
        <v>23.59</v>
      </c>
      <c r="E264" s="16">
        <v>21.88</v>
      </c>
      <c r="F264" s="16">
        <v>27.66</v>
      </c>
      <c r="G264" s="16">
        <v>2.11</v>
      </c>
      <c r="H264" s="16">
        <v>7.66</v>
      </c>
      <c r="I264" s="16">
        <v>354.42</v>
      </c>
      <c r="J264" s="38">
        <v>1.9330000000000001</v>
      </c>
      <c r="K264" s="16">
        <v>9.2799999999999994</v>
      </c>
      <c r="L264" s="16">
        <v>23.25</v>
      </c>
      <c r="M264" s="16">
        <v>21.248013879300885</v>
      </c>
      <c r="N264" s="16">
        <f t="shared" si="8"/>
        <v>2.2896566680281127</v>
      </c>
      <c r="O264" s="16">
        <v>6.2329999999999997</v>
      </c>
      <c r="P264" s="124">
        <f t="shared" si="10"/>
        <v>0.67165948275862075</v>
      </c>
      <c r="Q264" s="16">
        <v>730.48</v>
      </c>
      <c r="S264" s="1"/>
    </row>
    <row r="265" spans="1:19" x14ac:dyDescent="0.2">
      <c r="A265" s="39">
        <f t="shared" si="9"/>
        <v>42310</v>
      </c>
      <c r="B265" s="16">
        <v>0.375</v>
      </c>
      <c r="C265" s="16">
        <v>89.56</v>
      </c>
      <c r="D265" s="16">
        <v>24.35</v>
      </c>
      <c r="E265" s="16">
        <v>21.94</v>
      </c>
      <c r="F265" s="16">
        <v>29.77</v>
      </c>
      <c r="G265" s="16">
        <v>1.84</v>
      </c>
      <c r="H265" s="16">
        <v>7.23</v>
      </c>
      <c r="I265" s="16">
        <v>146.22</v>
      </c>
      <c r="J265" s="38">
        <v>3.113</v>
      </c>
      <c r="K265" s="16">
        <v>14.03</v>
      </c>
      <c r="L265" s="16">
        <v>23.28</v>
      </c>
      <c r="M265" s="16">
        <v>32.002312064813843</v>
      </c>
      <c r="N265" s="16">
        <f t="shared" si="8"/>
        <v>2.2809915940708372</v>
      </c>
      <c r="O265" s="16">
        <v>8.7970000000000006</v>
      </c>
      <c r="P265" s="124">
        <f t="shared" si="10"/>
        <v>0.62701354240912333</v>
      </c>
      <c r="Q265" s="16">
        <v>730.17</v>
      </c>
      <c r="S265" s="1"/>
    </row>
    <row r="266" spans="1:19" x14ac:dyDescent="0.2">
      <c r="A266" s="39">
        <f t="shared" si="9"/>
        <v>42311</v>
      </c>
      <c r="B266" s="16">
        <v>8.48</v>
      </c>
      <c r="C266" s="16">
        <v>92.05</v>
      </c>
      <c r="D266" s="16">
        <v>24.08</v>
      </c>
      <c r="E266" s="16">
        <v>21.91</v>
      </c>
      <c r="F266" s="16">
        <v>29.21</v>
      </c>
      <c r="G266" s="16">
        <v>1.98</v>
      </c>
      <c r="H266" s="16">
        <v>5.47</v>
      </c>
      <c r="I266" s="16">
        <v>145.96</v>
      </c>
      <c r="J266" s="38">
        <v>3.03</v>
      </c>
      <c r="K266" s="16">
        <v>13.91</v>
      </c>
      <c r="L266" s="16">
        <v>23.23</v>
      </c>
      <c r="M266" s="16">
        <v>31.828907203775334</v>
      </c>
      <c r="N266" s="16">
        <f t="shared" ref="N266:N329" si="11">M266/K266</f>
        <v>2.2882032497322311</v>
      </c>
      <c r="O266" s="16">
        <v>9.3889999999999993</v>
      </c>
      <c r="P266" s="124">
        <f t="shared" si="10"/>
        <v>0.6749820273184759</v>
      </c>
      <c r="Q266" s="16">
        <v>729.66</v>
      </c>
      <c r="S266" s="1"/>
    </row>
    <row r="267" spans="1:19" x14ac:dyDescent="0.2">
      <c r="A267" s="39">
        <f t="shared" si="9"/>
        <v>42312</v>
      </c>
      <c r="B267" s="16">
        <v>3.4249999999999998</v>
      </c>
      <c r="C267" s="16">
        <v>91.42</v>
      </c>
      <c r="D267" s="16">
        <v>24.19</v>
      </c>
      <c r="E267" s="16">
        <v>22.69</v>
      </c>
      <c r="F267" s="16">
        <v>29.25</v>
      </c>
      <c r="G267" s="16">
        <v>1.5</v>
      </c>
      <c r="H267" s="16">
        <v>5.68</v>
      </c>
      <c r="I267" s="16">
        <v>245.49</v>
      </c>
      <c r="J267" s="38">
        <v>2.339</v>
      </c>
      <c r="K267" s="16">
        <v>10.33</v>
      </c>
      <c r="L267" s="16">
        <v>23.09</v>
      </c>
      <c r="M267" s="16">
        <v>24.269682142928112</v>
      </c>
      <c r="N267" s="16">
        <f t="shared" si="11"/>
        <v>2.3494367998962353</v>
      </c>
      <c r="O267" s="16">
        <v>5.8819999999999997</v>
      </c>
      <c r="P267" s="124">
        <f t="shared" si="10"/>
        <v>0.56940948693126814</v>
      </c>
      <c r="Q267" s="16">
        <v>729.72</v>
      </c>
      <c r="S267" s="1"/>
    </row>
    <row r="268" spans="1:19" x14ac:dyDescent="0.2">
      <c r="A268" s="39">
        <f t="shared" si="9"/>
        <v>42313</v>
      </c>
      <c r="B268" s="16">
        <v>15.74</v>
      </c>
      <c r="C268" s="16">
        <v>86.24</v>
      </c>
      <c r="D268" s="16">
        <v>24.95</v>
      </c>
      <c r="E268" s="16">
        <v>22.38</v>
      </c>
      <c r="F268" s="16">
        <v>30.39</v>
      </c>
      <c r="G268" s="16">
        <v>1.44</v>
      </c>
      <c r="H268" s="16">
        <v>9.9600000000000009</v>
      </c>
      <c r="I268" s="16">
        <v>268.49</v>
      </c>
      <c r="J268" s="38">
        <v>3.137</v>
      </c>
      <c r="K268" s="16">
        <v>14.97</v>
      </c>
      <c r="L268" s="16">
        <v>23.1</v>
      </c>
      <c r="M268" s="16">
        <v>33.87727912480225</v>
      </c>
      <c r="N268" s="16">
        <f t="shared" si="11"/>
        <v>2.2630112975819805</v>
      </c>
      <c r="O268" s="16">
        <v>9.3279999999999994</v>
      </c>
      <c r="P268" s="124">
        <f t="shared" si="10"/>
        <v>0.62311289245156976</v>
      </c>
      <c r="Q268" s="16">
        <v>730.22</v>
      </c>
      <c r="S268" s="1"/>
    </row>
    <row r="269" spans="1:19" x14ac:dyDescent="0.2">
      <c r="A269" s="39">
        <f t="shared" si="9"/>
        <v>42314</v>
      </c>
      <c r="B269" s="16">
        <v>0.125</v>
      </c>
      <c r="C269" s="16">
        <v>94.66</v>
      </c>
      <c r="D269" s="16">
        <v>24.12</v>
      </c>
      <c r="E269" s="16">
        <v>22.9</v>
      </c>
      <c r="F269" s="16">
        <v>29.38</v>
      </c>
      <c r="G269" s="16">
        <v>1.51</v>
      </c>
      <c r="H269" s="16">
        <v>4.9000000000000004</v>
      </c>
      <c r="I269" s="16">
        <v>54.02</v>
      </c>
      <c r="J269" s="38">
        <v>1.9910000000000001</v>
      </c>
      <c r="K269" s="16">
        <v>9.26</v>
      </c>
      <c r="L269" s="16">
        <v>22.16</v>
      </c>
      <c r="M269" s="16">
        <v>21.223303470602819</v>
      </c>
      <c r="N269" s="16">
        <f t="shared" si="11"/>
        <v>2.2919334201514925</v>
      </c>
      <c r="O269" s="16">
        <v>5.1790000000000003</v>
      </c>
      <c r="P269" s="124">
        <f t="shared" si="10"/>
        <v>0.55928725701943849</v>
      </c>
      <c r="Q269" s="16">
        <v>730.4</v>
      </c>
      <c r="S269" s="1"/>
    </row>
    <row r="270" spans="1:19" x14ac:dyDescent="0.2">
      <c r="A270" s="39">
        <f t="shared" si="9"/>
        <v>42315</v>
      </c>
      <c r="B270" s="16">
        <v>4.8150000000000004</v>
      </c>
      <c r="C270" s="16">
        <v>92.06</v>
      </c>
      <c r="D270" s="16">
        <v>24.2</v>
      </c>
      <c r="E270" s="16">
        <v>21.78</v>
      </c>
      <c r="F270" s="16">
        <v>29.35</v>
      </c>
      <c r="G270" s="16">
        <v>2.2200000000000002</v>
      </c>
      <c r="H270" s="16">
        <v>6.92</v>
      </c>
      <c r="I270" s="16">
        <v>329.97</v>
      </c>
      <c r="J270" s="38">
        <v>2.7730000000000001</v>
      </c>
      <c r="K270" s="16">
        <v>12.65</v>
      </c>
      <c r="L270" s="16">
        <v>22.91</v>
      </c>
      <c r="M270" s="16">
        <v>27.170563164038231</v>
      </c>
      <c r="N270" s="16">
        <f t="shared" si="11"/>
        <v>2.1478706058528245</v>
      </c>
      <c r="O270" s="16">
        <v>7.7530000000000001</v>
      </c>
      <c r="P270" s="124">
        <f t="shared" si="10"/>
        <v>0.61288537549407118</v>
      </c>
      <c r="Q270" s="16">
        <v>729.55</v>
      </c>
      <c r="S270" s="1"/>
    </row>
    <row r="271" spans="1:19" x14ac:dyDescent="0.2">
      <c r="A271" s="39">
        <f t="shared" si="9"/>
        <v>42316</v>
      </c>
      <c r="B271" s="16">
        <v>21.835000000000001</v>
      </c>
      <c r="C271" s="16">
        <v>92.41</v>
      </c>
      <c r="D271" s="16">
        <v>24.32</v>
      </c>
      <c r="E271" s="16">
        <v>22.22</v>
      </c>
      <c r="F271" s="16">
        <v>28.27</v>
      </c>
      <c r="G271" s="16">
        <v>2.96</v>
      </c>
      <c r="H271" s="16">
        <v>8.9</v>
      </c>
      <c r="I271" s="16">
        <v>340.17</v>
      </c>
      <c r="J271" s="38">
        <v>3.294</v>
      </c>
      <c r="K271" s="16">
        <v>15.64</v>
      </c>
      <c r="L271" s="16">
        <v>22.82</v>
      </c>
      <c r="M271" s="16">
        <v>35.717081372412643</v>
      </c>
      <c r="N271" s="16">
        <f t="shared" si="11"/>
        <v>2.283700855013596</v>
      </c>
      <c r="O271" s="16">
        <v>10.788</v>
      </c>
      <c r="P271" s="124">
        <f t="shared" si="10"/>
        <v>0.68976982097186701</v>
      </c>
      <c r="Q271" s="16">
        <v>729.26</v>
      </c>
      <c r="S271" s="1"/>
    </row>
    <row r="272" spans="1:19" x14ac:dyDescent="0.2">
      <c r="A272" s="39">
        <f t="shared" si="9"/>
        <v>42317</v>
      </c>
      <c r="B272" s="16">
        <v>0</v>
      </c>
      <c r="C272" s="16">
        <v>97.58</v>
      </c>
      <c r="D272" s="16">
        <v>23.72</v>
      </c>
      <c r="E272" s="16">
        <v>22.09</v>
      </c>
      <c r="F272" s="16">
        <v>25.95</v>
      </c>
      <c r="G272" s="16">
        <v>2.77</v>
      </c>
      <c r="H272" s="16">
        <v>6.76</v>
      </c>
      <c r="I272" s="16">
        <v>333.19</v>
      </c>
      <c r="J272" s="38">
        <v>1.639</v>
      </c>
      <c r="K272" s="16">
        <v>8.0299999999999994</v>
      </c>
      <c r="L272" s="16">
        <v>22.72</v>
      </c>
      <c r="M272" s="16">
        <v>18.685734577378572</v>
      </c>
      <c r="N272" s="16">
        <f t="shared" si="11"/>
        <v>2.3269906073945918</v>
      </c>
      <c r="O272" s="16">
        <v>5.52</v>
      </c>
      <c r="P272" s="124">
        <f t="shared" si="10"/>
        <v>0.68742216687422164</v>
      </c>
      <c r="Q272" s="16">
        <v>729.9</v>
      </c>
      <c r="S272" s="1"/>
    </row>
    <row r="273" spans="1:19" x14ac:dyDescent="0.2">
      <c r="A273" s="39">
        <f t="shared" si="9"/>
        <v>42318</v>
      </c>
      <c r="B273" s="16">
        <v>0.5</v>
      </c>
      <c r="C273" s="16">
        <v>96.13</v>
      </c>
      <c r="D273" s="16">
        <v>24.35</v>
      </c>
      <c r="E273" s="16">
        <v>22.83</v>
      </c>
      <c r="F273" s="16">
        <v>27.76</v>
      </c>
      <c r="G273" s="16">
        <v>2.33</v>
      </c>
      <c r="H273" s="16">
        <v>8.25</v>
      </c>
      <c r="I273" s="16">
        <v>309.55</v>
      </c>
      <c r="J273" s="38">
        <v>2.1280000000000001</v>
      </c>
      <c r="K273" s="16">
        <v>9.93</v>
      </c>
      <c r="L273" s="16">
        <v>22.64</v>
      </c>
      <c r="M273" s="16">
        <v>23.121944138924338</v>
      </c>
      <c r="N273" s="16">
        <f t="shared" si="11"/>
        <v>2.3284938709893592</v>
      </c>
      <c r="O273" s="16">
        <v>6.75</v>
      </c>
      <c r="P273" s="124">
        <f t="shared" si="10"/>
        <v>0.6797583081570997</v>
      </c>
      <c r="Q273" s="16">
        <v>729.58</v>
      </c>
      <c r="S273" s="1"/>
    </row>
    <row r="274" spans="1:19" x14ac:dyDescent="0.2">
      <c r="A274" s="39">
        <f t="shared" si="9"/>
        <v>42319</v>
      </c>
      <c r="B274" s="16">
        <v>0</v>
      </c>
      <c r="C274" s="16">
        <v>94.89</v>
      </c>
      <c r="D274" s="16">
        <v>24.04</v>
      </c>
      <c r="E274" s="16">
        <v>22.64</v>
      </c>
      <c r="F274" s="16">
        <v>27.46</v>
      </c>
      <c r="G274" s="16">
        <v>2.58</v>
      </c>
      <c r="H274" s="16">
        <v>7.31</v>
      </c>
      <c r="I274" s="16">
        <v>315.5</v>
      </c>
      <c r="J274" s="38">
        <v>2.7719999999999998</v>
      </c>
      <c r="K274" s="16">
        <v>13.73</v>
      </c>
      <c r="L274" s="16">
        <v>22.65</v>
      </c>
      <c r="M274" s="16">
        <v>30.586820366560769</v>
      </c>
      <c r="N274" s="16">
        <f t="shared" si="11"/>
        <v>2.2277363704705584</v>
      </c>
      <c r="O274" s="16">
        <v>8.9</v>
      </c>
      <c r="P274" s="124">
        <f t="shared" si="10"/>
        <v>0.64821558630735621</v>
      </c>
      <c r="Q274" s="16">
        <v>729.23</v>
      </c>
      <c r="S274" s="1"/>
    </row>
    <row r="275" spans="1:19" x14ac:dyDescent="0.2">
      <c r="A275" s="39">
        <f t="shared" si="9"/>
        <v>42320</v>
      </c>
      <c r="B275" s="16">
        <v>0.625</v>
      </c>
      <c r="C275" s="16">
        <v>89.75</v>
      </c>
      <c r="D275" s="16">
        <v>25.03</v>
      </c>
      <c r="E275" s="16">
        <v>22.73</v>
      </c>
      <c r="F275" s="16">
        <v>29.68</v>
      </c>
      <c r="G275" s="16">
        <v>2.5</v>
      </c>
      <c r="H275" s="16">
        <v>7.49</v>
      </c>
      <c r="I275" s="16">
        <v>4.51</v>
      </c>
      <c r="J275" s="38">
        <v>3.36</v>
      </c>
      <c r="K275" s="16">
        <v>15.35</v>
      </c>
      <c r="L275" s="16">
        <v>22.59</v>
      </c>
      <c r="M275" s="16">
        <v>35.051109937990695</v>
      </c>
      <c r="N275" s="16">
        <f t="shared" si="11"/>
        <v>2.2834599308137262</v>
      </c>
      <c r="O275" s="16">
        <v>9.2319999999999993</v>
      </c>
      <c r="P275" s="124">
        <f t="shared" si="10"/>
        <v>0.60143322475570027</v>
      </c>
      <c r="Q275" s="16">
        <v>728.87</v>
      </c>
      <c r="S275" s="1"/>
    </row>
    <row r="276" spans="1:19" x14ac:dyDescent="0.2">
      <c r="A276" s="39">
        <f t="shared" si="9"/>
        <v>42321</v>
      </c>
      <c r="B276" s="16">
        <v>2.665</v>
      </c>
      <c r="C276" s="16">
        <v>96.07</v>
      </c>
      <c r="D276" s="16">
        <v>24.72</v>
      </c>
      <c r="E276" s="16">
        <v>23.17</v>
      </c>
      <c r="F276" s="16">
        <v>27.83</v>
      </c>
      <c r="G276" s="16">
        <v>2.89</v>
      </c>
      <c r="H276" s="16">
        <v>7.9</v>
      </c>
      <c r="I276" s="16">
        <v>332.82</v>
      </c>
      <c r="J276" s="38">
        <v>2.5310000000000001</v>
      </c>
      <c r="K276" s="16">
        <v>13.66</v>
      </c>
      <c r="L276" s="16">
        <v>22.43</v>
      </c>
      <c r="M276" s="16">
        <v>29.536887196984292</v>
      </c>
      <c r="N276" s="16">
        <f t="shared" si="11"/>
        <v>2.1622904243765952</v>
      </c>
      <c r="O276" s="16">
        <v>8.7309999999999999</v>
      </c>
      <c r="P276" s="124">
        <f t="shared" si="10"/>
        <v>0.63916544655929719</v>
      </c>
      <c r="Q276" s="16">
        <v>728.06</v>
      </c>
      <c r="S276" s="1"/>
    </row>
    <row r="277" spans="1:19" x14ac:dyDescent="0.2">
      <c r="A277" s="39">
        <f t="shared" ref="A277:A340" si="12">A276+1</f>
        <v>42322</v>
      </c>
      <c r="B277" s="16">
        <v>0</v>
      </c>
      <c r="C277" s="16">
        <v>99.76</v>
      </c>
      <c r="D277" s="16">
        <v>23.74</v>
      </c>
      <c r="E277" s="16">
        <v>23.04</v>
      </c>
      <c r="F277" s="16">
        <v>24.78</v>
      </c>
      <c r="G277" s="16">
        <v>2.2999999999999998</v>
      </c>
      <c r="H277" s="16">
        <v>5.65</v>
      </c>
      <c r="I277" s="16">
        <v>307.05</v>
      </c>
      <c r="J277" s="38">
        <v>0.59199999999999997</v>
      </c>
      <c r="K277" s="16">
        <v>3.15</v>
      </c>
      <c r="L277" s="16">
        <v>22.42</v>
      </c>
      <c r="M277" s="16">
        <v>7.4831930340839481</v>
      </c>
      <c r="N277" s="16">
        <f t="shared" si="11"/>
        <v>2.3756168362171266</v>
      </c>
      <c r="O277" s="16">
        <v>1.825</v>
      </c>
      <c r="P277" s="124">
        <f t="shared" si="10"/>
        <v>0.57936507936507942</v>
      </c>
      <c r="Q277" s="16">
        <v>728.13</v>
      </c>
      <c r="S277" s="1"/>
    </row>
    <row r="278" spans="1:19" x14ac:dyDescent="0.2">
      <c r="A278" s="39">
        <f t="shared" si="12"/>
        <v>42323</v>
      </c>
      <c r="B278" s="16">
        <v>31.555</v>
      </c>
      <c r="C278" s="16">
        <v>99.2</v>
      </c>
      <c r="D278" s="16">
        <v>23.34</v>
      </c>
      <c r="E278" s="16">
        <v>21.95</v>
      </c>
      <c r="F278" s="16">
        <v>26.66</v>
      </c>
      <c r="G278" s="16">
        <v>2.59</v>
      </c>
      <c r="H278" s="16">
        <v>8.6</v>
      </c>
      <c r="I278" s="16">
        <v>330.71</v>
      </c>
      <c r="J278" s="38">
        <v>1.2669999999999999</v>
      </c>
      <c r="K278" s="16">
        <v>6.18</v>
      </c>
      <c r="L278" s="16">
        <v>22.34</v>
      </c>
      <c r="M278" s="16">
        <v>14.379470661573672</v>
      </c>
      <c r="N278" s="16">
        <f t="shared" si="11"/>
        <v>2.3267751879569047</v>
      </c>
      <c r="O278" s="16">
        <v>4.3890000000000002</v>
      </c>
      <c r="P278" s="124">
        <f t="shared" si="10"/>
        <v>0.71019417475728164</v>
      </c>
      <c r="Q278" s="16">
        <v>728.53</v>
      </c>
      <c r="S278" s="1"/>
    </row>
    <row r="279" spans="1:19" x14ac:dyDescent="0.2">
      <c r="A279" s="39">
        <f t="shared" si="12"/>
        <v>42324</v>
      </c>
      <c r="B279" s="16">
        <v>15.010000000000002</v>
      </c>
      <c r="C279" s="16">
        <v>98.03</v>
      </c>
      <c r="D279" s="16">
        <v>22.7</v>
      </c>
      <c r="E279" s="16">
        <v>21.72</v>
      </c>
      <c r="F279" s="16">
        <v>24.42</v>
      </c>
      <c r="G279" s="16">
        <v>2.1800000000000002</v>
      </c>
      <c r="H279" s="16">
        <v>5.78</v>
      </c>
      <c r="I279" s="16">
        <v>125.29</v>
      </c>
      <c r="J279" s="38">
        <v>0.56999999999999995</v>
      </c>
      <c r="K279" s="16">
        <v>2.56</v>
      </c>
      <c r="L279" s="16">
        <v>22.41</v>
      </c>
      <c r="M279" s="16">
        <v>6.6094295265191931</v>
      </c>
      <c r="N279" s="16">
        <f t="shared" si="11"/>
        <v>2.5818084087965598</v>
      </c>
      <c r="O279" s="16">
        <v>1.222</v>
      </c>
      <c r="P279" s="124">
        <f t="shared" si="10"/>
        <v>0.47734374999999996</v>
      </c>
      <c r="Q279" s="16">
        <v>728.18</v>
      </c>
      <c r="S279" s="1"/>
    </row>
    <row r="280" spans="1:19" x14ac:dyDescent="0.2">
      <c r="A280" s="39">
        <f t="shared" si="12"/>
        <v>42325</v>
      </c>
      <c r="B280" s="16">
        <v>39.564999999999998</v>
      </c>
      <c r="C280" s="16">
        <v>93.37</v>
      </c>
      <c r="D280" s="16">
        <v>23.53</v>
      </c>
      <c r="E280" s="16">
        <v>21.44</v>
      </c>
      <c r="F280" s="16">
        <v>28.04</v>
      </c>
      <c r="G280" s="16">
        <v>3.13</v>
      </c>
      <c r="H280" s="16">
        <v>10.15</v>
      </c>
      <c r="I280" s="16">
        <v>155.74</v>
      </c>
      <c r="J280" s="38">
        <v>2.431</v>
      </c>
      <c r="K280" s="16">
        <v>10.74</v>
      </c>
      <c r="L280" s="16">
        <v>22.33</v>
      </c>
      <c r="M280" s="16">
        <v>24.587115854664777</v>
      </c>
      <c r="N280" s="16">
        <f t="shared" si="11"/>
        <v>2.2893031522034244</v>
      </c>
      <c r="O280" s="16">
        <v>7.9249999999999998</v>
      </c>
      <c r="P280" s="124">
        <f t="shared" si="10"/>
        <v>0.73789571694599621</v>
      </c>
      <c r="Q280" s="16">
        <v>727.39</v>
      </c>
      <c r="S280" s="1"/>
    </row>
    <row r="281" spans="1:19" x14ac:dyDescent="0.2">
      <c r="A281" s="39">
        <f t="shared" si="12"/>
        <v>42326</v>
      </c>
      <c r="B281" s="16">
        <v>0.125</v>
      </c>
      <c r="C281" s="16">
        <v>95.28</v>
      </c>
      <c r="D281" s="16">
        <v>23.39</v>
      </c>
      <c r="E281" s="16">
        <v>21.99</v>
      </c>
      <c r="F281" s="16">
        <v>26.86</v>
      </c>
      <c r="G281" s="16">
        <v>3.39</v>
      </c>
      <c r="H281" s="16">
        <v>9.5299999999999994</v>
      </c>
      <c r="I281" s="16">
        <v>171.57</v>
      </c>
      <c r="J281" s="38">
        <v>2.5139999999999998</v>
      </c>
      <c r="K281" s="16">
        <v>11.88</v>
      </c>
      <c r="L281" s="16">
        <v>22.28</v>
      </c>
      <c r="M281" s="16">
        <v>26.997849503243025</v>
      </c>
      <c r="N281" s="16">
        <f t="shared" si="11"/>
        <v>2.2725462544817359</v>
      </c>
      <c r="O281" s="16">
        <v>8.5559999999999992</v>
      </c>
      <c r="P281" s="124">
        <f t="shared" si="10"/>
        <v>0.72020202020202007</v>
      </c>
      <c r="Q281" s="16">
        <v>727.85</v>
      </c>
      <c r="S281" s="1"/>
    </row>
    <row r="282" spans="1:19" x14ac:dyDescent="0.2">
      <c r="A282" s="39">
        <f t="shared" si="12"/>
        <v>42327</v>
      </c>
      <c r="B282" s="16">
        <v>1.625</v>
      </c>
      <c r="C282" s="16">
        <v>96.82</v>
      </c>
      <c r="D282" s="16">
        <v>23.32</v>
      </c>
      <c r="E282" s="16">
        <v>21.75</v>
      </c>
      <c r="F282" s="16">
        <v>27.52</v>
      </c>
      <c r="G282" s="16">
        <v>2.5099999999999998</v>
      </c>
      <c r="H282" s="16">
        <v>7.27</v>
      </c>
      <c r="I282" s="16">
        <v>158.59</v>
      </c>
      <c r="J282" s="38">
        <v>2.1589999999999998</v>
      </c>
      <c r="K282" s="16">
        <v>10.36</v>
      </c>
      <c r="L282" s="16">
        <v>22.16</v>
      </c>
      <c r="M282" s="16">
        <v>23.776856369453441</v>
      </c>
      <c r="N282" s="16">
        <f t="shared" si="11"/>
        <v>2.2950633561248495</v>
      </c>
      <c r="O282" s="16">
        <v>7.3869999999999996</v>
      </c>
      <c r="P282" s="124">
        <f t="shared" si="10"/>
        <v>0.71303088803088799</v>
      </c>
      <c r="Q282" s="16">
        <v>728.86</v>
      </c>
      <c r="S282" s="1"/>
    </row>
    <row r="283" spans="1:19" x14ac:dyDescent="0.2">
      <c r="A283" s="39">
        <f t="shared" si="12"/>
        <v>42328</v>
      </c>
      <c r="B283" s="16">
        <v>0.125</v>
      </c>
      <c r="C283" s="16">
        <v>90.02</v>
      </c>
      <c r="D283" s="16">
        <v>24.52</v>
      </c>
      <c r="E283" s="16">
        <v>21.58</v>
      </c>
      <c r="F283" s="16">
        <v>29.41</v>
      </c>
      <c r="G283" s="16">
        <v>2.2799999999999998</v>
      </c>
      <c r="H283" s="16">
        <v>5.43</v>
      </c>
      <c r="I283" s="16">
        <v>151.11000000000001</v>
      </c>
      <c r="J283" s="38">
        <v>3.3079999999999998</v>
      </c>
      <c r="K283" s="16">
        <v>15.54</v>
      </c>
      <c r="L283" s="16">
        <v>22.17</v>
      </c>
      <c r="M283" s="16">
        <v>33.556130211757832</v>
      </c>
      <c r="N283" s="16">
        <f t="shared" si="11"/>
        <v>2.159339138465755</v>
      </c>
      <c r="O283" s="16">
        <v>9.9979999999999993</v>
      </c>
      <c r="P283" s="124">
        <f t="shared" si="10"/>
        <v>0.64337194337194337</v>
      </c>
      <c r="Q283" s="16">
        <v>728.3</v>
      </c>
      <c r="S283" s="1"/>
    </row>
    <row r="284" spans="1:19" x14ac:dyDescent="0.2">
      <c r="A284" s="39">
        <f t="shared" si="12"/>
        <v>42329</v>
      </c>
      <c r="B284" s="16">
        <v>0</v>
      </c>
      <c r="C284" s="16">
        <v>89.07</v>
      </c>
      <c r="D284" s="16">
        <v>24.96</v>
      </c>
      <c r="E284" s="16">
        <v>22.56</v>
      </c>
      <c r="F284" s="16">
        <v>30.75</v>
      </c>
      <c r="G284" s="16">
        <v>2.29</v>
      </c>
      <c r="H284" s="16">
        <v>7.74</v>
      </c>
      <c r="I284" s="16">
        <v>95.12</v>
      </c>
      <c r="J284" s="38">
        <v>3.452</v>
      </c>
      <c r="K284" s="16">
        <v>15.24</v>
      </c>
      <c r="L284" s="16">
        <v>22.13</v>
      </c>
      <c r="M284" s="16">
        <v>34.738341827896321</v>
      </c>
      <c r="N284" s="16">
        <f t="shared" si="11"/>
        <v>2.279418755111307</v>
      </c>
      <c r="O284" s="16">
        <v>9.1820000000000004</v>
      </c>
      <c r="P284" s="124">
        <f t="shared" si="10"/>
        <v>0.60249343832020996</v>
      </c>
      <c r="Q284" s="16">
        <v>728</v>
      </c>
      <c r="S284" s="1"/>
    </row>
    <row r="285" spans="1:19" x14ac:dyDescent="0.2">
      <c r="A285" s="39">
        <f t="shared" si="12"/>
        <v>42330</v>
      </c>
      <c r="B285" s="16">
        <v>2.5299999999999998</v>
      </c>
      <c r="C285" s="16">
        <v>89.87</v>
      </c>
      <c r="D285" s="16">
        <v>24.94</v>
      </c>
      <c r="E285" s="16">
        <v>22.46</v>
      </c>
      <c r="F285" s="16">
        <v>29.89</v>
      </c>
      <c r="G285" s="16">
        <v>2.17</v>
      </c>
      <c r="H285" s="16">
        <v>5.92</v>
      </c>
      <c r="I285" s="16">
        <v>14.68</v>
      </c>
      <c r="J285" s="38">
        <v>3.0339999999999998</v>
      </c>
      <c r="K285" s="16">
        <v>13.95</v>
      </c>
      <c r="L285" s="16">
        <v>21.99</v>
      </c>
      <c r="M285" s="16">
        <v>31.634939135498573</v>
      </c>
      <c r="N285" s="16">
        <f t="shared" si="11"/>
        <v>2.267737572437174</v>
      </c>
      <c r="O285" s="16">
        <v>8.73</v>
      </c>
      <c r="P285" s="124">
        <f t="shared" si="10"/>
        <v>0.62580645161290327</v>
      </c>
      <c r="Q285" s="16">
        <v>728.48</v>
      </c>
      <c r="S285" s="1"/>
    </row>
    <row r="286" spans="1:19" x14ac:dyDescent="0.2">
      <c r="A286" s="39">
        <f t="shared" si="12"/>
        <v>42331</v>
      </c>
      <c r="B286" s="16">
        <v>0.25</v>
      </c>
      <c r="C286" s="16">
        <v>86.78</v>
      </c>
      <c r="D286" s="16">
        <v>25.29</v>
      </c>
      <c r="E286" s="16">
        <v>22.32</v>
      </c>
      <c r="F286" s="16">
        <v>29.62</v>
      </c>
      <c r="G286" s="16">
        <v>3.3</v>
      </c>
      <c r="H286" s="16">
        <v>8.64</v>
      </c>
      <c r="I286" s="16">
        <v>45.21</v>
      </c>
      <c r="J286" s="38">
        <v>3.97</v>
      </c>
      <c r="K286" s="16">
        <v>17.48</v>
      </c>
      <c r="L286" s="16">
        <v>22</v>
      </c>
      <c r="M286" s="16">
        <v>38.548151168949211</v>
      </c>
      <c r="N286" s="16">
        <f t="shared" si="11"/>
        <v>2.2052718060039593</v>
      </c>
      <c r="O286" s="16">
        <v>10.612</v>
      </c>
      <c r="P286" s="124">
        <f t="shared" si="10"/>
        <v>0.60709382151029745</v>
      </c>
      <c r="Q286" s="16">
        <v>728.88</v>
      </c>
      <c r="S286" s="1"/>
    </row>
    <row r="287" spans="1:19" x14ac:dyDescent="0.2">
      <c r="A287" s="39">
        <f t="shared" si="12"/>
        <v>42332</v>
      </c>
      <c r="B287" s="16">
        <v>14.11</v>
      </c>
      <c r="C287" s="16">
        <v>94.6</v>
      </c>
      <c r="D287" s="16">
        <v>22.74</v>
      </c>
      <c r="E287" s="16">
        <v>21.21</v>
      </c>
      <c r="F287" s="16">
        <v>24.66</v>
      </c>
      <c r="G287" s="16">
        <v>3.76</v>
      </c>
      <c r="H287" s="16">
        <v>11.94</v>
      </c>
      <c r="I287" s="16">
        <v>14.27</v>
      </c>
      <c r="J287" s="38">
        <v>0.34399999999999997</v>
      </c>
      <c r="K287" s="16">
        <v>0.81</v>
      </c>
      <c r="L287" s="16">
        <v>22.11</v>
      </c>
      <c r="M287" s="16">
        <v>2.4274952544783295</v>
      </c>
      <c r="N287" s="16">
        <f t="shared" si="11"/>
        <v>2.9969077215781845</v>
      </c>
      <c r="O287" s="16">
        <v>-0.76600000000000001</v>
      </c>
      <c r="P287" s="124">
        <f t="shared" si="10"/>
        <v>-0.94567901234567897</v>
      </c>
      <c r="Q287" s="16">
        <v>729.33</v>
      </c>
      <c r="S287" s="1"/>
    </row>
    <row r="288" spans="1:19" x14ac:dyDescent="0.2">
      <c r="A288" s="39">
        <f t="shared" si="12"/>
        <v>42333</v>
      </c>
      <c r="B288" s="16">
        <v>0.125</v>
      </c>
      <c r="C288" s="16">
        <v>88.84</v>
      </c>
      <c r="D288" s="16">
        <v>25.18</v>
      </c>
      <c r="E288" s="16">
        <v>22.43</v>
      </c>
      <c r="F288" s="16">
        <v>29.31</v>
      </c>
      <c r="G288" s="16">
        <v>4.16</v>
      </c>
      <c r="H288" s="16">
        <v>10.92</v>
      </c>
      <c r="I288" s="16">
        <v>42.92</v>
      </c>
      <c r="J288" s="38">
        <v>3.794</v>
      </c>
      <c r="K288" s="16">
        <v>16.829999999999998</v>
      </c>
      <c r="L288" s="16">
        <v>21.86</v>
      </c>
      <c r="M288" s="16">
        <v>37.665488458251936</v>
      </c>
      <c r="N288" s="16">
        <f t="shared" si="11"/>
        <v>2.2379969375075426</v>
      </c>
      <c r="O288" s="16">
        <v>11.348000000000001</v>
      </c>
      <c r="P288" s="124">
        <f t="shared" si="10"/>
        <v>0.67427213309566258</v>
      </c>
      <c r="Q288" s="16">
        <v>728.79</v>
      </c>
      <c r="S288" s="1"/>
    </row>
    <row r="289" spans="1:19" x14ac:dyDescent="0.2">
      <c r="A289" s="39">
        <f t="shared" si="12"/>
        <v>42334</v>
      </c>
      <c r="B289" s="16">
        <v>0</v>
      </c>
      <c r="C289" s="16">
        <v>87.12</v>
      </c>
      <c r="D289" s="16">
        <v>25.64</v>
      </c>
      <c r="E289" s="16">
        <v>23.71</v>
      </c>
      <c r="F289" s="16">
        <v>29.81</v>
      </c>
      <c r="G289" s="16">
        <v>4.29</v>
      </c>
      <c r="H289" s="16">
        <v>10.09</v>
      </c>
      <c r="I289" s="16">
        <v>34.979999999999997</v>
      </c>
      <c r="J289" s="38">
        <v>3.8039999999999998</v>
      </c>
      <c r="K289" s="16">
        <v>16.13</v>
      </c>
      <c r="L289" s="16">
        <v>21.83</v>
      </c>
      <c r="M289" s="16">
        <v>36.460899234236528</v>
      </c>
      <c r="N289" s="16">
        <f t="shared" si="11"/>
        <v>2.2604401261150979</v>
      </c>
      <c r="O289" s="16">
        <v>9.1809999999999992</v>
      </c>
      <c r="P289" s="124">
        <f t="shared" si="10"/>
        <v>0.56918784872907624</v>
      </c>
      <c r="Q289" s="16">
        <v>729.28</v>
      </c>
      <c r="S289" s="1"/>
    </row>
    <row r="290" spans="1:19" x14ac:dyDescent="0.2">
      <c r="A290" s="39">
        <f t="shared" si="12"/>
        <v>42335</v>
      </c>
      <c r="B290" s="16">
        <v>0</v>
      </c>
      <c r="C290" s="16">
        <v>87.36</v>
      </c>
      <c r="D290" s="16">
        <v>25.35</v>
      </c>
      <c r="E290" s="16">
        <v>23.47</v>
      </c>
      <c r="F290" s="16">
        <v>30.01</v>
      </c>
      <c r="G290" s="16">
        <v>3.73</v>
      </c>
      <c r="H290" s="16">
        <v>11.17</v>
      </c>
      <c r="I290" s="16">
        <v>10.68</v>
      </c>
      <c r="J290" s="38">
        <v>3.9449999999999998</v>
      </c>
      <c r="K290" s="16">
        <v>17.18</v>
      </c>
      <c r="L290" s="16">
        <v>21.83</v>
      </c>
      <c r="M290" s="16">
        <v>36.211116746313095</v>
      </c>
      <c r="N290" s="16">
        <f t="shared" si="11"/>
        <v>2.1077483554314957</v>
      </c>
      <c r="O290" s="16">
        <v>9.41</v>
      </c>
      <c r="P290" s="124">
        <f t="shared" si="10"/>
        <v>0.54772991850989527</v>
      </c>
      <c r="Q290" s="16">
        <v>729.25</v>
      </c>
      <c r="S290" s="1"/>
    </row>
    <row r="291" spans="1:19" x14ac:dyDescent="0.2">
      <c r="A291" s="39">
        <f t="shared" si="12"/>
        <v>42336</v>
      </c>
      <c r="B291" s="16">
        <v>0</v>
      </c>
      <c r="C291" s="16">
        <v>89.44</v>
      </c>
      <c r="D291" s="16">
        <v>25</v>
      </c>
      <c r="E291" s="16">
        <v>23.17</v>
      </c>
      <c r="F291" s="16">
        <v>28</v>
      </c>
      <c r="G291" s="16">
        <v>4.76</v>
      </c>
      <c r="H291" s="16">
        <v>10.92</v>
      </c>
      <c r="I291" s="16">
        <v>351.84</v>
      </c>
      <c r="J291" s="38">
        <v>4.3490000000000002</v>
      </c>
      <c r="K291" s="16">
        <v>20.46</v>
      </c>
      <c r="L291" s="16">
        <v>21.82</v>
      </c>
      <c r="M291" s="16">
        <v>43.594776945361481</v>
      </c>
      <c r="N291" s="16">
        <f t="shared" si="11"/>
        <v>2.130732011014735</v>
      </c>
      <c r="O291" s="16">
        <v>11.981999999999999</v>
      </c>
      <c r="P291" s="124">
        <f t="shared" si="10"/>
        <v>0.58563049853372429</v>
      </c>
      <c r="Q291" s="16">
        <v>728.96</v>
      </c>
      <c r="S291" s="1"/>
    </row>
    <row r="292" spans="1:19" x14ac:dyDescent="0.2">
      <c r="A292" s="39">
        <f t="shared" si="12"/>
        <v>42337</v>
      </c>
      <c r="B292" s="16">
        <v>0</v>
      </c>
      <c r="C292" s="16">
        <v>89.8</v>
      </c>
      <c r="D292" s="16">
        <v>24.81</v>
      </c>
      <c r="E292" s="16">
        <v>23.31</v>
      </c>
      <c r="F292" s="16">
        <v>27.93</v>
      </c>
      <c r="G292" s="16">
        <v>4.41</v>
      </c>
      <c r="H292" s="16">
        <v>10.53</v>
      </c>
      <c r="I292" s="16">
        <v>353.23</v>
      </c>
      <c r="J292" s="38">
        <v>3.5339999999999998</v>
      </c>
      <c r="K292" s="16">
        <v>15.95</v>
      </c>
      <c r="L292" s="16">
        <v>21.79</v>
      </c>
      <c r="M292" s="16">
        <v>35.904655838438849</v>
      </c>
      <c r="N292" s="16">
        <f t="shared" si="11"/>
        <v>2.2510756011560407</v>
      </c>
      <c r="O292" s="16">
        <v>9.0939999999999994</v>
      </c>
      <c r="P292" s="124">
        <f t="shared" si="10"/>
        <v>0.57015673981191217</v>
      </c>
      <c r="Q292" s="16">
        <v>728.33</v>
      </c>
      <c r="S292" s="1"/>
    </row>
    <row r="293" spans="1:19" x14ac:dyDescent="0.2">
      <c r="A293" s="39">
        <f t="shared" si="12"/>
        <v>42338</v>
      </c>
      <c r="B293" s="16">
        <v>0</v>
      </c>
      <c r="C293" s="16">
        <v>89.95</v>
      </c>
      <c r="D293" s="16">
        <v>24.34</v>
      </c>
      <c r="E293" s="16">
        <v>22.63</v>
      </c>
      <c r="F293" s="16">
        <v>27.62</v>
      </c>
      <c r="G293" s="16">
        <v>5.1100000000000003</v>
      </c>
      <c r="H293" s="16">
        <v>11.37</v>
      </c>
      <c r="I293" s="16">
        <v>355.44</v>
      </c>
      <c r="J293" s="38">
        <v>3.87</v>
      </c>
      <c r="K293" s="16">
        <v>17.98</v>
      </c>
      <c r="L293" s="16">
        <v>21.76</v>
      </c>
      <c r="M293" s="16">
        <v>38.56448077469723</v>
      </c>
      <c r="N293" s="16">
        <f t="shared" si="11"/>
        <v>2.1448543256227603</v>
      </c>
      <c r="O293" s="16">
        <v>11.278</v>
      </c>
      <c r="P293" s="124">
        <f t="shared" si="10"/>
        <v>0.62725250278086764</v>
      </c>
      <c r="Q293" s="16">
        <v>727.84</v>
      </c>
      <c r="S293" s="1"/>
    </row>
    <row r="294" spans="1:19" x14ac:dyDescent="0.2">
      <c r="A294" s="39">
        <f t="shared" si="12"/>
        <v>42339</v>
      </c>
      <c r="B294" s="16">
        <v>0.125</v>
      </c>
      <c r="C294" s="16">
        <v>93.19</v>
      </c>
      <c r="D294" s="16">
        <v>24.16</v>
      </c>
      <c r="E294" s="16">
        <v>22.76</v>
      </c>
      <c r="F294" s="16">
        <v>27.49</v>
      </c>
      <c r="G294" s="16">
        <v>5.16</v>
      </c>
      <c r="H294" s="16">
        <v>10.88</v>
      </c>
      <c r="I294" s="16">
        <v>340.78</v>
      </c>
      <c r="J294" s="38">
        <v>3.0640000000000001</v>
      </c>
      <c r="K294" s="16">
        <v>15.2</v>
      </c>
      <c r="L294" s="16">
        <v>21.68</v>
      </c>
      <c r="M294" s="16">
        <v>32.688069106200324</v>
      </c>
      <c r="N294" s="16">
        <f t="shared" si="11"/>
        <v>2.1505308622500214</v>
      </c>
      <c r="O294" s="16">
        <v>9.5790000000000006</v>
      </c>
      <c r="P294" s="124">
        <f t="shared" si="10"/>
        <v>0.63019736842105267</v>
      </c>
      <c r="Q294" s="16">
        <v>728.34</v>
      </c>
      <c r="S294" s="1"/>
    </row>
    <row r="295" spans="1:19" x14ac:dyDescent="0.2">
      <c r="A295" s="39">
        <f t="shared" si="12"/>
        <v>42340</v>
      </c>
      <c r="B295" s="16">
        <v>1.75</v>
      </c>
      <c r="C295" s="16">
        <v>98.69</v>
      </c>
      <c r="D295" s="16">
        <v>23.59</v>
      </c>
      <c r="E295" s="16">
        <v>22.93</v>
      </c>
      <c r="F295" s="16">
        <v>24.55</v>
      </c>
      <c r="G295" s="16">
        <v>4.54</v>
      </c>
      <c r="H295" s="16">
        <v>8.8800000000000008</v>
      </c>
      <c r="I295" s="16">
        <v>325.57</v>
      </c>
      <c r="J295" s="38">
        <v>1.1870000000000001</v>
      </c>
      <c r="K295" s="16">
        <v>6.74</v>
      </c>
      <c r="L295" s="16">
        <v>21.58</v>
      </c>
      <c r="M295" s="16">
        <v>15.924130405293901</v>
      </c>
      <c r="N295" s="16">
        <f t="shared" si="11"/>
        <v>2.3626306239308459</v>
      </c>
      <c r="O295" s="16">
        <v>5.0640000000000001</v>
      </c>
      <c r="P295" s="124">
        <f t="shared" ref="P295:P358" si="13">O295/K295</f>
        <v>0.75133531157270028</v>
      </c>
      <c r="Q295" s="16">
        <v>728.68</v>
      </c>
      <c r="S295" s="1"/>
    </row>
    <row r="296" spans="1:19" x14ac:dyDescent="0.2">
      <c r="A296" s="39">
        <f t="shared" si="12"/>
        <v>42341</v>
      </c>
      <c r="B296" s="16">
        <v>59.375</v>
      </c>
      <c r="C296" s="16">
        <v>99.92</v>
      </c>
      <c r="D296" s="16">
        <v>23.84</v>
      </c>
      <c r="E296" s="16">
        <v>23.17</v>
      </c>
      <c r="F296" s="16">
        <v>24.85</v>
      </c>
      <c r="G296" s="16">
        <v>3.36</v>
      </c>
      <c r="H296" s="16">
        <v>8.94</v>
      </c>
      <c r="I296" s="16">
        <v>320.27999999999997</v>
      </c>
      <c r="J296" s="38">
        <v>0.52600000000000002</v>
      </c>
      <c r="K296" s="16">
        <v>2.87</v>
      </c>
      <c r="L296" s="16">
        <v>21.5</v>
      </c>
      <c r="M296" s="16">
        <v>7.0342584760589837</v>
      </c>
      <c r="N296" s="16">
        <f t="shared" si="11"/>
        <v>2.4509611414839663</v>
      </c>
      <c r="O296" s="16">
        <v>2.0379999999999998</v>
      </c>
      <c r="P296" s="124">
        <f t="shared" si="13"/>
        <v>0.71010452961672466</v>
      </c>
      <c r="Q296" s="16">
        <v>729.92</v>
      </c>
      <c r="S296" s="1"/>
    </row>
    <row r="297" spans="1:19" x14ac:dyDescent="0.2">
      <c r="A297" s="39">
        <f t="shared" si="12"/>
        <v>42342</v>
      </c>
      <c r="B297" s="16">
        <v>10.41</v>
      </c>
      <c r="C297" s="16">
        <v>98.43</v>
      </c>
      <c r="D297" s="16">
        <v>24.31</v>
      </c>
      <c r="E297" s="16">
        <v>22.32</v>
      </c>
      <c r="F297" s="16">
        <v>27.22</v>
      </c>
      <c r="G297" s="16">
        <v>3.59</v>
      </c>
      <c r="H297" s="16">
        <v>8.84</v>
      </c>
      <c r="I297" s="16">
        <v>328.95</v>
      </c>
      <c r="J297" s="38">
        <v>2.157</v>
      </c>
      <c r="K297" s="16">
        <v>11.4</v>
      </c>
      <c r="L297" s="16">
        <v>21.41</v>
      </c>
      <c r="M297" s="16">
        <v>26.337839670919564</v>
      </c>
      <c r="N297" s="16">
        <f t="shared" si="11"/>
        <v>2.3103368132385582</v>
      </c>
      <c r="O297" s="16">
        <v>8.5180000000000007</v>
      </c>
      <c r="P297" s="124">
        <f t="shared" si="13"/>
        <v>0.74719298245614041</v>
      </c>
      <c r="Q297" s="16">
        <v>730.65</v>
      </c>
      <c r="S297" s="1"/>
    </row>
    <row r="298" spans="1:19" x14ac:dyDescent="0.2">
      <c r="A298" s="39">
        <f t="shared" si="12"/>
        <v>42343</v>
      </c>
      <c r="B298" s="16">
        <v>1.26</v>
      </c>
      <c r="C298" s="16">
        <v>94.75</v>
      </c>
      <c r="D298" s="16">
        <v>25.02</v>
      </c>
      <c r="E298" s="16">
        <v>23.03</v>
      </c>
      <c r="F298" s="16">
        <v>28.3</v>
      </c>
      <c r="G298" s="16">
        <v>2.6</v>
      </c>
      <c r="H298" s="16">
        <v>6.88</v>
      </c>
      <c r="I298" s="16">
        <v>7.62</v>
      </c>
      <c r="J298" s="38">
        <v>2.0449999999999999</v>
      </c>
      <c r="K298" s="16">
        <v>9.43</v>
      </c>
      <c r="L298" s="16">
        <v>21.37</v>
      </c>
      <c r="M298" s="16">
        <v>22.34503506545234</v>
      </c>
      <c r="N298" s="16">
        <f t="shared" si="11"/>
        <v>2.3695689358910221</v>
      </c>
      <c r="O298" s="16">
        <v>5.8029999999999999</v>
      </c>
      <c r="P298" s="124">
        <f t="shared" si="13"/>
        <v>0.61537645811240727</v>
      </c>
      <c r="Q298" s="16">
        <v>730.47</v>
      </c>
      <c r="S298" s="1"/>
    </row>
    <row r="299" spans="1:19" x14ac:dyDescent="0.2">
      <c r="A299" s="39">
        <f t="shared" si="12"/>
        <v>42344</v>
      </c>
      <c r="B299" s="16">
        <v>0</v>
      </c>
      <c r="C299" s="16">
        <v>86.64</v>
      </c>
      <c r="D299" s="16">
        <v>25.67</v>
      </c>
      <c r="E299" s="16">
        <v>23.41</v>
      </c>
      <c r="F299" s="16">
        <v>30.08</v>
      </c>
      <c r="G299" s="16">
        <v>3.55</v>
      </c>
      <c r="H299" s="16">
        <v>10.210000000000001</v>
      </c>
      <c r="I299" s="16">
        <v>28.57</v>
      </c>
      <c r="J299" s="38">
        <v>4.2279999999999998</v>
      </c>
      <c r="K299" s="16">
        <v>19.190000000000001</v>
      </c>
      <c r="L299" s="16">
        <v>21.48</v>
      </c>
      <c r="M299" s="16">
        <v>44.410220432397587</v>
      </c>
      <c r="N299" s="16">
        <f t="shared" si="11"/>
        <v>2.3142376462948193</v>
      </c>
      <c r="O299" s="16">
        <v>11.667999999999999</v>
      </c>
      <c r="P299" s="124">
        <f t="shared" si="13"/>
        <v>0.60802501302761847</v>
      </c>
      <c r="Q299" s="16">
        <v>729.49</v>
      </c>
      <c r="S299" s="1"/>
    </row>
    <row r="300" spans="1:19" x14ac:dyDescent="0.2">
      <c r="A300" s="39">
        <f t="shared" si="12"/>
        <v>42345</v>
      </c>
      <c r="B300" s="16">
        <v>0</v>
      </c>
      <c r="C300" s="16">
        <v>88.56</v>
      </c>
      <c r="D300" s="16">
        <v>25.01</v>
      </c>
      <c r="E300" s="16">
        <v>22.97</v>
      </c>
      <c r="F300" s="16">
        <v>28.47</v>
      </c>
      <c r="G300" s="16">
        <v>4.08</v>
      </c>
      <c r="H300" s="16">
        <v>10.6</v>
      </c>
      <c r="I300" s="16">
        <v>358.02</v>
      </c>
      <c r="J300" s="38">
        <v>4.2510000000000003</v>
      </c>
      <c r="K300" s="16">
        <v>19.489999999999998</v>
      </c>
      <c r="L300" s="16">
        <v>21.49</v>
      </c>
      <c r="M300" s="16">
        <v>44.749772551919939</v>
      </c>
      <c r="N300" s="16">
        <f t="shared" si="11"/>
        <v>2.2960375860400175</v>
      </c>
      <c r="O300" s="16">
        <v>11.125</v>
      </c>
      <c r="P300" s="124">
        <f t="shared" si="13"/>
        <v>0.57080554130323247</v>
      </c>
      <c r="Q300" s="16">
        <v>728.71</v>
      </c>
      <c r="S300" s="1"/>
    </row>
    <row r="301" spans="1:19" x14ac:dyDescent="0.2">
      <c r="A301" s="39">
        <f t="shared" si="12"/>
        <v>42346</v>
      </c>
      <c r="B301" s="16">
        <v>3.1799999999999997</v>
      </c>
      <c r="C301" s="16">
        <v>93.59</v>
      </c>
      <c r="D301" s="16">
        <v>24.45</v>
      </c>
      <c r="E301" s="16">
        <v>22.76</v>
      </c>
      <c r="F301" s="16">
        <v>27.98</v>
      </c>
      <c r="G301" s="16">
        <v>2.92</v>
      </c>
      <c r="H301" s="16">
        <v>7.86</v>
      </c>
      <c r="I301" s="16">
        <v>351.54</v>
      </c>
      <c r="J301" s="38">
        <v>2.4039999999999999</v>
      </c>
      <c r="K301" s="16">
        <v>11.02</v>
      </c>
      <c r="L301" s="16">
        <v>21.41</v>
      </c>
      <c r="M301" s="16">
        <v>25.865231504561486</v>
      </c>
      <c r="N301" s="16">
        <f t="shared" si="11"/>
        <v>2.3471171964211877</v>
      </c>
      <c r="O301" s="16">
        <v>6.5410000000000004</v>
      </c>
      <c r="P301" s="124">
        <f t="shared" si="13"/>
        <v>0.59355716878402909</v>
      </c>
      <c r="Q301" s="16">
        <v>729.18</v>
      </c>
      <c r="S301" s="1"/>
    </row>
    <row r="302" spans="1:19" x14ac:dyDescent="0.2">
      <c r="A302" s="39">
        <f t="shared" si="12"/>
        <v>42347</v>
      </c>
      <c r="B302" s="16">
        <v>4.8</v>
      </c>
      <c r="C302" s="16">
        <v>94.67</v>
      </c>
      <c r="D302" s="16">
        <v>24.62</v>
      </c>
      <c r="E302" s="16">
        <v>22.97</v>
      </c>
      <c r="F302" s="16">
        <v>28.03</v>
      </c>
      <c r="G302" s="16">
        <v>3.33</v>
      </c>
      <c r="H302" s="16">
        <v>8.8800000000000008</v>
      </c>
      <c r="I302" s="16">
        <v>335.93</v>
      </c>
      <c r="J302" s="38">
        <v>3.214</v>
      </c>
      <c r="K302" s="16">
        <v>15.73</v>
      </c>
      <c r="L302" s="16">
        <v>21.37</v>
      </c>
      <c r="M302" s="16">
        <v>37.196077093019134</v>
      </c>
      <c r="N302" s="16">
        <f t="shared" si="11"/>
        <v>2.3646584293082729</v>
      </c>
      <c r="O302" s="16">
        <v>11.432</v>
      </c>
      <c r="P302" s="124">
        <f t="shared" si="13"/>
        <v>0.72676414494596309</v>
      </c>
      <c r="Q302" s="16">
        <v>729.7</v>
      </c>
      <c r="S302" s="1"/>
    </row>
    <row r="303" spans="1:19" x14ac:dyDescent="0.2">
      <c r="A303" s="39">
        <f t="shared" si="12"/>
        <v>42348</v>
      </c>
      <c r="B303" s="16">
        <v>5.0599999999999996</v>
      </c>
      <c r="C303" s="16">
        <v>93.96</v>
      </c>
      <c r="D303" s="16">
        <v>24.77</v>
      </c>
      <c r="E303" s="16">
        <v>22.56</v>
      </c>
      <c r="F303" s="16">
        <v>29.45</v>
      </c>
      <c r="G303" s="16">
        <v>3.02</v>
      </c>
      <c r="H303" s="16">
        <v>9.0399999999999991</v>
      </c>
      <c r="I303" s="16">
        <v>337.69</v>
      </c>
      <c r="J303" s="38">
        <v>2.7160000000000002</v>
      </c>
      <c r="K303" s="16">
        <v>13.04</v>
      </c>
      <c r="L303" s="16">
        <v>21.32</v>
      </c>
      <c r="M303" s="16">
        <v>30.849994859198187</v>
      </c>
      <c r="N303" s="16">
        <f t="shared" si="11"/>
        <v>2.3657971517790024</v>
      </c>
      <c r="O303" s="16">
        <v>8.4930000000000003</v>
      </c>
      <c r="P303" s="124">
        <f t="shared" si="13"/>
        <v>0.65130368098159519</v>
      </c>
      <c r="Q303" s="16">
        <v>729.57</v>
      </c>
      <c r="S303" s="1"/>
    </row>
    <row r="304" spans="1:19" x14ac:dyDescent="0.2">
      <c r="A304" s="39">
        <f t="shared" si="12"/>
        <v>42349</v>
      </c>
      <c r="B304" s="16">
        <v>0</v>
      </c>
      <c r="C304" s="16">
        <v>83.99</v>
      </c>
      <c r="D304" s="16">
        <v>25.46</v>
      </c>
      <c r="E304" s="16">
        <v>23.24</v>
      </c>
      <c r="F304" s="16">
        <v>29.61</v>
      </c>
      <c r="G304" s="16">
        <v>3.11</v>
      </c>
      <c r="H304" s="16">
        <v>6.94</v>
      </c>
      <c r="I304" s="16">
        <v>15.42</v>
      </c>
      <c r="J304" s="38">
        <v>3.722</v>
      </c>
      <c r="K304" s="16">
        <v>15.38</v>
      </c>
      <c r="L304" s="16">
        <v>21.45</v>
      </c>
      <c r="M304" s="16">
        <v>35.80546860352495</v>
      </c>
      <c r="N304" s="16">
        <f t="shared" si="11"/>
        <v>2.3280538753917392</v>
      </c>
      <c r="O304" s="16">
        <v>8.3119999999999994</v>
      </c>
      <c r="P304" s="124">
        <f t="shared" si="13"/>
        <v>0.54044213263979191</v>
      </c>
      <c r="Q304" s="16">
        <v>729.24</v>
      </c>
      <c r="S304" s="1"/>
    </row>
    <row r="305" spans="1:19" x14ac:dyDescent="0.2">
      <c r="A305" s="39">
        <f t="shared" si="12"/>
        <v>42350</v>
      </c>
      <c r="B305" s="16">
        <v>0</v>
      </c>
      <c r="C305" s="16">
        <v>91.89</v>
      </c>
      <c r="D305" s="16">
        <v>25.08</v>
      </c>
      <c r="E305" s="16">
        <v>23.14</v>
      </c>
      <c r="F305" s="16">
        <v>28.5</v>
      </c>
      <c r="G305" s="16">
        <v>2.9</v>
      </c>
      <c r="H305" s="16">
        <v>8.82</v>
      </c>
      <c r="I305" s="16">
        <v>354.09</v>
      </c>
      <c r="J305" s="38">
        <v>3.0680000000000001</v>
      </c>
      <c r="K305" s="16">
        <v>14.18</v>
      </c>
      <c r="L305" s="16">
        <v>21.29</v>
      </c>
      <c r="M305" s="16">
        <v>30.615677976718647</v>
      </c>
      <c r="N305" s="16">
        <f t="shared" si="11"/>
        <v>2.1590746104879157</v>
      </c>
      <c r="O305" s="16">
        <v>8.2430000000000003</v>
      </c>
      <c r="P305" s="124">
        <f t="shared" si="13"/>
        <v>0.58131170662905507</v>
      </c>
      <c r="Q305" s="16">
        <v>729.09</v>
      </c>
      <c r="S305" s="1"/>
    </row>
    <row r="306" spans="1:19" x14ac:dyDescent="0.2">
      <c r="A306" s="39">
        <f t="shared" si="12"/>
        <v>42351</v>
      </c>
      <c r="B306" s="16">
        <v>0</v>
      </c>
      <c r="C306" s="16">
        <v>88.89</v>
      </c>
      <c r="D306" s="16">
        <v>25.22</v>
      </c>
      <c r="E306" s="16">
        <v>23.14</v>
      </c>
      <c r="F306" s="16">
        <v>29.98</v>
      </c>
      <c r="G306" s="16">
        <v>3.14</v>
      </c>
      <c r="H306" s="16">
        <v>7.74</v>
      </c>
      <c r="I306" s="16">
        <v>0.03</v>
      </c>
      <c r="J306" s="38">
        <v>3.4929999999999999</v>
      </c>
      <c r="K306" s="16">
        <v>15.95</v>
      </c>
      <c r="L306" s="16">
        <v>21.34</v>
      </c>
      <c r="M306" s="16">
        <v>37.005046625776409</v>
      </c>
      <c r="N306" s="16">
        <f t="shared" si="11"/>
        <v>2.320065619170935</v>
      </c>
      <c r="O306" s="16">
        <v>8.4209999999999994</v>
      </c>
      <c r="P306" s="124">
        <f t="shared" si="13"/>
        <v>0.52796238244514104</v>
      </c>
      <c r="Q306" s="16">
        <v>728.85</v>
      </c>
      <c r="S306" s="1"/>
    </row>
    <row r="307" spans="1:19" x14ac:dyDescent="0.2">
      <c r="A307" s="39">
        <f t="shared" si="12"/>
        <v>42352</v>
      </c>
      <c r="B307" s="16">
        <v>0</v>
      </c>
      <c r="C307" s="16">
        <v>90.15</v>
      </c>
      <c r="D307" s="16">
        <v>24.6</v>
      </c>
      <c r="E307" s="16">
        <v>23.24</v>
      </c>
      <c r="F307" s="16">
        <v>27.62</v>
      </c>
      <c r="G307" s="16">
        <v>3.48</v>
      </c>
      <c r="H307" s="16">
        <v>7.45</v>
      </c>
      <c r="I307" s="16">
        <v>344.45</v>
      </c>
      <c r="J307" s="38">
        <v>3.1139999999999999</v>
      </c>
      <c r="K307" s="16">
        <v>14.65</v>
      </c>
      <c r="L307" s="16">
        <v>21.32</v>
      </c>
      <c r="M307" s="16">
        <v>33.93732714593915</v>
      </c>
      <c r="N307" s="16">
        <f t="shared" si="11"/>
        <v>2.3165411021118874</v>
      </c>
      <c r="O307" s="16">
        <v>7.7649999999999997</v>
      </c>
      <c r="P307" s="124">
        <f t="shared" si="13"/>
        <v>0.5300341296928327</v>
      </c>
      <c r="Q307" s="16">
        <v>728.99</v>
      </c>
      <c r="S307" s="1"/>
    </row>
    <row r="308" spans="1:19" x14ac:dyDescent="0.2">
      <c r="A308" s="39">
        <f t="shared" si="12"/>
        <v>42353</v>
      </c>
      <c r="B308" s="16">
        <v>0</v>
      </c>
      <c r="C308" s="16">
        <v>94.16</v>
      </c>
      <c r="D308" s="16">
        <v>24.54</v>
      </c>
      <c r="E308" s="16">
        <v>22.93</v>
      </c>
      <c r="F308" s="16">
        <v>28.23</v>
      </c>
      <c r="G308" s="16">
        <v>2.91</v>
      </c>
      <c r="H308" s="16">
        <v>7.47</v>
      </c>
      <c r="I308" s="16">
        <v>319.18</v>
      </c>
      <c r="J308" s="38">
        <v>2.9289999999999998</v>
      </c>
      <c r="K308" s="16">
        <v>14.6</v>
      </c>
      <c r="L308" s="16">
        <v>21.3</v>
      </c>
      <c r="M308" s="16">
        <v>34.108226406095696</v>
      </c>
      <c r="N308" s="16">
        <f t="shared" si="11"/>
        <v>2.3361798908284723</v>
      </c>
      <c r="O308" s="16">
        <v>8.7100000000000009</v>
      </c>
      <c r="P308" s="124">
        <f t="shared" si="13"/>
        <v>0.5965753424657535</v>
      </c>
      <c r="Q308" s="16">
        <v>728.66</v>
      </c>
      <c r="S308" s="1"/>
    </row>
    <row r="309" spans="1:19" x14ac:dyDescent="0.2">
      <c r="A309" s="39">
        <f t="shared" si="12"/>
        <v>42354</v>
      </c>
      <c r="B309" s="16">
        <v>0.125</v>
      </c>
      <c r="C309" s="16">
        <v>92.01</v>
      </c>
      <c r="D309" s="16">
        <v>24.85</v>
      </c>
      <c r="E309" s="16">
        <v>23</v>
      </c>
      <c r="F309" s="16">
        <v>28.27</v>
      </c>
      <c r="G309" s="16">
        <v>3.07</v>
      </c>
      <c r="H309" s="16">
        <v>8.3699999999999992</v>
      </c>
      <c r="I309" s="16">
        <v>351.18</v>
      </c>
      <c r="J309" s="38">
        <v>3.4510000000000001</v>
      </c>
      <c r="K309" s="16">
        <v>16.420000000000002</v>
      </c>
      <c r="L309" s="16">
        <v>21.29</v>
      </c>
      <c r="M309" s="16">
        <v>37.320665936874406</v>
      </c>
      <c r="N309" s="16">
        <f t="shared" si="11"/>
        <v>2.2728785588839466</v>
      </c>
      <c r="O309" s="16">
        <v>9.3759999999999994</v>
      </c>
      <c r="P309" s="124">
        <f t="shared" si="13"/>
        <v>0.57101096224116921</v>
      </c>
      <c r="Q309" s="16">
        <v>728.5</v>
      </c>
      <c r="S309" s="1"/>
    </row>
    <row r="310" spans="1:19" x14ac:dyDescent="0.2">
      <c r="A310" s="39">
        <f t="shared" si="12"/>
        <v>42355</v>
      </c>
      <c r="B310" s="16">
        <v>9.1149999999999984</v>
      </c>
      <c r="C310" s="16">
        <v>88.27</v>
      </c>
      <c r="D310" s="16">
        <v>24.91</v>
      </c>
      <c r="E310" s="16">
        <v>23.31</v>
      </c>
      <c r="F310" s="16">
        <v>28.38</v>
      </c>
      <c r="G310" s="16">
        <v>3.45</v>
      </c>
      <c r="H310" s="16">
        <v>9.51</v>
      </c>
      <c r="I310" s="16">
        <v>12.52</v>
      </c>
      <c r="J310" s="38">
        <v>2.5830000000000002</v>
      </c>
      <c r="K310" s="16">
        <v>11.03</v>
      </c>
      <c r="L310" s="16">
        <v>21.3</v>
      </c>
      <c r="M310" s="16">
        <v>25.519199382758181</v>
      </c>
      <c r="N310" s="16">
        <f t="shared" si="11"/>
        <v>2.3136173511113491</v>
      </c>
      <c r="O310" s="16">
        <v>5.7549999999999999</v>
      </c>
      <c r="P310" s="124">
        <f t="shared" si="13"/>
        <v>0.5217588395285585</v>
      </c>
      <c r="Q310" s="16">
        <v>727.96</v>
      </c>
      <c r="S310" s="1"/>
    </row>
    <row r="311" spans="1:19" x14ac:dyDescent="0.2">
      <c r="A311" s="39">
        <f t="shared" si="12"/>
        <v>42356</v>
      </c>
      <c r="B311" s="16">
        <v>1.0049999999999999</v>
      </c>
      <c r="C311" s="16">
        <v>96.03</v>
      </c>
      <c r="D311" s="16">
        <v>24.38</v>
      </c>
      <c r="E311" s="16">
        <v>22.53</v>
      </c>
      <c r="F311" s="16">
        <v>27.52</v>
      </c>
      <c r="G311" s="16">
        <v>4.46</v>
      </c>
      <c r="H311" s="16">
        <v>11</v>
      </c>
      <c r="I311" s="16">
        <v>342.66</v>
      </c>
      <c r="J311" s="38">
        <v>2.7170000000000001</v>
      </c>
      <c r="K311" s="16">
        <v>13.59</v>
      </c>
      <c r="L311" s="16">
        <v>21.22</v>
      </c>
      <c r="M311" s="16">
        <v>31.614203128199495</v>
      </c>
      <c r="N311" s="16">
        <f t="shared" si="11"/>
        <v>2.3262842625606694</v>
      </c>
      <c r="O311" s="16">
        <v>9.3460000000000001</v>
      </c>
      <c r="P311" s="124">
        <f t="shared" si="13"/>
        <v>0.68771155261221484</v>
      </c>
      <c r="Q311" s="16">
        <v>728.78</v>
      </c>
      <c r="S311" s="1"/>
    </row>
    <row r="312" spans="1:19" x14ac:dyDescent="0.2">
      <c r="A312" s="39">
        <f t="shared" si="12"/>
        <v>42357</v>
      </c>
      <c r="B312" s="16">
        <v>0.38</v>
      </c>
      <c r="C312" s="16">
        <v>95.93</v>
      </c>
      <c r="D312" s="16">
        <v>24.53</v>
      </c>
      <c r="E312" s="16">
        <v>23.2</v>
      </c>
      <c r="F312" s="16">
        <v>27.34</v>
      </c>
      <c r="G312" s="16">
        <v>2.74</v>
      </c>
      <c r="H312" s="16">
        <v>9.6999999999999993</v>
      </c>
      <c r="I312" s="16">
        <v>350.34</v>
      </c>
      <c r="J312" s="38">
        <v>2.1309999999999998</v>
      </c>
      <c r="K312" s="16">
        <v>10.14</v>
      </c>
      <c r="L312" s="16">
        <v>21.25</v>
      </c>
      <c r="M312" s="16">
        <v>23.872933203272488</v>
      </c>
      <c r="N312" s="16">
        <f t="shared" si="11"/>
        <v>2.354332663044624</v>
      </c>
      <c r="O312" s="16">
        <v>6.5519999999999996</v>
      </c>
      <c r="P312" s="124">
        <f t="shared" si="13"/>
        <v>0.64615384615384608</v>
      </c>
      <c r="Q312" s="16">
        <v>729.48</v>
      </c>
      <c r="S312" s="1"/>
    </row>
    <row r="313" spans="1:19" x14ac:dyDescent="0.2">
      <c r="A313" s="39">
        <f t="shared" si="12"/>
        <v>42358</v>
      </c>
      <c r="B313" s="16">
        <v>0</v>
      </c>
      <c r="C313" s="16">
        <v>86.73</v>
      </c>
      <c r="D313" s="16">
        <v>25.59</v>
      </c>
      <c r="E313" s="16">
        <v>23.47</v>
      </c>
      <c r="F313" s="16">
        <v>29.18</v>
      </c>
      <c r="G313" s="16">
        <v>4.21</v>
      </c>
      <c r="H313" s="16">
        <v>10.45</v>
      </c>
      <c r="I313" s="16">
        <v>41.74</v>
      </c>
      <c r="J313" s="38">
        <v>4.0279999999999996</v>
      </c>
      <c r="K313" s="16">
        <v>17.59</v>
      </c>
      <c r="L313" s="16">
        <v>21.28</v>
      </c>
      <c r="M313" s="16">
        <v>40.979275224704878</v>
      </c>
      <c r="N313" s="16">
        <f t="shared" si="11"/>
        <v>2.3296915989030631</v>
      </c>
      <c r="O313" s="16">
        <v>10.297000000000001</v>
      </c>
      <c r="P313" s="124">
        <f t="shared" si="13"/>
        <v>0.58538942581011943</v>
      </c>
      <c r="Q313" s="16">
        <v>729.3</v>
      </c>
      <c r="S313" s="1"/>
    </row>
    <row r="314" spans="1:19" x14ac:dyDescent="0.2">
      <c r="A314" s="39">
        <f t="shared" si="12"/>
        <v>42359</v>
      </c>
      <c r="B314" s="16">
        <v>0</v>
      </c>
      <c r="C314" s="16">
        <v>84.72</v>
      </c>
      <c r="D314" s="16">
        <v>25.61</v>
      </c>
      <c r="E314" s="16">
        <v>23.54</v>
      </c>
      <c r="F314" s="16">
        <v>30.42</v>
      </c>
      <c r="G314" s="16">
        <v>3.64</v>
      </c>
      <c r="H314" s="16">
        <v>8.92</v>
      </c>
      <c r="I314" s="16">
        <v>37.450000000000003</v>
      </c>
      <c r="J314" s="38">
        <v>3.8370000000000002</v>
      </c>
      <c r="K314" s="16">
        <v>16</v>
      </c>
      <c r="L314" s="16">
        <v>21.29</v>
      </c>
      <c r="M314" s="16">
        <v>37.050147441651902</v>
      </c>
      <c r="N314" s="16">
        <f t="shared" si="11"/>
        <v>2.3156342151032439</v>
      </c>
      <c r="O314" s="16">
        <v>8.5169999999999995</v>
      </c>
      <c r="P314" s="124">
        <f t="shared" si="13"/>
        <v>0.53231249999999997</v>
      </c>
      <c r="Q314" s="16">
        <v>728.55</v>
      </c>
      <c r="S314" s="1"/>
    </row>
    <row r="315" spans="1:19" x14ac:dyDescent="0.2">
      <c r="A315" s="39">
        <f t="shared" si="12"/>
        <v>42360</v>
      </c>
      <c r="B315" s="16">
        <v>0</v>
      </c>
      <c r="C315" s="16">
        <v>83.76</v>
      </c>
      <c r="D315" s="16">
        <v>25.64</v>
      </c>
      <c r="E315" s="16">
        <v>23.37</v>
      </c>
      <c r="F315" s="16">
        <v>30.56</v>
      </c>
      <c r="G315" s="16">
        <v>2.7</v>
      </c>
      <c r="H315" s="16">
        <v>7.06</v>
      </c>
      <c r="I315" s="16">
        <v>21.37</v>
      </c>
      <c r="J315" s="38">
        <v>3.7909999999999999</v>
      </c>
      <c r="K315" s="16">
        <v>16.11</v>
      </c>
      <c r="L315" s="16">
        <v>21.31</v>
      </c>
      <c r="M315" s="16">
        <v>37.454585984014265</v>
      </c>
      <c r="N315" s="16">
        <f t="shared" si="11"/>
        <v>2.3249277457488682</v>
      </c>
      <c r="O315" s="16">
        <v>8.3149999999999995</v>
      </c>
      <c r="P315" s="124">
        <f t="shared" si="13"/>
        <v>0.51613904407200495</v>
      </c>
      <c r="Q315" s="16">
        <v>727.91</v>
      </c>
      <c r="S315" s="1"/>
    </row>
    <row r="316" spans="1:19" x14ac:dyDescent="0.2">
      <c r="A316" s="39">
        <f t="shared" si="12"/>
        <v>42361</v>
      </c>
      <c r="B316" s="16">
        <v>0</v>
      </c>
      <c r="C316" s="16">
        <v>87.32</v>
      </c>
      <c r="D316" s="16">
        <v>25.35</v>
      </c>
      <c r="E316" s="16">
        <v>23.51</v>
      </c>
      <c r="F316" s="16">
        <v>29.11</v>
      </c>
      <c r="G316" s="16">
        <v>2.59</v>
      </c>
      <c r="H316" s="16">
        <v>6.82</v>
      </c>
      <c r="I316" s="16">
        <v>10.8</v>
      </c>
      <c r="J316" s="38">
        <v>2.6709999999999998</v>
      </c>
      <c r="K316" s="16">
        <v>11.3</v>
      </c>
      <c r="L316" s="16">
        <v>21.26</v>
      </c>
      <c r="M316" s="16">
        <v>26.460700514166579</v>
      </c>
      <c r="N316" s="16">
        <f t="shared" si="11"/>
        <v>2.3416549127581043</v>
      </c>
      <c r="O316" s="16">
        <v>5.3380000000000001</v>
      </c>
      <c r="P316" s="124">
        <f t="shared" si="13"/>
        <v>0.4723893805309734</v>
      </c>
      <c r="Q316" s="16">
        <v>727.83</v>
      </c>
      <c r="S316" s="1"/>
    </row>
    <row r="317" spans="1:19" x14ac:dyDescent="0.2">
      <c r="A317" s="39">
        <f t="shared" si="12"/>
        <v>42362</v>
      </c>
      <c r="B317" s="16">
        <v>0</v>
      </c>
      <c r="C317" s="16">
        <v>83.92</v>
      </c>
      <c r="D317" s="16">
        <v>25.71</v>
      </c>
      <c r="E317" s="16">
        <v>23.61</v>
      </c>
      <c r="F317" s="16">
        <v>30.45</v>
      </c>
      <c r="G317" s="16">
        <v>3.21</v>
      </c>
      <c r="H317" s="16">
        <v>8.33</v>
      </c>
      <c r="I317" s="16">
        <v>32.909999999999997</v>
      </c>
      <c r="J317" s="38">
        <v>3.9769999999999999</v>
      </c>
      <c r="K317" s="16">
        <v>16.47</v>
      </c>
      <c r="L317" s="16">
        <v>21.34</v>
      </c>
      <c r="M317" s="16">
        <v>38.292666279018526</v>
      </c>
      <c r="N317" s="16">
        <f t="shared" si="11"/>
        <v>2.3249949167588664</v>
      </c>
      <c r="O317" s="16">
        <v>8.3529999999999998</v>
      </c>
      <c r="P317" s="124">
        <f t="shared" si="13"/>
        <v>0.50716454159077107</v>
      </c>
      <c r="Q317" s="16">
        <v>728.6</v>
      </c>
      <c r="S317" s="1"/>
    </row>
    <row r="318" spans="1:19" x14ac:dyDescent="0.2">
      <c r="A318" s="39">
        <f t="shared" si="12"/>
        <v>42363</v>
      </c>
      <c r="B318" s="16">
        <v>0</v>
      </c>
      <c r="C318" s="16">
        <v>83.7</v>
      </c>
      <c r="D318" s="16">
        <v>25.55</v>
      </c>
      <c r="E318" s="16">
        <v>23.17</v>
      </c>
      <c r="F318" s="16">
        <v>30.35</v>
      </c>
      <c r="G318" s="16">
        <v>3.54</v>
      </c>
      <c r="H318" s="16">
        <v>8.92</v>
      </c>
      <c r="I318" s="16">
        <v>28.21</v>
      </c>
      <c r="J318" s="38">
        <v>4.1959999999999997</v>
      </c>
      <c r="K318" s="16">
        <v>17.850000000000001</v>
      </c>
      <c r="L318" s="16">
        <v>21.38</v>
      </c>
      <c r="M318" s="16">
        <v>41.656478663080485</v>
      </c>
      <c r="N318" s="16">
        <f t="shared" si="11"/>
        <v>2.3336962836459652</v>
      </c>
      <c r="O318" s="16">
        <v>9.2330000000000005</v>
      </c>
      <c r="P318" s="124">
        <f t="shared" si="13"/>
        <v>0.51725490196078427</v>
      </c>
      <c r="Q318" s="16">
        <v>728.7</v>
      </c>
      <c r="S318" s="1"/>
    </row>
    <row r="319" spans="1:19" x14ac:dyDescent="0.2">
      <c r="A319" s="39">
        <f t="shared" si="12"/>
        <v>42364</v>
      </c>
      <c r="B319" s="16">
        <v>0</v>
      </c>
      <c r="C319" s="16">
        <v>84.22</v>
      </c>
      <c r="D319" s="16">
        <v>25.15</v>
      </c>
      <c r="E319" s="16">
        <v>23.17</v>
      </c>
      <c r="F319" s="16">
        <v>29.82</v>
      </c>
      <c r="G319" s="16">
        <v>3.66</v>
      </c>
      <c r="H319" s="16">
        <v>8.86</v>
      </c>
      <c r="I319" s="16">
        <v>9.58</v>
      </c>
      <c r="J319" s="38">
        <v>3.7959999999999998</v>
      </c>
      <c r="K319" s="16">
        <v>16.43</v>
      </c>
      <c r="L319" s="16">
        <v>21.37</v>
      </c>
      <c r="M319" s="16">
        <v>37.943955756272423</v>
      </c>
      <c r="N319" s="16">
        <f t="shared" si="11"/>
        <v>2.3094312694018519</v>
      </c>
      <c r="O319" s="16">
        <v>8.173</v>
      </c>
      <c r="P319" s="124">
        <f t="shared" si="13"/>
        <v>0.49744370054777848</v>
      </c>
      <c r="Q319" s="16">
        <v>728.33</v>
      </c>
      <c r="S319" s="1"/>
    </row>
    <row r="320" spans="1:19" x14ac:dyDescent="0.2">
      <c r="A320" s="39">
        <f t="shared" si="12"/>
        <v>42365</v>
      </c>
      <c r="B320" s="16">
        <v>0</v>
      </c>
      <c r="C320" s="16">
        <v>84.65</v>
      </c>
      <c r="D320" s="16">
        <v>24.7</v>
      </c>
      <c r="E320" s="16">
        <v>22.73</v>
      </c>
      <c r="F320" s="16">
        <v>28.44</v>
      </c>
      <c r="G320" s="16">
        <v>3.95</v>
      </c>
      <c r="H320" s="16">
        <v>10.31</v>
      </c>
      <c r="I320" s="16">
        <v>357.52</v>
      </c>
      <c r="J320" s="38">
        <v>4.1630000000000003</v>
      </c>
      <c r="K320" s="16">
        <v>18.170000000000002</v>
      </c>
      <c r="L320" s="16">
        <v>21.47</v>
      </c>
      <c r="M320" s="16">
        <v>40.493793453815293</v>
      </c>
      <c r="N320" s="16">
        <f t="shared" si="11"/>
        <v>2.2286072346623715</v>
      </c>
      <c r="O320" s="16">
        <v>9.2859999999999996</v>
      </c>
      <c r="P320" s="124">
        <f t="shared" si="13"/>
        <v>0.51106219042377543</v>
      </c>
      <c r="Q320" s="16">
        <v>727.45</v>
      </c>
      <c r="S320" s="1"/>
    </row>
    <row r="321" spans="1:19" x14ac:dyDescent="0.2">
      <c r="A321" s="39">
        <f t="shared" si="12"/>
        <v>42366</v>
      </c>
      <c r="B321" s="16">
        <v>0</v>
      </c>
      <c r="C321" s="16">
        <v>82.2</v>
      </c>
      <c r="D321" s="16">
        <v>24.95</v>
      </c>
      <c r="E321" s="16">
        <v>22.63</v>
      </c>
      <c r="F321" s="16">
        <v>29.01</v>
      </c>
      <c r="G321" s="16">
        <v>3.79</v>
      </c>
      <c r="H321" s="16">
        <v>8.4700000000000006</v>
      </c>
      <c r="I321" s="16">
        <v>0.79</v>
      </c>
      <c r="J321" s="38">
        <v>4.3220000000000001</v>
      </c>
      <c r="K321" s="16">
        <v>18.22</v>
      </c>
      <c r="L321" s="16">
        <v>21.51</v>
      </c>
      <c r="M321" s="16">
        <v>42.326856499053484</v>
      </c>
      <c r="N321" s="16">
        <f t="shared" si="11"/>
        <v>2.3230986003871288</v>
      </c>
      <c r="O321" s="16">
        <v>9.109</v>
      </c>
      <c r="P321" s="124">
        <f t="shared" si="13"/>
        <v>0.49994511525795832</v>
      </c>
      <c r="Q321" s="16">
        <v>727.77</v>
      </c>
      <c r="S321" s="1"/>
    </row>
    <row r="322" spans="1:19" x14ac:dyDescent="0.2">
      <c r="A322" s="39">
        <f t="shared" si="12"/>
        <v>42367</v>
      </c>
      <c r="B322" s="16">
        <v>0</v>
      </c>
      <c r="C322" s="16">
        <v>86.08</v>
      </c>
      <c r="D322" s="16">
        <v>24.76</v>
      </c>
      <c r="E322" s="16">
        <v>22.76</v>
      </c>
      <c r="F322" s="16">
        <v>27.86</v>
      </c>
      <c r="G322" s="16">
        <v>3.84</v>
      </c>
      <c r="H322" s="16">
        <v>7.98</v>
      </c>
      <c r="I322" s="16">
        <v>355.65</v>
      </c>
      <c r="J322" s="38">
        <v>3.452</v>
      </c>
      <c r="K322" s="16">
        <v>14.63</v>
      </c>
      <c r="L322" s="16">
        <v>21.44</v>
      </c>
      <c r="M322" s="16">
        <v>33.998671167532251</v>
      </c>
      <c r="N322" s="16">
        <f t="shared" si="11"/>
        <v>2.3239009683890806</v>
      </c>
      <c r="O322" s="16">
        <v>6.7670000000000003</v>
      </c>
      <c r="P322" s="124">
        <f t="shared" si="13"/>
        <v>0.46254272043745726</v>
      </c>
      <c r="Q322" s="16">
        <v>729.69</v>
      </c>
      <c r="S322" s="1"/>
    </row>
    <row r="323" spans="1:19" x14ac:dyDescent="0.2">
      <c r="A323" s="39">
        <f t="shared" si="12"/>
        <v>42368</v>
      </c>
      <c r="B323" s="16">
        <v>0</v>
      </c>
      <c r="C323" s="16">
        <v>84.44</v>
      </c>
      <c r="D323" s="16">
        <v>25.22</v>
      </c>
      <c r="E323" s="16">
        <v>23.17</v>
      </c>
      <c r="F323" s="16">
        <v>28.67</v>
      </c>
      <c r="G323" s="16">
        <v>4.75</v>
      </c>
      <c r="H323" s="16">
        <v>9.7799999999999994</v>
      </c>
      <c r="I323" s="16">
        <v>359.45</v>
      </c>
      <c r="J323" s="38">
        <v>4.5599999999999996</v>
      </c>
      <c r="K323" s="16">
        <v>19.920000000000002</v>
      </c>
      <c r="L323" s="16">
        <v>21.48</v>
      </c>
      <c r="M323" s="16">
        <v>46.227731472161473</v>
      </c>
      <c r="N323" s="16">
        <f t="shared" si="11"/>
        <v>2.3206692506105155</v>
      </c>
      <c r="O323" s="16">
        <v>10.731</v>
      </c>
      <c r="P323" s="124">
        <f t="shared" si="13"/>
        <v>0.53870481927710834</v>
      </c>
      <c r="Q323" s="16">
        <v>729.8</v>
      </c>
      <c r="S323" s="1"/>
    </row>
    <row r="324" spans="1:19" x14ac:dyDescent="0.2">
      <c r="A324" s="39">
        <f t="shared" si="12"/>
        <v>42369</v>
      </c>
      <c r="B324" s="16">
        <v>0</v>
      </c>
      <c r="C324" s="16">
        <v>84.77</v>
      </c>
      <c r="D324" s="16">
        <v>25.41</v>
      </c>
      <c r="E324" s="16">
        <v>23.31</v>
      </c>
      <c r="F324" s="16">
        <v>29.32</v>
      </c>
      <c r="G324" s="16">
        <v>3.78</v>
      </c>
      <c r="H324" s="16">
        <v>9.6</v>
      </c>
      <c r="I324" s="16">
        <v>359.68</v>
      </c>
      <c r="J324" s="38">
        <v>4.2640000000000002</v>
      </c>
      <c r="K324" s="16">
        <v>18.55</v>
      </c>
      <c r="L324" s="16">
        <v>21.48</v>
      </c>
      <c r="M324" s="16">
        <v>43.478050504273774</v>
      </c>
      <c r="N324" s="16">
        <f t="shared" si="11"/>
        <v>2.3438302158638153</v>
      </c>
      <c r="O324" s="16">
        <v>10.265000000000001</v>
      </c>
      <c r="P324" s="124">
        <f t="shared" si="13"/>
        <v>0.55336927223719679</v>
      </c>
      <c r="Q324" s="16">
        <v>728.73</v>
      </c>
      <c r="S324" s="1"/>
    </row>
    <row r="325" spans="1:19" x14ac:dyDescent="0.2">
      <c r="A325" s="39">
        <f t="shared" si="12"/>
        <v>42370</v>
      </c>
      <c r="B325" s="16">
        <v>0</v>
      </c>
      <c r="C325" s="16">
        <v>86.16</v>
      </c>
      <c r="D325" s="16">
        <v>25.01</v>
      </c>
      <c r="E325" s="16">
        <v>23.24</v>
      </c>
      <c r="F325" s="16">
        <v>28.57</v>
      </c>
      <c r="G325" s="16">
        <v>4.87</v>
      </c>
      <c r="H325" s="16">
        <v>12.74</v>
      </c>
      <c r="I325" s="16">
        <v>357.32</v>
      </c>
      <c r="J325" s="38">
        <v>4.5250000000000004</v>
      </c>
      <c r="K325" s="16">
        <v>20.47</v>
      </c>
      <c r="L325" s="16">
        <v>21.53</v>
      </c>
      <c r="M325" s="16">
        <v>47.361818271360029</v>
      </c>
      <c r="N325" s="16">
        <f t="shared" si="11"/>
        <v>2.3137185281563277</v>
      </c>
      <c r="O325" s="16">
        <v>10.654</v>
      </c>
      <c r="P325" s="124">
        <f t="shared" si="13"/>
        <v>0.5204689789936493</v>
      </c>
      <c r="Q325" s="16">
        <v>728.85</v>
      </c>
      <c r="S325" s="1"/>
    </row>
    <row r="326" spans="1:19" x14ac:dyDescent="0.2">
      <c r="A326" s="39">
        <f t="shared" si="12"/>
        <v>42371</v>
      </c>
      <c r="B326" s="16">
        <v>0</v>
      </c>
      <c r="C326" s="16">
        <v>86.74</v>
      </c>
      <c r="D326" s="16">
        <v>24.87</v>
      </c>
      <c r="E326" s="16">
        <v>23.1</v>
      </c>
      <c r="F326" s="16">
        <v>28.98</v>
      </c>
      <c r="G326" s="16">
        <v>4.59</v>
      </c>
      <c r="H326" s="16">
        <v>9.9600000000000009</v>
      </c>
      <c r="I326" s="16">
        <v>358.06</v>
      </c>
      <c r="J326" s="38">
        <v>3.899</v>
      </c>
      <c r="K326" s="16">
        <v>16.649999999999999</v>
      </c>
      <c r="L326" s="16">
        <v>21.53</v>
      </c>
      <c r="M326" s="16">
        <v>39.102320964016975</v>
      </c>
      <c r="N326" s="16">
        <f t="shared" si="11"/>
        <v>2.3484877455866053</v>
      </c>
      <c r="O326" s="16">
        <v>8.5470000000000006</v>
      </c>
      <c r="P326" s="124">
        <f t="shared" si="13"/>
        <v>0.51333333333333342</v>
      </c>
      <c r="Q326" s="16">
        <v>729.45</v>
      </c>
      <c r="S326" s="1"/>
    </row>
    <row r="327" spans="1:19" x14ac:dyDescent="0.2">
      <c r="A327" s="39">
        <f t="shared" si="12"/>
        <v>42372</v>
      </c>
      <c r="B327" s="16">
        <v>0</v>
      </c>
      <c r="C327" s="16">
        <v>85.86</v>
      </c>
      <c r="D327" s="16">
        <v>24.88</v>
      </c>
      <c r="E327" s="16">
        <v>22.73</v>
      </c>
      <c r="F327" s="16">
        <v>29.04</v>
      </c>
      <c r="G327" s="16">
        <v>3.32</v>
      </c>
      <c r="H327" s="16">
        <v>8.27</v>
      </c>
      <c r="I327" s="16">
        <v>354.67</v>
      </c>
      <c r="J327" s="38">
        <v>3.6509999999999998</v>
      </c>
      <c r="K327" s="16">
        <v>15.3</v>
      </c>
      <c r="L327" s="16">
        <v>21.59</v>
      </c>
      <c r="M327" s="16">
        <v>36.055596691570031</v>
      </c>
      <c r="N327" s="16">
        <f t="shared" si="11"/>
        <v>2.3565749471614397</v>
      </c>
      <c r="O327" s="16">
        <v>7.4809999999999999</v>
      </c>
      <c r="P327" s="124">
        <f t="shared" si="13"/>
        <v>0.48895424836601303</v>
      </c>
      <c r="Q327" s="16">
        <v>729.32</v>
      </c>
      <c r="S327" s="1"/>
    </row>
    <row r="328" spans="1:19" x14ac:dyDescent="0.2">
      <c r="A328" s="39">
        <f t="shared" si="12"/>
        <v>42373</v>
      </c>
      <c r="B328" s="16">
        <v>0</v>
      </c>
      <c r="C328" s="16">
        <v>88.66</v>
      </c>
      <c r="D328" s="16">
        <v>24.69</v>
      </c>
      <c r="E328" s="16">
        <v>22.83</v>
      </c>
      <c r="F328" s="16">
        <v>28.61</v>
      </c>
      <c r="G328" s="16">
        <v>4.0599999999999996</v>
      </c>
      <c r="H328" s="16">
        <v>9.31</v>
      </c>
      <c r="I328" s="16">
        <v>350.34</v>
      </c>
      <c r="J328" s="38">
        <v>3.931</v>
      </c>
      <c r="K328" s="16">
        <v>17.43</v>
      </c>
      <c r="L328" s="16">
        <v>21.66</v>
      </c>
      <c r="M328" s="16">
        <v>40.885876791828629</v>
      </c>
      <c r="N328" s="16">
        <f t="shared" si="11"/>
        <v>2.3457186914416885</v>
      </c>
      <c r="O328" s="16">
        <v>8.8480000000000008</v>
      </c>
      <c r="P328" s="124">
        <f t="shared" si="13"/>
        <v>0.50763052208835346</v>
      </c>
      <c r="Q328" s="16">
        <v>729.71</v>
      </c>
      <c r="S328" s="1"/>
    </row>
    <row r="329" spans="1:19" x14ac:dyDescent="0.2">
      <c r="A329" s="39">
        <f t="shared" si="12"/>
        <v>42374</v>
      </c>
      <c r="B329" s="16">
        <v>0.51</v>
      </c>
      <c r="C329" s="16">
        <v>84.06</v>
      </c>
      <c r="D329" s="16">
        <v>24.81</v>
      </c>
      <c r="E329" s="16">
        <v>23</v>
      </c>
      <c r="F329" s="16">
        <v>28.74</v>
      </c>
      <c r="G329" s="16">
        <v>3.69</v>
      </c>
      <c r="H329" s="16">
        <v>8.1300000000000008</v>
      </c>
      <c r="I329" s="16">
        <v>10.06</v>
      </c>
      <c r="J329" s="38">
        <v>3.3919999999999999</v>
      </c>
      <c r="K329" s="16">
        <v>13.95</v>
      </c>
      <c r="L329" s="16">
        <v>21.7</v>
      </c>
      <c r="M329" s="16">
        <v>32.504641841633926</v>
      </c>
      <c r="N329" s="16">
        <f t="shared" si="11"/>
        <v>2.3300818524468765</v>
      </c>
      <c r="O329" s="16">
        <v>6.4370000000000003</v>
      </c>
      <c r="P329" s="124">
        <f t="shared" si="13"/>
        <v>0.46143369175627247</v>
      </c>
      <c r="Q329" s="16">
        <v>730.78</v>
      </c>
      <c r="S329" s="1"/>
    </row>
    <row r="330" spans="1:19" x14ac:dyDescent="0.2">
      <c r="A330" s="39">
        <f t="shared" si="12"/>
        <v>42375</v>
      </c>
      <c r="B330" s="16">
        <v>1.01</v>
      </c>
      <c r="C330" s="16">
        <v>82.62</v>
      </c>
      <c r="D330" s="16">
        <v>24.81</v>
      </c>
      <c r="E330" s="16">
        <v>22.83</v>
      </c>
      <c r="F330" s="16">
        <v>28.81</v>
      </c>
      <c r="G330" s="16">
        <v>2.9</v>
      </c>
      <c r="H330" s="16">
        <v>9.1300000000000008</v>
      </c>
      <c r="I330" s="16">
        <v>22.96</v>
      </c>
      <c r="J330" s="38">
        <v>3.2930000000000001</v>
      </c>
      <c r="K330" s="16">
        <v>13.23</v>
      </c>
      <c r="L330" s="16">
        <v>21.75</v>
      </c>
      <c r="M330" s="16">
        <v>31.450215870475986</v>
      </c>
      <c r="N330" s="16">
        <f t="shared" ref="N330:N393" si="14">M330/K330</f>
        <v>2.3771894081992428</v>
      </c>
      <c r="O330" s="16">
        <v>6.2460000000000004</v>
      </c>
      <c r="P330" s="124">
        <f t="shared" si="13"/>
        <v>0.472108843537415</v>
      </c>
      <c r="Q330" s="16">
        <v>731.26</v>
      </c>
      <c r="S330" s="1"/>
    </row>
    <row r="331" spans="1:19" x14ac:dyDescent="0.2">
      <c r="A331" s="39">
        <f t="shared" si="12"/>
        <v>42376</v>
      </c>
      <c r="B331" s="16">
        <v>0</v>
      </c>
      <c r="C331" s="16">
        <v>86.74</v>
      </c>
      <c r="D331" s="16">
        <v>24.26</v>
      </c>
      <c r="E331" s="16">
        <v>22.32</v>
      </c>
      <c r="F331" s="16">
        <v>28.17</v>
      </c>
      <c r="G331" s="16">
        <v>4</v>
      </c>
      <c r="H331" s="16">
        <v>10.210000000000001</v>
      </c>
      <c r="I331" s="16">
        <v>0.23</v>
      </c>
      <c r="J331" s="38">
        <v>3.34</v>
      </c>
      <c r="K331" s="16">
        <v>13.95</v>
      </c>
      <c r="L331" s="16">
        <v>21.77</v>
      </c>
      <c r="M331" s="16">
        <v>32.596225873871504</v>
      </c>
      <c r="N331" s="16">
        <f t="shared" si="14"/>
        <v>2.3366470160481367</v>
      </c>
      <c r="O331" s="16">
        <v>6.3140000000000001</v>
      </c>
      <c r="P331" s="124">
        <f t="shared" si="13"/>
        <v>0.45261648745519717</v>
      </c>
      <c r="Q331" s="16">
        <v>730.82</v>
      </c>
      <c r="S331" s="1"/>
    </row>
    <row r="332" spans="1:19" x14ac:dyDescent="0.2">
      <c r="A332" s="39">
        <f t="shared" si="12"/>
        <v>42377</v>
      </c>
      <c r="B332" s="16">
        <v>0</v>
      </c>
      <c r="C332" s="16">
        <v>84.86</v>
      </c>
      <c r="D332" s="16">
        <v>24.29</v>
      </c>
      <c r="E332" s="16">
        <v>22.36</v>
      </c>
      <c r="F332" s="16">
        <v>28.34</v>
      </c>
      <c r="G332" s="16">
        <v>3.89</v>
      </c>
      <c r="H332" s="16">
        <v>9.7200000000000006</v>
      </c>
      <c r="I332" s="16">
        <v>8.81</v>
      </c>
      <c r="J332" s="38">
        <v>3.5209999999999999</v>
      </c>
      <c r="K332" s="16">
        <v>14.19</v>
      </c>
      <c r="L332" s="16">
        <v>21.89</v>
      </c>
      <c r="M332" s="16">
        <v>32.985112410759562</v>
      </c>
      <c r="N332" s="16">
        <f t="shared" si="14"/>
        <v>2.3245322347258326</v>
      </c>
      <c r="O332" s="16">
        <v>5.7889999999999997</v>
      </c>
      <c r="P332" s="124">
        <f t="shared" si="13"/>
        <v>0.40796335447498239</v>
      </c>
      <c r="Q332" s="16">
        <v>730.44</v>
      </c>
      <c r="S332" s="1"/>
    </row>
    <row r="333" spans="1:19" x14ac:dyDescent="0.2">
      <c r="A333" s="39">
        <f t="shared" si="12"/>
        <v>42378</v>
      </c>
      <c r="B333" s="16">
        <v>0</v>
      </c>
      <c r="C333" s="16">
        <v>83.37</v>
      </c>
      <c r="D333" s="16">
        <v>24.26</v>
      </c>
      <c r="E333" s="16">
        <v>22.36</v>
      </c>
      <c r="F333" s="16">
        <v>28.17</v>
      </c>
      <c r="G333" s="16">
        <v>3.81</v>
      </c>
      <c r="H333" s="16">
        <v>8.84</v>
      </c>
      <c r="I333" s="16">
        <v>0.46</v>
      </c>
      <c r="J333" s="38">
        <v>3.9249999999999998</v>
      </c>
      <c r="K333" s="16">
        <v>16.29</v>
      </c>
      <c r="L333" s="16">
        <v>21.94</v>
      </c>
      <c r="M333" s="16">
        <v>37.521114007432125</v>
      </c>
      <c r="N333" s="16">
        <f t="shared" si="14"/>
        <v>2.30332191574169</v>
      </c>
      <c r="O333" s="16">
        <v>7.51</v>
      </c>
      <c r="P333" s="124">
        <f t="shared" si="13"/>
        <v>0.46101903007980355</v>
      </c>
      <c r="Q333" s="16">
        <v>730.16</v>
      </c>
      <c r="S333" s="1"/>
    </row>
    <row r="334" spans="1:19" x14ac:dyDescent="0.2">
      <c r="A334" s="39">
        <f t="shared" si="12"/>
        <v>42379</v>
      </c>
      <c r="B334" s="16">
        <v>0</v>
      </c>
      <c r="C334" s="16">
        <v>80.31</v>
      </c>
      <c r="D334" s="16">
        <v>24.05</v>
      </c>
      <c r="E334" s="16">
        <v>22.26</v>
      </c>
      <c r="F334" s="16">
        <v>27.59</v>
      </c>
      <c r="G334" s="16">
        <v>4.16</v>
      </c>
      <c r="H334" s="16">
        <v>12.17</v>
      </c>
      <c r="I334" s="16">
        <v>9.6199999999999992</v>
      </c>
      <c r="J334" s="38">
        <v>4.282</v>
      </c>
      <c r="K334" s="16">
        <v>16.98</v>
      </c>
      <c r="L334" s="16">
        <v>22.02</v>
      </c>
      <c r="M334" s="16">
        <v>38.58124238059731</v>
      </c>
      <c r="N334" s="16">
        <f t="shared" si="14"/>
        <v>2.2721579729444823</v>
      </c>
      <c r="O334" s="16">
        <v>7.2629999999999999</v>
      </c>
      <c r="P334" s="124">
        <f t="shared" si="13"/>
        <v>0.42773851590106005</v>
      </c>
      <c r="Q334" s="16">
        <v>730.88</v>
      </c>
      <c r="S334" s="1"/>
    </row>
    <row r="335" spans="1:19" x14ac:dyDescent="0.2">
      <c r="A335" s="39">
        <f t="shared" si="12"/>
        <v>42380</v>
      </c>
      <c r="B335" s="16">
        <v>0</v>
      </c>
      <c r="C335" s="16">
        <v>75.16</v>
      </c>
      <c r="D335" s="16">
        <v>24.16</v>
      </c>
      <c r="E335" s="16">
        <v>21.58</v>
      </c>
      <c r="F335" s="16">
        <v>28.81</v>
      </c>
      <c r="G335" s="16">
        <v>4.32</v>
      </c>
      <c r="H335" s="16">
        <v>10.02</v>
      </c>
      <c r="I335" s="16">
        <v>10.38</v>
      </c>
      <c r="J335" s="38">
        <v>4.9859999999999998</v>
      </c>
      <c r="K335" s="16">
        <v>18.38</v>
      </c>
      <c r="L335" s="16">
        <v>22.26</v>
      </c>
      <c r="M335" s="16">
        <v>41.98851397995692</v>
      </c>
      <c r="N335" s="16">
        <f t="shared" si="14"/>
        <v>2.2844675723589187</v>
      </c>
      <c r="O335" s="16">
        <v>7.173</v>
      </c>
      <c r="P335" s="124">
        <f t="shared" si="13"/>
        <v>0.39026115342763879</v>
      </c>
      <c r="Q335" s="16">
        <v>731.5</v>
      </c>
      <c r="S335" s="1"/>
    </row>
    <row r="336" spans="1:19" x14ac:dyDescent="0.2">
      <c r="A336" s="39">
        <f t="shared" si="12"/>
        <v>42381</v>
      </c>
      <c r="B336" s="16">
        <v>0</v>
      </c>
      <c r="C336" s="16">
        <v>88.54</v>
      </c>
      <c r="D336" s="16">
        <v>23.5</v>
      </c>
      <c r="E336" s="16">
        <v>21.95</v>
      </c>
      <c r="F336" s="16">
        <v>26.96</v>
      </c>
      <c r="G336" s="16">
        <v>4.34</v>
      </c>
      <c r="H336" s="16">
        <v>11.45</v>
      </c>
      <c r="I336" s="16">
        <v>349.54</v>
      </c>
      <c r="J336" s="38">
        <v>3.1880000000000002</v>
      </c>
      <c r="K336" s="16">
        <v>14.23</v>
      </c>
      <c r="L336" s="16">
        <v>22.02</v>
      </c>
      <c r="M336" s="16">
        <v>33.234894898683002</v>
      </c>
      <c r="N336" s="16">
        <f t="shared" si="14"/>
        <v>2.3355512929503162</v>
      </c>
      <c r="O336" s="16">
        <v>7.0940000000000003</v>
      </c>
      <c r="P336" s="124">
        <f t="shared" si="13"/>
        <v>0.49852424455375965</v>
      </c>
      <c r="Q336" s="16">
        <v>731.33</v>
      </c>
      <c r="S336" s="1"/>
    </row>
    <row r="337" spans="1:19" x14ac:dyDescent="0.2">
      <c r="A337" s="39">
        <f t="shared" si="12"/>
        <v>42382</v>
      </c>
      <c r="B337" s="16">
        <v>0</v>
      </c>
      <c r="C337" s="16">
        <v>82.75</v>
      </c>
      <c r="D337" s="16">
        <v>24.53</v>
      </c>
      <c r="E337" s="16">
        <v>22.46</v>
      </c>
      <c r="F337" s="16">
        <v>31.95</v>
      </c>
      <c r="G337" s="16">
        <v>3.72</v>
      </c>
      <c r="H337" s="16">
        <v>9.74</v>
      </c>
      <c r="I337" s="16">
        <v>12.11</v>
      </c>
      <c r="J337" s="38">
        <v>3.802</v>
      </c>
      <c r="K337" s="16">
        <v>15.8</v>
      </c>
      <c r="L337" s="16">
        <v>22.09</v>
      </c>
      <c r="M337" s="16">
        <v>36.395148811092383</v>
      </c>
      <c r="N337" s="16">
        <f t="shared" si="14"/>
        <v>2.3034904310817965</v>
      </c>
      <c r="O337" s="16">
        <v>7.6150000000000002</v>
      </c>
      <c r="P337" s="124">
        <f t="shared" si="13"/>
        <v>0.48196202531645571</v>
      </c>
      <c r="Q337" s="16">
        <v>731.2</v>
      </c>
      <c r="S337" s="1"/>
    </row>
    <row r="338" spans="1:19" x14ac:dyDescent="0.2">
      <c r="A338" s="39">
        <f t="shared" si="12"/>
        <v>42383</v>
      </c>
      <c r="B338" s="16">
        <v>0</v>
      </c>
      <c r="C338" s="16">
        <v>79.400000000000006</v>
      </c>
      <c r="D338" s="16">
        <v>23.78</v>
      </c>
      <c r="E338" s="16">
        <v>21.62</v>
      </c>
      <c r="F338" s="16">
        <v>27.76</v>
      </c>
      <c r="G338" s="16">
        <v>4.18</v>
      </c>
      <c r="H338" s="16">
        <v>8.84</v>
      </c>
      <c r="I338" s="16">
        <v>359.42</v>
      </c>
      <c r="J338" s="38">
        <v>4.5069999999999997</v>
      </c>
      <c r="K338" s="16">
        <v>18.350000000000001</v>
      </c>
      <c r="L338" s="16">
        <v>22.29</v>
      </c>
      <c r="M338" s="16">
        <v>42.382238918548097</v>
      </c>
      <c r="N338" s="16">
        <f t="shared" si="14"/>
        <v>2.3096587966511222</v>
      </c>
      <c r="O338" s="16">
        <v>8.0329999999999995</v>
      </c>
      <c r="P338" s="124">
        <f t="shared" si="13"/>
        <v>0.43776566757493179</v>
      </c>
      <c r="Q338" s="16">
        <v>731.16</v>
      </c>
      <c r="S338" s="1"/>
    </row>
    <row r="339" spans="1:19" x14ac:dyDescent="0.2">
      <c r="A339" s="39">
        <f t="shared" si="12"/>
        <v>42384</v>
      </c>
      <c r="B339" s="16">
        <v>0</v>
      </c>
      <c r="C339" s="16">
        <v>89.09</v>
      </c>
      <c r="D339" s="16">
        <v>23.27</v>
      </c>
      <c r="E339" s="16">
        <v>21.95</v>
      </c>
      <c r="F339" s="16">
        <v>26.99</v>
      </c>
      <c r="G339" s="16">
        <v>3.71</v>
      </c>
      <c r="H339" s="16">
        <v>9.8000000000000007</v>
      </c>
      <c r="I339" s="16">
        <v>348.37</v>
      </c>
      <c r="J339" s="38">
        <v>3.121</v>
      </c>
      <c r="K339" s="16">
        <v>14.26</v>
      </c>
      <c r="L339" s="16">
        <v>22.14</v>
      </c>
      <c r="M339" s="16">
        <v>32.499630639869984</v>
      </c>
      <c r="N339" s="16">
        <f t="shared" si="14"/>
        <v>2.2790764824593257</v>
      </c>
      <c r="O339" s="16">
        <v>6.9</v>
      </c>
      <c r="P339" s="124">
        <f t="shared" si="13"/>
        <v>0.4838709677419355</v>
      </c>
      <c r="Q339" s="16">
        <v>729.7</v>
      </c>
      <c r="S339" s="1"/>
    </row>
    <row r="340" spans="1:19" x14ac:dyDescent="0.2">
      <c r="A340" s="39">
        <f t="shared" si="12"/>
        <v>42385</v>
      </c>
      <c r="B340" s="16">
        <v>0</v>
      </c>
      <c r="C340" s="16">
        <v>81.569999999999993</v>
      </c>
      <c r="D340" s="16">
        <v>24.71</v>
      </c>
      <c r="E340" s="16">
        <v>22.09</v>
      </c>
      <c r="F340" s="16">
        <v>29.99</v>
      </c>
      <c r="G340" s="16">
        <v>2.99</v>
      </c>
      <c r="H340" s="16">
        <v>7.41</v>
      </c>
      <c r="I340" s="16">
        <v>18.75</v>
      </c>
      <c r="J340" s="38">
        <v>3.976</v>
      </c>
      <c r="K340" s="16">
        <v>15.52</v>
      </c>
      <c r="L340" s="16">
        <v>22.21</v>
      </c>
      <c r="M340" s="16">
        <v>36.060175893181913</v>
      </c>
      <c r="N340" s="16">
        <f t="shared" si="14"/>
        <v>2.3234649415709998</v>
      </c>
      <c r="O340" s="16">
        <v>6.2359999999999998</v>
      </c>
      <c r="P340" s="124">
        <f t="shared" si="13"/>
        <v>0.40180412371134022</v>
      </c>
      <c r="Q340" s="16">
        <v>729.64</v>
      </c>
      <c r="S340" s="1"/>
    </row>
    <row r="341" spans="1:19" x14ac:dyDescent="0.2">
      <c r="A341" s="39">
        <f t="shared" ref="A341:A404" si="15">A340+1</f>
        <v>42386</v>
      </c>
      <c r="B341" s="16">
        <v>0</v>
      </c>
      <c r="C341" s="16">
        <v>80.25</v>
      </c>
      <c r="D341" s="16">
        <v>24.07</v>
      </c>
      <c r="E341" s="16">
        <v>22.12</v>
      </c>
      <c r="F341" s="16">
        <v>27.86</v>
      </c>
      <c r="G341" s="16">
        <v>4.3600000000000003</v>
      </c>
      <c r="H341" s="16">
        <v>10.8</v>
      </c>
      <c r="I341" s="16">
        <v>359.43</v>
      </c>
      <c r="J341" s="38">
        <v>4.8250000000000002</v>
      </c>
      <c r="K341" s="16">
        <v>20.03</v>
      </c>
      <c r="L341" s="16">
        <v>22.41</v>
      </c>
      <c r="M341" s="16">
        <v>46.450384350535288</v>
      </c>
      <c r="N341" s="16">
        <f t="shared" si="14"/>
        <v>2.3190406565419512</v>
      </c>
      <c r="O341" s="16">
        <v>9.0220000000000002</v>
      </c>
      <c r="P341" s="124">
        <f t="shared" si="13"/>
        <v>0.45042436345481773</v>
      </c>
      <c r="Q341" s="16">
        <v>730.42</v>
      </c>
      <c r="S341" s="1"/>
    </row>
    <row r="342" spans="1:19" x14ac:dyDescent="0.2">
      <c r="A342" s="39">
        <f t="shared" si="15"/>
        <v>42387</v>
      </c>
      <c r="B342" s="16">
        <v>0</v>
      </c>
      <c r="C342" s="16">
        <v>75.7</v>
      </c>
      <c r="D342" s="16">
        <v>23.98</v>
      </c>
      <c r="E342" s="16">
        <v>22.09</v>
      </c>
      <c r="F342" s="16">
        <v>27.69</v>
      </c>
      <c r="G342" s="16">
        <v>5.51</v>
      </c>
      <c r="H342" s="16">
        <v>12.78</v>
      </c>
      <c r="I342" s="16">
        <v>0.53</v>
      </c>
      <c r="J342" s="38">
        <v>5.82</v>
      </c>
      <c r="K342" s="16">
        <v>21.66</v>
      </c>
      <c r="L342" s="16">
        <v>22.67</v>
      </c>
      <c r="M342" s="16">
        <v>49.567611047799083</v>
      </c>
      <c r="N342" s="16">
        <f t="shared" si="14"/>
        <v>2.2884400299076217</v>
      </c>
      <c r="O342" s="16">
        <v>9.7149999999999999</v>
      </c>
      <c r="P342" s="124">
        <f t="shared" si="13"/>
        <v>0.44852262234533702</v>
      </c>
      <c r="Q342" s="16">
        <v>731.3</v>
      </c>
      <c r="S342" s="1"/>
    </row>
    <row r="343" spans="1:19" x14ac:dyDescent="0.2">
      <c r="A343" s="39">
        <f t="shared" si="15"/>
        <v>42388</v>
      </c>
      <c r="B343" s="16">
        <v>0.75</v>
      </c>
      <c r="C343" s="16">
        <v>76.61</v>
      </c>
      <c r="D343" s="16">
        <v>24.22</v>
      </c>
      <c r="E343" s="16">
        <v>21.45</v>
      </c>
      <c r="F343" s="16">
        <v>28.88</v>
      </c>
      <c r="G343" s="16">
        <v>5.38</v>
      </c>
      <c r="H343" s="16">
        <v>13.7</v>
      </c>
      <c r="I343" s="16">
        <v>20.29</v>
      </c>
      <c r="J343" s="38">
        <v>5.242</v>
      </c>
      <c r="K343" s="16">
        <v>19.36</v>
      </c>
      <c r="L343" s="16">
        <v>22.66</v>
      </c>
      <c r="M343" s="16">
        <v>44.809215772843949</v>
      </c>
      <c r="N343" s="16">
        <f t="shared" si="14"/>
        <v>2.3145256081014436</v>
      </c>
      <c r="O343" s="16">
        <v>10.414999999999999</v>
      </c>
      <c r="P343" s="124">
        <f t="shared" si="13"/>
        <v>0.53796487603305787</v>
      </c>
      <c r="Q343" s="16">
        <v>732.06</v>
      </c>
      <c r="S343" s="1"/>
    </row>
    <row r="344" spans="1:19" x14ac:dyDescent="0.2">
      <c r="A344" s="39">
        <f t="shared" si="15"/>
        <v>42389</v>
      </c>
      <c r="B344" s="16">
        <v>0.5</v>
      </c>
      <c r="C344" s="16">
        <v>82.42</v>
      </c>
      <c r="D344" s="16">
        <v>24.2</v>
      </c>
      <c r="E344" s="16">
        <v>22.22</v>
      </c>
      <c r="F344" s="16">
        <v>28.28</v>
      </c>
      <c r="G344" s="16">
        <v>5.12</v>
      </c>
      <c r="H344" s="16">
        <v>12.56</v>
      </c>
      <c r="I344" s="16">
        <v>27.27</v>
      </c>
      <c r="J344" s="38">
        <v>3.9820000000000002</v>
      </c>
      <c r="K344" s="16">
        <v>15.41</v>
      </c>
      <c r="L344" s="16">
        <v>22.4</v>
      </c>
      <c r="M344" s="16">
        <v>36.325251186488416</v>
      </c>
      <c r="N344" s="16">
        <f t="shared" si="14"/>
        <v>2.3572518615501892</v>
      </c>
      <c r="O344" s="16">
        <v>7.03</v>
      </c>
      <c r="P344" s="124">
        <f t="shared" si="13"/>
        <v>0.45619727449707981</v>
      </c>
      <c r="Q344" s="16">
        <v>731</v>
      </c>
      <c r="S344" s="1"/>
    </row>
    <row r="345" spans="1:19" x14ac:dyDescent="0.2">
      <c r="A345" s="39">
        <f t="shared" si="15"/>
        <v>42390</v>
      </c>
      <c r="B345" s="16">
        <v>0</v>
      </c>
      <c r="C345" s="16">
        <v>74.78</v>
      </c>
      <c r="D345" s="16">
        <v>24.58</v>
      </c>
      <c r="E345" s="16">
        <v>21.95</v>
      </c>
      <c r="F345" s="16">
        <v>29.08</v>
      </c>
      <c r="G345" s="16">
        <v>4.6399999999999997</v>
      </c>
      <c r="H345" s="16">
        <v>12.7</v>
      </c>
      <c r="I345" s="16">
        <v>32.64</v>
      </c>
      <c r="J345" s="38">
        <v>5.5890000000000004</v>
      </c>
      <c r="K345" s="16">
        <v>21.38</v>
      </c>
      <c r="L345" s="16">
        <v>22.67</v>
      </c>
      <c r="M345" s="16">
        <v>50.00125280044098</v>
      </c>
      <c r="N345" s="16">
        <f t="shared" si="14"/>
        <v>2.3386928344453217</v>
      </c>
      <c r="O345" s="16">
        <v>9.1509999999999998</v>
      </c>
      <c r="P345" s="124">
        <f t="shared" si="13"/>
        <v>0.42801683816651076</v>
      </c>
      <c r="Q345" s="16">
        <v>730.67</v>
      </c>
      <c r="S345" s="1"/>
    </row>
    <row r="346" spans="1:19" x14ac:dyDescent="0.2">
      <c r="A346" s="39">
        <f t="shared" si="15"/>
        <v>42391</v>
      </c>
      <c r="B346" s="16">
        <v>0</v>
      </c>
      <c r="C346" s="16">
        <v>82.6</v>
      </c>
      <c r="D346" s="16">
        <v>23.91</v>
      </c>
      <c r="E346" s="16">
        <v>21.82</v>
      </c>
      <c r="F346" s="16">
        <v>28.17</v>
      </c>
      <c r="G346" s="16">
        <v>4.7699999999999996</v>
      </c>
      <c r="H346" s="16">
        <v>10.64</v>
      </c>
      <c r="I346" s="16">
        <v>351.46</v>
      </c>
      <c r="J346" s="38">
        <v>4.8250000000000002</v>
      </c>
      <c r="K346" s="16">
        <v>20.45</v>
      </c>
      <c r="L346" s="16">
        <v>22.69</v>
      </c>
      <c r="M346" s="16">
        <v>47.77161361560799</v>
      </c>
      <c r="N346" s="16">
        <f t="shared" si="14"/>
        <v>2.3360202257021023</v>
      </c>
      <c r="O346" s="16">
        <v>9.8569999999999993</v>
      </c>
      <c r="P346" s="124">
        <f t="shared" si="13"/>
        <v>0.48200488997555013</v>
      </c>
      <c r="Q346" s="16">
        <v>730.5</v>
      </c>
      <c r="S346" s="1"/>
    </row>
    <row r="347" spans="1:19" x14ac:dyDescent="0.2">
      <c r="A347" s="39">
        <f t="shared" si="15"/>
        <v>42392</v>
      </c>
      <c r="B347" s="16">
        <v>0</v>
      </c>
      <c r="C347" s="16">
        <v>84.43</v>
      </c>
      <c r="D347" s="16">
        <v>23.86</v>
      </c>
      <c r="E347" s="16">
        <v>22.22</v>
      </c>
      <c r="F347" s="16">
        <v>27.16</v>
      </c>
      <c r="G347" s="16">
        <v>5.66</v>
      </c>
      <c r="H347" s="16">
        <v>12.58</v>
      </c>
      <c r="I347" s="16">
        <v>355.76</v>
      </c>
      <c r="J347" s="38">
        <v>4.3440000000000003</v>
      </c>
      <c r="K347" s="16">
        <v>17.940000000000001</v>
      </c>
      <c r="L347" s="16">
        <v>22.73</v>
      </c>
      <c r="M347" s="16">
        <v>41.977541176094491</v>
      </c>
      <c r="N347" s="16">
        <f t="shared" si="14"/>
        <v>2.3398852383553228</v>
      </c>
      <c r="O347" s="16">
        <v>9.4619999999999997</v>
      </c>
      <c r="P347" s="124">
        <f t="shared" si="13"/>
        <v>0.52742474916387949</v>
      </c>
      <c r="Q347" s="16">
        <v>731.07</v>
      </c>
      <c r="S347" s="1"/>
    </row>
    <row r="348" spans="1:19" x14ac:dyDescent="0.2">
      <c r="A348" s="39">
        <f t="shared" si="15"/>
        <v>42393</v>
      </c>
      <c r="B348" s="16">
        <v>3.7699999999999996</v>
      </c>
      <c r="C348" s="16">
        <v>88.19</v>
      </c>
      <c r="D348" s="16">
        <v>23.25</v>
      </c>
      <c r="E348" s="16">
        <v>21.88</v>
      </c>
      <c r="F348" s="16">
        <v>26.96</v>
      </c>
      <c r="G348" s="16">
        <v>6.03</v>
      </c>
      <c r="H348" s="16">
        <v>14.11</v>
      </c>
      <c r="I348" s="16">
        <v>3.64</v>
      </c>
      <c r="J348" s="38">
        <v>3.7349999999999999</v>
      </c>
      <c r="K348" s="16">
        <v>16.73</v>
      </c>
      <c r="L348" s="16">
        <v>22.73</v>
      </c>
      <c r="M348" s="16">
        <v>38.273399072236472</v>
      </c>
      <c r="N348" s="16">
        <f t="shared" si="14"/>
        <v>2.287710643887416</v>
      </c>
      <c r="O348" s="16">
        <v>10.015000000000001</v>
      </c>
      <c r="P348" s="124">
        <f t="shared" si="13"/>
        <v>0.59862522414823671</v>
      </c>
      <c r="Q348" s="16">
        <v>731.38</v>
      </c>
      <c r="S348" s="1"/>
    </row>
    <row r="349" spans="1:19" x14ac:dyDescent="0.2">
      <c r="A349" s="39">
        <f t="shared" si="15"/>
        <v>42394</v>
      </c>
      <c r="B349" s="16">
        <v>0.125</v>
      </c>
      <c r="C349" s="16">
        <v>76.34</v>
      </c>
      <c r="D349" s="16">
        <v>24.15</v>
      </c>
      <c r="E349" s="16">
        <v>21.78</v>
      </c>
      <c r="F349" s="16">
        <v>28.88</v>
      </c>
      <c r="G349" s="16">
        <v>4.92</v>
      </c>
      <c r="H349" s="16">
        <v>12.39</v>
      </c>
      <c r="I349" s="16">
        <v>27.33</v>
      </c>
      <c r="J349" s="38">
        <v>5.1740000000000004</v>
      </c>
      <c r="K349" s="16">
        <v>19.059999999999999</v>
      </c>
      <c r="L349" s="16">
        <v>22.96</v>
      </c>
      <c r="M349" s="16">
        <v>44.494374062019666</v>
      </c>
      <c r="N349" s="16">
        <f t="shared" si="14"/>
        <v>2.334437254040906</v>
      </c>
      <c r="O349" s="16">
        <v>9.1969999999999992</v>
      </c>
      <c r="P349" s="124">
        <f t="shared" si="13"/>
        <v>0.48252885624344177</v>
      </c>
      <c r="Q349" s="16">
        <v>731.83</v>
      </c>
      <c r="S349" s="1"/>
    </row>
    <row r="350" spans="1:19" x14ac:dyDescent="0.2">
      <c r="A350" s="39">
        <f t="shared" si="15"/>
        <v>42395</v>
      </c>
      <c r="B350" s="16">
        <v>0</v>
      </c>
      <c r="C350" s="16">
        <v>80.709999999999994</v>
      </c>
      <c r="D350" s="16">
        <v>23.97</v>
      </c>
      <c r="E350" s="16">
        <v>21.72</v>
      </c>
      <c r="F350" s="16">
        <v>28.64</v>
      </c>
      <c r="G350" s="16">
        <v>3.95</v>
      </c>
      <c r="H350" s="16">
        <v>9.9600000000000009</v>
      </c>
      <c r="I350" s="16">
        <v>359.45</v>
      </c>
      <c r="J350" s="38">
        <v>4.3739999999999997</v>
      </c>
      <c r="K350" s="16">
        <v>18.18</v>
      </c>
      <c r="L350" s="16">
        <v>22.91</v>
      </c>
      <c r="M350" s="16">
        <v>42.157598839474787</v>
      </c>
      <c r="N350" s="16">
        <f t="shared" si="14"/>
        <v>2.3188998261537286</v>
      </c>
      <c r="O350" s="16">
        <v>7.7759999999999998</v>
      </c>
      <c r="P350" s="124">
        <f t="shared" si="13"/>
        <v>0.42772277227722771</v>
      </c>
      <c r="Q350" s="16">
        <v>731.25</v>
      </c>
      <c r="S350" s="1"/>
    </row>
    <row r="351" spans="1:19" x14ac:dyDescent="0.2">
      <c r="A351" s="39">
        <f t="shared" si="15"/>
        <v>42396</v>
      </c>
      <c r="B351" s="16">
        <v>0</v>
      </c>
      <c r="C351" s="16">
        <v>86.92</v>
      </c>
      <c r="D351" s="16">
        <v>23.8</v>
      </c>
      <c r="E351" s="16">
        <v>21.82</v>
      </c>
      <c r="F351" s="16">
        <v>28.27</v>
      </c>
      <c r="G351" s="16">
        <v>4.46</v>
      </c>
      <c r="H351" s="16">
        <v>10.02</v>
      </c>
      <c r="I351" s="16">
        <v>343.83</v>
      </c>
      <c r="J351" s="38">
        <v>4.0519999999999996</v>
      </c>
      <c r="K351" s="16">
        <v>18.3</v>
      </c>
      <c r="L351" s="16">
        <v>22.9</v>
      </c>
      <c r="M351" s="16">
        <v>42.354763708876824</v>
      </c>
      <c r="N351" s="16">
        <f t="shared" si="14"/>
        <v>2.3144679622337061</v>
      </c>
      <c r="O351" s="16">
        <v>8.5649999999999995</v>
      </c>
      <c r="P351" s="124">
        <f t="shared" si="13"/>
        <v>0.46803278688524586</v>
      </c>
      <c r="Q351" s="16">
        <v>730.15</v>
      </c>
      <c r="S351" s="1"/>
    </row>
    <row r="352" spans="1:19" x14ac:dyDescent="0.2">
      <c r="A352" s="39">
        <f t="shared" si="15"/>
        <v>42397</v>
      </c>
      <c r="B352" s="16">
        <v>0</v>
      </c>
      <c r="C352" s="16">
        <v>89.86</v>
      </c>
      <c r="D352" s="16">
        <v>23.91</v>
      </c>
      <c r="E352" s="16">
        <v>22.29</v>
      </c>
      <c r="F352" s="16">
        <v>27.86</v>
      </c>
      <c r="G352" s="16">
        <v>4.24</v>
      </c>
      <c r="H352" s="16">
        <v>9.8800000000000008</v>
      </c>
      <c r="I352" s="16">
        <v>349.27</v>
      </c>
      <c r="J352" s="38">
        <v>3.633</v>
      </c>
      <c r="K352" s="16">
        <v>16.89</v>
      </c>
      <c r="L352" s="16">
        <v>22.91</v>
      </c>
      <c r="M352" s="16">
        <v>39.170836188134338</v>
      </c>
      <c r="N352" s="16">
        <f t="shared" si="14"/>
        <v>2.3191732497415236</v>
      </c>
      <c r="O352" s="16">
        <v>8.41</v>
      </c>
      <c r="P352" s="124">
        <f t="shared" si="13"/>
        <v>0.49792776791000593</v>
      </c>
      <c r="Q352" s="16">
        <v>730.62</v>
      </c>
      <c r="S352" s="1"/>
    </row>
    <row r="353" spans="1:19" x14ac:dyDescent="0.2">
      <c r="A353" s="39">
        <f t="shared" si="15"/>
        <v>42398</v>
      </c>
      <c r="B353" s="16">
        <v>0</v>
      </c>
      <c r="C353" s="16">
        <v>86.09</v>
      </c>
      <c r="D353" s="16">
        <v>23.82</v>
      </c>
      <c r="E353" s="16">
        <v>21.92</v>
      </c>
      <c r="F353" s="16">
        <v>27.39</v>
      </c>
      <c r="G353" s="16">
        <v>5.33</v>
      </c>
      <c r="H353" s="16">
        <v>11.8</v>
      </c>
      <c r="I353" s="16">
        <v>349.98</v>
      </c>
      <c r="J353" s="38">
        <v>4.4059999999999997</v>
      </c>
      <c r="K353" s="16">
        <v>18.52</v>
      </c>
      <c r="L353" s="16">
        <v>23.12</v>
      </c>
      <c r="M353" s="16">
        <v>43.109813574654375</v>
      </c>
      <c r="N353" s="16">
        <f t="shared" si="14"/>
        <v>2.3277437135342534</v>
      </c>
      <c r="O353" s="16">
        <v>9.7590000000000003</v>
      </c>
      <c r="P353" s="124">
        <f t="shared" si="13"/>
        <v>0.52694384449244058</v>
      </c>
      <c r="Q353" s="16">
        <v>731.34</v>
      </c>
      <c r="S353" s="1"/>
    </row>
    <row r="354" spans="1:19" x14ac:dyDescent="0.2">
      <c r="A354" s="39">
        <f t="shared" si="15"/>
        <v>42399</v>
      </c>
      <c r="B354" s="16">
        <v>0</v>
      </c>
      <c r="C354" s="16">
        <v>80.37</v>
      </c>
      <c r="D354" s="16">
        <v>24.5</v>
      </c>
      <c r="E354" s="16">
        <v>21.72</v>
      </c>
      <c r="F354" s="16">
        <v>30.11</v>
      </c>
      <c r="G354" s="16">
        <v>4.66</v>
      </c>
      <c r="H354" s="16">
        <v>10.41</v>
      </c>
      <c r="I354" s="16">
        <v>8.1999999999999993</v>
      </c>
      <c r="J354" s="38">
        <v>4.625</v>
      </c>
      <c r="K354" s="16">
        <v>17.22</v>
      </c>
      <c r="L354" s="16">
        <v>23.21</v>
      </c>
      <c r="M354" s="16">
        <v>39.825489218572201</v>
      </c>
      <c r="N354" s="16">
        <f t="shared" si="14"/>
        <v>2.312746179940314</v>
      </c>
      <c r="O354" s="16">
        <v>7.61</v>
      </c>
      <c r="P354" s="124">
        <f t="shared" si="13"/>
        <v>0.44192799070847855</v>
      </c>
      <c r="Q354" s="16">
        <v>731.55</v>
      </c>
      <c r="S354" s="1"/>
    </row>
    <row r="355" spans="1:19" x14ac:dyDescent="0.2">
      <c r="A355" s="39">
        <f t="shared" si="15"/>
        <v>42400</v>
      </c>
      <c r="B355" s="16">
        <v>0</v>
      </c>
      <c r="C355" s="16">
        <v>78.790000000000006</v>
      </c>
      <c r="D355" s="16">
        <v>24.32</v>
      </c>
      <c r="E355" s="16">
        <v>21.75</v>
      </c>
      <c r="F355" s="16">
        <v>29.42</v>
      </c>
      <c r="G355" s="16">
        <v>3.97</v>
      </c>
      <c r="H355" s="16">
        <v>9.6999999999999993</v>
      </c>
      <c r="I355" s="16">
        <v>4.07</v>
      </c>
      <c r="J355" s="38">
        <v>4.8529999999999998</v>
      </c>
      <c r="K355" s="16">
        <v>19.510000000000002</v>
      </c>
      <c r="L355" s="16">
        <v>23.31</v>
      </c>
      <c r="M355" s="16">
        <v>44.423007636898681</v>
      </c>
      <c r="N355" s="16">
        <f t="shared" si="14"/>
        <v>2.2769352966119261</v>
      </c>
      <c r="O355" s="16">
        <v>8.3369999999999997</v>
      </c>
      <c r="P355" s="124">
        <f t="shared" si="13"/>
        <v>0.42731932342388512</v>
      </c>
      <c r="Q355" s="16">
        <v>731.26</v>
      </c>
      <c r="S355" s="1"/>
    </row>
    <row r="356" spans="1:19" x14ac:dyDescent="0.2">
      <c r="A356" s="39">
        <f t="shared" si="15"/>
        <v>42401</v>
      </c>
      <c r="B356" s="16">
        <v>0</v>
      </c>
      <c r="C356" s="16">
        <v>79.16</v>
      </c>
      <c r="D356" s="16">
        <v>23.96</v>
      </c>
      <c r="E356" s="16">
        <v>21.55</v>
      </c>
      <c r="F356" s="16">
        <v>28.17</v>
      </c>
      <c r="G356" s="16">
        <v>4.55</v>
      </c>
      <c r="H356" s="16">
        <v>11.03</v>
      </c>
      <c r="I356" s="16">
        <v>4.43</v>
      </c>
      <c r="J356" s="38">
        <v>4.7569999999999997</v>
      </c>
      <c r="K356" s="16">
        <v>19.79</v>
      </c>
      <c r="L356" s="16">
        <v>23.31</v>
      </c>
      <c r="M356" s="16">
        <v>45.426803190234722</v>
      </c>
      <c r="N356" s="16">
        <f t="shared" si="14"/>
        <v>2.2954423037005922</v>
      </c>
      <c r="O356" s="16">
        <v>8.8130000000000006</v>
      </c>
      <c r="P356" s="124">
        <f t="shared" si="13"/>
        <v>0.44532592218292072</v>
      </c>
      <c r="Q356" s="16">
        <v>730.32</v>
      </c>
      <c r="S356" s="1"/>
    </row>
    <row r="357" spans="1:19" x14ac:dyDescent="0.2">
      <c r="A357" s="39">
        <f t="shared" si="15"/>
        <v>42402</v>
      </c>
      <c r="B357" s="16">
        <v>0</v>
      </c>
      <c r="C357" s="16">
        <v>80.55</v>
      </c>
      <c r="D357" s="16">
        <v>23.96</v>
      </c>
      <c r="E357" s="16">
        <v>21.34</v>
      </c>
      <c r="F357" s="16">
        <v>28.33</v>
      </c>
      <c r="G357" s="16">
        <v>3.53</v>
      </c>
      <c r="H357" s="16">
        <v>9.27</v>
      </c>
      <c r="I357" s="16">
        <v>7.55</v>
      </c>
      <c r="J357" s="38">
        <v>3.5960000000000001</v>
      </c>
      <c r="K357" s="16">
        <v>13.62</v>
      </c>
      <c r="L357" s="16">
        <v>23.32</v>
      </c>
      <c r="M357" s="16">
        <v>31.411508656851048</v>
      </c>
      <c r="N357" s="16">
        <f t="shared" si="14"/>
        <v>2.3062781686381095</v>
      </c>
      <c r="O357" s="16">
        <v>5.0620000000000003</v>
      </c>
      <c r="P357" s="124">
        <f t="shared" si="13"/>
        <v>0.37165932452276068</v>
      </c>
      <c r="Q357" s="16">
        <v>730.03</v>
      </c>
      <c r="S357" s="1"/>
    </row>
    <row r="358" spans="1:19" x14ac:dyDescent="0.2">
      <c r="A358" s="39">
        <f t="shared" si="15"/>
        <v>42403</v>
      </c>
      <c r="B358" s="16">
        <v>0</v>
      </c>
      <c r="C358" s="16">
        <v>85.75</v>
      </c>
      <c r="D358" s="16">
        <v>24.27</v>
      </c>
      <c r="E358" s="16">
        <v>22.09</v>
      </c>
      <c r="F358" s="16">
        <v>28.71</v>
      </c>
      <c r="G358" s="16">
        <v>5.07</v>
      </c>
      <c r="H358" s="16">
        <v>10.130000000000001</v>
      </c>
      <c r="I358" s="16">
        <v>353.25</v>
      </c>
      <c r="J358" s="38">
        <v>4.3970000000000002</v>
      </c>
      <c r="K358" s="16">
        <v>19.010000000000002</v>
      </c>
      <c r="L358" s="16">
        <v>23.33</v>
      </c>
      <c r="M358" s="16">
        <v>43.656725767167465</v>
      </c>
      <c r="N358" s="16">
        <f t="shared" si="14"/>
        <v>2.2965137173680938</v>
      </c>
      <c r="O358" s="16">
        <v>8.7880000000000003</v>
      </c>
      <c r="P358" s="124">
        <f t="shared" si="13"/>
        <v>0.46228300894266172</v>
      </c>
      <c r="Q358" s="16">
        <v>730.09</v>
      </c>
      <c r="S358" s="1"/>
    </row>
    <row r="359" spans="1:19" x14ac:dyDescent="0.2">
      <c r="A359" s="39">
        <f t="shared" si="15"/>
        <v>42404</v>
      </c>
      <c r="B359" s="16">
        <v>0</v>
      </c>
      <c r="C359" s="16">
        <v>80.7</v>
      </c>
      <c r="D359" s="16">
        <v>24.29</v>
      </c>
      <c r="E359" s="16">
        <v>22.12</v>
      </c>
      <c r="F359" s="16">
        <v>29.42</v>
      </c>
      <c r="G359" s="16">
        <v>5.03</v>
      </c>
      <c r="H359" s="16">
        <v>11.29</v>
      </c>
      <c r="I359" s="16">
        <v>356.49</v>
      </c>
      <c r="J359" s="38">
        <v>5.1660000000000004</v>
      </c>
      <c r="K359" s="16">
        <v>21.89</v>
      </c>
      <c r="L359" s="16">
        <v>23.56</v>
      </c>
      <c r="M359" s="16">
        <v>50.261489692044371</v>
      </c>
      <c r="N359" s="16">
        <f t="shared" si="14"/>
        <v>2.2960936360001996</v>
      </c>
      <c r="O359" s="16">
        <v>10.093</v>
      </c>
      <c r="P359" s="124">
        <f t="shared" ref="P359:P422" si="16">O359/K359</f>
        <v>0.46107811786203745</v>
      </c>
      <c r="Q359" s="16">
        <v>730.54</v>
      </c>
      <c r="S359" s="1"/>
    </row>
    <row r="360" spans="1:19" x14ac:dyDescent="0.2">
      <c r="A360" s="39">
        <f t="shared" si="15"/>
        <v>42405</v>
      </c>
      <c r="B360" s="16">
        <v>0</v>
      </c>
      <c r="C360" s="16">
        <v>74.31</v>
      </c>
      <c r="D360" s="16">
        <v>23.89</v>
      </c>
      <c r="E360" s="16">
        <v>21.82</v>
      </c>
      <c r="F360" s="16">
        <v>28.51</v>
      </c>
      <c r="G360" s="16">
        <v>5.13</v>
      </c>
      <c r="H360" s="16">
        <v>12.47</v>
      </c>
      <c r="I360" s="16">
        <v>12.93</v>
      </c>
      <c r="J360" s="38">
        <v>5.2119999999999997</v>
      </c>
      <c r="K360" s="16">
        <v>18.98</v>
      </c>
      <c r="L360" s="16">
        <v>23.71</v>
      </c>
      <c r="M360" s="16">
        <v>44.010361091647106</v>
      </c>
      <c r="N360" s="16">
        <f t="shared" si="14"/>
        <v>2.318775610729563</v>
      </c>
      <c r="O360" s="16">
        <v>8.2460000000000004</v>
      </c>
      <c r="P360" s="124">
        <f t="shared" si="16"/>
        <v>0.43445732349841942</v>
      </c>
      <c r="Q360" s="16">
        <v>731.39</v>
      </c>
      <c r="S360" s="1"/>
    </row>
    <row r="361" spans="1:19" x14ac:dyDescent="0.2">
      <c r="A361" s="39">
        <f t="shared" si="15"/>
        <v>42406</v>
      </c>
      <c r="B361" s="16">
        <v>0</v>
      </c>
      <c r="C361" s="16">
        <v>74.03</v>
      </c>
      <c r="D361" s="16">
        <v>23.46</v>
      </c>
      <c r="E361" s="16">
        <v>21.16</v>
      </c>
      <c r="F361" s="16">
        <v>27.2</v>
      </c>
      <c r="G361" s="16">
        <v>5.24</v>
      </c>
      <c r="H361" s="16">
        <v>13.21</v>
      </c>
      <c r="I361" s="16">
        <v>7.16</v>
      </c>
      <c r="J361" s="38">
        <v>4.8259999999999996</v>
      </c>
      <c r="K361" s="16">
        <v>16.36</v>
      </c>
      <c r="L361" s="16">
        <v>23.81</v>
      </c>
      <c r="M361" s="16">
        <v>37.598614834712421</v>
      </c>
      <c r="N361" s="16">
        <f t="shared" si="14"/>
        <v>2.2982038407525929</v>
      </c>
      <c r="O361" s="16">
        <v>6.694</v>
      </c>
      <c r="P361" s="124">
        <f t="shared" si="16"/>
        <v>0.40916870415647921</v>
      </c>
      <c r="Q361" s="16">
        <v>730.91</v>
      </c>
      <c r="S361" s="1"/>
    </row>
    <row r="362" spans="1:19" x14ac:dyDescent="0.2">
      <c r="A362" s="39">
        <f t="shared" si="15"/>
        <v>42407</v>
      </c>
      <c r="B362" s="16">
        <v>0</v>
      </c>
      <c r="C362" s="16">
        <v>74.89</v>
      </c>
      <c r="D362" s="16">
        <v>23.45</v>
      </c>
      <c r="E362" s="16">
        <v>21.45</v>
      </c>
      <c r="F362" s="16">
        <v>26.66</v>
      </c>
      <c r="G362" s="16">
        <v>6.88</v>
      </c>
      <c r="H362" s="16">
        <v>15.5</v>
      </c>
      <c r="I362" s="16">
        <v>357.76</v>
      </c>
      <c r="J362" s="38">
        <v>5.742</v>
      </c>
      <c r="K362" s="16">
        <v>21.86</v>
      </c>
      <c r="L362" s="16">
        <v>23.96</v>
      </c>
      <c r="M362" s="16">
        <v>50.724939455178692</v>
      </c>
      <c r="N362" s="16">
        <f t="shared" si="14"/>
        <v>2.3204455377483391</v>
      </c>
      <c r="O362" s="16">
        <v>10.558</v>
      </c>
      <c r="P362" s="124">
        <f t="shared" si="16"/>
        <v>0.48298261665141812</v>
      </c>
      <c r="Q362" s="16">
        <v>731.11</v>
      </c>
      <c r="S362" s="1"/>
    </row>
    <row r="363" spans="1:19" x14ac:dyDescent="0.2">
      <c r="A363" s="39">
        <f t="shared" si="15"/>
        <v>42408</v>
      </c>
      <c r="B363" s="16">
        <v>18.979999999999997</v>
      </c>
      <c r="C363" s="16">
        <v>97.77</v>
      </c>
      <c r="D363" s="16">
        <v>22.76</v>
      </c>
      <c r="E363" s="16">
        <v>21.51</v>
      </c>
      <c r="F363" s="16">
        <v>24.88</v>
      </c>
      <c r="G363" s="16">
        <v>6.16</v>
      </c>
      <c r="H363" s="16">
        <v>13.72</v>
      </c>
      <c r="I363" s="16">
        <v>345.82</v>
      </c>
      <c r="J363" s="38">
        <v>1.238</v>
      </c>
      <c r="K363" s="16">
        <v>7.29</v>
      </c>
      <c r="L363" s="16">
        <v>23.55</v>
      </c>
      <c r="M363" s="16">
        <v>17.056748403975437</v>
      </c>
      <c r="N363" s="16">
        <f t="shared" si="14"/>
        <v>2.33974600877578</v>
      </c>
      <c r="O363" s="16">
        <v>5.67</v>
      </c>
      <c r="P363" s="124">
        <f t="shared" si="16"/>
        <v>0.77777777777777779</v>
      </c>
      <c r="Q363" s="16">
        <v>730.7</v>
      </c>
      <c r="S363" s="1"/>
    </row>
    <row r="364" spans="1:19" x14ac:dyDescent="0.2">
      <c r="A364" s="39">
        <f t="shared" si="15"/>
        <v>42409</v>
      </c>
      <c r="B364" s="16">
        <v>0</v>
      </c>
      <c r="C364" s="16">
        <v>84.3</v>
      </c>
      <c r="D364" s="16">
        <v>24.45</v>
      </c>
      <c r="E364" s="16">
        <v>22.56</v>
      </c>
      <c r="F364" s="16">
        <v>28.94</v>
      </c>
      <c r="G364" s="16">
        <v>5.75</v>
      </c>
      <c r="H364" s="16">
        <v>11.54</v>
      </c>
      <c r="I364" s="16">
        <v>1.91</v>
      </c>
      <c r="J364" s="38">
        <v>3.863</v>
      </c>
      <c r="K364" s="16">
        <v>15.43</v>
      </c>
      <c r="L364" s="16">
        <v>23.77</v>
      </c>
      <c r="M364" s="16">
        <v>35.915542242270867</v>
      </c>
      <c r="N364" s="16">
        <f t="shared" si="14"/>
        <v>2.3276436968419225</v>
      </c>
      <c r="O364" s="16">
        <v>9.1080000000000005</v>
      </c>
      <c r="P364" s="124">
        <f t="shared" si="16"/>
        <v>0.5902786779001945</v>
      </c>
      <c r="Q364" s="16">
        <v>731.19</v>
      </c>
      <c r="S364" s="1"/>
    </row>
    <row r="365" spans="1:19" x14ac:dyDescent="0.2">
      <c r="A365" s="39">
        <f t="shared" si="15"/>
        <v>42410</v>
      </c>
      <c r="B365" s="16">
        <v>0</v>
      </c>
      <c r="C365" s="16">
        <v>83.65</v>
      </c>
      <c r="D365" s="16">
        <v>24.42</v>
      </c>
      <c r="E365" s="16">
        <v>22.83</v>
      </c>
      <c r="F365" s="16">
        <v>28.01</v>
      </c>
      <c r="G365" s="16">
        <v>6.75</v>
      </c>
      <c r="H365" s="16">
        <v>14.37</v>
      </c>
      <c r="I365" s="16">
        <v>8.1</v>
      </c>
      <c r="J365" s="38">
        <v>4.2110000000000003</v>
      </c>
      <c r="K365" s="16">
        <v>16.29</v>
      </c>
      <c r="L365" s="16">
        <v>23.85</v>
      </c>
      <c r="M365" s="16">
        <v>38.195120644682461</v>
      </c>
      <c r="N365" s="16">
        <f t="shared" si="14"/>
        <v>2.3446973999191201</v>
      </c>
      <c r="O365" s="16">
        <v>10.132999999999999</v>
      </c>
      <c r="P365" s="124">
        <f t="shared" si="16"/>
        <v>0.62203806015960705</v>
      </c>
      <c r="Q365" s="16">
        <v>731.65</v>
      </c>
      <c r="S365" s="1"/>
    </row>
    <row r="366" spans="1:19" x14ac:dyDescent="0.2">
      <c r="A366" s="39">
        <f t="shared" si="15"/>
        <v>42411</v>
      </c>
      <c r="B366" s="16">
        <v>1.52</v>
      </c>
      <c r="C366" s="16">
        <v>83.74</v>
      </c>
      <c r="D366" s="16">
        <v>24.17</v>
      </c>
      <c r="E366" s="16">
        <v>22.43</v>
      </c>
      <c r="F366" s="16">
        <v>27.71</v>
      </c>
      <c r="G366" s="16">
        <v>5.0199999999999996</v>
      </c>
      <c r="H366" s="16">
        <v>13.11</v>
      </c>
      <c r="I366" s="16">
        <v>16.739999999999998</v>
      </c>
      <c r="J366" s="38">
        <v>3.7480000000000002</v>
      </c>
      <c r="K366" s="16">
        <v>12.21</v>
      </c>
      <c r="L366" s="16">
        <v>24.04</v>
      </c>
      <c r="M366" s="16">
        <v>28.597200466214563</v>
      </c>
      <c r="N366" s="16">
        <f t="shared" si="14"/>
        <v>2.3421130602960329</v>
      </c>
      <c r="O366" s="16">
        <v>7.9029999999999996</v>
      </c>
      <c r="P366" s="124">
        <f t="shared" si="16"/>
        <v>0.64725634725634718</v>
      </c>
      <c r="Q366" s="16">
        <v>731.08</v>
      </c>
      <c r="S366" s="1"/>
    </row>
    <row r="367" spans="1:19" x14ac:dyDescent="0.2">
      <c r="A367" s="39">
        <f t="shared" si="15"/>
        <v>42412</v>
      </c>
      <c r="B367" s="16">
        <v>0.25</v>
      </c>
      <c r="C367" s="16">
        <v>84.36</v>
      </c>
      <c r="D367" s="16">
        <v>23.71</v>
      </c>
      <c r="E367" s="16">
        <v>22.36</v>
      </c>
      <c r="F367" s="16">
        <v>27.38</v>
      </c>
      <c r="G367" s="16">
        <v>5.17</v>
      </c>
      <c r="H367" s="16">
        <v>11.66</v>
      </c>
      <c r="I367" s="16">
        <v>8.24</v>
      </c>
      <c r="J367" s="38">
        <v>3.4980000000000002</v>
      </c>
      <c r="K367" s="16">
        <v>13.02</v>
      </c>
      <c r="L367" s="16">
        <v>24.08</v>
      </c>
      <c r="M367" s="16">
        <v>30.240010644483746</v>
      </c>
      <c r="N367" s="16">
        <f t="shared" si="14"/>
        <v>2.322581462709965</v>
      </c>
      <c r="O367" s="16">
        <v>7.4260000000000002</v>
      </c>
      <c r="P367" s="124">
        <f t="shared" si="16"/>
        <v>0.57035330261136719</v>
      </c>
      <c r="Q367" s="16">
        <v>730.99</v>
      </c>
      <c r="S367" s="1"/>
    </row>
    <row r="368" spans="1:19" x14ac:dyDescent="0.2">
      <c r="A368" s="39">
        <f t="shared" si="15"/>
        <v>42413</v>
      </c>
      <c r="B368" s="16">
        <v>0</v>
      </c>
      <c r="C368" s="16">
        <v>77.180000000000007</v>
      </c>
      <c r="D368" s="16">
        <v>24.38</v>
      </c>
      <c r="E368" s="16">
        <v>22.05</v>
      </c>
      <c r="F368" s="16">
        <v>29.15</v>
      </c>
      <c r="G368" s="16">
        <v>5.69</v>
      </c>
      <c r="H368" s="16">
        <v>13.03</v>
      </c>
      <c r="I368" s="16">
        <v>6.11</v>
      </c>
      <c r="J368" s="38">
        <v>5.6589999999999998</v>
      </c>
      <c r="K368" s="16">
        <v>20.51</v>
      </c>
      <c r="L368" s="16">
        <v>24.28</v>
      </c>
      <c r="M368" s="16">
        <v>47.415559090276801</v>
      </c>
      <c r="N368" s="16">
        <f t="shared" si="14"/>
        <v>2.3118263817784883</v>
      </c>
      <c r="O368" s="16">
        <v>10.855</v>
      </c>
      <c r="P368" s="124">
        <f t="shared" si="16"/>
        <v>0.52925402242808384</v>
      </c>
      <c r="Q368" s="16">
        <v>730.33</v>
      </c>
      <c r="S368" s="1"/>
    </row>
    <row r="369" spans="1:19" x14ac:dyDescent="0.2">
      <c r="A369" s="39">
        <f t="shared" si="15"/>
        <v>42414</v>
      </c>
      <c r="B369" s="16">
        <v>0.25</v>
      </c>
      <c r="C369" s="16">
        <v>82.49</v>
      </c>
      <c r="D369" s="16">
        <v>23.96</v>
      </c>
      <c r="E369" s="16">
        <v>22.05</v>
      </c>
      <c r="F369" s="16">
        <v>28.32</v>
      </c>
      <c r="G369" s="16">
        <v>4.7699999999999996</v>
      </c>
      <c r="H369" s="16">
        <v>12.88</v>
      </c>
      <c r="I369" s="16">
        <v>14.5</v>
      </c>
      <c r="J369" s="38">
        <v>3.9460000000000002</v>
      </c>
      <c r="K369" s="16">
        <v>14.05</v>
      </c>
      <c r="L369" s="16">
        <v>24.22</v>
      </c>
      <c r="M369" s="16">
        <v>32.954008399810952</v>
      </c>
      <c r="N369" s="16">
        <f t="shared" si="14"/>
        <v>2.3454810248975764</v>
      </c>
      <c r="O369" s="16">
        <v>7.1360000000000001</v>
      </c>
      <c r="P369" s="124">
        <f t="shared" si="16"/>
        <v>0.50790035587188609</v>
      </c>
      <c r="Q369" s="16">
        <v>728.93</v>
      </c>
      <c r="S369" s="1"/>
    </row>
    <row r="370" spans="1:19" x14ac:dyDescent="0.2">
      <c r="A370" s="39">
        <f t="shared" si="15"/>
        <v>42415</v>
      </c>
      <c r="B370" s="16">
        <v>0</v>
      </c>
      <c r="C370" s="16">
        <v>83.27</v>
      </c>
      <c r="D370" s="16">
        <v>24.23</v>
      </c>
      <c r="E370" s="16">
        <v>21.95</v>
      </c>
      <c r="F370" s="16">
        <v>29.32</v>
      </c>
      <c r="G370" s="16">
        <v>4.3099999999999996</v>
      </c>
      <c r="H370" s="16">
        <v>9.94</v>
      </c>
      <c r="I370" s="16">
        <v>9.9</v>
      </c>
      <c r="J370" s="38">
        <v>3.831</v>
      </c>
      <c r="K370" s="16">
        <v>14.42</v>
      </c>
      <c r="L370" s="16">
        <v>24.29</v>
      </c>
      <c r="M370" s="16">
        <v>33.340994136029934</v>
      </c>
      <c r="N370" s="16">
        <f t="shared" si="14"/>
        <v>2.3121355156747527</v>
      </c>
      <c r="O370" s="16">
        <v>7.4790000000000001</v>
      </c>
      <c r="P370" s="124">
        <f t="shared" si="16"/>
        <v>0.51865464632454927</v>
      </c>
      <c r="Q370" s="16">
        <v>728.05</v>
      </c>
      <c r="S370" s="1"/>
    </row>
    <row r="371" spans="1:19" x14ac:dyDescent="0.2">
      <c r="A371" s="39">
        <f t="shared" si="15"/>
        <v>42416</v>
      </c>
      <c r="B371" s="16">
        <v>0</v>
      </c>
      <c r="C371" s="16">
        <v>90.21</v>
      </c>
      <c r="D371" s="16">
        <v>24.03</v>
      </c>
      <c r="E371" s="16">
        <v>22.36</v>
      </c>
      <c r="F371" s="16">
        <v>27.19</v>
      </c>
      <c r="G371" s="16">
        <v>5.33</v>
      </c>
      <c r="H371" s="16">
        <v>10.51</v>
      </c>
      <c r="I371" s="16">
        <v>355.17</v>
      </c>
      <c r="J371" s="38">
        <v>3.1909999999999998</v>
      </c>
      <c r="K371" s="16">
        <v>12.95</v>
      </c>
      <c r="L371" s="16">
        <v>24.2</v>
      </c>
      <c r="M371" s="16">
        <v>30.477178727966912</v>
      </c>
      <c r="N371" s="16">
        <f t="shared" si="14"/>
        <v>2.3534500948237</v>
      </c>
      <c r="O371" s="16">
        <v>7.4619999999999997</v>
      </c>
      <c r="P371" s="124">
        <f t="shared" si="16"/>
        <v>0.57621621621621621</v>
      </c>
      <c r="Q371" s="16">
        <v>727.96</v>
      </c>
      <c r="S371" s="1"/>
    </row>
    <row r="372" spans="1:19" x14ac:dyDescent="0.2">
      <c r="A372" s="39">
        <f t="shared" si="15"/>
        <v>42417</v>
      </c>
      <c r="B372" s="16">
        <v>0</v>
      </c>
      <c r="C372" s="16">
        <v>87.8</v>
      </c>
      <c r="D372" s="16">
        <v>24.92</v>
      </c>
      <c r="E372" s="16">
        <v>22.87</v>
      </c>
      <c r="F372" s="16">
        <v>29.01</v>
      </c>
      <c r="G372" s="16">
        <v>5.48</v>
      </c>
      <c r="H372" s="16">
        <v>11.58</v>
      </c>
      <c r="I372" s="16">
        <v>354.68</v>
      </c>
      <c r="J372" s="38">
        <v>4.43</v>
      </c>
      <c r="K372" s="16">
        <v>18.8</v>
      </c>
      <c r="L372" s="16">
        <v>24.26</v>
      </c>
      <c r="M372" s="16">
        <v>43.794793015767141</v>
      </c>
      <c r="N372" s="16">
        <f t="shared" si="14"/>
        <v>2.3295102667961243</v>
      </c>
      <c r="O372" s="16">
        <v>10.445</v>
      </c>
      <c r="P372" s="124">
        <f t="shared" si="16"/>
        <v>0.55558510638297876</v>
      </c>
      <c r="Q372" s="16">
        <v>729.68</v>
      </c>
      <c r="S372" s="1"/>
    </row>
    <row r="373" spans="1:19" x14ac:dyDescent="0.2">
      <c r="A373" s="39">
        <f t="shared" si="15"/>
        <v>42418</v>
      </c>
      <c r="B373" s="16">
        <v>0</v>
      </c>
      <c r="C373" s="16">
        <v>82.39</v>
      </c>
      <c r="D373" s="16">
        <v>24.83</v>
      </c>
      <c r="E373" s="16">
        <v>22.76</v>
      </c>
      <c r="F373" s="16">
        <v>29.73</v>
      </c>
      <c r="G373" s="16">
        <v>4.5</v>
      </c>
      <c r="H373" s="16">
        <v>11.96</v>
      </c>
      <c r="I373" s="16">
        <v>17.55</v>
      </c>
      <c r="J373" s="38">
        <v>3.98</v>
      </c>
      <c r="K373" s="16">
        <v>14.35</v>
      </c>
      <c r="L373" s="16">
        <v>24.42</v>
      </c>
      <c r="M373" s="16">
        <v>33.258482106985696</v>
      </c>
      <c r="N373" s="16">
        <f t="shared" si="14"/>
        <v>2.3176642583265292</v>
      </c>
      <c r="O373" s="16">
        <v>7.0629999999999997</v>
      </c>
      <c r="P373" s="124">
        <f t="shared" si="16"/>
        <v>0.49219512195121951</v>
      </c>
      <c r="Q373" s="16">
        <v>730.25</v>
      </c>
      <c r="S373" s="1"/>
    </row>
    <row r="374" spans="1:19" x14ac:dyDescent="0.2">
      <c r="A374" s="39">
        <f t="shared" si="15"/>
        <v>42419</v>
      </c>
      <c r="B374" s="16">
        <v>0</v>
      </c>
      <c r="C374" s="16">
        <v>75.45</v>
      </c>
      <c r="D374" s="16">
        <v>24.65</v>
      </c>
      <c r="E374" s="16">
        <v>22.49</v>
      </c>
      <c r="F374" s="16">
        <v>29.55</v>
      </c>
      <c r="G374" s="16">
        <v>5.45</v>
      </c>
      <c r="H374" s="16">
        <v>14.82</v>
      </c>
      <c r="I374" s="16">
        <v>13.03</v>
      </c>
      <c r="J374" s="38">
        <v>6</v>
      </c>
      <c r="K374" s="16">
        <v>20.149999999999999</v>
      </c>
      <c r="L374" s="16">
        <v>24.78</v>
      </c>
      <c r="M374" s="16">
        <v>46.254774681680686</v>
      </c>
      <c r="N374" s="16">
        <f t="shared" si="14"/>
        <v>2.2955223167087189</v>
      </c>
      <c r="O374" s="16">
        <v>10.521000000000001</v>
      </c>
      <c r="P374" s="124">
        <f t="shared" si="16"/>
        <v>0.52213399503722091</v>
      </c>
      <c r="Q374" s="16">
        <v>730.23</v>
      </c>
      <c r="S374" s="1"/>
    </row>
    <row r="375" spans="1:19" x14ac:dyDescent="0.2">
      <c r="A375" s="39">
        <f t="shared" si="15"/>
        <v>42420</v>
      </c>
      <c r="B375" s="16">
        <v>0</v>
      </c>
      <c r="C375" s="16">
        <v>75.92</v>
      </c>
      <c r="D375" s="16">
        <v>24.54</v>
      </c>
      <c r="E375" s="16">
        <v>22.16</v>
      </c>
      <c r="F375" s="16">
        <v>29.52</v>
      </c>
      <c r="G375" s="16">
        <v>5.68</v>
      </c>
      <c r="H375" s="16">
        <v>14.66</v>
      </c>
      <c r="I375" s="16">
        <v>9.74</v>
      </c>
      <c r="J375" s="38">
        <v>5.9610000000000003</v>
      </c>
      <c r="K375" s="16">
        <v>20.54</v>
      </c>
      <c r="L375" s="16">
        <v>24.86</v>
      </c>
      <c r="M375" s="16">
        <v>47.119898186204161</v>
      </c>
      <c r="N375" s="16">
        <f t="shared" si="14"/>
        <v>2.2940554131550224</v>
      </c>
      <c r="O375" s="16">
        <v>10.545999999999999</v>
      </c>
      <c r="P375" s="124">
        <f t="shared" si="16"/>
        <v>0.5134371957156767</v>
      </c>
      <c r="Q375" s="16">
        <v>729.48</v>
      </c>
      <c r="S375" s="1"/>
    </row>
    <row r="376" spans="1:19" x14ac:dyDescent="0.2">
      <c r="A376" s="39">
        <f t="shared" si="15"/>
        <v>42421</v>
      </c>
      <c r="B376" s="16">
        <v>0</v>
      </c>
      <c r="C376" s="16">
        <v>80.44</v>
      </c>
      <c r="D376" s="16">
        <v>24.2</v>
      </c>
      <c r="E376" s="16">
        <v>21.68</v>
      </c>
      <c r="F376" s="16">
        <v>30.09</v>
      </c>
      <c r="G376" s="16">
        <v>4.37</v>
      </c>
      <c r="H376" s="16">
        <v>12.25</v>
      </c>
      <c r="I376" s="16">
        <v>11.9</v>
      </c>
      <c r="J376" s="38">
        <v>4.41</v>
      </c>
      <c r="K376" s="16">
        <v>16.239999999999998</v>
      </c>
      <c r="L376" s="16">
        <v>24.8</v>
      </c>
      <c r="M376" s="16">
        <v>37.563622822395232</v>
      </c>
      <c r="N376" s="16">
        <f t="shared" si="14"/>
        <v>2.3130309619701501</v>
      </c>
      <c r="O376" s="16">
        <v>7.5860000000000003</v>
      </c>
      <c r="P376" s="124">
        <f t="shared" si="16"/>
        <v>0.46711822660098529</v>
      </c>
      <c r="Q376" s="16">
        <v>729.33</v>
      </c>
      <c r="S376" s="1"/>
    </row>
    <row r="377" spans="1:19" x14ac:dyDescent="0.2">
      <c r="A377" s="39">
        <f t="shared" si="15"/>
        <v>42422</v>
      </c>
      <c r="B377" s="16">
        <v>0</v>
      </c>
      <c r="C377" s="16">
        <v>88.11</v>
      </c>
      <c r="D377" s="16">
        <v>23.82</v>
      </c>
      <c r="E377" s="16">
        <v>21.72</v>
      </c>
      <c r="F377" s="16">
        <v>27.64</v>
      </c>
      <c r="G377" s="16">
        <v>4.74</v>
      </c>
      <c r="H377" s="16">
        <v>10.78</v>
      </c>
      <c r="I377" s="16">
        <v>353.29</v>
      </c>
      <c r="J377" s="38">
        <v>3.7650000000000001</v>
      </c>
      <c r="K377" s="16">
        <v>16.18</v>
      </c>
      <c r="L377" s="16">
        <v>24.7</v>
      </c>
      <c r="M377" s="16">
        <v>37.728906080574937</v>
      </c>
      <c r="N377" s="16">
        <f t="shared" si="14"/>
        <v>2.3318236143742235</v>
      </c>
      <c r="O377" s="16">
        <v>8.4700000000000006</v>
      </c>
      <c r="P377" s="124">
        <f t="shared" si="16"/>
        <v>0.52348578491965392</v>
      </c>
      <c r="Q377" s="16">
        <v>729.11</v>
      </c>
      <c r="S377" s="1"/>
    </row>
    <row r="378" spans="1:19" x14ac:dyDescent="0.2">
      <c r="A378" s="39">
        <f t="shared" si="15"/>
        <v>42423</v>
      </c>
      <c r="B378" s="16">
        <v>0</v>
      </c>
      <c r="C378" s="16">
        <v>84.46</v>
      </c>
      <c r="D378" s="16">
        <v>24.3</v>
      </c>
      <c r="E378" s="16">
        <v>21.92</v>
      </c>
      <c r="F378" s="16">
        <v>30.23</v>
      </c>
      <c r="G378" s="16">
        <v>3.74</v>
      </c>
      <c r="H378" s="16">
        <v>7.76</v>
      </c>
      <c r="I378" s="16">
        <v>359.96</v>
      </c>
      <c r="J378" s="38">
        <v>3.5840000000000001</v>
      </c>
      <c r="K378" s="16">
        <v>12.66</v>
      </c>
      <c r="L378" s="16">
        <v>24.81</v>
      </c>
      <c r="M378" s="16">
        <v>29.08000383616135</v>
      </c>
      <c r="N378" s="16">
        <f t="shared" si="14"/>
        <v>2.2969987232354936</v>
      </c>
      <c r="O378" s="16">
        <v>5.2279999999999998</v>
      </c>
      <c r="P378" s="124">
        <f t="shared" si="16"/>
        <v>0.41295418641390202</v>
      </c>
      <c r="Q378" s="16">
        <v>729.22</v>
      </c>
      <c r="S378" s="1"/>
    </row>
    <row r="379" spans="1:19" x14ac:dyDescent="0.2">
      <c r="A379" s="39">
        <f t="shared" si="15"/>
        <v>42424</v>
      </c>
      <c r="B379" s="16">
        <v>0</v>
      </c>
      <c r="C379" s="16">
        <v>91.04</v>
      </c>
      <c r="D379" s="16">
        <v>23.81</v>
      </c>
      <c r="E379" s="16">
        <v>21.85</v>
      </c>
      <c r="F379" s="16">
        <v>27.43</v>
      </c>
      <c r="G379" s="16">
        <v>4.66</v>
      </c>
      <c r="H379" s="16">
        <v>9.92</v>
      </c>
      <c r="I379" s="16">
        <v>352.03</v>
      </c>
      <c r="J379" s="38">
        <v>3.5059999999999998</v>
      </c>
      <c r="K379" s="16">
        <v>14.85</v>
      </c>
      <c r="L379" s="16">
        <v>24.84</v>
      </c>
      <c r="M379" s="16">
        <v>33.884882327478579</v>
      </c>
      <c r="N379" s="16">
        <f t="shared" si="14"/>
        <v>2.2818102577426651</v>
      </c>
      <c r="O379" s="16">
        <v>7.6369999999999996</v>
      </c>
      <c r="P379" s="124">
        <f t="shared" si="16"/>
        <v>0.51427609427609422</v>
      </c>
      <c r="Q379" s="16">
        <v>730.06</v>
      </c>
      <c r="S379" s="1"/>
    </row>
    <row r="380" spans="1:19" x14ac:dyDescent="0.2">
      <c r="A380" s="39">
        <f t="shared" si="15"/>
        <v>42425</v>
      </c>
      <c r="B380" s="16">
        <v>0</v>
      </c>
      <c r="C380" s="16">
        <v>87.3</v>
      </c>
      <c r="D380" s="16">
        <v>24.29</v>
      </c>
      <c r="E380" s="16">
        <v>22.22</v>
      </c>
      <c r="F380" s="16">
        <v>28.47</v>
      </c>
      <c r="G380" s="16">
        <v>5.78</v>
      </c>
      <c r="H380" s="16">
        <v>12.78</v>
      </c>
      <c r="I380" s="16">
        <v>353.72</v>
      </c>
      <c r="J380" s="38">
        <v>5.1079999999999997</v>
      </c>
      <c r="K380" s="16">
        <v>21.57</v>
      </c>
      <c r="L380" s="16">
        <v>25.01</v>
      </c>
      <c r="M380" s="16">
        <v>49.957102384900033</v>
      </c>
      <c r="N380" s="16">
        <f t="shared" si="14"/>
        <v>2.3160455440380172</v>
      </c>
      <c r="O380" s="16">
        <v>12.243</v>
      </c>
      <c r="P380" s="124">
        <f t="shared" si="16"/>
        <v>0.56759388038942982</v>
      </c>
      <c r="Q380" s="16">
        <v>731.07</v>
      </c>
      <c r="S380" s="1"/>
    </row>
    <row r="381" spans="1:19" x14ac:dyDescent="0.2">
      <c r="A381" s="39">
        <f t="shared" si="15"/>
        <v>42426</v>
      </c>
      <c r="B381" s="16">
        <v>0</v>
      </c>
      <c r="C381" s="16">
        <v>73.52</v>
      </c>
      <c r="D381" s="16">
        <v>24.53</v>
      </c>
      <c r="E381" s="16">
        <v>21.68</v>
      </c>
      <c r="F381" s="16">
        <v>29.86</v>
      </c>
      <c r="G381" s="16">
        <v>5.24</v>
      </c>
      <c r="H381" s="16">
        <v>14.03</v>
      </c>
      <c r="I381" s="16">
        <v>26.71</v>
      </c>
      <c r="J381" s="38">
        <v>6.6440000000000001</v>
      </c>
      <c r="K381" s="16">
        <v>22.37</v>
      </c>
      <c r="L381" s="16">
        <v>25.35</v>
      </c>
      <c r="M381" s="16">
        <v>52.20091117472073</v>
      </c>
      <c r="N381" s="16">
        <f t="shared" si="14"/>
        <v>2.3335230744175561</v>
      </c>
      <c r="O381" s="16">
        <v>11.169</v>
      </c>
      <c r="P381" s="124">
        <f t="shared" si="16"/>
        <v>0.49928475637013858</v>
      </c>
      <c r="Q381" s="16">
        <v>731.24</v>
      </c>
      <c r="S381" s="1"/>
    </row>
    <row r="382" spans="1:19" x14ac:dyDescent="0.2">
      <c r="A382" s="39">
        <f t="shared" si="15"/>
        <v>42427</v>
      </c>
      <c r="B382" s="16">
        <v>0</v>
      </c>
      <c r="C382" s="16">
        <v>78.5</v>
      </c>
      <c r="D382" s="16">
        <v>23.79</v>
      </c>
      <c r="E382" s="16">
        <v>21.55</v>
      </c>
      <c r="F382" s="16">
        <v>28.52</v>
      </c>
      <c r="G382" s="16">
        <v>5.56</v>
      </c>
      <c r="H382" s="16">
        <v>12.5</v>
      </c>
      <c r="I382" s="16">
        <v>3.68</v>
      </c>
      <c r="J382" s="38">
        <v>5.024</v>
      </c>
      <c r="K382" s="16">
        <v>17.86</v>
      </c>
      <c r="L382" s="16">
        <v>25.2</v>
      </c>
      <c r="M382" s="16">
        <v>41.665118666121771</v>
      </c>
      <c r="N382" s="16">
        <f t="shared" si="14"/>
        <v>2.3328733855611294</v>
      </c>
      <c r="O382" s="16">
        <v>8.6080000000000005</v>
      </c>
      <c r="P382" s="124">
        <f t="shared" si="16"/>
        <v>0.48197088465845467</v>
      </c>
      <c r="Q382" s="16">
        <v>730.68</v>
      </c>
      <c r="S382" s="1"/>
    </row>
    <row r="383" spans="1:19" x14ac:dyDescent="0.2">
      <c r="A383" s="39">
        <f t="shared" si="15"/>
        <v>42428</v>
      </c>
      <c r="B383" s="16">
        <v>0.75</v>
      </c>
      <c r="C383" s="16">
        <v>80.67</v>
      </c>
      <c r="D383" s="16">
        <v>23.68</v>
      </c>
      <c r="E383" s="16">
        <v>20.67</v>
      </c>
      <c r="F383" s="16">
        <v>29.22</v>
      </c>
      <c r="G383" s="16">
        <v>4.8499999999999996</v>
      </c>
      <c r="H383" s="16">
        <v>11.94</v>
      </c>
      <c r="I383" s="16">
        <v>6.35</v>
      </c>
      <c r="J383" s="38">
        <v>4.6609999999999996</v>
      </c>
      <c r="K383" s="16">
        <v>16.66</v>
      </c>
      <c r="L383" s="16">
        <v>25.29</v>
      </c>
      <c r="M383" s="16">
        <v>38.330077492187272</v>
      </c>
      <c r="N383" s="16">
        <f t="shared" si="14"/>
        <v>2.300724939507039</v>
      </c>
      <c r="O383" s="16">
        <v>8.7690000000000001</v>
      </c>
      <c r="P383" s="124">
        <f t="shared" si="16"/>
        <v>0.5263505402160864</v>
      </c>
      <c r="Q383" s="16">
        <v>730.84</v>
      </c>
      <c r="S383" s="1"/>
    </row>
    <row r="384" spans="1:19" x14ac:dyDescent="0.2">
      <c r="A384" s="39">
        <f t="shared" si="15"/>
        <v>42429</v>
      </c>
      <c r="B384" s="16">
        <v>0</v>
      </c>
      <c r="C384" s="16">
        <v>88.67</v>
      </c>
      <c r="D384" s="16">
        <v>22.84</v>
      </c>
      <c r="E384" s="16">
        <v>20.8</v>
      </c>
      <c r="F384" s="16">
        <v>27.19</v>
      </c>
      <c r="G384" s="16">
        <v>5.0599999999999996</v>
      </c>
      <c r="H384" s="16">
        <v>11.54</v>
      </c>
      <c r="I384" s="16">
        <v>0.28999999999999998</v>
      </c>
      <c r="J384" s="38">
        <v>3.0990000000000002</v>
      </c>
      <c r="K384" s="16">
        <v>12.1</v>
      </c>
      <c r="L384" s="16">
        <v>25.28</v>
      </c>
      <c r="M384" s="16">
        <v>27.849840203143749</v>
      </c>
      <c r="N384" s="16">
        <f t="shared" si="14"/>
        <v>2.3016396862102271</v>
      </c>
      <c r="O384" s="16">
        <v>6.6379999999999999</v>
      </c>
      <c r="P384" s="124">
        <f t="shared" si="16"/>
        <v>0.54859504132231407</v>
      </c>
      <c r="Q384" s="16">
        <v>731.32</v>
      </c>
      <c r="S384" s="1"/>
    </row>
    <row r="385" spans="1:19" x14ac:dyDescent="0.2">
      <c r="A385" s="39">
        <f t="shared" si="15"/>
        <v>42430</v>
      </c>
      <c r="B385" s="16">
        <v>2.6349999999999998</v>
      </c>
      <c r="C385" s="16">
        <v>94.89</v>
      </c>
      <c r="D385" s="16">
        <v>22.86</v>
      </c>
      <c r="E385" s="16">
        <v>21.48</v>
      </c>
      <c r="F385" s="16">
        <v>26.33</v>
      </c>
      <c r="G385" s="16">
        <v>4.92</v>
      </c>
      <c r="H385" s="16">
        <v>12.92</v>
      </c>
      <c r="I385" s="16">
        <v>353.43</v>
      </c>
      <c r="J385" s="38">
        <v>2.5579999999999998</v>
      </c>
      <c r="K385" s="16">
        <v>12.21</v>
      </c>
      <c r="L385" s="16">
        <v>25.2</v>
      </c>
      <c r="M385" s="16">
        <v>28.680749295623748</v>
      </c>
      <c r="N385" s="16">
        <f t="shared" si="14"/>
        <v>2.3489557162673012</v>
      </c>
      <c r="O385" s="16">
        <v>6.7439999999999998</v>
      </c>
      <c r="P385" s="124">
        <f t="shared" si="16"/>
        <v>0.55233415233415228</v>
      </c>
      <c r="Q385" s="16">
        <v>731.44</v>
      </c>
      <c r="S385" s="1"/>
    </row>
    <row r="386" spans="1:19" x14ac:dyDescent="0.2">
      <c r="A386" s="39">
        <f t="shared" si="15"/>
        <v>42431</v>
      </c>
      <c r="B386" s="16">
        <v>0.125</v>
      </c>
      <c r="C386" s="16">
        <v>87.83</v>
      </c>
      <c r="D386" s="16">
        <v>23.85</v>
      </c>
      <c r="E386" s="16">
        <v>21.58</v>
      </c>
      <c r="F386" s="16">
        <v>29.04</v>
      </c>
      <c r="G386" s="16">
        <v>4.18</v>
      </c>
      <c r="H386" s="16">
        <v>11.6</v>
      </c>
      <c r="I386" s="16">
        <v>0.99</v>
      </c>
      <c r="J386" s="38">
        <v>4.2930000000000001</v>
      </c>
      <c r="K386" s="16">
        <v>18.3</v>
      </c>
      <c r="L386" s="16">
        <v>25.29</v>
      </c>
      <c r="M386" s="16">
        <v>42.304565291206984</v>
      </c>
      <c r="N386" s="16">
        <f t="shared" si="14"/>
        <v>2.311724879300928</v>
      </c>
      <c r="O386" s="16">
        <v>10.151</v>
      </c>
      <c r="P386" s="124">
        <f t="shared" si="16"/>
        <v>0.55469945355191252</v>
      </c>
      <c r="Q386" s="16">
        <v>731.16</v>
      </c>
      <c r="S386" s="1"/>
    </row>
    <row r="387" spans="1:19" x14ac:dyDescent="0.2">
      <c r="A387" s="39">
        <f t="shared" si="15"/>
        <v>42432</v>
      </c>
      <c r="B387" s="16">
        <v>0</v>
      </c>
      <c r="C387" s="16">
        <v>84.08</v>
      </c>
      <c r="D387" s="16">
        <v>23.62</v>
      </c>
      <c r="E387" s="16">
        <v>21.25</v>
      </c>
      <c r="F387" s="16">
        <v>27.88</v>
      </c>
      <c r="G387" s="16">
        <v>5.0599999999999996</v>
      </c>
      <c r="H387" s="16">
        <v>10.66</v>
      </c>
      <c r="I387" s="16">
        <v>355.85</v>
      </c>
      <c r="J387" s="38">
        <v>4.4560000000000004</v>
      </c>
      <c r="K387" s="16">
        <v>17.149999999999999</v>
      </c>
      <c r="L387" s="16">
        <v>25.51</v>
      </c>
      <c r="M387" s="16">
        <v>38.467367140513232</v>
      </c>
      <c r="N387" s="16">
        <f t="shared" si="14"/>
        <v>2.2429951685430458</v>
      </c>
      <c r="O387" s="16">
        <v>8.327</v>
      </c>
      <c r="P387" s="124">
        <f t="shared" si="16"/>
        <v>0.48553935860058312</v>
      </c>
      <c r="Q387" s="16">
        <v>730.58</v>
      </c>
      <c r="S387" s="1"/>
    </row>
    <row r="388" spans="1:19" x14ac:dyDescent="0.2">
      <c r="A388" s="39">
        <f t="shared" si="15"/>
        <v>42433</v>
      </c>
      <c r="B388" s="16">
        <v>0.25</v>
      </c>
      <c r="C388" s="16">
        <v>90.83</v>
      </c>
      <c r="D388" s="16">
        <v>23.52</v>
      </c>
      <c r="E388" s="16">
        <v>22.22</v>
      </c>
      <c r="F388" s="16">
        <v>26.67</v>
      </c>
      <c r="G388" s="16">
        <v>4.9800000000000004</v>
      </c>
      <c r="H388" s="16">
        <v>10.17</v>
      </c>
      <c r="I388" s="16">
        <v>353.77</v>
      </c>
      <c r="J388" s="38">
        <v>2.6539999999999999</v>
      </c>
      <c r="K388" s="16">
        <v>11.28</v>
      </c>
      <c r="L388" s="16">
        <v>25.38</v>
      </c>
      <c r="M388" s="16">
        <v>25.799308281356513</v>
      </c>
      <c r="N388" s="16">
        <f t="shared" si="14"/>
        <v>2.2871727199784142</v>
      </c>
      <c r="O388" s="16">
        <v>6.0759999999999996</v>
      </c>
      <c r="P388" s="124">
        <f t="shared" si="16"/>
        <v>0.53865248226950357</v>
      </c>
      <c r="Q388" s="16">
        <v>731</v>
      </c>
      <c r="S388" s="1"/>
    </row>
    <row r="389" spans="1:19" x14ac:dyDescent="0.2">
      <c r="A389" s="39">
        <f t="shared" si="15"/>
        <v>42434</v>
      </c>
      <c r="B389" s="16">
        <v>0</v>
      </c>
      <c r="C389" s="16">
        <v>86.13</v>
      </c>
      <c r="D389" s="16">
        <v>24</v>
      </c>
      <c r="E389" s="16">
        <v>21.99</v>
      </c>
      <c r="F389" s="16">
        <v>28.88</v>
      </c>
      <c r="G389" s="16">
        <v>4.43</v>
      </c>
      <c r="H389" s="16">
        <v>11.58</v>
      </c>
      <c r="I389" s="16">
        <v>357.5</v>
      </c>
      <c r="J389" s="38">
        <v>4.2290000000000001</v>
      </c>
      <c r="K389" s="16">
        <v>16.829999999999998</v>
      </c>
      <c r="L389" s="16">
        <v>25.54</v>
      </c>
      <c r="M389" s="16">
        <v>38.963562515174004</v>
      </c>
      <c r="N389" s="16">
        <f t="shared" si="14"/>
        <v>2.3151255208065367</v>
      </c>
      <c r="O389" s="16">
        <v>9.6539999999999999</v>
      </c>
      <c r="P389" s="124">
        <f t="shared" si="16"/>
        <v>0.57361853832442078</v>
      </c>
      <c r="Q389" s="16">
        <v>731.39</v>
      </c>
      <c r="S389" s="1"/>
    </row>
    <row r="390" spans="1:19" x14ac:dyDescent="0.2">
      <c r="A390" s="39">
        <f t="shared" si="15"/>
        <v>42435</v>
      </c>
      <c r="B390" s="16">
        <v>0</v>
      </c>
      <c r="C390" s="16">
        <v>83.12</v>
      </c>
      <c r="D390" s="16">
        <v>24.26</v>
      </c>
      <c r="E390" s="16">
        <v>21.62</v>
      </c>
      <c r="F390" s="16">
        <v>29.65</v>
      </c>
      <c r="G390" s="16">
        <v>4.13</v>
      </c>
      <c r="H390" s="16">
        <v>10.53</v>
      </c>
      <c r="I390" s="16">
        <v>359</v>
      </c>
      <c r="J390" s="38">
        <v>5.2869999999999999</v>
      </c>
      <c r="K390" s="16">
        <v>20.62</v>
      </c>
      <c r="L390" s="16">
        <v>25.69</v>
      </c>
      <c r="M390" s="16">
        <v>48.810314781230794</v>
      </c>
      <c r="N390" s="16">
        <f t="shared" si="14"/>
        <v>2.3671345674699706</v>
      </c>
      <c r="O390" s="16">
        <v>10.513</v>
      </c>
      <c r="P390" s="124">
        <f t="shared" si="16"/>
        <v>0.50984481086323952</v>
      </c>
      <c r="Q390" s="16">
        <v>732.08</v>
      </c>
      <c r="S390" s="1"/>
    </row>
    <row r="391" spans="1:19" x14ac:dyDescent="0.2">
      <c r="A391" s="39">
        <f t="shared" si="15"/>
        <v>42436</v>
      </c>
      <c r="B391" s="16">
        <v>0</v>
      </c>
      <c r="C391" s="16">
        <v>84.18</v>
      </c>
      <c r="D391" s="16">
        <v>23.52</v>
      </c>
      <c r="E391" s="16">
        <v>21.44</v>
      </c>
      <c r="F391" s="16">
        <v>27.86</v>
      </c>
      <c r="G391" s="16">
        <v>3.8</v>
      </c>
      <c r="H391" s="16">
        <v>9.6199999999999992</v>
      </c>
      <c r="I391" s="16">
        <v>357.34</v>
      </c>
      <c r="J391" s="38">
        <v>4.1239999999999997</v>
      </c>
      <c r="K391" s="16">
        <v>17.21</v>
      </c>
      <c r="L391" s="16">
        <v>25.69</v>
      </c>
      <c r="M391" s="16">
        <v>39.747037990957374</v>
      </c>
      <c r="N391" s="16">
        <f t="shared" si="14"/>
        <v>2.3095315508981624</v>
      </c>
      <c r="O391" s="16">
        <v>8.2970000000000006</v>
      </c>
      <c r="P391" s="124">
        <f t="shared" si="16"/>
        <v>0.48210342823939573</v>
      </c>
      <c r="Q391" s="16">
        <v>732.28</v>
      </c>
      <c r="S391" s="1"/>
    </row>
    <row r="392" spans="1:19" x14ac:dyDescent="0.2">
      <c r="A392" s="39">
        <f t="shared" si="15"/>
        <v>42437</v>
      </c>
      <c r="B392" s="16">
        <v>0</v>
      </c>
      <c r="C392" s="16">
        <v>75.05</v>
      </c>
      <c r="D392" s="16">
        <v>24.64</v>
      </c>
      <c r="E392" s="16">
        <v>21.68</v>
      </c>
      <c r="F392" s="16">
        <v>30.09</v>
      </c>
      <c r="G392" s="16">
        <v>3.22</v>
      </c>
      <c r="H392" s="16">
        <v>8.8000000000000007</v>
      </c>
      <c r="I392" s="16">
        <v>11.75</v>
      </c>
      <c r="J392" s="38">
        <v>4.3920000000000003</v>
      </c>
      <c r="K392" s="16">
        <v>15.37</v>
      </c>
      <c r="L392" s="16">
        <v>25.85</v>
      </c>
      <c r="M392" s="16">
        <v>35.700492566573381</v>
      </c>
      <c r="N392" s="16">
        <f t="shared" si="14"/>
        <v>2.3227386185148591</v>
      </c>
      <c r="O392" s="16">
        <v>6.4649999999999999</v>
      </c>
      <c r="P392" s="124">
        <f t="shared" si="16"/>
        <v>0.42062459336369551</v>
      </c>
      <c r="Q392" s="16">
        <v>731.57</v>
      </c>
      <c r="S392" s="1"/>
    </row>
    <row r="393" spans="1:19" x14ac:dyDescent="0.2">
      <c r="A393" s="39">
        <f t="shared" si="15"/>
        <v>42438</v>
      </c>
      <c r="B393" s="16">
        <v>0</v>
      </c>
      <c r="C393" s="16">
        <v>85.39</v>
      </c>
      <c r="D393" s="16">
        <v>24.19</v>
      </c>
      <c r="E393" s="16">
        <v>21.48</v>
      </c>
      <c r="F393" s="16">
        <v>30.5</v>
      </c>
      <c r="G393" s="16">
        <v>4.3499999999999996</v>
      </c>
      <c r="H393" s="16">
        <v>11.56</v>
      </c>
      <c r="I393" s="16">
        <v>353.22</v>
      </c>
      <c r="J393" s="38">
        <v>4.3650000000000002</v>
      </c>
      <c r="K393" s="16">
        <v>16.739999999999998</v>
      </c>
      <c r="L393" s="16">
        <v>25.76</v>
      </c>
      <c r="M393" s="16">
        <v>37.743507685714704</v>
      </c>
      <c r="N393" s="16">
        <f t="shared" si="14"/>
        <v>2.2546898259088834</v>
      </c>
      <c r="O393" s="16">
        <v>7.8259999999999996</v>
      </c>
      <c r="P393" s="124">
        <f t="shared" si="16"/>
        <v>0.4675029868578256</v>
      </c>
      <c r="Q393" s="16">
        <v>730.93</v>
      </c>
      <c r="S393" s="1"/>
    </row>
    <row r="394" spans="1:19" x14ac:dyDescent="0.2">
      <c r="A394" s="39">
        <f t="shared" si="15"/>
        <v>42439</v>
      </c>
      <c r="B394" s="16">
        <v>0</v>
      </c>
      <c r="C394" s="16">
        <v>79.63</v>
      </c>
      <c r="D394" s="16">
        <v>25.03</v>
      </c>
      <c r="E394" s="16">
        <v>21.95</v>
      </c>
      <c r="F394" s="16">
        <v>31.57</v>
      </c>
      <c r="G394" s="16">
        <v>3.21</v>
      </c>
      <c r="H394" s="16">
        <v>7.86</v>
      </c>
      <c r="I394" s="16">
        <v>20.28</v>
      </c>
      <c r="J394" s="38">
        <v>4.3259999999999996</v>
      </c>
      <c r="K394" s="16">
        <v>14.94</v>
      </c>
      <c r="L394" s="16">
        <v>25.9</v>
      </c>
      <c r="M394" s="16">
        <v>33.313605326389073</v>
      </c>
      <c r="N394" s="16">
        <f t="shared" ref="N394:N457" si="17">M394/K394</f>
        <v>2.2298263270675416</v>
      </c>
      <c r="O394" s="16">
        <v>6.681</v>
      </c>
      <c r="P394" s="124">
        <f t="shared" si="16"/>
        <v>0.44718875502008032</v>
      </c>
      <c r="Q394" s="16">
        <v>731.52</v>
      </c>
      <c r="S394" s="1"/>
    </row>
    <row r="395" spans="1:19" x14ac:dyDescent="0.2">
      <c r="A395" s="39">
        <f t="shared" si="15"/>
        <v>42440</v>
      </c>
      <c r="B395" s="16">
        <v>0</v>
      </c>
      <c r="C395" s="16">
        <v>78.650000000000006</v>
      </c>
      <c r="D395" s="16">
        <v>25.21</v>
      </c>
      <c r="E395" s="16">
        <v>22.22</v>
      </c>
      <c r="F395" s="16">
        <v>31.03</v>
      </c>
      <c r="G395" s="16">
        <v>4.79</v>
      </c>
      <c r="H395" s="16">
        <v>10.82</v>
      </c>
      <c r="I395" s="16">
        <v>48.94</v>
      </c>
      <c r="J395" s="38">
        <v>5.3760000000000003</v>
      </c>
      <c r="K395" s="16">
        <v>17.91</v>
      </c>
      <c r="L395" s="16">
        <v>25.92</v>
      </c>
      <c r="M395" s="16">
        <v>40.734590338575792</v>
      </c>
      <c r="N395" s="16">
        <f t="shared" si="17"/>
        <v>2.2744048206909988</v>
      </c>
      <c r="O395" s="16">
        <v>8.5280000000000005</v>
      </c>
      <c r="P395" s="124">
        <f t="shared" si="16"/>
        <v>0.47615857063093248</v>
      </c>
      <c r="Q395" s="16">
        <v>731.34</v>
      </c>
      <c r="S395" s="1"/>
    </row>
    <row r="396" spans="1:19" x14ac:dyDescent="0.2">
      <c r="A396" s="39">
        <f t="shared" si="15"/>
        <v>42441</v>
      </c>
      <c r="B396" s="16">
        <v>0</v>
      </c>
      <c r="C396" s="16">
        <v>74.83</v>
      </c>
      <c r="D396" s="16">
        <v>24.45</v>
      </c>
      <c r="E396" s="16">
        <v>22.12</v>
      </c>
      <c r="F396" s="16">
        <v>29.62</v>
      </c>
      <c r="G396" s="16">
        <v>4.3099999999999996</v>
      </c>
      <c r="H396" s="16">
        <v>10.84</v>
      </c>
      <c r="I396" s="16">
        <v>33.54</v>
      </c>
      <c r="J396" s="38">
        <v>4.7649999999999997</v>
      </c>
      <c r="K396" s="16">
        <v>15.47</v>
      </c>
      <c r="L396" s="16">
        <v>26.12</v>
      </c>
      <c r="M396" s="16">
        <v>34.107189605730738</v>
      </c>
      <c r="N396" s="16">
        <f t="shared" si="17"/>
        <v>2.2047310669509201</v>
      </c>
      <c r="O396" s="16">
        <v>6.625</v>
      </c>
      <c r="P396" s="124">
        <f t="shared" si="16"/>
        <v>0.4282482223658694</v>
      </c>
      <c r="Q396" s="16">
        <v>731.41</v>
      </c>
      <c r="S396" s="1"/>
    </row>
    <row r="397" spans="1:19" x14ac:dyDescent="0.2">
      <c r="A397" s="39">
        <f t="shared" si="15"/>
        <v>42442</v>
      </c>
      <c r="B397" s="16">
        <v>0</v>
      </c>
      <c r="C397" s="16">
        <v>78.900000000000006</v>
      </c>
      <c r="D397" s="16">
        <v>23.9</v>
      </c>
      <c r="E397" s="16">
        <v>20.82</v>
      </c>
      <c r="F397" s="16">
        <v>29.91</v>
      </c>
      <c r="G397" s="16">
        <v>4.84</v>
      </c>
      <c r="H397" s="16">
        <v>11.49</v>
      </c>
      <c r="I397" s="16">
        <v>5.83</v>
      </c>
      <c r="J397" s="38">
        <v>5.7969999999999997</v>
      </c>
      <c r="K397" s="16">
        <v>22.1</v>
      </c>
      <c r="L397" s="16">
        <v>26.16</v>
      </c>
      <c r="M397" s="16">
        <v>51.306930060039385</v>
      </c>
      <c r="N397" s="16">
        <f t="shared" si="17"/>
        <v>2.3215805457031395</v>
      </c>
      <c r="O397" s="16">
        <v>10.454000000000001</v>
      </c>
      <c r="P397" s="124">
        <f t="shared" si="16"/>
        <v>0.47303167420814479</v>
      </c>
      <c r="Q397" s="16">
        <v>731.23</v>
      </c>
      <c r="S397" s="1"/>
    </row>
    <row r="398" spans="1:19" x14ac:dyDescent="0.2">
      <c r="A398" s="39">
        <f t="shared" si="15"/>
        <v>42443</v>
      </c>
      <c r="B398" s="16">
        <v>0</v>
      </c>
      <c r="C398" s="16">
        <v>68.989999999999995</v>
      </c>
      <c r="D398" s="16">
        <v>24.43</v>
      </c>
      <c r="E398" s="16">
        <v>21.09</v>
      </c>
      <c r="F398" s="16">
        <v>29.65</v>
      </c>
      <c r="G398" s="16">
        <v>4.42</v>
      </c>
      <c r="H398" s="16">
        <v>11.54</v>
      </c>
      <c r="I398" s="16">
        <v>9.67</v>
      </c>
      <c r="J398" s="38">
        <v>7.1840000000000002</v>
      </c>
      <c r="K398" s="16">
        <v>24.37</v>
      </c>
      <c r="L398" s="16">
        <v>26.57</v>
      </c>
      <c r="M398" s="16">
        <v>55.147843412040878</v>
      </c>
      <c r="N398" s="16">
        <f t="shared" si="17"/>
        <v>2.2629398199442297</v>
      </c>
      <c r="O398" s="16">
        <v>10.895</v>
      </c>
      <c r="P398" s="124">
        <f t="shared" si="16"/>
        <v>0.447066064833812</v>
      </c>
      <c r="Q398" s="16">
        <v>731.55</v>
      </c>
      <c r="S398" s="1"/>
    </row>
    <row r="399" spans="1:19" x14ac:dyDescent="0.2">
      <c r="A399" s="39">
        <f t="shared" si="15"/>
        <v>42444</v>
      </c>
      <c r="B399" s="16">
        <v>0</v>
      </c>
      <c r="C399" s="16">
        <v>76.91</v>
      </c>
      <c r="D399" s="16">
        <v>24.15</v>
      </c>
      <c r="E399" s="16">
        <v>21.38</v>
      </c>
      <c r="F399" s="16">
        <v>29.15</v>
      </c>
      <c r="G399" s="16">
        <v>5.04</v>
      </c>
      <c r="H399" s="16">
        <v>11.37</v>
      </c>
      <c r="I399" s="16">
        <v>3.19</v>
      </c>
      <c r="J399" s="38">
        <v>6.399</v>
      </c>
      <c r="K399" s="16">
        <v>23.5</v>
      </c>
      <c r="L399" s="16">
        <v>26.35</v>
      </c>
      <c r="M399" s="16">
        <v>51.581509356691292</v>
      </c>
      <c r="N399" s="16">
        <f t="shared" si="17"/>
        <v>2.1949578449655869</v>
      </c>
      <c r="O399" s="16">
        <v>10.971</v>
      </c>
      <c r="P399" s="124">
        <f t="shared" si="16"/>
        <v>0.46685106382978725</v>
      </c>
      <c r="Q399" s="16">
        <v>731.02</v>
      </c>
      <c r="S399" s="1"/>
    </row>
    <row r="400" spans="1:19" x14ac:dyDescent="0.2">
      <c r="A400" s="39">
        <f t="shared" si="15"/>
        <v>42445</v>
      </c>
      <c r="B400" s="16">
        <v>0</v>
      </c>
      <c r="C400" s="16">
        <v>83.7</v>
      </c>
      <c r="D400" s="16">
        <v>24.35</v>
      </c>
      <c r="E400" s="16">
        <v>21.99</v>
      </c>
      <c r="F400" s="16">
        <v>28.71</v>
      </c>
      <c r="G400" s="16">
        <v>4.24</v>
      </c>
      <c r="H400" s="16">
        <v>8.86</v>
      </c>
      <c r="I400" s="16">
        <v>359.2</v>
      </c>
      <c r="J400" s="38">
        <v>4.101</v>
      </c>
      <c r="K400" s="16">
        <v>14.52</v>
      </c>
      <c r="L400" s="16">
        <v>26.18</v>
      </c>
      <c r="M400" s="16">
        <v>31.484862282671521</v>
      </c>
      <c r="N400" s="16">
        <f t="shared" si="17"/>
        <v>2.1683789450875706</v>
      </c>
      <c r="O400" s="16">
        <v>5.83</v>
      </c>
      <c r="P400" s="124">
        <f t="shared" si="16"/>
        <v>0.40151515151515155</v>
      </c>
      <c r="Q400" s="16">
        <v>730.44</v>
      </c>
      <c r="S400" s="1"/>
    </row>
    <row r="401" spans="1:19" x14ac:dyDescent="0.2">
      <c r="A401" s="39">
        <f t="shared" si="15"/>
        <v>42446</v>
      </c>
      <c r="B401" s="16">
        <v>0.125</v>
      </c>
      <c r="C401" s="16">
        <v>90.44</v>
      </c>
      <c r="D401" s="16">
        <v>23.96</v>
      </c>
      <c r="E401" s="16">
        <v>22.29</v>
      </c>
      <c r="F401" s="16">
        <v>27.88</v>
      </c>
      <c r="G401" s="16">
        <v>4.9800000000000004</v>
      </c>
      <c r="H401" s="16">
        <v>10.9</v>
      </c>
      <c r="I401" s="16">
        <v>351.31</v>
      </c>
      <c r="J401" s="38">
        <v>2.9809999999999999</v>
      </c>
      <c r="K401" s="16">
        <v>11.92</v>
      </c>
      <c r="L401" s="16">
        <v>26.05</v>
      </c>
      <c r="M401" s="16">
        <v>26.663999785727921</v>
      </c>
      <c r="N401" s="16">
        <f t="shared" si="17"/>
        <v>2.2369127337020069</v>
      </c>
      <c r="O401" s="16">
        <v>6.5949999999999998</v>
      </c>
      <c r="P401" s="124">
        <f t="shared" si="16"/>
        <v>0.55327181208053688</v>
      </c>
      <c r="Q401" s="16">
        <v>730.49</v>
      </c>
      <c r="S401" s="1"/>
    </row>
    <row r="402" spans="1:19" x14ac:dyDescent="0.2">
      <c r="A402" s="39">
        <f t="shared" si="15"/>
        <v>42447</v>
      </c>
      <c r="B402" s="16">
        <v>0</v>
      </c>
      <c r="C402" s="16">
        <v>91.12</v>
      </c>
      <c r="D402" s="16">
        <v>24.33</v>
      </c>
      <c r="E402" s="16">
        <v>22.46</v>
      </c>
      <c r="F402" s="16">
        <v>28.44</v>
      </c>
      <c r="G402" s="16">
        <v>3.99</v>
      </c>
      <c r="H402" s="16">
        <v>9.43</v>
      </c>
      <c r="I402" s="16">
        <v>355.82</v>
      </c>
      <c r="J402" s="38">
        <v>2.7639999999999998</v>
      </c>
      <c r="K402" s="16">
        <v>11.11</v>
      </c>
      <c r="L402" s="16">
        <v>26.02</v>
      </c>
      <c r="M402" s="16">
        <v>24.270718943293065</v>
      </c>
      <c r="N402" s="16">
        <f t="shared" si="17"/>
        <v>2.1845831632126971</v>
      </c>
      <c r="O402" s="16">
        <v>5.5979999999999999</v>
      </c>
      <c r="P402" s="124">
        <f t="shared" si="16"/>
        <v>0.5038703870387039</v>
      </c>
      <c r="Q402" s="16">
        <v>729.99</v>
      </c>
      <c r="S402" s="1"/>
    </row>
    <row r="403" spans="1:19" x14ac:dyDescent="0.2">
      <c r="A403" s="39">
        <f t="shared" si="15"/>
        <v>42448</v>
      </c>
      <c r="B403" s="16">
        <v>0</v>
      </c>
      <c r="C403" s="16">
        <v>91.85</v>
      </c>
      <c r="D403" s="16">
        <v>24.26</v>
      </c>
      <c r="E403" s="16">
        <v>22.66</v>
      </c>
      <c r="F403" s="16">
        <v>29.15</v>
      </c>
      <c r="G403" s="16">
        <v>4.38</v>
      </c>
      <c r="H403" s="16">
        <v>9.8000000000000007</v>
      </c>
      <c r="I403" s="16">
        <v>350.93</v>
      </c>
      <c r="J403" s="38">
        <v>2.891</v>
      </c>
      <c r="K403" s="16">
        <v>11.08</v>
      </c>
      <c r="L403" s="16">
        <v>26.08</v>
      </c>
      <c r="M403" s="16">
        <v>25.508399378956579</v>
      </c>
      <c r="N403" s="16">
        <f t="shared" si="17"/>
        <v>2.3022021100141314</v>
      </c>
      <c r="O403" s="16">
        <v>5.6660000000000004</v>
      </c>
      <c r="P403" s="124">
        <f t="shared" si="16"/>
        <v>0.51137184115523471</v>
      </c>
      <c r="Q403" s="16">
        <v>729.54</v>
      </c>
      <c r="S403" s="1"/>
    </row>
    <row r="404" spans="1:19" x14ac:dyDescent="0.2">
      <c r="A404" s="39">
        <f t="shared" si="15"/>
        <v>42449</v>
      </c>
      <c r="B404" s="16">
        <v>0.76</v>
      </c>
      <c r="C404" s="16">
        <v>96.06</v>
      </c>
      <c r="D404" s="16">
        <v>23.85</v>
      </c>
      <c r="E404" s="16">
        <v>22.56</v>
      </c>
      <c r="F404" s="16">
        <v>27.49</v>
      </c>
      <c r="G404" s="16">
        <v>3.95</v>
      </c>
      <c r="H404" s="16">
        <v>8.82</v>
      </c>
      <c r="I404" s="16">
        <v>350.43</v>
      </c>
      <c r="J404" s="38">
        <v>2.0720000000000001</v>
      </c>
      <c r="K404" s="16">
        <v>8.15</v>
      </c>
      <c r="L404" s="16">
        <v>26.1</v>
      </c>
      <c r="M404" s="16">
        <v>19.314467598692595</v>
      </c>
      <c r="N404" s="16">
        <f t="shared" si="17"/>
        <v>2.3698733249929562</v>
      </c>
      <c r="O404" s="16">
        <v>4.6079999999999997</v>
      </c>
      <c r="P404" s="124">
        <f t="shared" si="16"/>
        <v>0.56539877300613495</v>
      </c>
      <c r="Q404" s="16">
        <v>730.23</v>
      </c>
      <c r="S404" s="1"/>
    </row>
    <row r="405" spans="1:19" x14ac:dyDescent="0.2">
      <c r="A405" s="39">
        <f t="shared" ref="A405:A468" si="18">A404+1</f>
        <v>42450</v>
      </c>
      <c r="B405" s="16">
        <v>0</v>
      </c>
      <c r="C405" s="16">
        <v>85.92</v>
      </c>
      <c r="D405" s="16">
        <v>24.43</v>
      </c>
      <c r="E405" s="16">
        <v>22.7</v>
      </c>
      <c r="F405" s="16">
        <v>28.08</v>
      </c>
      <c r="G405" s="16">
        <v>4.6900000000000004</v>
      </c>
      <c r="H405" s="16">
        <v>11.88</v>
      </c>
      <c r="I405" s="16">
        <v>2.97</v>
      </c>
      <c r="J405" s="38">
        <v>3.53</v>
      </c>
      <c r="K405" s="16">
        <v>11.96</v>
      </c>
      <c r="L405" s="16">
        <v>26.3</v>
      </c>
      <c r="M405" s="16">
        <v>26.054879571317606</v>
      </c>
      <c r="N405" s="16">
        <f t="shared" si="17"/>
        <v>2.1785016363977929</v>
      </c>
      <c r="O405" s="16">
        <v>5.7590000000000003</v>
      </c>
      <c r="P405" s="124">
        <f t="shared" si="16"/>
        <v>0.48152173913043478</v>
      </c>
      <c r="Q405" s="16">
        <v>731.36</v>
      </c>
      <c r="S405" s="1"/>
    </row>
    <row r="406" spans="1:19" x14ac:dyDescent="0.2">
      <c r="A406" s="39">
        <f t="shared" si="18"/>
        <v>42451</v>
      </c>
      <c r="B406" s="16">
        <v>0</v>
      </c>
      <c r="C406" s="16">
        <v>88.22</v>
      </c>
      <c r="D406" s="16">
        <v>24.43</v>
      </c>
      <c r="E406" s="16">
        <v>22.87</v>
      </c>
      <c r="F406" s="16">
        <v>27.77</v>
      </c>
      <c r="G406" s="16">
        <v>5.82</v>
      </c>
      <c r="H406" s="16">
        <v>13.15</v>
      </c>
      <c r="I406" s="16">
        <v>359.95</v>
      </c>
      <c r="J406" s="38">
        <v>3.4129999999999998</v>
      </c>
      <c r="K406" s="16">
        <v>13.3</v>
      </c>
      <c r="L406" s="16">
        <v>26.2</v>
      </c>
      <c r="M406" s="16">
        <v>29.032311019373477</v>
      </c>
      <c r="N406" s="16">
        <f t="shared" si="17"/>
        <v>2.1828805277724417</v>
      </c>
      <c r="O406" s="16">
        <v>6.6669999999999998</v>
      </c>
      <c r="P406" s="124">
        <f t="shared" si="16"/>
        <v>0.50127819548872177</v>
      </c>
      <c r="Q406" s="16">
        <v>731.62</v>
      </c>
      <c r="S406" s="1"/>
    </row>
    <row r="407" spans="1:19" x14ac:dyDescent="0.2">
      <c r="A407" s="39">
        <f t="shared" si="18"/>
        <v>42452</v>
      </c>
      <c r="B407" s="16">
        <v>0</v>
      </c>
      <c r="C407" s="16">
        <v>85.08</v>
      </c>
      <c r="D407" s="16">
        <v>24.17</v>
      </c>
      <c r="E407" s="16">
        <v>22.46</v>
      </c>
      <c r="F407" s="16">
        <v>28.51</v>
      </c>
      <c r="G407" s="16">
        <v>5.31</v>
      </c>
      <c r="H407" s="16">
        <v>11.23</v>
      </c>
      <c r="I407" s="16">
        <v>0.74</v>
      </c>
      <c r="J407" s="38">
        <v>3.84</v>
      </c>
      <c r="K407" s="16">
        <v>13.02</v>
      </c>
      <c r="L407" s="16">
        <v>26.46</v>
      </c>
      <c r="M407" s="16">
        <v>27.588480111144996</v>
      </c>
      <c r="N407" s="16">
        <f t="shared" si="17"/>
        <v>2.118930884112519</v>
      </c>
      <c r="O407" s="16">
        <v>7.0709999999999997</v>
      </c>
      <c r="P407" s="124">
        <f t="shared" si="16"/>
        <v>0.54308755760368665</v>
      </c>
      <c r="Q407" s="16">
        <v>730.94</v>
      </c>
      <c r="S407" s="1"/>
    </row>
    <row r="408" spans="1:19" x14ac:dyDescent="0.2">
      <c r="A408" s="39">
        <f t="shared" si="18"/>
        <v>42453</v>
      </c>
      <c r="B408" s="16">
        <v>0</v>
      </c>
      <c r="C408" s="16">
        <v>83.19</v>
      </c>
      <c r="D408" s="16">
        <v>24.91</v>
      </c>
      <c r="E408" s="16">
        <v>22.39</v>
      </c>
      <c r="F408" s="16">
        <v>30.16</v>
      </c>
      <c r="G408" s="16">
        <v>5.23</v>
      </c>
      <c r="H408" s="16">
        <v>12.11</v>
      </c>
      <c r="I408" s="16">
        <v>356.38</v>
      </c>
      <c r="J408" s="38">
        <v>6.1669999999999998</v>
      </c>
      <c r="K408" s="16">
        <v>23.46</v>
      </c>
      <c r="L408" s="16">
        <v>26.48</v>
      </c>
      <c r="M408" s="16">
        <v>49.234279730466461</v>
      </c>
      <c r="N408" s="16">
        <f t="shared" si="17"/>
        <v>2.09864789984938</v>
      </c>
      <c r="O408" s="16">
        <v>11.702999999999999</v>
      </c>
      <c r="P408" s="124">
        <f t="shared" si="16"/>
        <v>0.49884910485933498</v>
      </c>
      <c r="Q408" s="16">
        <v>729.78</v>
      </c>
      <c r="S408" s="1"/>
    </row>
    <row r="409" spans="1:19" x14ac:dyDescent="0.2">
      <c r="A409" s="39">
        <f t="shared" si="18"/>
        <v>42454</v>
      </c>
      <c r="B409" s="16">
        <v>0</v>
      </c>
      <c r="C409" s="16">
        <v>86.2</v>
      </c>
      <c r="D409" s="16">
        <v>24.48</v>
      </c>
      <c r="E409" s="16">
        <v>22.16</v>
      </c>
      <c r="F409" s="16">
        <v>29.89</v>
      </c>
      <c r="G409" s="16">
        <v>4.8899999999999997</v>
      </c>
      <c r="H409" s="16">
        <v>12.74</v>
      </c>
      <c r="I409" s="16">
        <v>357.01</v>
      </c>
      <c r="J409" s="38">
        <v>4.5839999999999996</v>
      </c>
      <c r="K409" s="16">
        <v>17.03</v>
      </c>
      <c r="L409" s="16">
        <v>26.42</v>
      </c>
      <c r="M409" s="16">
        <v>36.184591936976361</v>
      </c>
      <c r="N409" s="16">
        <f t="shared" si="17"/>
        <v>2.1247558389299095</v>
      </c>
      <c r="O409" s="16">
        <v>8.0030000000000001</v>
      </c>
      <c r="P409" s="124">
        <f t="shared" si="16"/>
        <v>0.469935408103347</v>
      </c>
      <c r="Q409" s="16">
        <v>729.06</v>
      </c>
      <c r="S409" s="1"/>
    </row>
    <row r="410" spans="1:19" x14ac:dyDescent="0.2">
      <c r="A410" s="39">
        <f t="shared" si="18"/>
        <v>42455</v>
      </c>
      <c r="B410" s="16">
        <v>0</v>
      </c>
      <c r="C410" s="16">
        <v>86.42</v>
      </c>
      <c r="D410" s="16">
        <v>24.46</v>
      </c>
      <c r="E410" s="16">
        <v>21.72</v>
      </c>
      <c r="F410" s="16">
        <v>29.45</v>
      </c>
      <c r="G410" s="16">
        <v>4.68</v>
      </c>
      <c r="H410" s="16">
        <v>11.43</v>
      </c>
      <c r="I410" s="16">
        <v>350.52</v>
      </c>
      <c r="J410" s="38">
        <v>5.5880000000000001</v>
      </c>
      <c r="K410" s="16">
        <v>22.35</v>
      </c>
      <c r="L410" s="16">
        <v>26.45</v>
      </c>
      <c r="M410" s="16">
        <v>46.49272036543757</v>
      </c>
      <c r="N410" s="16">
        <f t="shared" si="17"/>
        <v>2.0802112020330008</v>
      </c>
      <c r="O410" s="16">
        <v>11.222</v>
      </c>
      <c r="P410" s="124">
        <f t="shared" si="16"/>
        <v>0.50210290827740489</v>
      </c>
      <c r="Q410" s="16">
        <v>730.08</v>
      </c>
      <c r="S410" s="1"/>
    </row>
    <row r="411" spans="1:19" x14ac:dyDescent="0.2">
      <c r="A411" s="39">
        <f t="shared" si="18"/>
        <v>42456</v>
      </c>
      <c r="B411" s="16">
        <v>0</v>
      </c>
      <c r="C411" s="16">
        <v>85.78</v>
      </c>
      <c r="D411" s="16">
        <v>24.58</v>
      </c>
      <c r="E411" s="16">
        <v>22.36</v>
      </c>
      <c r="F411" s="16">
        <v>29.32</v>
      </c>
      <c r="G411" s="16">
        <v>4.75</v>
      </c>
      <c r="H411" s="16">
        <v>11.74</v>
      </c>
      <c r="I411" s="16">
        <v>354.13</v>
      </c>
      <c r="J411" s="38">
        <v>5.03</v>
      </c>
      <c r="K411" s="16">
        <v>19.2</v>
      </c>
      <c r="L411" s="16">
        <v>26.48</v>
      </c>
      <c r="M411" s="16">
        <v>40.618468697700976</v>
      </c>
      <c r="N411" s="16">
        <f t="shared" si="17"/>
        <v>2.1155452446719258</v>
      </c>
      <c r="O411" s="16">
        <v>9.4920000000000009</v>
      </c>
      <c r="P411" s="124">
        <f t="shared" si="16"/>
        <v>0.49437500000000006</v>
      </c>
      <c r="Q411" s="16">
        <v>731.5</v>
      </c>
      <c r="S411" s="1"/>
    </row>
    <row r="412" spans="1:19" x14ac:dyDescent="0.2">
      <c r="A412" s="39">
        <f t="shared" si="18"/>
        <v>42457</v>
      </c>
      <c r="B412" s="16">
        <v>0</v>
      </c>
      <c r="C412" s="16">
        <v>84.13</v>
      </c>
      <c r="D412" s="16">
        <v>24.58</v>
      </c>
      <c r="E412" s="16">
        <v>21.99</v>
      </c>
      <c r="F412" s="16">
        <v>29.62</v>
      </c>
      <c r="G412" s="16">
        <v>4.55</v>
      </c>
      <c r="H412" s="16">
        <v>11.21</v>
      </c>
      <c r="I412" s="16">
        <v>355.24</v>
      </c>
      <c r="J412" s="38">
        <v>5.6260000000000003</v>
      </c>
      <c r="K412" s="16">
        <v>21.79</v>
      </c>
      <c r="L412" s="16">
        <v>26.55</v>
      </c>
      <c r="M412" s="16">
        <v>45.73378249829144</v>
      </c>
      <c r="N412" s="16">
        <f t="shared" si="17"/>
        <v>2.0988427029963947</v>
      </c>
      <c r="O412" s="16">
        <v>10.821999999999999</v>
      </c>
      <c r="P412" s="124">
        <f t="shared" si="16"/>
        <v>0.49664983937586049</v>
      </c>
      <c r="Q412" s="16">
        <v>731.39</v>
      </c>
      <c r="S412" s="1"/>
    </row>
    <row r="413" spans="1:19" x14ac:dyDescent="0.2">
      <c r="A413" s="39">
        <f t="shared" si="18"/>
        <v>42458</v>
      </c>
      <c r="B413" s="16">
        <v>0</v>
      </c>
      <c r="C413" s="16">
        <v>81.03</v>
      </c>
      <c r="D413" s="16">
        <v>24.36</v>
      </c>
      <c r="E413" s="16">
        <v>21.75</v>
      </c>
      <c r="F413" s="16">
        <v>29.05</v>
      </c>
      <c r="G413" s="16">
        <v>4.59</v>
      </c>
      <c r="H413" s="16">
        <v>12.68</v>
      </c>
      <c r="I413" s="16">
        <v>359.9</v>
      </c>
      <c r="J413" s="38">
        <v>5.5309999999999997</v>
      </c>
      <c r="K413" s="16">
        <v>21.11</v>
      </c>
      <c r="L413" s="16">
        <v>26.64</v>
      </c>
      <c r="M413" s="16">
        <v>44.759362955295757</v>
      </c>
      <c r="N413" s="16">
        <f t="shared" si="17"/>
        <v>2.1202919448268953</v>
      </c>
      <c r="O413" s="16">
        <v>9.7769999999999992</v>
      </c>
      <c r="P413" s="124">
        <f t="shared" si="16"/>
        <v>0.463145428706774</v>
      </c>
      <c r="Q413" s="16">
        <v>730.7</v>
      </c>
      <c r="S413" s="1"/>
    </row>
    <row r="414" spans="1:19" x14ac:dyDescent="0.2">
      <c r="A414" s="39">
        <f t="shared" si="18"/>
        <v>42459</v>
      </c>
      <c r="B414" s="16">
        <v>0</v>
      </c>
      <c r="C414" s="16">
        <v>82.61</v>
      </c>
      <c r="D414" s="16">
        <v>24.61</v>
      </c>
      <c r="E414" s="16">
        <v>21.65</v>
      </c>
      <c r="F414" s="16">
        <v>30.53</v>
      </c>
      <c r="G414" s="16">
        <v>4.5199999999999996</v>
      </c>
      <c r="H414" s="16">
        <v>11.02</v>
      </c>
      <c r="I414" s="16">
        <v>353.37</v>
      </c>
      <c r="J414" s="38">
        <v>6.2880000000000003</v>
      </c>
      <c r="K414" s="16">
        <v>25.02</v>
      </c>
      <c r="L414" s="16">
        <v>26.67</v>
      </c>
      <c r="M414" s="16">
        <v>52.274696800693263</v>
      </c>
      <c r="N414" s="16">
        <f t="shared" si="17"/>
        <v>2.0893164188926163</v>
      </c>
      <c r="O414" s="16">
        <v>11.659000000000001</v>
      </c>
      <c r="P414" s="124">
        <f t="shared" si="16"/>
        <v>0.46598721023181461</v>
      </c>
      <c r="Q414" s="16">
        <v>730.86</v>
      </c>
      <c r="S414" s="1"/>
    </row>
    <row r="415" spans="1:19" x14ac:dyDescent="0.2">
      <c r="A415" s="39">
        <f t="shared" si="18"/>
        <v>42460</v>
      </c>
      <c r="B415" s="16">
        <v>0</v>
      </c>
      <c r="C415" s="16">
        <v>80.72</v>
      </c>
      <c r="D415" s="16">
        <v>25.05</v>
      </c>
      <c r="E415" s="16">
        <v>21.58</v>
      </c>
      <c r="F415" s="16">
        <v>30.9</v>
      </c>
      <c r="G415" s="16">
        <v>3.77</v>
      </c>
      <c r="H415" s="16">
        <v>9.33</v>
      </c>
      <c r="I415" s="16">
        <v>6.58</v>
      </c>
      <c r="J415" s="38">
        <v>6.1989999999999998</v>
      </c>
      <c r="K415" s="16">
        <v>23.82</v>
      </c>
      <c r="L415" s="16">
        <v>26.69</v>
      </c>
      <c r="M415" s="16">
        <v>50.098193634564161</v>
      </c>
      <c r="N415" s="16">
        <f t="shared" si="17"/>
        <v>2.1031987252126014</v>
      </c>
      <c r="O415" s="16">
        <v>10.750999999999999</v>
      </c>
      <c r="P415" s="124">
        <f t="shared" si="16"/>
        <v>0.45134340890008395</v>
      </c>
      <c r="Q415" s="16">
        <v>731.1</v>
      </c>
      <c r="S415" s="1"/>
    </row>
    <row r="416" spans="1:19" x14ac:dyDescent="0.2">
      <c r="A416" s="39">
        <f t="shared" si="18"/>
        <v>42461</v>
      </c>
      <c r="B416" s="16">
        <v>0</v>
      </c>
      <c r="C416" s="16">
        <v>79.739999999999995</v>
      </c>
      <c r="D416" s="16">
        <v>24.91</v>
      </c>
      <c r="E416" s="16">
        <v>21.78</v>
      </c>
      <c r="F416" s="16">
        <v>31.27</v>
      </c>
      <c r="G416" s="16">
        <v>3.13</v>
      </c>
      <c r="H416" s="16">
        <v>10.96</v>
      </c>
      <c r="I416" s="16">
        <v>347.86</v>
      </c>
      <c r="J416" s="38">
        <v>6.3559999999999999</v>
      </c>
      <c r="K416" s="16">
        <v>24.79</v>
      </c>
      <c r="L416" s="16">
        <v>26.73</v>
      </c>
      <c r="M416" s="16">
        <v>51.7474838151143</v>
      </c>
      <c r="N416" s="16">
        <f t="shared" si="17"/>
        <v>2.0874337964951311</v>
      </c>
      <c r="O416" s="16">
        <v>11.198</v>
      </c>
      <c r="P416" s="124">
        <f t="shared" si="16"/>
        <v>0.45171440096813237</v>
      </c>
      <c r="Q416" s="16">
        <v>730.98</v>
      </c>
      <c r="S416" s="1"/>
    </row>
    <row r="417" spans="1:19" x14ac:dyDescent="0.2">
      <c r="A417" s="39">
        <f t="shared" si="18"/>
        <v>42462</v>
      </c>
      <c r="B417" s="16">
        <v>0</v>
      </c>
      <c r="C417" s="16">
        <v>81.7</v>
      </c>
      <c r="D417" s="16">
        <v>25.47</v>
      </c>
      <c r="E417" s="16">
        <v>21.78</v>
      </c>
      <c r="F417" s="16">
        <v>31.62</v>
      </c>
      <c r="G417" s="16">
        <v>2.86</v>
      </c>
      <c r="H417" s="16">
        <v>9.66</v>
      </c>
      <c r="I417" s="16">
        <v>353.07</v>
      </c>
      <c r="J417" s="38">
        <v>5.867</v>
      </c>
      <c r="K417" s="16">
        <v>23.4</v>
      </c>
      <c r="L417" s="16">
        <v>26.64</v>
      </c>
      <c r="M417" s="16">
        <v>48.507569074664303</v>
      </c>
      <c r="N417" s="16">
        <f t="shared" si="17"/>
        <v>2.0729730373788167</v>
      </c>
      <c r="O417" s="16">
        <v>10.754</v>
      </c>
      <c r="P417" s="124">
        <f t="shared" si="16"/>
        <v>0.45957264957264959</v>
      </c>
      <c r="Q417" s="16">
        <v>730.79</v>
      </c>
      <c r="S417" s="1"/>
    </row>
    <row r="418" spans="1:19" x14ac:dyDescent="0.2">
      <c r="A418" s="39">
        <f t="shared" si="18"/>
        <v>42463</v>
      </c>
      <c r="B418" s="16">
        <v>0</v>
      </c>
      <c r="C418" s="16">
        <v>80.53</v>
      </c>
      <c r="D418" s="16">
        <v>25.57</v>
      </c>
      <c r="E418" s="16">
        <v>22.49</v>
      </c>
      <c r="F418" s="16">
        <v>30.87</v>
      </c>
      <c r="G418" s="16">
        <v>3.29</v>
      </c>
      <c r="H418" s="16">
        <v>10.74</v>
      </c>
      <c r="I418" s="16">
        <v>16.61</v>
      </c>
      <c r="J418" s="38">
        <v>4.7839999999999998</v>
      </c>
      <c r="K418" s="16">
        <v>17.440000000000001</v>
      </c>
      <c r="L418" s="16">
        <v>26.6</v>
      </c>
      <c r="M418" s="16">
        <v>36.593868881041843</v>
      </c>
      <c r="N418" s="16">
        <f t="shared" si="17"/>
        <v>2.098272298224876</v>
      </c>
      <c r="O418" s="16">
        <v>7.3159999999999998</v>
      </c>
      <c r="P418" s="124">
        <f t="shared" si="16"/>
        <v>0.41949541284403663</v>
      </c>
      <c r="Q418" s="16">
        <v>730.85</v>
      </c>
      <c r="S418" s="1"/>
    </row>
    <row r="419" spans="1:19" x14ac:dyDescent="0.2">
      <c r="A419" s="39">
        <f t="shared" si="18"/>
        <v>42464</v>
      </c>
      <c r="B419" s="16">
        <v>0</v>
      </c>
      <c r="C419" s="16">
        <v>78.38</v>
      </c>
      <c r="D419" s="16">
        <v>25.31</v>
      </c>
      <c r="E419" s="16">
        <v>22.23</v>
      </c>
      <c r="F419" s="16">
        <v>31.41</v>
      </c>
      <c r="G419" s="16">
        <v>4.05</v>
      </c>
      <c r="H419" s="16">
        <v>10.039999999999999</v>
      </c>
      <c r="I419" s="16">
        <v>8.76</v>
      </c>
      <c r="J419" s="38">
        <v>5.8319999999999999</v>
      </c>
      <c r="K419" s="16">
        <v>20.38</v>
      </c>
      <c r="L419" s="16">
        <v>26.87</v>
      </c>
      <c r="M419" s="16">
        <v>42.110424422869393</v>
      </c>
      <c r="N419" s="16">
        <f t="shared" si="17"/>
        <v>2.0662622386098821</v>
      </c>
      <c r="O419" s="16">
        <v>8.6760000000000002</v>
      </c>
      <c r="P419" s="124">
        <f t="shared" si="16"/>
        <v>0.42571148184494606</v>
      </c>
      <c r="Q419" s="16">
        <v>731.5</v>
      </c>
      <c r="S419" s="1"/>
    </row>
    <row r="420" spans="1:19" x14ac:dyDescent="0.2">
      <c r="A420" s="39">
        <f t="shared" si="18"/>
        <v>42465</v>
      </c>
      <c r="B420" s="16">
        <v>0</v>
      </c>
      <c r="C420" s="16">
        <v>79.92</v>
      </c>
      <c r="D420" s="16">
        <v>24.87</v>
      </c>
      <c r="E420" s="16">
        <v>22.19</v>
      </c>
      <c r="F420" s="16">
        <v>29.82</v>
      </c>
      <c r="G420" s="16">
        <v>5.27</v>
      </c>
      <c r="H420" s="16">
        <v>12.96</v>
      </c>
      <c r="I420" s="16">
        <v>359.31</v>
      </c>
      <c r="J420" s="38">
        <v>6.0750000000000002</v>
      </c>
      <c r="K420" s="16">
        <v>21.83</v>
      </c>
      <c r="L420" s="16">
        <v>26.8</v>
      </c>
      <c r="M420" s="16">
        <v>45.620944058572306</v>
      </c>
      <c r="N420" s="16">
        <f t="shared" si="17"/>
        <v>2.0898279458805455</v>
      </c>
      <c r="O420" s="16">
        <v>10.39</v>
      </c>
      <c r="P420" s="124">
        <f t="shared" si="16"/>
        <v>0.4759505267979845</v>
      </c>
      <c r="Q420" s="16">
        <v>731.74</v>
      </c>
      <c r="S420" s="1"/>
    </row>
    <row r="421" spans="1:19" x14ac:dyDescent="0.2">
      <c r="A421" s="39">
        <f t="shared" si="18"/>
        <v>42466</v>
      </c>
      <c r="B421" s="16">
        <v>0</v>
      </c>
      <c r="C421" s="16">
        <v>79.72</v>
      </c>
      <c r="D421" s="16">
        <v>24.68</v>
      </c>
      <c r="E421" s="16">
        <v>21.95</v>
      </c>
      <c r="F421" s="16">
        <v>31.55</v>
      </c>
      <c r="G421" s="16">
        <v>4.8499999999999996</v>
      </c>
      <c r="H421" s="16">
        <v>12.8</v>
      </c>
      <c r="I421" s="16">
        <v>2.75</v>
      </c>
      <c r="J421" s="38">
        <v>5.4260000000000002</v>
      </c>
      <c r="K421" s="16">
        <v>18.98</v>
      </c>
      <c r="L421" s="16">
        <v>26.88</v>
      </c>
      <c r="M421" s="16">
        <v>40.001745280614337</v>
      </c>
      <c r="N421" s="16">
        <f t="shared" si="17"/>
        <v>2.1075735132041271</v>
      </c>
      <c r="O421" s="16">
        <v>8.4749999999999996</v>
      </c>
      <c r="P421" s="124">
        <f t="shared" si="16"/>
        <v>0.446522655426765</v>
      </c>
      <c r="Q421" s="16">
        <v>730.63</v>
      </c>
      <c r="S421" s="1"/>
    </row>
    <row r="422" spans="1:19" x14ac:dyDescent="0.2">
      <c r="A422" s="39">
        <f t="shared" si="18"/>
        <v>42467</v>
      </c>
      <c r="B422" s="16">
        <v>0</v>
      </c>
      <c r="C422" s="16">
        <v>81.849999999999994</v>
      </c>
      <c r="D422" s="16">
        <v>24.41</v>
      </c>
      <c r="E422" s="16">
        <v>22.39</v>
      </c>
      <c r="F422" s="16">
        <v>28.67</v>
      </c>
      <c r="G422" s="16">
        <v>5.64</v>
      </c>
      <c r="H422" s="16">
        <v>11.51</v>
      </c>
      <c r="I422" s="16">
        <v>356.6</v>
      </c>
      <c r="J422" s="38">
        <v>5.3129999999999997</v>
      </c>
      <c r="K422" s="16">
        <v>19.55</v>
      </c>
      <c r="L422" s="16">
        <v>26.81</v>
      </c>
      <c r="M422" s="16">
        <v>41.401252973241043</v>
      </c>
      <c r="N422" s="16">
        <f t="shared" si="17"/>
        <v>2.1177111495263961</v>
      </c>
      <c r="O422" s="16">
        <v>9.8059999999999992</v>
      </c>
      <c r="P422" s="124">
        <f t="shared" si="16"/>
        <v>0.50158567774936058</v>
      </c>
      <c r="Q422" s="16">
        <v>730.27</v>
      </c>
      <c r="S422" s="1"/>
    </row>
    <row r="423" spans="1:19" x14ac:dyDescent="0.2">
      <c r="A423" s="39">
        <f t="shared" si="18"/>
        <v>42468</v>
      </c>
      <c r="B423" s="16">
        <v>0.625</v>
      </c>
      <c r="C423" s="16">
        <v>93.42</v>
      </c>
      <c r="D423" s="16">
        <v>23.57</v>
      </c>
      <c r="E423" s="16">
        <v>22.43</v>
      </c>
      <c r="F423" s="16">
        <v>25.19</v>
      </c>
      <c r="G423" s="16">
        <v>6.04</v>
      </c>
      <c r="H423" s="16">
        <v>13.35</v>
      </c>
      <c r="I423" s="16">
        <v>351.49</v>
      </c>
      <c r="J423" s="38">
        <v>1.9770000000000001</v>
      </c>
      <c r="K423" s="16">
        <v>8.19</v>
      </c>
      <c r="L423" s="16">
        <v>26.56</v>
      </c>
      <c r="M423" s="16">
        <v>17.850419083347518</v>
      </c>
      <c r="N423" s="16">
        <f t="shared" si="17"/>
        <v>2.1795383496150817</v>
      </c>
      <c r="O423" s="16">
        <v>4.5759999999999996</v>
      </c>
      <c r="P423" s="124">
        <f t="shared" ref="P423:P486" si="19">O423/K423</f>
        <v>0.55873015873015874</v>
      </c>
      <c r="Q423" s="16">
        <v>730.02</v>
      </c>
      <c r="S423" s="1"/>
    </row>
    <row r="424" spans="1:19" x14ac:dyDescent="0.2">
      <c r="A424" s="39">
        <f t="shared" si="18"/>
        <v>42469</v>
      </c>
      <c r="B424" s="16">
        <v>2.395</v>
      </c>
      <c r="C424" s="16">
        <v>88.18</v>
      </c>
      <c r="D424" s="16">
        <v>24.71</v>
      </c>
      <c r="E424" s="16">
        <v>22.7</v>
      </c>
      <c r="F424" s="16">
        <v>30.23</v>
      </c>
      <c r="G424" s="16">
        <v>5.5</v>
      </c>
      <c r="H424" s="16">
        <v>12.62</v>
      </c>
      <c r="I424" s="16">
        <v>2.75</v>
      </c>
      <c r="J424" s="38">
        <v>4.63</v>
      </c>
      <c r="K424" s="16">
        <v>18.149999999999999</v>
      </c>
      <c r="L424" s="16">
        <v>26.66</v>
      </c>
      <c r="M424" s="16">
        <v>39.386490664044715</v>
      </c>
      <c r="N424" s="16">
        <f t="shared" si="17"/>
        <v>2.1700545820410313</v>
      </c>
      <c r="O424" s="16">
        <v>11.166</v>
      </c>
      <c r="P424" s="124">
        <f t="shared" si="19"/>
        <v>0.61520661157024803</v>
      </c>
      <c r="Q424" s="16">
        <v>730.05</v>
      </c>
      <c r="S424" s="1"/>
    </row>
    <row r="425" spans="1:19" x14ac:dyDescent="0.2">
      <c r="A425" s="39">
        <f t="shared" si="18"/>
        <v>42470</v>
      </c>
      <c r="B425" s="16">
        <v>0</v>
      </c>
      <c r="C425" s="16">
        <v>81.77</v>
      </c>
      <c r="D425" s="16">
        <v>24.97</v>
      </c>
      <c r="E425" s="16">
        <v>22.76</v>
      </c>
      <c r="F425" s="16">
        <v>29.69</v>
      </c>
      <c r="G425" s="16">
        <v>5.66</v>
      </c>
      <c r="H425" s="16">
        <v>13.07</v>
      </c>
      <c r="I425" s="16">
        <v>5.21</v>
      </c>
      <c r="J425" s="38">
        <v>6.0510000000000002</v>
      </c>
      <c r="K425" s="16">
        <v>22.48</v>
      </c>
      <c r="L425" s="16">
        <v>26.81</v>
      </c>
      <c r="M425" s="16">
        <v>47.647197571813543</v>
      </c>
      <c r="N425" s="16">
        <f t="shared" si="17"/>
        <v>2.1195372585326306</v>
      </c>
      <c r="O425" s="16">
        <v>12.125999999999999</v>
      </c>
      <c r="P425" s="124">
        <f t="shared" si="19"/>
        <v>0.53941281138790032</v>
      </c>
      <c r="Q425" s="16">
        <v>730.73</v>
      </c>
      <c r="S425" s="1"/>
    </row>
    <row r="426" spans="1:19" x14ac:dyDescent="0.2">
      <c r="A426" s="39">
        <f t="shared" si="18"/>
        <v>42471</v>
      </c>
      <c r="B426" s="16">
        <v>0.25</v>
      </c>
      <c r="C426" s="16">
        <v>82.25</v>
      </c>
      <c r="D426" s="16">
        <v>24.67</v>
      </c>
      <c r="E426" s="16">
        <v>21.72</v>
      </c>
      <c r="F426" s="16">
        <v>29.18</v>
      </c>
      <c r="G426" s="16">
        <v>4.93</v>
      </c>
      <c r="H426" s="16">
        <v>11.52</v>
      </c>
      <c r="I426" s="16">
        <v>0.03</v>
      </c>
      <c r="J426" s="38">
        <v>4.8310000000000004</v>
      </c>
      <c r="K426" s="16">
        <v>16.88</v>
      </c>
      <c r="L426" s="16">
        <v>26.86</v>
      </c>
      <c r="M426" s="16">
        <v>36.160054328339122</v>
      </c>
      <c r="N426" s="16">
        <f t="shared" si="17"/>
        <v>2.1421833132902326</v>
      </c>
      <c r="O426" s="16">
        <v>8.5879999999999992</v>
      </c>
      <c r="P426" s="124">
        <f t="shared" si="19"/>
        <v>0.50876777251184835</v>
      </c>
      <c r="Q426" s="16">
        <v>731.18</v>
      </c>
      <c r="S426" s="1"/>
    </row>
    <row r="427" spans="1:19" x14ac:dyDescent="0.2">
      <c r="A427" s="39">
        <f t="shared" si="18"/>
        <v>42472</v>
      </c>
      <c r="B427" s="16">
        <v>0</v>
      </c>
      <c r="C427" s="16">
        <v>77.38</v>
      </c>
      <c r="D427" s="16">
        <v>24.59</v>
      </c>
      <c r="E427" s="16">
        <v>21.78</v>
      </c>
      <c r="F427" s="16">
        <v>29.65</v>
      </c>
      <c r="G427" s="16">
        <v>4.9000000000000004</v>
      </c>
      <c r="H427" s="16">
        <v>11.27</v>
      </c>
      <c r="I427" s="16">
        <v>357.26</v>
      </c>
      <c r="J427" s="38">
        <v>7.1070000000000002</v>
      </c>
      <c r="K427" s="16">
        <v>26.37</v>
      </c>
      <c r="L427" s="16">
        <v>27.04</v>
      </c>
      <c r="M427" s="16">
        <v>55.340342679800621</v>
      </c>
      <c r="N427" s="16">
        <f t="shared" si="17"/>
        <v>2.0986098854683588</v>
      </c>
      <c r="O427" s="16">
        <v>12.714</v>
      </c>
      <c r="P427" s="124">
        <f t="shared" si="19"/>
        <v>0.48213879408418658</v>
      </c>
      <c r="Q427" s="16">
        <v>731.71</v>
      </c>
      <c r="S427" s="1"/>
    </row>
    <row r="428" spans="1:19" x14ac:dyDescent="0.2">
      <c r="A428" s="39">
        <f t="shared" si="18"/>
        <v>42473</v>
      </c>
      <c r="B428" s="16">
        <v>0</v>
      </c>
      <c r="C428" s="16">
        <v>71.150000000000006</v>
      </c>
      <c r="D428" s="16">
        <v>25.2</v>
      </c>
      <c r="E428" s="16">
        <v>21.89</v>
      </c>
      <c r="F428" s="16">
        <v>31.95</v>
      </c>
      <c r="G428" s="16">
        <v>3.62</v>
      </c>
      <c r="H428" s="16">
        <v>9.1300000000000008</v>
      </c>
      <c r="I428" s="16">
        <v>25.8</v>
      </c>
      <c r="J428" s="38">
        <v>6.0590000000000002</v>
      </c>
      <c r="K428" s="16">
        <v>20.9</v>
      </c>
      <c r="L428" s="16">
        <v>27.03</v>
      </c>
      <c r="M428" s="16">
        <v>43.656207366984987</v>
      </c>
      <c r="N428" s="16">
        <f t="shared" si="17"/>
        <v>2.0888137496165067</v>
      </c>
      <c r="O428" s="16">
        <v>8.0719999999999992</v>
      </c>
      <c r="P428" s="124">
        <f t="shared" si="19"/>
        <v>0.38622009569377991</v>
      </c>
      <c r="Q428" s="16">
        <v>731.12</v>
      </c>
      <c r="S428" s="1"/>
    </row>
    <row r="429" spans="1:19" x14ac:dyDescent="0.2">
      <c r="A429" s="39">
        <f t="shared" si="18"/>
        <v>42474</v>
      </c>
      <c r="B429" s="16">
        <v>0</v>
      </c>
      <c r="C429" s="16">
        <v>71.349999999999994</v>
      </c>
      <c r="D429" s="16">
        <v>25</v>
      </c>
      <c r="E429" s="16">
        <v>21.93</v>
      </c>
      <c r="F429" s="16">
        <v>31.51</v>
      </c>
      <c r="G429" s="16">
        <v>3.85</v>
      </c>
      <c r="H429" s="16">
        <v>11.94</v>
      </c>
      <c r="I429" s="16">
        <v>8.42</v>
      </c>
      <c r="J429" s="38">
        <v>6.92</v>
      </c>
      <c r="K429" s="16">
        <v>24.5</v>
      </c>
      <c r="L429" s="16">
        <v>27.06</v>
      </c>
      <c r="M429" s="16">
        <v>51.572437353497946</v>
      </c>
      <c r="N429" s="16">
        <f t="shared" si="17"/>
        <v>2.1049974429999163</v>
      </c>
      <c r="O429" s="16">
        <v>10.598000000000001</v>
      </c>
      <c r="P429" s="124">
        <f t="shared" si="19"/>
        <v>0.43257142857142861</v>
      </c>
      <c r="Q429" s="16">
        <v>729.91</v>
      </c>
      <c r="S429" s="1"/>
    </row>
    <row r="430" spans="1:19" x14ac:dyDescent="0.2">
      <c r="A430" s="39">
        <f t="shared" si="18"/>
        <v>42475</v>
      </c>
      <c r="B430" s="16">
        <v>0</v>
      </c>
      <c r="C430" s="16">
        <v>79.91</v>
      </c>
      <c r="D430" s="16">
        <v>24.94</v>
      </c>
      <c r="E430" s="16">
        <v>21.92</v>
      </c>
      <c r="F430" s="16">
        <v>31.07</v>
      </c>
      <c r="G430" s="16">
        <v>3.39</v>
      </c>
      <c r="H430" s="16">
        <v>10.92</v>
      </c>
      <c r="I430" s="16">
        <v>6.48</v>
      </c>
      <c r="J430" s="38">
        <v>4.226</v>
      </c>
      <c r="K430" s="16">
        <v>15.04</v>
      </c>
      <c r="L430" s="16">
        <v>26.75</v>
      </c>
      <c r="M430" s="16">
        <v>31.64954074063834</v>
      </c>
      <c r="N430" s="16">
        <f t="shared" si="17"/>
        <v>2.1043577620105283</v>
      </c>
      <c r="O430" s="16">
        <v>6.1040000000000001</v>
      </c>
      <c r="P430" s="124">
        <f t="shared" si="19"/>
        <v>0.40585106382978725</v>
      </c>
      <c r="Q430" s="16">
        <v>728.85</v>
      </c>
      <c r="S430" s="1"/>
    </row>
    <row r="431" spans="1:19" x14ac:dyDescent="0.2">
      <c r="A431" s="39">
        <f t="shared" si="18"/>
        <v>42476</v>
      </c>
      <c r="B431" s="16">
        <v>0</v>
      </c>
      <c r="C431" s="16">
        <v>84.13</v>
      </c>
      <c r="D431" s="16">
        <v>24.75</v>
      </c>
      <c r="E431" s="16">
        <v>22.29</v>
      </c>
      <c r="F431" s="16">
        <v>28.84</v>
      </c>
      <c r="G431" s="16">
        <v>4.63</v>
      </c>
      <c r="H431" s="16">
        <v>11.98</v>
      </c>
      <c r="I431" s="16">
        <v>351.35</v>
      </c>
      <c r="J431" s="38">
        <v>4.7560000000000002</v>
      </c>
      <c r="K431" s="16">
        <v>18.010000000000002</v>
      </c>
      <c r="L431" s="16">
        <v>26.68</v>
      </c>
      <c r="M431" s="16">
        <v>38.706781624787126</v>
      </c>
      <c r="N431" s="16">
        <f t="shared" si="17"/>
        <v>2.1491827665067809</v>
      </c>
      <c r="O431" s="16">
        <v>9.0150000000000006</v>
      </c>
      <c r="P431" s="124">
        <f t="shared" si="19"/>
        <v>0.5005552470849528</v>
      </c>
      <c r="Q431" s="16">
        <v>729.08</v>
      </c>
      <c r="S431" s="1"/>
    </row>
    <row r="432" spans="1:19" x14ac:dyDescent="0.2">
      <c r="A432" s="39">
        <f t="shared" si="18"/>
        <v>42477</v>
      </c>
      <c r="B432" s="16">
        <v>0</v>
      </c>
      <c r="C432" s="16">
        <v>85.1</v>
      </c>
      <c r="D432" s="16">
        <v>25.52</v>
      </c>
      <c r="E432" s="16">
        <v>23.04</v>
      </c>
      <c r="F432" s="16">
        <v>30.33</v>
      </c>
      <c r="G432" s="16">
        <v>3.96</v>
      </c>
      <c r="H432" s="16">
        <v>11.11</v>
      </c>
      <c r="I432" s="16">
        <v>354.78</v>
      </c>
      <c r="J432" s="38">
        <v>5.0880000000000001</v>
      </c>
      <c r="K432" s="16">
        <v>19.739999999999998</v>
      </c>
      <c r="L432" s="16">
        <v>26.65</v>
      </c>
      <c r="M432" s="16">
        <v>42.492053357202778</v>
      </c>
      <c r="N432" s="16">
        <f t="shared" si="17"/>
        <v>2.1525862896252677</v>
      </c>
      <c r="O432" s="16">
        <v>10.045999999999999</v>
      </c>
      <c r="P432" s="124">
        <f t="shared" si="19"/>
        <v>0.50891590678824727</v>
      </c>
      <c r="Q432" s="16">
        <v>730.07</v>
      </c>
      <c r="S432" s="1"/>
    </row>
    <row r="433" spans="1:19" x14ac:dyDescent="0.2">
      <c r="A433" s="39">
        <f t="shared" si="18"/>
        <v>42478</v>
      </c>
      <c r="B433" s="16">
        <v>0</v>
      </c>
      <c r="C433" s="16">
        <v>84.2</v>
      </c>
      <c r="D433" s="16">
        <v>25.92</v>
      </c>
      <c r="E433" s="16">
        <v>23.24</v>
      </c>
      <c r="F433" s="16">
        <v>31.68</v>
      </c>
      <c r="G433" s="16">
        <v>3.78</v>
      </c>
      <c r="H433" s="16">
        <v>11.13</v>
      </c>
      <c r="I433" s="16">
        <v>9.82</v>
      </c>
      <c r="J433" s="38">
        <v>4.25</v>
      </c>
      <c r="K433" s="16">
        <v>15.4</v>
      </c>
      <c r="L433" s="16">
        <v>26.58</v>
      </c>
      <c r="M433" s="16">
        <v>32.753646729283645</v>
      </c>
      <c r="N433" s="16">
        <f t="shared" si="17"/>
        <v>2.1268601772262108</v>
      </c>
      <c r="O433" s="16">
        <v>7.2519999999999998</v>
      </c>
      <c r="P433" s="124">
        <f t="shared" si="19"/>
        <v>0.47090909090909089</v>
      </c>
      <c r="Q433" s="16">
        <v>730.38</v>
      </c>
      <c r="S433" s="1"/>
    </row>
    <row r="434" spans="1:19" x14ac:dyDescent="0.2">
      <c r="A434" s="39">
        <f t="shared" si="18"/>
        <v>42479</v>
      </c>
      <c r="B434" s="16">
        <v>0</v>
      </c>
      <c r="C434" s="16">
        <v>87.43</v>
      </c>
      <c r="D434" s="16">
        <v>25.11</v>
      </c>
      <c r="E434" s="16">
        <v>23.24</v>
      </c>
      <c r="F434" s="16">
        <v>29.35</v>
      </c>
      <c r="G434" s="16">
        <v>3.46</v>
      </c>
      <c r="H434" s="16">
        <v>10.15</v>
      </c>
      <c r="I434" s="16">
        <v>18.02</v>
      </c>
      <c r="J434" s="38">
        <v>3.1579999999999999</v>
      </c>
      <c r="K434" s="16">
        <v>11.96</v>
      </c>
      <c r="L434" s="16">
        <v>26.6</v>
      </c>
      <c r="M434" s="16">
        <v>26.327903667422088</v>
      </c>
      <c r="N434" s="16">
        <f t="shared" si="17"/>
        <v>2.20132973807877</v>
      </c>
      <c r="O434" s="16">
        <v>5.4630000000000001</v>
      </c>
      <c r="P434" s="124">
        <f t="shared" si="19"/>
        <v>0.45677257525083609</v>
      </c>
      <c r="Q434" s="16">
        <v>730.16</v>
      </c>
      <c r="S434" s="1"/>
    </row>
    <row r="435" spans="1:19" x14ac:dyDescent="0.2">
      <c r="A435" s="39">
        <f t="shared" si="18"/>
        <v>42480</v>
      </c>
      <c r="B435" s="16">
        <v>44.06</v>
      </c>
      <c r="C435" s="16">
        <v>93.69</v>
      </c>
      <c r="D435" s="16">
        <v>24.76</v>
      </c>
      <c r="E435" s="16">
        <v>23.1</v>
      </c>
      <c r="F435" s="16">
        <v>29.62</v>
      </c>
      <c r="G435" s="16">
        <v>3.74</v>
      </c>
      <c r="H435" s="16">
        <v>10.15</v>
      </c>
      <c r="I435" s="16">
        <v>351.36</v>
      </c>
      <c r="J435" s="38">
        <v>2.661</v>
      </c>
      <c r="K435" s="16">
        <v>11.5</v>
      </c>
      <c r="L435" s="16">
        <v>26.43</v>
      </c>
      <c r="M435" s="16">
        <v>25.297928904870975</v>
      </c>
      <c r="N435" s="16">
        <f t="shared" si="17"/>
        <v>2.1998199047713891</v>
      </c>
      <c r="O435" s="16">
        <v>6.3959999999999999</v>
      </c>
      <c r="P435" s="124">
        <f t="shared" si="19"/>
        <v>0.5561739130434783</v>
      </c>
      <c r="Q435" s="16">
        <v>729.38</v>
      </c>
      <c r="S435" s="1"/>
    </row>
    <row r="436" spans="1:19" x14ac:dyDescent="0.2">
      <c r="A436" s="39">
        <f t="shared" si="18"/>
        <v>42481</v>
      </c>
      <c r="B436" s="16">
        <v>0.125</v>
      </c>
      <c r="C436" s="16">
        <v>91.92</v>
      </c>
      <c r="D436" s="16">
        <v>25</v>
      </c>
      <c r="E436" s="16">
        <v>23.44</v>
      </c>
      <c r="F436" s="16">
        <v>28.4</v>
      </c>
      <c r="G436" s="16">
        <v>5.03</v>
      </c>
      <c r="H436" s="16">
        <v>10.66</v>
      </c>
      <c r="I436" s="16">
        <v>351.51</v>
      </c>
      <c r="J436" s="38">
        <v>3.3439999999999999</v>
      </c>
      <c r="K436" s="16">
        <v>13.55</v>
      </c>
      <c r="L436" s="16">
        <v>26.47</v>
      </c>
      <c r="M436" s="16">
        <v>29.964826547618944</v>
      </c>
      <c r="N436" s="16">
        <f t="shared" si="17"/>
        <v>2.2114263134774128</v>
      </c>
      <c r="O436" s="16">
        <v>9.6370000000000005</v>
      </c>
      <c r="P436" s="124">
        <f t="shared" si="19"/>
        <v>0.71121771217712182</v>
      </c>
      <c r="Q436" s="16">
        <v>729.31</v>
      </c>
      <c r="S436" s="1"/>
    </row>
    <row r="437" spans="1:19" x14ac:dyDescent="0.2">
      <c r="A437" s="39">
        <f t="shared" si="18"/>
        <v>42482</v>
      </c>
      <c r="B437" s="16">
        <v>1.5150000000000001</v>
      </c>
      <c r="C437" s="16">
        <v>95.82</v>
      </c>
      <c r="D437" s="16">
        <v>24.78</v>
      </c>
      <c r="E437" s="16">
        <v>23.47</v>
      </c>
      <c r="F437" s="16">
        <v>27.97</v>
      </c>
      <c r="G437" s="16">
        <v>4.6900000000000004</v>
      </c>
      <c r="H437" s="16">
        <v>10.27</v>
      </c>
      <c r="I437" s="16">
        <v>336.37</v>
      </c>
      <c r="J437" s="38">
        <v>2.7069999999999999</v>
      </c>
      <c r="K437" s="16">
        <v>12.54</v>
      </c>
      <c r="L437" s="16">
        <v>26.36</v>
      </c>
      <c r="M437" s="16">
        <v>27.420172851900841</v>
      </c>
      <c r="N437" s="16">
        <f t="shared" si="17"/>
        <v>2.1866166548565267</v>
      </c>
      <c r="O437" s="16">
        <v>9.1470000000000002</v>
      </c>
      <c r="P437" s="124">
        <f t="shared" si="19"/>
        <v>0.7294258373205742</v>
      </c>
      <c r="Q437" s="16">
        <v>729.93</v>
      </c>
      <c r="S437" s="1"/>
    </row>
    <row r="438" spans="1:19" x14ac:dyDescent="0.2">
      <c r="A438" s="39">
        <f t="shared" si="18"/>
        <v>42483</v>
      </c>
      <c r="B438" s="16">
        <v>4.68</v>
      </c>
      <c r="C438" s="16">
        <v>98.23</v>
      </c>
      <c r="D438" s="16">
        <v>24.42</v>
      </c>
      <c r="E438" s="16">
        <v>23.27</v>
      </c>
      <c r="F438" s="16">
        <v>26.8</v>
      </c>
      <c r="G438" s="16">
        <v>3.83</v>
      </c>
      <c r="H438" s="16">
        <v>8.0399999999999991</v>
      </c>
      <c r="I438" s="16">
        <v>323.33999999999997</v>
      </c>
      <c r="J438" s="38">
        <v>1.8919999999999999</v>
      </c>
      <c r="K438" s="16">
        <v>9.44</v>
      </c>
      <c r="L438" s="16">
        <v>26.3</v>
      </c>
      <c r="M438" s="16">
        <v>21.733927650342533</v>
      </c>
      <c r="N438" s="16">
        <f t="shared" si="17"/>
        <v>2.3023228443159462</v>
      </c>
      <c r="O438" s="16">
        <v>7.7039999999999997</v>
      </c>
      <c r="P438" s="124">
        <f t="shared" si="19"/>
        <v>0.81610169491525431</v>
      </c>
      <c r="Q438" s="16">
        <v>730.13</v>
      </c>
      <c r="S438" s="1"/>
    </row>
    <row r="439" spans="1:19" x14ac:dyDescent="0.2">
      <c r="A439" s="39">
        <f t="shared" si="18"/>
        <v>42484</v>
      </c>
      <c r="B439" s="16">
        <v>5.3</v>
      </c>
      <c r="C439" s="16">
        <v>97.12</v>
      </c>
      <c r="D439" s="16">
        <v>24.17</v>
      </c>
      <c r="E439" s="16">
        <v>21.41</v>
      </c>
      <c r="F439" s="16">
        <v>28.58</v>
      </c>
      <c r="G439" s="16">
        <v>2.25</v>
      </c>
      <c r="H439" s="16">
        <v>12.13</v>
      </c>
      <c r="I439" s="16">
        <v>317.88</v>
      </c>
      <c r="J439" s="38">
        <v>1.8839999999999999</v>
      </c>
      <c r="K439" s="16">
        <v>7.31</v>
      </c>
      <c r="L439" s="16">
        <v>26.38</v>
      </c>
      <c r="M439" s="16">
        <v>17.491686157073524</v>
      </c>
      <c r="N439" s="16">
        <f t="shared" si="17"/>
        <v>2.3928435235394701</v>
      </c>
      <c r="O439" s="16">
        <v>5.44</v>
      </c>
      <c r="P439" s="124">
        <f t="shared" si="19"/>
        <v>0.74418604651162801</v>
      </c>
      <c r="Q439" s="16">
        <v>730.45</v>
      </c>
      <c r="S439" s="1"/>
    </row>
    <row r="440" spans="1:19" x14ac:dyDescent="0.2">
      <c r="A440" s="39">
        <f t="shared" si="18"/>
        <v>42485</v>
      </c>
      <c r="B440" s="16">
        <v>0</v>
      </c>
      <c r="C440" s="16">
        <v>90.24</v>
      </c>
      <c r="D440" s="16">
        <v>25.22</v>
      </c>
      <c r="E440" s="16">
        <v>22.49</v>
      </c>
      <c r="F440" s="16">
        <v>30.19</v>
      </c>
      <c r="G440" s="16">
        <v>3.19</v>
      </c>
      <c r="H440" s="16">
        <v>10.41</v>
      </c>
      <c r="I440" s="16">
        <v>35.35</v>
      </c>
      <c r="J440" s="38">
        <v>4.4320000000000004</v>
      </c>
      <c r="K440" s="16">
        <v>18.11</v>
      </c>
      <c r="L440" s="16">
        <v>26.44</v>
      </c>
      <c r="M440" s="16">
        <v>40.733726338271666</v>
      </c>
      <c r="N440" s="16">
        <f t="shared" si="17"/>
        <v>2.2492394444103625</v>
      </c>
      <c r="O440" s="16">
        <v>12.634</v>
      </c>
      <c r="P440" s="124">
        <f t="shared" si="19"/>
        <v>0.69762562120375482</v>
      </c>
      <c r="Q440" s="16">
        <v>729.34</v>
      </c>
      <c r="S440" s="1"/>
    </row>
    <row r="441" spans="1:19" x14ac:dyDescent="0.2">
      <c r="A441" s="39">
        <f t="shared" si="18"/>
        <v>42486</v>
      </c>
      <c r="B441" s="16">
        <v>2.1399999999999997</v>
      </c>
      <c r="C441" s="16">
        <v>96.38</v>
      </c>
      <c r="D441" s="16">
        <v>24.73</v>
      </c>
      <c r="E441" s="16">
        <v>23.54</v>
      </c>
      <c r="F441" s="16">
        <v>28.99</v>
      </c>
      <c r="G441" s="16">
        <v>2.54</v>
      </c>
      <c r="H441" s="16">
        <v>8.17</v>
      </c>
      <c r="I441" s="16">
        <v>344.78</v>
      </c>
      <c r="J441" s="38">
        <v>2.0630000000000002</v>
      </c>
      <c r="K441" s="16">
        <v>9.33</v>
      </c>
      <c r="L441" s="16">
        <v>26.3</v>
      </c>
      <c r="M441" s="16">
        <v>20.903104957892943</v>
      </c>
      <c r="N441" s="16">
        <f t="shared" si="17"/>
        <v>2.2404185378234667</v>
      </c>
      <c r="O441" s="16">
        <v>5.726</v>
      </c>
      <c r="P441" s="124">
        <f t="shared" si="19"/>
        <v>0.61371918542336545</v>
      </c>
      <c r="Q441" s="16">
        <v>728.69</v>
      </c>
      <c r="S441" s="1"/>
    </row>
    <row r="442" spans="1:19" x14ac:dyDescent="0.2">
      <c r="A442" s="39">
        <f t="shared" si="18"/>
        <v>42487</v>
      </c>
      <c r="B442" s="16">
        <v>58.534999999999997</v>
      </c>
      <c r="C442" s="16">
        <v>95.41</v>
      </c>
      <c r="D442" s="16">
        <v>24.11</v>
      </c>
      <c r="E442" s="16">
        <v>21.97</v>
      </c>
      <c r="F442" s="16">
        <v>30.26</v>
      </c>
      <c r="G442" s="16">
        <v>2.2200000000000002</v>
      </c>
      <c r="H442" s="16">
        <v>8.5500000000000007</v>
      </c>
      <c r="I442" s="16">
        <v>141.55000000000001</v>
      </c>
      <c r="J442" s="38">
        <v>2.7010000000000001</v>
      </c>
      <c r="K442" s="16">
        <v>12.17</v>
      </c>
      <c r="L442" s="16">
        <v>26.45</v>
      </c>
      <c r="M442" s="16">
        <v>26.907647871492049</v>
      </c>
      <c r="N442" s="16">
        <f t="shared" si="17"/>
        <v>2.2109817478629457</v>
      </c>
      <c r="O442" s="16">
        <v>8.5820000000000007</v>
      </c>
      <c r="P442" s="124">
        <f t="shared" si="19"/>
        <v>0.70517666392769107</v>
      </c>
      <c r="Q442" s="16">
        <v>728.98</v>
      </c>
      <c r="S442" s="1"/>
    </row>
    <row r="443" spans="1:19" x14ac:dyDescent="0.2">
      <c r="A443" s="39">
        <f t="shared" si="18"/>
        <v>42488</v>
      </c>
      <c r="B443" s="16">
        <v>19.435000000000002</v>
      </c>
      <c r="C443" s="16">
        <v>95.53</v>
      </c>
      <c r="D443" s="16">
        <v>24.18</v>
      </c>
      <c r="E443" s="16">
        <v>22.58</v>
      </c>
      <c r="F443" s="16">
        <v>29.82</v>
      </c>
      <c r="G443" s="16">
        <v>2.64</v>
      </c>
      <c r="H443" s="16">
        <v>15.37</v>
      </c>
      <c r="I443" s="16">
        <v>137.16999999999999</v>
      </c>
      <c r="J443" s="38">
        <v>2.8250000000000002</v>
      </c>
      <c r="K443" s="16">
        <v>12.31</v>
      </c>
      <c r="L443" s="16">
        <v>26.39</v>
      </c>
      <c r="M443" s="16">
        <v>27.116995145182287</v>
      </c>
      <c r="N443" s="16">
        <f t="shared" si="17"/>
        <v>2.2028428225168386</v>
      </c>
      <c r="O443" s="16">
        <v>9.1379999999999999</v>
      </c>
      <c r="P443" s="124">
        <f t="shared" si="19"/>
        <v>0.74232331437855403</v>
      </c>
      <c r="Q443" s="16">
        <v>729.75</v>
      </c>
      <c r="S443" s="1"/>
    </row>
    <row r="444" spans="1:19" x14ac:dyDescent="0.2">
      <c r="A444" s="39">
        <f t="shared" si="18"/>
        <v>42489</v>
      </c>
      <c r="B444" s="16">
        <v>0</v>
      </c>
      <c r="C444" s="16">
        <v>90.37</v>
      </c>
      <c r="D444" s="16">
        <v>25.09</v>
      </c>
      <c r="E444" s="16">
        <v>22.73</v>
      </c>
      <c r="F444" s="16">
        <v>30.6</v>
      </c>
      <c r="G444" s="16">
        <v>2.71</v>
      </c>
      <c r="H444" s="16">
        <v>8.4499999999999993</v>
      </c>
      <c r="I444" s="16">
        <v>24.79</v>
      </c>
      <c r="J444" s="38">
        <v>4.4740000000000002</v>
      </c>
      <c r="K444" s="16">
        <v>18.75</v>
      </c>
      <c r="L444" s="16">
        <v>26.41</v>
      </c>
      <c r="M444" s="16">
        <v>41.913259553467363</v>
      </c>
      <c r="N444" s="16">
        <f t="shared" si="17"/>
        <v>2.2353738428515926</v>
      </c>
      <c r="O444" s="16">
        <v>13.347</v>
      </c>
      <c r="P444" s="124">
        <f t="shared" si="19"/>
        <v>0.71184000000000003</v>
      </c>
      <c r="Q444" s="16">
        <v>729.38</v>
      </c>
      <c r="S444" s="1"/>
    </row>
    <row r="445" spans="1:19" x14ac:dyDescent="0.2">
      <c r="A445" s="39">
        <f t="shared" si="18"/>
        <v>42490</v>
      </c>
      <c r="B445" s="16">
        <v>0</v>
      </c>
      <c r="C445" s="16">
        <v>87.2</v>
      </c>
      <c r="D445" s="16">
        <v>25.81</v>
      </c>
      <c r="E445" s="16">
        <v>23.64</v>
      </c>
      <c r="F445" s="16">
        <v>30.97</v>
      </c>
      <c r="G445" s="16">
        <v>2.4300000000000002</v>
      </c>
      <c r="H445" s="16">
        <v>9</v>
      </c>
      <c r="I445" s="16">
        <v>0.77</v>
      </c>
      <c r="J445" s="38">
        <v>4.95</v>
      </c>
      <c r="K445" s="16">
        <v>21.08</v>
      </c>
      <c r="L445" s="16">
        <v>26.38</v>
      </c>
      <c r="M445" s="16">
        <v>46.083789021493729</v>
      </c>
      <c r="N445" s="16">
        <f t="shared" si="17"/>
        <v>2.1861379991220935</v>
      </c>
      <c r="O445" s="16">
        <v>12.683</v>
      </c>
      <c r="P445" s="124">
        <f t="shared" si="19"/>
        <v>0.60166034155597725</v>
      </c>
      <c r="Q445" s="16">
        <v>728.6</v>
      </c>
      <c r="S445" s="1"/>
    </row>
    <row r="446" spans="1:19" x14ac:dyDescent="0.2">
      <c r="A446" s="39">
        <f t="shared" si="18"/>
        <v>42491</v>
      </c>
      <c r="B446" s="16">
        <v>55.614999999999995</v>
      </c>
      <c r="C446" s="16">
        <v>93.94</v>
      </c>
      <c r="D446" s="16">
        <v>24.35</v>
      </c>
      <c r="E446" s="16">
        <v>21.65</v>
      </c>
      <c r="F446" s="16">
        <v>29.96</v>
      </c>
      <c r="G446" s="16">
        <v>2.59</v>
      </c>
      <c r="H446" s="16">
        <v>9.51</v>
      </c>
      <c r="I446" s="16">
        <v>142.63999999999999</v>
      </c>
      <c r="J446" s="38">
        <v>2.8210000000000002</v>
      </c>
      <c r="K446" s="16">
        <v>13.18</v>
      </c>
      <c r="L446" s="16">
        <v>26.38</v>
      </c>
      <c r="M446" s="16">
        <v>29.438995962526576</v>
      </c>
      <c r="N446" s="16">
        <f t="shared" si="17"/>
        <v>2.2336112262918495</v>
      </c>
      <c r="O446" s="16">
        <v>8.0109999999999992</v>
      </c>
      <c r="P446" s="124">
        <f t="shared" si="19"/>
        <v>0.60781487101669196</v>
      </c>
      <c r="Q446" s="16">
        <v>729.3</v>
      </c>
      <c r="S446" s="1"/>
    </row>
    <row r="447" spans="1:19" x14ac:dyDescent="0.2">
      <c r="A447" s="39">
        <f t="shared" si="18"/>
        <v>42492</v>
      </c>
      <c r="B447" s="16">
        <v>0</v>
      </c>
      <c r="C447" s="16">
        <v>89.58</v>
      </c>
      <c r="D447" s="16">
        <v>25.05</v>
      </c>
      <c r="E447" s="16">
        <v>22.73</v>
      </c>
      <c r="F447" s="16">
        <v>29.48</v>
      </c>
      <c r="G447" s="16">
        <v>2.91</v>
      </c>
      <c r="H447" s="16">
        <v>6.92</v>
      </c>
      <c r="I447" s="16">
        <v>151.16</v>
      </c>
      <c r="J447" s="38">
        <v>4.1390000000000002</v>
      </c>
      <c r="K447" s="16">
        <v>17.850000000000001</v>
      </c>
      <c r="L447" s="16">
        <v>26.35</v>
      </c>
      <c r="M447" s="16">
        <v>39.164528985914203</v>
      </c>
      <c r="N447" s="16">
        <f t="shared" si="17"/>
        <v>2.1940912597150812</v>
      </c>
      <c r="O447" s="16">
        <v>11.489000000000001</v>
      </c>
      <c r="P447" s="124">
        <f t="shared" si="19"/>
        <v>0.64364145658263305</v>
      </c>
      <c r="Q447" s="16">
        <v>729.97</v>
      </c>
      <c r="S447" s="1"/>
    </row>
    <row r="448" spans="1:19" x14ac:dyDescent="0.2">
      <c r="A448" s="39">
        <f t="shared" si="18"/>
        <v>42493</v>
      </c>
      <c r="B448" s="16">
        <v>2.0249999999999999</v>
      </c>
      <c r="C448" s="16">
        <v>92.22</v>
      </c>
      <c r="D448" s="16">
        <v>24.58</v>
      </c>
      <c r="E448" s="16">
        <v>22.1</v>
      </c>
      <c r="F448" s="16">
        <v>30.16</v>
      </c>
      <c r="G448" s="16">
        <v>3.14</v>
      </c>
      <c r="H448" s="16">
        <v>9.7200000000000006</v>
      </c>
      <c r="I448" s="16">
        <v>165.14</v>
      </c>
      <c r="J448" s="38">
        <v>4.4400000000000004</v>
      </c>
      <c r="K448" s="16">
        <v>19.510000000000002</v>
      </c>
      <c r="L448" s="16">
        <v>26.39</v>
      </c>
      <c r="M448" s="16">
        <v>42.728357440381814</v>
      </c>
      <c r="N448" s="16">
        <f t="shared" si="17"/>
        <v>2.1900747022235678</v>
      </c>
      <c r="O448" s="16">
        <v>13.02</v>
      </c>
      <c r="P448" s="124">
        <f t="shared" si="19"/>
        <v>0.66735007688364933</v>
      </c>
      <c r="Q448" s="16">
        <v>730.57</v>
      </c>
      <c r="S448" s="1"/>
    </row>
    <row r="449" spans="1:19" x14ac:dyDescent="0.2">
      <c r="A449" s="39">
        <f t="shared" si="18"/>
        <v>42494</v>
      </c>
      <c r="B449" s="16">
        <v>1.385</v>
      </c>
      <c r="C449" s="16">
        <v>91.28</v>
      </c>
      <c r="D449" s="16">
        <v>25.03</v>
      </c>
      <c r="E449" s="16">
        <v>22.32</v>
      </c>
      <c r="F449" s="16">
        <v>31.28</v>
      </c>
      <c r="G449" s="16">
        <v>2.5</v>
      </c>
      <c r="H449" s="16">
        <v>9.76</v>
      </c>
      <c r="I449" s="16">
        <v>136.41</v>
      </c>
      <c r="J449" s="38">
        <v>3.6360000000000001</v>
      </c>
      <c r="K449" s="16">
        <v>15.56</v>
      </c>
      <c r="L449" s="16">
        <v>26.31</v>
      </c>
      <c r="M449" s="16">
        <v>34.113669608011698</v>
      </c>
      <c r="N449" s="16">
        <f t="shared" si="17"/>
        <v>2.1923952190238878</v>
      </c>
      <c r="O449" s="16">
        <v>9.5969999999999995</v>
      </c>
      <c r="P449" s="124">
        <f t="shared" si="19"/>
        <v>0.61677377892030838</v>
      </c>
      <c r="Q449" s="16">
        <v>730.23</v>
      </c>
      <c r="S449" s="1"/>
    </row>
    <row r="450" spans="1:19" x14ac:dyDescent="0.2">
      <c r="A450" s="39">
        <f t="shared" si="18"/>
        <v>42495</v>
      </c>
      <c r="B450" s="16">
        <v>0</v>
      </c>
      <c r="C450" s="16">
        <v>85.64</v>
      </c>
      <c r="D450" s="16">
        <v>26.18</v>
      </c>
      <c r="E450" s="16">
        <v>23</v>
      </c>
      <c r="F450" s="16">
        <v>33.01</v>
      </c>
      <c r="G450" s="16">
        <v>2</v>
      </c>
      <c r="H450" s="16">
        <v>6.04</v>
      </c>
      <c r="I450" s="16">
        <v>137.51</v>
      </c>
      <c r="J450" s="38">
        <v>4.835</v>
      </c>
      <c r="K450" s="16">
        <v>20.350000000000001</v>
      </c>
      <c r="L450" s="16">
        <v>26.33</v>
      </c>
      <c r="M450" s="16">
        <v>43.225157615255476</v>
      </c>
      <c r="N450" s="16">
        <f t="shared" si="17"/>
        <v>2.1240863693000231</v>
      </c>
      <c r="O450" s="16">
        <v>12.694000000000001</v>
      </c>
      <c r="P450" s="124">
        <f t="shared" si="19"/>
        <v>0.62378378378378374</v>
      </c>
      <c r="Q450" s="16">
        <v>729.69</v>
      </c>
      <c r="S450" s="1"/>
    </row>
    <row r="451" spans="1:19" x14ac:dyDescent="0.2">
      <c r="A451" s="39">
        <f t="shared" si="18"/>
        <v>42496</v>
      </c>
      <c r="B451" s="16">
        <v>0</v>
      </c>
      <c r="C451" s="16">
        <v>85.52</v>
      </c>
      <c r="D451" s="16">
        <v>26.07</v>
      </c>
      <c r="E451" s="16">
        <v>23.81</v>
      </c>
      <c r="F451" s="16">
        <v>30.53</v>
      </c>
      <c r="G451" s="16">
        <v>2.33</v>
      </c>
      <c r="H451" s="16">
        <v>8.25</v>
      </c>
      <c r="I451" s="16">
        <v>23.13</v>
      </c>
      <c r="J451" s="38">
        <v>4.0170000000000003</v>
      </c>
      <c r="K451" s="16">
        <v>15.73</v>
      </c>
      <c r="L451" s="16">
        <v>26.31</v>
      </c>
      <c r="M451" s="16">
        <v>34.48752253960793</v>
      </c>
      <c r="N451" s="16">
        <f t="shared" si="17"/>
        <v>2.1924680571905868</v>
      </c>
      <c r="O451" s="16">
        <v>8.4969999999999999</v>
      </c>
      <c r="P451" s="124">
        <f t="shared" si="19"/>
        <v>0.54017800381436742</v>
      </c>
      <c r="Q451" s="16">
        <v>729.93</v>
      </c>
      <c r="S451" s="1"/>
    </row>
    <row r="452" spans="1:19" x14ac:dyDescent="0.2">
      <c r="A452" s="39">
        <f t="shared" si="18"/>
        <v>42497</v>
      </c>
      <c r="B452" s="16">
        <v>11.815000000000001</v>
      </c>
      <c r="C452" s="16">
        <v>96.2</v>
      </c>
      <c r="D452" s="16">
        <v>23.94</v>
      </c>
      <c r="E452" s="16">
        <v>21.85</v>
      </c>
      <c r="F452" s="16">
        <v>29.08</v>
      </c>
      <c r="G452" s="16">
        <v>3.36</v>
      </c>
      <c r="H452" s="16">
        <v>12.76</v>
      </c>
      <c r="I452" s="16">
        <v>301.83999999999997</v>
      </c>
      <c r="J452" s="38">
        <v>1.7869999999999999</v>
      </c>
      <c r="K452" s="16">
        <v>7.71</v>
      </c>
      <c r="L452" s="16">
        <v>26.19</v>
      </c>
      <c r="M452" s="16">
        <v>17.372799715225501</v>
      </c>
      <c r="N452" s="16">
        <f t="shared" si="17"/>
        <v>2.2532814157231518</v>
      </c>
      <c r="O452" s="16">
        <v>4.4329999999999998</v>
      </c>
      <c r="P452" s="124">
        <f t="shared" si="19"/>
        <v>0.57496757457846948</v>
      </c>
      <c r="Q452" s="16">
        <v>730.73</v>
      </c>
      <c r="S452" s="1"/>
    </row>
    <row r="453" spans="1:19" x14ac:dyDescent="0.2">
      <c r="A453" s="39">
        <f t="shared" si="18"/>
        <v>42498</v>
      </c>
      <c r="B453" s="16">
        <v>4.29</v>
      </c>
      <c r="C453" s="16">
        <v>95.36</v>
      </c>
      <c r="D453" s="16">
        <v>23.38</v>
      </c>
      <c r="E453" s="16">
        <v>21.78</v>
      </c>
      <c r="F453" s="16">
        <v>26.63</v>
      </c>
      <c r="G453" s="16">
        <v>4.58</v>
      </c>
      <c r="H453" s="16">
        <v>10.49</v>
      </c>
      <c r="I453" s="16">
        <v>342.41</v>
      </c>
      <c r="J453" s="38">
        <v>2.0449999999999999</v>
      </c>
      <c r="K453" s="16">
        <v>9.48</v>
      </c>
      <c r="L453" s="16">
        <v>26.25</v>
      </c>
      <c r="M453" s="16">
        <v>21.763562860774126</v>
      </c>
      <c r="N453" s="16">
        <f t="shared" si="17"/>
        <v>2.2957344789846124</v>
      </c>
      <c r="O453" s="16">
        <v>7.2919999999999998</v>
      </c>
      <c r="P453" s="124">
        <f t="shared" si="19"/>
        <v>0.76919831223628687</v>
      </c>
      <c r="Q453" s="16">
        <v>730.99</v>
      </c>
      <c r="S453" s="1"/>
    </row>
    <row r="454" spans="1:19" x14ac:dyDescent="0.2">
      <c r="A454" s="39">
        <f t="shared" si="18"/>
        <v>42499</v>
      </c>
      <c r="B454" s="16">
        <v>0.125</v>
      </c>
      <c r="C454" s="16">
        <v>78.73</v>
      </c>
      <c r="D454" s="16">
        <v>24.57</v>
      </c>
      <c r="E454" s="16">
        <v>22.33</v>
      </c>
      <c r="F454" s="16">
        <v>28.68</v>
      </c>
      <c r="G454" s="16">
        <v>4.76</v>
      </c>
      <c r="H454" s="16">
        <v>10.58</v>
      </c>
      <c r="I454" s="16">
        <v>336.44</v>
      </c>
      <c r="J454" s="38">
        <v>5.8029999999999999</v>
      </c>
      <c r="K454" s="16">
        <v>22.08</v>
      </c>
      <c r="L454" s="16">
        <v>26.55</v>
      </c>
      <c r="M454" s="16">
        <v>47.379271077503418</v>
      </c>
      <c r="N454" s="16">
        <f t="shared" si="17"/>
        <v>2.1458003205391041</v>
      </c>
      <c r="O454" s="16">
        <v>14.29</v>
      </c>
      <c r="P454" s="124">
        <f t="shared" si="19"/>
        <v>0.64719202898550721</v>
      </c>
      <c r="Q454" s="16">
        <v>730.95</v>
      </c>
      <c r="S454" s="1"/>
    </row>
    <row r="455" spans="1:19" x14ac:dyDescent="0.2">
      <c r="A455" s="39">
        <f t="shared" si="18"/>
        <v>42500</v>
      </c>
      <c r="B455" s="16">
        <v>15.92</v>
      </c>
      <c r="C455" s="16">
        <v>98.37</v>
      </c>
      <c r="D455" s="16">
        <v>23.42</v>
      </c>
      <c r="E455" s="16">
        <v>22.26</v>
      </c>
      <c r="F455" s="16">
        <v>27.25</v>
      </c>
      <c r="G455" s="16">
        <v>3.12</v>
      </c>
      <c r="H455" s="16">
        <v>7.8</v>
      </c>
      <c r="I455" s="16">
        <v>331.83</v>
      </c>
      <c r="J455" s="38">
        <v>2.125</v>
      </c>
      <c r="K455" s="16">
        <v>10.98</v>
      </c>
      <c r="L455" s="16">
        <v>26.16</v>
      </c>
      <c r="M455" s="16">
        <v>25.47375296676104</v>
      </c>
      <c r="N455" s="16">
        <f t="shared" si="17"/>
        <v>2.3200139313990018</v>
      </c>
      <c r="O455" s="16">
        <v>7.68</v>
      </c>
      <c r="P455" s="124">
        <f t="shared" si="19"/>
        <v>0.69945355191256831</v>
      </c>
      <c r="Q455" s="16">
        <v>731.08</v>
      </c>
      <c r="S455" s="1"/>
    </row>
    <row r="456" spans="1:19" x14ac:dyDescent="0.2">
      <c r="A456" s="39">
        <f t="shared" si="18"/>
        <v>42501</v>
      </c>
      <c r="B456" s="16">
        <v>13.57</v>
      </c>
      <c r="C456" s="16">
        <v>90.02</v>
      </c>
      <c r="D456" s="16">
        <v>24.9</v>
      </c>
      <c r="E456" s="16">
        <v>22.73</v>
      </c>
      <c r="F456" s="16">
        <v>30.32</v>
      </c>
      <c r="G456" s="16">
        <v>2.92</v>
      </c>
      <c r="H456" s="16">
        <v>8.0399999999999991</v>
      </c>
      <c r="I456" s="16">
        <v>17.27</v>
      </c>
      <c r="J456" s="38">
        <v>3.984</v>
      </c>
      <c r="K456" s="16">
        <v>17.36</v>
      </c>
      <c r="L456" s="16">
        <v>26.23</v>
      </c>
      <c r="M456" s="16">
        <v>37.911901344989275</v>
      </c>
      <c r="N456" s="16">
        <f t="shared" si="17"/>
        <v>2.1838652848496127</v>
      </c>
      <c r="O456" s="16">
        <v>10.904</v>
      </c>
      <c r="P456" s="124">
        <f t="shared" si="19"/>
        <v>0.62811059907834099</v>
      </c>
      <c r="Q456" s="16">
        <v>731.01</v>
      </c>
      <c r="S456" s="1"/>
    </row>
    <row r="457" spans="1:19" x14ac:dyDescent="0.2">
      <c r="A457" s="39">
        <f t="shared" si="18"/>
        <v>42502</v>
      </c>
      <c r="B457" s="16">
        <v>0</v>
      </c>
      <c r="C457" s="16">
        <v>84.84</v>
      </c>
      <c r="D457" s="16">
        <v>25.91</v>
      </c>
      <c r="E457" s="16">
        <v>23.54</v>
      </c>
      <c r="F457" s="16">
        <v>30.16</v>
      </c>
      <c r="G457" s="16">
        <v>3.02</v>
      </c>
      <c r="H457" s="16">
        <v>9.23</v>
      </c>
      <c r="I457" s="16">
        <v>8.6300000000000008</v>
      </c>
      <c r="J457" s="38">
        <v>4.3490000000000002</v>
      </c>
      <c r="K457" s="16">
        <v>17.21</v>
      </c>
      <c r="L457" s="16">
        <v>26.15</v>
      </c>
      <c r="M457" s="16">
        <v>37.083065853239177</v>
      </c>
      <c r="N457" s="16">
        <f t="shared" si="17"/>
        <v>2.1547394452782784</v>
      </c>
      <c r="O457" s="16">
        <v>10.874000000000001</v>
      </c>
      <c r="P457" s="124">
        <f t="shared" si="19"/>
        <v>0.631841952353283</v>
      </c>
      <c r="Q457" s="16">
        <v>730.6</v>
      </c>
      <c r="S457" s="1"/>
    </row>
    <row r="458" spans="1:19" x14ac:dyDescent="0.2">
      <c r="A458" s="39">
        <f t="shared" si="18"/>
        <v>42503</v>
      </c>
      <c r="B458" s="16">
        <v>0.505</v>
      </c>
      <c r="C458" s="16">
        <v>89.72</v>
      </c>
      <c r="D458" s="16">
        <v>25.99</v>
      </c>
      <c r="E458" s="16">
        <v>23.91</v>
      </c>
      <c r="F458" s="16">
        <v>30.73</v>
      </c>
      <c r="G458" s="16">
        <v>3.32</v>
      </c>
      <c r="H458" s="16">
        <v>8.68</v>
      </c>
      <c r="I458" s="16">
        <v>18.13</v>
      </c>
      <c r="J458" s="38">
        <v>4.1050000000000004</v>
      </c>
      <c r="K458" s="16">
        <v>16.59</v>
      </c>
      <c r="L458" s="16">
        <v>26.05</v>
      </c>
      <c r="M458" s="16">
        <v>36.289740773988747</v>
      </c>
      <c r="N458" s="16">
        <f t="shared" ref="N458:N521" si="20">M458/K458</f>
        <v>2.1874467012651446</v>
      </c>
      <c r="O458" s="16">
        <v>10.728999999999999</v>
      </c>
      <c r="P458" s="124">
        <f t="shared" si="19"/>
        <v>0.6467148884870404</v>
      </c>
      <c r="Q458" s="16">
        <v>729.82</v>
      </c>
      <c r="S458" s="1"/>
    </row>
    <row r="459" spans="1:19" x14ac:dyDescent="0.2">
      <c r="A459" s="39">
        <f t="shared" si="18"/>
        <v>42504</v>
      </c>
      <c r="B459" s="16">
        <v>0.63</v>
      </c>
      <c r="C459" s="16">
        <v>91.63</v>
      </c>
      <c r="D459" s="16">
        <v>25.76</v>
      </c>
      <c r="E459" s="16">
        <v>23.75</v>
      </c>
      <c r="F459" s="16">
        <v>30.74</v>
      </c>
      <c r="G459" s="16">
        <v>3.69</v>
      </c>
      <c r="H459" s="16">
        <v>10.92</v>
      </c>
      <c r="I459" s="16">
        <v>22.92</v>
      </c>
      <c r="J459" s="38">
        <v>3.4830000000000001</v>
      </c>
      <c r="K459" s="16">
        <v>13.42</v>
      </c>
      <c r="L459" s="16">
        <v>26.04</v>
      </c>
      <c r="M459" s="16">
        <v>29.86486171243132</v>
      </c>
      <c r="N459" s="16">
        <f t="shared" si="20"/>
        <v>2.2253995314777435</v>
      </c>
      <c r="O459" s="16">
        <v>8.8520000000000003</v>
      </c>
      <c r="P459" s="124">
        <f t="shared" si="19"/>
        <v>0.65961251862891213</v>
      </c>
      <c r="Q459" s="16">
        <v>729.44</v>
      </c>
      <c r="S459" s="1"/>
    </row>
    <row r="460" spans="1:19" x14ac:dyDescent="0.2">
      <c r="A460" s="39">
        <f t="shared" si="18"/>
        <v>42505</v>
      </c>
      <c r="B460" s="16">
        <v>9.7399999999999984</v>
      </c>
      <c r="C460" s="16">
        <v>98.25</v>
      </c>
      <c r="D460" s="16">
        <v>24.65</v>
      </c>
      <c r="E460" s="16">
        <v>22.26</v>
      </c>
      <c r="F460" s="16">
        <v>29.32</v>
      </c>
      <c r="G460" s="16">
        <v>2.54</v>
      </c>
      <c r="H460" s="16">
        <v>7.82</v>
      </c>
      <c r="I460" s="16">
        <v>302.67</v>
      </c>
      <c r="J460" s="38">
        <v>2.1579999999999999</v>
      </c>
      <c r="K460" s="16">
        <v>9.81</v>
      </c>
      <c r="L460" s="16">
        <v>25.87</v>
      </c>
      <c r="M460" s="16">
        <v>22.032871755570856</v>
      </c>
      <c r="N460" s="16">
        <f t="shared" si="20"/>
        <v>2.2459604236055917</v>
      </c>
      <c r="O460" s="16">
        <v>7.43</v>
      </c>
      <c r="P460" s="124">
        <f t="shared" si="19"/>
        <v>0.75739041794087658</v>
      </c>
      <c r="Q460" s="16">
        <v>729.7</v>
      </c>
      <c r="S460" s="1"/>
    </row>
    <row r="461" spans="1:19" x14ac:dyDescent="0.2">
      <c r="A461" s="39">
        <f t="shared" si="18"/>
        <v>42506</v>
      </c>
      <c r="B461" s="16">
        <v>8.5</v>
      </c>
      <c r="C461" s="16">
        <v>98.31</v>
      </c>
      <c r="D461" s="16">
        <v>25.2</v>
      </c>
      <c r="E461" s="16">
        <v>22.56</v>
      </c>
      <c r="F461" s="16">
        <v>28.84</v>
      </c>
      <c r="G461" s="16">
        <v>2.69</v>
      </c>
      <c r="H461" s="16">
        <v>9.7200000000000006</v>
      </c>
      <c r="I461" s="16">
        <v>340.88</v>
      </c>
      <c r="J461" s="38">
        <v>2.0329999999999999</v>
      </c>
      <c r="K461" s="16">
        <v>8.81</v>
      </c>
      <c r="L461" s="16">
        <v>25.87</v>
      </c>
      <c r="M461" s="16">
        <v>20.047312656654054</v>
      </c>
      <c r="N461" s="16">
        <f t="shared" si="20"/>
        <v>2.2755178951934227</v>
      </c>
      <c r="O461" s="16">
        <v>6.31</v>
      </c>
      <c r="P461" s="124">
        <f t="shared" si="19"/>
        <v>0.71623155505107827</v>
      </c>
      <c r="Q461" s="16">
        <v>729.76</v>
      </c>
      <c r="S461" s="1"/>
    </row>
    <row r="462" spans="1:19" x14ac:dyDescent="0.2">
      <c r="A462" s="39">
        <f t="shared" si="18"/>
        <v>42507</v>
      </c>
      <c r="B462" s="16">
        <v>5.33</v>
      </c>
      <c r="C462" s="16">
        <v>99.21</v>
      </c>
      <c r="D462" s="16">
        <v>25.12</v>
      </c>
      <c r="E462" s="16">
        <v>23.95</v>
      </c>
      <c r="F462" s="16">
        <v>28.96</v>
      </c>
      <c r="G462" s="16">
        <v>3.04</v>
      </c>
      <c r="H462" s="16">
        <v>8</v>
      </c>
      <c r="I462" s="16">
        <v>322.08</v>
      </c>
      <c r="J462" s="38">
        <v>1.9730000000000001</v>
      </c>
      <c r="K462" s="16">
        <v>9.7100000000000009</v>
      </c>
      <c r="L462" s="16">
        <v>25.78</v>
      </c>
      <c r="M462" s="16">
        <v>21.945348524762682</v>
      </c>
      <c r="N462" s="16">
        <f t="shared" si="20"/>
        <v>2.2600770880291123</v>
      </c>
      <c r="O462" s="16">
        <v>7.569</v>
      </c>
      <c r="P462" s="124">
        <f t="shared" si="19"/>
        <v>0.77950566426364565</v>
      </c>
      <c r="Q462" s="16">
        <v>730.08</v>
      </c>
      <c r="S462" s="1"/>
    </row>
    <row r="463" spans="1:19" x14ac:dyDescent="0.2">
      <c r="A463" s="39">
        <f t="shared" si="18"/>
        <v>42508</v>
      </c>
      <c r="B463" s="16">
        <v>14.445</v>
      </c>
      <c r="C463" s="16">
        <v>96.26</v>
      </c>
      <c r="D463" s="16">
        <v>24.59</v>
      </c>
      <c r="E463" s="16">
        <v>22.93</v>
      </c>
      <c r="F463" s="16">
        <v>27.94</v>
      </c>
      <c r="G463" s="16">
        <v>2.67</v>
      </c>
      <c r="H463" s="16">
        <v>7.61</v>
      </c>
      <c r="I463" s="16">
        <v>346.29</v>
      </c>
      <c r="J463" s="38">
        <v>1.4550000000000001</v>
      </c>
      <c r="K463" s="16">
        <v>6.16</v>
      </c>
      <c r="L463" s="16">
        <v>26</v>
      </c>
      <c r="M463" s="16">
        <v>14.415413074225402</v>
      </c>
      <c r="N463" s="16">
        <f t="shared" si="20"/>
        <v>2.3401644601015263</v>
      </c>
      <c r="O463" s="16">
        <v>4.2610000000000001</v>
      </c>
      <c r="P463" s="124">
        <f t="shared" si="19"/>
        <v>0.69172077922077924</v>
      </c>
      <c r="Q463" s="16">
        <v>730</v>
      </c>
      <c r="S463" s="1"/>
    </row>
    <row r="464" spans="1:19" x14ac:dyDescent="0.2">
      <c r="A464" s="39">
        <f t="shared" si="18"/>
        <v>42509</v>
      </c>
      <c r="B464" s="16">
        <v>0.375</v>
      </c>
      <c r="C464" s="16">
        <v>94.49</v>
      </c>
      <c r="D464" s="16">
        <v>24.93</v>
      </c>
      <c r="E464" s="16">
        <v>23.41</v>
      </c>
      <c r="F464" s="16">
        <v>28.52</v>
      </c>
      <c r="G464" s="16">
        <v>2.61</v>
      </c>
      <c r="H464" s="16">
        <v>7.78</v>
      </c>
      <c r="I464" s="16">
        <v>315.25</v>
      </c>
      <c r="J464" s="38">
        <v>2.7530000000000001</v>
      </c>
      <c r="K464" s="16">
        <v>11.91</v>
      </c>
      <c r="L464" s="16">
        <v>25.88</v>
      </c>
      <c r="M464" s="16">
        <v>26.061532373659393</v>
      </c>
      <c r="N464" s="16">
        <f t="shared" si="20"/>
        <v>2.1882059087875225</v>
      </c>
      <c r="O464" s="16">
        <v>9.2949999999999999</v>
      </c>
      <c r="P464" s="124">
        <f t="shared" si="19"/>
        <v>0.78043660789252722</v>
      </c>
      <c r="Q464" s="16">
        <v>729.61</v>
      </c>
      <c r="S464" s="1"/>
    </row>
    <row r="465" spans="1:19" x14ac:dyDescent="0.2">
      <c r="A465" s="39">
        <f t="shared" si="18"/>
        <v>42510</v>
      </c>
      <c r="B465" s="16">
        <v>26.42</v>
      </c>
      <c r="C465" s="16">
        <v>87.67</v>
      </c>
      <c r="D465" s="16">
        <v>25.39</v>
      </c>
      <c r="E465" s="16">
        <v>22.9</v>
      </c>
      <c r="F465" s="16">
        <v>30.24</v>
      </c>
      <c r="G465" s="16">
        <v>2.96</v>
      </c>
      <c r="H465" s="16">
        <v>8.25</v>
      </c>
      <c r="I465" s="16">
        <v>9.33</v>
      </c>
      <c r="J465" s="38">
        <v>3.44</v>
      </c>
      <c r="K465" s="16">
        <v>13</v>
      </c>
      <c r="L465" s="16">
        <v>25.96</v>
      </c>
      <c r="M465" s="16">
        <v>28.839898151644149</v>
      </c>
      <c r="N465" s="16">
        <f t="shared" si="20"/>
        <v>2.2184537039726271</v>
      </c>
      <c r="O465" s="16">
        <v>8.7729999999999997</v>
      </c>
      <c r="P465" s="124">
        <f t="shared" si="19"/>
        <v>0.67484615384615387</v>
      </c>
      <c r="Q465" s="16">
        <v>729.82</v>
      </c>
      <c r="S465" s="1"/>
    </row>
    <row r="466" spans="1:19" x14ac:dyDescent="0.2">
      <c r="A466" s="39">
        <f t="shared" si="18"/>
        <v>42511</v>
      </c>
      <c r="B466" s="16">
        <v>1.8849999999999998</v>
      </c>
      <c r="C466" s="16">
        <v>92.47</v>
      </c>
      <c r="D466" s="16">
        <v>24.96</v>
      </c>
      <c r="E466" s="16">
        <v>23.58</v>
      </c>
      <c r="F466" s="16">
        <v>26.98</v>
      </c>
      <c r="G466" s="16">
        <v>2.85</v>
      </c>
      <c r="H466" s="16">
        <v>7.88</v>
      </c>
      <c r="I466" s="16">
        <v>3.6</v>
      </c>
      <c r="J466" s="38">
        <v>2.089</v>
      </c>
      <c r="K466" s="16">
        <v>8.36</v>
      </c>
      <c r="L466" s="16">
        <v>25.89</v>
      </c>
      <c r="M466" s="16">
        <v>19.223401966637489</v>
      </c>
      <c r="N466" s="16">
        <f t="shared" si="20"/>
        <v>2.2994499960092694</v>
      </c>
      <c r="O466" s="16">
        <v>5.5979999999999999</v>
      </c>
      <c r="P466" s="124">
        <f t="shared" si="19"/>
        <v>0.66961722488038278</v>
      </c>
      <c r="Q466" s="16">
        <v>730.01</v>
      </c>
      <c r="S466" s="1"/>
    </row>
    <row r="467" spans="1:19" x14ac:dyDescent="0.2">
      <c r="A467" s="39">
        <f t="shared" si="18"/>
        <v>42512</v>
      </c>
      <c r="B467" s="16">
        <v>0.5</v>
      </c>
      <c r="C467" s="16">
        <v>88.1</v>
      </c>
      <c r="D467" s="16">
        <v>25.99</v>
      </c>
      <c r="E467" s="16">
        <v>24.25</v>
      </c>
      <c r="F467" s="16">
        <v>30.06</v>
      </c>
      <c r="G467" s="16">
        <v>3.22</v>
      </c>
      <c r="H467" s="16">
        <v>8.27</v>
      </c>
      <c r="I467" s="16">
        <v>3.02</v>
      </c>
      <c r="J467" s="38">
        <v>3.8690000000000002</v>
      </c>
      <c r="K467" s="16">
        <v>15.51</v>
      </c>
      <c r="L467" s="16">
        <v>25.83</v>
      </c>
      <c r="M467" s="16">
        <v>34.088095199009508</v>
      </c>
      <c r="N467" s="16">
        <f t="shared" si="20"/>
        <v>2.1978140038046106</v>
      </c>
      <c r="O467" s="16">
        <v>10.693</v>
      </c>
      <c r="P467" s="124">
        <f t="shared" si="19"/>
        <v>0.68942617666021921</v>
      </c>
      <c r="Q467" s="16">
        <v>729.45</v>
      </c>
      <c r="S467" s="1"/>
    </row>
    <row r="468" spans="1:19" x14ac:dyDescent="0.2">
      <c r="A468" s="39">
        <f t="shared" si="18"/>
        <v>42513</v>
      </c>
      <c r="B468" s="16">
        <v>4.3</v>
      </c>
      <c r="C468" s="16">
        <v>95.13</v>
      </c>
      <c r="D468" s="16">
        <v>25.12</v>
      </c>
      <c r="E468" s="16">
        <v>24.01</v>
      </c>
      <c r="F468" s="16">
        <v>28.72</v>
      </c>
      <c r="G468" s="16">
        <v>2.99</v>
      </c>
      <c r="H468" s="16">
        <v>7.9</v>
      </c>
      <c r="I468" s="16">
        <v>331.2</v>
      </c>
      <c r="J468" s="38">
        <v>2.7240000000000002</v>
      </c>
      <c r="K468" s="16">
        <v>12.28</v>
      </c>
      <c r="L468" s="16">
        <v>25.8</v>
      </c>
      <c r="M468" s="16">
        <v>27.235103986756602</v>
      </c>
      <c r="N468" s="16">
        <f t="shared" si="20"/>
        <v>2.2178423441984205</v>
      </c>
      <c r="O468" s="16">
        <v>9.3569999999999993</v>
      </c>
      <c r="P468" s="124">
        <f t="shared" si="19"/>
        <v>0.76197068403908796</v>
      </c>
      <c r="Q468" s="16">
        <v>729.62</v>
      </c>
      <c r="S468" s="1"/>
    </row>
    <row r="469" spans="1:19" x14ac:dyDescent="0.2">
      <c r="A469" s="39">
        <f t="shared" ref="A469:A532" si="21">A468+1</f>
        <v>42514</v>
      </c>
      <c r="B469" s="16">
        <v>1.7549999999999999</v>
      </c>
      <c r="C469" s="16">
        <v>94.39</v>
      </c>
      <c r="D469" s="16">
        <v>25.12</v>
      </c>
      <c r="E469" s="16">
        <v>23.31</v>
      </c>
      <c r="F469" s="16">
        <v>28.21</v>
      </c>
      <c r="G469" s="16">
        <v>3.47</v>
      </c>
      <c r="H469" s="16">
        <v>8.2899999999999991</v>
      </c>
      <c r="I469" s="16">
        <v>324.75</v>
      </c>
      <c r="J469" s="38">
        <v>2.8540000000000001</v>
      </c>
      <c r="K469" s="16">
        <v>12.96</v>
      </c>
      <c r="L469" s="16">
        <v>25.8</v>
      </c>
      <c r="M469" s="16">
        <v>29.093136640784095</v>
      </c>
      <c r="N469" s="16">
        <f t="shared" si="20"/>
        <v>2.2448407901839578</v>
      </c>
      <c r="O469" s="16">
        <v>10.268000000000001</v>
      </c>
      <c r="P469" s="124">
        <f t="shared" si="19"/>
        <v>0.79228395061728396</v>
      </c>
      <c r="Q469" s="16">
        <v>731.1</v>
      </c>
      <c r="S469" s="1"/>
    </row>
    <row r="470" spans="1:19" x14ac:dyDescent="0.2">
      <c r="A470" s="39">
        <f t="shared" si="21"/>
        <v>42515</v>
      </c>
      <c r="B470" s="16">
        <v>6.9</v>
      </c>
      <c r="C470" s="16">
        <v>97.94</v>
      </c>
      <c r="D470" s="16">
        <v>23.82</v>
      </c>
      <c r="E470" s="16">
        <v>22.66</v>
      </c>
      <c r="F470" s="16">
        <v>27.87</v>
      </c>
      <c r="G470" s="16">
        <v>2.79</v>
      </c>
      <c r="H470" s="16">
        <v>10.6</v>
      </c>
      <c r="I470" s="16">
        <v>331.11</v>
      </c>
      <c r="J470" s="38">
        <v>1.1060000000000001</v>
      </c>
      <c r="K470" s="16">
        <v>4.84</v>
      </c>
      <c r="L470" s="16">
        <v>25.83</v>
      </c>
      <c r="M470" s="16">
        <v>11.248938359626301</v>
      </c>
      <c r="N470" s="16">
        <f t="shared" si="20"/>
        <v>2.3241608181046076</v>
      </c>
      <c r="O470" s="16">
        <v>3.54</v>
      </c>
      <c r="P470" s="124">
        <f t="shared" si="19"/>
        <v>0.73140495867768596</v>
      </c>
      <c r="Q470" s="16">
        <v>731.25</v>
      </c>
      <c r="S470" s="1"/>
    </row>
    <row r="471" spans="1:19" x14ac:dyDescent="0.2">
      <c r="A471" s="39">
        <f t="shared" si="21"/>
        <v>42516</v>
      </c>
      <c r="B471" s="16">
        <v>43.144999999999996</v>
      </c>
      <c r="C471" s="16">
        <v>92.77</v>
      </c>
      <c r="D471" s="16">
        <v>24.3</v>
      </c>
      <c r="E471" s="16">
        <v>21.68</v>
      </c>
      <c r="F471" s="16">
        <v>29.11</v>
      </c>
      <c r="G471" s="16">
        <v>2.29</v>
      </c>
      <c r="H471" s="16">
        <v>9.41</v>
      </c>
      <c r="I471" s="16">
        <v>309.04000000000002</v>
      </c>
      <c r="J471" s="38">
        <v>3.36</v>
      </c>
      <c r="K471" s="16">
        <v>14.5</v>
      </c>
      <c r="L471" s="16">
        <v>25.79</v>
      </c>
      <c r="M471" s="16">
        <v>31.364679840367302</v>
      </c>
      <c r="N471" s="16">
        <f t="shared" si="20"/>
        <v>2.1630813683011931</v>
      </c>
      <c r="O471" s="16">
        <v>10.775</v>
      </c>
      <c r="P471" s="124">
        <f t="shared" si="19"/>
        <v>0.74310344827586206</v>
      </c>
      <c r="Q471" s="16">
        <v>730.15</v>
      </c>
      <c r="S471" s="1"/>
    </row>
    <row r="472" spans="1:19" x14ac:dyDescent="0.2">
      <c r="A472" s="39">
        <f t="shared" si="21"/>
        <v>42517</v>
      </c>
      <c r="B472" s="16">
        <v>24.5</v>
      </c>
      <c r="C472" s="16">
        <v>91.76</v>
      </c>
      <c r="D472" s="16">
        <v>24.25</v>
      </c>
      <c r="E472" s="16">
        <v>22.29</v>
      </c>
      <c r="F472" s="16">
        <v>29.66</v>
      </c>
      <c r="G472" s="16">
        <v>1.68</v>
      </c>
      <c r="H472" s="16">
        <v>6.9</v>
      </c>
      <c r="I472" s="16">
        <v>166.32</v>
      </c>
      <c r="J472" s="38">
        <v>2.4510000000000001</v>
      </c>
      <c r="K472" s="16">
        <v>11.47</v>
      </c>
      <c r="L472" s="16">
        <v>25.55</v>
      </c>
      <c r="M472" s="16">
        <v>25.705132248206549</v>
      </c>
      <c r="N472" s="16">
        <f t="shared" si="20"/>
        <v>2.2410751742115562</v>
      </c>
      <c r="O472" s="16">
        <v>7.4720000000000004</v>
      </c>
      <c r="P472" s="124">
        <f t="shared" si="19"/>
        <v>0.65143853530950302</v>
      </c>
      <c r="Q472" s="16">
        <v>729.37</v>
      </c>
      <c r="S472" s="1"/>
    </row>
    <row r="473" spans="1:19" x14ac:dyDescent="0.2">
      <c r="A473" s="39">
        <f t="shared" si="21"/>
        <v>42518</v>
      </c>
      <c r="B473" s="16">
        <v>0.25</v>
      </c>
      <c r="C473" s="16">
        <v>91.75</v>
      </c>
      <c r="D473" s="16">
        <v>24.71</v>
      </c>
      <c r="E473" s="16">
        <v>22.83</v>
      </c>
      <c r="F473" s="16">
        <v>29.08</v>
      </c>
      <c r="G473" s="16">
        <v>1.97</v>
      </c>
      <c r="H473" s="16">
        <v>6.72</v>
      </c>
      <c r="I473" s="16">
        <v>152.43</v>
      </c>
      <c r="J473" s="38">
        <v>3.2719999999999998</v>
      </c>
      <c r="K473" s="16">
        <v>14.21</v>
      </c>
      <c r="L473" s="16">
        <v>25.78</v>
      </c>
      <c r="M473" s="16">
        <v>31.443131067982137</v>
      </c>
      <c r="N473" s="16">
        <f t="shared" si="20"/>
        <v>2.2127467324406851</v>
      </c>
      <c r="O473" s="16">
        <v>9.6280000000000001</v>
      </c>
      <c r="P473" s="124">
        <f t="shared" si="19"/>
        <v>0.67755102040816328</v>
      </c>
      <c r="Q473" s="16">
        <v>730.58</v>
      </c>
      <c r="S473" s="1"/>
    </row>
    <row r="474" spans="1:19" x14ac:dyDescent="0.2">
      <c r="A474" s="39">
        <f t="shared" si="21"/>
        <v>42519</v>
      </c>
      <c r="B474" s="16">
        <v>12.68</v>
      </c>
      <c r="C474" s="16">
        <v>91.94</v>
      </c>
      <c r="D474" s="16">
        <v>23.7</v>
      </c>
      <c r="E474" s="16">
        <v>21.64</v>
      </c>
      <c r="F474" s="16">
        <v>29.38</v>
      </c>
      <c r="G474" s="16">
        <v>2.23</v>
      </c>
      <c r="H474" s="16">
        <v>13.39</v>
      </c>
      <c r="I474" s="16">
        <v>94.26</v>
      </c>
      <c r="J474" s="38">
        <v>2.3540000000000001</v>
      </c>
      <c r="K474" s="16">
        <v>9.74</v>
      </c>
      <c r="L474" s="16">
        <v>25.87</v>
      </c>
      <c r="M474" s="16">
        <v>22.209559817765054</v>
      </c>
      <c r="N474" s="16">
        <f t="shared" si="20"/>
        <v>2.2802422810847078</v>
      </c>
      <c r="O474" s="16">
        <v>5.8879999999999999</v>
      </c>
      <c r="P474" s="124">
        <f t="shared" si="19"/>
        <v>0.60451745379876798</v>
      </c>
      <c r="Q474" s="16">
        <v>731.4</v>
      </c>
      <c r="S474" s="1"/>
    </row>
    <row r="475" spans="1:19" x14ac:dyDescent="0.2">
      <c r="A475" s="39">
        <f t="shared" si="21"/>
        <v>42520</v>
      </c>
      <c r="B475" s="16">
        <v>49.375</v>
      </c>
      <c r="C475" s="16">
        <v>87.84</v>
      </c>
      <c r="D475" s="16">
        <v>24.59</v>
      </c>
      <c r="E475" s="16">
        <v>21.42</v>
      </c>
      <c r="F475" s="16">
        <v>30.19</v>
      </c>
      <c r="G475" s="16">
        <v>2.17</v>
      </c>
      <c r="H475" s="16">
        <v>8.19</v>
      </c>
      <c r="I475" s="16">
        <v>59.4</v>
      </c>
      <c r="J475" s="38">
        <v>3.484</v>
      </c>
      <c r="K475" s="16">
        <v>14.27</v>
      </c>
      <c r="L475" s="16">
        <v>25.86</v>
      </c>
      <c r="M475" s="16">
        <v>31.509918291491235</v>
      </c>
      <c r="N475" s="16">
        <f t="shared" si="20"/>
        <v>2.2081232159419226</v>
      </c>
      <c r="O475" s="16">
        <v>9.8019999999999996</v>
      </c>
      <c r="P475" s="124">
        <f t="shared" si="19"/>
        <v>0.68689558514365801</v>
      </c>
      <c r="Q475" s="16">
        <v>730.17</v>
      </c>
      <c r="S475" s="1"/>
    </row>
    <row r="476" spans="1:19" x14ac:dyDescent="0.2">
      <c r="A476" s="39">
        <f t="shared" si="21"/>
        <v>42521</v>
      </c>
      <c r="B476" s="16">
        <v>27.914999999999999</v>
      </c>
      <c r="C476" s="16">
        <v>88.15</v>
      </c>
      <c r="D476" s="16">
        <v>24.65</v>
      </c>
      <c r="E476" s="16">
        <v>21</v>
      </c>
      <c r="F476" s="16">
        <v>31.81</v>
      </c>
      <c r="G476" s="16">
        <v>1.56</v>
      </c>
      <c r="H476" s="16">
        <v>14.45</v>
      </c>
      <c r="I476" s="16">
        <v>193.33</v>
      </c>
      <c r="J476" s="38">
        <v>3.44</v>
      </c>
      <c r="K476" s="16">
        <v>14.37</v>
      </c>
      <c r="L476" s="16">
        <v>25.83</v>
      </c>
      <c r="M476" s="16">
        <v>31.429652663237736</v>
      </c>
      <c r="N476" s="16">
        <f t="shared" si="20"/>
        <v>2.1871713753122992</v>
      </c>
      <c r="O476" s="16">
        <v>9.8870000000000005</v>
      </c>
      <c r="P476" s="124">
        <f t="shared" si="19"/>
        <v>0.68803061934585952</v>
      </c>
      <c r="Q476" s="16">
        <v>729.17</v>
      </c>
      <c r="S476" s="1"/>
    </row>
    <row r="477" spans="1:19" x14ac:dyDescent="0.2">
      <c r="A477" s="39">
        <f t="shared" si="21"/>
        <v>42522</v>
      </c>
      <c r="B477" s="16">
        <v>9.07</v>
      </c>
      <c r="C477" s="16">
        <v>90.98</v>
      </c>
      <c r="D477" s="16">
        <v>23.63</v>
      </c>
      <c r="E477" s="16">
        <v>21.25</v>
      </c>
      <c r="F477" s="16">
        <v>27.61</v>
      </c>
      <c r="G477" s="16">
        <v>1.88</v>
      </c>
      <c r="H477" s="16">
        <v>6.82</v>
      </c>
      <c r="I477" s="16">
        <v>81.83</v>
      </c>
      <c r="J477" s="38">
        <v>2.1320000000000001</v>
      </c>
      <c r="K477" s="16">
        <v>8.41</v>
      </c>
      <c r="L477" s="16">
        <v>25.78</v>
      </c>
      <c r="M477" s="16">
        <v>19.19203875559764</v>
      </c>
      <c r="N477" s="16">
        <f t="shared" si="20"/>
        <v>2.282049792579981</v>
      </c>
      <c r="O477" s="16">
        <v>5.048</v>
      </c>
      <c r="P477" s="124">
        <f t="shared" si="19"/>
        <v>0.60023781212841854</v>
      </c>
      <c r="Q477" s="16">
        <v>729.75</v>
      </c>
      <c r="S477" s="1"/>
    </row>
    <row r="478" spans="1:19" x14ac:dyDescent="0.2">
      <c r="A478" s="39">
        <f t="shared" si="21"/>
        <v>42523</v>
      </c>
      <c r="B478" s="16">
        <v>0.125</v>
      </c>
      <c r="C478" s="16">
        <v>89.7</v>
      </c>
      <c r="D478" s="16">
        <v>24.05</v>
      </c>
      <c r="E478" s="16">
        <v>21.55</v>
      </c>
      <c r="F478" s="16">
        <v>27.93</v>
      </c>
      <c r="G478" s="16">
        <v>1.68</v>
      </c>
      <c r="H478" s="16">
        <v>4.59</v>
      </c>
      <c r="I478" s="16">
        <v>181.58</v>
      </c>
      <c r="J478" s="38">
        <v>2.66</v>
      </c>
      <c r="K478" s="16">
        <v>11.45</v>
      </c>
      <c r="L478" s="16">
        <v>25.77</v>
      </c>
      <c r="M478" s="16">
        <v>25.960789938198054</v>
      </c>
      <c r="N478" s="16">
        <f t="shared" si="20"/>
        <v>2.2673178985325815</v>
      </c>
      <c r="O478" s="16">
        <v>7.3949999999999996</v>
      </c>
      <c r="P478" s="124">
        <f t="shared" si="19"/>
        <v>0.64585152838427951</v>
      </c>
      <c r="Q478" s="16">
        <v>730.39</v>
      </c>
      <c r="S478" s="1"/>
    </row>
    <row r="479" spans="1:19" x14ac:dyDescent="0.2">
      <c r="A479" s="39">
        <f t="shared" si="21"/>
        <v>42524</v>
      </c>
      <c r="B479" s="16">
        <v>0.625</v>
      </c>
      <c r="C479" s="16">
        <v>95.77</v>
      </c>
      <c r="D479" s="16">
        <v>23.52</v>
      </c>
      <c r="E479" s="16">
        <v>22.56</v>
      </c>
      <c r="F479" s="16">
        <v>27.53</v>
      </c>
      <c r="G479" s="16">
        <v>2.13</v>
      </c>
      <c r="H479" s="16">
        <v>8.31</v>
      </c>
      <c r="I479" s="16">
        <v>139.02000000000001</v>
      </c>
      <c r="J479" s="38">
        <v>1.9870000000000001</v>
      </c>
      <c r="K479" s="16">
        <v>9.17</v>
      </c>
      <c r="L479" s="16">
        <v>25.75</v>
      </c>
      <c r="M479" s="16">
        <v>21.17647465411908</v>
      </c>
      <c r="N479" s="16">
        <f t="shared" si="20"/>
        <v>2.3093211182245454</v>
      </c>
      <c r="O479" s="16">
        <v>5.9539999999999997</v>
      </c>
      <c r="P479" s="124">
        <f t="shared" si="19"/>
        <v>0.6492911668484187</v>
      </c>
      <c r="Q479" s="16">
        <v>730.33</v>
      </c>
      <c r="S479" s="1"/>
    </row>
    <row r="480" spans="1:19" x14ac:dyDescent="0.2">
      <c r="A480" s="39">
        <f t="shared" si="21"/>
        <v>42525</v>
      </c>
      <c r="B480" s="16">
        <v>0</v>
      </c>
      <c r="C480" s="16">
        <v>82.54</v>
      </c>
      <c r="D480" s="16">
        <v>25.63</v>
      </c>
      <c r="E480" s="16">
        <v>22.46</v>
      </c>
      <c r="F480" s="16">
        <v>30.06</v>
      </c>
      <c r="G480" s="16">
        <v>2.4500000000000002</v>
      </c>
      <c r="H480" s="16">
        <v>7.1</v>
      </c>
      <c r="I480" s="16">
        <v>141.76</v>
      </c>
      <c r="J480" s="38">
        <v>5.1459999999999999</v>
      </c>
      <c r="K480" s="16">
        <v>21.43</v>
      </c>
      <c r="L480" s="16">
        <v>25.78</v>
      </c>
      <c r="M480" s="16">
        <v>47.04542135998831</v>
      </c>
      <c r="N480" s="16">
        <f t="shared" si="20"/>
        <v>2.1953066430232528</v>
      </c>
      <c r="O480" s="16">
        <v>14.246</v>
      </c>
      <c r="P480" s="124">
        <f t="shared" si="19"/>
        <v>0.66476901539897348</v>
      </c>
      <c r="Q480" s="16">
        <v>729.62</v>
      </c>
      <c r="S480" s="1"/>
    </row>
    <row r="481" spans="1:19" x14ac:dyDescent="0.2">
      <c r="A481" s="39">
        <f t="shared" si="21"/>
        <v>42526</v>
      </c>
      <c r="B481" s="16">
        <v>28.574999999999999</v>
      </c>
      <c r="C481" s="16">
        <v>84.19</v>
      </c>
      <c r="D481" s="16">
        <v>25.59</v>
      </c>
      <c r="E481" s="16">
        <v>21.43</v>
      </c>
      <c r="F481" s="16">
        <v>32.11</v>
      </c>
      <c r="G481" s="16">
        <v>2.4900000000000002</v>
      </c>
      <c r="H481" s="16">
        <v>9.66</v>
      </c>
      <c r="I481" s="16">
        <v>174.74</v>
      </c>
      <c r="J481" s="38">
        <v>5.1820000000000004</v>
      </c>
      <c r="K481" s="16">
        <v>21.66</v>
      </c>
      <c r="L481" s="16">
        <v>25.79</v>
      </c>
      <c r="M481" s="16">
        <v>47.322851857643847</v>
      </c>
      <c r="N481" s="16">
        <f t="shared" si="20"/>
        <v>2.1848038715440374</v>
      </c>
      <c r="O481" s="16">
        <v>13.87</v>
      </c>
      <c r="P481" s="124">
        <f t="shared" si="19"/>
        <v>0.64035087719298245</v>
      </c>
      <c r="Q481" s="16">
        <v>729.4</v>
      </c>
      <c r="S481" s="1"/>
    </row>
    <row r="482" spans="1:19" x14ac:dyDescent="0.2">
      <c r="A482" s="39">
        <f t="shared" si="21"/>
        <v>42527</v>
      </c>
      <c r="B482" s="16">
        <v>28.560000000000002</v>
      </c>
      <c r="C482" s="16">
        <v>92.69</v>
      </c>
      <c r="D482" s="16">
        <v>23.75</v>
      </c>
      <c r="E482" s="16">
        <v>21</v>
      </c>
      <c r="F482" s="16">
        <v>29.32</v>
      </c>
      <c r="G482" s="16">
        <v>2.36</v>
      </c>
      <c r="H482" s="16">
        <v>10.76</v>
      </c>
      <c r="I482" s="16">
        <v>293.97000000000003</v>
      </c>
      <c r="J482" s="38">
        <v>2.8679999999999999</v>
      </c>
      <c r="K482" s="16">
        <v>12.37</v>
      </c>
      <c r="L482" s="16">
        <v>25.64</v>
      </c>
      <c r="M482" s="16">
        <v>27.048047920912865</v>
      </c>
      <c r="N482" s="16">
        <f t="shared" si="20"/>
        <v>2.1865843105022527</v>
      </c>
      <c r="O482" s="16">
        <v>8.7959999999999994</v>
      </c>
      <c r="P482" s="124">
        <f t="shared" si="19"/>
        <v>0.7110751818916734</v>
      </c>
      <c r="Q482" s="16">
        <v>730.8</v>
      </c>
      <c r="S482" s="1"/>
    </row>
    <row r="483" spans="1:19" x14ac:dyDescent="0.2">
      <c r="A483" s="39">
        <f t="shared" si="21"/>
        <v>42528</v>
      </c>
      <c r="B483" s="16">
        <v>0</v>
      </c>
      <c r="C483" s="16">
        <v>86.72</v>
      </c>
      <c r="D483" s="16">
        <v>25.01</v>
      </c>
      <c r="E483" s="16">
        <v>22.06</v>
      </c>
      <c r="F483" s="16">
        <v>29.08</v>
      </c>
      <c r="G483" s="16">
        <v>2.35</v>
      </c>
      <c r="H483" s="16">
        <v>6.14</v>
      </c>
      <c r="I483" s="16">
        <v>142.69999999999999</v>
      </c>
      <c r="J483" s="38">
        <v>4.3849999999999998</v>
      </c>
      <c r="K483" s="16">
        <v>19</v>
      </c>
      <c r="L483" s="16">
        <v>25.65</v>
      </c>
      <c r="M483" s="16">
        <v>42.259550875361903</v>
      </c>
      <c r="N483" s="16">
        <f t="shared" si="20"/>
        <v>2.2241868881769422</v>
      </c>
      <c r="O483" s="16">
        <v>13.222</v>
      </c>
      <c r="P483" s="124">
        <f t="shared" si="19"/>
        <v>0.69589473684210523</v>
      </c>
      <c r="Q483" s="16">
        <v>731.08</v>
      </c>
      <c r="S483" s="1"/>
    </row>
    <row r="484" spans="1:19" x14ac:dyDescent="0.2">
      <c r="A484" s="39">
        <f t="shared" si="21"/>
        <v>42529</v>
      </c>
      <c r="B484" s="16">
        <v>1.0049999999999999</v>
      </c>
      <c r="C484" s="16">
        <v>89.05</v>
      </c>
      <c r="D484" s="16">
        <v>24.74</v>
      </c>
      <c r="E484" s="16">
        <v>22.73</v>
      </c>
      <c r="F484" s="16">
        <v>30.79</v>
      </c>
      <c r="G484" s="16">
        <v>1.75</v>
      </c>
      <c r="H484" s="16">
        <v>5.12</v>
      </c>
      <c r="I484" s="16">
        <v>120.66</v>
      </c>
      <c r="J484" s="38">
        <v>3.073</v>
      </c>
      <c r="K484" s="16">
        <v>12.96</v>
      </c>
      <c r="L484" s="16">
        <v>25.67</v>
      </c>
      <c r="M484" s="16">
        <v>28.739155716182811</v>
      </c>
      <c r="N484" s="16">
        <f t="shared" si="20"/>
        <v>2.217527447236328</v>
      </c>
      <c r="O484" s="16">
        <v>7.5469999999999997</v>
      </c>
      <c r="P484" s="124">
        <f t="shared" si="19"/>
        <v>0.58233024691358015</v>
      </c>
      <c r="Q484" s="16">
        <v>731.4</v>
      </c>
      <c r="S484" s="1"/>
    </row>
    <row r="485" spans="1:19" x14ac:dyDescent="0.2">
      <c r="A485" s="39">
        <f t="shared" si="21"/>
        <v>42530</v>
      </c>
      <c r="B485" s="16">
        <v>46.745000000000005</v>
      </c>
      <c r="C485" s="16">
        <v>89.32</v>
      </c>
      <c r="D485" s="16">
        <v>24.84</v>
      </c>
      <c r="E485" s="16">
        <v>21.82</v>
      </c>
      <c r="F485" s="16">
        <v>29.45</v>
      </c>
      <c r="G485" s="16">
        <v>2.46</v>
      </c>
      <c r="H485" s="16">
        <v>8.17</v>
      </c>
      <c r="I485" s="16">
        <v>26.63</v>
      </c>
      <c r="J485" s="38">
        <v>3.2490000000000001</v>
      </c>
      <c r="K485" s="16">
        <v>12.95</v>
      </c>
      <c r="L485" s="16">
        <v>25.61</v>
      </c>
      <c r="M485" s="16">
        <v>28.496112430631573</v>
      </c>
      <c r="N485" s="16">
        <f t="shared" si="20"/>
        <v>2.2004720023653728</v>
      </c>
      <c r="O485" s="16">
        <v>8.5950000000000006</v>
      </c>
      <c r="P485" s="124">
        <f t="shared" si="19"/>
        <v>0.66370656370656378</v>
      </c>
      <c r="Q485" s="16">
        <v>731.45</v>
      </c>
      <c r="S485" s="1"/>
    </row>
    <row r="486" spans="1:19" x14ac:dyDescent="0.2">
      <c r="A486" s="39">
        <f t="shared" si="21"/>
        <v>42531</v>
      </c>
      <c r="B486" s="16">
        <v>0.25</v>
      </c>
      <c r="C486" s="16">
        <v>95.09</v>
      </c>
      <c r="D486" s="16">
        <v>24.02</v>
      </c>
      <c r="E486" s="16">
        <v>22.9</v>
      </c>
      <c r="F486" s="16">
        <v>25.32</v>
      </c>
      <c r="G486" s="16">
        <v>1.67</v>
      </c>
      <c r="H486" s="16">
        <v>8.51</v>
      </c>
      <c r="I486" s="16">
        <v>238.01</v>
      </c>
      <c r="J486" s="38">
        <v>1.6439999999999999</v>
      </c>
      <c r="K486" s="16">
        <v>7.25</v>
      </c>
      <c r="L486" s="16">
        <v>25.6</v>
      </c>
      <c r="M486" s="16">
        <v>16.718837885030933</v>
      </c>
      <c r="N486" s="16">
        <f t="shared" si="20"/>
        <v>2.3060466048318529</v>
      </c>
      <c r="O486" s="16">
        <v>4.4489999999999998</v>
      </c>
      <c r="P486" s="124">
        <f t="shared" si="19"/>
        <v>0.61365517241379308</v>
      </c>
      <c r="Q486" s="16">
        <v>731.67</v>
      </c>
      <c r="S486" s="1"/>
    </row>
    <row r="487" spans="1:19" x14ac:dyDescent="0.2">
      <c r="A487" s="39">
        <f t="shared" si="21"/>
        <v>42532</v>
      </c>
      <c r="B487" s="16">
        <v>4.04</v>
      </c>
      <c r="C487" s="16">
        <v>86.28</v>
      </c>
      <c r="D487" s="16">
        <v>24.8</v>
      </c>
      <c r="E487" s="16">
        <v>22.64</v>
      </c>
      <c r="F487" s="16">
        <v>30.33</v>
      </c>
      <c r="G487" s="16">
        <v>2.4300000000000002</v>
      </c>
      <c r="H487" s="16">
        <v>10.35</v>
      </c>
      <c r="I487" s="16">
        <v>87.22</v>
      </c>
      <c r="J487" s="38">
        <v>3.8610000000000002</v>
      </c>
      <c r="K487" s="16">
        <v>15.96</v>
      </c>
      <c r="L487" s="16">
        <v>25.7</v>
      </c>
      <c r="M487" s="16">
        <v>35.098975554839392</v>
      </c>
      <c r="N487" s="16">
        <f t="shared" si="20"/>
        <v>2.1991839320074806</v>
      </c>
      <c r="O487" s="16">
        <v>11.087</v>
      </c>
      <c r="P487" s="124">
        <f t="shared" ref="P487:P550" si="22">O487/K487</f>
        <v>0.69467418546365911</v>
      </c>
      <c r="Q487" s="16">
        <v>732.18</v>
      </c>
      <c r="S487" s="1"/>
    </row>
    <row r="488" spans="1:19" x14ac:dyDescent="0.2">
      <c r="A488" s="39">
        <f t="shared" si="21"/>
        <v>42533</v>
      </c>
      <c r="B488" s="16">
        <v>0</v>
      </c>
      <c r="C488" s="16">
        <v>88.46</v>
      </c>
      <c r="D488" s="16">
        <v>25.19</v>
      </c>
      <c r="E488" s="16">
        <v>23.1</v>
      </c>
      <c r="F488" s="16">
        <v>29.29</v>
      </c>
      <c r="G488" s="16">
        <v>2.77</v>
      </c>
      <c r="H488" s="16">
        <v>7.74</v>
      </c>
      <c r="I488" s="16">
        <v>17.13</v>
      </c>
      <c r="J488" s="38">
        <v>2.9340000000000002</v>
      </c>
      <c r="K488" s="16">
        <v>11.47</v>
      </c>
      <c r="L488" s="16">
        <v>25.6</v>
      </c>
      <c r="M488" s="16">
        <v>26.418018899142652</v>
      </c>
      <c r="N488" s="16">
        <f t="shared" si="20"/>
        <v>2.3032274541536748</v>
      </c>
      <c r="O488" s="16">
        <v>6.8959999999999999</v>
      </c>
      <c r="P488" s="124">
        <f t="shared" si="22"/>
        <v>0.60122057541412377</v>
      </c>
      <c r="Q488" s="16">
        <v>732.16</v>
      </c>
      <c r="S488" s="1"/>
    </row>
    <row r="489" spans="1:19" x14ac:dyDescent="0.2">
      <c r="A489" s="39">
        <f t="shared" si="21"/>
        <v>42534</v>
      </c>
      <c r="B489" s="16">
        <v>6.4550000000000001</v>
      </c>
      <c r="C489" s="16">
        <v>90.13</v>
      </c>
      <c r="D489" s="16">
        <v>24.54</v>
      </c>
      <c r="E489" s="16">
        <v>22.33</v>
      </c>
      <c r="F489" s="16">
        <v>29.28</v>
      </c>
      <c r="G489" s="16">
        <v>3.03</v>
      </c>
      <c r="H489" s="16">
        <v>9.23</v>
      </c>
      <c r="I489" s="16">
        <v>357.24</v>
      </c>
      <c r="J489" s="38">
        <v>2.4990000000000001</v>
      </c>
      <c r="K489" s="16">
        <v>9.24</v>
      </c>
      <c r="L489" s="16">
        <v>25.59</v>
      </c>
      <c r="M489" s="16">
        <v>21.540737182339488</v>
      </c>
      <c r="N489" s="16">
        <f t="shared" si="20"/>
        <v>2.331248612807304</v>
      </c>
      <c r="O489" s="16">
        <v>5.7119999999999997</v>
      </c>
      <c r="P489" s="124">
        <f t="shared" si="22"/>
        <v>0.61818181818181817</v>
      </c>
      <c r="Q489" s="16">
        <v>731.37</v>
      </c>
      <c r="S489" s="1"/>
    </row>
    <row r="490" spans="1:19" x14ac:dyDescent="0.2">
      <c r="A490" s="39">
        <f t="shared" si="21"/>
        <v>42535</v>
      </c>
      <c r="B490" s="16">
        <v>21.125</v>
      </c>
      <c r="C490" s="16">
        <v>94.35</v>
      </c>
      <c r="D490" s="16">
        <v>22.52</v>
      </c>
      <c r="E490" s="16">
        <v>19.87</v>
      </c>
      <c r="F490" s="16">
        <v>26.73</v>
      </c>
      <c r="G490" s="16">
        <v>2.41</v>
      </c>
      <c r="H490" s="16">
        <v>11.37</v>
      </c>
      <c r="I490" s="16">
        <v>268.99</v>
      </c>
      <c r="J490" s="38">
        <v>1.9690000000000001</v>
      </c>
      <c r="K490" s="16">
        <v>8.52</v>
      </c>
      <c r="L490" s="16">
        <v>25.67</v>
      </c>
      <c r="M490" s="16">
        <v>19.458410049360335</v>
      </c>
      <c r="N490" s="16">
        <f t="shared" si="20"/>
        <v>2.2838509447606028</v>
      </c>
      <c r="O490" s="16">
        <v>6.0970000000000004</v>
      </c>
      <c r="P490" s="124">
        <f t="shared" si="22"/>
        <v>0.71561032863849772</v>
      </c>
      <c r="Q490" s="16">
        <v>731.62</v>
      </c>
      <c r="S490" s="1"/>
    </row>
    <row r="491" spans="1:19" x14ac:dyDescent="0.2">
      <c r="A491" s="39">
        <f t="shared" si="21"/>
        <v>42536</v>
      </c>
      <c r="B491" s="16">
        <v>0.125</v>
      </c>
      <c r="C491" s="16">
        <v>84.61</v>
      </c>
      <c r="D491" s="16">
        <v>24.11</v>
      </c>
      <c r="E491" s="16">
        <v>20.75</v>
      </c>
      <c r="F491" s="16">
        <v>29.82</v>
      </c>
      <c r="G491" s="16">
        <v>3.05</v>
      </c>
      <c r="H491" s="16">
        <v>6.72</v>
      </c>
      <c r="I491" s="16">
        <v>55.84</v>
      </c>
      <c r="J491" s="38">
        <v>4.0659999999999998</v>
      </c>
      <c r="K491" s="16">
        <v>16.3</v>
      </c>
      <c r="L491" s="16">
        <v>25.76</v>
      </c>
      <c r="M491" s="16">
        <v>36.700486518571253</v>
      </c>
      <c r="N491" s="16">
        <f t="shared" si="20"/>
        <v>2.2515635900963957</v>
      </c>
      <c r="O491" s="16">
        <v>11.122</v>
      </c>
      <c r="P491" s="124">
        <f t="shared" si="22"/>
        <v>0.68233128834355827</v>
      </c>
      <c r="Q491" s="16">
        <v>732.23</v>
      </c>
      <c r="S491" s="1"/>
    </row>
    <row r="492" spans="1:19" x14ac:dyDescent="0.2">
      <c r="A492" s="39">
        <f t="shared" si="21"/>
        <v>42537</v>
      </c>
      <c r="B492" s="16">
        <v>45.334999999999994</v>
      </c>
      <c r="C492" s="16">
        <v>92.88</v>
      </c>
      <c r="D492" s="16">
        <v>24.19</v>
      </c>
      <c r="E492" s="16">
        <v>22.23</v>
      </c>
      <c r="F492" s="16">
        <v>28.57</v>
      </c>
      <c r="G492" s="16">
        <v>2.86</v>
      </c>
      <c r="H492" s="16">
        <v>7.84</v>
      </c>
      <c r="I492" s="16">
        <v>349.07</v>
      </c>
      <c r="J492" s="38">
        <v>2.403</v>
      </c>
      <c r="K492" s="16">
        <v>10.33</v>
      </c>
      <c r="L492" s="16">
        <v>25.55</v>
      </c>
      <c r="M492" s="16">
        <v>23.611745911334559</v>
      </c>
      <c r="N492" s="16">
        <f t="shared" si="20"/>
        <v>2.2857450059375179</v>
      </c>
      <c r="O492" s="16">
        <v>6.1559999999999997</v>
      </c>
      <c r="P492" s="124">
        <f t="shared" si="22"/>
        <v>0.59593417231364954</v>
      </c>
      <c r="Q492" s="16">
        <v>731.58</v>
      </c>
      <c r="S492" s="1"/>
    </row>
    <row r="493" spans="1:19" x14ac:dyDescent="0.2">
      <c r="A493" s="39">
        <f t="shared" si="21"/>
        <v>42538</v>
      </c>
      <c r="B493" s="16">
        <v>12.68</v>
      </c>
      <c r="C493" s="16">
        <v>97.19</v>
      </c>
      <c r="D493" s="16">
        <v>24.18</v>
      </c>
      <c r="E493" s="16">
        <v>21.07</v>
      </c>
      <c r="F493" s="16">
        <v>29.59</v>
      </c>
      <c r="G493" s="16">
        <v>2.09</v>
      </c>
      <c r="H493" s="16">
        <v>10.039999999999999</v>
      </c>
      <c r="I493" s="16">
        <v>322.60000000000002</v>
      </c>
      <c r="J493" s="38">
        <v>1.786</v>
      </c>
      <c r="K493" s="16">
        <v>7.84</v>
      </c>
      <c r="L493" s="16">
        <v>25.5</v>
      </c>
      <c r="M493" s="16">
        <v>17.297977288888003</v>
      </c>
      <c r="N493" s="16">
        <f t="shared" si="20"/>
        <v>2.2063746541948985</v>
      </c>
      <c r="O493" s="16">
        <v>5.38</v>
      </c>
      <c r="P493" s="124">
        <f t="shared" si="22"/>
        <v>0.68622448979591832</v>
      </c>
      <c r="Q493" s="16">
        <v>730.45</v>
      </c>
      <c r="S493" s="1"/>
    </row>
    <row r="494" spans="1:19" x14ac:dyDescent="0.2">
      <c r="A494" s="39">
        <f t="shared" si="21"/>
        <v>42539</v>
      </c>
      <c r="B494" s="16">
        <v>6.8550000000000004</v>
      </c>
      <c r="C494" s="16">
        <v>92.78</v>
      </c>
      <c r="D494" s="16">
        <v>24.35</v>
      </c>
      <c r="E494" s="16">
        <v>22.11</v>
      </c>
      <c r="F494" s="16">
        <v>28.24</v>
      </c>
      <c r="G494" s="16">
        <v>2.68</v>
      </c>
      <c r="H494" s="16">
        <v>7.29</v>
      </c>
      <c r="I494" s="16">
        <v>13.18</v>
      </c>
      <c r="J494" s="38">
        <v>2.4830000000000001</v>
      </c>
      <c r="K494" s="16">
        <v>10.51</v>
      </c>
      <c r="L494" s="16">
        <v>25.55</v>
      </c>
      <c r="M494" s="16">
        <v>23.873538003485379</v>
      </c>
      <c r="N494" s="16">
        <f t="shared" si="20"/>
        <v>2.2715069460975621</v>
      </c>
      <c r="O494" s="16">
        <v>6.5970000000000004</v>
      </c>
      <c r="P494" s="124">
        <f t="shared" si="22"/>
        <v>0.62768791627021892</v>
      </c>
      <c r="Q494" s="16">
        <v>730.15</v>
      </c>
      <c r="S494" s="1"/>
    </row>
    <row r="495" spans="1:19" x14ac:dyDescent="0.2">
      <c r="A495" s="39">
        <f t="shared" si="21"/>
        <v>42540</v>
      </c>
      <c r="B495" s="16">
        <v>20.43</v>
      </c>
      <c r="C495" s="16">
        <v>92.58</v>
      </c>
      <c r="D495" s="16">
        <v>23.81</v>
      </c>
      <c r="E495" s="16">
        <v>20.92</v>
      </c>
      <c r="F495" s="16">
        <v>28.03</v>
      </c>
      <c r="G495" s="16">
        <v>2.86</v>
      </c>
      <c r="H495" s="16">
        <v>17.68</v>
      </c>
      <c r="I495" s="16">
        <v>13.55</v>
      </c>
      <c r="J495" s="38">
        <v>1.873</v>
      </c>
      <c r="K495" s="16">
        <v>7.6</v>
      </c>
      <c r="L495" s="16">
        <v>25.69</v>
      </c>
      <c r="M495" s="16">
        <v>17.310591693328277</v>
      </c>
      <c r="N495" s="16">
        <f t="shared" si="20"/>
        <v>2.2777094333326682</v>
      </c>
      <c r="O495" s="16">
        <v>3.9039999999999999</v>
      </c>
      <c r="P495" s="124">
        <f t="shared" si="22"/>
        <v>0.51368421052631585</v>
      </c>
      <c r="Q495" s="16">
        <v>730.1</v>
      </c>
      <c r="S495" s="1"/>
    </row>
    <row r="496" spans="1:19" x14ac:dyDescent="0.2">
      <c r="A496" s="39">
        <f t="shared" si="21"/>
        <v>42541</v>
      </c>
      <c r="B496" s="16">
        <v>9.254999999999999</v>
      </c>
      <c r="C496" s="16">
        <v>97.77</v>
      </c>
      <c r="D496" s="16">
        <v>23.74</v>
      </c>
      <c r="E496" s="16">
        <v>22.26</v>
      </c>
      <c r="F496" s="16">
        <v>28.04</v>
      </c>
      <c r="G496" s="16">
        <v>2.42</v>
      </c>
      <c r="H496" s="16">
        <v>7.27</v>
      </c>
      <c r="I496" s="16">
        <v>305.41000000000003</v>
      </c>
      <c r="J496" s="38">
        <v>1.776</v>
      </c>
      <c r="K496" s="16">
        <v>8.15</v>
      </c>
      <c r="L496" s="16">
        <v>25.49</v>
      </c>
      <c r="M496" s="16">
        <v>18.217705612632376</v>
      </c>
      <c r="N496" s="16">
        <f t="shared" si="20"/>
        <v>2.2353013021634816</v>
      </c>
      <c r="O496" s="16">
        <v>6.0330000000000004</v>
      </c>
      <c r="P496" s="124">
        <f t="shared" si="22"/>
        <v>0.7402453987730061</v>
      </c>
      <c r="Q496" s="16">
        <v>730.49</v>
      </c>
      <c r="S496" s="1"/>
    </row>
    <row r="497" spans="1:19" x14ac:dyDescent="0.2">
      <c r="A497" s="39">
        <f t="shared" si="21"/>
        <v>42542</v>
      </c>
      <c r="B497" s="16">
        <v>0</v>
      </c>
      <c r="C497" s="16">
        <v>91.82</v>
      </c>
      <c r="D497" s="16">
        <v>23.67</v>
      </c>
      <c r="E497" s="16">
        <v>21.65</v>
      </c>
      <c r="F497" s="16">
        <v>27.97</v>
      </c>
      <c r="G497" s="16">
        <v>1.94</v>
      </c>
      <c r="H497" s="16">
        <v>6.9</v>
      </c>
      <c r="I497" s="16">
        <v>318.01</v>
      </c>
      <c r="J497" s="38">
        <v>2.4409999999999998</v>
      </c>
      <c r="K497" s="16">
        <v>10.199999999999999</v>
      </c>
      <c r="L497" s="16">
        <v>25.56</v>
      </c>
      <c r="M497" s="16">
        <v>22.710334394037705</v>
      </c>
      <c r="N497" s="16">
        <f t="shared" si="20"/>
        <v>2.2265033719644811</v>
      </c>
      <c r="O497" s="16">
        <v>7.1189999999999998</v>
      </c>
      <c r="P497" s="124">
        <f t="shared" si="22"/>
        <v>0.69794117647058829</v>
      </c>
      <c r="Q497" s="16">
        <v>730.26</v>
      </c>
      <c r="S497" s="1"/>
    </row>
    <row r="498" spans="1:19" x14ac:dyDescent="0.2">
      <c r="A498" s="39">
        <f t="shared" si="21"/>
        <v>42543</v>
      </c>
      <c r="B498" s="16">
        <v>3.28</v>
      </c>
      <c r="C498" s="16">
        <v>92.84</v>
      </c>
      <c r="D498" s="16">
        <v>24.21</v>
      </c>
      <c r="E498" s="16">
        <v>22.6</v>
      </c>
      <c r="F498" s="16">
        <v>28.57</v>
      </c>
      <c r="G498" s="16">
        <v>2.6</v>
      </c>
      <c r="H498" s="16">
        <v>8.25</v>
      </c>
      <c r="I498" s="16">
        <v>331.86</v>
      </c>
      <c r="J498" s="38">
        <v>2.9889999999999999</v>
      </c>
      <c r="K498" s="16">
        <v>13.07</v>
      </c>
      <c r="L498" s="16">
        <v>25.53</v>
      </c>
      <c r="M498" s="16">
        <v>28.948675789933873</v>
      </c>
      <c r="N498" s="16">
        <f t="shared" si="20"/>
        <v>2.2148948576843055</v>
      </c>
      <c r="O498" s="16">
        <v>8.9440000000000008</v>
      </c>
      <c r="P498" s="124">
        <f t="shared" si="22"/>
        <v>0.68431522570772763</v>
      </c>
      <c r="Q498" s="16">
        <v>730.92</v>
      </c>
      <c r="S498" s="1"/>
    </row>
    <row r="499" spans="1:19" x14ac:dyDescent="0.2">
      <c r="A499" s="39">
        <f t="shared" si="21"/>
        <v>42544</v>
      </c>
      <c r="B499" s="16">
        <v>0.88500000000000001</v>
      </c>
      <c r="C499" s="16">
        <v>90.09</v>
      </c>
      <c r="D499" s="16">
        <v>25.21</v>
      </c>
      <c r="E499" s="16">
        <v>23.2</v>
      </c>
      <c r="F499" s="16">
        <v>29.9</v>
      </c>
      <c r="G499" s="16">
        <v>1.89</v>
      </c>
      <c r="H499" s="16">
        <v>6.94</v>
      </c>
      <c r="I499" s="16">
        <v>357.53</v>
      </c>
      <c r="J499" s="38">
        <v>3.169</v>
      </c>
      <c r="K499" s="16">
        <v>13.54</v>
      </c>
      <c r="L499" s="16">
        <v>25.5</v>
      </c>
      <c r="M499" s="16">
        <v>30.334359477694534</v>
      </c>
      <c r="N499" s="16">
        <f t="shared" si="20"/>
        <v>2.240351512385121</v>
      </c>
      <c r="O499" s="16">
        <v>8.6489999999999991</v>
      </c>
      <c r="P499" s="124">
        <f t="shared" si="22"/>
        <v>0.63877400295420972</v>
      </c>
      <c r="Q499" s="16">
        <v>730.8</v>
      </c>
      <c r="S499" s="1"/>
    </row>
    <row r="500" spans="1:19" x14ac:dyDescent="0.2">
      <c r="A500" s="39">
        <f t="shared" si="21"/>
        <v>42545</v>
      </c>
      <c r="B500" s="16">
        <v>0.25</v>
      </c>
      <c r="C500" s="16">
        <v>88.02</v>
      </c>
      <c r="D500" s="16">
        <v>24.19</v>
      </c>
      <c r="E500" s="16">
        <v>21.89</v>
      </c>
      <c r="F500" s="16">
        <v>29.92</v>
      </c>
      <c r="G500" s="16">
        <v>2.85</v>
      </c>
      <c r="H500" s="16">
        <v>10.64</v>
      </c>
      <c r="I500" s="16">
        <v>80.12</v>
      </c>
      <c r="J500" s="38">
        <v>2.9359999999999999</v>
      </c>
      <c r="K500" s="16">
        <v>11.31</v>
      </c>
      <c r="L500" s="16">
        <v>25.57</v>
      </c>
      <c r="M500" s="16">
        <v>25.481183369376545</v>
      </c>
      <c r="N500" s="16">
        <f t="shared" si="20"/>
        <v>2.2529781935788278</v>
      </c>
      <c r="O500" s="16">
        <v>6.2809999999999997</v>
      </c>
      <c r="P500" s="124">
        <f t="shared" si="22"/>
        <v>0.55534924845269673</v>
      </c>
      <c r="Q500" s="16">
        <v>730.13</v>
      </c>
      <c r="S500" s="1"/>
    </row>
    <row r="501" spans="1:19" x14ac:dyDescent="0.2">
      <c r="A501" s="39">
        <f t="shared" si="21"/>
        <v>42546</v>
      </c>
      <c r="B501" s="16">
        <v>0.125</v>
      </c>
      <c r="C501" s="16">
        <v>83.96</v>
      </c>
      <c r="D501" s="16">
        <v>24.31</v>
      </c>
      <c r="E501" s="16">
        <v>21.48</v>
      </c>
      <c r="F501" s="16">
        <v>28.67</v>
      </c>
      <c r="G501" s="16">
        <v>2.23</v>
      </c>
      <c r="H501" s="16">
        <v>5.96</v>
      </c>
      <c r="I501" s="16">
        <v>162.97</v>
      </c>
      <c r="J501" s="38">
        <v>3.3359999999999999</v>
      </c>
      <c r="K501" s="16">
        <v>13.06</v>
      </c>
      <c r="L501" s="16">
        <v>25.69</v>
      </c>
      <c r="M501" s="16">
        <v>29.038099821411134</v>
      </c>
      <c r="N501" s="16">
        <f t="shared" si="20"/>
        <v>2.2234379648859979</v>
      </c>
      <c r="O501" s="16">
        <v>8.2119999999999997</v>
      </c>
      <c r="P501" s="124">
        <f t="shared" si="22"/>
        <v>0.62879019908116385</v>
      </c>
      <c r="Q501" s="16">
        <v>730.36</v>
      </c>
      <c r="S501" s="1"/>
    </row>
    <row r="502" spans="1:19" x14ac:dyDescent="0.2">
      <c r="A502" s="39">
        <f t="shared" si="21"/>
        <v>42547</v>
      </c>
      <c r="B502" s="16">
        <v>3.915</v>
      </c>
      <c r="C502" s="16">
        <v>94.95</v>
      </c>
      <c r="D502" s="16">
        <v>24.59</v>
      </c>
      <c r="E502" s="16">
        <v>23.37</v>
      </c>
      <c r="F502" s="16">
        <v>27.33</v>
      </c>
      <c r="G502" s="16">
        <v>2.37</v>
      </c>
      <c r="H502" s="16">
        <v>6.19</v>
      </c>
      <c r="I502" s="16">
        <v>324.19</v>
      </c>
      <c r="J502" s="38">
        <v>2.6509999999999998</v>
      </c>
      <c r="K502" s="16">
        <v>11.96</v>
      </c>
      <c r="L502" s="16">
        <v>25.5</v>
      </c>
      <c r="M502" s="16">
        <v>26.968905493054731</v>
      </c>
      <c r="N502" s="16">
        <f t="shared" si="20"/>
        <v>2.254925208449392</v>
      </c>
      <c r="O502" s="16">
        <v>8.4209999999999994</v>
      </c>
      <c r="P502" s="124">
        <f t="shared" si="22"/>
        <v>0.70409698996655512</v>
      </c>
      <c r="Q502" s="16">
        <v>730</v>
      </c>
      <c r="S502" s="1"/>
    </row>
    <row r="503" spans="1:19" x14ac:dyDescent="0.2">
      <c r="A503" s="39">
        <f t="shared" si="21"/>
        <v>42548</v>
      </c>
      <c r="B503" s="16">
        <v>0</v>
      </c>
      <c r="C503" s="16">
        <v>95.79</v>
      </c>
      <c r="D503" s="16">
        <v>24.09</v>
      </c>
      <c r="E503" s="16">
        <v>22.6</v>
      </c>
      <c r="F503" s="16">
        <v>26.63</v>
      </c>
      <c r="G503" s="16">
        <v>2.91</v>
      </c>
      <c r="H503" s="16">
        <v>9.15</v>
      </c>
      <c r="I503" s="16">
        <v>316.12</v>
      </c>
      <c r="J503" s="38">
        <v>2.3149999999999999</v>
      </c>
      <c r="K503" s="16">
        <v>10.8</v>
      </c>
      <c r="L503" s="16">
        <v>25.51</v>
      </c>
      <c r="M503" s="16">
        <v>24.270718943293065</v>
      </c>
      <c r="N503" s="16">
        <f t="shared" si="20"/>
        <v>2.247288791045654</v>
      </c>
      <c r="O503" s="16">
        <v>7.7530000000000001</v>
      </c>
      <c r="P503" s="124">
        <f t="shared" si="22"/>
        <v>0.71787037037037038</v>
      </c>
      <c r="Q503" s="16">
        <v>729.32</v>
      </c>
      <c r="S503" s="1"/>
    </row>
    <row r="504" spans="1:19" x14ac:dyDescent="0.2">
      <c r="A504" s="39">
        <f t="shared" si="21"/>
        <v>42549</v>
      </c>
      <c r="B504" s="16">
        <v>2.6549999999999998</v>
      </c>
      <c r="C504" s="16">
        <v>91.46</v>
      </c>
      <c r="D504" s="16">
        <v>25.33</v>
      </c>
      <c r="E504" s="16">
        <v>23.68</v>
      </c>
      <c r="F504" s="16">
        <v>29.86</v>
      </c>
      <c r="G504" s="16">
        <v>2.93</v>
      </c>
      <c r="H504" s="16">
        <v>7.12</v>
      </c>
      <c r="I504" s="16">
        <v>359.86</v>
      </c>
      <c r="J504" s="38">
        <v>2.4750000000000001</v>
      </c>
      <c r="K504" s="16">
        <v>10.43</v>
      </c>
      <c r="L504" s="16">
        <v>25.46</v>
      </c>
      <c r="M504" s="16">
        <v>23.44300665193834</v>
      </c>
      <c r="N504" s="16">
        <f t="shared" si="20"/>
        <v>2.2476516444811447</v>
      </c>
      <c r="O504" s="16">
        <v>6.4050000000000002</v>
      </c>
      <c r="P504" s="124">
        <f t="shared" si="22"/>
        <v>0.61409395973154368</v>
      </c>
      <c r="Q504" s="16">
        <v>729.22</v>
      </c>
      <c r="S504" s="1"/>
    </row>
    <row r="505" spans="1:19" x14ac:dyDescent="0.2">
      <c r="A505" s="39">
        <f t="shared" si="21"/>
        <v>42550</v>
      </c>
      <c r="B505" s="16">
        <v>0</v>
      </c>
      <c r="C505" s="16">
        <v>88.48</v>
      </c>
      <c r="D505" s="16">
        <v>25.79</v>
      </c>
      <c r="E505" s="16">
        <v>23.61</v>
      </c>
      <c r="F505" s="16">
        <v>30.96</v>
      </c>
      <c r="G505" s="16">
        <v>2.8</v>
      </c>
      <c r="H505" s="16">
        <v>6.96</v>
      </c>
      <c r="I505" s="16">
        <v>2.92</v>
      </c>
      <c r="J505" s="38">
        <v>3.4780000000000002</v>
      </c>
      <c r="K505" s="16">
        <v>14.09</v>
      </c>
      <c r="L505" s="16">
        <v>25.46</v>
      </c>
      <c r="M505" s="16">
        <v>31.238103795812535</v>
      </c>
      <c r="N505" s="16">
        <f t="shared" si="20"/>
        <v>2.2170407236204781</v>
      </c>
      <c r="O505" s="16">
        <v>8.5459999999999994</v>
      </c>
      <c r="P505" s="124">
        <f t="shared" si="22"/>
        <v>0.60652945351312981</v>
      </c>
      <c r="Q505" s="16">
        <v>729.1</v>
      </c>
      <c r="S505" s="1"/>
    </row>
    <row r="506" spans="1:19" x14ac:dyDescent="0.2">
      <c r="A506" s="39">
        <f t="shared" si="21"/>
        <v>42551</v>
      </c>
      <c r="B506" s="16">
        <v>18.285</v>
      </c>
      <c r="C506" s="16">
        <v>87.07</v>
      </c>
      <c r="D506" s="16">
        <v>25.62</v>
      </c>
      <c r="E506" s="16">
        <v>22.73</v>
      </c>
      <c r="F506" s="16">
        <v>30.09</v>
      </c>
      <c r="G506" s="16">
        <v>2.74</v>
      </c>
      <c r="H506" s="16">
        <v>9.9</v>
      </c>
      <c r="I506" s="16">
        <v>3.26</v>
      </c>
      <c r="J506" s="38">
        <v>3.419</v>
      </c>
      <c r="K506" s="16">
        <v>13.22</v>
      </c>
      <c r="L506" s="16">
        <v>25.5</v>
      </c>
      <c r="M506" s="16">
        <v>29.522285591844525</v>
      </c>
      <c r="N506" s="16">
        <f t="shared" si="20"/>
        <v>2.2331532217734131</v>
      </c>
      <c r="O506" s="16">
        <v>8.4440000000000008</v>
      </c>
      <c r="P506" s="124">
        <f t="shared" si="22"/>
        <v>0.63872919818456886</v>
      </c>
      <c r="Q506" s="16">
        <v>728.99</v>
      </c>
      <c r="S506" s="1"/>
    </row>
    <row r="507" spans="1:19" x14ac:dyDescent="0.2">
      <c r="A507" s="39">
        <f t="shared" si="21"/>
        <v>42552</v>
      </c>
      <c r="B507" s="16">
        <v>23.524999999999999</v>
      </c>
      <c r="C507" s="16">
        <v>93.11</v>
      </c>
      <c r="D507" s="16">
        <v>23.24</v>
      </c>
      <c r="E507" s="16">
        <v>20.88</v>
      </c>
      <c r="F507" s="16">
        <v>27.06</v>
      </c>
      <c r="G507" s="16">
        <v>2.36</v>
      </c>
      <c r="H507" s="16">
        <v>14.09</v>
      </c>
      <c r="I507" s="16">
        <v>341.74</v>
      </c>
      <c r="J507" s="38">
        <v>2.1539999999999999</v>
      </c>
      <c r="K507" s="16">
        <v>9.15</v>
      </c>
      <c r="L507" s="16">
        <v>25.73</v>
      </c>
      <c r="M507" s="16">
        <v>20.977927384230441</v>
      </c>
      <c r="N507" s="16">
        <f t="shared" si="20"/>
        <v>2.2926696594787366</v>
      </c>
      <c r="O507" s="16">
        <v>6.5119999999999996</v>
      </c>
      <c r="P507" s="124">
        <f t="shared" si="22"/>
        <v>0.7116939890710382</v>
      </c>
      <c r="Q507" s="16">
        <v>730.18</v>
      </c>
      <c r="S507" s="1"/>
    </row>
    <row r="508" spans="1:19" x14ac:dyDescent="0.2">
      <c r="A508" s="39">
        <f t="shared" si="21"/>
        <v>42553</v>
      </c>
      <c r="B508" s="16">
        <v>26.66</v>
      </c>
      <c r="C508" s="16">
        <v>95.45</v>
      </c>
      <c r="D508" s="16">
        <v>22.92</v>
      </c>
      <c r="E508" s="16">
        <v>20.3</v>
      </c>
      <c r="F508" s="16">
        <v>25.56</v>
      </c>
      <c r="G508" s="16">
        <v>2.38</v>
      </c>
      <c r="H508" s="16">
        <v>8.7799999999999994</v>
      </c>
      <c r="I508" s="16">
        <v>315.8</v>
      </c>
      <c r="J508" s="38">
        <v>1.508</v>
      </c>
      <c r="K508" s="16">
        <v>6.83</v>
      </c>
      <c r="L508" s="16">
        <v>25.76</v>
      </c>
      <c r="M508" s="16">
        <v>16.038005645377986</v>
      </c>
      <c r="N508" s="16">
        <f t="shared" si="20"/>
        <v>2.3481706655019012</v>
      </c>
      <c r="O508" s="16">
        <v>4.5670000000000002</v>
      </c>
      <c r="P508" s="124">
        <f t="shared" si="22"/>
        <v>0.6686676427525623</v>
      </c>
      <c r="Q508" s="16">
        <v>731.49</v>
      </c>
      <c r="S508" s="1"/>
    </row>
    <row r="509" spans="1:19" x14ac:dyDescent="0.2">
      <c r="A509" s="39">
        <f t="shared" si="21"/>
        <v>42554</v>
      </c>
      <c r="B509" s="16">
        <v>5.415</v>
      </c>
      <c r="C509" s="16">
        <v>98.98</v>
      </c>
      <c r="D509" s="16">
        <v>23.21</v>
      </c>
      <c r="E509" s="16">
        <v>21.68</v>
      </c>
      <c r="F509" s="16">
        <v>25.86</v>
      </c>
      <c r="G509" s="16">
        <v>3.11</v>
      </c>
      <c r="H509" s="16">
        <v>9.07</v>
      </c>
      <c r="I509" s="16">
        <v>313.13</v>
      </c>
      <c r="J509" s="38">
        <v>1.3260000000000001</v>
      </c>
      <c r="K509" s="16">
        <v>6.22</v>
      </c>
      <c r="L509" s="16">
        <v>25.55</v>
      </c>
      <c r="M509" s="16">
        <v>14.147054579763212</v>
      </c>
      <c r="N509" s="16">
        <f t="shared" si="20"/>
        <v>2.2744460739169154</v>
      </c>
      <c r="O509" s="16">
        <v>4.9740000000000002</v>
      </c>
      <c r="P509" s="124">
        <f t="shared" si="22"/>
        <v>0.79967845659163994</v>
      </c>
      <c r="Q509" s="16">
        <v>731.75</v>
      </c>
      <c r="S509" s="1"/>
    </row>
    <row r="510" spans="1:19" x14ac:dyDescent="0.2">
      <c r="A510" s="39">
        <f t="shared" si="21"/>
        <v>42555</v>
      </c>
      <c r="B510" s="16">
        <v>18.535</v>
      </c>
      <c r="C510" s="16">
        <v>95.77</v>
      </c>
      <c r="D510" s="16">
        <v>23.97</v>
      </c>
      <c r="E510" s="16">
        <v>21.68</v>
      </c>
      <c r="F510" s="16">
        <v>27.97</v>
      </c>
      <c r="G510" s="16">
        <v>2.8</v>
      </c>
      <c r="H510" s="16">
        <v>9.15</v>
      </c>
      <c r="I510" s="16">
        <v>348.24</v>
      </c>
      <c r="J510" s="38">
        <v>1.5269999999999999</v>
      </c>
      <c r="K510" s="16">
        <v>6.38</v>
      </c>
      <c r="L510" s="16">
        <v>25.54</v>
      </c>
      <c r="M510" s="16">
        <v>14.80360841087016</v>
      </c>
      <c r="N510" s="16">
        <f t="shared" si="20"/>
        <v>2.3203147979420313</v>
      </c>
      <c r="O510" s="16">
        <v>4.3140000000000001</v>
      </c>
      <c r="P510" s="124">
        <f t="shared" si="22"/>
        <v>0.6761755485893417</v>
      </c>
      <c r="Q510" s="16">
        <v>731.12</v>
      </c>
      <c r="S510" s="1"/>
    </row>
    <row r="511" spans="1:19" x14ac:dyDescent="0.2">
      <c r="A511" s="39">
        <f t="shared" si="21"/>
        <v>42556</v>
      </c>
      <c r="B511" s="16">
        <v>1.78</v>
      </c>
      <c r="C511" s="16">
        <v>96.28</v>
      </c>
      <c r="D511" s="16">
        <v>24.04</v>
      </c>
      <c r="E511" s="16">
        <v>22.6</v>
      </c>
      <c r="F511" s="16">
        <v>27.3</v>
      </c>
      <c r="G511" s="16">
        <v>2.65</v>
      </c>
      <c r="H511" s="16">
        <v>6.9</v>
      </c>
      <c r="I511" s="16">
        <v>331.29</v>
      </c>
      <c r="J511" s="38">
        <v>2.0019999999999998</v>
      </c>
      <c r="K511" s="16">
        <v>9.2200000000000006</v>
      </c>
      <c r="L511" s="16">
        <v>25.54</v>
      </c>
      <c r="M511" s="16">
        <v>20.811607325685777</v>
      </c>
      <c r="N511" s="16">
        <f t="shared" si="20"/>
        <v>2.2572242218748131</v>
      </c>
      <c r="O511" s="16">
        <v>6.0250000000000004</v>
      </c>
      <c r="P511" s="124">
        <f t="shared" si="22"/>
        <v>0.65347071583514094</v>
      </c>
      <c r="Q511" s="16">
        <v>731.35</v>
      </c>
      <c r="S511" s="1"/>
    </row>
    <row r="512" spans="1:19" x14ac:dyDescent="0.2">
      <c r="A512" s="39">
        <f t="shared" si="21"/>
        <v>42557</v>
      </c>
      <c r="B512" s="16">
        <v>0.25</v>
      </c>
      <c r="C512" s="16">
        <v>90.56</v>
      </c>
      <c r="D512" s="16">
        <v>24.99</v>
      </c>
      <c r="E512" s="16">
        <v>23</v>
      </c>
      <c r="F512" s="16">
        <v>29.42</v>
      </c>
      <c r="G512" s="16">
        <v>2.23</v>
      </c>
      <c r="H512" s="16">
        <v>8.57</v>
      </c>
      <c r="I512" s="16">
        <v>9.09</v>
      </c>
      <c r="J512" s="38">
        <v>2.8109999999999999</v>
      </c>
      <c r="K512" s="16">
        <v>11.52</v>
      </c>
      <c r="L512" s="16">
        <v>25.5</v>
      </c>
      <c r="M512" s="16">
        <v>25.928476326823667</v>
      </c>
      <c r="N512" s="16">
        <f t="shared" si="20"/>
        <v>2.250735792258999</v>
      </c>
      <c r="O512" s="16">
        <v>7.06</v>
      </c>
      <c r="P512" s="124">
        <f t="shared" si="22"/>
        <v>0.61284722222222221</v>
      </c>
      <c r="Q512" s="16">
        <v>730.62</v>
      </c>
      <c r="S512" s="1"/>
    </row>
    <row r="513" spans="1:19" x14ac:dyDescent="0.2">
      <c r="A513" s="39">
        <f t="shared" si="21"/>
        <v>42558</v>
      </c>
      <c r="B513" s="16">
        <v>0.25</v>
      </c>
      <c r="C513" s="16">
        <v>92.62</v>
      </c>
      <c r="D513" s="16">
        <v>24.33</v>
      </c>
      <c r="E513" s="16">
        <v>23.17</v>
      </c>
      <c r="F513" s="16">
        <v>26.13</v>
      </c>
      <c r="G513" s="16">
        <v>2.2200000000000002</v>
      </c>
      <c r="H513" s="16">
        <v>6.55</v>
      </c>
      <c r="I513" s="16">
        <v>1.45</v>
      </c>
      <c r="J513" s="38">
        <v>1.7549999999999999</v>
      </c>
      <c r="K513" s="16">
        <v>7.07</v>
      </c>
      <c r="L513" s="16">
        <v>25.62</v>
      </c>
      <c r="M513" s="16">
        <v>16.42205378056293</v>
      </c>
      <c r="N513" s="16">
        <f t="shared" si="20"/>
        <v>2.3227798840965952</v>
      </c>
      <c r="O513" s="16">
        <v>3.4220000000000002</v>
      </c>
      <c r="P513" s="124">
        <f t="shared" si="22"/>
        <v>0.48401697312588404</v>
      </c>
      <c r="Q513" s="16">
        <v>730.05</v>
      </c>
      <c r="S513" s="1"/>
    </row>
    <row r="514" spans="1:19" x14ac:dyDescent="0.2">
      <c r="A514" s="39">
        <f t="shared" si="21"/>
        <v>42559</v>
      </c>
      <c r="B514" s="16">
        <v>0.25</v>
      </c>
      <c r="C514" s="16">
        <v>94.53</v>
      </c>
      <c r="D514" s="16">
        <v>24.7</v>
      </c>
      <c r="E514" s="16">
        <v>23.04</v>
      </c>
      <c r="F514" s="16">
        <v>28.62</v>
      </c>
      <c r="G514" s="16">
        <v>2.6</v>
      </c>
      <c r="H514" s="16">
        <v>7.62</v>
      </c>
      <c r="I514" s="16">
        <v>336.37</v>
      </c>
      <c r="J514" s="38">
        <v>2.5310000000000001</v>
      </c>
      <c r="K514" s="16">
        <v>11.23</v>
      </c>
      <c r="L514" s="16">
        <v>25.51</v>
      </c>
      <c r="M514" s="16">
        <v>25.203839271751423</v>
      </c>
      <c r="N514" s="16">
        <f t="shared" si="20"/>
        <v>2.2443311907169567</v>
      </c>
      <c r="O514" s="16">
        <v>7.8879999999999999</v>
      </c>
      <c r="P514" s="124">
        <f t="shared" si="22"/>
        <v>0.70240427426536056</v>
      </c>
      <c r="Q514" s="16">
        <v>730.4</v>
      </c>
      <c r="S514" s="1"/>
    </row>
    <row r="515" spans="1:19" x14ac:dyDescent="0.2">
      <c r="A515" s="39">
        <f t="shared" si="21"/>
        <v>42560</v>
      </c>
      <c r="B515" s="16">
        <v>40.454999999999998</v>
      </c>
      <c r="C515" s="16">
        <v>97.4</v>
      </c>
      <c r="D515" s="16">
        <v>24.48</v>
      </c>
      <c r="E515" s="16">
        <v>22.87</v>
      </c>
      <c r="F515" s="16">
        <v>27.63</v>
      </c>
      <c r="G515" s="16">
        <v>3.15</v>
      </c>
      <c r="H515" s="16">
        <v>9.7799999999999994</v>
      </c>
      <c r="I515" s="16">
        <v>332.44</v>
      </c>
      <c r="J515" s="38">
        <v>1.8280000000000001</v>
      </c>
      <c r="K515" s="16">
        <v>8.66</v>
      </c>
      <c r="L515" s="16">
        <v>25.49</v>
      </c>
      <c r="M515" s="16">
        <v>19.728496544430783</v>
      </c>
      <c r="N515" s="16">
        <f t="shared" si="20"/>
        <v>2.2781173838834623</v>
      </c>
      <c r="O515" s="16">
        <v>6.0190000000000001</v>
      </c>
      <c r="P515" s="124">
        <f t="shared" si="22"/>
        <v>0.69503464203233256</v>
      </c>
      <c r="Q515" s="16">
        <v>730.42</v>
      </c>
      <c r="S515" s="1"/>
    </row>
    <row r="516" spans="1:19" x14ac:dyDescent="0.2">
      <c r="A516" s="39">
        <f t="shared" si="21"/>
        <v>42561</v>
      </c>
      <c r="B516" s="16">
        <v>0.125</v>
      </c>
      <c r="C516" s="16">
        <v>90.12</v>
      </c>
      <c r="D516" s="16">
        <v>25.61</v>
      </c>
      <c r="E516" s="16">
        <v>23.47</v>
      </c>
      <c r="F516" s="16">
        <v>29.92</v>
      </c>
      <c r="G516" s="16">
        <v>2.62</v>
      </c>
      <c r="H516" s="16">
        <v>9.19</v>
      </c>
      <c r="I516" s="16">
        <v>359.63</v>
      </c>
      <c r="J516" s="38">
        <v>3.4950000000000001</v>
      </c>
      <c r="K516" s="16">
        <v>14.88</v>
      </c>
      <c r="L516" s="16">
        <v>25.51</v>
      </c>
      <c r="M516" s="16">
        <v>32.752350728827452</v>
      </c>
      <c r="N516" s="16">
        <f t="shared" si="20"/>
        <v>2.2010988393029201</v>
      </c>
      <c r="O516" s="16">
        <v>9.5950000000000006</v>
      </c>
      <c r="P516" s="124">
        <f t="shared" si="22"/>
        <v>0.64482526881720426</v>
      </c>
      <c r="Q516" s="16">
        <v>730.4</v>
      </c>
      <c r="S516" s="1"/>
    </row>
    <row r="517" spans="1:19" x14ac:dyDescent="0.2">
      <c r="A517" s="39">
        <f t="shared" si="21"/>
        <v>42562</v>
      </c>
      <c r="B517" s="16">
        <v>0.5</v>
      </c>
      <c r="C517" s="16">
        <v>96.28</v>
      </c>
      <c r="D517" s="16">
        <v>24.31</v>
      </c>
      <c r="E517" s="16">
        <v>23.07</v>
      </c>
      <c r="F517" s="16">
        <v>27.84</v>
      </c>
      <c r="G517" s="16">
        <v>2.2599999999999998</v>
      </c>
      <c r="H517" s="16">
        <v>6.72</v>
      </c>
      <c r="I517" s="16">
        <v>321.07</v>
      </c>
      <c r="J517" s="38">
        <v>1.615</v>
      </c>
      <c r="K517" s="16">
        <v>7.51</v>
      </c>
      <c r="L517" s="16">
        <v>25.57</v>
      </c>
      <c r="M517" s="16">
        <v>17.20224605519061</v>
      </c>
      <c r="N517" s="16">
        <f t="shared" si="20"/>
        <v>2.2905787024221853</v>
      </c>
      <c r="O517" s="16">
        <v>5.0999999999999996</v>
      </c>
      <c r="P517" s="124">
        <f t="shared" si="22"/>
        <v>0.67909454061251662</v>
      </c>
      <c r="Q517" s="16">
        <v>730.28</v>
      </c>
      <c r="S517" s="1"/>
    </row>
    <row r="518" spans="1:19" x14ac:dyDescent="0.2">
      <c r="A518" s="39">
        <f t="shared" si="21"/>
        <v>42563</v>
      </c>
      <c r="B518" s="16">
        <v>5.125</v>
      </c>
      <c r="C518" s="16">
        <v>96.77</v>
      </c>
      <c r="D518" s="16">
        <v>23.09</v>
      </c>
      <c r="E518" s="16">
        <v>20.62</v>
      </c>
      <c r="F518" s="16">
        <v>26.26</v>
      </c>
      <c r="G518" s="16">
        <v>3</v>
      </c>
      <c r="H518" s="16">
        <v>8.64</v>
      </c>
      <c r="I518" s="16">
        <v>330.53</v>
      </c>
      <c r="J518" s="38">
        <v>2.1259999999999999</v>
      </c>
      <c r="K518" s="16">
        <v>10.29</v>
      </c>
      <c r="L518" s="16">
        <v>25.74</v>
      </c>
      <c r="M518" s="16">
        <v>23.267268990078684</v>
      </c>
      <c r="N518" s="16">
        <f t="shared" si="20"/>
        <v>2.2611534489872387</v>
      </c>
      <c r="O518" s="16">
        <v>7.5949999999999998</v>
      </c>
      <c r="P518" s="124">
        <f t="shared" si="22"/>
        <v>0.73809523809523814</v>
      </c>
      <c r="Q518" s="16">
        <v>730.13</v>
      </c>
      <c r="S518" s="1"/>
    </row>
    <row r="519" spans="1:19" x14ac:dyDescent="0.2">
      <c r="A519" s="39">
        <f t="shared" si="21"/>
        <v>42564</v>
      </c>
      <c r="B519" s="16">
        <v>2.2799999999999998</v>
      </c>
      <c r="C519" s="16">
        <v>96.16</v>
      </c>
      <c r="D519" s="16">
        <v>24.27</v>
      </c>
      <c r="E519" s="16">
        <v>22.9</v>
      </c>
      <c r="F519" s="16">
        <v>27.07</v>
      </c>
      <c r="G519" s="16">
        <v>2.62</v>
      </c>
      <c r="H519" s="16">
        <v>8.8800000000000008</v>
      </c>
      <c r="I519" s="16">
        <v>330.61</v>
      </c>
      <c r="J519" s="38">
        <v>2.3130000000000002</v>
      </c>
      <c r="K519" s="16">
        <v>10.94</v>
      </c>
      <c r="L519" s="16">
        <v>25.58</v>
      </c>
      <c r="M519" s="16">
        <v>24.655112678599661</v>
      </c>
      <c r="N519" s="16">
        <f t="shared" si="20"/>
        <v>2.2536666068189817</v>
      </c>
      <c r="O519" s="16">
        <v>7.7389999999999999</v>
      </c>
      <c r="P519" s="124">
        <f t="shared" si="22"/>
        <v>0.7074040219378428</v>
      </c>
      <c r="Q519" s="16">
        <v>730.75</v>
      </c>
      <c r="S519" s="1"/>
    </row>
    <row r="520" spans="1:19" x14ac:dyDescent="0.2">
      <c r="A520" s="39">
        <f t="shared" si="21"/>
        <v>42565</v>
      </c>
      <c r="B520" s="16">
        <v>7.23</v>
      </c>
      <c r="C520" s="16">
        <v>91.06</v>
      </c>
      <c r="D520" s="16">
        <v>24.16</v>
      </c>
      <c r="E520" s="16">
        <v>22.66</v>
      </c>
      <c r="F520" s="16">
        <v>27.49</v>
      </c>
      <c r="G520" s="16">
        <v>2.71</v>
      </c>
      <c r="H520" s="16">
        <v>8.39</v>
      </c>
      <c r="I520" s="16">
        <v>358.43</v>
      </c>
      <c r="J520" s="38">
        <v>2.6640000000000001</v>
      </c>
      <c r="K520" s="16">
        <v>11.34</v>
      </c>
      <c r="L520" s="16">
        <v>25.75</v>
      </c>
      <c r="M520" s="16">
        <v>25.845100297475302</v>
      </c>
      <c r="N520" s="16">
        <f t="shared" si="20"/>
        <v>2.2791093736750709</v>
      </c>
      <c r="O520" s="16">
        <v>7.0469999999999997</v>
      </c>
      <c r="P520" s="124">
        <f t="shared" si="22"/>
        <v>0.62142857142857144</v>
      </c>
      <c r="Q520" s="16">
        <v>730.86</v>
      </c>
      <c r="S520" s="1"/>
    </row>
    <row r="521" spans="1:19" x14ac:dyDescent="0.2">
      <c r="A521" s="39">
        <f t="shared" si="21"/>
        <v>42566</v>
      </c>
      <c r="B521" s="16">
        <v>6.3250000000000002</v>
      </c>
      <c r="C521" s="16">
        <v>96.21</v>
      </c>
      <c r="D521" s="16">
        <v>23.1</v>
      </c>
      <c r="E521" s="16">
        <v>20.6</v>
      </c>
      <c r="F521" s="16">
        <v>28.91</v>
      </c>
      <c r="G521" s="16">
        <v>3.32</v>
      </c>
      <c r="H521" s="16">
        <v>9.4700000000000006</v>
      </c>
      <c r="I521" s="16">
        <v>330.89</v>
      </c>
      <c r="J521" s="38">
        <v>2.3530000000000002</v>
      </c>
      <c r="K521" s="16">
        <v>10.56</v>
      </c>
      <c r="L521" s="16">
        <v>25.7</v>
      </c>
      <c r="M521" s="16">
        <v>23.373627427516855</v>
      </c>
      <c r="N521" s="16">
        <f t="shared" si="20"/>
        <v>2.2134116882118233</v>
      </c>
      <c r="O521" s="16">
        <v>7.8140000000000001</v>
      </c>
      <c r="P521" s="124">
        <f t="shared" si="22"/>
        <v>0.73996212121212124</v>
      </c>
      <c r="Q521" s="16">
        <v>731.06</v>
      </c>
      <c r="S521" s="1"/>
    </row>
    <row r="522" spans="1:19" x14ac:dyDescent="0.2">
      <c r="A522" s="39">
        <f t="shared" si="21"/>
        <v>42567</v>
      </c>
      <c r="B522" s="16">
        <v>0.75</v>
      </c>
      <c r="C522" s="16">
        <v>94.71</v>
      </c>
      <c r="D522" s="16">
        <v>23.33</v>
      </c>
      <c r="E522" s="16">
        <v>21.53</v>
      </c>
      <c r="F522" s="16">
        <v>27.49</v>
      </c>
      <c r="G522" s="16">
        <v>3.07</v>
      </c>
      <c r="H522" s="16">
        <v>9.58</v>
      </c>
      <c r="I522" s="16">
        <v>334.15</v>
      </c>
      <c r="J522" s="38">
        <v>2.04</v>
      </c>
      <c r="K522" s="16">
        <v>9</v>
      </c>
      <c r="L522" s="16">
        <v>25.75</v>
      </c>
      <c r="M522" s="16">
        <v>20.548346433017944</v>
      </c>
      <c r="N522" s="16">
        <f t="shared" ref="N522:N585" si="23">M522/K522</f>
        <v>2.2831496036686603</v>
      </c>
      <c r="O522" s="16">
        <v>6.5960000000000001</v>
      </c>
      <c r="P522" s="124">
        <f t="shared" si="22"/>
        <v>0.73288888888888892</v>
      </c>
      <c r="Q522" s="16">
        <v>730.43</v>
      </c>
      <c r="S522" s="1"/>
    </row>
    <row r="523" spans="1:19" x14ac:dyDescent="0.2">
      <c r="A523" s="39">
        <f t="shared" si="21"/>
        <v>42568</v>
      </c>
      <c r="B523" s="16">
        <v>5.13</v>
      </c>
      <c r="C523" s="16">
        <v>99.33</v>
      </c>
      <c r="D523" s="16">
        <v>22.75</v>
      </c>
      <c r="E523" s="16">
        <v>21.75</v>
      </c>
      <c r="F523" s="16">
        <v>25.21</v>
      </c>
      <c r="G523" s="16">
        <v>3.71</v>
      </c>
      <c r="H523" s="16">
        <v>8.19</v>
      </c>
      <c r="I523" s="16">
        <v>324.43</v>
      </c>
      <c r="J523" s="38">
        <v>1.127</v>
      </c>
      <c r="K523" s="16">
        <v>5.44</v>
      </c>
      <c r="L523" s="16">
        <v>25.74</v>
      </c>
      <c r="M523" s="16">
        <v>12.686202865543407</v>
      </c>
      <c r="N523" s="16">
        <f t="shared" si="23"/>
        <v>2.3320225855778323</v>
      </c>
      <c r="O523" s="16">
        <v>4.2480000000000002</v>
      </c>
      <c r="P523" s="124">
        <f t="shared" si="22"/>
        <v>0.78088235294117647</v>
      </c>
      <c r="Q523" s="16">
        <v>730.51</v>
      </c>
      <c r="S523" s="1"/>
    </row>
    <row r="524" spans="1:19" x14ac:dyDescent="0.2">
      <c r="A524" s="39">
        <f t="shared" si="21"/>
        <v>42569</v>
      </c>
      <c r="B524" s="16">
        <v>4.0299999999999994</v>
      </c>
      <c r="C524" s="16">
        <v>94.88</v>
      </c>
      <c r="D524" s="16">
        <v>23.24</v>
      </c>
      <c r="E524" s="16">
        <v>21.61</v>
      </c>
      <c r="F524" s="16">
        <v>27.09</v>
      </c>
      <c r="G524" s="16">
        <v>1.84</v>
      </c>
      <c r="H524" s="16">
        <v>7.86</v>
      </c>
      <c r="I524" s="16">
        <v>303.87</v>
      </c>
      <c r="J524" s="38">
        <v>2.1259999999999999</v>
      </c>
      <c r="K524" s="16">
        <v>9.31</v>
      </c>
      <c r="L524" s="16">
        <v>25.82</v>
      </c>
      <c r="M524" s="16">
        <v>20.955117776201455</v>
      </c>
      <c r="N524" s="16">
        <f t="shared" si="23"/>
        <v>2.2508182358970412</v>
      </c>
      <c r="O524" s="16">
        <v>6.5860000000000003</v>
      </c>
      <c r="P524" s="124">
        <f t="shared" si="22"/>
        <v>0.70741138560687433</v>
      </c>
      <c r="Q524" s="16">
        <v>730.56</v>
      </c>
      <c r="S524" s="1"/>
    </row>
    <row r="525" spans="1:19" x14ac:dyDescent="0.2">
      <c r="A525" s="39">
        <f t="shared" si="21"/>
        <v>42570</v>
      </c>
      <c r="B525" s="16">
        <v>24.27</v>
      </c>
      <c r="C525" s="16">
        <v>93.38</v>
      </c>
      <c r="D525" s="16">
        <v>23.65</v>
      </c>
      <c r="E525" s="16">
        <v>21.53</v>
      </c>
      <c r="F525" s="16">
        <v>28.4</v>
      </c>
      <c r="G525" s="16">
        <v>2.74</v>
      </c>
      <c r="H525" s="16">
        <v>7.8</v>
      </c>
      <c r="I525" s="16">
        <v>349.74</v>
      </c>
      <c r="J525" s="38">
        <v>3.3109999999999999</v>
      </c>
      <c r="K525" s="16">
        <v>14.82</v>
      </c>
      <c r="L525" s="16">
        <v>25.8</v>
      </c>
      <c r="M525" s="16">
        <v>32.695845108937476</v>
      </c>
      <c r="N525" s="16">
        <f t="shared" si="23"/>
        <v>2.2061973757717595</v>
      </c>
      <c r="O525" s="16">
        <v>10.573</v>
      </c>
      <c r="P525" s="124">
        <f t="shared" si="22"/>
        <v>0.7134278002699056</v>
      </c>
      <c r="Q525" s="16">
        <v>730.75</v>
      </c>
      <c r="S525" s="1"/>
    </row>
    <row r="526" spans="1:19" x14ac:dyDescent="0.2">
      <c r="A526" s="39">
        <f t="shared" si="21"/>
        <v>42571</v>
      </c>
      <c r="B526" s="16">
        <v>0</v>
      </c>
      <c r="C526" s="16">
        <v>87.8</v>
      </c>
      <c r="D526" s="16">
        <v>25.22</v>
      </c>
      <c r="E526" s="16">
        <v>22.93</v>
      </c>
      <c r="F526" s="16">
        <v>29.79</v>
      </c>
      <c r="G526" s="16">
        <v>3.06</v>
      </c>
      <c r="H526" s="16">
        <v>8.41</v>
      </c>
      <c r="I526" s="16">
        <v>9.77</v>
      </c>
      <c r="J526" s="38">
        <v>4.0039999999999996</v>
      </c>
      <c r="K526" s="16">
        <v>16.91</v>
      </c>
      <c r="L526" s="16">
        <v>25.73</v>
      </c>
      <c r="M526" s="16">
        <v>36.967117012425184</v>
      </c>
      <c r="N526" s="16">
        <f t="shared" si="23"/>
        <v>2.1861098174113058</v>
      </c>
      <c r="O526" s="16">
        <v>11.026</v>
      </c>
      <c r="P526" s="124">
        <f t="shared" si="22"/>
        <v>0.65204021289178005</v>
      </c>
      <c r="Q526" s="16">
        <v>731.09</v>
      </c>
      <c r="S526" s="1"/>
    </row>
    <row r="527" spans="1:19" x14ac:dyDescent="0.2">
      <c r="A527" s="39">
        <f t="shared" si="21"/>
        <v>42572</v>
      </c>
      <c r="B527" s="16">
        <v>6.9399999999999995</v>
      </c>
      <c r="C527" s="16">
        <v>90.32</v>
      </c>
      <c r="D527" s="16">
        <v>23.08</v>
      </c>
      <c r="E527" s="16">
        <v>19.91</v>
      </c>
      <c r="F527" s="16">
        <v>28.31</v>
      </c>
      <c r="G527" s="16">
        <v>3.93</v>
      </c>
      <c r="H527" s="16">
        <v>13.43</v>
      </c>
      <c r="I527" s="16">
        <v>1.07</v>
      </c>
      <c r="J527" s="38">
        <v>2.504</v>
      </c>
      <c r="K527" s="16">
        <v>9.15</v>
      </c>
      <c r="L527" s="16">
        <v>25.94</v>
      </c>
      <c r="M527" s="16">
        <v>19.675274125696493</v>
      </c>
      <c r="N527" s="16">
        <f t="shared" si="23"/>
        <v>2.1503031831362285</v>
      </c>
      <c r="O527" s="16">
        <v>4.577</v>
      </c>
      <c r="P527" s="124">
        <f t="shared" si="22"/>
        <v>0.5002185792349727</v>
      </c>
      <c r="Q527" s="16">
        <v>731.17</v>
      </c>
      <c r="S527" s="1"/>
    </row>
    <row r="528" spans="1:19" x14ac:dyDescent="0.2">
      <c r="A528" s="39">
        <f t="shared" si="21"/>
        <v>42573</v>
      </c>
      <c r="B528" s="16">
        <v>14.07</v>
      </c>
      <c r="C528" s="16">
        <v>95.84</v>
      </c>
      <c r="D528" s="16">
        <v>23.37</v>
      </c>
      <c r="E528" s="16">
        <v>21.4</v>
      </c>
      <c r="F528" s="16">
        <v>27.68</v>
      </c>
      <c r="G528" s="16">
        <v>2.7</v>
      </c>
      <c r="H528" s="16">
        <v>7.17</v>
      </c>
      <c r="I528" s="16">
        <v>300.89</v>
      </c>
      <c r="J528" s="38">
        <v>2.367</v>
      </c>
      <c r="K528" s="16">
        <v>10.45</v>
      </c>
      <c r="L528" s="16">
        <v>25.8</v>
      </c>
      <c r="M528" s="16">
        <v>23.414926642054173</v>
      </c>
      <c r="N528" s="16">
        <f t="shared" si="23"/>
        <v>2.2406628365602081</v>
      </c>
      <c r="O528" s="16">
        <v>7.758</v>
      </c>
      <c r="P528" s="124">
        <f t="shared" si="22"/>
        <v>0.74239234449760771</v>
      </c>
      <c r="Q528" s="16">
        <v>730.94</v>
      </c>
      <c r="S528" s="1"/>
    </row>
    <row r="529" spans="1:19" x14ac:dyDescent="0.2">
      <c r="A529" s="39">
        <f t="shared" si="21"/>
        <v>42574</v>
      </c>
      <c r="B529" s="16">
        <v>7.7750000000000004</v>
      </c>
      <c r="C529" s="16">
        <v>96.62</v>
      </c>
      <c r="D529" s="16">
        <v>23.67</v>
      </c>
      <c r="E529" s="16">
        <v>22.23</v>
      </c>
      <c r="F529" s="16">
        <v>26.96</v>
      </c>
      <c r="G529" s="16">
        <v>2.69</v>
      </c>
      <c r="H529" s="16">
        <v>6.51</v>
      </c>
      <c r="I529" s="16">
        <v>312.45</v>
      </c>
      <c r="J529" s="38">
        <v>2.2749999999999999</v>
      </c>
      <c r="K529" s="16">
        <v>10.42</v>
      </c>
      <c r="L529" s="16">
        <v>25.83</v>
      </c>
      <c r="M529" s="16">
        <v>23.833448389373835</v>
      </c>
      <c r="N529" s="16">
        <f t="shared" si="23"/>
        <v>2.2872791160627481</v>
      </c>
      <c r="O529" s="16">
        <v>7.5449999999999999</v>
      </c>
      <c r="P529" s="124">
        <f t="shared" si="22"/>
        <v>0.72408829174664102</v>
      </c>
      <c r="Q529" s="16">
        <v>730.98</v>
      </c>
      <c r="S529" s="1"/>
    </row>
    <row r="530" spans="1:19" x14ac:dyDescent="0.2">
      <c r="A530" s="39">
        <f t="shared" si="21"/>
        <v>42575</v>
      </c>
      <c r="B530" s="16">
        <v>5.54</v>
      </c>
      <c r="C530" s="16">
        <v>95.3</v>
      </c>
      <c r="D530" s="16">
        <v>23.67</v>
      </c>
      <c r="E530" s="16">
        <v>21.25</v>
      </c>
      <c r="F530" s="16">
        <v>28.62</v>
      </c>
      <c r="G530" s="16">
        <v>2.87</v>
      </c>
      <c r="H530" s="16">
        <v>10</v>
      </c>
      <c r="I530" s="16">
        <v>357.03</v>
      </c>
      <c r="J530" s="38">
        <v>2.4180000000000001</v>
      </c>
      <c r="K530" s="16">
        <v>10.69</v>
      </c>
      <c r="L530" s="16">
        <v>25.89</v>
      </c>
      <c r="M530" s="16">
        <v>24.617096665218025</v>
      </c>
      <c r="N530" s="16">
        <f t="shared" si="23"/>
        <v>2.3028154036686646</v>
      </c>
      <c r="O530" s="16">
        <v>7.2969999999999997</v>
      </c>
      <c r="P530" s="124">
        <f t="shared" si="22"/>
        <v>0.68260056127221702</v>
      </c>
      <c r="Q530" s="16">
        <v>730.78</v>
      </c>
      <c r="S530" s="1"/>
    </row>
    <row r="531" spans="1:19" x14ac:dyDescent="0.2">
      <c r="A531" s="39">
        <f t="shared" si="21"/>
        <v>42576</v>
      </c>
      <c r="B531" s="16">
        <v>0.375</v>
      </c>
      <c r="C531" s="16">
        <v>94.86</v>
      </c>
      <c r="D531" s="16">
        <v>23.37</v>
      </c>
      <c r="E531" s="16">
        <v>21.85</v>
      </c>
      <c r="F531" s="16">
        <v>26.29</v>
      </c>
      <c r="G531" s="16">
        <v>2.4900000000000002</v>
      </c>
      <c r="H531" s="16">
        <v>6.9</v>
      </c>
      <c r="I531" s="16">
        <v>343.03</v>
      </c>
      <c r="J531" s="38">
        <v>1.734</v>
      </c>
      <c r="K531" s="16">
        <v>7.78</v>
      </c>
      <c r="L531" s="16">
        <v>25.94</v>
      </c>
      <c r="M531" s="16">
        <v>17.545686176081531</v>
      </c>
      <c r="N531" s="16">
        <f t="shared" si="23"/>
        <v>2.2552295856145927</v>
      </c>
      <c r="O531" s="16">
        <v>4.8029999999999999</v>
      </c>
      <c r="P531" s="124">
        <f t="shared" si="22"/>
        <v>0.61735218508997425</v>
      </c>
      <c r="Q531" s="16">
        <v>729.94</v>
      </c>
      <c r="S531" s="1"/>
    </row>
    <row r="532" spans="1:19" x14ac:dyDescent="0.2">
      <c r="A532" s="39">
        <f t="shared" si="21"/>
        <v>42577</v>
      </c>
      <c r="B532" s="16">
        <v>0.125</v>
      </c>
      <c r="C532" s="16">
        <v>91.93</v>
      </c>
      <c r="D532" s="16">
        <v>25.15</v>
      </c>
      <c r="E532" s="16">
        <v>23.17</v>
      </c>
      <c r="F532" s="16">
        <v>29.38</v>
      </c>
      <c r="G532" s="16">
        <v>2.73</v>
      </c>
      <c r="H532" s="16">
        <v>7.94</v>
      </c>
      <c r="I532" s="16">
        <v>346.89</v>
      </c>
      <c r="J532" s="38">
        <v>3.8010000000000002</v>
      </c>
      <c r="K532" s="16">
        <v>16.62</v>
      </c>
      <c r="L532" s="16">
        <v>25.81</v>
      </c>
      <c r="M532" s="16">
        <v>36.265635165503575</v>
      </c>
      <c r="N532" s="16">
        <f t="shared" si="23"/>
        <v>2.1820478438931152</v>
      </c>
      <c r="O532" s="16">
        <v>11.726000000000001</v>
      </c>
      <c r="P532" s="124">
        <f t="shared" si="22"/>
        <v>0.70553549939831528</v>
      </c>
      <c r="Q532" s="16">
        <v>729.14</v>
      </c>
      <c r="S532" s="1"/>
    </row>
    <row r="533" spans="1:19" x14ac:dyDescent="0.2">
      <c r="A533" s="39">
        <f t="shared" ref="A533:A596" si="24">A532+1</f>
        <v>42578</v>
      </c>
      <c r="B533" s="16">
        <v>0</v>
      </c>
      <c r="C533" s="16">
        <v>91.13</v>
      </c>
      <c r="D533" s="16">
        <v>24.91</v>
      </c>
      <c r="E533" s="16">
        <v>23.17</v>
      </c>
      <c r="F533" s="16">
        <v>30.35</v>
      </c>
      <c r="G533" s="16">
        <v>2.57</v>
      </c>
      <c r="H533" s="16">
        <v>7.7</v>
      </c>
      <c r="I533" s="16">
        <v>26.34</v>
      </c>
      <c r="J533" s="38">
        <v>2.4849999999999999</v>
      </c>
      <c r="K533" s="16">
        <v>10.36</v>
      </c>
      <c r="L533" s="16">
        <v>25.85</v>
      </c>
      <c r="M533" s="16">
        <v>23.428491446828989</v>
      </c>
      <c r="N533" s="16">
        <f t="shared" si="23"/>
        <v>2.2614373983425669</v>
      </c>
      <c r="O533" s="16">
        <v>5.5410000000000004</v>
      </c>
      <c r="P533" s="124">
        <f t="shared" si="22"/>
        <v>0.53484555984555993</v>
      </c>
      <c r="Q533" s="16">
        <v>728.93</v>
      </c>
      <c r="S533" s="1"/>
    </row>
    <row r="534" spans="1:19" x14ac:dyDescent="0.2">
      <c r="A534" s="39">
        <f t="shared" si="24"/>
        <v>42579</v>
      </c>
      <c r="B534" s="16">
        <v>4.3049999999999997</v>
      </c>
      <c r="C534" s="16">
        <v>94.15</v>
      </c>
      <c r="D534" s="16">
        <v>24.28</v>
      </c>
      <c r="E534" s="16">
        <v>22.83</v>
      </c>
      <c r="F534" s="16">
        <v>28.57</v>
      </c>
      <c r="G534" s="16">
        <v>2.94</v>
      </c>
      <c r="H534" s="16">
        <v>7.96</v>
      </c>
      <c r="I534" s="16">
        <v>334.21</v>
      </c>
      <c r="J534" s="38">
        <v>2.9369999999999998</v>
      </c>
      <c r="K534" s="16">
        <v>13.28</v>
      </c>
      <c r="L534" s="16">
        <v>25.88</v>
      </c>
      <c r="M534" s="16">
        <v>29.447895165659094</v>
      </c>
      <c r="N534" s="16">
        <f t="shared" si="23"/>
        <v>2.2174619853658957</v>
      </c>
      <c r="O534" s="16">
        <v>8.74</v>
      </c>
      <c r="P534" s="124">
        <f t="shared" si="22"/>
        <v>0.65813253012048201</v>
      </c>
      <c r="Q534" s="16">
        <v>729.23</v>
      </c>
      <c r="S534" s="1"/>
    </row>
    <row r="535" spans="1:19" x14ac:dyDescent="0.2">
      <c r="A535" s="39">
        <f t="shared" si="24"/>
        <v>42580</v>
      </c>
      <c r="B535" s="16">
        <v>0.25</v>
      </c>
      <c r="C535" s="16">
        <v>96.48</v>
      </c>
      <c r="D535" s="16">
        <v>23.98</v>
      </c>
      <c r="E535" s="16">
        <v>22.19</v>
      </c>
      <c r="F535" s="16">
        <v>26.45</v>
      </c>
      <c r="G535" s="16">
        <v>3.15</v>
      </c>
      <c r="H535" s="16">
        <v>7</v>
      </c>
      <c r="I535" s="16">
        <v>326.89999999999998</v>
      </c>
      <c r="J535" s="38">
        <v>1.9</v>
      </c>
      <c r="K535" s="16">
        <v>8.56</v>
      </c>
      <c r="L535" s="16">
        <v>25.93</v>
      </c>
      <c r="M535" s="16">
        <v>19.441562043429837</v>
      </c>
      <c r="N535" s="16">
        <f t="shared" si="23"/>
        <v>2.2712105190922705</v>
      </c>
      <c r="O535" s="16">
        <v>6.109</v>
      </c>
      <c r="P535" s="124">
        <f t="shared" si="22"/>
        <v>0.7136682242990654</v>
      </c>
      <c r="Q535" s="16">
        <v>729.81</v>
      </c>
      <c r="S535" s="1"/>
    </row>
    <row r="536" spans="1:19" x14ac:dyDescent="0.2">
      <c r="A536" s="39">
        <f t="shared" si="24"/>
        <v>42581</v>
      </c>
      <c r="B536" s="16">
        <v>14.42</v>
      </c>
      <c r="C536" s="16">
        <v>97.98</v>
      </c>
      <c r="D536" s="16">
        <v>22.47</v>
      </c>
      <c r="E536" s="16">
        <v>19.87</v>
      </c>
      <c r="F536" s="16">
        <v>25.15</v>
      </c>
      <c r="G536" s="16">
        <v>2.72</v>
      </c>
      <c r="H536" s="16">
        <v>12.03</v>
      </c>
      <c r="I536" s="16">
        <v>330.22</v>
      </c>
      <c r="J536" s="38">
        <v>1.0680000000000001</v>
      </c>
      <c r="K536" s="16">
        <v>4.66</v>
      </c>
      <c r="L536" s="16">
        <v>26.06</v>
      </c>
      <c r="M536" s="16">
        <v>10.889168632987358</v>
      </c>
      <c r="N536" s="16">
        <f t="shared" si="23"/>
        <v>2.3367314663063001</v>
      </c>
      <c r="O536" s="16">
        <v>2.7989999999999999</v>
      </c>
      <c r="P536" s="124">
        <f t="shared" si="22"/>
        <v>0.60064377682403425</v>
      </c>
      <c r="Q536" s="16">
        <v>729.93</v>
      </c>
      <c r="S536" s="1"/>
    </row>
    <row r="537" spans="1:19" x14ac:dyDescent="0.2">
      <c r="A537" s="39">
        <f t="shared" si="24"/>
        <v>42582</v>
      </c>
      <c r="B537" s="16">
        <v>4.5350000000000001</v>
      </c>
      <c r="C537" s="16">
        <v>98.25</v>
      </c>
      <c r="D537" s="16">
        <v>23.27</v>
      </c>
      <c r="E537" s="16">
        <v>21.68</v>
      </c>
      <c r="F537" s="16">
        <v>25.75</v>
      </c>
      <c r="G537" s="16">
        <v>3.42</v>
      </c>
      <c r="H537" s="16">
        <v>7.29</v>
      </c>
      <c r="I537" s="16">
        <v>319.5</v>
      </c>
      <c r="J537" s="38">
        <v>2.0710000000000002</v>
      </c>
      <c r="K537" s="16">
        <v>10.3</v>
      </c>
      <c r="L537" s="16">
        <v>25.96</v>
      </c>
      <c r="M537" s="16">
        <v>21.371911522912857</v>
      </c>
      <c r="N537" s="16">
        <f t="shared" si="23"/>
        <v>2.0749428663022189</v>
      </c>
      <c r="O537" s="16">
        <v>7.5540000000000003</v>
      </c>
      <c r="P537" s="124">
        <f t="shared" si="22"/>
        <v>0.73339805825242721</v>
      </c>
      <c r="Q537" s="16">
        <v>729.57</v>
      </c>
      <c r="S537" s="1"/>
    </row>
    <row r="538" spans="1:19" x14ac:dyDescent="0.2">
      <c r="A538" s="39">
        <f t="shared" si="24"/>
        <v>42583</v>
      </c>
      <c r="B538" s="16">
        <v>4.9349999999999996</v>
      </c>
      <c r="C538" s="16">
        <v>95.33</v>
      </c>
      <c r="D538" s="16">
        <v>23.87</v>
      </c>
      <c r="E538" s="16">
        <v>21.89</v>
      </c>
      <c r="F538" s="16">
        <v>27.08</v>
      </c>
      <c r="G538" s="16">
        <v>2.91</v>
      </c>
      <c r="H538" s="16">
        <v>10.33</v>
      </c>
      <c r="I538" s="16">
        <v>0.83</v>
      </c>
      <c r="J538" s="38">
        <v>2.4260000000000002</v>
      </c>
      <c r="K538" s="16">
        <v>10.66</v>
      </c>
      <c r="L538" s="16">
        <v>25.99</v>
      </c>
      <c r="M538" s="16">
        <v>23.825499586575852</v>
      </c>
      <c r="N538" s="16">
        <f t="shared" si="23"/>
        <v>2.2350374846694043</v>
      </c>
      <c r="O538" s="16">
        <v>7.4740000000000002</v>
      </c>
      <c r="P538" s="124">
        <f t="shared" si="22"/>
        <v>0.70112570356472792</v>
      </c>
      <c r="Q538" s="16">
        <v>729.56</v>
      </c>
      <c r="S538" s="1"/>
    </row>
    <row r="539" spans="1:19" x14ac:dyDescent="0.2">
      <c r="A539" s="39">
        <f t="shared" si="24"/>
        <v>42584</v>
      </c>
      <c r="B539" s="16">
        <v>7.335</v>
      </c>
      <c r="C539" s="16">
        <v>93.83</v>
      </c>
      <c r="D539" s="16">
        <v>24.19</v>
      </c>
      <c r="E539" s="16">
        <v>22.53</v>
      </c>
      <c r="F539" s="16">
        <v>27.47</v>
      </c>
      <c r="G539" s="16">
        <v>3.1</v>
      </c>
      <c r="H539" s="16">
        <v>7.1</v>
      </c>
      <c r="I539" s="16">
        <v>336.09</v>
      </c>
      <c r="J539" s="38">
        <v>3.2810000000000001</v>
      </c>
      <c r="K539" s="16">
        <v>15.12</v>
      </c>
      <c r="L539" s="16">
        <v>26.01</v>
      </c>
      <c r="M539" s="16">
        <v>33.508091794848312</v>
      </c>
      <c r="N539" s="16">
        <f t="shared" si="23"/>
        <v>2.2161436372254175</v>
      </c>
      <c r="O539" s="16">
        <v>10.760999999999999</v>
      </c>
      <c r="P539" s="124">
        <f t="shared" si="22"/>
        <v>0.71170634920634923</v>
      </c>
      <c r="Q539" s="16">
        <v>729.9</v>
      </c>
      <c r="S539" s="1"/>
    </row>
    <row r="540" spans="1:19" x14ac:dyDescent="0.2">
      <c r="A540" s="39">
        <f t="shared" si="24"/>
        <v>42585</v>
      </c>
      <c r="B540" s="16">
        <v>0.125</v>
      </c>
      <c r="C540" s="16">
        <v>93.85</v>
      </c>
      <c r="D540" s="16">
        <v>23.6</v>
      </c>
      <c r="E540" s="16">
        <v>22.56</v>
      </c>
      <c r="F540" s="16">
        <v>25.59</v>
      </c>
      <c r="G540" s="16">
        <v>1.8</v>
      </c>
      <c r="H540" s="16">
        <v>5.31</v>
      </c>
      <c r="I540" s="16">
        <v>145.06</v>
      </c>
      <c r="J540" s="38">
        <v>1.7010000000000001</v>
      </c>
      <c r="K540" s="16">
        <v>7.51</v>
      </c>
      <c r="L540" s="16">
        <v>26.09</v>
      </c>
      <c r="M540" s="16">
        <v>16.930345159481494</v>
      </c>
      <c r="N540" s="16">
        <f t="shared" si="23"/>
        <v>2.2543735232332218</v>
      </c>
      <c r="O540" s="16">
        <v>4.1349999999999998</v>
      </c>
      <c r="P540" s="124">
        <f t="shared" si="22"/>
        <v>0.55059920106524629</v>
      </c>
      <c r="Q540" s="16">
        <v>730.03</v>
      </c>
      <c r="S540" s="1"/>
    </row>
    <row r="541" spans="1:19" x14ac:dyDescent="0.2">
      <c r="A541" s="39">
        <f t="shared" si="24"/>
        <v>42586</v>
      </c>
      <c r="B541" s="16">
        <v>0</v>
      </c>
      <c r="C541" s="16">
        <v>86.91</v>
      </c>
      <c r="D541" s="16">
        <v>24.83</v>
      </c>
      <c r="E541" s="16">
        <v>22.16</v>
      </c>
      <c r="F541" s="16">
        <v>28.84</v>
      </c>
      <c r="G541" s="16">
        <v>2.12</v>
      </c>
      <c r="H541" s="16">
        <v>6.47</v>
      </c>
      <c r="I541" s="16">
        <v>148.04</v>
      </c>
      <c r="J541" s="38">
        <v>4.1470000000000002</v>
      </c>
      <c r="K541" s="16">
        <v>18.399999999999999</v>
      </c>
      <c r="L541" s="16">
        <v>26.08</v>
      </c>
      <c r="M541" s="16">
        <v>40.064644502754867</v>
      </c>
      <c r="N541" s="16">
        <f t="shared" si="23"/>
        <v>2.1774263316714602</v>
      </c>
      <c r="O541" s="16">
        <v>12.206</v>
      </c>
      <c r="P541" s="124">
        <f t="shared" si="22"/>
        <v>0.66336956521739132</v>
      </c>
      <c r="Q541" s="16">
        <v>730.44</v>
      </c>
      <c r="S541" s="1"/>
    </row>
    <row r="542" spans="1:19" x14ac:dyDescent="0.2">
      <c r="A542" s="39">
        <f t="shared" si="24"/>
        <v>42587</v>
      </c>
      <c r="B542" s="16">
        <v>2.4</v>
      </c>
      <c r="C542" s="16">
        <v>86.42</v>
      </c>
      <c r="D542" s="16">
        <v>25.43</v>
      </c>
      <c r="E542" s="16">
        <v>22.49</v>
      </c>
      <c r="F542" s="16">
        <v>31.47</v>
      </c>
      <c r="G542" s="16">
        <v>2.91</v>
      </c>
      <c r="H542" s="16">
        <v>7.76</v>
      </c>
      <c r="I542" s="16">
        <v>61.06</v>
      </c>
      <c r="J542" s="38">
        <v>4.7869999999999999</v>
      </c>
      <c r="K542" s="16">
        <v>20.58</v>
      </c>
      <c r="L542" s="16">
        <v>26.1</v>
      </c>
      <c r="M542" s="16">
        <v>43.970012277444319</v>
      </c>
      <c r="N542" s="16">
        <f t="shared" si="23"/>
        <v>2.1365409269895199</v>
      </c>
      <c r="O542" s="16">
        <v>12.608000000000001</v>
      </c>
      <c r="P542" s="124">
        <f t="shared" si="22"/>
        <v>0.61263362487852291</v>
      </c>
      <c r="Q542" s="16">
        <v>730.35</v>
      </c>
      <c r="S542" s="1"/>
    </row>
    <row r="543" spans="1:19" x14ac:dyDescent="0.2">
      <c r="A543" s="39">
        <f t="shared" si="24"/>
        <v>42588</v>
      </c>
      <c r="B543" s="16">
        <v>0</v>
      </c>
      <c r="C543" s="16">
        <v>92.1</v>
      </c>
      <c r="D543" s="16">
        <v>24.71</v>
      </c>
      <c r="E543" s="16">
        <v>23.17</v>
      </c>
      <c r="F543" s="16">
        <v>28.78</v>
      </c>
      <c r="G543" s="16">
        <v>3.38</v>
      </c>
      <c r="H543" s="16">
        <v>8.7200000000000006</v>
      </c>
      <c r="I543" s="16">
        <v>352.75</v>
      </c>
      <c r="J543" s="38">
        <v>2.9750000000000001</v>
      </c>
      <c r="K543" s="16">
        <v>12.99</v>
      </c>
      <c r="L543" s="16">
        <v>26.01</v>
      </c>
      <c r="M543" s="16">
        <v>28.843181352799835</v>
      </c>
      <c r="N543" s="16">
        <f t="shared" si="23"/>
        <v>2.220414268883744</v>
      </c>
      <c r="O543" s="16">
        <v>8.35</v>
      </c>
      <c r="P543" s="124">
        <f t="shared" si="22"/>
        <v>0.64280215550423403</v>
      </c>
      <c r="Q543" s="16">
        <v>730.07</v>
      </c>
      <c r="S543" s="1"/>
    </row>
    <row r="544" spans="1:19" x14ac:dyDescent="0.2">
      <c r="A544" s="39">
        <f t="shared" si="24"/>
        <v>42589</v>
      </c>
      <c r="B544" s="16">
        <v>1</v>
      </c>
      <c r="C544" s="16">
        <v>92.96</v>
      </c>
      <c r="D544" s="16">
        <v>24.84</v>
      </c>
      <c r="E544" s="16">
        <v>23.47</v>
      </c>
      <c r="F544" s="16">
        <v>29.22</v>
      </c>
      <c r="G544" s="16">
        <v>2.79</v>
      </c>
      <c r="H544" s="16">
        <v>8.68</v>
      </c>
      <c r="I544" s="16">
        <v>8.59</v>
      </c>
      <c r="J544" s="38">
        <v>2.1349999999999998</v>
      </c>
      <c r="K544" s="16">
        <v>8.5</v>
      </c>
      <c r="L544" s="16">
        <v>26.01</v>
      </c>
      <c r="M544" s="16">
        <v>18.848253034585067</v>
      </c>
      <c r="N544" s="16">
        <f t="shared" si="23"/>
        <v>2.2174415334805961</v>
      </c>
      <c r="O544" s="16">
        <v>4.5389999999999997</v>
      </c>
      <c r="P544" s="124">
        <f t="shared" si="22"/>
        <v>0.53399999999999992</v>
      </c>
      <c r="Q544" s="16">
        <v>730.08</v>
      </c>
      <c r="S544" s="1"/>
    </row>
    <row r="545" spans="1:19" x14ac:dyDescent="0.2">
      <c r="A545" s="39">
        <f t="shared" si="24"/>
        <v>42590</v>
      </c>
      <c r="B545" s="16">
        <v>0.25</v>
      </c>
      <c r="C545" s="16">
        <v>94.24</v>
      </c>
      <c r="D545" s="16">
        <v>25.01</v>
      </c>
      <c r="E545" s="16">
        <v>22.93</v>
      </c>
      <c r="F545" s="16">
        <v>29.82</v>
      </c>
      <c r="G545" s="16">
        <v>2.5499999999999998</v>
      </c>
      <c r="H545" s="16">
        <v>8.4499999999999993</v>
      </c>
      <c r="I545" s="16">
        <v>318.70999999999998</v>
      </c>
      <c r="J545" s="38">
        <v>3.202</v>
      </c>
      <c r="K545" s="16">
        <v>14.1</v>
      </c>
      <c r="L545" s="16">
        <v>25.98</v>
      </c>
      <c r="M545" s="16">
        <v>30.842823656673922</v>
      </c>
      <c r="N545" s="16">
        <f t="shared" si="23"/>
        <v>2.1874343018917677</v>
      </c>
      <c r="O545" s="16">
        <v>10.032</v>
      </c>
      <c r="P545" s="124">
        <f t="shared" si="22"/>
        <v>0.71148936170212773</v>
      </c>
      <c r="Q545" s="16">
        <v>729.93</v>
      </c>
      <c r="S545" s="1"/>
    </row>
    <row r="546" spans="1:19" x14ac:dyDescent="0.2">
      <c r="A546" s="39">
        <f t="shared" si="24"/>
        <v>42591</v>
      </c>
      <c r="B546" s="16">
        <v>4.1950000000000003</v>
      </c>
      <c r="C546" s="16">
        <v>91.94</v>
      </c>
      <c r="D546" s="16">
        <v>25.31</v>
      </c>
      <c r="E546" s="16">
        <v>23</v>
      </c>
      <c r="F546" s="16">
        <v>30.72</v>
      </c>
      <c r="G546" s="16">
        <v>3.18</v>
      </c>
      <c r="H546" s="16">
        <v>8.5299999999999994</v>
      </c>
      <c r="I546" s="16">
        <v>0.59</v>
      </c>
      <c r="J546" s="38">
        <v>3.468</v>
      </c>
      <c r="K546" s="16">
        <v>14.46</v>
      </c>
      <c r="L546" s="16">
        <v>26.01</v>
      </c>
      <c r="M546" s="16">
        <v>31.075844538697275</v>
      </c>
      <c r="N546" s="16">
        <f t="shared" si="23"/>
        <v>2.1490902170606692</v>
      </c>
      <c r="O546" s="16">
        <v>8.968</v>
      </c>
      <c r="P546" s="124">
        <f t="shared" si="22"/>
        <v>0.62019363762102342</v>
      </c>
      <c r="Q546" s="16">
        <v>729.84</v>
      </c>
      <c r="S546" s="1"/>
    </row>
    <row r="547" spans="1:19" x14ac:dyDescent="0.2">
      <c r="A547" s="39">
        <f t="shared" si="24"/>
        <v>42592</v>
      </c>
      <c r="B547" s="16">
        <v>0.125</v>
      </c>
      <c r="C547" s="16">
        <v>94.46</v>
      </c>
      <c r="D547" s="16">
        <v>24.02</v>
      </c>
      <c r="E547" s="16">
        <v>21.68</v>
      </c>
      <c r="F547" s="16">
        <v>26.5</v>
      </c>
      <c r="G547" s="16">
        <v>2.75</v>
      </c>
      <c r="H547" s="16">
        <v>8.11</v>
      </c>
      <c r="I547" s="16">
        <v>325.8</v>
      </c>
      <c r="J547" s="38">
        <v>2.2210000000000001</v>
      </c>
      <c r="K547" s="16">
        <v>9.82</v>
      </c>
      <c r="L547" s="16">
        <v>26.16</v>
      </c>
      <c r="M547" s="16">
        <v>21.797518072726362</v>
      </c>
      <c r="N547" s="16">
        <f t="shared" si="23"/>
        <v>2.219706524717552</v>
      </c>
      <c r="O547" s="16">
        <v>6.28</v>
      </c>
      <c r="P547" s="124">
        <f t="shared" si="22"/>
        <v>0.63951120162932795</v>
      </c>
      <c r="Q547" s="16">
        <v>730.59</v>
      </c>
      <c r="S547" s="1"/>
    </row>
    <row r="548" spans="1:19" x14ac:dyDescent="0.2">
      <c r="A548" s="39">
        <f t="shared" si="24"/>
        <v>42593</v>
      </c>
      <c r="B548" s="16">
        <v>10.114999999999998</v>
      </c>
      <c r="C548" s="16">
        <v>95.5</v>
      </c>
      <c r="D548" s="16">
        <v>23.83</v>
      </c>
      <c r="E548" s="16">
        <v>21.41</v>
      </c>
      <c r="F548" s="16">
        <v>25.96</v>
      </c>
      <c r="G548" s="16">
        <v>2.77</v>
      </c>
      <c r="H548" s="16">
        <v>9.41</v>
      </c>
      <c r="I548" s="16">
        <v>302.70999999999998</v>
      </c>
      <c r="J548" s="38">
        <v>2.0529999999999999</v>
      </c>
      <c r="K548" s="16">
        <v>9.15</v>
      </c>
      <c r="L548" s="16">
        <v>26.12</v>
      </c>
      <c r="M548" s="16">
        <v>20.544026431497301</v>
      </c>
      <c r="N548" s="16">
        <f t="shared" si="23"/>
        <v>2.2452487903275737</v>
      </c>
      <c r="O548" s="16">
        <v>6.47</v>
      </c>
      <c r="P548" s="124">
        <f t="shared" si="22"/>
        <v>0.70710382513661196</v>
      </c>
      <c r="Q548" s="16">
        <v>730.63</v>
      </c>
      <c r="S548" s="1"/>
    </row>
    <row r="549" spans="1:19" x14ac:dyDescent="0.2">
      <c r="A549" s="39">
        <f t="shared" si="24"/>
        <v>42594</v>
      </c>
      <c r="B549" s="16">
        <v>0.5</v>
      </c>
      <c r="C549" s="16">
        <v>96.19</v>
      </c>
      <c r="D549" s="16">
        <v>23.38</v>
      </c>
      <c r="E549" s="16">
        <v>21.28</v>
      </c>
      <c r="F549" s="16">
        <v>26.23</v>
      </c>
      <c r="G549" s="16">
        <v>3.17</v>
      </c>
      <c r="H549" s="16">
        <v>7.13</v>
      </c>
      <c r="I549" s="16">
        <v>327.10000000000002</v>
      </c>
      <c r="J549" s="38">
        <v>2.2909999999999999</v>
      </c>
      <c r="K549" s="16">
        <v>10.6</v>
      </c>
      <c r="L549" s="16">
        <v>26.16</v>
      </c>
      <c r="M549" s="16">
        <v>23.782904371582337</v>
      </c>
      <c r="N549" s="16">
        <f t="shared" si="23"/>
        <v>2.2436702237341826</v>
      </c>
      <c r="O549" s="16">
        <v>7.4850000000000003</v>
      </c>
      <c r="P549" s="124">
        <f t="shared" si="22"/>
        <v>0.70613207547169821</v>
      </c>
      <c r="Q549" s="16">
        <v>730.11</v>
      </c>
      <c r="S549" s="1"/>
    </row>
    <row r="550" spans="1:19" x14ac:dyDescent="0.2">
      <c r="A550" s="39">
        <f t="shared" si="24"/>
        <v>42595</v>
      </c>
      <c r="B550" s="16">
        <v>21.184999999999999</v>
      </c>
      <c r="C550" s="16">
        <v>95.45</v>
      </c>
      <c r="D550" s="16">
        <v>24.37</v>
      </c>
      <c r="E550" s="16">
        <v>22.93</v>
      </c>
      <c r="F550" s="16">
        <v>28.54</v>
      </c>
      <c r="G550" s="16">
        <v>3.07</v>
      </c>
      <c r="H550" s="16">
        <v>8.39</v>
      </c>
      <c r="I550" s="16">
        <v>333.27</v>
      </c>
      <c r="J550" s="38">
        <v>3.2069999999999999</v>
      </c>
      <c r="K550" s="16">
        <v>14.42</v>
      </c>
      <c r="L550" s="16">
        <v>26.1</v>
      </c>
      <c r="M550" s="16">
        <v>31.306187019777827</v>
      </c>
      <c r="N550" s="16">
        <f t="shared" si="23"/>
        <v>2.1710254521343848</v>
      </c>
      <c r="O550" s="16">
        <v>10.054</v>
      </c>
      <c r="P550" s="124">
        <f t="shared" si="22"/>
        <v>0.69722607489597788</v>
      </c>
      <c r="Q550" s="16">
        <v>729.45</v>
      </c>
      <c r="S550" s="1"/>
    </row>
    <row r="551" spans="1:19" x14ac:dyDescent="0.2">
      <c r="A551" s="39">
        <f t="shared" si="24"/>
        <v>42596</v>
      </c>
      <c r="B551" s="16">
        <v>61.31</v>
      </c>
      <c r="C551" s="16">
        <v>96.31</v>
      </c>
      <c r="D551" s="16">
        <v>23.62</v>
      </c>
      <c r="E551" s="16">
        <v>20.79</v>
      </c>
      <c r="F551" s="16">
        <v>27.23</v>
      </c>
      <c r="G551" s="16">
        <v>2.52</v>
      </c>
      <c r="H551" s="16">
        <v>14.9</v>
      </c>
      <c r="I551" s="16">
        <v>336.04</v>
      </c>
      <c r="J551" s="38">
        <v>1.9219999999999999</v>
      </c>
      <c r="K551" s="16">
        <v>8.49</v>
      </c>
      <c r="L551" s="16">
        <v>26.22</v>
      </c>
      <c r="M551" s="16">
        <v>19.243792373814916</v>
      </c>
      <c r="N551" s="16">
        <f t="shared" si="23"/>
        <v>2.2666422112856202</v>
      </c>
      <c r="O551" s="16">
        <v>6.1319999999999997</v>
      </c>
      <c r="P551" s="124">
        <f t="shared" ref="P551:P614" si="25">O551/K551</f>
        <v>0.72226148409893987</v>
      </c>
      <c r="Q551" s="16">
        <v>728.92</v>
      </c>
      <c r="S551" s="1"/>
    </row>
    <row r="552" spans="1:19" x14ac:dyDescent="0.2">
      <c r="A552" s="39">
        <f t="shared" si="24"/>
        <v>42597</v>
      </c>
      <c r="B552" s="16">
        <v>0.25</v>
      </c>
      <c r="C552" s="16">
        <v>95.68</v>
      </c>
      <c r="D552" s="16">
        <v>24.25</v>
      </c>
      <c r="E552" s="16">
        <v>22.63</v>
      </c>
      <c r="F552" s="16">
        <v>27.64</v>
      </c>
      <c r="G552" s="16">
        <v>2.2999999999999998</v>
      </c>
      <c r="H552" s="16">
        <v>6.78</v>
      </c>
      <c r="I552" s="16">
        <v>311.52</v>
      </c>
      <c r="J552" s="38">
        <v>2.202</v>
      </c>
      <c r="K552" s="16">
        <v>9.76</v>
      </c>
      <c r="L552" s="16">
        <v>26.11</v>
      </c>
      <c r="M552" s="16">
        <v>21.877265300797387</v>
      </c>
      <c r="N552" s="16">
        <f t="shared" si="23"/>
        <v>2.2415230840980929</v>
      </c>
      <c r="O552" s="16">
        <v>6.7939999999999996</v>
      </c>
      <c r="P552" s="124">
        <f t="shared" si="25"/>
        <v>0.69610655737704918</v>
      </c>
      <c r="Q552" s="16">
        <v>729.32</v>
      </c>
      <c r="S552" s="1"/>
    </row>
    <row r="553" spans="1:19" x14ac:dyDescent="0.2">
      <c r="A553" s="39">
        <f t="shared" si="24"/>
        <v>42598</v>
      </c>
      <c r="B553" s="16">
        <v>0.75</v>
      </c>
      <c r="C553" s="16">
        <v>98.18</v>
      </c>
      <c r="D553" s="16">
        <v>23.83</v>
      </c>
      <c r="E553" s="16">
        <v>22.87</v>
      </c>
      <c r="F553" s="16">
        <v>25.93</v>
      </c>
      <c r="G553" s="16">
        <v>2.87</v>
      </c>
      <c r="H553" s="16">
        <v>7.27</v>
      </c>
      <c r="I553" s="16">
        <v>305.62</v>
      </c>
      <c r="J553" s="38">
        <v>1.633</v>
      </c>
      <c r="K553" s="16">
        <v>7.84</v>
      </c>
      <c r="L553" s="16">
        <v>26.14</v>
      </c>
      <c r="M553" s="16">
        <v>17.536786972949013</v>
      </c>
      <c r="N553" s="16">
        <f t="shared" si="23"/>
        <v>2.2368350730802313</v>
      </c>
      <c r="O553" s="16">
        <v>5.92</v>
      </c>
      <c r="P553" s="124">
        <f t="shared" si="25"/>
        <v>0.75510204081632648</v>
      </c>
      <c r="Q553" s="16">
        <v>729.9</v>
      </c>
      <c r="S553" s="1"/>
    </row>
    <row r="554" spans="1:19" x14ac:dyDescent="0.2">
      <c r="A554" s="39">
        <f t="shared" si="24"/>
        <v>42599</v>
      </c>
      <c r="B554" s="16">
        <v>0.125</v>
      </c>
      <c r="C554" s="16">
        <v>94.85</v>
      </c>
      <c r="D554" s="16">
        <v>25.09</v>
      </c>
      <c r="E554" s="16">
        <v>23.51</v>
      </c>
      <c r="F554" s="16">
        <v>29.29</v>
      </c>
      <c r="G554" s="16">
        <v>2.93</v>
      </c>
      <c r="H554" s="16">
        <v>8.2899999999999991</v>
      </c>
      <c r="I554" s="16">
        <v>338.32</v>
      </c>
      <c r="J554" s="38">
        <v>2.6070000000000002</v>
      </c>
      <c r="K554" s="16">
        <v>11.26</v>
      </c>
      <c r="L554" s="16">
        <v>26.06</v>
      </c>
      <c r="M554" s="16">
        <v>24.622539867134034</v>
      </c>
      <c r="N554" s="16">
        <f t="shared" si="23"/>
        <v>2.1867264535643014</v>
      </c>
      <c r="O554" s="16">
        <v>7.7430000000000003</v>
      </c>
      <c r="P554" s="124">
        <f t="shared" si="25"/>
        <v>0.68765541740674963</v>
      </c>
      <c r="Q554" s="16">
        <v>729.82</v>
      </c>
      <c r="S554" s="1"/>
    </row>
    <row r="555" spans="1:19" x14ac:dyDescent="0.2">
      <c r="A555" s="39">
        <f t="shared" si="24"/>
        <v>42600</v>
      </c>
      <c r="B555" s="16">
        <v>0</v>
      </c>
      <c r="C555" s="16">
        <v>91.49</v>
      </c>
      <c r="D555" s="16">
        <v>25.35</v>
      </c>
      <c r="E555" s="16">
        <v>23.58</v>
      </c>
      <c r="F555" s="16">
        <v>28.21</v>
      </c>
      <c r="G555" s="16">
        <v>2.44</v>
      </c>
      <c r="H555" s="16">
        <v>7.12</v>
      </c>
      <c r="I555" s="16">
        <v>35.64</v>
      </c>
      <c r="J555" s="38">
        <v>2.5110000000000001</v>
      </c>
      <c r="K555" s="16">
        <v>10.39</v>
      </c>
      <c r="L555" s="16">
        <v>26.1</v>
      </c>
      <c r="M555" s="16">
        <v>22.771592015600387</v>
      </c>
      <c r="N555" s="16">
        <f t="shared" si="23"/>
        <v>2.191683543368661</v>
      </c>
      <c r="O555" s="16">
        <v>5.9619999999999997</v>
      </c>
      <c r="P555" s="124">
        <f t="shared" si="25"/>
        <v>0.57382098171318574</v>
      </c>
      <c r="Q555" s="16">
        <v>729.74</v>
      </c>
      <c r="S555" s="1"/>
    </row>
    <row r="556" spans="1:19" x14ac:dyDescent="0.2">
      <c r="A556" s="39">
        <f t="shared" si="24"/>
        <v>42601</v>
      </c>
      <c r="B556" s="16">
        <v>9.2149999999999999</v>
      </c>
      <c r="C556" s="16">
        <v>96.19</v>
      </c>
      <c r="D556" s="16">
        <v>24.25</v>
      </c>
      <c r="E556" s="16">
        <v>23.04</v>
      </c>
      <c r="F556" s="16">
        <v>26.53</v>
      </c>
      <c r="G556" s="16">
        <v>2.4700000000000002</v>
      </c>
      <c r="H556" s="16">
        <v>7.57</v>
      </c>
      <c r="I556" s="16">
        <v>330.89</v>
      </c>
      <c r="J556" s="38">
        <v>2.1970000000000001</v>
      </c>
      <c r="K556" s="16">
        <v>10.29</v>
      </c>
      <c r="L556" s="16">
        <v>26.17</v>
      </c>
      <c r="M556" s="16">
        <v>22.664542377918917</v>
      </c>
      <c r="N556" s="16">
        <f t="shared" si="23"/>
        <v>2.2025794342000893</v>
      </c>
      <c r="O556" s="16">
        <v>7.2069999999999999</v>
      </c>
      <c r="P556" s="124">
        <f t="shared" si="25"/>
        <v>0.70038872691933918</v>
      </c>
      <c r="Q556" s="16">
        <v>729.69</v>
      </c>
      <c r="S556" s="1"/>
    </row>
    <row r="557" spans="1:19" x14ac:dyDescent="0.2">
      <c r="A557" s="39">
        <f t="shared" si="24"/>
        <v>42602</v>
      </c>
      <c r="B557" s="16">
        <v>2.2549999999999999</v>
      </c>
      <c r="C557" s="16">
        <v>99.94</v>
      </c>
      <c r="D557" s="16">
        <v>23.45</v>
      </c>
      <c r="E557" s="16">
        <v>22.9</v>
      </c>
      <c r="F557" s="16">
        <v>24.25</v>
      </c>
      <c r="G557" s="16">
        <v>2.42</v>
      </c>
      <c r="H557" s="16">
        <v>6.23</v>
      </c>
      <c r="I557" s="16">
        <v>304.17</v>
      </c>
      <c r="J557" s="38">
        <v>0.67100000000000004</v>
      </c>
      <c r="K557" s="16">
        <v>3.38</v>
      </c>
      <c r="L557" s="16">
        <v>26.18</v>
      </c>
      <c r="M557" s="16">
        <v>8.1407836655558494</v>
      </c>
      <c r="N557" s="16">
        <f t="shared" si="23"/>
        <v>2.4085158773833877</v>
      </c>
      <c r="O557" s="16">
        <v>2.351</v>
      </c>
      <c r="P557" s="124">
        <f t="shared" si="25"/>
        <v>0.69556213017751478</v>
      </c>
      <c r="Q557" s="16">
        <v>729.3</v>
      </c>
      <c r="S557" s="1"/>
    </row>
    <row r="558" spans="1:19" x14ac:dyDescent="0.2">
      <c r="A558" s="39">
        <f t="shared" si="24"/>
        <v>42603</v>
      </c>
      <c r="B558" s="16">
        <v>3.55</v>
      </c>
      <c r="C558" s="16">
        <v>97.91</v>
      </c>
      <c r="D558" s="16">
        <v>24.26</v>
      </c>
      <c r="E558" s="16">
        <v>23.1</v>
      </c>
      <c r="F558" s="16">
        <v>27.81</v>
      </c>
      <c r="G558" s="16">
        <v>2.98</v>
      </c>
      <c r="H558" s="16">
        <v>7.45</v>
      </c>
      <c r="I558" s="16">
        <v>329.51</v>
      </c>
      <c r="J558" s="38">
        <v>2.1960000000000002</v>
      </c>
      <c r="K558" s="16">
        <v>10.51</v>
      </c>
      <c r="L558" s="16">
        <v>26.12</v>
      </c>
      <c r="M558" s="16">
        <v>22.928753670921292</v>
      </c>
      <c r="N558" s="16">
        <f t="shared" si="23"/>
        <v>2.1816130990410363</v>
      </c>
      <c r="O558" s="16">
        <v>7.9390000000000001</v>
      </c>
      <c r="P558" s="124">
        <f t="shared" si="25"/>
        <v>0.75537583254043772</v>
      </c>
      <c r="Q558" s="16">
        <v>729.11</v>
      </c>
      <c r="S558" s="1"/>
    </row>
    <row r="559" spans="1:19" x14ac:dyDescent="0.2">
      <c r="A559" s="39">
        <f t="shared" si="24"/>
        <v>42604</v>
      </c>
      <c r="B559" s="16">
        <v>36.81</v>
      </c>
      <c r="C559" s="16">
        <v>95.81</v>
      </c>
      <c r="D559" s="16">
        <v>24.11</v>
      </c>
      <c r="E559" s="16">
        <v>20.84</v>
      </c>
      <c r="F559" s="16">
        <v>28.74</v>
      </c>
      <c r="G559" s="16">
        <v>2.82</v>
      </c>
      <c r="H559" s="16">
        <v>9.3699999999999992</v>
      </c>
      <c r="I559" s="16">
        <v>332.73</v>
      </c>
      <c r="J559" s="38">
        <v>2.4060000000000001</v>
      </c>
      <c r="K559" s="16">
        <v>10.3</v>
      </c>
      <c r="L559" s="16">
        <v>26.14</v>
      </c>
      <c r="M559" s="16">
        <v>21.886855704173207</v>
      </c>
      <c r="N559" s="16">
        <f t="shared" si="23"/>
        <v>2.1249374470071074</v>
      </c>
      <c r="O559" s="16">
        <v>7.4889999999999999</v>
      </c>
      <c r="P559" s="124">
        <f t="shared" si="25"/>
        <v>0.72708737864077666</v>
      </c>
      <c r="Q559" s="16">
        <v>729.69</v>
      </c>
      <c r="S559" s="1"/>
    </row>
    <row r="560" spans="1:19" x14ac:dyDescent="0.2">
      <c r="A560" s="39">
        <f t="shared" si="24"/>
        <v>42605</v>
      </c>
      <c r="B560" s="16">
        <v>2.2799999999999998</v>
      </c>
      <c r="C560" s="16">
        <v>97.19</v>
      </c>
      <c r="D560" s="16">
        <v>23.54</v>
      </c>
      <c r="E560" s="16">
        <v>21.58</v>
      </c>
      <c r="F560" s="16">
        <v>25.35</v>
      </c>
      <c r="G560" s="16">
        <v>3.84</v>
      </c>
      <c r="H560" s="16">
        <v>9.49</v>
      </c>
      <c r="I560" s="16">
        <v>335.31</v>
      </c>
      <c r="J560" s="38">
        <v>2.081</v>
      </c>
      <c r="K560" s="16">
        <v>10.130000000000001</v>
      </c>
      <c r="L560" s="16">
        <v>26.25</v>
      </c>
      <c r="M560" s="16">
        <v>21.97766213613707</v>
      </c>
      <c r="N560" s="16">
        <f t="shared" si="23"/>
        <v>2.1695619087993157</v>
      </c>
      <c r="O560" s="16">
        <v>7.39</v>
      </c>
      <c r="P560" s="124">
        <f t="shared" si="25"/>
        <v>0.72951628825271464</v>
      </c>
      <c r="Q560" s="16">
        <v>730.85</v>
      </c>
      <c r="S560" s="1"/>
    </row>
    <row r="561" spans="1:19" x14ac:dyDescent="0.2">
      <c r="A561" s="39">
        <f t="shared" si="24"/>
        <v>42606</v>
      </c>
      <c r="B561" s="16">
        <v>14.595000000000001</v>
      </c>
      <c r="C561" s="16">
        <v>91.69</v>
      </c>
      <c r="D561" s="16">
        <v>24.97</v>
      </c>
      <c r="E561" s="16">
        <v>23.34</v>
      </c>
      <c r="F561" s="16">
        <v>29.12</v>
      </c>
      <c r="G561" s="16">
        <v>3.25</v>
      </c>
      <c r="H561" s="16">
        <v>10.82</v>
      </c>
      <c r="I561" s="16">
        <v>353.56</v>
      </c>
      <c r="J561" s="38">
        <v>3.2890000000000001</v>
      </c>
      <c r="K561" s="16">
        <v>14.06</v>
      </c>
      <c r="L561" s="16">
        <v>26.15</v>
      </c>
      <c r="M561" s="16">
        <v>30.079565788007152</v>
      </c>
      <c r="N561" s="16">
        <f t="shared" si="23"/>
        <v>2.1393716776676492</v>
      </c>
      <c r="O561" s="16">
        <v>9.4529999999999994</v>
      </c>
      <c r="P561" s="124">
        <f t="shared" si="25"/>
        <v>0.67233285917496433</v>
      </c>
      <c r="Q561" s="16">
        <v>730.21</v>
      </c>
      <c r="S561" s="1"/>
    </row>
    <row r="562" spans="1:19" x14ac:dyDescent="0.2">
      <c r="A562" s="39">
        <f t="shared" si="24"/>
        <v>42607</v>
      </c>
      <c r="B562" s="16">
        <v>17.505000000000003</v>
      </c>
      <c r="C562" s="16">
        <v>96.04</v>
      </c>
      <c r="D562" s="16">
        <v>23.68</v>
      </c>
      <c r="E562" s="16">
        <v>21.6</v>
      </c>
      <c r="F562" s="16">
        <v>27.5</v>
      </c>
      <c r="G562" s="16">
        <v>2.87</v>
      </c>
      <c r="H562" s="16">
        <v>12.41</v>
      </c>
      <c r="I562" s="16">
        <v>333.22</v>
      </c>
      <c r="J562" s="38">
        <v>1.7330000000000001</v>
      </c>
      <c r="K562" s="16">
        <v>7.55</v>
      </c>
      <c r="L562" s="16">
        <v>26.27</v>
      </c>
      <c r="M562" s="16">
        <v>16.612047447440702</v>
      </c>
      <c r="N562" s="16">
        <f t="shared" si="23"/>
        <v>2.2002711850914838</v>
      </c>
      <c r="O562" s="16">
        <v>4.4119999999999999</v>
      </c>
      <c r="P562" s="124">
        <f t="shared" si="25"/>
        <v>0.58437086092715229</v>
      </c>
      <c r="Q562" s="16">
        <v>729.73</v>
      </c>
      <c r="S562" s="1"/>
    </row>
    <row r="563" spans="1:19" x14ac:dyDescent="0.2">
      <c r="A563" s="39">
        <f t="shared" si="24"/>
        <v>42608</v>
      </c>
      <c r="B563" s="16">
        <v>28.145</v>
      </c>
      <c r="C563" s="16">
        <v>97.21</v>
      </c>
      <c r="D563" s="16">
        <v>22.72</v>
      </c>
      <c r="E563" s="16">
        <v>21.37</v>
      </c>
      <c r="F563" s="16">
        <v>25.69</v>
      </c>
      <c r="G563" s="16">
        <v>1.94</v>
      </c>
      <c r="H563" s="16">
        <v>9.86</v>
      </c>
      <c r="I563" s="16">
        <v>155.65</v>
      </c>
      <c r="J563" s="38">
        <v>1.3560000000000001</v>
      </c>
      <c r="K563" s="16">
        <v>6.27</v>
      </c>
      <c r="L563" s="16">
        <v>26.35</v>
      </c>
      <c r="M563" s="16">
        <v>14.239070612152855</v>
      </c>
      <c r="N563" s="16">
        <f t="shared" si="23"/>
        <v>2.2709841486687168</v>
      </c>
      <c r="O563" s="16">
        <v>4.101</v>
      </c>
      <c r="P563" s="124">
        <f t="shared" si="25"/>
        <v>0.65406698564593302</v>
      </c>
      <c r="Q563" s="16">
        <v>730.41</v>
      </c>
      <c r="S563" s="1"/>
    </row>
    <row r="564" spans="1:19" x14ac:dyDescent="0.2">
      <c r="A564" s="39">
        <f t="shared" si="24"/>
        <v>42609</v>
      </c>
      <c r="B564" s="16">
        <v>0.625</v>
      </c>
      <c r="C564" s="16">
        <v>90.16</v>
      </c>
      <c r="D564" s="16">
        <v>23.83</v>
      </c>
      <c r="E564" s="16">
        <v>21.59</v>
      </c>
      <c r="F564" s="16">
        <v>29.15</v>
      </c>
      <c r="G564" s="16">
        <v>2.0099999999999998</v>
      </c>
      <c r="H564" s="16">
        <v>6.64</v>
      </c>
      <c r="I564" s="16">
        <v>147.16999999999999</v>
      </c>
      <c r="J564" s="38">
        <v>3.2879999999999998</v>
      </c>
      <c r="K564" s="16">
        <v>15.01</v>
      </c>
      <c r="L564" s="16">
        <v>26.31</v>
      </c>
      <c r="M564" s="16">
        <v>33.671042252206874</v>
      </c>
      <c r="N564" s="16">
        <f t="shared" si="23"/>
        <v>2.2432406563762073</v>
      </c>
      <c r="O564" s="16">
        <v>10.201000000000001</v>
      </c>
      <c r="P564" s="124">
        <f t="shared" si="25"/>
        <v>0.67961359093937379</v>
      </c>
      <c r="Q564" s="16">
        <v>730.1</v>
      </c>
      <c r="S564" s="1"/>
    </row>
    <row r="565" spans="1:19" x14ac:dyDescent="0.2">
      <c r="A565" s="39">
        <f t="shared" si="24"/>
        <v>42610</v>
      </c>
      <c r="B565" s="16">
        <v>0</v>
      </c>
      <c r="C565" s="16">
        <v>87.6</v>
      </c>
      <c r="D565" s="16">
        <v>25.02</v>
      </c>
      <c r="E565" s="16">
        <v>22.23</v>
      </c>
      <c r="F565" s="16">
        <v>31.89</v>
      </c>
      <c r="G565" s="16">
        <v>2.17</v>
      </c>
      <c r="H565" s="16">
        <v>6.1</v>
      </c>
      <c r="I565" s="16">
        <v>72.42</v>
      </c>
      <c r="J565" s="38">
        <v>3.98</v>
      </c>
      <c r="K565" s="16">
        <v>17.420000000000002</v>
      </c>
      <c r="L565" s="16">
        <v>26.27</v>
      </c>
      <c r="M565" s="16">
        <v>36.869312177997884</v>
      </c>
      <c r="N565" s="16">
        <f t="shared" si="23"/>
        <v>2.1164932363948266</v>
      </c>
      <c r="O565" s="16">
        <v>10.747999999999999</v>
      </c>
      <c r="P565" s="124">
        <f t="shared" si="25"/>
        <v>0.61699196326061989</v>
      </c>
      <c r="Q565" s="16">
        <v>730.14</v>
      </c>
      <c r="S565" s="1"/>
    </row>
    <row r="566" spans="1:19" x14ac:dyDescent="0.2">
      <c r="A566" s="39">
        <f t="shared" si="24"/>
        <v>42611</v>
      </c>
      <c r="B566" s="16">
        <v>9.4849999999999994</v>
      </c>
      <c r="C566" s="16">
        <v>89.44</v>
      </c>
      <c r="D566" s="16">
        <v>24.64</v>
      </c>
      <c r="E566" s="16">
        <v>21.8</v>
      </c>
      <c r="F566" s="16">
        <v>29.33</v>
      </c>
      <c r="G566" s="16">
        <v>2.19</v>
      </c>
      <c r="H566" s="16">
        <v>8.09</v>
      </c>
      <c r="I566" s="16">
        <v>28.92</v>
      </c>
      <c r="J566" s="38">
        <v>3.726</v>
      </c>
      <c r="K566" s="16">
        <v>16.079999999999998</v>
      </c>
      <c r="L566" s="16">
        <v>26.27</v>
      </c>
      <c r="M566" s="16">
        <v>34.212943242956023</v>
      </c>
      <c r="N566" s="16">
        <f t="shared" si="23"/>
        <v>2.1276705996863199</v>
      </c>
      <c r="O566" s="16">
        <v>10.817</v>
      </c>
      <c r="P566" s="124">
        <f t="shared" si="25"/>
        <v>0.67269900497512447</v>
      </c>
      <c r="Q566" s="16">
        <v>730</v>
      </c>
      <c r="S566" s="1"/>
    </row>
    <row r="567" spans="1:19" x14ac:dyDescent="0.2">
      <c r="A567" s="39">
        <f t="shared" si="24"/>
        <v>42612</v>
      </c>
      <c r="B567" s="16">
        <v>0.625</v>
      </c>
      <c r="C567" s="16">
        <v>89.49</v>
      </c>
      <c r="D567" s="16">
        <v>24.5</v>
      </c>
      <c r="E567" s="16">
        <v>22.13</v>
      </c>
      <c r="F567" s="16">
        <v>29.07</v>
      </c>
      <c r="G567" s="16">
        <v>2.17</v>
      </c>
      <c r="H567" s="16">
        <v>7.7</v>
      </c>
      <c r="I567" s="16">
        <v>143.47</v>
      </c>
      <c r="J567" s="38">
        <v>3.6669999999999998</v>
      </c>
      <c r="K567" s="16">
        <v>16.11</v>
      </c>
      <c r="L567" s="16">
        <v>26.23</v>
      </c>
      <c r="M567" s="16">
        <v>34.618936985865815</v>
      </c>
      <c r="N567" s="16">
        <f t="shared" si="23"/>
        <v>2.1489098066955816</v>
      </c>
      <c r="O567" s="16">
        <v>10.196</v>
      </c>
      <c r="P567" s="124">
        <f t="shared" si="25"/>
        <v>0.63289882060831781</v>
      </c>
      <c r="Q567" s="16">
        <v>730</v>
      </c>
      <c r="S567" s="1"/>
    </row>
    <row r="568" spans="1:19" x14ac:dyDescent="0.2">
      <c r="A568" s="39">
        <f t="shared" si="24"/>
        <v>42613</v>
      </c>
      <c r="B568" s="16">
        <v>1.5</v>
      </c>
      <c r="C568" s="16">
        <v>94.79</v>
      </c>
      <c r="D568" s="16">
        <v>23.57</v>
      </c>
      <c r="E568" s="16">
        <v>22.06</v>
      </c>
      <c r="F568" s="16">
        <v>27.17</v>
      </c>
      <c r="G568" s="16">
        <v>2.88</v>
      </c>
      <c r="H568" s="16">
        <v>7.25</v>
      </c>
      <c r="I568" s="16">
        <v>139.63999999999999</v>
      </c>
      <c r="J568" s="38">
        <v>2.464</v>
      </c>
      <c r="K568" s="16">
        <v>11.07</v>
      </c>
      <c r="L568" s="16">
        <v>26.24</v>
      </c>
      <c r="M568" s="16">
        <v>24.311154157526264</v>
      </c>
      <c r="N568" s="16">
        <f t="shared" si="23"/>
        <v>2.1961295535254077</v>
      </c>
      <c r="O568" s="16">
        <v>7.2549999999999999</v>
      </c>
      <c r="P568" s="124">
        <f t="shared" si="25"/>
        <v>0.65537488708220415</v>
      </c>
      <c r="Q568" s="16">
        <v>730.31</v>
      </c>
      <c r="S568" s="1"/>
    </row>
    <row r="569" spans="1:19" x14ac:dyDescent="0.2">
      <c r="A569" s="39">
        <f t="shared" si="24"/>
        <v>42614</v>
      </c>
      <c r="B569" s="16">
        <v>4.04</v>
      </c>
      <c r="C569" s="16">
        <v>94.76</v>
      </c>
      <c r="D569" s="16">
        <v>23.24</v>
      </c>
      <c r="E569" s="16">
        <v>21.86</v>
      </c>
      <c r="F569" s="16">
        <v>26.19</v>
      </c>
      <c r="G569" s="16">
        <v>3.16</v>
      </c>
      <c r="H569" s="16">
        <v>12.54</v>
      </c>
      <c r="I569" s="16">
        <v>156.19999999999999</v>
      </c>
      <c r="J569" s="38">
        <v>2.5630000000000002</v>
      </c>
      <c r="K569" s="16">
        <v>11.81</v>
      </c>
      <c r="L569" s="16">
        <v>26.27</v>
      </c>
      <c r="M569" s="16">
        <v>25.406447343069463</v>
      </c>
      <c r="N569" s="16">
        <f t="shared" si="23"/>
        <v>2.1512656514030026</v>
      </c>
      <c r="O569" s="16">
        <v>8.2780000000000005</v>
      </c>
      <c r="P569" s="124">
        <f t="shared" si="25"/>
        <v>0.70093141405588488</v>
      </c>
      <c r="Q569" s="16">
        <v>731.05</v>
      </c>
      <c r="S569" s="1"/>
    </row>
    <row r="570" spans="1:19" x14ac:dyDescent="0.2">
      <c r="A570" s="39">
        <f t="shared" si="24"/>
        <v>42615</v>
      </c>
      <c r="B570" s="16">
        <v>30.074999999999999</v>
      </c>
      <c r="C570" s="16">
        <v>92.35</v>
      </c>
      <c r="D570" s="16">
        <v>23.68</v>
      </c>
      <c r="E570" s="16">
        <v>19.649999999999999</v>
      </c>
      <c r="F570" s="16">
        <v>29.65</v>
      </c>
      <c r="G570" s="16">
        <v>2.31</v>
      </c>
      <c r="H570" s="16">
        <v>10</v>
      </c>
      <c r="I570" s="16">
        <v>154.03</v>
      </c>
      <c r="J570" s="38">
        <v>3.371</v>
      </c>
      <c r="K570" s="16">
        <v>14.58</v>
      </c>
      <c r="L570" s="16">
        <v>26.24</v>
      </c>
      <c r="M570" s="16">
        <v>30.589153167381912</v>
      </c>
      <c r="N570" s="16">
        <f t="shared" si="23"/>
        <v>2.0980214792443013</v>
      </c>
      <c r="O570" s="16">
        <v>10.134</v>
      </c>
      <c r="P570" s="124">
        <f t="shared" si="25"/>
        <v>0.69506172839506175</v>
      </c>
      <c r="Q570" s="16">
        <v>731.75</v>
      </c>
      <c r="S570" s="1"/>
    </row>
    <row r="571" spans="1:19" x14ac:dyDescent="0.2">
      <c r="A571" s="39">
        <f t="shared" si="24"/>
        <v>42616</v>
      </c>
      <c r="B571" s="16">
        <v>0.25</v>
      </c>
      <c r="C571" s="16">
        <v>91.14</v>
      </c>
      <c r="D571" s="16">
        <v>24.52</v>
      </c>
      <c r="E571" s="16">
        <v>22.49</v>
      </c>
      <c r="F571" s="16">
        <v>28.39</v>
      </c>
      <c r="G571" s="16">
        <v>2.89</v>
      </c>
      <c r="H571" s="16">
        <v>8.25</v>
      </c>
      <c r="I571" s="16">
        <v>332.68</v>
      </c>
      <c r="J571" s="38">
        <v>3.8290000000000002</v>
      </c>
      <c r="K571" s="16">
        <v>16.579999999999998</v>
      </c>
      <c r="L571" s="16">
        <v>26.17</v>
      </c>
      <c r="M571" s="16">
        <v>35.235401202861219</v>
      </c>
      <c r="N571" s="16">
        <f t="shared" si="23"/>
        <v>2.1251749820784815</v>
      </c>
      <c r="O571" s="16">
        <v>11.194000000000001</v>
      </c>
      <c r="P571" s="124">
        <f t="shared" si="25"/>
        <v>0.67515078407720153</v>
      </c>
      <c r="Q571" s="16">
        <v>730.93</v>
      </c>
      <c r="S571" s="1"/>
    </row>
    <row r="572" spans="1:19" x14ac:dyDescent="0.2">
      <c r="A572" s="39">
        <f t="shared" si="24"/>
        <v>42617</v>
      </c>
      <c r="B572" s="16">
        <v>4.9550000000000001</v>
      </c>
      <c r="C572" s="16">
        <v>95.35</v>
      </c>
      <c r="D572" s="16">
        <v>24.26</v>
      </c>
      <c r="E572" s="16">
        <v>22.93</v>
      </c>
      <c r="F572" s="16">
        <v>26.23</v>
      </c>
      <c r="G572" s="16">
        <v>2.75</v>
      </c>
      <c r="H572" s="16">
        <v>9.09</v>
      </c>
      <c r="I572" s="16">
        <v>336.06</v>
      </c>
      <c r="J572" s="38">
        <v>2.2280000000000002</v>
      </c>
      <c r="K572" s="16">
        <v>10.15</v>
      </c>
      <c r="L572" s="16">
        <v>26.1</v>
      </c>
      <c r="M572" s="16">
        <v>21.756305258219449</v>
      </c>
      <c r="N572" s="16">
        <f t="shared" si="23"/>
        <v>2.1434783505634925</v>
      </c>
      <c r="O572" s="16">
        <v>5.5259999999999998</v>
      </c>
      <c r="P572" s="124">
        <f t="shared" si="25"/>
        <v>0.54443349753694581</v>
      </c>
      <c r="Q572" s="16">
        <v>730</v>
      </c>
      <c r="S572" s="1"/>
    </row>
    <row r="573" spans="1:19" x14ac:dyDescent="0.2">
      <c r="A573" s="39">
        <f t="shared" si="24"/>
        <v>42618</v>
      </c>
      <c r="B573" s="16">
        <v>5.84</v>
      </c>
      <c r="C573" s="16">
        <v>93.44</v>
      </c>
      <c r="D573" s="16">
        <v>24.12</v>
      </c>
      <c r="E573" s="16">
        <v>22.09</v>
      </c>
      <c r="F573" s="16">
        <v>28.64</v>
      </c>
      <c r="G573" s="16">
        <v>2.17</v>
      </c>
      <c r="H573" s="16">
        <v>6.8</v>
      </c>
      <c r="I573" s="16">
        <v>324.79000000000002</v>
      </c>
      <c r="J573" s="38">
        <v>2.9940000000000002</v>
      </c>
      <c r="K573" s="16">
        <v>13.67</v>
      </c>
      <c r="L573" s="16">
        <v>26.14</v>
      </c>
      <c r="M573" s="16">
        <v>29.456189568578726</v>
      </c>
      <c r="N573" s="16">
        <f t="shared" si="23"/>
        <v>2.1548053817541133</v>
      </c>
      <c r="O573" s="16">
        <v>9.5090000000000003</v>
      </c>
      <c r="P573" s="124">
        <f t="shared" si="25"/>
        <v>0.69561082662765183</v>
      </c>
      <c r="Q573" s="16">
        <v>730.15</v>
      </c>
      <c r="S573" s="1"/>
    </row>
    <row r="574" spans="1:19" x14ac:dyDescent="0.2">
      <c r="A574" s="39">
        <f t="shared" si="24"/>
        <v>42619</v>
      </c>
      <c r="B574" s="16">
        <v>21.759999999999998</v>
      </c>
      <c r="C574" s="16">
        <v>89.63</v>
      </c>
      <c r="D574" s="16">
        <v>24</v>
      </c>
      <c r="E574" s="16">
        <v>21.13</v>
      </c>
      <c r="F574" s="16">
        <v>28.84</v>
      </c>
      <c r="G574" s="16">
        <v>2.3199999999999998</v>
      </c>
      <c r="H574" s="16">
        <v>10.27</v>
      </c>
      <c r="I574" s="16">
        <v>339.23</v>
      </c>
      <c r="J574" s="38">
        <v>3.883</v>
      </c>
      <c r="K574" s="16">
        <v>16.89</v>
      </c>
      <c r="L574" s="16">
        <v>26.14</v>
      </c>
      <c r="M574" s="16">
        <v>35.626188540418362</v>
      </c>
      <c r="N574" s="16">
        <f t="shared" si="23"/>
        <v>2.1093066039324073</v>
      </c>
      <c r="O574" s="16">
        <v>11.749000000000001</v>
      </c>
      <c r="P574" s="124">
        <f t="shared" si="25"/>
        <v>0.69561870929544112</v>
      </c>
      <c r="Q574" s="16">
        <v>731.24</v>
      </c>
      <c r="S574" s="1"/>
    </row>
    <row r="575" spans="1:19" x14ac:dyDescent="0.2">
      <c r="A575" s="39">
        <f t="shared" si="24"/>
        <v>42620</v>
      </c>
      <c r="B575" s="16">
        <v>17.18</v>
      </c>
      <c r="C575" s="16">
        <v>92.89</v>
      </c>
      <c r="D575" s="16">
        <v>23.65</v>
      </c>
      <c r="E575" s="16">
        <v>21.38</v>
      </c>
      <c r="F575" s="16">
        <v>28.44</v>
      </c>
      <c r="G575" s="16">
        <v>2.58</v>
      </c>
      <c r="H575" s="16">
        <v>10.47</v>
      </c>
      <c r="I575" s="16">
        <v>311.36</v>
      </c>
      <c r="J575" s="38">
        <v>2.306</v>
      </c>
      <c r="K575" s="16">
        <v>9.59</v>
      </c>
      <c r="L575" s="16">
        <v>26.16</v>
      </c>
      <c r="M575" s="16">
        <v>20.598631250718199</v>
      </c>
      <c r="N575" s="16">
        <f t="shared" si="23"/>
        <v>2.1479281804711365</v>
      </c>
      <c r="O575" s="16">
        <v>5.976</v>
      </c>
      <c r="P575" s="124">
        <f t="shared" si="25"/>
        <v>0.62314911366006254</v>
      </c>
      <c r="Q575" s="16">
        <v>731.43</v>
      </c>
      <c r="S575" s="1"/>
    </row>
    <row r="576" spans="1:19" x14ac:dyDescent="0.2">
      <c r="A576" s="39">
        <f t="shared" si="24"/>
        <v>42621</v>
      </c>
      <c r="B576" s="16">
        <v>1.77</v>
      </c>
      <c r="C576" s="16">
        <v>96.33</v>
      </c>
      <c r="D576" s="16">
        <v>23.95</v>
      </c>
      <c r="E576" s="16">
        <v>22.66</v>
      </c>
      <c r="F576" s="16">
        <v>27.94</v>
      </c>
      <c r="G576" s="16">
        <v>2.38</v>
      </c>
      <c r="H576" s="16">
        <v>7.25</v>
      </c>
      <c r="I576" s="16">
        <v>313.24</v>
      </c>
      <c r="J576" s="38">
        <v>2.8090000000000002</v>
      </c>
      <c r="K576" s="16">
        <v>13.23</v>
      </c>
      <c r="L576" s="16">
        <v>26.04</v>
      </c>
      <c r="M576" s="16">
        <v>28.795920536164026</v>
      </c>
      <c r="N576" s="16">
        <f t="shared" si="23"/>
        <v>2.1765623988030254</v>
      </c>
      <c r="O576" s="16">
        <v>9.532</v>
      </c>
      <c r="P576" s="124">
        <f t="shared" si="25"/>
        <v>0.72048374905517765</v>
      </c>
      <c r="Q576" s="16">
        <v>730.61</v>
      </c>
      <c r="S576" s="1"/>
    </row>
    <row r="577" spans="1:19" x14ac:dyDescent="0.2">
      <c r="A577" s="39">
        <f t="shared" si="24"/>
        <v>42622</v>
      </c>
      <c r="B577" s="16">
        <v>0.25</v>
      </c>
      <c r="C577" s="16">
        <v>95.78</v>
      </c>
      <c r="D577" s="16">
        <v>24.22</v>
      </c>
      <c r="E577" s="16">
        <v>22.22</v>
      </c>
      <c r="F577" s="16">
        <v>27.2</v>
      </c>
      <c r="G577" s="16">
        <v>3.2</v>
      </c>
      <c r="H577" s="16">
        <v>7.88</v>
      </c>
      <c r="I577" s="16">
        <v>328.41</v>
      </c>
      <c r="J577" s="38">
        <v>2.5920000000000001</v>
      </c>
      <c r="K577" s="16">
        <v>11.98</v>
      </c>
      <c r="L577" s="16">
        <v>25.99</v>
      </c>
      <c r="M577" s="16">
        <v>25.561794597751696</v>
      </c>
      <c r="N577" s="16">
        <f t="shared" si="23"/>
        <v>2.1337057260226793</v>
      </c>
      <c r="O577" s="16">
        <v>8.1669999999999998</v>
      </c>
      <c r="P577" s="124">
        <f t="shared" si="25"/>
        <v>0.6817195325542571</v>
      </c>
      <c r="Q577" s="16">
        <v>730.33</v>
      </c>
      <c r="S577" s="1"/>
    </row>
    <row r="578" spans="1:19" x14ac:dyDescent="0.2">
      <c r="A578" s="39">
        <f t="shared" si="24"/>
        <v>42623</v>
      </c>
      <c r="B578" s="16">
        <v>28.810000000000002</v>
      </c>
      <c r="C578" s="16">
        <v>94.86</v>
      </c>
      <c r="D578" s="16">
        <v>24.39</v>
      </c>
      <c r="E578" s="16">
        <v>21.88</v>
      </c>
      <c r="F578" s="16">
        <v>29.52</v>
      </c>
      <c r="G578" s="16">
        <v>2.11</v>
      </c>
      <c r="H578" s="16">
        <v>6.51</v>
      </c>
      <c r="I578" s="16">
        <v>316.45999999999998</v>
      </c>
      <c r="J578" s="38">
        <v>2.774</v>
      </c>
      <c r="K578" s="16">
        <v>12.45</v>
      </c>
      <c r="L578" s="16">
        <v>26.02</v>
      </c>
      <c r="M578" s="16">
        <v>26.716358204158084</v>
      </c>
      <c r="N578" s="16">
        <f t="shared" si="23"/>
        <v>2.145892225233581</v>
      </c>
      <c r="O578" s="16">
        <v>8.1880000000000006</v>
      </c>
      <c r="P578" s="124">
        <f t="shared" si="25"/>
        <v>0.65767068273092377</v>
      </c>
      <c r="Q578" s="16">
        <v>731.51</v>
      </c>
      <c r="S578" s="1"/>
    </row>
    <row r="579" spans="1:19" x14ac:dyDescent="0.2">
      <c r="A579" s="39">
        <f t="shared" si="24"/>
        <v>42624</v>
      </c>
      <c r="B579" s="16">
        <v>4.76</v>
      </c>
      <c r="C579" s="16">
        <v>98.03</v>
      </c>
      <c r="D579" s="16">
        <v>23.6</v>
      </c>
      <c r="E579" s="16">
        <v>22.6</v>
      </c>
      <c r="F579" s="16">
        <v>26.87</v>
      </c>
      <c r="G579" s="16">
        <v>1.95</v>
      </c>
      <c r="H579" s="16">
        <v>8.31</v>
      </c>
      <c r="I579" s="16">
        <v>284.99</v>
      </c>
      <c r="J579" s="38">
        <v>1.8169999999999999</v>
      </c>
      <c r="K579" s="16">
        <v>8.8000000000000007</v>
      </c>
      <c r="L579" s="16">
        <v>25.98</v>
      </c>
      <c r="M579" s="16">
        <v>19.474912455169182</v>
      </c>
      <c r="N579" s="16">
        <f t="shared" si="23"/>
        <v>2.2130582335419522</v>
      </c>
      <c r="O579" s="16">
        <v>6.3769999999999998</v>
      </c>
      <c r="P579" s="124">
        <f t="shared" si="25"/>
        <v>0.72465909090909086</v>
      </c>
      <c r="Q579" s="16">
        <v>731.68</v>
      </c>
      <c r="S579" s="1"/>
    </row>
    <row r="580" spans="1:19" x14ac:dyDescent="0.2">
      <c r="A580" s="39">
        <f t="shared" si="24"/>
        <v>42625</v>
      </c>
      <c r="B580" s="16">
        <v>29.905000000000001</v>
      </c>
      <c r="C580" s="16">
        <v>96.19</v>
      </c>
      <c r="D580" s="16">
        <v>22.63</v>
      </c>
      <c r="E580" s="16">
        <v>20.99</v>
      </c>
      <c r="F580" s="16">
        <v>26.86</v>
      </c>
      <c r="G580" s="16">
        <v>1.73</v>
      </c>
      <c r="H580" s="16">
        <v>6.17</v>
      </c>
      <c r="I580" s="16">
        <v>183</v>
      </c>
      <c r="J580" s="38">
        <v>1.6479999999999999</v>
      </c>
      <c r="K580" s="16">
        <v>7.44</v>
      </c>
      <c r="L580" s="16">
        <v>26.11</v>
      </c>
      <c r="M580" s="16">
        <v>16.517266614077847</v>
      </c>
      <c r="N580" s="16">
        <f t="shared" si="23"/>
        <v>2.220062716945947</v>
      </c>
      <c r="O580" s="16">
        <v>5.032</v>
      </c>
      <c r="P580" s="124">
        <f t="shared" si="25"/>
        <v>0.67634408602150531</v>
      </c>
      <c r="Q580" s="16">
        <v>731.13</v>
      </c>
      <c r="S580" s="1"/>
    </row>
    <row r="581" spans="1:19" x14ac:dyDescent="0.2">
      <c r="A581" s="39">
        <f t="shared" si="24"/>
        <v>42626</v>
      </c>
      <c r="B581" s="16">
        <v>10.92</v>
      </c>
      <c r="C581" s="16">
        <v>88.29</v>
      </c>
      <c r="D581" s="16">
        <v>23.79</v>
      </c>
      <c r="E581" s="16">
        <v>21.19</v>
      </c>
      <c r="F581" s="16">
        <v>28.93</v>
      </c>
      <c r="G581" s="16">
        <v>1.84</v>
      </c>
      <c r="H581" s="16">
        <v>9.07</v>
      </c>
      <c r="I581" s="16">
        <v>90.09</v>
      </c>
      <c r="J581" s="38">
        <v>3.4340000000000002</v>
      </c>
      <c r="K581" s="16">
        <v>14.82</v>
      </c>
      <c r="L581" s="16">
        <v>26.06</v>
      </c>
      <c r="M581" s="16">
        <v>31.123969355637211</v>
      </c>
      <c r="N581" s="16">
        <f t="shared" si="23"/>
        <v>2.1001328849957632</v>
      </c>
      <c r="O581" s="16">
        <v>9.5660000000000007</v>
      </c>
      <c r="P581" s="124">
        <f t="shared" si="25"/>
        <v>0.64547908232118767</v>
      </c>
      <c r="Q581" s="16">
        <v>731.02</v>
      </c>
      <c r="S581" s="1"/>
    </row>
    <row r="582" spans="1:19" x14ac:dyDescent="0.2">
      <c r="A582" s="39">
        <f t="shared" si="24"/>
        <v>42627</v>
      </c>
      <c r="B582" s="16">
        <v>0.63</v>
      </c>
      <c r="C582" s="16">
        <v>87.57</v>
      </c>
      <c r="D582" s="16">
        <v>24.97</v>
      </c>
      <c r="E582" s="16">
        <v>22.33</v>
      </c>
      <c r="F582" s="16">
        <v>29.6</v>
      </c>
      <c r="G582" s="16">
        <v>2.52</v>
      </c>
      <c r="H582" s="16">
        <v>7.59</v>
      </c>
      <c r="I582" s="16">
        <v>51.53</v>
      </c>
      <c r="J582" s="38">
        <v>4.4359999999999999</v>
      </c>
      <c r="K582" s="16">
        <v>18.71</v>
      </c>
      <c r="L582" s="16">
        <v>25.98</v>
      </c>
      <c r="M582" s="16">
        <v>40.011335683990154</v>
      </c>
      <c r="N582" s="16">
        <f t="shared" si="23"/>
        <v>2.1385000365574642</v>
      </c>
      <c r="O582" s="16">
        <v>11.975</v>
      </c>
      <c r="P582" s="124">
        <f t="shared" si="25"/>
        <v>0.64003206841261351</v>
      </c>
      <c r="Q582" s="16">
        <v>731.02</v>
      </c>
      <c r="S582" s="1"/>
    </row>
    <row r="583" spans="1:19" x14ac:dyDescent="0.2">
      <c r="A583" s="39">
        <f t="shared" si="24"/>
        <v>42628</v>
      </c>
      <c r="B583" s="16">
        <v>2.7549999999999999</v>
      </c>
      <c r="C583" s="16">
        <v>92.52</v>
      </c>
      <c r="D583" s="16">
        <v>22.49</v>
      </c>
      <c r="E583" s="16">
        <v>20.79</v>
      </c>
      <c r="F583" s="16">
        <v>24.76</v>
      </c>
      <c r="G583" s="16">
        <v>1.95</v>
      </c>
      <c r="H583" s="16">
        <v>7.27</v>
      </c>
      <c r="I583" s="16">
        <v>35.19</v>
      </c>
      <c r="J583" s="38">
        <v>1.008</v>
      </c>
      <c r="K583" s="16">
        <v>4.2699999999999996</v>
      </c>
      <c r="L583" s="16">
        <v>26.13</v>
      </c>
      <c r="M583" s="16">
        <v>10.018688326578289</v>
      </c>
      <c r="N583" s="16">
        <f t="shared" si="23"/>
        <v>2.3462970319855478</v>
      </c>
      <c r="O583" s="16">
        <v>1.0720000000000001</v>
      </c>
      <c r="P583" s="124">
        <f t="shared" si="25"/>
        <v>0.2510538641686183</v>
      </c>
      <c r="Q583" s="16">
        <v>730.97</v>
      </c>
      <c r="S583" s="1"/>
    </row>
    <row r="584" spans="1:19" x14ac:dyDescent="0.2">
      <c r="A584" s="39">
        <f t="shared" si="24"/>
        <v>42629</v>
      </c>
      <c r="B584" s="16">
        <v>0</v>
      </c>
      <c r="C584" s="16">
        <v>82.02</v>
      </c>
      <c r="D584" s="16">
        <v>24.43</v>
      </c>
      <c r="E584" s="16">
        <v>20.92</v>
      </c>
      <c r="F584" s="16">
        <v>30.6</v>
      </c>
      <c r="G584" s="16">
        <v>2.64</v>
      </c>
      <c r="H584" s="16">
        <v>8.49</v>
      </c>
      <c r="I584" s="16">
        <v>23.56</v>
      </c>
      <c r="J584" s="38">
        <v>4.585</v>
      </c>
      <c r="K584" s="16">
        <v>19.02</v>
      </c>
      <c r="L584" s="16">
        <v>26.07</v>
      </c>
      <c r="M584" s="16">
        <v>40.252737368963551</v>
      </c>
      <c r="N584" s="16">
        <f t="shared" si="23"/>
        <v>2.1163374011021845</v>
      </c>
      <c r="O584" s="16">
        <v>11.696999999999999</v>
      </c>
      <c r="P584" s="124">
        <f t="shared" si="25"/>
        <v>0.61498422712933754</v>
      </c>
      <c r="Q584" s="16">
        <v>730.35</v>
      </c>
      <c r="S584" s="1"/>
    </row>
    <row r="585" spans="1:19" x14ac:dyDescent="0.2">
      <c r="A585" s="39">
        <f t="shared" si="24"/>
        <v>42630</v>
      </c>
      <c r="B585" s="16">
        <v>5.34</v>
      </c>
      <c r="C585" s="16">
        <v>94.38</v>
      </c>
      <c r="D585" s="16">
        <v>24.48</v>
      </c>
      <c r="E585" s="16">
        <v>22.83</v>
      </c>
      <c r="F585" s="16">
        <v>28.76</v>
      </c>
      <c r="G585" s="16">
        <v>3.13</v>
      </c>
      <c r="H585" s="16">
        <v>12.39</v>
      </c>
      <c r="I585" s="16">
        <v>338.36</v>
      </c>
      <c r="J585" s="38">
        <v>3.1379999999999999</v>
      </c>
      <c r="K585" s="16">
        <v>14.21</v>
      </c>
      <c r="L585" s="16">
        <v>25.79</v>
      </c>
      <c r="M585" s="16">
        <v>30.044660175720377</v>
      </c>
      <c r="N585" s="16">
        <f t="shared" si="23"/>
        <v>2.1143321728163529</v>
      </c>
      <c r="O585" s="16">
        <v>9.4030000000000005</v>
      </c>
      <c r="P585" s="124">
        <f t="shared" si="25"/>
        <v>0.66171710063335676</v>
      </c>
      <c r="Q585" s="16">
        <v>729.87</v>
      </c>
      <c r="S585" s="1"/>
    </row>
    <row r="586" spans="1:19" x14ac:dyDescent="0.2">
      <c r="A586" s="39">
        <f t="shared" si="24"/>
        <v>42631</v>
      </c>
      <c r="B586" s="16">
        <v>11.9</v>
      </c>
      <c r="C586" s="16">
        <v>91.41</v>
      </c>
      <c r="D586" s="16">
        <v>25.11</v>
      </c>
      <c r="E586" s="16">
        <v>22.76</v>
      </c>
      <c r="F586" s="16">
        <v>29.25</v>
      </c>
      <c r="G586" s="16">
        <v>2.87</v>
      </c>
      <c r="H586" s="16">
        <v>9.64</v>
      </c>
      <c r="I586" s="16">
        <v>2.35</v>
      </c>
      <c r="J586" s="38">
        <v>2.7770000000000001</v>
      </c>
      <c r="K586" s="16">
        <v>11.65</v>
      </c>
      <c r="L586" s="16">
        <v>25.7</v>
      </c>
      <c r="M586" s="16">
        <v>24.941096779266065</v>
      </c>
      <c r="N586" s="16">
        <f t="shared" ref="N586:N649" si="26">M586/K586</f>
        <v>2.1408666763318509</v>
      </c>
      <c r="O586" s="16">
        <v>7.3609999999999998</v>
      </c>
      <c r="P586" s="124">
        <f t="shared" si="25"/>
        <v>0.63184549356223174</v>
      </c>
      <c r="Q586" s="16">
        <v>729.26</v>
      </c>
      <c r="S586" s="1"/>
    </row>
    <row r="587" spans="1:19" x14ac:dyDescent="0.2">
      <c r="A587" s="39">
        <f t="shared" si="24"/>
        <v>42632</v>
      </c>
      <c r="B587" s="16">
        <v>1.76</v>
      </c>
      <c r="C587" s="16">
        <v>94.58</v>
      </c>
      <c r="D587" s="16">
        <v>23.02</v>
      </c>
      <c r="E587" s="16">
        <v>21.33</v>
      </c>
      <c r="F587" s="16">
        <v>25.07</v>
      </c>
      <c r="G587" s="16">
        <v>3.77</v>
      </c>
      <c r="H587" s="16">
        <v>10.6</v>
      </c>
      <c r="I587" s="16">
        <v>13.61</v>
      </c>
      <c r="J587" s="38">
        <v>1.1319999999999999</v>
      </c>
      <c r="K587" s="16">
        <v>3.9</v>
      </c>
      <c r="L587" s="16">
        <v>25.97</v>
      </c>
      <c r="M587" s="16">
        <v>8.9326399442892601</v>
      </c>
      <c r="N587" s="16">
        <f t="shared" si="26"/>
        <v>2.2904204985357079</v>
      </c>
      <c r="O587" s="16">
        <v>1.52</v>
      </c>
      <c r="P587" s="124">
        <f t="shared" si="25"/>
        <v>0.38974358974358975</v>
      </c>
      <c r="Q587" s="16">
        <v>729.27</v>
      </c>
      <c r="S587" s="1"/>
    </row>
    <row r="588" spans="1:19" x14ac:dyDescent="0.2">
      <c r="A588" s="39">
        <f t="shared" si="24"/>
        <v>42633</v>
      </c>
      <c r="B588" s="16">
        <v>0.125</v>
      </c>
      <c r="C588" s="16">
        <v>94.25</v>
      </c>
      <c r="D588" s="16">
        <v>23.77</v>
      </c>
      <c r="E588" s="16">
        <v>22.33</v>
      </c>
      <c r="F588" s="16">
        <v>26.67</v>
      </c>
      <c r="G588" s="16">
        <v>2.86</v>
      </c>
      <c r="H588" s="16">
        <v>6.94</v>
      </c>
      <c r="I588" s="16">
        <v>310.37</v>
      </c>
      <c r="J588" s="38">
        <v>2.403</v>
      </c>
      <c r="K588" s="16">
        <v>10.93</v>
      </c>
      <c r="L588" s="16">
        <v>25.76</v>
      </c>
      <c r="M588" s="16">
        <v>23.397905836062854</v>
      </c>
      <c r="N588" s="16">
        <f t="shared" si="26"/>
        <v>2.1407050170231341</v>
      </c>
      <c r="O588" s="16">
        <v>7.117</v>
      </c>
      <c r="P588" s="124">
        <f t="shared" si="25"/>
        <v>0.65114364135407143</v>
      </c>
      <c r="Q588" s="16">
        <v>729.54</v>
      </c>
      <c r="S588" s="1"/>
    </row>
    <row r="589" spans="1:19" x14ac:dyDescent="0.2">
      <c r="A589" s="39">
        <f t="shared" si="24"/>
        <v>42634</v>
      </c>
      <c r="B589" s="16">
        <v>35.44</v>
      </c>
      <c r="C589" s="16">
        <v>94.05</v>
      </c>
      <c r="D589" s="16">
        <v>21.89</v>
      </c>
      <c r="E589" s="16">
        <v>19.91</v>
      </c>
      <c r="F589" s="16">
        <v>24.79</v>
      </c>
      <c r="G589" s="16">
        <v>2.74</v>
      </c>
      <c r="H589" s="16">
        <v>9.51</v>
      </c>
      <c r="I589" s="16">
        <v>359.82</v>
      </c>
      <c r="J589" s="38">
        <v>0.92900000000000005</v>
      </c>
      <c r="K589" s="16">
        <v>3.77</v>
      </c>
      <c r="L589" s="16">
        <v>25.95</v>
      </c>
      <c r="M589" s="16">
        <v>8.9352319452016449</v>
      </c>
      <c r="N589" s="16">
        <f t="shared" si="26"/>
        <v>2.3700880491251048</v>
      </c>
      <c r="O589" s="16">
        <v>2.3849999999999998</v>
      </c>
      <c r="P589" s="124">
        <f t="shared" si="25"/>
        <v>0.63262599469496017</v>
      </c>
      <c r="Q589" s="16">
        <v>729.46</v>
      </c>
      <c r="S589" s="1"/>
    </row>
    <row r="590" spans="1:19" x14ac:dyDescent="0.2">
      <c r="A590" s="39">
        <f t="shared" si="24"/>
        <v>42635</v>
      </c>
      <c r="B590" s="16">
        <v>0</v>
      </c>
      <c r="C590" s="16">
        <v>83.46</v>
      </c>
      <c r="D590" s="16">
        <v>24.01</v>
      </c>
      <c r="E590" s="16">
        <v>21.06</v>
      </c>
      <c r="F590" s="16">
        <v>28.44</v>
      </c>
      <c r="G590" s="16">
        <v>2.2000000000000002</v>
      </c>
      <c r="H590" s="16">
        <v>5.88</v>
      </c>
      <c r="I590" s="16">
        <v>65.27</v>
      </c>
      <c r="J590" s="38">
        <v>3.254</v>
      </c>
      <c r="K590" s="16">
        <v>13.13</v>
      </c>
      <c r="L590" s="16">
        <v>25.87</v>
      </c>
      <c r="M590" s="16">
        <v>28.35960038257933</v>
      </c>
      <c r="N590" s="16">
        <f t="shared" si="26"/>
        <v>2.159908635383041</v>
      </c>
      <c r="O590" s="16">
        <v>8.7609999999999992</v>
      </c>
      <c r="P590" s="124">
        <f t="shared" si="25"/>
        <v>0.6672505712109672</v>
      </c>
      <c r="Q590" s="16">
        <v>730.31</v>
      </c>
      <c r="S590" s="1"/>
    </row>
    <row r="591" spans="1:19" x14ac:dyDescent="0.2">
      <c r="A591" s="39">
        <f t="shared" si="24"/>
        <v>42636</v>
      </c>
      <c r="B591" s="16">
        <v>16.25</v>
      </c>
      <c r="C591" s="16">
        <v>92.96</v>
      </c>
      <c r="D591" s="16">
        <v>24.34</v>
      </c>
      <c r="E591" s="16">
        <v>22.61</v>
      </c>
      <c r="F591" s="16">
        <v>28.3</v>
      </c>
      <c r="G591" s="16">
        <v>2.39</v>
      </c>
      <c r="H591" s="16">
        <v>6.96</v>
      </c>
      <c r="I591" s="16">
        <v>341.37</v>
      </c>
      <c r="J591" s="38">
        <v>2.282</v>
      </c>
      <c r="K591" s="16">
        <v>9.66</v>
      </c>
      <c r="L591" s="16">
        <v>25.61</v>
      </c>
      <c r="M591" s="16">
        <v>20.684080880796468</v>
      </c>
      <c r="N591" s="16">
        <f t="shared" si="26"/>
        <v>2.1412092009106076</v>
      </c>
      <c r="O591" s="16">
        <v>6.1239999999999997</v>
      </c>
      <c r="P591" s="124">
        <f t="shared" si="25"/>
        <v>0.63395445134575568</v>
      </c>
      <c r="Q591" s="16">
        <v>730.73</v>
      </c>
      <c r="S591" s="1"/>
    </row>
    <row r="592" spans="1:19" x14ac:dyDescent="0.2">
      <c r="A592" s="39">
        <f t="shared" si="24"/>
        <v>42637</v>
      </c>
      <c r="B592" s="16">
        <v>13.195</v>
      </c>
      <c r="C592" s="16">
        <v>95.02</v>
      </c>
      <c r="D592" s="16">
        <v>23.99</v>
      </c>
      <c r="E592" s="16">
        <v>20.95</v>
      </c>
      <c r="F592" s="16">
        <v>29.04</v>
      </c>
      <c r="G592" s="16">
        <v>3.09</v>
      </c>
      <c r="H592" s="16">
        <v>12.29</v>
      </c>
      <c r="I592" s="16">
        <v>350.21</v>
      </c>
      <c r="J592" s="38">
        <v>2.7879999999999998</v>
      </c>
      <c r="K592" s="16">
        <v>12.25</v>
      </c>
      <c r="L592" s="16">
        <v>25.59</v>
      </c>
      <c r="M592" s="16">
        <v>26.112940391755018</v>
      </c>
      <c r="N592" s="16">
        <f t="shared" si="26"/>
        <v>2.1316686034085728</v>
      </c>
      <c r="O592" s="16">
        <v>8.6950000000000003</v>
      </c>
      <c r="P592" s="124">
        <f t="shared" si="25"/>
        <v>0.70979591836734701</v>
      </c>
      <c r="Q592" s="16">
        <v>730.83</v>
      </c>
      <c r="S592" s="1"/>
    </row>
    <row r="593" spans="1:19" x14ac:dyDescent="0.2">
      <c r="A593" s="39">
        <f t="shared" si="24"/>
        <v>42638</v>
      </c>
      <c r="B593" s="16">
        <v>1.51</v>
      </c>
      <c r="C593" s="16">
        <v>94.86</v>
      </c>
      <c r="D593" s="16">
        <v>23.63</v>
      </c>
      <c r="E593" s="16">
        <v>21.48</v>
      </c>
      <c r="F593" s="16">
        <v>27.84</v>
      </c>
      <c r="G593" s="16">
        <v>2</v>
      </c>
      <c r="H593" s="16">
        <v>11.84</v>
      </c>
      <c r="I593" s="16">
        <v>295.39999999999998</v>
      </c>
      <c r="J593" s="38">
        <v>2.4670000000000001</v>
      </c>
      <c r="K593" s="16">
        <v>10.83</v>
      </c>
      <c r="L593" s="16">
        <v>25.47</v>
      </c>
      <c r="M593" s="16">
        <v>23.043147311187848</v>
      </c>
      <c r="N593" s="16">
        <f t="shared" si="26"/>
        <v>2.1277144331660063</v>
      </c>
      <c r="O593" s="16">
        <v>7.9029999999999996</v>
      </c>
      <c r="P593" s="124">
        <f t="shared" si="25"/>
        <v>0.7297322253000923</v>
      </c>
      <c r="Q593" s="16">
        <v>730.38</v>
      </c>
      <c r="S593" s="1"/>
    </row>
    <row r="594" spans="1:19" x14ac:dyDescent="0.2">
      <c r="A594" s="39">
        <f t="shared" si="24"/>
        <v>42639</v>
      </c>
      <c r="B594" s="16">
        <v>0.25</v>
      </c>
      <c r="C594" s="16">
        <v>96.05</v>
      </c>
      <c r="D594" s="16">
        <v>23.66</v>
      </c>
      <c r="E594" s="16">
        <v>22.76</v>
      </c>
      <c r="F594" s="16">
        <v>26.87</v>
      </c>
      <c r="G594" s="16">
        <v>2.37</v>
      </c>
      <c r="H594" s="16">
        <v>5.98</v>
      </c>
      <c r="I594" s="16">
        <v>325.49</v>
      </c>
      <c r="J594" s="38">
        <v>1.8129999999999999</v>
      </c>
      <c r="K594" s="16">
        <v>8.42</v>
      </c>
      <c r="L594" s="16">
        <v>25.39</v>
      </c>
      <c r="M594" s="16">
        <v>17.976303927658982</v>
      </c>
      <c r="N594" s="16">
        <f t="shared" si="26"/>
        <v>2.1349529605295703</v>
      </c>
      <c r="O594" s="16">
        <v>4.9980000000000002</v>
      </c>
      <c r="P594" s="124">
        <f t="shared" si="25"/>
        <v>0.59358669833729216</v>
      </c>
      <c r="Q594" s="16">
        <v>729.82</v>
      </c>
      <c r="S594" s="1"/>
    </row>
    <row r="595" spans="1:19" x14ac:dyDescent="0.2">
      <c r="A595" s="39">
        <f t="shared" si="24"/>
        <v>42640</v>
      </c>
      <c r="B595" s="16">
        <v>15.73</v>
      </c>
      <c r="C595" s="16">
        <v>96.47</v>
      </c>
      <c r="D595" s="16">
        <v>23.57</v>
      </c>
      <c r="E595" s="16">
        <v>20.73</v>
      </c>
      <c r="F595" s="16">
        <v>27.67</v>
      </c>
      <c r="G595" s="16">
        <v>2.63</v>
      </c>
      <c r="H595" s="16">
        <v>9.5500000000000007</v>
      </c>
      <c r="I595" s="16">
        <v>314.38</v>
      </c>
      <c r="J595" s="38">
        <v>1.68</v>
      </c>
      <c r="K595" s="16">
        <v>7.38</v>
      </c>
      <c r="L595" s="16">
        <v>25.39</v>
      </c>
      <c r="M595" s="16">
        <v>15.808267964510323</v>
      </c>
      <c r="N595" s="16">
        <f t="shared" si="26"/>
        <v>2.1420417296084451</v>
      </c>
      <c r="O595" s="16">
        <v>4.6289999999999996</v>
      </c>
      <c r="P595" s="124">
        <f t="shared" si="25"/>
        <v>0.62723577235772354</v>
      </c>
      <c r="Q595" s="16">
        <v>729.83</v>
      </c>
      <c r="S595" s="1"/>
    </row>
    <row r="596" spans="1:19" x14ac:dyDescent="0.2">
      <c r="A596" s="39">
        <f t="shared" si="24"/>
        <v>42641</v>
      </c>
      <c r="B596" s="16">
        <v>2.2799999999999998</v>
      </c>
      <c r="C596" s="16">
        <v>96.14</v>
      </c>
      <c r="D596" s="16">
        <v>23.04</v>
      </c>
      <c r="E596" s="16">
        <v>20.32</v>
      </c>
      <c r="F596" s="16">
        <v>26.17</v>
      </c>
      <c r="G596" s="16">
        <v>2.91</v>
      </c>
      <c r="H596" s="16">
        <v>12.29</v>
      </c>
      <c r="I596" s="16">
        <v>327.64</v>
      </c>
      <c r="J596" s="38">
        <v>1.653</v>
      </c>
      <c r="K596" s="16">
        <v>7.64</v>
      </c>
      <c r="L596" s="16">
        <v>25.47</v>
      </c>
      <c r="M596" s="16">
        <v>16.528153017909862</v>
      </c>
      <c r="N596" s="16">
        <f t="shared" si="26"/>
        <v>2.1633708138625476</v>
      </c>
      <c r="O596" s="16">
        <v>4.9960000000000004</v>
      </c>
      <c r="P596" s="124">
        <f t="shared" si="25"/>
        <v>0.65392670157068067</v>
      </c>
      <c r="Q596" s="16">
        <v>730.8</v>
      </c>
      <c r="S596" s="1"/>
    </row>
    <row r="597" spans="1:19" x14ac:dyDescent="0.2">
      <c r="A597" s="39">
        <f t="shared" ref="A597:A660" si="27">A596+1</f>
        <v>42642</v>
      </c>
      <c r="B597" s="16">
        <v>2.27</v>
      </c>
      <c r="C597" s="16">
        <v>94.52</v>
      </c>
      <c r="D597" s="16">
        <v>24.34</v>
      </c>
      <c r="E597" s="16">
        <v>22.16</v>
      </c>
      <c r="F597" s="16">
        <v>27</v>
      </c>
      <c r="G597" s="16">
        <v>2.88</v>
      </c>
      <c r="H597" s="16">
        <v>7.21</v>
      </c>
      <c r="I597" s="16">
        <v>339.78</v>
      </c>
      <c r="J597" s="38">
        <v>1.8779999999999999</v>
      </c>
      <c r="K597" s="16">
        <v>8.2200000000000006</v>
      </c>
      <c r="L597" s="16">
        <v>25.15</v>
      </c>
      <c r="M597" s="16">
        <v>17.695158228695696</v>
      </c>
      <c r="N597" s="16">
        <f t="shared" si="26"/>
        <v>2.152695648259817</v>
      </c>
      <c r="O597" s="16">
        <v>4.819</v>
      </c>
      <c r="P597" s="124">
        <f t="shared" si="25"/>
        <v>0.58625304136253031</v>
      </c>
      <c r="Q597" s="16">
        <v>730.89</v>
      </c>
      <c r="S597" s="1"/>
    </row>
    <row r="598" spans="1:19" x14ac:dyDescent="0.2">
      <c r="A598" s="39">
        <f t="shared" si="27"/>
        <v>42643</v>
      </c>
      <c r="B598" s="16">
        <v>19.28</v>
      </c>
      <c r="C598" s="16">
        <v>96.83</v>
      </c>
      <c r="D598" s="16">
        <v>23.09</v>
      </c>
      <c r="E598" s="16">
        <v>21.51</v>
      </c>
      <c r="F598" s="16">
        <v>25.56</v>
      </c>
      <c r="G598" s="16">
        <v>3.27</v>
      </c>
      <c r="H598" s="16">
        <v>10.43</v>
      </c>
      <c r="I598" s="16">
        <v>326.93</v>
      </c>
      <c r="J598" s="38">
        <v>1.62</v>
      </c>
      <c r="K598" s="16">
        <v>7.54</v>
      </c>
      <c r="L598" s="16">
        <v>25.3</v>
      </c>
      <c r="M598" s="16">
        <v>16.261954524207994</v>
      </c>
      <c r="N598" s="16">
        <f t="shared" si="26"/>
        <v>2.1567578944572934</v>
      </c>
      <c r="O598" s="16">
        <v>4.9420000000000002</v>
      </c>
      <c r="P598" s="124">
        <f t="shared" si="25"/>
        <v>0.65543766578249341</v>
      </c>
      <c r="Q598" s="16">
        <v>729.89</v>
      </c>
      <c r="S598" s="1"/>
    </row>
    <row r="599" spans="1:19" x14ac:dyDescent="0.2">
      <c r="A599" s="39">
        <f t="shared" si="27"/>
        <v>42644</v>
      </c>
      <c r="B599" s="16">
        <v>72.954999999999998</v>
      </c>
      <c r="C599" s="16">
        <v>98.7</v>
      </c>
      <c r="D599" s="16">
        <v>23</v>
      </c>
      <c r="E599" s="16">
        <v>21.8</v>
      </c>
      <c r="F599" s="16">
        <v>25.06</v>
      </c>
      <c r="G599" s="16">
        <v>2.73</v>
      </c>
      <c r="H599" s="16">
        <v>8.4499999999999993</v>
      </c>
      <c r="I599" s="16">
        <v>305.58</v>
      </c>
      <c r="J599" s="38">
        <v>1.35</v>
      </c>
      <c r="K599" s="16">
        <v>7.1</v>
      </c>
      <c r="L599" s="16">
        <v>25.21</v>
      </c>
      <c r="M599" s="16">
        <v>15.604623092827328</v>
      </c>
      <c r="N599" s="16">
        <f t="shared" si="26"/>
        <v>2.1978342384263843</v>
      </c>
      <c r="O599" s="16">
        <v>5.2149999999999999</v>
      </c>
      <c r="P599" s="124">
        <f t="shared" si="25"/>
        <v>0.73450704225352115</v>
      </c>
      <c r="Q599" s="16">
        <v>730</v>
      </c>
      <c r="S599" s="1"/>
    </row>
    <row r="600" spans="1:19" x14ac:dyDescent="0.2">
      <c r="A600" s="39">
        <f t="shared" si="27"/>
        <v>42645</v>
      </c>
      <c r="B600" s="16">
        <v>0.125</v>
      </c>
      <c r="C600" s="16">
        <v>88.98</v>
      </c>
      <c r="D600" s="16">
        <v>24.22</v>
      </c>
      <c r="E600" s="16">
        <v>21.7</v>
      </c>
      <c r="F600" s="16">
        <v>29.21</v>
      </c>
      <c r="G600" s="16">
        <v>2.2799999999999998</v>
      </c>
      <c r="H600" s="16">
        <v>6.76</v>
      </c>
      <c r="I600" s="16">
        <v>223.2</v>
      </c>
      <c r="J600" s="38">
        <v>4.125</v>
      </c>
      <c r="K600" s="16">
        <v>17.96</v>
      </c>
      <c r="L600" s="16">
        <v>25.26</v>
      </c>
      <c r="M600" s="16">
        <v>39.11510816851807</v>
      </c>
      <c r="N600" s="16">
        <f t="shared" si="26"/>
        <v>2.1779013456858611</v>
      </c>
      <c r="O600" s="16">
        <v>12.298999999999999</v>
      </c>
      <c r="P600" s="124">
        <f t="shared" si="25"/>
        <v>0.68479955456570152</v>
      </c>
      <c r="Q600" s="16">
        <v>729.43</v>
      </c>
      <c r="S600" s="1"/>
    </row>
    <row r="601" spans="1:19" x14ac:dyDescent="0.2">
      <c r="A601" s="39">
        <f t="shared" si="27"/>
        <v>42646</v>
      </c>
      <c r="B601" s="16">
        <v>0.25</v>
      </c>
      <c r="C601" s="16">
        <v>86.04</v>
      </c>
      <c r="D601" s="16">
        <v>24.06</v>
      </c>
      <c r="E601" s="16">
        <v>21.8</v>
      </c>
      <c r="F601" s="16">
        <v>30.87</v>
      </c>
      <c r="G601" s="16">
        <v>2.2799999999999998</v>
      </c>
      <c r="H601" s="16">
        <v>7.74</v>
      </c>
      <c r="I601" s="16">
        <v>174.64</v>
      </c>
      <c r="J601" s="38">
        <v>3.8849999999999998</v>
      </c>
      <c r="K601" s="16">
        <v>16.12</v>
      </c>
      <c r="L601" s="16">
        <v>25.31</v>
      </c>
      <c r="M601" s="16">
        <v>35.200495590574448</v>
      </c>
      <c r="N601" s="16">
        <f t="shared" si="26"/>
        <v>2.1836535726162807</v>
      </c>
      <c r="O601" s="16">
        <v>9.6059999999999999</v>
      </c>
      <c r="P601" s="124">
        <f t="shared" si="25"/>
        <v>0.59590570719602975</v>
      </c>
      <c r="Q601" s="16">
        <v>728.88</v>
      </c>
      <c r="S601" s="1"/>
    </row>
    <row r="602" spans="1:19" x14ac:dyDescent="0.2">
      <c r="A602" s="39">
        <f t="shared" si="27"/>
        <v>42647</v>
      </c>
      <c r="B602" s="16">
        <v>15.865</v>
      </c>
      <c r="C602" s="16">
        <v>90.78</v>
      </c>
      <c r="D602" s="16">
        <v>24.2</v>
      </c>
      <c r="E602" s="16">
        <v>21.47</v>
      </c>
      <c r="F602" s="16">
        <v>30.06</v>
      </c>
      <c r="G602" s="16">
        <v>2.4900000000000002</v>
      </c>
      <c r="H602" s="16">
        <v>6.35</v>
      </c>
      <c r="I602" s="16">
        <v>134.33000000000001</v>
      </c>
      <c r="J602" s="38">
        <v>3.8090000000000002</v>
      </c>
      <c r="K602" s="16">
        <v>17.239999999999998</v>
      </c>
      <c r="L602" s="16">
        <v>25.13</v>
      </c>
      <c r="M602" s="16">
        <v>38.325498290575396</v>
      </c>
      <c r="N602" s="16">
        <f t="shared" si="26"/>
        <v>2.2230567453930048</v>
      </c>
      <c r="O602" s="16">
        <v>10.545999999999999</v>
      </c>
      <c r="P602" s="124">
        <f t="shared" si="25"/>
        <v>0.61171693735498844</v>
      </c>
      <c r="Q602" s="16">
        <v>729.43</v>
      </c>
      <c r="S602" s="1"/>
    </row>
    <row r="603" spans="1:19" x14ac:dyDescent="0.2">
      <c r="A603" s="39">
        <f t="shared" si="27"/>
        <v>42648</v>
      </c>
      <c r="B603" s="16">
        <v>0.125</v>
      </c>
      <c r="C603" s="16">
        <v>90.6</v>
      </c>
      <c r="D603" s="16">
        <v>24.69</v>
      </c>
      <c r="E603" s="16">
        <v>22.34</v>
      </c>
      <c r="F603" s="16">
        <v>29.75</v>
      </c>
      <c r="G603" s="16">
        <v>2.15</v>
      </c>
      <c r="H603" s="16">
        <v>6.9</v>
      </c>
      <c r="I603" s="16">
        <v>139.01</v>
      </c>
      <c r="J603" s="38">
        <v>3.7189999999999999</v>
      </c>
      <c r="K603" s="16">
        <v>16.3</v>
      </c>
      <c r="L603" s="16">
        <v>25</v>
      </c>
      <c r="M603" s="16">
        <v>35.770390191177349</v>
      </c>
      <c r="N603" s="16">
        <f t="shared" si="26"/>
        <v>2.1945024657164018</v>
      </c>
      <c r="O603" s="16">
        <v>10.839</v>
      </c>
      <c r="P603" s="124">
        <f t="shared" si="25"/>
        <v>0.66496932515337426</v>
      </c>
      <c r="Q603" s="16">
        <v>729.55</v>
      </c>
      <c r="S603" s="1"/>
    </row>
    <row r="604" spans="1:19" x14ac:dyDescent="0.2">
      <c r="A604" s="39">
        <f t="shared" si="27"/>
        <v>42649</v>
      </c>
      <c r="B604" s="16">
        <v>26.15</v>
      </c>
      <c r="C604" s="16">
        <v>90.86</v>
      </c>
      <c r="D604" s="16">
        <v>24.3</v>
      </c>
      <c r="E604" s="16">
        <v>21.6</v>
      </c>
      <c r="F604" s="16">
        <v>28.64</v>
      </c>
      <c r="G604" s="16">
        <v>1.87</v>
      </c>
      <c r="H604" s="16">
        <v>10.039999999999999</v>
      </c>
      <c r="I604" s="16">
        <v>114.38</v>
      </c>
      <c r="J604" s="38">
        <v>2.7029999999999998</v>
      </c>
      <c r="K604" s="16">
        <v>12.24</v>
      </c>
      <c r="L604" s="16">
        <v>24.97</v>
      </c>
      <c r="M604" s="16">
        <v>25.969170741148101</v>
      </c>
      <c r="N604" s="16">
        <f t="shared" si="26"/>
        <v>2.1216642762375901</v>
      </c>
      <c r="O604" s="16">
        <v>7.5179999999999998</v>
      </c>
      <c r="P604" s="124">
        <f t="shared" si="25"/>
        <v>0.61421568627450973</v>
      </c>
      <c r="Q604" s="16">
        <v>729.18</v>
      </c>
      <c r="S604" s="1"/>
    </row>
    <row r="605" spans="1:19" x14ac:dyDescent="0.2">
      <c r="A605" s="39">
        <f t="shared" si="27"/>
        <v>42650</v>
      </c>
      <c r="B605" s="16">
        <v>5.6950000000000003</v>
      </c>
      <c r="C605" s="16">
        <v>92.51</v>
      </c>
      <c r="D605" s="16">
        <v>23.48</v>
      </c>
      <c r="E605" s="16">
        <v>21.06</v>
      </c>
      <c r="F605" s="16">
        <v>28.98</v>
      </c>
      <c r="G605" s="16">
        <v>2.0499999999999998</v>
      </c>
      <c r="H605" s="16">
        <v>7.37</v>
      </c>
      <c r="I605" s="16">
        <v>121.46</v>
      </c>
      <c r="J605" s="38">
        <v>2.3260000000000001</v>
      </c>
      <c r="K605" s="16">
        <v>10.26</v>
      </c>
      <c r="L605" s="16">
        <v>24.91</v>
      </c>
      <c r="M605" s="16">
        <v>21.92875971892342</v>
      </c>
      <c r="N605" s="16">
        <f t="shared" si="26"/>
        <v>2.137306015489612</v>
      </c>
      <c r="O605" s="16">
        <v>6.3250000000000002</v>
      </c>
      <c r="P605" s="124">
        <f t="shared" si="25"/>
        <v>0.6164717348927875</v>
      </c>
      <c r="Q605" s="16">
        <v>728.97</v>
      </c>
      <c r="S605" s="1"/>
    </row>
    <row r="606" spans="1:19" x14ac:dyDescent="0.2">
      <c r="A606" s="39">
        <f t="shared" si="27"/>
        <v>42651</v>
      </c>
      <c r="B606" s="16">
        <v>9.2899999999999991</v>
      </c>
      <c r="C606" s="16">
        <v>96.6</v>
      </c>
      <c r="D606" s="16">
        <v>22.8</v>
      </c>
      <c r="E606" s="16">
        <v>22.04</v>
      </c>
      <c r="F606" s="16">
        <v>25.56</v>
      </c>
      <c r="G606" s="16">
        <v>2.15</v>
      </c>
      <c r="H606" s="16">
        <v>5.59</v>
      </c>
      <c r="I606" s="16">
        <v>131.97999999999999</v>
      </c>
      <c r="J606" s="38">
        <v>1.3540000000000001</v>
      </c>
      <c r="K606" s="16">
        <v>6.07</v>
      </c>
      <c r="L606" s="16">
        <v>24.88</v>
      </c>
      <c r="M606" s="16">
        <v>13.619063993910524</v>
      </c>
      <c r="N606" s="16">
        <f t="shared" si="26"/>
        <v>2.2436678737908604</v>
      </c>
      <c r="O606" s="16">
        <v>3.0049999999999999</v>
      </c>
      <c r="P606" s="124">
        <f t="shared" si="25"/>
        <v>0.49505766062602963</v>
      </c>
      <c r="Q606" s="16">
        <v>729.1</v>
      </c>
      <c r="S606" s="1"/>
    </row>
    <row r="607" spans="1:19" x14ac:dyDescent="0.2">
      <c r="A607" s="39">
        <f t="shared" si="27"/>
        <v>42652</v>
      </c>
      <c r="B607" s="16">
        <v>59.64</v>
      </c>
      <c r="C607" s="16">
        <v>91.54</v>
      </c>
      <c r="D607" s="16">
        <v>23.79</v>
      </c>
      <c r="E607" s="16">
        <v>21.57</v>
      </c>
      <c r="F607" s="16">
        <v>28.91</v>
      </c>
      <c r="G607" s="16">
        <v>1.92</v>
      </c>
      <c r="H607" s="16">
        <v>8.9</v>
      </c>
      <c r="I607" s="16">
        <v>151.75</v>
      </c>
      <c r="J607" s="38">
        <v>3.1160000000000001</v>
      </c>
      <c r="K607" s="16">
        <v>13.86</v>
      </c>
      <c r="L607" s="16">
        <v>24.81</v>
      </c>
      <c r="M607" s="16">
        <v>29.822266497437806</v>
      </c>
      <c r="N607" s="16">
        <f t="shared" si="26"/>
        <v>2.1516786794688172</v>
      </c>
      <c r="O607" s="16">
        <v>9.5449999999999999</v>
      </c>
      <c r="P607" s="124">
        <f t="shared" si="25"/>
        <v>0.68867243867243866</v>
      </c>
      <c r="Q607" s="16">
        <v>729.42</v>
      </c>
      <c r="S607" s="1"/>
    </row>
    <row r="608" spans="1:19" x14ac:dyDescent="0.2">
      <c r="A608" s="39">
        <f t="shared" si="27"/>
        <v>42653</v>
      </c>
      <c r="B608" s="16">
        <v>19.54</v>
      </c>
      <c r="C608" s="16">
        <v>93.34</v>
      </c>
      <c r="D608" s="16">
        <v>23.58</v>
      </c>
      <c r="E608" s="16">
        <v>21.87</v>
      </c>
      <c r="F608" s="16">
        <v>29.92</v>
      </c>
      <c r="G608" s="16">
        <v>2.2000000000000002</v>
      </c>
      <c r="H608" s="16">
        <v>8.02</v>
      </c>
      <c r="I608" s="16">
        <v>121.35</v>
      </c>
      <c r="J608" s="38">
        <v>2.6070000000000002</v>
      </c>
      <c r="K608" s="16">
        <v>12</v>
      </c>
      <c r="L608" s="16">
        <v>24.72</v>
      </c>
      <c r="M608" s="16">
        <v>26.287554853219309</v>
      </c>
      <c r="N608" s="16">
        <f t="shared" si="26"/>
        <v>2.1906295711016091</v>
      </c>
      <c r="O608" s="16">
        <v>9.1489999999999991</v>
      </c>
      <c r="P608" s="124">
        <f t="shared" si="25"/>
        <v>0.76241666666666663</v>
      </c>
      <c r="Q608" s="16">
        <v>729.92</v>
      </c>
      <c r="S608" s="1"/>
    </row>
    <row r="609" spans="1:19" x14ac:dyDescent="0.2">
      <c r="A609" s="39">
        <f t="shared" si="27"/>
        <v>42654</v>
      </c>
      <c r="B609" s="16">
        <v>9.09</v>
      </c>
      <c r="C609" s="16">
        <v>95.14</v>
      </c>
      <c r="D609" s="16">
        <v>23.5</v>
      </c>
      <c r="E609" s="16">
        <v>21.29</v>
      </c>
      <c r="F609" s="16">
        <v>26.73</v>
      </c>
      <c r="G609" s="16">
        <v>1.56</v>
      </c>
      <c r="H609" s="16">
        <v>5.65</v>
      </c>
      <c r="I609" s="16">
        <v>252.59</v>
      </c>
      <c r="J609" s="38">
        <v>1.8839999999999999</v>
      </c>
      <c r="K609" s="16">
        <v>8.07</v>
      </c>
      <c r="L609" s="16">
        <v>24.61</v>
      </c>
      <c r="M609" s="16">
        <v>17.396559723589021</v>
      </c>
      <c r="N609" s="16">
        <f t="shared" si="26"/>
        <v>2.1557075246083048</v>
      </c>
      <c r="O609" s="16">
        <v>5.4059999999999997</v>
      </c>
      <c r="P609" s="124">
        <f t="shared" si="25"/>
        <v>0.66988847583643119</v>
      </c>
      <c r="Q609" s="16">
        <v>729.81</v>
      </c>
      <c r="S609" s="1"/>
    </row>
    <row r="610" spans="1:19" x14ac:dyDescent="0.2">
      <c r="A610" s="39">
        <f t="shared" si="27"/>
        <v>42655</v>
      </c>
      <c r="B610" s="16">
        <v>8.7650000000000006</v>
      </c>
      <c r="C610" s="16">
        <v>94.87</v>
      </c>
      <c r="D610" s="16">
        <v>23.26</v>
      </c>
      <c r="E610" s="16">
        <v>21.84</v>
      </c>
      <c r="F610" s="16">
        <v>27.5</v>
      </c>
      <c r="G610" s="16">
        <v>1.65</v>
      </c>
      <c r="H610" s="16">
        <v>7.31</v>
      </c>
      <c r="I610" s="16">
        <v>169.61</v>
      </c>
      <c r="J610" s="38">
        <v>1.923</v>
      </c>
      <c r="K610" s="16">
        <v>8.4</v>
      </c>
      <c r="L610" s="16">
        <v>24.62</v>
      </c>
      <c r="M610" s="16">
        <v>18.071948761325963</v>
      </c>
      <c r="N610" s="16">
        <f t="shared" si="26"/>
        <v>2.1514224715864243</v>
      </c>
      <c r="O610" s="16">
        <v>5.891</v>
      </c>
      <c r="P610" s="124">
        <f t="shared" si="25"/>
        <v>0.70130952380952383</v>
      </c>
      <c r="Q610" s="16">
        <v>729.68</v>
      </c>
      <c r="S610" s="1"/>
    </row>
    <row r="611" spans="1:19" x14ac:dyDescent="0.2">
      <c r="A611" s="39">
        <f t="shared" si="27"/>
        <v>42656</v>
      </c>
      <c r="B611" s="16">
        <v>40.494999999999997</v>
      </c>
      <c r="C611" s="16">
        <v>88.47</v>
      </c>
      <c r="D611" s="16">
        <v>24</v>
      </c>
      <c r="E611" s="16">
        <v>21.57</v>
      </c>
      <c r="F611" s="16">
        <v>28.57</v>
      </c>
      <c r="G611" s="16">
        <v>2.23</v>
      </c>
      <c r="H611" s="16">
        <v>6.57</v>
      </c>
      <c r="I611" s="16">
        <v>38.08</v>
      </c>
      <c r="J611" s="38">
        <v>2.8679999999999999</v>
      </c>
      <c r="K611" s="16">
        <v>12.56</v>
      </c>
      <c r="L611" s="16">
        <v>24.58</v>
      </c>
      <c r="M611" s="16">
        <v>26.758348618938712</v>
      </c>
      <c r="N611" s="16">
        <f t="shared" si="26"/>
        <v>2.1304417690237827</v>
      </c>
      <c r="O611" s="16">
        <v>8.4220000000000006</v>
      </c>
      <c r="P611" s="124">
        <f t="shared" si="25"/>
        <v>0.6705414012738854</v>
      </c>
      <c r="Q611" s="16">
        <v>729.97</v>
      </c>
      <c r="S611" s="1"/>
    </row>
    <row r="612" spans="1:19" x14ac:dyDescent="0.2">
      <c r="A612" s="39">
        <f t="shared" si="27"/>
        <v>42657</v>
      </c>
      <c r="B612" s="16">
        <v>0</v>
      </c>
      <c r="C612" s="16">
        <v>88.96</v>
      </c>
      <c r="D612" s="16">
        <v>24.53</v>
      </c>
      <c r="E612" s="16">
        <v>22.31</v>
      </c>
      <c r="F612" s="16">
        <v>28.88</v>
      </c>
      <c r="G612" s="16">
        <v>3.03</v>
      </c>
      <c r="H612" s="16">
        <v>8.58</v>
      </c>
      <c r="I612" s="16">
        <v>346.31</v>
      </c>
      <c r="J612" s="38">
        <v>3.0310000000000001</v>
      </c>
      <c r="K612" s="16">
        <v>13.12</v>
      </c>
      <c r="L612" s="16">
        <v>24.47</v>
      </c>
      <c r="M612" s="16">
        <v>28.372819587232495</v>
      </c>
      <c r="N612" s="16">
        <f t="shared" si="26"/>
        <v>2.1625624685390621</v>
      </c>
      <c r="O612" s="16">
        <v>8.8930000000000007</v>
      </c>
      <c r="P612" s="124">
        <f t="shared" si="25"/>
        <v>0.67782012195121966</v>
      </c>
      <c r="Q612" s="16">
        <v>730.17</v>
      </c>
      <c r="S612" s="1"/>
    </row>
    <row r="613" spans="1:19" x14ac:dyDescent="0.2">
      <c r="A613" s="39">
        <f t="shared" si="27"/>
        <v>42658</v>
      </c>
      <c r="B613" s="16">
        <v>22.715</v>
      </c>
      <c r="C613" s="16">
        <v>94</v>
      </c>
      <c r="D613" s="16">
        <v>24.34</v>
      </c>
      <c r="E613" s="16">
        <v>22.83</v>
      </c>
      <c r="F613" s="16">
        <v>28.44</v>
      </c>
      <c r="G613" s="16">
        <v>2.5</v>
      </c>
      <c r="H613" s="16">
        <v>8.9600000000000009</v>
      </c>
      <c r="I613" s="16">
        <v>325.27999999999997</v>
      </c>
      <c r="J613" s="38">
        <v>2.266</v>
      </c>
      <c r="K613" s="16">
        <v>9.9600000000000009</v>
      </c>
      <c r="L613" s="16">
        <v>24.34</v>
      </c>
      <c r="M613" s="16">
        <v>21.676039629965949</v>
      </c>
      <c r="N613" s="16">
        <f t="shared" si="26"/>
        <v>2.176309199795778</v>
      </c>
      <c r="O613" s="16">
        <v>6.81</v>
      </c>
      <c r="P613" s="124">
        <f t="shared" si="25"/>
        <v>0.6837349397590361</v>
      </c>
      <c r="Q613" s="16">
        <v>729.55</v>
      </c>
      <c r="S613" s="1"/>
    </row>
    <row r="614" spans="1:19" x14ac:dyDescent="0.2">
      <c r="A614" s="39">
        <f t="shared" si="27"/>
        <v>42659</v>
      </c>
      <c r="B614" s="16">
        <v>10.484999999999999</v>
      </c>
      <c r="C614" s="16">
        <v>98.8</v>
      </c>
      <c r="D614" s="16">
        <v>22.8</v>
      </c>
      <c r="E614" s="16">
        <v>21.43</v>
      </c>
      <c r="F614" s="16">
        <v>24.89</v>
      </c>
      <c r="G614" s="16">
        <v>2.19</v>
      </c>
      <c r="H614" s="16">
        <v>8.7799999999999994</v>
      </c>
      <c r="I614" s="16">
        <v>185.72</v>
      </c>
      <c r="J614" s="38">
        <v>1.101</v>
      </c>
      <c r="K614" s="16">
        <v>5.6</v>
      </c>
      <c r="L614" s="16">
        <v>24.4</v>
      </c>
      <c r="M614" s="16">
        <v>12.181281087810941</v>
      </c>
      <c r="N614" s="16">
        <f t="shared" si="26"/>
        <v>2.1752287656805254</v>
      </c>
      <c r="O614" s="16">
        <v>3.9239999999999999</v>
      </c>
      <c r="P614" s="124">
        <f t="shared" si="25"/>
        <v>0.70071428571428573</v>
      </c>
      <c r="Q614" s="16">
        <v>729.26</v>
      </c>
      <c r="S614" s="1"/>
    </row>
    <row r="615" spans="1:19" x14ac:dyDescent="0.2">
      <c r="A615" s="39">
        <f t="shared" si="27"/>
        <v>42660</v>
      </c>
      <c r="B615" s="16">
        <v>40.045000000000002</v>
      </c>
      <c r="C615" s="16">
        <v>94.15</v>
      </c>
      <c r="D615" s="16">
        <v>23.34</v>
      </c>
      <c r="E615" s="16">
        <v>21.74</v>
      </c>
      <c r="F615" s="16">
        <v>28.57</v>
      </c>
      <c r="G615" s="16">
        <v>2.2200000000000002</v>
      </c>
      <c r="H615" s="16">
        <v>9.17</v>
      </c>
      <c r="I615" s="16">
        <v>161.13999999999999</v>
      </c>
      <c r="J615" s="38">
        <v>2.6280000000000001</v>
      </c>
      <c r="K615" s="16">
        <v>11.79</v>
      </c>
      <c r="L615" s="16">
        <v>24.32</v>
      </c>
      <c r="M615" s="16">
        <v>25.228204080327835</v>
      </c>
      <c r="N615" s="16">
        <f t="shared" si="26"/>
        <v>2.1397967837428191</v>
      </c>
      <c r="O615" s="16">
        <v>8.1880000000000006</v>
      </c>
      <c r="P615" s="124">
        <f t="shared" ref="P615:P678" si="28">O615/K615</f>
        <v>0.69448685326547932</v>
      </c>
      <c r="Q615" s="16">
        <v>728.74</v>
      </c>
      <c r="S615" s="1"/>
    </row>
    <row r="616" spans="1:19" x14ac:dyDescent="0.2">
      <c r="A616" s="39">
        <f t="shared" si="27"/>
        <v>42661</v>
      </c>
      <c r="B616" s="16">
        <v>0.125</v>
      </c>
      <c r="C616" s="16">
        <v>92.7</v>
      </c>
      <c r="D616" s="16">
        <v>23.56</v>
      </c>
      <c r="E616" s="16">
        <v>21.43</v>
      </c>
      <c r="F616" s="16">
        <v>28.3</v>
      </c>
      <c r="G616" s="16">
        <v>2.87</v>
      </c>
      <c r="H616" s="16">
        <v>9.92</v>
      </c>
      <c r="I616" s="16">
        <v>161.19</v>
      </c>
      <c r="J616" s="38">
        <v>2.774</v>
      </c>
      <c r="K616" s="16">
        <v>13.01</v>
      </c>
      <c r="L616" s="16">
        <v>24.28</v>
      </c>
      <c r="M616" s="16">
        <v>28.314326766643021</v>
      </c>
      <c r="N616" s="16">
        <f t="shared" si="26"/>
        <v>2.1763510197265967</v>
      </c>
      <c r="O616" s="16">
        <v>9.4079999999999995</v>
      </c>
      <c r="P616" s="124">
        <f t="shared" si="28"/>
        <v>0.72313604919292851</v>
      </c>
      <c r="Q616" s="16">
        <v>729.33</v>
      </c>
      <c r="S616" s="1"/>
    </row>
    <row r="617" spans="1:19" x14ac:dyDescent="0.2">
      <c r="A617" s="39">
        <f t="shared" si="27"/>
        <v>42662</v>
      </c>
      <c r="B617" s="16">
        <v>0</v>
      </c>
      <c r="C617" s="16">
        <v>92.57</v>
      </c>
      <c r="D617" s="16">
        <v>23.47</v>
      </c>
      <c r="E617" s="16">
        <v>21.43</v>
      </c>
      <c r="F617" s="16">
        <v>27.04</v>
      </c>
      <c r="G617" s="16">
        <v>3.29</v>
      </c>
      <c r="H617" s="16">
        <v>9.92</v>
      </c>
      <c r="I617" s="16">
        <v>161.97999999999999</v>
      </c>
      <c r="J617" s="38">
        <v>2.7029999999999998</v>
      </c>
      <c r="K617" s="16">
        <v>11.9</v>
      </c>
      <c r="L617" s="16">
        <v>24.21</v>
      </c>
      <c r="M617" s="16">
        <v>25.398239340180247</v>
      </c>
      <c r="N617" s="16">
        <f t="shared" si="26"/>
        <v>2.1343058269059032</v>
      </c>
      <c r="O617" s="16">
        <v>8.048</v>
      </c>
      <c r="P617" s="124">
        <f t="shared" si="28"/>
        <v>0.67630252100840338</v>
      </c>
      <c r="Q617" s="16">
        <v>729.05</v>
      </c>
      <c r="S617" s="1"/>
    </row>
    <row r="618" spans="1:19" x14ac:dyDescent="0.2">
      <c r="A618" s="39">
        <f t="shared" si="27"/>
        <v>42663</v>
      </c>
      <c r="B618" s="16">
        <v>0</v>
      </c>
      <c r="C618" s="16">
        <v>92.51</v>
      </c>
      <c r="D618" s="16">
        <v>24.3</v>
      </c>
      <c r="E618" s="16">
        <v>22.27</v>
      </c>
      <c r="F618" s="16">
        <v>28.52</v>
      </c>
      <c r="G618" s="16">
        <v>2.4300000000000002</v>
      </c>
      <c r="H618" s="16">
        <v>8</v>
      </c>
      <c r="I618" s="16">
        <v>157.51</v>
      </c>
      <c r="J618" s="38">
        <v>3.1640000000000001</v>
      </c>
      <c r="K618" s="16">
        <v>14.23</v>
      </c>
      <c r="L618" s="16">
        <v>24.06</v>
      </c>
      <c r="M618" s="16">
        <v>30.87038526637561</v>
      </c>
      <c r="N618" s="16">
        <f t="shared" si="26"/>
        <v>2.1693875802091083</v>
      </c>
      <c r="O618" s="16">
        <v>10.041</v>
      </c>
      <c r="P618" s="124">
        <f t="shared" si="28"/>
        <v>0.70562192550948699</v>
      </c>
      <c r="Q618" s="16">
        <v>728.81</v>
      </c>
      <c r="S618" s="1"/>
    </row>
    <row r="619" spans="1:19" x14ac:dyDescent="0.2">
      <c r="A619" s="39">
        <f t="shared" si="27"/>
        <v>42664</v>
      </c>
      <c r="B619" s="16">
        <v>6.3449999999999998</v>
      </c>
      <c r="C619" s="16">
        <v>94.21</v>
      </c>
      <c r="D619" s="16">
        <v>24.27</v>
      </c>
      <c r="E619" s="16">
        <v>22.57</v>
      </c>
      <c r="F619" s="16">
        <v>29.34</v>
      </c>
      <c r="G619" s="16">
        <v>2.0699999999999998</v>
      </c>
      <c r="H619" s="16">
        <v>7.04</v>
      </c>
      <c r="I619" s="16">
        <v>67.7</v>
      </c>
      <c r="J619" s="38">
        <v>2.36</v>
      </c>
      <c r="K619" s="16">
        <v>10.45</v>
      </c>
      <c r="L619" s="16">
        <v>23.98</v>
      </c>
      <c r="M619" s="16">
        <v>22.285764644589154</v>
      </c>
      <c r="N619" s="16">
        <f t="shared" si="26"/>
        <v>2.1326090568984837</v>
      </c>
      <c r="O619" s="16">
        <v>6.4960000000000004</v>
      </c>
      <c r="P619" s="124">
        <f t="shared" si="28"/>
        <v>0.62162679425837331</v>
      </c>
      <c r="Q619" s="16">
        <v>729.01</v>
      </c>
      <c r="S619" s="1"/>
    </row>
    <row r="620" spans="1:19" x14ac:dyDescent="0.2">
      <c r="A620" s="39">
        <f t="shared" si="27"/>
        <v>42665</v>
      </c>
      <c r="B620" s="16">
        <v>0.25</v>
      </c>
      <c r="C620" s="16">
        <v>96.22</v>
      </c>
      <c r="D620" s="16">
        <v>23.75</v>
      </c>
      <c r="E620" s="16">
        <v>22.6</v>
      </c>
      <c r="F620" s="16">
        <v>26.87</v>
      </c>
      <c r="G620" s="16">
        <v>2.08</v>
      </c>
      <c r="H620" s="16">
        <v>7.64</v>
      </c>
      <c r="I620" s="16">
        <v>341.7</v>
      </c>
      <c r="J620" s="38">
        <v>1.744</v>
      </c>
      <c r="K620" s="16">
        <v>7.8</v>
      </c>
      <c r="L620" s="16">
        <v>23.89</v>
      </c>
      <c r="M620" s="16">
        <v>16.945292364742912</v>
      </c>
      <c r="N620" s="16">
        <f t="shared" si="26"/>
        <v>2.1724733800952452</v>
      </c>
      <c r="O620" s="16">
        <v>4.92</v>
      </c>
      <c r="P620" s="124">
        <f t="shared" si="28"/>
        <v>0.63076923076923075</v>
      </c>
      <c r="Q620" s="16">
        <v>730.02</v>
      </c>
      <c r="S620" s="1"/>
    </row>
    <row r="621" spans="1:19" x14ac:dyDescent="0.2">
      <c r="A621" s="39">
        <f t="shared" si="27"/>
        <v>42666</v>
      </c>
      <c r="B621" s="16">
        <v>25.490000000000002</v>
      </c>
      <c r="C621" s="16">
        <v>98.33</v>
      </c>
      <c r="D621" s="16">
        <v>23.11</v>
      </c>
      <c r="E621" s="16">
        <v>21.91</v>
      </c>
      <c r="F621" s="16">
        <v>27.2</v>
      </c>
      <c r="G621" s="16">
        <v>2.95</v>
      </c>
      <c r="H621" s="16">
        <v>7.06</v>
      </c>
      <c r="I621" s="16">
        <v>332.91</v>
      </c>
      <c r="J621" s="38">
        <v>1.5469999999999999</v>
      </c>
      <c r="K621" s="16">
        <v>7.43</v>
      </c>
      <c r="L621" s="16">
        <v>23.87</v>
      </c>
      <c r="M621" s="16">
        <v>16.459551393762087</v>
      </c>
      <c r="N621" s="16">
        <f t="shared" si="26"/>
        <v>2.215282825539985</v>
      </c>
      <c r="O621" s="16">
        <v>5.51</v>
      </c>
      <c r="P621" s="124">
        <f t="shared" si="28"/>
        <v>0.74158815612382234</v>
      </c>
      <c r="Q621" s="16">
        <v>730.88</v>
      </c>
      <c r="S621" s="1"/>
    </row>
    <row r="622" spans="1:19" x14ac:dyDescent="0.2">
      <c r="A622" s="39">
        <f t="shared" si="27"/>
        <v>42667</v>
      </c>
      <c r="B622" s="16">
        <v>7.2249999999999996</v>
      </c>
      <c r="C622" s="16">
        <v>95.77</v>
      </c>
      <c r="D622" s="16">
        <v>24.08</v>
      </c>
      <c r="E622" s="16">
        <v>22.47</v>
      </c>
      <c r="F622" s="16">
        <v>28.23</v>
      </c>
      <c r="G622" s="16">
        <v>2.77</v>
      </c>
      <c r="H622" s="16">
        <v>8.6999999999999993</v>
      </c>
      <c r="I622" s="16">
        <v>334.3</v>
      </c>
      <c r="J622" s="38">
        <v>2.8410000000000002</v>
      </c>
      <c r="K622" s="16">
        <v>13.68</v>
      </c>
      <c r="L622" s="16">
        <v>23.72</v>
      </c>
      <c r="M622" s="16">
        <v>29.347584730349823</v>
      </c>
      <c r="N622" s="16">
        <f t="shared" si="26"/>
        <v>2.1452912814583205</v>
      </c>
      <c r="O622" s="16">
        <v>10.128</v>
      </c>
      <c r="P622" s="124">
        <f t="shared" si="28"/>
        <v>0.74035087719298243</v>
      </c>
      <c r="Q622" s="16">
        <v>730.53</v>
      </c>
      <c r="S622" s="1"/>
    </row>
    <row r="623" spans="1:19" x14ac:dyDescent="0.2">
      <c r="A623" s="39">
        <f t="shared" si="27"/>
        <v>42668</v>
      </c>
      <c r="B623" s="16">
        <v>6.33</v>
      </c>
      <c r="C623" s="16">
        <v>95.05</v>
      </c>
      <c r="D623" s="16">
        <v>23.37</v>
      </c>
      <c r="E623" s="16">
        <v>21.48</v>
      </c>
      <c r="F623" s="16">
        <v>27.1</v>
      </c>
      <c r="G623" s="16">
        <v>2.46</v>
      </c>
      <c r="H623" s="16">
        <v>10.8</v>
      </c>
      <c r="I623" s="16">
        <v>322.39999999999998</v>
      </c>
      <c r="J623" s="38">
        <v>2.4990000000000001</v>
      </c>
      <c r="K623" s="16">
        <v>11.59</v>
      </c>
      <c r="L623" s="16">
        <v>23.76</v>
      </c>
      <c r="M623" s="16">
        <v>24.533547835808836</v>
      </c>
      <c r="N623" s="16">
        <f t="shared" si="26"/>
        <v>2.1167858357039546</v>
      </c>
      <c r="O623" s="16">
        <v>7.6120000000000001</v>
      </c>
      <c r="P623" s="124">
        <f t="shared" si="28"/>
        <v>0.65677308024158754</v>
      </c>
      <c r="Q623" s="16">
        <v>729.84</v>
      </c>
      <c r="S623" s="1"/>
    </row>
    <row r="624" spans="1:19" x14ac:dyDescent="0.2">
      <c r="A624" s="39">
        <f t="shared" si="27"/>
        <v>42669</v>
      </c>
      <c r="B624" s="16">
        <v>1.2549999999999999</v>
      </c>
      <c r="C624" s="16">
        <v>94.59</v>
      </c>
      <c r="D624" s="16">
        <v>22.1</v>
      </c>
      <c r="E624" s="16">
        <v>20.67</v>
      </c>
      <c r="F624" s="16">
        <v>24.98</v>
      </c>
      <c r="G624" s="16">
        <v>2.09</v>
      </c>
      <c r="H624" s="16">
        <v>7.39</v>
      </c>
      <c r="I624" s="16">
        <v>223.51</v>
      </c>
      <c r="J624" s="38">
        <v>1.5840000000000001</v>
      </c>
      <c r="K624" s="16">
        <v>7.04</v>
      </c>
      <c r="L624" s="16">
        <v>23.82</v>
      </c>
      <c r="M624" s="16">
        <v>15.253752569320904</v>
      </c>
      <c r="N624" s="16">
        <f t="shared" si="26"/>
        <v>2.1667262172330828</v>
      </c>
      <c r="O624" s="16">
        <v>3.6579999999999999</v>
      </c>
      <c r="P624" s="124">
        <f t="shared" si="28"/>
        <v>0.51960227272727266</v>
      </c>
      <c r="Q624" s="16">
        <v>729.48</v>
      </c>
      <c r="S624" s="1"/>
    </row>
    <row r="625" spans="1:19" x14ac:dyDescent="0.2">
      <c r="A625" s="39">
        <f t="shared" si="27"/>
        <v>42670</v>
      </c>
      <c r="B625" s="16">
        <v>2.91</v>
      </c>
      <c r="C625" s="16">
        <v>91.96</v>
      </c>
      <c r="D625" s="16">
        <v>23.1</v>
      </c>
      <c r="E625" s="16">
        <v>20.45</v>
      </c>
      <c r="F625" s="16">
        <v>27.83</v>
      </c>
      <c r="G625" s="16">
        <v>2.48</v>
      </c>
      <c r="H625" s="16">
        <v>7.51</v>
      </c>
      <c r="I625" s="16">
        <v>167.12</v>
      </c>
      <c r="J625" s="38">
        <v>3.052</v>
      </c>
      <c r="K625" s="16">
        <v>13.64</v>
      </c>
      <c r="L625" s="16">
        <v>23.68</v>
      </c>
      <c r="M625" s="16">
        <v>28.816310943341449</v>
      </c>
      <c r="N625" s="16">
        <f t="shared" si="26"/>
        <v>2.1126327671071441</v>
      </c>
      <c r="O625" s="16">
        <v>9.3369999999999997</v>
      </c>
      <c r="P625" s="124">
        <f t="shared" si="28"/>
        <v>0.68453079178885623</v>
      </c>
      <c r="Q625" s="16">
        <v>729.18</v>
      </c>
      <c r="S625" s="1"/>
    </row>
    <row r="626" spans="1:19" x14ac:dyDescent="0.2">
      <c r="A626" s="39">
        <f t="shared" si="27"/>
        <v>42671</v>
      </c>
      <c r="B626" s="16">
        <v>38.844999999999999</v>
      </c>
      <c r="C626" s="16">
        <v>91.76</v>
      </c>
      <c r="D626" s="16">
        <v>23.85</v>
      </c>
      <c r="E626" s="16">
        <v>21.84</v>
      </c>
      <c r="F626" s="16">
        <v>29.16</v>
      </c>
      <c r="G626" s="16">
        <v>2.0699999999999998</v>
      </c>
      <c r="H626" s="16">
        <v>5.45</v>
      </c>
      <c r="I626" s="16">
        <v>144.82</v>
      </c>
      <c r="J626" s="38">
        <v>2.7890000000000001</v>
      </c>
      <c r="K626" s="16">
        <v>12.45</v>
      </c>
      <c r="L626" s="16">
        <v>23.59</v>
      </c>
      <c r="M626" s="16">
        <v>26.489039724141982</v>
      </c>
      <c r="N626" s="16">
        <f t="shared" si="26"/>
        <v>2.1276337127824885</v>
      </c>
      <c r="O626" s="16">
        <v>8.6319999999999997</v>
      </c>
      <c r="P626" s="124">
        <f t="shared" si="28"/>
        <v>0.69333333333333336</v>
      </c>
      <c r="Q626" s="16">
        <v>729.3</v>
      </c>
      <c r="S626" s="1"/>
    </row>
    <row r="627" spans="1:19" x14ac:dyDescent="0.2">
      <c r="A627" s="39">
        <f t="shared" si="27"/>
        <v>42672</v>
      </c>
      <c r="B627" s="16">
        <v>5.43</v>
      </c>
      <c r="C627" s="16">
        <v>92.69</v>
      </c>
      <c r="D627" s="16">
        <v>23.35</v>
      </c>
      <c r="E627" s="16">
        <v>21.88</v>
      </c>
      <c r="F627" s="16">
        <v>25.97</v>
      </c>
      <c r="G627" s="16">
        <v>1.72</v>
      </c>
      <c r="H627" s="16">
        <v>6.47</v>
      </c>
      <c r="I627" s="16">
        <v>85.42</v>
      </c>
      <c r="J627" s="38">
        <v>1.657</v>
      </c>
      <c r="K627" s="16">
        <v>7</v>
      </c>
      <c r="L627" s="16">
        <v>23.5</v>
      </c>
      <c r="M627" s="16">
        <v>15.450744638662112</v>
      </c>
      <c r="N627" s="16">
        <f t="shared" si="26"/>
        <v>2.2072492340945873</v>
      </c>
      <c r="O627" s="16">
        <v>3.4390000000000001</v>
      </c>
      <c r="P627" s="124">
        <f t="shared" si="28"/>
        <v>0.49128571428571427</v>
      </c>
      <c r="Q627" s="16">
        <v>730.15</v>
      </c>
      <c r="S627" s="1"/>
    </row>
    <row r="628" spans="1:19" x14ac:dyDescent="0.2">
      <c r="A628" s="39">
        <f t="shared" si="27"/>
        <v>42673</v>
      </c>
      <c r="B628" s="16">
        <v>21.439999999999998</v>
      </c>
      <c r="C628" s="16">
        <v>92.53</v>
      </c>
      <c r="D628" s="16">
        <v>23.68</v>
      </c>
      <c r="E628" s="16">
        <v>21.7</v>
      </c>
      <c r="F628" s="16">
        <v>28.03</v>
      </c>
      <c r="G628" s="16">
        <v>1.86</v>
      </c>
      <c r="H628" s="16">
        <v>6.08</v>
      </c>
      <c r="I628" s="16">
        <v>355.5</v>
      </c>
      <c r="J628" s="38">
        <v>2.452</v>
      </c>
      <c r="K628" s="16">
        <v>10.61</v>
      </c>
      <c r="L628" s="16">
        <v>23.41</v>
      </c>
      <c r="M628" s="16">
        <v>23.016968101972768</v>
      </c>
      <c r="N628" s="16">
        <f t="shared" si="26"/>
        <v>2.1693655138522874</v>
      </c>
      <c r="O628" s="16">
        <v>6.8979999999999997</v>
      </c>
      <c r="P628" s="124">
        <f t="shared" si="28"/>
        <v>0.65014137606032041</v>
      </c>
      <c r="Q628" s="16">
        <v>730.05</v>
      </c>
      <c r="S628" s="1"/>
    </row>
    <row r="629" spans="1:19" x14ac:dyDescent="0.2">
      <c r="A629" s="39">
        <f t="shared" si="27"/>
        <v>42674</v>
      </c>
      <c r="B629" s="16">
        <v>6.915</v>
      </c>
      <c r="C629" s="16">
        <v>97.93</v>
      </c>
      <c r="D629" s="16">
        <v>22.99</v>
      </c>
      <c r="E629" s="16">
        <v>21.06</v>
      </c>
      <c r="F629" s="16">
        <v>26.33</v>
      </c>
      <c r="G629" s="16">
        <v>2.88</v>
      </c>
      <c r="H629" s="16">
        <v>9.06</v>
      </c>
      <c r="I629" s="16">
        <v>298.8</v>
      </c>
      <c r="J629" s="38">
        <v>2.097</v>
      </c>
      <c r="K629" s="16">
        <v>10.74</v>
      </c>
      <c r="L629" s="16">
        <v>23.35</v>
      </c>
      <c r="M629" s="16">
        <v>23.307272204159812</v>
      </c>
      <c r="N629" s="16">
        <f t="shared" si="26"/>
        <v>2.1701370767374124</v>
      </c>
      <c r="O629" s="16">
        <v>8.9039999999999999</v>
      </c>
      <c r="P629" s="124">
        <f t="shared" si="28"/>
        <v>0.82905027932960895</v>
      </c>
      <c r="Q629" s="16">
        <v>729.32</v>
      </c>
      <c r="S629" s="1"/>
    </row>
    <row r="630" spans="1:19" x14ac:dyDescent="0.2">
      <c r="A630" s="39">
        <f t="shared" si="27"/>
        <v>42675</v>
      </c>
      <c r="B630" s="16">
        <v>23.655000000000001</v>
      </c>
      <c r="C630" s="16">
        <v>94.65</v>
      </c>
      <c r="D630" s="16">
        <v>22.83</v>
      </c>
      <c r="E630" s="16">
        <v>21.06</v>
      </c>
      <c r="F630" s="16">
        <v>26</v>
      </c>
      <c r="G630" s="16">
        <v>1.67</v>
      </c>
      <c r="H630" s="16">
        <v>5.65</v>
      </c>
      <c r="I630" s="16">
        <v>196.11</v>
      </c>
      <c r="J630" s="38">
        <v>1.466</v>
      </c>
      <c r="K630" s="16">
        <v>6.16</v>
      </c>
      <c r="L630" s="16">
        <v>23.27</v>
      </c>
      <c r="M630" s="16">
        <v>13.133495822990529</v>
      </c>
      <c r="N630" s="16">
        <f t="shared" si="26"/>
        <v>2.1320610102257351</v>
      </c>
      <c r="O630" s="16">
        <v>4.1059999999999999</v>
      </c>
      <c r="P630" s="124">
        <f t="shared" si="28"/>
        <v>0.66655844155844157</v>
      </c>
      <c r="Q630" s="16">
        <v>729.43</v>
      </c>
      <c r="S630" s="1"/>
    </row>
    <row r="631" spans="1:19" x14ac:dyDescent="0.2">
      <c r="A631" s="39">
        <f t="shared" si="27"/>
        <v>42676</v>
      </c>
      <c r="B631" s="16">
        <v>56.734999999999999</v>
      </c>
      <c r="C631" s="16">
        <v>88.62</v>
      </c>
      <c r="D631" s="16">
        <v>23.71</v>
      </c>
      <c r="E631" s="16">
        <v>20.6</v>
      </c>
      <c r="F631" s="16">
        <v>28.81</v>
      </c>
      <c r="G631" s="16">
        <v>1.96</v>
      </c>
      <c r="H631" s="16">
        <v>8.08</v>
      </c>
      <c r="I631" s="16">
        <v>153.79</v>
      </c>
      <c r="J631" s="38">
        <v>3.5369999999999999</v>
      </c>
      <c r="K631" s="16">
        <v>16.149999999999999</v>
      </c>
      <c r="L631" s="16">
        <v>23.27</v>
      </c>
      <c r="M631" s="16">
        <v>34.961426706422202</v>
      </c>
      <c r="N631" s="16">
        <f t="shared" si="26"/>
        <v>2.1647942233078763</v>
      </c>
      <c r="O631" s="16">
        <v>11.986000000000001</v>
      </c>
      <c r="P631" s="124">
        <f t="shared" si="28"/>
        <v>0.74216718266253878</v>
      </c>
      <c r="Q631" s="16">
        <v>729.83</v>
      </c>
      <c r="S631" s="1"/>
    </row>
    <row r="632" spans="1:19" x14ac:dyDescent="0.2">
      <c r="A632" s="39">
        <f t="shared" si="27"/>
        <v>42677</v>
      </c>
      <c r="B632" s="16">
        <v>39.33</v>
      </c>
      <c r="C632" s="16">
        <v>94.57</v>
      </c>
      <c r="D632" s="16">
        <v>23.54</v>
      </c>
      <c r="E632" s="16">
        <v>21.6</v>
      </c>
      <c r="F632" s="16">
        <v>28.5</v>
      </c>
      <c r="G632" s="16">
        <v>2.1800000000000002</v>
      </c>
      <c r="H632" s="16">
        <v>8.5500000000000007</v>
      </c>
      <c r="I632" s="16">
        <v>296.42</v>
      </c>
      <c r="J632" s="38">
        <v>2.7029999999999998</v>
      </c>
      <c r="K632" s="16">
        <v>13.79</v>
      </c>
      <c r="L632" s="16">
        <v>23.13</v>
      </c>
      <c r="M632" s="16">
        <v>29.760749675783881</v>
      </c>
      <c r="N632" s="16">
        <f t="shared" si="26"/>
        <v>2.1581399329792519</v>
      </c>
      <c r="O632" s="16">
        <v>10.651</v>
      </c>
      <c r="P632" s="124">
        <f t="shared" si="28"/>
        <v>0.77237128353879625</v>
      </c>
      <c r="Q632" s="16">
        <v>729.92</v>
      </c>
      <c r="S632" s="1"/>
    </row>
    <row r="633" spans="1:19" x14ac:dyDescent="0.2">
      <c r="A633" s="39">
        <f t="shared" si="27"/>
        <v>42678</v>
      </c>
      <c r="B633" s="16">
        <v>5.1899999999999995</v>
      </c>
      <c r="C633" s="16">
        <v>90.53</v>
      </c>
      <c r="D633" s="16">
        <v>23.93</v>
      </c>
      <c r="E633" s="16">
        <v>22.11</v>
      </c>
      <c r="F633" s="16">
        <v>27.93</v>
      </c>
      <c r="G633" s="16">
        <v>2.13</v>
      </c>
      <c r="H633" s="16">
        <v>7.68</v>
      </c>
      <c r="I633" s="16">
        <v>18.03</v>
      </c>
      <c r="J633" s="38">
        <v>2.613</v>
      </c>
      <c r="K633" s="16">
        <v>12.09</v>
      </c>
      <c r="L633" s="16">
        <v>23.06</v>
      </c>
      <c r="M633" s="16">
        <v>26.218002828736996</v>
      </c>
      <c r="N633" s="16">
        <f t="shared" si="26"/>
        <v>2.1685692993165424</v>
      </c>
      <c r="O633" s="16">
        <v>8.09</v>
      </c>
      <c r="P633" s="124">
        <f t="shared" si="28"/>
        <v>0.66914805624483042</v>
      </c>
      <c r="Q633" s="16">
        <v>729.82</v>
      </c>
      <c r="S633" s="1"/>
    </row>
    <row r="634" spans="1:19" x14ac:dyDescent="0.2">
      <c r="A634" s="39">
        <f t="shared" si="27"/>
        <v>42679</v>
      </c>
      <c r="B634" s="16">
        <v>21.82</v>
      </c>
      <c r="C634" s="16">
        <v>92.99</v>
      </c>
      <c r="D634" s="16">
        <v>23.92</v>
      </c>
      <c r="E634" s="16">
        <v>22.11</v>
      </c>
      <c r="F634" s="16">
        <v>28.32</v>
      </c>
      <c r="G634" s="16">
        <v>2.66</v>
      </c>
      <c r="H634" s="16">
        <v>10.58</v>
      </c>
      <c r="I634" s="16">
        <v>337</v>
      </c>
      <c r="J634" s="38">
        <v>2.6949999999999998</v>
      </c>
      <c r="K634" s="16">
        <v>11.99</v>
      </c>
      <c r="L634" s="16">
        <v>23.02</v>
      </c>
      <c r="M634" s="16">
        <v>26.512626932444675</v>
      </c>
      <c r="N634" s="16">
        <f t="shared" si="26"/>
        <v>2.2112282679269954</v>
      </c>
      <c r="O634" s="16">
        <v>8.4049999999999994</v>
      </c>
      <c r="P634" s="124">
        <f t="shared" si="28"/>
        <v>0.70100083402835689</v>
      </c>
      <c r="Q634" s="16">
        <v>730.37</v>
      </c>
      <c r="S634" s="1"/>
    </row>
    <row r="635" spans="1:19" x14ac:dyDescent="0.2">
      <c r="A635" s="39">
        <f t="shared" si="27"/>
        <v>42680</v>
      </c>
      <c r="B635" s="16">
        <v>0.125</v>
      </c>
      <c r="C635" s="16">
        <v>95.03</v>
      </c>
      <c r="D635" s="16">
        <v>22.4</v>
      </c>
      <c r="E635" s="16">
        <v>20.75</v>
      </c>
      <c r="F635" s="16">
        <v>26.12</v>
      </c>
      <c r="G635" s="16">
        <v>3.28</v>
      </c>
      <c r="H635" s="16">
        <v>10.039999999999999</v>
      </c>
      <c r="I635" s="16">
        <v>325.98</v>
      </c>
      <c r="J635" s="38">
        <v>2.802</v>
      </c>
      <c r="K635" s="16">
        <v>13.81</v>
      </c>
      <c r="L635" s="16">
        <v>23.07</v>
      </c>
      <c r="M635" s="16">
        <v>29.214528683514093</v>
      </c>
      <c r="N635" s="16">
        <f t="shared" si="26"/>
        <v>2.1154618887410637</v>
      </c>
      <c r="O635" s="16">
        <v>10.125</v>
      </c>
      <c r="P635" s="124">
        <f t="shared" si="28"/>
        <v>0.73316437364228815</v>
      </c>
      <c r="Q635" s="16">
        <v>730.67</v>
      </c>
      <c r="S635" s="1"/>
    </row>
    <row r="636" spans="1:19" x14ac:dyDescent="0.2">
      <c r="A636" s="39">
        <f t="shared" si="27"/>
        <v>42681</v>
      </c>
      <c r="B636" s="16">
        <v>83.2</v>
      </c>
      <c r="C636" s="16">
        <v>98.71</v>
      </c>
      <c r="D636" s="16">
        <v>21.72</v>
      </c>
      <c r="E636" s="16">
        <v>20.25</v>
      </c>
      <c r="F636" s="16">
        <v>23.48</v>
      </c>
      <c r="G636" s="16">
        <v>3.08</v>
      </c>
      <c r="H636" s="16">
        <v>9.0399999999999991</v>
      </c>
      <c r="I636" s="16">
        <v>325.77999999999997</v>
      </c>
      <c r="J636" s="38">
        <v>0.39200000000000002</v>
      </c>
      <c r="K636" s="16">
        <v>1.73</v>
      </c>
      <c r="L636" s="16">
        <v>22.97</v>
      </c>
      <c r="M636" s="16">
        <v>4.5925072165625398</v>
      </c>
      <c r="N636" s="16">
        <f t="shared" si="26"/>
        <v>2.6546284488800809</v>
      </c>
      <c r="O636" s="16">
        <v>0.621</v>
      </c>
      <c r="P636" s="124">
        <f t="shared" si="28"/>
        <v>0.35895953757225435</v>
      </c>
      <c r="Q636" s="16">
        <v>730.43</v>
      </c>
      <c r="S636" s="1"/>
    </row>
    <row r="637" spans="1:19" x14ac:dyDescent="0.2">
      <c r="A637" s="39">
        <f t="shared" si="27"/>
        <v>42682</v>
      </c>
      <c r="B637" s="16">
        <v>0.125</v>
      </c>
      <c r="C637" s="16">
        <v>90.39</v>
      </c>
      <c r="D637" s="16">
        <v>23.49</v>
      </c>
      <c r="E637" s="16">
        <v>21.03</v>
      </c>
      <c r="F637" s="16">
        <v>26.96</v>
      </c>
      <c r="G637" s="16">
        <v>3.28</v>
      </c>
      <c r="H637" s="16">
        <v>8.25</v>
      </c>
      <c r="I637" s="16">
        <v>320.38</v>
      </c>
      <c r="J637" s="38">
        <v>3.8769999999999998</v>
      </c>
      <c r="K637" s="16">
        <v>17.64</v>
      </c>
      <c r="L637" s="16">
        <v>22.94</v>
      </c>
      <c r="M637" s="16">
        <v>37.679571663209224</v>
      </c>
      <c r="N637" s="16">
        <f t="shared" si="26"/>
        <v>2.136030139637711</v>
      </c>
      <c r="O637" s="16">
        <v>12.612</v>
      </c>
      <c r="P637" s="124">
        <f t="shared" si="28"/>
        <v>0.71496598639455777</v>
      </c>
      <c r="Q637" s="16">
        <v>730.21</v>
      </c>
      <c r="S637" s="1"/>
    </row>
    <row r="638" spans="1:19" x14ac:dyDescent="0.2">
      <c r="A638" s="39">
        <f t="shared" si="27"/>
        <v>42683</v>
      </c>
      <c r="B638" s="16">
        <v>0</v>
      </c>
      <c r="C638" s="16">
        <v>87.51</v>
      </c>
      <c r="D638" s="16">
        <v>24.13</v>
      </c>
      <c r="E638" s="16">
        <v>22.01</v>
      </c>
      <c r="F638" s="16">
        <v>27.7</v>
      </c>
      <c r="G638" s="16">
        <v>3.51</v>
      </c>
      <c r="H638" s="16">
        <v>8.6999999999999993</v>
      </c>
      <c r="I638" s="16">
        <v>329.71</v>
      </c>
      <c r="J638" s="38">
        <v>4.0069999999999997</v>
      </c>
      <c r="K638" s="16">
        <v>18.41</v>
      </c>
      <c r="L638" s="16">
        <v>22.87</v>
      </c>
      <c r="M638" s="16">
        <v>40.376548612545115</v>
      </c>
      <c r="N638" s="16">
        <f t="shared" si="26"/>
        <v>2.1931856932398217</v>
      </c>
      <c r="O638" s="16">
        <v>12.500999999999999</v>
      </c>
      <c r="P638" s="124">
        <f t="shared" si="28"/>
        <v>0.67903313416621403</v>
      </c>
      <c r="Q638" s="16">
        <v>729.78</v>
      </c>
      <c r="S638" s="1"/>
    </row>
    <row r="639" spans="1:19" x14ac:dyDescent="0.2">
      <c r="A639" s="39">
        <f t="shared" si="27"/>
        <v>42684</v>
      </c>
      <c r="B639" s="16">
        <v>8.2349999999999994</v>
      </c>
      <c r="C639" s="16">
        <v>95.86</v>
      </c>
      <c r="D639" s="16">
        <v>23.65</v>
      </c>
      <c r="E639" s="16">
        <v>21.92</v>
      </c>
      <c r="F639" s="16">
        <v>26.87</v>
      </c>
      <c r="G639" s="16">
        <v>3.7</v>
      </c>
      <c r="H639" s="16">
        <v>8.5299999999999994</v>
      </c>
      <c r="I639" s="16">
        <v>337.32</v>
      </c>
      <c r="J639" s="38">
        <v>1.9179999999999999</v>
      </c>
      <c r="K639" s="16">
        <v>9.5399999999999991</v>
      </c>
      <c r="L639" s="16">
        <v>22.65</v>
      </c>
      <c r="M639" s="16">
        <v>20.452442399259724</v>
      </c>
      <c r="N639" s="16">
        <f t="shared" si="26"/>
        <v>2.143861886714856</v>
      </c>
      <c r="O639" s="16">
        <v>6.8319999999999999</v>
      </c>
      <c r="P639" s="124">
        <f t="shared" si="28"/>
        <v>0.71614255765199164</v>
      </c>
      <c r="Q639" s="16">
        <v>730.34</v>
      </c>
      <c r="S639" s="1"/>
    </row>
    <row r="640" spans="1:19" x14ac:dyDescent="0.2">
      <c r="A640" s="39">
        <f t="shared" si="27"/>
        <v>42685</v>
      </c>
      <c r="B640" s="16">
        <v>23.42</v>
      </c>
      <c r="C640" s="16">
        <v>97.36</v>
      </c>
      <c r="D640" s="16">
        <v>22.56</v>
      </c>
      <c r="E640" s="16">
        <v>20.45</v>
      </c>
      <c r="F640" s="16">
        <v>24.52</v>
      </c>
      <c r="G640" s="16">
        <v>2.9</v>
      </c>
      <c r="H640" s="16">
        <v>8.19</v>
      </c>
      <c r="I640" s="16">
        <v>329.81</v>
      </c>
      <c r="J640" s="38">
        <v>0.90500000000000003</v>
      </c>
      <c r="K640" s="16">
        <v>3.98</v>
      </c>
      <c r="L640" s="16">
        <v>22.6</v>
      </c>
      <c r="M640" s="16">
        <v>8.6050110289638813</v>
      </c>
      <c r="N640" s="16">
        <f t="shared" si="26"/>
        <v>2.1620630726039902</v>
      </c>
      <c r="O640" s="16">
        <v>2.794</v>
      </c>
      <c r="P640" s="124">
        <f t="shared" si="28"/>
        <v>0.70201005025125629</v>
      </c>
      <c r="Q640" s="16">
        <v>729.92</v>
      </c>
      <c r="S640" s="1"/>
    </row>
    <row r="641" spans="1:19" x14ac:dyDescent="0.2">
      <c r="A641" s="39">
        <f t="shared" si="27"/>
        <v>42686</v>
      </c>
      <c r="B641" s="16">
        <v>76.28</v>
      </c>
      <c r="C641" s="16">
        <v>99.83</v>
      </c>
      <c r="D641" s="16">
        <v>22.48</v>
      </c>
      <c r="E641" s="16">
        <v>21.18</v>
      </c>
      <c r="F641" s="16">
        <v>23.88</v>
      </c>
      <c r="G641" s="16">
        <v>2.8</v>
      </c>
      <c r="H641" s="16">
        <v>8.15</v>
      </c>
      <c r="I641" s="16">
        <v>307.94</v>
      </c>
      <c r="J641" s="38">
        <v>0.88</v>
      </c>
      <c r="K641" s="16">
        <v>4.21</v>
      </c>
      <c r="L641" s="16">
        <v>22.57</v>
      </c>
      <c r="M641" s="16">
        <v>9.5433153592470052</v>
      </c>
      <c r="N641" s="16">
        <f t="shared" si="26"/>
        <v>2.2668207504149658</v>
      </c>
      <c r="O641" s="16">
        <v>3.53</v>
      </c>
      <c r="P641" s="124">
        <f t="shared" si="28"/>
        <v>0.83847980997624694</v>
      </c>
      <c r="Q641" s="16">
        <v>730.41</v>
      </c>
      <c r="S641" s="1"/>
    </row>
    <row r="642" spans="1:19" x14ac:dyDescent="0.2">
      <c r="A642" s="39">
        <f t="shared" si="27"/>
        <v>42687</v>
      </c>
      <c r="B642" s="16">
        <v>0.125</v>
      </c>
      <c r="C642" s="16">
        <v>95.3</v>
      </c>
      <c r="D642" s="16">
        <v>23.49</v>
      </c>
      <c r="E642" s="16">
        <v>21.63</v>
      </c>
      <c r="F642" s="16">
        <v>26.16</v>
      </c>
      <c r="G642" s="16">
        <v>3.33</v>
      </c>
      <c r="H642" s="16">
        <v>8.92</v>
      </c>
      <c r="I642" s="16">
        <v>317.14999999999998</v>
      </c>
      <c r="J642" s="38">
        <v>2.423</v>
      </c>
      <c r="K642" s="16">
        <v>11.27</v>
      </c>
      <c r="L642" s="16">
        <v>22.5</v>
      </c>
      <c r="M642" s="16">
        <v>24.48326301810858</v>
      </c>
      <c r="N642" s="16">
        <f t="shared" si="26"/>
        <v>2.1724279519173542</v>
      </c>
      <c r="O642" s="16">
        <v>8.59</v>
      </c>
      <c r="P642" s="124">
        <f t="shared" si="28"/>
        <v>0.7622005323868678</v>
      </c>
      <c r="Q642" s="16">
        <v>729.97</v>
      </c>
      <c r="S642" s="1"/>
    </row>
    <row r="643" spans="1:19" x14ac:dyDescent="0.2">
      <c r="A643" s="39">
        <f t="shared" si="27"/>
        <v>42688</v>
      </c>
      <c r="B643" s="16">
        <v>6.8049999999999997</v>
      </c>
      <c r="C643" s="16">
        <v>98.71</v>
      </c>
      <c r="D643" s="16">
        <v>22.73</v>
      </c>
      <c r="E643" s="16">
        <v>21.42</v>
      </c>
      <c r="F643" s="16">
        <v>24.19</v>
      </c>
      <c r="G643" s="16">
        <v>2.62</v>
      </c>
      <c r="H643" s="16">
        <v>8.4700000000000006</v>
      </c>
      <c r="I643" s="16">
        <v>291.91000000000003</v>
      </c>
      <c r="J643" s="38">
        <v>1.1599999999999999</v>
      </c>
      <c r="K643" s="16">
        <v>5.85</v>
      </c>
      <c r="L643" s="16">
        <v>22.49</v>
      </c>
      <c r="M643" s="16">
        <v>12.830058916180738</v>
      </c>
      <c r="N643" s="16">
        <f t="shared" si="26"/>
        <v>2.1931724643043999</v>
      </c>
      <c r="O643" s="16">
        <v>4.5199999999999996</v>
      </c>
      <c r="P643" s="124">
        <f t="shared" si="28"/>
        <v>0.77264957264957257</v>
      </c>
      <c r="Q643" s="16">
        <v>729.45</v>
      </c>
      <c r="S643" s="1"/>
    </row>
    <row r="644" spans="1:19" x14ac:dyDescent="0.2">
      <c r="A644" s="39">
        <f t="shared" si="27"/>
        <v>42689</v>
      </c>
      <c r="B644" s="16">
        <v>6.4050000000000002</v>
      </c>
      <c r="C644" s="16">
        <v>98.73</v>
      </c>
      <c r="D644" s="16">
        <v>22.27</v>
      </c>
      <c r="E644" s="16">
        <v>21.63</v>
      </c>
      <c r="F644" s="16">
        <v>23.78</v>
      </c>
      <c r="G644" s="16">
        <v>2.16</v>
      </c>
      <c r="H644" s="16">
        <v>5.78</v>
      </c>
      <c r="I644" s="16">
        <v>205.24</v>
      </c>
      <c r="J644" s="38">
        <v>1</v>
      </c>
      <c r="K644" s="16">
        <v>4.82</v>
      </c>
      <c r="L644" s="16">
        <v>22.46</v>
      </c>
      <c r="M644" s="16">
        <v>10.952759055371187</v>
      </c>
      <c r="N644" s="16">
        <f t="shared" si="26"/>
        <v>2.2723566504919472</v>
      </c>
      <c r="O644" s="16">
        <v>3.6629999999999998</v>
      </c>
      <c r="P644" s="124">
        <f t="shared" si="28"/>
        <v>0.75995850622406635</v>
      </c>
      <c r="Q644" s="16">
        <v>729.11</v>
      </c>
      <c r="S644" s="1"/>
    </row>
    <row r="645" spans="1:19" x14ac:dyDescent="0.2">
      <c r="A645" s="39">
        <f t="shared" si="27"/>
        <v>42690</v>
      </c>
      <c r="B645" s="16">
        <v>14.824999999999999</v>
      </c>
      <c r="C645" s="16">
        <v>96.52</v>
      </c>
      <c r="D645" s="16">
        <v>22.19</v>
      </c>
      <c r="E645" s="16">
        <v>20.82</v>
      </c>
      <c r="F645" s="16">
        <v>26.43</v>
      </c>
      <c r="G645" s="16">
        <v>2.27</v>
      </c>
      <c r="H645" s="16">
        <v>8.76</v>
      </c>
      <c r="I645" s="16">
        <v>184.35</v>
      </c>
      <c r="J645" s="38">
        <v>1.7649999999999999</v>
      </c>
      <c r="K645" s="16">
        <v>7.99</v>
      </c>
      <c r="L645" s="16">
        <v>22.42</v>
      </c>
      <c r="M645" s="16">
        <v>17.65714221531406</v>
      </c>
      <c r="N645" s="16">
        <f t="shared" si="26"/>
        <v>2.20990515836221</v>
      </c>
      <c r="O645" s="16">
        <v>6.0910000000000002</v>
      </c>
      <c r="P645" s="124">
        <f t="shared" si="28"/>
        <v>0.76232790988735921</v>
      </c>
      <c r="Q645" s="16">
        <v>728.83</v>
      </c>
      <c r="S645" s="1"/>
    </row>
    <row r="646" spans="1:19" x14ac:dyDescent="0.2">
      <c r="A646" s="39">
        <f t="shared" si="27"/>
        <v>42691</v>
      </c>
      <c r="B646" s="16">
        <v>25.740000000000002</v>
      </c>
      <c r="C646" s="16">
        <v>91.47</v>
      </c>
      <c r="D646" s="16">
        <v>22.73</v>
      </c>
      <c r="E646" s="16">
        <v>20.89</v>
      </c>
      <c r="F646" s="16">
        <v>26.8</v>
      </c>
      <c r="G646" s="16">
        <v>2.16</v>
      </c>
      <c r="H646" s="16">
        <v>7.19</v>
      </c>
      <c r="I646" s="16">
        <v>195.95</v>
      </c>
      <c r="J646" s="38">
        <v>3</v>
      </c>
      <c r="K646" s="16">
        <v>13.88</v>
      </c>
      <c r="L646" s="16">
        <v>22.4</v>
      </c>
      <c r="M646" s="16">
        <v>30.408317903727898</v>
      </c>
      <c r="N646" s="16">
        <f t="shared" si="26"/>
        <v>2.1908010017095028</v>
      </c>
      <c r="O646" s="16">
        <v>10.534000000000001</v>
      </c>
      <c r="P646" s="124">
        <f t="shared" si="28"/>
        <v>0.75893371757925077</v>
      </c>
      <c r="Q646" s="16">
        <v>728.64</v>
      </c>
      <c r="S646" s="1"/>
    </row>
    <row r="647" spans="1:19" x14ac:dyDescent="0.2">
      <c r="A647" s="39">
        <f t="shared" si="27"/>
        <v>42692</v>
      </c>
      <c r="B647" s="16">
        <v>16.244999999999997</v>
      </c>
      <c r="C647" s="16">
        <v>90.61</v>
      </c>
      <c r="D647" s="16">
        <v>23.45</v>
      </c>
      <c r="E647" s="16">
        <v>21.23</v>
      </c>
      <c r="F647" s="16">
        <v>28.28</v>
      </c>
      <c r="G647" s="16">
        <v>2.2599999999999998</v>
      </c>
      <c r="H647" s="16">
        <v>6.53</v>
      </c>
      <c r="I647" s="16">
        <v>171.29</v>
      </c>
      <c r="J647" s="38">
        <v>2.823</v>
      </c>
      <c r="K647" s="16">
        <v>13.67</v>
      </c>
      <c r="L647" s="16">
        <v>22.3</v>
      </c>
      <c r="M647" s="16">
        <v>30.323213873771284</v>
      </c>
      <c r="N647" s="16">
        <f t="shared" si="26"/>
        <v>2.2182307149796112</v>
      </c>
      <c r="O647" s="16">
        <v>10.122999999999999</v>
      </c>
      <c r="P647" s="124">
        <f t="shared" si="28"/>
        <v>0.74052670080468175</v>
      </c>
      <c r="Q647" s="16">
        <v>728.87</v>
      </c>
      <c r="S647" s="1"/>
    </row>
    <row r="648" spans="1:19" x14ac:dyDescent="0.2">
      <c r="A648" s="39">
        <f t="shared" si="27"/>
        <v>42693</v>
      </c>
      <c r="B648" s="16">
        <v>13.85</v>
      </c>
      <c r="C648" s="16">
        <v>95.95</v>
      </c>
      <c r="D648" s="16">
        <v>22.61</v>
      </c>
      <c r="E648" s="16">
        <v>21.06</v>
      </c>
      <c r="F648" s="16">
        <v>26.15</v>
      </c>
      <c r="G648" s="16">
        <v>2.37</v>
      </c>
      <c r="H648" s="16">
        <v>8.06</v>
      </c>
      <c r="I648" s="16">
        <v>183.6</v>
      </c>
      <c r="J648" s="38">
        <v>1.869</v>
      </c>
      <c r="K648" s="16">
        <v>8.68</v>
      </c>
      <c r="L648" s="16">
        <v>22.22</v>
      </c>
      <c r="M648" s="16">
        <v>19.124041931662759</v>
      </c>
      <c r="N648" s="16">
        <f t="shared" si="26"/>
        <v>2.2032306372883363</v>
      </c>
      <c r="O648" s="16">
        <v>6.7850000000000001</v>
      </c>
      <c r="P648" s="124">
        <f t="shared" si="28"/>
        <v>0.78168202764976957</v>
      </c>
      <c r="Q648" s="16">
        <v>729.21</v>
      </c>
      <c r="S648" s="1"/>
    </row>
    <row r="649" spans="1:19" x14ac:dyDescent="0.2">
      <c r="A649" s="39">
        <f t="shared" si="27"/>
        <v>42694</v>
      </c>
      <c r="B649" s="16">
        <v>58.125</v>
      </c>
      <c r="C649" s="16">
        <v>97.94</v>
      </c>
      <c r="D649" s="16">
        <v>22.09</v>
      </c>
      <c r="E649" s="16">
        <v>20.96</v>
      </c>
      <c r="F649" s="16">
        <v>25.96</v>
      </c>
      <c r="G649" s="16">
        <v>3.36</v>
      </c>
      <c r="H649" s="16">
        <v>10.35</v>
      </c>
      <c r="I649" s="16">
        <v>234.5</v>
      </c>
      <c r="J649" s="38">
        <v>1.998</v>
      </c>
      <c r="K649" s="16">
        <v>10.14</v>
      </c>
      <c r="L649" s="16">
        <v>22.18</v>
      </c>
      <c r="M649" s="16">
        <v>22.443617500153358</v>
      </c>
      <c r="N649" s="16">
        <f t="shared" si="26"/>
        <v>2.2133745069184769</v>
      </c>
      <c r="O649" s="16">
        <v>8.6449999999999996</v>
      </c>
      <c r="P649" s="124">
        <f t="shared" si="28"/>
        <v>0.85256410256410242</v>
      </c>
      <c r="Q649" s="16">
        <v>729.56</v>
      </c>
      <c r="S649" s="1"/>
    </row>
    <row r="650" spans="1:19" x14ac:dyDescent="0.2">
      <c r="A650" s="39">
        <f t="shared" si="27"/>
        <v>42695</v>
      </c>
      <c r="B650" s="16">
        <v>153.07499999999999</v>
      </c>
      <c r="C650" s="16">
        <v>100</v>
      </c>
      <c r="D650" s="16">
        <v>20.95</v>
      </c>
      <c r="E650" s="16">
        <v>19.91</v>
      </c>
      <c r="F650" s="16">
        <v>21.74</v>
      </c>
      <c r="G650" s="16">
        <v>4.72</v>
      </c>
      <c r="H650" s="16">
        <v>11.88</v>
      </c>
      <c r="I650" s="16">
        <v>231.9</v>
      </c>
      <c r="J650" s="38">
        <v>0.42799999999999999</v>
      </c>
      <c r="K650" s="16">
        <v>2.25</v>
      </c>
      <c r="L650" s="16">
        <v>22.23</v>
      </c>
      <c r="M650" s="16">
        <v>5.5868851665835777</v>
      </c>
      <c r="N650" s="16">
        <f t="shared" ref="N650:N713" si="29">M650/K650</f>
        <v>2.4830600740371458</v>
      </c>
      <c r="O650" s="16">
        <v>2.0459999999999998</v>
      </c>
      <c r="P650" s="124">
        <f t="shared" si="28"/>
        <v>0.90933333333333322</v>
      </c>
      <c r="Q650" s="16">
        <v>728.99</v>
      </c>
      <c r="S650" s="1"/>
    </row>
    <row r="651" spans="1:19" x14ac:dyDescent="0.2">
      <c r="A651" s="39">
        <f t="shared" si="27"/>
        <v>42696</v>
      </c>
      <c r="B651" s="16">
        <v>150.45499999999998</v>
      </c>
      <c r="C651" s="16">
        <v>100</v>
      </c>
      <c r="D651" s="16">
        <v>20.88</v>
      </c>
      <c r="E651" s="16">
        <v>19.77</v>
      </c>
      <c r="F651" s="16">
        <v>22.04</v>
      </c>
      <c r="G651" s="16">
        <v>6.84</v>
      </c>
      <c r="H651" s="16">
        <v>17.7</v>
      </c>
      <c r="I651" s="16">
        <v>257.42</v>
      </c>
      <c r="J651" s="38">
        <v>0.32600000000000001</v>
      </c>
      <c r="K651" s="16">
        <v>1.85</v>
      </c>
      <c r="L651" s="16">
        <v>22.23</v>
      </c>
      <c r="M651" s="16">
        <v>5.0879249909495963</v>
      </c>
      <c r="N651" s="16">
        <f t="shared" si="29"/>
        <v>2.7502297248376193</v>
      </c>
      <c r="O651" s="16">
        <v>1.8049999999999999</v>
      </c>
      <c r="P651" s="124">
        <f t="shared" si="28"/>
        <v>0.97567567567567559</v>
      </c>
      <c r="Q651" s="16">
        <v>727.33</v>
      </c>
      <c r="S651" s="1"/>
    </row>
    <row r="652" spans="1:19" x14ac:dyDescent="0.2">
      <c r="A652" s="39">
        <f t="shared" si="27"/>
        <v>42697</v>
      </c>
      <c r="B652" s="16">
        <v>7.9050000000000002</v>
      </c>
      <c r="C652" s="16">
        <v>96.99</v>
      </c>
      <c r="D652" s="16">
        <v>21.55</v>
      </c>
      <c r="E652" s="16">
        <v>19.98</v>
      </c>
      <c r="F652" s="16">
        <v>24.15</v>
      </c>
      <c r="G652" s="16">
        <v>3.19</v>
      </c>
      <c r="H652" s="16">
        <v>9.11</v>
      </c>
      <c r="I652" s="16">
        <v>199.34</v>
      </c>
      <c r="J652" s="38">
        <v>1.619</v>
      </c>
      <c r="K652" s="16">
        <v>7.74</v>
      </c>
      <c r="L652" s="16">
        <v>22.08</v>
      </c>
      <c r="M652" s="16">
        <v>17.880659093992001</v>
      </c>
      <c r="N652" s="16">
        <f t="shared" si="29"/>
        <v>2.3101626736423775</v>
      </c>
      <c r="O652" s="16">
        <v>6.6059999999999999</v>
      </c>
      <c r="P652" s="124">
        <f t="shared" si="28"/>
        <v>0.8534883720930232</v>
      </c>
      <c r="Q652" s="16">
        <v>728.68</v>
      </c>
      <c r="S652" s="1"/>
    </row>
    <row r="653" spans="1:19" x14ac:dyDescent="0.2">
      <c r="A653" s="39">
        <f t="shared" si="27"/>
        <v>42698</v>
      </c>
      <c r="B653" s="16">
        <v>0.125</v>
      </c>
      <c r="C653" s="16">
        <v>91.66</v>
      </c>
      <c r="D653" s="16">
        <v>23.62</v>
      </c>
      <c r="E653" s="16">
        <v>20.99</v>
      </c>
      <c r="F653" s="16">
        <v>28.18</v>
      </c>
      <c r="G653" s="16">
        <v>2.61</v>
      </c>
      <c r="H653" s="16">
        <v>7.29</v>
      </c>
      <c r="I653" s="16">
        <v>139.75</v>
      </c>
      <c r="J653" s="38">
        <v>3.0190000000000001</v>
      </c>
      <c r="K653" s="16">
        <v>15.14</v>
      </c>
      <c r="L653" s="16">
        <v>21.96</v>
      </c>
      <c r="M653" s="16">
        <v>33.682965456403835</v>
      </c>
      <c r="N653" s="16">
        <f t="shared" si="29"/>
        <v>2.2247665426951011</v>
      </c>
      <c r="O653" s="16">
        <v>10.45</v>
      </c>
      <c r="P653" s="124">
        <f t="shared" si="28"/>
        <v>0.6902245706737119</v>
      </c>
      <c r="Q653" s="16">
        <v>729.48</v>
      </c>
      <c r="S653" s="1"/>
    </row>
    <row r="654" spans="1:19" x14ac:dyDescent="0.2">
      <c r="A654" s="39">
        <f t="shared" si="27"/>
        <v>42699</v>
      </c>
      <c r="B654" s="16">
        <v>1.135</v>
      </c>
      <c r="C654" s="16">
        <v>95.29</v>
      </c>
      <c r="D654" s="16">
        <v>23.61</v>
      </c>
      <c r="E654" s="16">
        <v>22.04</v>
      </c>
      <c r="F654" s="16">
        <v>26.33</v>
      </c>
      <c r="G654" s="16">
        <v>1.92</v>
      </c>
      <c r="H654" s="16">
        <v>6.33</v>
      </c>
      <c r="I654" s="16">
        <v>325.04000000000002</v>
      </c>
      <c r="J654" s="38">
        <v>1.669</v>
      </c>
      <c r="K654" s="16">
        <v>7.56</v>
      </c>
      <c r="L654" s="16">
        <v>21.86</v>
      </c>
      <c r="M654" s="16">
        <v>16.843081128764556</v>
      </c>
      <c r="N654" s="16">
        <f t="shared" si="29"/>
        <v>2.2279207842281159</v>
      </c>
      <c r="O654" s="16">
        <v>4.7859999999999996</v>
      </c>
      <c r="P654" s="124">
        <f t="shared" si="28"/>
        <v>0.633068783068783</v>
      </c>
      <c r="Q654" s="16">
        <v>729.62</v>
      </c>
      <c r="S654" s="1"/>
    </row>
    <row r="655" spans="1:19" x14ac:dyDescent="0.2">
      <c r="A655" s="39">
        <f t="shared" si="27"/>
        <v>42700</v>
      </c>
      <c r="B655" s="16">
        <v>29.759999999999998</v>
      </c>
      <c r="C655" s="16">
        <v>97.64</v>
      </c>
      <c r="D655" s="16">
        <v>23.09</v>
      </c>
      <c r="E655" s="16">
        <v>21.53</v>
      </c>
      <c r="F655" s="16">
        <v>25.89</v>
      </c>
      <c r="G655" s="16">
        <v>2.5</v>
      </c>
      <c r="H655" s="16">
        <v>7.64</v>
      </c>
      <c r="I655" s="16">
        <v>297.83999999999997</v>
      </c>
      <c r="J655" s="38">
        <v>1.782</v>
      </c>
      <c r="K655" s="16">
        <v>8.42</v>
      </c>
      <c r="L655" s="16">
        <v>21.83</v>
      </c>
      <c r="M655" s="16">
        <v>18.859398638508321</v>
      </c>
      <c r="N655" s="16">
        <f t="shared" si="29"/>
        <v>2.239833567518803</v>
      </c>
      <c r="O655" s="16">
        <v>6.8369999999999997</v>
      </c>
      <c r="P655" s="124">
        <f t="shared" si="28"/>
        <v>0.81199524940617573</v>
      </c>
      <c r="Q655" s="16">
        <v>729.98</v>
      </c>
      <c r="S655" s="1"/>
    </row>
    <row r="656" spans="1:19" x14ac:dyDescent="0.2">
      <c r="A656" s="39">
        <f t="shared" si="27"/>
        <v>42701</v>
      </c>
      <c r="B656" s="16">
        <v>7.85</v>
      </c>
      <c r="C656" s="16">
        <v>96.08</v>
      </c>
      <c r="D656" s="16">
        <v>23.46</v>
      </c>
      <c r="E656" s="16">
        <v>21.53</v>
      </c>
      <c r="F656" s="16">
        <v>26.77</v>
      </c>
      <c r="G656" s="16">
        <v>2.34</v>
      </c>
      <c r="H656" s="16">
        <v>6.92</v>
      </c>
      <c r="I656" s="16">
        <v>267.72000000000003</v>
      </c>
      <c r="J656" s="38">
        <v>2.411</v>
      </c>
      <c r="K656" s="16">
        <v>11.38</v>
      </c>
      <c r="L656" s="16">
        <v>21.79</v>
      </c>
      <c r="M656" s="16">
        <v>25.104392836746278</v>
      </c>
      <c r="N656" s="16">
        <f t="shared" si="29"/>
        <v>2.2060099153555601</v>
      </c>
      <c r="O656" s="16">
        <v>9.1180000000000003</v>
      </c>
      <c r="P656" s="124">
        <f t="shared" si="28"/>
        <v>0.80123022847100178</v>
      </c>
      <c r="Q656" s="16">
        <v>729.29</v>
      </c>
      <c r="S656" s="1"/>
    </row>
    <row r="657" spans="1:19" x14ac:dyDescent="0.2">
      <c r="A657" s="39">
        <f t="shared" si="27"/>
        <v>42702</v>
      </c>
      <c r="B657" s="16">
        <v>41.405000000000001</v>
      </c>
      <c r="C657" s="16">
        <v>98.07</v>
      </c>
      <c r="D657" s="16">
        <v>22.91</v>
      </c>
      <c r="E657" s="16">
        <v>21.5</v>
      </c>
      <c r="F657" s="16">
        <v>27.37</v>
      </c>
      <c r="G657" s="16">
        <v>1.45</v>
      </c>
      <c r="H657" s="16">
        <v>5.17</v>
      </c>
      <c r="I657" s="16">
        <v>264.98</v>
      </c>
      <c r="J657" s="38">
        <v>1.575</v>
      </c>
      <c r="K657" s="16">
        <v>7.53</v>
      </c>
      <c r="L657" s="16">
        <v>21.72</v>
      </c>
      <c r="M657" s="16">
        <v>16.590706639928737</v>
      </c>
      <c r="N657" s="16">
        <f t="shared" si="29"/>
        <v>2.2032810942800447</v>
      </c>
      <c r="O657" s="16">
        <v>5.8849999999999998</v>
      </c>
      <c r="P657" s="124">
        <f t="shared" si="28"/>
        <v>0.78154050464807434</v>
      </c>
      <c r="Q657" s="16">
        <v>728.75</v>
      </c>
      <c r="S657" s="1"/>
    </row>
    <row r="658" spans="1:19" x14ac:dyDescent="0.2">
      <c r="A658" s="39">
        <f t="shared" si="27"/>
        <v>42703</v>
      </c>
      <c r="B658" s="16">
        <v>7.7050000000000001</v>
      </c>
      <c r="C658" s="16">
        <v>96.3</v>
      </c>
      <c r="D658" s="16">
        <v>23.49</v>
      </c>
      <c r="E658" s="16">
        <v>22.2</v>
      </c>
      <c r="F658" s="16">
        <v>27.22</v>
      </c>
      <c r="G658" s="16">
        <v>1.9</v>
      </c>
      <c r="H658" s="16">
        <v>6.86</v>
      </c>
      <c r="I658" s="16">
        <v>306.29000000000002</v>
      </c>
      <c r="J658" s="38">
        <v>2.403</v>
      </c>
      <c r="K658" s="16">
        <v>12.22</v>
      </c>
      <c r="L658" s="16">
        <v>21.7</v>
      </c>
      <c r="M658" s="16">
        <v>26.950502286576803</v>
      </c>
      <c r="N658" s="16">
        <f t="shared" si="29"/>
        <v>2.2054420856445827</v>
      </c>
      <c r="O658" s="16">
        <v>9.5950000000000006</v>
      </c>
      <c r="P658" s="124">
        <f t="shared" si="28"/>
        <v>0.78518821603927991</v>
      </c>
      <c r="Q658" s="16">
        <v>728.63</v>
      </c>
      <c r="S658" s="1"/>
    </row>
    <row r="659" spans="1:19" x14ac:dyDescent="0.2">
      <c r="A659" s="39">
        <f t="shared" si="27"/>
        <v>42704</v>
      </c>
      <c r="B659" s="16">
        <v>40.07</v>
      </c>
      <c r="C659" s="16">
        <v>96.18</v>
      </c>
      <c r="D659" s="16">
        <v>23.36</v>
      </c>
      <c r="E659" s="16">
        <v>21.97</v>
      </c>
      <c r="F659" s="16">
        <v>26.4</v>
      </c>
      <c r="G659" s="16">
        <v>1.67</v>
      </c>
      <c r="H659" s="16">
        <v>5.37</v>
      </c>
      <c r="I659" s="16">
        <v>273.56</v>
      </c>
      <c r="J659" s="38">
        <v>1.5169999999999999</v>
      </c>
      <c r="K659" s="16">
        <v>6.89</v>
      </c>
      <c r="L659" s="16">
        <v>21.66</v>
      </c>
      <c r="M659" s="16">
        <v>15.337992598973393</v>
      </c>
      <c r="N659" s="16">
        <f t="shared" si="29"/>
        <v>2.2261237444083299</v>
      </c>
      <c r="O659" s="16">
        <v>5.2220000000000004</v>
      </c>
      <c r="P659" s="124">
        <f t="shared" si="28"/>
        <v>0.75791001451378814</v>
      </c>
      <c r="Q659" s="16">
        <v>729.03</v>
      </c>
      <c r="S659" s="1"/>
    </row>
    <row r="660" spans="1:19" x14ac:dyDescent="0.2">
      <c r="A660" s="39">
        <f t="shared" si="27"/>
        <v>42705</v>
      </c>
      <c r="B660" s="16">
        <v>4.2750000000000004</v>
      </c>
      <c r="C660" s="16">
        <v>96.29</v>
      </c>
      <c r="D660" s="16">
        <v>23.37</v>
      </c>
      <c r="E660" s="16">
        <v>22.07</v>
      </c>
      <c r="F660" s="16">
        <v>25.2</v>
      </c>
      <c r="G660" s="16">
        <v>2.27</v>
      </c>
      <c r="H660" s="16">
        <v>6.82</v>
      </c>
      <c r="I660" s="16">
        <v>22.35</v>
      </c>
      <c r="J660" s="38">
        <v>1.5229999999999999</v>
      </c>
      <c r="K660" s="16">
        <v>7.15</v>
      </c>
      <c r="L660" s="16">
        <v>21.63</v>
      </c>
      <c r="M660" s="16">
        <v>16.055717651612614</v>
      </c>
      <c r="N660" s="16">
        <f t="shared" si="29"/>
        <v>2.2455549163094566</v>
      </c>
      <c r="O660" s="16">
        <v>4.8810000000000002</v>
      </c>
      <c r="P660" s="124">
        <f t="shared" si="28"/>
        <v>0.68265734265734268</v>
      </c>
      <c r="Q660" s="16">
        <v>729.63</v>
      </c>
      <c r="S660" s="1"/>
    </row>
    <row r="661" spans="1:19" x14ac:dyDescent="0.2">
      <c r="A661" s="39">
        <f t="shared" ref="A661:A690" si="30">A660+1</f>
        <v>42706</v>
      </c>
      <c r="B661" s="16">
        <v>2.0299999999999998</v>
      </c>
      <c r="C661" s="16">
        <v>91.34</v>
      </c>
      <c r="D661" s="16">
        <v>23.3</v>
      </c>
      <c r="E661" s="16">
        <v>21.97</v>
      </c>
      <c r="F661" s="16">
        <v>26.13</v>
      </c>
      <c r="G661" s="16">
        <v>4.0599999999999996</v>
      </c>
      <c r="H661" s="16">
        <v>9.07</v>
      </c>
      <c r="I661" s="16">
        <v>341.17</v>
      </c>
      <c r="J661" s="38">
        <v>3.08</v>
      </c>
      <c r="K661" s="16">
        <v>15.17</v>
      </c>
      <c r="L661" s="16">
        <v>21.73</v>
      </c>
      <c r="M661" s="16">
        <v>32.901477181319962</v>
      </c>
      <c r="N661" s="16">
        <f t="shared" si="29"/>
        <v>2.1688514951430431</v>
      </c>
      <c r="O661" s="16">
        <v>9.6329999999999991</v>
      </c>
      <c r="P661" s="124">
        <f t="shared" si="28"/>
        <v>0.6350032959789057</v>
      </c>
      <c r="Q661" s="16">
        <v>730.47</v>
      </c>
      <c r="S661" s="1"/>
    </row>
    <row r="662" spans="1:19" x14ac:dyDescent="0.2">
      <c r="A662" s="39">
        <f t="shared" si="30"/>
        <v>42707</v>
      </c>
      <c r="B662" s="16">
        <v>0.375</v>
      </c>
      <c r="C662" s="16">
        <v>91.24</v>
      </c>
      <c r="D662" s="16">
        <v>23.43</v>
      </c>
      <c r="E662" s="16">
        <v>20.69</v>
      </c>
      <c r="F662" s="16">
        <v>26.89</v>
      </c>
      <c r="G662" s="16">
        <v>2.88</v>
      </c>
      <c r="H662" s="16">
        <v>7.02</v>
      </c>
      <c r="I662" s="16">
        <v>326.33</v>
      </c>
      <c r="J662" s="38">
        <v>3.3340000000000001</v>
      </c>
      <c r="K662" s="16">
        <v>16.82</v>
      </c>
      <c r="L662" s="16">
        <v>21.66</v>
      </c>
      <c r="M662" s="16">
        <v>36.189343938649067</v>
      </c>
      <c r="N662" s="16">
        <f t="shared" si="29"/>
        <v>2.1515662270302656</v>
      </c>
      <c r="O662" s="16">
        <v>10.454000000000001</v>
      </c>
      <c r="P662" s="124">
        <f t="shared" si="28"/>
        <v>0.62152199762187876</v>
      </c>
      <c r="Q662" s="16">
        <v>730.23</v>
      </c>
      <c r="S662" s="1"/>
    </row>
    <row r="663" spans="1:19" x14ac:dyDescent="0.2">
      <c r="A663" s="39">
        <f t="shared" si="30"/>
        <v>42708</v>
      </c>
      <c r="B663" s="16">
        <v>0</v>
      </c>
      <c r="C663" s="16">
        <v>91.22</v>
      </c>
      <c r="D663" s="16">
        <v>23.79</v>
      </c>
      <c r="E663" s="16">
        <v>21.6</v>
      </c>
      <c r="F663" s="16">
        <v>28.34</v>
      </c>
      <c r="G663" s="16">
        <v>1.75</v>
      </c>
      <c r="H663" s="16">
        <v>6.04</v>
      </c>
      <c r="I663" s="16">
        <v>107.09</v>
      </c>
      <c r="J663" s="38">
        <v>3.11</v>
      </c>
      <c r="K663" s="16">
        <v>14.64</v>
      </c>
      <c r="L663" s="16">
        <v>21.6</v>
      </c>
      <c r="M663" s="16">
        <v>32.225137743248482</v>
      </c>
      <c r="N663" s="16">
        <f t="shared" si="29"/>
        <v>2.2011706108776283</v>
      </c>
      <c r="O663" s="16">
        <v>8.2859999999999996</v>
      </c>
      <c r="P663" s="124">
        <f t="shared" si="28"/>
        <v>0.56598360655737701</v>
      </c>
      <c r="Q663" s="16">
        <v>730.25</v>
      </c>
      <c r="S663" s="1"/>
    </row>
    <row r="664" spans="1:19" x14ac:dyDescent="0.2">
      <c r="A664" s="39">
        <f t="shared" si="30"/>
        <v>42709</v>
      </c>
      <c r="B664" s="16">
        <v>0</v>
      </c>
      <c r="C664" s="16">
        <v>93.36</v>
      </c>
      <c r="D664" s="16">
        <v>23.46</v>
      </c>
      <c r="E664" s="16">
        <v>21.84</v>
      </c>
      <c r="F664" s="16">
        <v>26.16</v>
      </c>
      <c r="G664" s="16">
        <v>2.95</v>
      </c>
      <c r="H664" s="16">
        <v>9.02</v>
      </c>
      <c r="I664" s="16">
        <v>353.46</v>
      </c>
      <c r="J664" s="38">
        <v>2.6909999999999998</v>
      </c>
      <c r="K664" s="16">
        <v>12.4</v>
      </c>
      <c r="L664" s="16">
        <v>21.56</v>
      </c>
      <c r="M664" s="16">
        <v>27.168143963186676</v>
      </c>
      <c r="N664" s="16">
        <f t="shared" si="29"/>
        <v>2.1909793518698932</v>
      </c>
      <c r="O664" s="16">
        <v>7.6360000000000001</v>
      </c>
      <c r="P664" s="124">
        <f t="shared" si="28"/>
        <v>0.61580645161290326</v>
      </c>
      <c r="Q664" s="16">
        <v>730.39</v>
      </c>
      <c r="S664" s="1"/>
    </row>
    <row r="665" spans="1:19" x14ac:dyDescent="0.2">
      <c r="A665" s="39">
        <f t="shared" si="30"/>
        <v>42710</v>
      </c>
      <c r="B665" s="16">
        <v>0.755</v>
      </c>
      <c r="C665" s="16">
        <v>92.07</v>
      </c>
      <c r="D665" s="16">
        <v>23.87</v>
      </c>
      <c r="E665" s="16">
        <v>21.97</v>
      </c>
      <c r="F665" s="16">
        <v>27.86</v>
      </c>
      <c r="G665" s="16">
        <v>2.5499999999999998</v>
      </c>
      <c r="H665" s="16">
        <v>8.7799999999999994</v>
      </c>
      <c r="I665" s="16">
        <v>347.85</v>
      </c>
      <c r="J665" s="38">
        <v>2.5590000000000002</v>
      </c>
      <c r="K665" s="16">
        <v>12.36</v>
      </c>
      <c r="L665" s="16">
        <v>21.54</v>
      </c>
      <c r="M665" s="16">
        <v>27.209702377815237</v>
      </c>
      <c r="N665" s="16">
        <f t="shared" si="29"/>
        <v>2.2014322312148251</v>
      </c>
      <c r="O665" s="16">
        <v>8.1780000000000008</v>
      </c>
      <c r="P665" s="124">
        <f t="shared" si="28"/>
        <v>0.66165048543689331</v>
      </c>
      <c r="Q665" s="16">
        <v>730.36</v>
      </c>
      <c r="S665" s="1"/>
    </row>
    <row r="666" spans="1:19" x14ac:dyDescent="0.2">
      <c r="A666" s="39">
        <f t="shared" si="30"/>
        <v>42711</v>
      </c>
      <c r="B666" s="16">
        <v>32.760000000000005</v>
      </c>
      <c r="C666" s="16">
        <v>98.43</v>
      </c>
      <c r="D666" s="16">
        <v>22.74</v>
      </c>
      <c r="E666" s="16">
        <v>21.23</v>
      </c>
      <c r="F666" s="16">
        <v>25.12</v>
      </c>
      <c r="G666" s="16">
        <v>2.4900000000000002</v>
      </c>
      <c r="H666" s="16">
        <v>7.51</v>
      </c>
      <c r="I666" s="16">
        <v>311.12</v>
      </c>
      <c r="J666" s="38">
        <v>1.5029999999999999</v>
      </c>
      <c r="K666" s="16">
        <v>7.58</v>
      </c>
      <c r="L666" s="16">
        <v>21.49</v>
      </c>
      <c r="M666" s="16">
        <v>16.426200982022745</v>
      </c>
      <c r="N666" s="16">
        <f t="shared" si="29"/>
        <v>2.1670449844357185</v>
      </c>
      <c r="O666" s="16">
        <v>5.4930000000000003</v>
      </c>
      <c r="P666" s="124">
        <f t="shared" si="28"/>
        <v>0.72467018469656996</v>
      </c>
      <c r="Q666" s="16">
        <v>730.41</v>
      </c>
      <c r="S666" s="1"/>
    </row>
    <row r="667" spans="1:19" x14ac:dyDescent="0.2">
      <c r="A667" s="39">
        <f t="shared" si="30"/>
        <v>42712</v>
      </c>
      <c r="B667" s="16">
        <v>0.5</v>
      </c>
      <c r="C667" s="16">
        <v>96.74</v>
      </c>
      <c r="D667" s="16">
        <v>22.87</v>
      </c>
      <c r="E667" s="16">
        <v>21.8</v>
      </c>
      <c r="F667" s="16">
        <v>25.59</v>
      </c>
      <c r="G667" s="16">
        <v>2.75</v>
      </c>
      <c r="H667" s="16">
        <v>6.66</v>
      </c>
      <c r="I667" s="16">
        <v>309.14999999999998</v>
      </c>
      <c r="J667" s="38">
        <v>1.905</v>
      </c>
      <c r="K667" s="16">
        <v>9.39</v>
      </c>
      <c r="L667" s="16">
        <v>21.48</v>
      </c>
      <c r="M667" s="16">
        <v>20.710346490041964</v>
      </c>
      <c r="N667" s="16">
        <f t="shared" si="29"/>
        <v>2.2055747060747564</v>
      </c>
      <c r="O667" s="16">
        <v>6.9059999999999997</v>
      </c>
      <c r="P667" s="124">
        <f t="shared" si="28"/>
        <v>0.73546325878594243</v>
      </c>
      <c r="Q667" s="16">
        <v>730.55</v>
      </c>
      <c r="S667" s="1"/>
    </row>
    <row r="668" spans="1:19" x14ac:dyDescent="0.2">
      <c r="A668" s="39">
        <f t="shared" si="30"/>
        <v>42713</v>
      </c>
      <c r="B668" s="16">
        <v>17.875</v>
      </c>
      <c r="C668" s="16">
        <v>97.15</v>
      </c>
      <c r="D668" s="16">
        <v>23.18</v>
      </c>
      <c r="E668" s="16">
        <v>21.13</v>
      </c>
      <c r="F668" s="16">
        <v>26.63</v>
      </c>
      <c r="G668" s="16">
        <v>2.54</v>
      </c>
      <c r="H668" s="16">
        <v>7.08</v>
      </c>
      <c r="I668" s="16">
        <v>321.05</v>
      </c>
      <c r="J668" s="38">
        <v>2.036</v>
      </c>
      <c r="K668" s="16">
        <v>10.050000000000001</v>
      </c>
      <c r="L668" s="16">
        <v>21.39</v>
      </c>
      <c r="M668" s="16">
        <v>22.236603027284264</v>
      </c>
      <c r="N668" s="16">
        <f t="shared" si="29"/>
        <v>2.2125973161476877</v>
      </c>
      <c r="O668" s="16">
        <v>7.4219999999999997</v>
      </c>
      <c r="P668" s="124">
        <f t="shared" si="28"/>
        <v>0.73850746268656708</v>
      </c>
      <c r="Q668" s="16">
        <v>730.69</v>
      </c>
      <c r="S668" s="1"/>
    </row>
    <row r="669" spans="1:19" x14ac:dyDescent="0.2">
      <c r="A669" s="39">
        <f t="shared" si="30"/>
        <v>42714</v>
      </c>
      <c r="B669" s="16">
        <v>9.120000000000001</v>
      </c>
      <c r="C669" s="16">
        <v>98.65</v>
      </c>
      <c r="D669" s="16">
        <v>22.07</v>
      </c>
      <c r="E669" s="16">
        <v>21.03</v>
      </c>
      <c r="F669" s="16">
        <v>24.22</v>
      </c>
      <c r="G669" s="16">
        <v>3.55</v>
      </c>
      <c r="H669" s="16">
        <v>8</v>
      </c>
      <c r="I669" s="16">
        <v>316.19</v>
      </c>
      <c r="J669" s="38">
        <v>1.4550000000000001</v>
      </c>
      <c r="K669" s="16">
        <v>7.61</v>
      </c>
      <c r="L669" s="16">
        <v>21.48</v>
      </c>
      <c r="M669" s="16">
        <v>16.285887332632338</v>
      </c>
      <c r="N669" s="16">
        <f t="shared" si="29"/>
        <v>2.1400640384536582</v>
      </c>
      <c r="O669" s="16">
        <v>6.0309999999999997</v>
      </c>
      <c r="P669" s="124">
        <f t="shared" si="28"/>
        <v>0.79250985545335073</v>
      </c>
      <c r="Q669" s="16">
        <v>730.53</v>
      </c>
      <c r="S669" s="1"/>
    </row>
    <row r="670" spans="1:19" x14ac:dyDescent="0.2">
      <c r="A670" s="39">
        <f t="shared" si="30"/>
        <v>42715</v>
      </c>
      <c r="B670" s="16">
        <v>23.09</v>
      </c>
      <c r="C670" s="16">
        <v>90.55</v>
      </c>
      <c r="D670" s="16">
        <v>23.35</v>
      </c>
      <c r="E670" s="16">
        <v>21.06</v>
      </c>
      <c r="F670" s="16">
        <v>28.11</v>
      </c>
      <c r="G670" s="16">
        <v>2.2400000000000002</v>
      </c>
      <c r="H670" s="16">
        <v>8.41</v>
      </c>
      <c r="I670" s="16">
        <v>298.61</v>
      </c>
      <c r="J670" s="38">
        <v>2.9409999999999998</v>
      </c>
      <c r="K670" s="16">
        <v>14.34</v>
      </c>
      <c r="L670" s="16">
        <v>21.48</v>
      </c>
      <c r="M670" s="16">
        <v>31.228254192345474</v>
      </c>
      <c r="N670" s="16">
        <f t="shared" si="29"/>
        <v>2.1777025238734642</v>
      </c>
      <c r="O670" s="16">
        <v>10.262</v>
      </c>
      <c r="P670" s="124">
        <f t="shared" si="28"/>
        <v>0.71562064156206417</v>
      </c>
      <c r="Q670" s="16">
        <v>729.58</v>
      </c>
      <c r="S670" s="1"/>
    </row>
    <row r="671" spans="1:19" x14ac:dyDescent="0.2">
      <c r="A671" s="39">
        <f t="shared" si="30"/>
        <v>42716</v>
      </c>
      <c r="B671" s="16">
        <v>0</v>
      </c>
      <c r="C671" s="16">
        <v>91.28</v>
      </c>
      <c r="D671" s="16">
        <v>23.8</v>
      </c>
      <c r="E671" s="16">
        <v>22.45</v>
      </c>
      <c r="F671" s="16">
        <v>27</v>
      </c>
      <c r="G671" s="16">
        <v>2.36</v>
      </c>
      <c r="H671" s="16">
        <v>7.92</v>
      </c>
      <c r="I671" s="16">
        <v>355.3</v>
      </c>
      <c r="J671" s="38">
        <v>2.3559999999999999</v>
      </c>
      <c r="K671" s="16">
        <v>10.51</v>
      </c>
      <c r="L671" s="16">
        <v>21.36</v>
      </c>
      <c r="M671" s="16">
        <v>22.781268819006623</v>
      </c>
      <c r="N671" s="16">
        <f t="shared" si="29"/>
        <v>2.167580287250868</v>
      </c>
      <c r="O671" s="16">
        <v>6.9820000000000002</v>
      </c>
      <c r="P671" s="124">
        <f t="shared" si="28"/>
        <v>0.66431969552806858</v>
      </c>
      <c r="Q671" s="16">
        <v>729.95</v>
      </c>
      <c r="S671" s="1"/>
    </row>
    <row r="672" spans="1:19" x14ac:dyDescent="0.2">
      <c r="A672" s="39">
        <f t="shared" si="30"/>
        <v>42717</v>
      </c>
      <c r="B672" s="16">
        <v>4.5649999999999995</v>
      </c>
      <c r="C672" s="16">
        <v>96.27</v>
      </c>
      <c r="D672" s="16">
        <v>23.76</v>
      </c>
      <c r="E672" s="16">
        <v>21.99</v>
      </c>
      <c r="F672" s="16">
        <v>27.67</v>
      </c>
      <c r="G672" s="16">
        <v>2.14</v>
      </c>
      <c r="H672" s="16">
        <v>6.78</v>
      </c>
      <c r="I672" s="16">
        <v>314.89999999999998</v>
      </c>
      <c r="J672" s="38">
        <v>2.1190000000000002</v>
      </c>
      <c r="K672" s="16">
        <v>10.44</v>
      </c>
      <c r="L672" s="16">
        <v>21.33</v>
      </c>
      <c r="M672" s="16">
        <v>22.951217678828623</v>
      </c>
      <c r="N672" s="16">
        <f t="shared" si="29"/>
        <v>2.1983924979720904</v>
      </c>
      <c r="O672" s="16">
        <v>7.6820000000000004</v>
      </c>
      <c r="P672" s="124">
        <f t="shared" si="28"/>
        <v>0.73582375478927209</v>
      </c>
      <c r="Q672" s="16">
        <v>730.06</v>
      </c>
      <c r="S672" s="1"/>
    </row>
    <row r="673" spans="1:19" x14ac:dyDescent="0.2">
      <c r="A673" s="39">
        <f t="shared" si="30"/>
        <v>42718</v>
      </c>
      <c r="B673" s="16">
        <v>0.25</v>
      </c>
      <c r="C673" s="16">
        <v>91.66</v>
      </c>
      <c r="D673" s="16">
        <v>24.33</v>
      </c>
      <c r="E673" s="16">
        <v>22.38</v>
      </c>
      <c r="F673" s="16">
        <v>28.38</v>
      </c>
      <c r="G673" s="16">
        <v>1.87</v>
      </c>
      <c r="H673" s="16">
        <v>6.7</v>
      </c>
      <c r="I673" s="16">
        <v>352.84</v>
      </c>
      <c r="J673" s="38">
        <v>2.3010000000000002</v>
      </c>
      <c r="K673" s="16">
        <v>10.19</v>
      </c>
      <c r="L673" s="16">
        <v>21.29</v>
      </c>
      <c r="M673" s="16">
        <v>22.18363980864121</v>
      </c>
      <c r="N673" s="16">
        <f t="shared" si="29"/>
        <v>2.1770009625751925</v>
      </c>
      <c r="O673" s="16">
        <v>6.1989999999999998</v>
      </c>
      <c r="P673" s="124">
        <f t="shared" si="28"/>
        <v>0.60834151128557412</v>
      </c>
      <c r="Q673" s="16">
        <v>730.17</v>
      </c>
      <c r="S673" s="1"/>
    </row>
    <row r="674" spans="1:19" x14ac:dyDescent="0.2">
      <c r="A674" s="39">
        <f t="shared" si="30"/>
        <v>42719</v>
      </c>
      <c r="B674" s="16">
        <v>0</v>
      </c>
      <c r="C674" s="16">
        <v>88.78</v>
      </c>
      <c r="D674" s="16">
        <v>24.16</v>
      </c>
      <c r="E674" s="16">
        <v>22.89</v>
      </c>
      <c r="F674" s="16">
        <v>26.43</v>
      </c>
      <c r="G674" s="16">
        <v>3.28</v>
      </c>
      <c r="H674" s="16">
        <v>9.35</v>
      </c>
      <c r="I674" s="16">
        <v>13.74</v>
      </c>
      <c r="J674" s="38">
        <v>2.48</v>
      </c>
      <c r="K674" s="16">
        <v>9.59</v>
      </c>
      <c r="L674" s="16">
        <v>21.38</v>
      </c>
      <c r="M674" s="16">
        <v>20.935159369176098</v>
      </c>
      <c r="N674" s="16">
        <f t="shared" si="29"/>
        <v>2.1830197465251406</v>
      </c>
      <c r="O674" s="16">
        <v>4.6539999999999999</v>
      </c>
      <c r="P674" s="124">
        <f t="shared" si="28"/>
        <v>0.48529718456725757</v>
      </c>
      <c r="Q674" s="16">
        <v>730.34</v>
      </c>
      <c r="S674" s="1"/>
    </row>
    <row r="675" spans="1:19" x14ac:dyDescent="0.2">
      <c r="A675" s="39">
        <f t="shared" si="30"/>
        <v>42720</v>
      </c>
      <c r="B675" s="16">
        <v>0</v>
      </c>
      <c r="C675" s="16">
        <v>84.81</v>
      </c>
      <c r="D675" s="16">
        <v>24.54</v>
      </c>
      <c r="E675" s="16">
        <v>22.85</v>
      </c>
      <c r="F675" s="16">
        <v>27.43</v>
      </c>
      <c r="G675" s="16">
        <v>4.25</v>
      </c>
      <c r="H675" s="16">
        <v>10.8</v>
      </c>
      <c r="I675" s="16">
        <v>45.08</v>
      </c>
      <c r="J675" s="38">
        <v>3.1539999999999999</v>
      </c>
      <c r="K675" s="16">
        <v>11.88</v>
      </c>
      <c r="L675" s="16">
        <v>21.39</v>
      </c>
      <c r="M675" s="16">
        <v>26.48230052176978</v>
      </c>
      <c r="N675" s="16">
        <f t="shared" si="29"/>
        <v>2.2291498755698465</v>
      </c>
      <c r="O675" s="16">
        <v>6.6210000000000004</v>
      </c>
      <c r="P675" s="124">
        <f t="shared" si="28"/>
        <v>0.55732323232323233</v>
      </c>
      <c r="Q675" s="16">
        <v>730.3</v>
      </c>
      <c r="S675" s="1"/>
    </row>
    <row r="676" spans="1:19" x14ac:dyDescent="0.2">
      <c r="A676" s="39">
        <f t="shared" si="30"/>
        <v>42721</v>
      </c>
      <c r="B676" s="16">
        <v>0</v>
      </c>
      <c r="C676" s="16">
        <v>78.8</v>
      </c>
      <c r="D676" s="16">
        <v>24.77</v>
      </c>
      <c r="E676" s="16">
        <v>22.58</v>
      </c>
      <c r="F676" s="16">
        <v>29.08</v>
      </c>
      <c r="G676" s="16">
        <v>3.62</v>
      </c>
      <c r="H676" s="16">
        <v>10.68</v>
      </c>
      <c r="I676" s="16">
        <v>46.68</v>
      </c>
      <c r="J676" s="38">
        <v>4.2720000000000002</v>
      </c>
      <c r="K676" s="16">
        <v>17.04</v>
      </c>
      <c r="L676" s="16">
        <v>21.53</v>
      </c>
      <c r="M676" s="16">
        <v>37.156937879242129</v>
      </c>
      <c r="N676" s="16">
        <f t="shared" si="29"/>
        <v>2.1805714717865099</v>
      </c>
      <c r="O676" s="16">
        <v>9.8710000000000004</v>
      </c>
      <c r="P676" s="124">
        <f t="shared" si="28"/>
        <v>0.57928403755868552</v>
      </c>
      <c r="Q676" s="16">
        <v>730.28</v>
      </c>
      <c r="S676" s="1"/>
    </row>
    <row r="677" spans="1:19" x14ac:dyDescent="0.2">
      <c r="A677" s="39">
        <f t="shared" si="30"/>
        <v>42722</v>
      </c>
      <c r="B677" s="16">
        <v>0</v>
      </c>
      <c r="C677" s="16">
        <v>82.6</v>
      </c>
      <c r="D677" s="16">
        <v>24.63</v>
      </c>
      <c r="E677" s="16">
        <v>22.21</v>
      </c>
      <c r="F677" s="16">
        <v>28.57</v>
      </c>
      <c r="G677" s="16">
        <v>4.12</v>
      </c>
      <c r="H677" s="16">
        <v>8.9600000000000009</v>
      </c>
      <c r="I677" s="16">
        <v>43.44</v>
      </c>
      <c r="J677" s="38">
        <v>4.5129999999999999</v>
      </c>
      <c r="K677" s="16">
        <v>19.489999999999998</v>
      </c>
      <c r="L677" s="16">
        <v>21.42</v>
      </c>
      <c r="M677" s="16">
        <v>42.141182833696355</v>
      </c>
      <c r="N677" s="16">
        <f t="shared" si="29"/>
        <v>2.1621951171727223</v>
      </c>
      <c r="O677" s="16">
        <v>10.625</v>
      </c>
      <c r="P677" s="124">
        <f t="shared" si="28"/>
        <v>0.54515135967162653</v>
      </c>
      <c r="Q677" s="16">
        <v>730.01</v>
      </c>
      <c r="S677" s="1"/>
    </row>
    <row r="678" spans="1:19" x14ac:dyDescent="0.2">
      <c r="A678" s="39">
        <f t="shared" si="30"/>
        <v>42723</v>
      </c>
      <c r="B678" s="16">
        <v>0</v>
      </c>
      <c r="C678" s="16">
        <v>82.49</v>
      </c>
      <c r="D678" s="16">
        <v>24.43</v>
      </c>
      <c r="E678" s="16">
        <v>22.35</v>
      </c>
      <c r="F678" s="16">
        <v>27.3</v>
      </c>
      <c r="G678" s="16">
        <v>5.29</v>
      </c>
      <c r="H678" s="16">
        <v>12.11</v>
      </c>
      <c r="I678" s="16">
        <v>44.24</v>
      </c>
      <c r="J678" s="38">
        <v>4.3330000000000002</v>
      </c>
      <c r="K678" s="16">
        <v>17.84</v>
      </c>
      <c r="L678" s="16">
        <v>21.44</v>
      </c>
      <c r="M678" s="16">
        <v>39.186301793578231</v>
      </c>
      <c r="N678" s="16">
        <f t="shared" si="29"/>
        <v>2.1965415803575241</v>
      </c>
      <c r="O678" s="16">
        <v>9.9779999999999998</v>
      </c>
      <c r="P678" s="124">
        <f t="shared" si="28"/>
        <v>0.55930493273542603</v>
      </c>
      <c r="Q678" s="16">
        <v>730.09</v>
      </c>
      <c r="S678" s="1"/>
    </row>
    <row r="679" spans="1:19" x14ac:dyDescent="0.2">
      <c r="A679" s="39">
        <f t="shared" si="30"/>
        <v>42724</v>
      </c>
      <c r="B679" s="16">
        <v>0</v>
      </c>
      <c r="C679" s="16">
        <v>81.319999999999993</v>
      </c>
      <c r="D679" s="16">
        <v>24.09</v>
      </c>
      <c r="E679" s="16">
        <v>22.68</v>
      </c>
      <c r="F679" s="16">
        <v>26.89</v>
      </c>
      <c r="G679" s="16">
        <v>5.61</v>
      </c>
      <c r="H679" s="16">
        <v>12.74</v>
      </c>
      <c r="I679" s="16">
        <v>51.51</v>
      </c>
      <c r="J679" s="38">
        <v>4.2850000000000001</v>
      </c>
      <c r="K679" s="16">
        <v>17.29</v>
      </c>
      <c r="L679" s="16">
        <v>21.51</v>
      </c>
      <c r="M679" s="16">
        <v>38.148464628259546</v>
      </c>
      <c r="N679" s="16">
        <f t="shared" si="29"/>
        <v>2.2063889316517957</v>
      </c>
      <c r="O679" s="16">
        <v>9.6300000000000008</v>
      </c>
      <c r="P679" s="124">
        <f t="shared" ref="P679:P742" si="31">O679/K679</f>
        <v>0.55696934644303076</v>
      </c>
      <c r="Q679" s="16">
        <v>729.31</v>
      </c>
      <c r="S679" s="1"/>
    </row>
    <row r="680" spans="1:19" x14ac:dyDescent="0.2">
      <c r="A680" s="39">
        <f t="shared" si="30"/>
        <v>42725</v>
      </c>
      <c r="B680" s="16">
        <v>0</v>
      </c>
      <c r="C680" s="16">
        <v>79.349999999999994</v>
      </c>
      <c r="D680" s="16">
        <v>24.26</v>
      </c>
      <c r="E680" s="16">
        <v>21.77</v>
      </c>
      <c r="F680" s="16">
        <v>28.03</v>
      </c>
      <c r="G680" s="16">
        <v>4.53</v>
      </c>
      <c r="H680" s="16">
        <v>10.94</v>
      </c>
      <c r="I680" s="16">
        <v>46.95</v>
      </c>
      <c r="J680" s="38">
        <v>4.5810000000000004</v>
      </c>
      <c r="K680" s="16">
        <v>19.059999999999999</v>
      </c>
      <c r="L680" s="16">
        <v>21.52</v>
      </c>
      <c r="M680" s="16">
        <v>42.397790924022402</v>
      </c>
      <c r="N680" s="16">
        <f t="shared" si="29"/>
        <v>2.2244381387210077</v>
      </c>
      <c r="O680" s="16">
        <v>10.391</v>
      </c>
      <c r="P680" s="124">
        <f t="shared" si="31"/>
        <v>0.54517313746065066</v>
      </c>
      <c r="Q680" s="16">
        <v>729.37</v>
      </c>
      <c r="S680" s="1"/>
    </row>
    <row r="681" spans="1:19" x14ac:dyDescent="0.2">
      <c r="A681" s="39">
        <f t="shared" si="30"/>
        <v>42726</v>
      </c>
      <c r="B681" s="16">
        <v>40.365000000000002</v>
      </c>
      <c r="C681" s="16">
        <v>91.44</v>
      </c>
      <c r="D681" s="16">
        <v>22.7</v>
      </c>
      <c r="E681" s="16">
        <v>20.48</v>
      </c>
      <c r="F681" s="16">
        <v>25.72</v>
      </c>
      <c r="G681" s="16">
        <v>2.88</v>
      </c>
      <c r="H681" s="16">
        <v>8.4499999999999993</v>
      </c>
      <c r="I681" s="16">
        <v>353.69</v>
      </c>
      <c r="J681" s="38">
        <v>2.1930000000000001</v>
      </c>
      <c r="K681" s="16">
        <v>10.29</v>
      </c>
      <c r="L681" s="16">
        <v>21.46</v>
      </c>
      <c r="M681" s="16">
        <v>23.419333043605231</v>
      </c>
      <c r="N681" s="16">
        <f t="shared" si="29"/>
        <v>2.275931296754639</v>
      </c>
      <c r="O681" s="16">
        <v>6.9880000000000004</v>
      </c>
      <c r="P681" s="124">
        <f t="shared" si="31"/>
        <v>0.67910592808552006</v>
      </c>
      <c r="Q681" s="16">
        <v>730.43</v>
      </c>
      <c r="S681" s="1"/>
    </row>
    <row r="682" spans="1:19" x14ac:dyDescent="0.2">
      <c r="A682" s="39">
        <f t="shared" si="30"/>
        <v>42727</v>
      </c>
      <c r="B682" s="16">
        <v>10.66</v>
      </c>
      <c r="C682" s="16">
        <v>95.66</v>
      </c>
      <c r="D682" s="16">
        <v>22.48</v>
      </c>
      <c r="E682" s="16">
        <v>20.82</v>
      </c>
      <c r="F682" s="16">
        <v>26.02</v>
      </c>
      <c r="G682" s="16">
        <v>2.7</v>
      </c>
      <c r="H682" s="16">
        <v>12.01</v>
      </c>
      <c r="I682" s="16">
        <v>314.93</v>
      </c>
      <c r="J682" s="38">
        <v>2.6549999999999998</v>
      </c>
      <c r="K682" s="16">
        <v>13.87</v>
      </c>
      <c r="L682" s="16">
        <v>21.42</v>
      </c>
      <c r="M682" s="16">
        <v>30.605223573038693</v>
      </c>
      <c r="N682" s="16">
        <f t="shared" si="29"/>
        <v>2.2065770420359549</v>
      </c>
      <c r="O682" s="16">
        <v>10.363</v>
      </c>
      <c r="P682" s="124">
        <f t="shared" si="31"/>
        <v>0.74715212689257393</v>
      </c>
      <c r="Q682" s="16">
        <v>730.46</v>
      </c>
      <c r="S682" s="1"/>
    </row>
    <row r="683" spans="1:19" x14ac:dyDescent="0.2">
      <c r="A683" s="39">
        <f t="shared" si="30"/>
        <v>42728</v>
      </c>
      <c r="B683" s="16">
        <v>2.6549999999999998</v>
      </c>
      <c r="C683" s="16">
        <v>97.89</v>
      </c>
      <c r="D683" s="16">
        <v>22.87</v>
      </c>
      <c r="E683" s="16">
        <v>21.13</v>
      </c>
      <c r="F683" s="16">
        <v>25.96</v>
      </c>
      <c r="G683" s="16">
        <v>2.74</v>
      </c>
      <c r="H683" s="16">
        <v>7.21</v>
      </c>
      <c r="I683" s="16">
        <v>322.25</v>
      </c>
      <c r="J683" s="38">
        <v>2.1339999999999999</v>
      </c>
      <c r="K683" s="16">
        <v>11.15</v>
      </c>
      <c r="L683" s="16">
        <v>21.33</v>
      </c>
      <c r="M683" s="16">
        <v>25.124264843741226</v>
      </c>
      <c r="N683" s="16">
        <f t="shared" si="29"/>
        <v>2.2532972954028003</v>
      </c>
      <c r="O683" s="16">
        <v>8.5069999999999997</v>
      </c>
      <c r="P683" s="124">
        <f t="shared" si="31"/>
        <v>0.76295964125560534</v>
      </c>
      <c r="Q683" s="16">
        <v>730.3</v>
      </c>
      <c r="S683" s="1"/>
    </row>
    <row r="684" spans="1:19" x14ac:dyDescent="0.2">
      <c r="A684" s="39">
        <f t="shared" si="30"/>
        <v>42729</v>
      </c>
      <c r="B684" s="16">
        <v>9.1350000000000016</v>
      </c>
      <c r="C684" s="16">
        <v>94.89</v>
      </c>
      <c r="D684" s="16">
        <v>23.55</v>
      </c>
      <c r="E684" s="16">
        <v>21.94</v>
      </c>
      <c r="F684" s="16">
        <v>26.46</v>
      </c>
      <c r="G684" s="16">
        <v>1.93</v>
      </c>
      <c r="H684" s="16">
        <v>7.04</v>
      </c>
      <c r="I684" s="16">
        <v>329.81</v>
      </c>
      <c r="J684" s="38">
        <v>1.78</v>
      </c>
      <c r="K684" s="16">
        <v>7.98</v>
      </c>
      <c r="L684" s="16">
        <v>21.38</v>
      </c>
      <c r="M684" s="16">
        <v>18.201980807097243</v>
      </c>
      <c r="N684" s="16">
        <f t="shared" si="29"/>
        <v>2.2809499758267222</v>
      </c>
      <c r="O684" s="16">
        <v>4.8209999999999997</v>
      </c>
      <c r="P684" s="124">
        <f t="shared" si="31"/>
        <v>0.60413533834586464</v>
      </c>
      <c r="Q684" s="16">
        <v>729.74</v>
      </c>
      <c r="S684" s="1"/>
    </row>
    <row r="685" spans="1:19" x14ac:dyDescent="0.2">
      <c r="A685" s="39">
        <f t="shared" si="30"/>
        <v>42730</v>
      </c>
      <c r="B685" s="16">
        <v>0</v>
      </c>
      <c r="C685" s="16">
        <v>90.82</v>
      </c>
      <c r="D685" s="16">
        <v>23.78</v>
      </c>
      <c r="E685" s="16">
        <v>22.14</v>
      </c>
      <c r="F685" s="16">
        <v>27.16</v>
      </c>
      <c r="G685" s="16">
        <v>4.8099999999999996</v>
      </c>
      <c r="H685" s="16">
        <v>12.7</v>
      </c>
      <c r="I685" s="16">
        <v>44.63</v>
      </c>
      <c r="J685" s="38">
        <v>3.0049999999999999</v>
      </c>
      <c r="K685" s="16">
        <v>11.49</v>
      </c>
      <c r="L685" s="16">
        <v>21.45</v>
      </c>
      <c r="M685" s="16">
        <v>26.383372486947113</v>
      </c>
      <c r="N685" s="16">
        <f t="shared" si="29"/>
        <v>2.2962030014749444</v>
      </c>
      <c r="O685" s="16">
        <v>7.9989999999999997</v>
      </c>
      <c r="P685" s="124">
        <f t="shared" si="31"/>
        <v>0.69617058311575275</v>
      </c>
      <c r="Q685" s="16">
        <v>729.76</v>
      </c>
      <c r="S685" s="1"/>
    </row>
    <row r="686" spans="1:19" x14ac:dyDescent="0.2">
      <c r="A686" s="39">
        <f t="shared" si="30"/>
        <v>42731</v>
      </c>
      <c r="B686" s="16">
        <v>0</v>
      </c>
      <c r="C686" s="16">
        <v>84</v>
      </c>
      <c r="D686" s="16">
        <v>23.77</v>
      </c>
      <c r="E686" s="16">
        <v>22.35</v>
      </c>
      <c r="F686" s="16">
        <v>27.14</v>
      </c>
      <c r="G686" s="16">
        <v>5.55</v>
      </c>
      <c r="H686" s="16">
        <v>14.41</v>
      </c>
      <c r="I686" s="16">
        <v>43.73</v>
      </c>
      <c r="J686" s="38">
        <v>4.0199999999999996</v>
      </c>
      <c r="K686" s="16">
        <v>15.75</v>
      </c>
      <c r="L686" s="16">
        <v>21.61</v>
      </c>
      <c r="M686" s="16">
        <v>35.384959655505796</v>
      </c>
      <c r="N686" s="16">
        <f t="shared" si="29"/>
        <v>2.2466641051114791</v>
      </c>
      <c r="O686" s="16">
        <v>9.9429999999999996</v>
      </c>
      <c r="P686" s="124">
        <f t="shared" si="31"/>
        <v>0.63130158730158725</v>
      </c>
      <c r="Q686" s="16">
        <v>729.7</v>
      </c>
      <c r="S686" s="1"/>
    </row>
    <row r="687" spans="1:19" x14ac:dyDescent="0.2">
      <c r="A687" s="39">
        <f t="shared" si="30"/>
        <v>42732</v>
      </c>
      <c r="B687" s="16">
        <v>0</v>
      </c>
      <c r="C687" s="16">
        <v>82.86</v>
      </c>
      <c r="D687" s="16">
        <v>24.33</v>
      </c>
      <c r="E687" s="16">
        <v>22.04</v>
      </c>
      <c r="F687" s="16">
        <v>28.3</v>
      </c>
      <c r="G687" s="16">
        <v>4.07</v>
      </c>
      <c r="H687" s="16">
        <v>9.41</v>
      </c>
      <c r="I687" s="16">
        <v>46.61</v>
      </c>
      <c r="J687" s="38">
        <v>3.9660000000000002</v>
      </c>
      <c r="K687" s="16">
        <v>16.93</v>
      </c>
      <c r="L687" s="16">
        <v>21.55</v>
      </c>
      <c r="M687" s="16">
        <v>38.036922188996613</v>
      </c>
      <c r="N687" s="16">
        <f t="shared" si="29"/>
        <v>2.2467171995863326</v>
      </c>
      <c r="O687" s="16">
        <v>9.6690000000000005</v>
      </c>
      <c r="P687" s="124">
        <f t="shared" si="31"/>
        <v>0.57111636148848199</v>
      </c>
      <c r="Q687" s="16">
        <v>729.16</v>
      </c>
      <c r="S687" s="1"/>
    </row>
    <row r="688" spans="1:19" x14ac:dyDescent="0.2">
      <c r="A688" s="39">
        <f t="shared" si="30"/>
        <v>42733</v>
      </c>
      <c r="B688" s="16">
        <v>0.75</v>
      </c>
      <c r="C688" s="16">
        <v>82.52</v>
      </c>
      <c r="D688" s="16">
        <v>23.74</v>
      </c>
      <c r="E688" s="16">
        <v>21.63</v>
      </c>
      <c r="F688" s="16">
        <v>27.87</v>
      </c>
      <c r="G688" s="16">
        <v>4.0199999999999996</v>
      </c>
      <c r="H688" s="16">
        <v>10.25</v>
      </c>
      <c r="I688" s="16">
        <v>5.52</v>
      </c>
      <c r="J688" s="38">
        <v>4.1449999999999996</v>
      </c>
      <c r="K688" s="16">
        <v>17.13</v>
      </c>
      <c r="L688" s="16">
        <v>21.67</v>
      </c>
      <c r="M688" s="16">
        <v>37.715254875769716</v>
      </c>
      <c r="N688" s="16">
        <f t="shared" si="29"/>
        <v>2.2017078152813614</v>
      </c>
      <c r="O688" s="16">
        <v>9.4109999999999996</v>
      </c>
      <c r="P688" s="124">
        <f t="shared" si="31"/>
        <v>0.54938704028021013</v>
      </c>
      <c r="Q688" s="16">
        <v>729.72</v>
      </c>
      <c r="S688" s="1"/>
    </row>
    <row r="689" spans="1:19" x14ac:dyDescent="0.2">
      <c r="A689" s="39">
        <f t="shared" si="30"/>
        <v>42734</v>
      </c>
      <c r="B689" s="16">
        <v>0.125</v>
      </c>
      <c r="C689" s="16">
        <v>83.25</v>
      </c>
      <c r="D689" s="16">
        <v>23.9</v>
      </c>
      <c r="E689" s="16">
        <v>21.43</v>
      </c>
      <c r="F689" s="16">
        <v>27.67</v>
      </c>
      <c r="G689" s="16">
        <v>3.78</v>
      </c>
      <c r="H689" s="16">
        <v>10.78</v>
      </c>
      <c r="I689" s="16">
        <v>27.3</v>
      </c>
      <c r="J689" s="38">
        <v>3.9689999999999999</v>
      </c>
      <c r="K689" s="16">
        <v>16.36</v>
      </c>
      <c r="L689" s="16">
        <v>21.63</v>
      </c>
      <c r="M689" s="16">
        <v>36.80408015503621</v>
      </c>
      <c r="N689" s="16">
        <f t="shared" si="29"/>
        <v>2.2496381512858319</v>
      </c>
      <c r="O689" s="16">
        <v>9.6829999999999998</v>
      </c>
      <c r="P689" s="124">
        <f t="shared" si="31"/>
        <v>0.59187041564792175</v>
      </c>
      <c r="Q689" s="16">
        <v>730.28</v>
      </c>
      <c r="S689" s="1"/>
    </row>
    <row r="690" spans="1:19" x14ac:dyDescent="0.2">
      <c r="A690" s="39">
        <f t="shared" si="30"/>
        <v>42735</v>
      </c>
      <c r="B690" s="16">
        <v>0.38</v>
      </c>
      <c r="C690" s="16">
        <v>91.13</v>
      </c>
      <c r="D690" s="16">
        <v>23.09</v>
      </c>
      <c r="E690" s="16">
        <v>22.62</v>
      </c>
      <c r="F690" s="16">
        <v>23.53</v>
      </c>
      <c r="G690" s="16">
        <v>4.8099999999999996</v>
      </c>
      <c r="H690" s="16">
        <v>11.09</v>
      </c>
      <c r="I690" s="16">
        <v>49.03</v>
      </c>
      <c r="J690" s="38">
        <v>7.4999999999999997E-2</v>
      </c>
      <c r="K690" s="16">
        <v>14.96</v>
      </c>
      <c r="M690" s="16">
        <v>35.132585166669976</v>
      </c>
      <c r="N690" s="16">
        <f t="shared" si="29"/>
        <v>2.3484348373442496</v>
      </c>
      <c r="P690" s="124"/>
      <c r="Q690" s="16">
        <v>730.21</v>
      </c>
      <c r="S690" s="1"/>
    </row>
    <row r="691" spans="1:19" x14ac:dyDescent="0.2">
      <c r="A691" s="39">
        <v>42736</v>
      </c>
      <c r="B691" s="16">
        <v>0</v>
      </c>
      <c r="G691" s="16">
        <v>4.9800000000000004</v>
      </c>
      <c r="H691" s="16">
        <v>12.33</v>
      </c>
      <c r="I691" s="16">
        <v>52.94</v>
      </c>
      <c r="J691" s="38">
        <v>5.2380000000000004</v>
      </c>
      <c r="K691" s="16">
        <v>18.34</v>
      </c>
      <c r="M691" s="16">
        <v>41.423198580965895</v>
      </c>
      <c r="N691" s="16">
        <f t="shared" si="29"/>
        <v>2.2586258768247491</v>
      </c>
      <c r="P691" s="124"/>
      <c r="Q691" s="16">
        <v>730.01</v>
      </c>
      <c r="S691" s="1"/>
    </row>
    <row r="692" spans="1:19" x14ac:dyDescent="0.2">
      <c r="A692" s="39">
        <f t="shared" ref="A692:A755" si="32">A691+1</f>
        <v>42737</v>
      </c>
      <c r="B692" s="16">
        <v>0</v>
      </c>
      <c r="G692" s="16">
        <v>3.87</v>
      </c>
      <c r="H692" s="16">
        <v>10.27</v>
      </c>
      <c r="I692" s="16">
        <v>38.26</v>
      </c>
      <c r="J692" s="38">
        <v>2.7970000000000002</v>
      </c>
      <c r="K692" s="16">
        <v>18.97</v>
      </c>
      <c r="M692" s="16">
        <v>42.28287888357336</v>
      </c>
      <c r="N692" s="16">
        <f t="shared" si="29"/>
        <v>2.2289340476317006</v>
      </c>
      <c r="P692" s="124"/>
      <c r="Q692" s="16">
        <v>730.16</v>
      </c>
      <c r="S692" s="1"/>
    </row>
    <row r="693" spans="1:19" x14ac:dyDescent="0.2">
      <c r="A693" s="39">
        <f t="shared" si="32"/>
        <v>42738</v>
      </c>
      <c r="B693" s="16">
        <v>0</v>
      </c>
      <c r="C693" s="16">
        <v>85.01</v>
      </c>
      <c r="D693" s="16">
        <v>23.95</v>
      </c>
      <c r="E693" s="16">
        <v>21.67</v>
      </c>
      <c r="F693" s="16">
        <v>26.9</v>
      </c>
      <c r="G693" s="16">
        <v>4.53</v>
      </c>
      <c r="H693" s="16">
        <v>10.07</v>
      </c>
      <c r="I693" s="16">
        <v>351.77</v>
      </c>
      <c r="J693" s="38">
        <v>2.9820000000000002</v>
      </c>
      <c r="K693" s="16">
        <v>18.68</v>
      </c>
      <c r="L693" s="16">
        <v>22.93</v>
      </c>
      <c r="M693" s="16">
        <v>41.599800243129678</v>
      </c>
      <c r="N693" s="16">
        <f t="shared" si="29"/>
        <v>2.2269700344287835</v>
      </c>
      <c r="O693" s="16">
        <v>14.163</v>
      </c>
      <c r="P693" s="124">
        <f t="shared" si="31"/>
        <v>0.75819057815845825</v>
      </c>
      <c r="Q693" s="16">
        <v>729.39</v>
      </c>
      <c r="S693" s="1"/>
    </row>
    <row r="694" spans="1:19" x14ac:dyDescent="0.2">
      <c r="A694" s="39">
        <f t="shared" si="32"/>
        <v>42739</v>
      </c>
      <c r="B694" s="16">
        <v>0</v>
      </c>
      <c r="C694" s="16">
        <v>87.27</v>
      </c>
      <c r="D694" s="16">
        <v>23.74</v>
      </c>
      <c r="E694" s="16">
        <v>21.4</v>
      </c>
      <c r="F694" s="16">
        <v>27.91</v>
      </c>
      <c r="G694" s="16">
        <v>4.57</v>
      </c>
      <c r="H694" s="16">
        <v>10</v>
      </c>
      <c r="I694" s="16">
        <v>351.73</v>
      </c>
      <c r="J694" s="38">
        <v>3.7480000000000002</v>
      </c>
      <c r="K694" s="16">
        <v>20.32</v>
      </c>
      <c r="L694" s="16">
        <v>21.95</v>
      </c>
      <c r="M694" s="16">
        <v>44.532476475431721</v>
      </c>
      <c r="N694" s="16">
        <f t="shared" si="29"/>
        <v>2.1915588816649469</v>
      </c>
      <c r="O694" s="16">
        <v>9.6920000000000002</v>
      </c>
      <c r="P694" s="124">
        <f t="shared" si="31"/>
        <v>0.47696850393700785</v>
      </c>
      <c r="Q694" s="16">
        <v>729.28</v>
      </c>
      <c r="S694" s="1"/>
    </row>
    <row r="695" spans="1:19" x14ac:dyDescent="0.2">
      <c r="A695" s="39">
        <f t="shared" si="32"/>
        <v>42740</v>
      </c>
      <c r="B695" s="16">
        <v>0</v>
      </c>
      <c r="C695" s="16">
        <v>81.73</v>
      </c>
      <c r="D695" s="16">
        <v>24.75</v>
      </c>
      <c r="E695" s="16">
        <v>22.2</v>
      </c>
      <c r="F695" s="16">
        <v>29.83</v>
      </c>
      <c r="G695" s="16">
        <v>3.91</v>
      </c>
      <c r="H695" s="16">
        <v>9.1300000000000008</v>
      </c>
      <c r="I695" s="16">
        <v>6.81</v>
      </c>
      <c r="J695" s="38">
        <v>4.3659999999999997</v>
      </c>
      <c r="K695" s="16">
        <v>18.11</v>
      </c>
      <c r="L695" s="16">
        <v>21.81</v>
      </c>
      <c r="M695" s="16">
        <v>40.102833316197326</v>
      </c>
      <c r="N695" s="16">
        <f t="shared" si="29"/>
        <v>2.2144027231472849</v>
      </c>
      <c r="O695" s="16">
        <v>7.7149999999999999</v>
      </c>
      <c r="P695" s="124">
        <f t="shared" si="31"/>
        <v>0.42600773053561569</v>
      </c>
      <c r="Q695" s="16">
        <v>729.59</v>
      </c>
      <c r="S695" s="1"/>
    </row>
    <row r="696" spans="1:19" x14ac:dyDescent="0.2">
      <c r="A696" s="39">
        <f t="shared" si="32"/>
        <v>42741</v>
      </c>
      <c r="B696" s="16">
        <v>0</v>
      </c>
      <c r="C696" s="16">
        <v>87.46</v>
      </c>
      <c r="D696" s="16">
        <v>24.36</v>
      </c>
      <c r="E696" s="16">
        <v>21.93</v>
      </c>
      <c r="F696" s="16">
        <v>28.39</v>
      </c>
      <c r="G696" s="16">
        <v>4.0999999999999996</v>
      </c>
      <c r="H696" s="16">
        <v>9.9600000000000009</v>
      </c>
      <c r="I696" s="16">
        <v>351.04</v>
      </c>
      <c r="J696" s="38">
        <v>3.9769999999999999</v>
      </c>
      <c r="K696" s="16">
        <v>17.88</v>
      </c>
      <c r="L696" s="16">
        <v>21.7</v>
      </c>
      <c r="M696" s="16">
        <v>39.406017070918011</v>
      </c>
      <c r="N696" s="16">
        <f t="shared" si="29"/>
        <v>2.2039159435636475</v>
      </c>
      <c r="O696" s="16">
        <v>9.3070000000000004</v>
      </c>
      <c r="P696" s="124">
        <f t="shared" si="31"/>
        <v>0.5205257270693513</v>
      </c>
      <c r="Q696" s="16">
        <v>730.02</v>
      </c>
      <c r="S696" s="1"/>
    </row>
    <row r="697" spans="1:19" x14ac:dyDescent="0.2">
      <c r="A697" s="39">
        <f t="shared" si="32"/>
        <v>42742</v>
      </c>
      <c r="B697" s="16">
        <v>0</v>
      </c>
      <c r="C697" s="16">
        <v>91.06</v>
      </c>
      <c r="D697" s="16">
        <v>24.72</v>
      </c>
      <c r="E697" s="16">
        <v>22.8</v>
      </c>
      <c r="F697" s="16">
        <v>28.62</v>
      </c>
      <c r="G697" s="16">
        <v>4.07</v>
      </c>
      <c r="H697" s="16">
        <v>9.6999999999999993</v>
      </c>
      <c r="I697" s="16">
        <v>343.14</v>
      </c>
      <c r="J697" s="38">
        <v>3.556</v>
      </c>
      <c r="K697" s="16">
        <v>16.36</v>
      </c>
      <c r="L697" s="16">
        <v>21.65</v>
      </c>
      <c r="M697" s="16">
        <v>36.743427333686419</v>
      </c>
      <c r="N697" s="16">
        <f t="shared" si="29"/>
        <v>2.2459307661177519</v>
      </c>
      <c r="O697" s="16">
        <v>10.275</v>
      </c>
      <c r="P697" s="124">
        <f t="shared" si="31"/>
        <v>0.62805623471882643</v>
      </c>
      <c r="Q697" s="16">
        <v>730.83</v>
      </c>
      <c r="S697" s="1"/>
    </row>
    <row r="698" spans="1:19" x14ac:dyDescent="0.2">
      <c r="A698" s="39">
        <f t="shared" si="32"/>
        <v>42743</v>
      </c>
      <c r="B698" s="16">
        <v>0</v>
      </c>
      <c r="C698" s="16">
        <v>86.19</v>
      </c>
      <c r="D698" s="16">
        <v>25.12</v>
      </c>
      <c r="E698" s="16">
        <v>22.99</v>
      </c>
      <c r="F698" s="16">
        <v>29.54</v>
      </c>
      <c r="G698" s="16">
        <v>4.9000000000000004</v>
      </c>
      <c r="H698" s="16">
        <v>13.6</v>
      </c>
      <c r="I698" s="16">
        <v>29.58</v>
      </c>
      <c r="J698" s="38">
        <v>4.1429999999999998</v>
      </c>
      <c r="K698" s="16">
        <v>16.940000000000001</v>
      </c>
      <c r="L698" s="16">
        <v>21.75</v>
      </c>
      <c r="M698" s="16">
        <v>37.747914087265755</v>
      </c>
      <c r="N698" s="16">
        <f t="shared" si="29"/>
        <v>2.2283302294725944</v>
      </c>
      <c r="O698" s="16">
        <v>9.7330000000000005</v>
      </c>
      <c r="P698" s="124">
        <f t="shared" si="31"/>
        <v>0.57455726092089732</v>
      </c>
      <c r="Q698" s="16">
        <v>731.43</v>
      </c>
      <c r="S698" s="1"/>
    </row>
    <row r="699" spans="1:19" x14ac:dyDescent="0.2">
      <c r="A699" s="39">
        <f t="shared" si="32"/>
        <v>42744</v>
      </c>
      <c r="B699" s="16">
        <v>1.78</v>
      </c>
      <c r="C699" s="16">
        <v>77.459999999999994</v>
      </c>
      <c r="D699" s="16">
        <v>24.58</v>
      </c>
      <c r="E699" s="16">
        <v>21.51</v>
      </c>
      <c r="F699" s="16">
        <v>28.13</v>
      </c>
      <c r="G699" s="16">
        <v>4.8499999999999996</v>
      </c>
      <c r="H699" s="16">
        <v>14.41</v>
      </c>
      <c r="I699" s="16">
        <v>33.74</v>
      </c>
      <c r="J699" s="38">
        <v>4.5030000000000001</v>
      </c>
      <c r="K699" s="16">
        <v>15.78</v>
      </c>
      <c r="L699" s="16">
        <v>22.02</v>
      </c>
      <c r="M699" s="16">
        <v>35.331823636801914</v>
      </c>
      <c r="N699" s="16">
        <f t="shared" si="29"/>
        <v>2.2390255790115283</v>
      </c>
      <c r="O699" s="16">
        <v>8.7970000000000006</v>
      </c>
      <c r="P699" s="124">
        <f t="shared" si="31"/>
        <v>0.55747782002534862</v>
      </c>
      <c r="Q699" s="16">
        <v>731.95</v>
      </c>
      <c r="S699" s="1"/>
    </row>
    <row r="700" spans="1:19" x14ac:dyDescent="0.2">
      <c r="A700" s="39">
        <f t="shared" si="32"/>
        <v>42745</v>
      </c>
      <c r="B700" s="16">
        <v>0.63500000000000001</v>
      </c>
      <c r="C700" s="16">
        <v>80.58</v>
      </c>
      <c r="D700" s="16">
        <v>23.98</v>
      </c>
      <c r="E700" s="16">
        <v>21.57</v>
      </c>
      <c r="F700" s="16">
        <v>27.44</v>
      </c>
      <c r="G700" s="16">
        <v>5.15</v>
      </c>
      <c r="H700" s="16">
        <v>13.6</v>
      </c>
      <c r="I700" s="16">
        <v>37.08</v>
      </c>
      <c r="J700" s="38">
        <v>4.5039999999999996</v>
      </c>
      <c r="K700" s="16">
        <v>17.98</v>
      </c>
      <c r="L700" s="16">
        <v>21.99</v>
      </c>
      <c r="M700" s="16">
        <v>40.662273513120276</v>
      </c>
      <c r="N700" s="16">
        <f t="shared" si="29"/>
        <v>2.261528004066756</v>
      </c>
      <c r="O700" s="16">
        <v>10.477</v>
      </c>
      <c r="P700" s="124">
        <f t="shared" si="31"/>
        <v>0.58270300333704117</v>
      </c>
      <c r="Q700" s="16">
        <v>730.53</v>
      </c>
      <c r="S700" s="1"/>
    </row>
    <row r="701" spans="1:19" x14ac:dyDescent="0.2">
      <c r="A701" s="39">
        <f t="shared" si="32"/>
        <v>42746</v>
      </c>
      <c r="B701" s="16">
        <v>0</v>
      </c>
      <c r="C701" s="16">
        <v>78.260000000000005</v>
      </c>
      <c r="D701" s="16">
        <v>24.1</v>
      </c>
      <c r="E701" s="16">
        <v>21.77</v>
      </c>
      <c r="F701" s="16">
        <v>28.28</v>
      </c>
      <c r="G701" s="16">
        <v>4.71</v>
      </c>
      <c r="H701" s="16">
        <v>12.58</v>
      </c>
      <c r="I701" s="16">
        <v>34.28</v>
      </c>
      <c r="J701" s="38">
        <v>5.0780000000000003</v>
      </c>
      <c r="K701" s="16">
        <v>20.34</v>
      </c>
      <c r="L701" s="16">
        <v>22.11</v>
      </c>
      <c r="M701" s="16">
        <v>45.405116782601105</v>
      </c>
      <c r="N701" s="16">
        <f t="shared" si="29"/>
        <v>2.2323066264798972</v>
      </c>
      <c r="O701" s="16">
        <v>10.066000000000001</v>
      </c>
      <c r="P701" s="124">
        <f t="shared" si="31"/>
        <v>0.4948869223205507</v>
      </c>
      <c r="Q701" s="16">
        <v>730.35</v>
      </c>
      <c r="S701" s="1"/>
    </row>
    <row r="702" spans="1:19" x14ac:dyDescent="0.2">
      <c r="A702" s="39">
        <f t="shared" si="32"/>
        <v>42747</v>
      </c>
      <c r="B702" s="16">
        <v>0</v>
      </c>
      <c r="C702" s="16">
        <v>81.02</v>
      </c>
      <c r="D702" s="16">
        <v>24.42</v>
      </c>
      <c r="E702" s="16">
        <v>21.69</v>
      </c>
      <c r="F702" s="16">
        <v>29.12</v>
      </c>
      <c r="G702" s="16">
        <v>5.43</v>
      </c>
      <c r="H702" s="16">
        <v>12.31</v>
      </c>
      <c r="I702" s="16">
        <v>46.32</v>
      </c>
      <c r="J702" s="38">
        <v>5.0010000000000003</v>
      </c>
      <c r="K702" s="16">
        <v>20.54</v>
      </c>
      <c r="L702" s="16">
        <v>22.06</v>
      </c>
      <c r="M702" s="16">
        <v>45.958681777455979</v>
      </c>
      <c r="N702" s="16">
        <f t="shared" si="29"/>
        <v>2.2375210212977596</v>
      </c>
      <c r="O702" s="16">
        <v>10.407999999999999</v>
      </c>
      <c r="P702" s="124">
        <f t="shared" si="31"/>
        <v>0.50671859785783835</v>
      </c>
      <c r="Q702" s="16">
        <v>730.65</v>
      </c>
      <c r="S702" s="1"/>
    </row>
    <row r="703" spans="1:19" x14ac:dyDescent="0.2">
      <c r="A703" s="39">
        <f t="shared" si="32"/>
        <v>42748</v>
      </c>
      <c r="B703" s="16">
        <v>2.5299999999999998</v>
      </c>
      <c r="C703" s="16">
        <v>85.53</v>
      </c>
      <c r="D703" s="16">
        <v>24</v>
      </c>
      <c r="E703" s="16">
        <v>21.99</v>
      </c>
      <c r="F703" s="16">
        <v>27.45</v>
      </c>
      <c r="G703" s="16">
        <v>6.91</v>
      </c>
      <c r="H703" s="16">
        <v>14.82</v>
      </c>
      <c r="I703" s="16">
        <v>55.48</v>
      </c>
      <c r="J703" s="38">
        <v>4.2329999999999997</v>
      </c>
      <c r="K703" s="16">
        <v>17.670000000000002</v>
      </c>
      <c r="L703" s="16">
        <v>22.04</v>
      </c>
      <c r="M703" s="16">
        <v>39.796199608262256</v>
      </c>
      <c r="N703" s="16">
        <f t="shared" si="29"/>
        <v>2.2521901306317065</v>
      </c>
      <c r="O703" s="16">
        <v>9.9640000000000004</v>
      </c>
      <c r="P703" s="124">
        <f t="shared" si="31"/>
        <v>0.56389360498019236</v>
      </c>
      <c r="Q703" s="16">
        <v>730.93</v>
      </c>
      <c r="S703" s="1"/>
    </row>
    <row r="704" spans="1:19" x14ac:dyDescent="0.2">
      <c r="A704" s="39">
        <f t="shared" si="32"/>
        <v>42749</v>
      </c>
      <c r="B704" s="16">
        <v>0</v>
      </c>
      <c r="C704" s="16">
        <v>75.150000000000006</v>
      </c>
      <c r="D704" s="16">
        <v>23.98</v>
      </c>
      <c r="E704" s="16">
        <v>21.93</v>
      </c>
      <c r="F704" s="16">
        <v>27.64</v>
      </c>
      <c r="G704" s="16">
        <v>5.71</v>
      </c>
      <c r="H704" s="16">
        <v>14.88</v>
      </c>
      <c r="I704" s="16">
        <v>39.93</v>
      </c>
      <c r="J704" s="38">
        <v>5.74</v>
      </c>
      <c r="K704" s="16">
        <v>21.03</v>
      </c>
      <c r="L704" s="16">
        <v>22.39</v>
      </c>
      <c r="M704" s="16">
        <v>46.663792425654933</v>
      </c>
      <c r="N704" s="16">
        <f t="shared" si="29"/>
        <v>2.2189154743535391</v>
      </c>
      <c r="O704" s="16">
        <v>10.378</v>
      </c>
      <c r="P704" s="124">
        <f t="shared" si="31"/>
        <v>0.49348549690917737</v>
      </c>
      <c r="Q704" s="16">
        <v>731.14</v>
      </c>
      <c r="S704" s="1"/>
    </row>
    <row r="705" spans="1:19" x14ac:dyDescent="0.2">
      <c r="A705" s="39">
        <f t="shared" si="32"/>
        <v>42750</v>
      </c>
      <c r="B705" s="16">
        <v>0</v>
      </c>
      <c r="C705" s="16">
        <v>76.650000000000006</v>
      </c>
      <c r="D705" s="16">
        <v>24.07</v>
      </c>
      <c r="E705" s="16">
        <v>21.65</v>
      </c>
      <c r="F705" s="16">
        <v>28.35</v>
      </c>
      <c r="G705" s="16">
        <v>3.95</v>
      </c>
      <c r="H705" s="16">
        <v>11.35</v>
      </c>
      <c r="I705" s="16">
        <v>16.96</v>
      </c>
      <c r="J705" s="38">
        <v>4.9080000000000004</v>
      </c>
      <c r="K705" s="16">
        <v>18.989999999999998</v>
      </c>
      <c r="L705" s="16">
        <v>22.39</v>
      </c>
      <c r="M705" s="16">
        <v>42.180840447655832</v>
      </c>
      <c r="N705" s="16">
        <f t="shared" si="29"/>
        <v>2.2212132937154205</v>
      </c>
      <c r="O705" s="16">
        <v>8.3650000000000002</v>
      </c>
      <c r="P705" s="124">
        <f t="shared" si="31"/>
        <v>0.44049499736703535</v>
      </c>
      <c r="Q705" s="16">
        <v>730.63</v>
      </c>
      <c r="S705" s="1"/>
    </row>
    <row r="706" spans="1:19" x14ac:dyDescent="0.2">
      <c r="A706" s="39">
        <f t="shared" si="32"/>
        <v>42751</v>
      </c>
      <c r="B706" s="16">
        <v>0</v>
      </c>
      <c r="C706" s="16">
        <v>76.319999999999993</v>
      </c>
      <c r="D706" s="16">
        <v>24.45</v>
      </c>
      <c r="E706" s="16">
        <v>21.74</v>
      </c>
      <c r="F706" s="16">
        <v>29.5</v>
      </c>
      <c r="G706" s="16">
        <v>3.46</v>
      </c>
      <c r="H706" s="16">
        <v>8.66</v>
      </c>
      <c r="I706" s="16">
        <v>29.34</v>
      </c>
      <c r="J706" s="38">
        <v>4.6879999999999997</v>
      </c>
      <c r="K706" s="16">
        <v>19.16</v>
      </c>
      <c r="L706" s="16">
        <v>22.37</v>
      </c>
      <c r="M706" s="16">
        <v>42.531365371040607</v>
      </c>
      <c r="N706" s="16">
        <f t="shared" si="29"/>
        <v>2.2197998627891757</v>
      </c>
      <c r="O706" s="16">
        <v>8.0890000000000004</v>
      </c>
      <c r="P706" s="124">
        <f t="shared" si="31"/>
        <v>0.42218162839248435</v>
      </c>
      <c r="Q706" s="16">
        <v>730.51</v>
      </c>
      <c r="S706" s="1"/>
    </row>
    <row r="707" spans="1:19" x14ac:dyDescent="0.2">
      <c r="A707" s="39">
        <f t="shared" si="32"/>
        <v>42752</v>
      </c>
      <c r="B707" s="16">
        <v>0</v>
      </c>
      <c r="C707" s="16">
        <v>78.459999999999994</v>
      </c>
      <c r="D707" s="16">
        <v>24.54</v>
      </c>
      <c r="E707" s="16">
        <v>22.02</v>
      </c>
      <c r="F707" s="16">
        <v>29.58</v>
      </c>
      <c r="G707" s="16">
        <v>4.54</v>
      </c>
      <c r="H707" s="16">
        <v>10.51</v>
      </c>
      <c r="I707" s="16">
        <v>48.44</v>
      </c>
      <c r="J707" s="38">
        <v>5.1840000000000002</v>
      </c>
      <c r="K707" s="16">
        <v>20.9</v>
      </c>
      <c r="L707" s="16">
        <v>22.34</v>
      </c>
      <c r="M707" s="16">
        <v>46.475008359202938</v>
      </c>
      <c r="N707" s="16">
        <f t="shared" si="29"/>
        <v>2.2236846104881791</v>
      </c>
      <c r="O707" s="16">
        <v>9.3000000000000007</v>
      </c>
      <c r="P707" s="124">
        <f t="shared" si="31"/>
        <v>0.44497607655502397</v>
      </c>
      <c r="Q707" s="16">
        <v>730.77</v>
      </c>
      <c r="S707" s="1"/>
    </row>
    <row r="708" spans="1:19" x14ac:dyDescent="0.2">
      <c r="A708" s="39">
        <f t="shared" si="32"/>
        <v>42753</v>
      </c>
      <c r="B708" s="16">
        <v>0</v>
      </c>
      <c r="C708" s="16">
        <v>78.66</v>
      </c>
      <c r="D708" s="16">
        <v>24.41</v>
      </c>
      <c r="E708" s="16">
        <v>21.76</v>
      </c>
      <c r="F708" s="16">
        <v>29.52</v>
      </c>
      <c r="G708" s="16">
        <v>4.21</v>
      </c>
      <c r="H708" s="16">
        <v>11.13</v>
      </c>
      <c r="I708" s="16">
        <v>28.88</v>
      </c>
      <c r="J708" s="38">
        <v>4.7039999999999997</v>
      </c>
      <c r="K708" s="16">
        <v>18.84</v>
      </c>
      <c r="L708" s="16">
        <v>22.43</v>
      </c>
      <c r="M708" s="16">
        <v>42.096254817881693</v>
      </c>
      <c r="N708" s="16">
        <f t="shared" si="29"/>
        <v>2.2344084298238691</v>
      </c>
      <c r="O708" s="16">
        <v>8.5329999999999995</v>
      </c>
      <c r="P708" s="124">
        <f t="shared" si="31"/>
        <v>0.45291932059447981</v>
      </c>
      <c r="Q708" s="16">
        <v>731.28</v>
      </c>
      <c r="S708" s="1"/>
    </row>
    <row r="709" spans="1:19" x14ac:dyDescent="0.2">
      <c r="A709" s="39">
        <f t="shared" si="32"/>
        <v>42754</v>
      </c>
      <c r="B709" s="16">
        <v>3.6749999999999998</v>
      </c>
      <c r="C709" s="16">
        <v>81.86</v>
      </c>
      <c r="D709" s="16">
        <v>24.02</v>
      </c>
      <c r="E709" s="16">
        <v>21.69</v>
      </c>
      <c r="F709" s="16">
        <v>29.04</v>
      </c>
      <c r="G709" s="16">
        <v>3.16</v>
      </c>
      <c r="H709" s="16">
        <v>8.8800000000000008</v>
      </c>
      <c r="I709" s="16">
        <v>9.75</v>
      </c>
      <c r="J709" s="38">
        <v>3.4729999999999999</v>
      </c>
      <c r="K709" s="16">
        <v>13.26</v>
      </c>
      <c r="L709" s="16">
        <v>22.4</v>
      </c>
      <c r="M709" s="16">
        <v>29.502327184819165</v>
      </c>
      <c r="N709" s="16">
        <f t="shared" si="29"/>
        <v>2.2249115523996355</v>
      </c>
      <c r="O709" s="16">
        <v>5.556</v>
      </c>
      <c r="P709" s="124">
        <f t="shared" si="31"/>
        <v>0.41900452488687784</v>
      </c>
      <c r="Q709" s="16">
        <v>730.79</v>
      </c>
      <c r="S709" s="1"/>
    </row>
    <row r="710" spans="1:19" x14ac:dyDescent="0.2">
      <c r="A710" s="39">
        <f t="shared" si="32"/>
        <v>42755</v>
      </c>
      <c r="B710" s="16">
        <v>0</v>
      </c>
      <c r="C710" s="16">
        <v>81.06</v>
      </c>
      <c r="D710" s="16">
        <v>24.34</v>
      </c>
      <c r="E710" s="16">
        <v>21.76</v>
      </c>
      <c r="F710" s="16">
        <v>29.21</v>
      </c>
      <c r="G710" s="16">
        <v>3.2</v>
      </c>
      <c r="H710" s="16">
        <v>8.1300000000000008</v>
      </c>
      <c r="I710" s="16">
        <v>14.62</v>
      </c>
      <c r="J710" s="38">
        <v>4.1900000000000004</v>
      </c>
      <c r="K710" s="16">
        <v>16.86</v>
      </c>
      <c r="L710" s="16">
        <v>22.47</v>
      </c>
      <c r="M710" s="16">
        <v>37.517485206154795</v>
      </c>
      <c r="N710" s="16">
        <f t="shared" si="29"/>
        <v>2.2252363704718148</v>
      </c>
      <c r="O710" s="16">
        <v>8.2629999999999999</v>
      </c>
      <c r="P710" s="124">
        <f t="shared" si="31"/>
        <v>0.49009489916963228</v>
      </c>
      <c r="Q710" s="16">
        <v>731.32</v>
      </c>
      <c r="S710" s="1"/>
    </row>
    <row r="711" spans="1:19" x14ac:dyDescent="0.2">
      <c r="A711" s="39">
        <f t="shared" si="32"/>
        <v>42756</v>
      </c>
      <c r="B711" s="16">
        <v>0</v>
      </c>
      <c r="C711" s="16">
        <v>80.53</v>
      </c>
      <c r="D711" s="16">
        <v>24.48</v>
      </c>
      <c r="E711" s="16">
        <v>21.39</v>
      </c>
      <c r="F711" s="16">
        <v>30.91</v>
      </c>
      <c r="G711" s="16">
        <v>3.63</v>
      </c>
      <c r="H711" s="16">
        <v>9.8000000000000007</v>
      </c>
      <c r="I711" s="16">
        <v>37.22</v>
      </c>
      <c r="J711" s="38">
        <v>4.7140000000000004</v>
      </c>
      <c r="K711" s="16">
        <v>20.98</v>
      </c>
      <c r="L711" s="16">
        <v>22.58</v>
      </c>
      <c r="M711" s="16">
        <v>46.785184468384934</v>
      </c>
      <c r="N711" s="16">
        <f t="shared" si="29"/>
        <v>2.2299897268057642</v>
      </c>
      <c r="O711" s="16">
        <v>9.9060000000000006</v>
      </c>
      <c r="P711" s="124">
        <f t="shared" si="31"/>
        <v>0.47216396568160152</v>
      </c>
      <c r="Q711" s="16">
        <v>732.23</v>
      </c>
      <c r="S711" s="1"/>
    </row>
    <row r="712" spans="1:19" x14ac:dyDescent="0.2">
      <c r="A712" s="39">
        <f t="shared" si="32"/>
        <v>42757</v>
      </c>
      <c r="B712" s="16">
        <v>0</v>
      </c>
      <c r="C712" s="16">
        <v>82.36</v>
      </c>
      <c r="D712" s="16">
        <v>24.31</v>
      </c>
      <c r="E712" s="16">
        <v>20.28</v>
      </c>
      <c r="F712" s="16">
        <v>30.86</v>
      </c>
      <c r="G712" s="16">
        <v>2.61</v>
      </c>
      <c r="H712" s="16">
        <v>7.47</v>
      </c>
      <c r="I712" s="16">
        <v>81.98</v>
      </c>
      <c r="J712" s="38">
        <v>4.6379999999999999</v>
      </c>
      <c r="K712" s="16">
        <v>21.74</v>
      </c>
      <c r="L712" s="16">
        <v>22.62</v>
      </c>
      <c r="M712" s="16">
        <v>47.965408883823919</v>
      </c>
      <c r="N712" s="16">
        <f t="shared" si="29"/>
        <v>2.2063205558336669</v>
      </c>
      <c r="O712" s="16">
        <v>9.7759999999999998</v>
      </c>
      <c r="P712" s="124">
        <f t="shared" si="31"/>
        <v>0.44967801287948483</v>
      </c>
      <c r="Q712" s="16">
        <v>731.21</v>
      </c>
      <c r="S712" s="1"/>
    </row>
    <row r="713" spans="1:19" x14ac:dyDescent="0.2">
      <c r="A713" s="39">
        <f t="shared" si="32"/>
        <v>42758</v>
      </c>
      <c r="B713" s="16">
        <v>0.755</v>
      </c>
      <c r="C713" s="16">
        <v>83.89</v>
      </c>
      <c r="D713" s="16">
        <v>24.7</v>
      </c>
      <c r="E713" s="16">
        <v>21.29</v>
      </c>
      <c r="F713" s="16">
        <v>32.1</v>
      </c>
      <c r="G713" s="16">
        <v>1.59</v>
      </c>
      <c r="H713" s="16">
        <v>6.96</v>
      </c>
      <c r="I713" s="16">
        <v>190.08</v>
      </c>
      <c r="J713" s="38">
        <v>3.31</v>
      </c>
      <c r="K713" s="16">
        <v>14.68</v>
      </c>
      <c r="L713" s="16">
        <v>22.62</v>
      </c>
      <c r="M713" s="16">
        <v>32.992715613435898</v>
      </c>
      <c r="N713" s="16">
        <f t="shared" si="29"/>
        <v>2.2474601916509469</v>
      </c>
      <c r="O713" s="16">
        <v>6.4930000000000003</v>
      </c>
      <c r="P713" s="124">
        <f t="shared" si="31"/>
        <v>0.44230245231607634</v>
      </c>
      <c r="Q713" s="16">
        <v>731.02</v>
      </c>
      <c r="S713" s="1"/>
    </row>
    <row r="714" spans="1:19" x14ac:dyDescent="0.2">
      <c r="A714" s="39">
        <f t="shared" si="32"/>
        <v>42759</v>
      </c>
      <c r="B714" s="16">
        <v>0.125</v>
      </c>
      <c r="C714" s="16">
        <v>85.54</v>
      </c>
      <c r="D714" s="16">
        <v>23.87</v>
      </c>
      <c r="E714" s="16">
        <v>21.49</v>
      </c>
      <c r="F714" s="16">
        <v>28.36</v>
      </c>
      <c r="G714" s="16">
        <v>3.53</v>
      </c>
      <c r="H714" s="16">
        <v>9.8800000000000008</v>
      </c>
      <c r="I714" s="16">
        <v>13.97</v>
      </c>
      <c r="J714" s="38">
        <v>4.3259999999999996</v>
      </c>
      <c r="K714" s="16">
        <v>19.489999999999998</v>
      </c>
      <c r="L714" s="16">
        <v>22.69</v>
      </c>
      <c r="M714" s="16">
        <v>43.243301621642168</v>
      </c>
      <c r="N714" s="16">
        <f t="shared" ref="N714:N777" si="33">M714/K714</f>
        <v>2.2187430283038569</v>
      </c>
      <c r="O714" s="16">
        <v>9.3040000000000003</v>
      </c>
      <c r="P714" s="124">
        <f t="shared" si="31"/>
        <v>0.47737301180092362</v>
      </c>
      <c r="Q714" s="16">
        <v>731.89</v>
      </c>
      <c r="S714" s="1"/>
    </row>
    <row r="715" spans="1:19" x14ac:dyDescent="0.2">
      <c r="A715" s="39">
        <f t="shared" si="32"/>
        <v>42760</v>
      </c>
      <c r="B715" s="16">
        <v>0</v>
      </c>
      <c r="C715" s="16">
        <v>78.69</v>
      </c>
      <c r="D715" s="16">
        <v>23.6</v>
      </c>
      <c r="E715" s="16">
        <v>21.24</v>
      </c>
      <c r="F715" s="16">
        <v>28.48</v>
      </c>
      <c r="G715" s="16">
        <v>4.33</v>
      </c>
      <c r="H715" s="16">
        <v>9.41</v>
      </c>
      <c r="I715" s="16">
        <v>19.37</v>
      </c>
      <c r="J715" s="38">
        <v>4.2889999999999997</v>
      </c>
      <c r="K715" s="16">
        <v>16.100000000000001</v>
      </c>
      <c r="L715" s="16">
        <v>22.91</v>
      </c>
      <c r="M715" s="16">
        <v>37.33241634101055</v>
      </c>
      <c r="N715" s="16">
        <f t="shared" si="33"/>
        <v>2.3187836236652513</v>
      </c>
      <c r="O715" s="16">
        <v>6.2519999999999998</v>
      </c>
      <c r="P715" s="124">
        <f t="shared" si="31"/>
        <v>0.3883229813664596</v>
      </c>
      <c r="Q715" s="16">
        <v>731.68</v>
      </c>
      <c r="S715" s="1"/>
    </row>
    <row r="716" spans="1:19" x14ac:dyDescent="0.2">
      <c r="A716" s="39">
        <f t="shared" si="32"/>
        <v>42761</v>
      </c>
      <c r="B716" s="16">
        <v>5.83</v>
      </c>
      <c r="C716" s="16">
        <v>89.5</v>
      </c>
      <c r="D716" s="16">
        <v>23.35</v>
      </c>
      <c r="E716" s="16">
        <v>21.45</v>
      </c>
      <c r="F716" s="16">
        <v>26.45</v>
      </c>
      <c r="G716" s="16">
        <v>4.88</v>
      </c>
      <c r="H716" s="16">
        <v>10.74</v>
      </c>
      <c r="I716" s="16">
        <v>356.09</v>
      </c>
      <c r="J716" s="38">
        <v>2.59</v>
      </c>
      <c r="K716" s="16">
        <v>11.73</v>
      </c>
      <c r="L716" s="16">
        <v>22.7</v>
      </c>
      <c r="M716" s="16">
        <v>28.579056459827871</v>
      </c>
      <c r="N716" s="16">
        <f t="shared" si="33"/>
        <v>2.4364072003263315</v>
      </c>
      <c r="O716" s="16">
        <v>7.2089999999999996</v>
      </c>
      <c r="P716" s="124">
        <f t="shared" si="31"/>
        <v>0.61457800511508942</v>
      </c>
      <c r="Q716" s="16">
        <v>731.82</v>
      </c>
      <c r="S716" s="1"/>
    </row>
    <row r="717" spans="1:19" x14ac:dyDescent="0.2">
      <c r="A717" s="39">
        <f t="shared" si="32"/>
        <v>42762</v>
      </c>
      <c r="B717" s="16">
        <v>0</v>
      </c>
      <c r="C717" s="16">
        <v>90.58</v>
      </c>
      <c r="D717" s="16">
        <v>24.15</v>
      </c>
      <c r="E717" s="16">
        <v>22.28</v>
      </c>
      <c r="F717" s="16">
        <v>27.57</v>
      </c>
      <c r="G717" s="16">
        <v>4.1500000000000004</v>
      </c>
      <c r="H717" s="16">
        <v>11.27</v>
      </c>
      <c r="I717" s="16">
        <v>356.81</v>
      </c>
      <c r="J717" s="38">
        <v>3.13</v>
      </c>
      <c r="K717" s="16">
        <v>14.64</v>
      </c>
      <c r="L717" s="16">
        <v>22.72</v>
      </c>
      <c r="M717" s="16">
        <v>35.203605991669306</v>
      </c>
      <c r="N717" s="16">
        <f t="shared" si="33"/>
        <v>2.4046178956058268</v>
      </c>
      <c r="O717" s="16">
        <v>8.6379999999999999</v>
      </c>
      <c r="P717" s="124">
        <f t="shared" si="31"/>
        <v>0.5900273224043715</v>
      </c>
      <c r="Q717" s="16">
        <v>731.42</v>
      </c>
      <c r="S717" s="1"/>
    </row>
    <row r="718" spans="1:19" x14ac:dyDescent="0.2">
      <c r="A718" s="39">
        <f t="shared" si="32"/>
        <v>42763</v>
      </c>
      <c r="B718" s="16">
        <v>0</v>
      </c>
      <c r="C718" s="16">
        <v>83.14</v>
      </c>
      <c r="D718" s="16">
        <v>24.25</v>
      </c>
      <c r="E718" s="16">
        <v>22.08</v>
      </c>
      <c r="F718" s="16">
        <v>29.29</v>
      </c>
      <c r="G718" s="16">
        <v>4.37</v>
      </c>
      <c r="H718" s="16">
        <v>10.62</v>
      </c>
      <c r="I718" s="16">
        <v>7.19</v>
      </c>
      <c r="J718" s="38">
        <v>3.9329999999999998</v>
      </c>
      <c r="K718" s="16">
        <v>15</v>
      </c>
      <c r="L718" s="16">
        <v>22.98</v>
      </c>
      <c r="M718" s="16">
        <v>35.448463677859216</v>
      </c>
      <c r="N718" s="16">
        <f t="shared" si="33"/>
        <v>2.363230911857281</v>
      </c>
      <c r="O718" s="16">
        <v>6.8550000000000004</v>
      </c>
      <c r="P718" s="124">
        <f t="shared" si="31"/>
        <v>0.45700000000000002</v>
      </c>
      <c r="Q718" s="16">
        <v>730.72</v>
      </c>
      <c r="S718" s="1"/>
    </row>
    <row r="719" spans="1:19" x14ac:dyDescent="0.2">
      <c r="A719" s="39">
        <f t="shared" si="32"/>
        <v>42764</v>
      </c>
      <c r="B719" s="16">
        <v>0</v>
      </c>
      <c r="C719" s="16">
        <v>86.25</v>
      </c>
      <c r="D719" s="16">
        <v>23.79</v>
      </c>
      <c r="E719" s="16">
        <v>22.19</v>
      </c>
      <c r="F719" s="16">
        <v>26.71</v>
      </c>
      <c r="G719" s="16">
        <v>5.75</v>
      </c>
      <c r="H719" s="16">
        <v>12.09</v>
      </c>
      <c r="I719" s="16">
        <v>356.66</v>
      </c>
      <c r="J719" s="38">
        <v>3.4849999999999999</v>
      </c>
      <c r="K719" s="16">
        <v>13.99</v>
      </c>
      <c r="L719" s="16">
        <v>22.96</v>
      </c>
      <c r="M719" s="16">
        <v>36.466515236213361</v>
      </c>
      <c r="N719" s="16">
        <f t="shared" si="33"/>
        <v>2.6066129546971668</v>
      </c>
      <c r="O719" s="16">
        <v>7.0810000000000004</v>
      </c>
      <c r="P719" s="124">
        <f t="shared" si="31"/>
        <v>0.50614724803431022</v>
      </c>
      <c r="Q719" s="16">
        <v>731.15</v>
      </c>
      <c r="S719" s="1"/>
    </row>
    <row r="720" spans="1:19" x14ac:dyDescent="0.2">
      <c r="A720" s="39">
        <f t="shared" si="32"/>
        <v>42765</v>
      </c>
      <c r="B720" s="16">
        <v>0</v>
      </c>
      <c r="C720" s="16">
        <v>84.13</v>
      </c>
      <c r="D720" s="16">
        <v>24.04</v>
      </c>
      <c r="E720" s="16">
        <v>22.1</v>
      </c>
      <c r="F720" s="16">
        <v>27.14</v>
      </c>
      <c r="G720" s="16">
        <v>6.13</v>
      </c>
      <c r="H720" s="16">
        <v>13.11</v>
      </c>
      <c r="I720" s="16">
        <v>355.01</v>
      </c>
      <c r="J720" s="38">
        <v>4.7770000000000001</v>
      </c>
      <c r="K720" s="16">
        <v>20.399999999999999</v>
      </c>
      <c r="L720" s="16">
        <v>23.11</v>
      </c>
      <c r="M720" s="16">
        <v>50.999259551739357</v>
      </c>
      <c r="N720" s="16">
        <f t="shared" si="33"/>
        <v>2.4999637035166353</v>
      </c>
      <c r="O720" s="16">
        <v>10.694000000000001</v>
      </c>
      <c r="P720" s="124">
        <f t="shared" si="31"/>
        <v>0.52421568627450987</v>
      </c>
      <c r="Q720" s="16">
        <v>732.06</v>
      </c>
      <c r="S720" s="1"/>
    </row>
    <row r="721" spans="1:19" x14ac:dyDescent="0.2">
      <c r="A721" s="39">
        <f t="shared" si="32"/>
        <v>42766</v>
      </c>
      <c r="B721" s="16">
        <v>5.8449999999999998</v>
      </c>
      <c r="C721" s="16">
        <v>88.53</v>
      </c>
      <c r="D721" s="16">
        <v>23.91</v>
      </c>
      <c r="E721" s="16">
        <v>22.34</v>
      </c>
      <c r="F721" s="16">
        <v>26.83</v>
      </c>
      <c r="G721" s="16">
        <v>4.63</v>
      </c>
      <c r="H721" s="16">
        <v>10.29</v>
      </c>
      <c r="I721" s="16">
        <v>7.44</v>
      </c>
      <c r="J721" s="38">
        <v>2.71</v>
      </c>
      <c r="K721" s="16">
        <v>10.79</v>
      </c>
      <c r="L721" s="16">
        <v>23.06</v>
      </c>
      <c r="M721" s="16">
        <v>28.578451659614984</v>
      </c>
      <c r="N721" s="16">
        <f t="shared" si="33"/>
        <v>2.6486053438012034</v>
      </c>
      <c r="O721" s="16">
        <v>5.516</v>
      </c>
      <c r="P721" s="124">
        <f t="shared" si="31"/>
        <v>0.51121408711770167</v>
      </c>
      <c r="Q721" s="16">
        <v>731.68</v>
      </c>
      <c r="S721" s="1"/>
    </row>
    <row r="722" spans="1:19" x14ac:dyDescent="0.2">
      <c r="A722" s="39">
        <f t="shared" si="32"/>
        <v>42767</v>
      </c>
      <c r="B722" s="16">
        <v>0.125</v>
      </c>
      <c r="C722" s="16">
        <v>84.33</v>
      </c>
      <c r="D722" s="16">
        <v>24.39</v>
      </c>
      <c r="E722" s="16">
        <v>22.42</v>
      </c>
      <c r="F722" s="16">
        <v>28.43</v>
      </c>
      <c r="G722" s="16">
        <v>4.72</v>
      </c>
      <c r="H722" s="16">
        <v>14.17</v>
      </c>
      <c r="I722" s="16">
        <v>23.43</v>
      </c>
      <c r="J722" s="38">
        <v>3.95</v>
      </c>
      <c r="K722" s="16">
        <v>15.2</v>
      </c>
      <c r="L722" s="16">
        <v>23.17</v>
      </c>
      <c r="M722" s="16">
        <v>37.974886967160209</v>
      </c>
      <c r="N722" s="16">
        <f t="shared" si="33"/>
        <v>2.4983478267868562</v>
      </c>
      <c r="O722" s="16">
        <v>9.2539999999999996</v>
      </c>
      <c r="P722" s="124">
        <f t="shared" si="31"/>
        <v>0.6088157894736842</v>
      </c>
      <c r="Q722" s="16">
        <v>730.62</v>
      </c>
      <c r="S722" s="1"/>
    </row>
    <row r="723" spans="1:19" x14ac:dyDescent="0.2">
      <c r="A723" s="39">
        <f t="shared" si="32"/>
        <v>42768</v>
      </c>
      <c r="B723" s="16">
        <v>0</v>
      </c>
      <c r="C723" s="16">
        <v>83.07</v>
      </c>
      <c r="D723" s="16">
        <v>24.25</v>
      </c>
      <c r="E723" s="16">
        <v>22.07</v>
      </c>
      <c r="F723" s="16">
        <v>28.66</v>
      </c>
      <c r="G723" s="16">
        <v>5.27</v>
      </c>
      <c r="H723" s="16">
        <v>11.52</v>
      </c>
      <c r="I723" s="16">
        <v>2.6</v>
      </c>
      <c r="J723" s="38">
        <v>4.8470000000000004</v>
      </c>
      <c r="K723" s="16">
        <v>19.63</v>
      </c>
      <c r="L723" s="16">
        <v>23.33</v>
      </c>
      <c r="M723" s="16">
        <v>49.719675101325628</v>
      </c>
      <c r="N723" s="16">
        <f t="shared" si="33"/>
        <v>2.5328413194765984</v>
      </c>
      <c r="O723" s="16">
        <v>10.282999999999999</v>
      </c>
      <c r="P723" s="124">
        <f t="shared" si="31"/>
        <v>0.52384105960264904</v>
      </c>
      <c r="Q723" s="16">
        <v>730.59</v>
      </c>
      <c r="S723" s="1"/>
    </row>
    <row r="724" spans="1:19" x14ac:dyDescent="0.2">
      <c r="A724" s="39">
        <f t="shared" si="32"/>
        <v>42769</v>
      </c>
      <c r="B724" s="16">
        <v>0</v>
      </c>
      <c r="C724" s="16">
        <v>85.63</v>
      </c>
      <c r="D724" s="16">
        <v>24.22</v>
      </c>
      <c r="E724" s="16">
        <v>21.9</v>
      </c>
      <c r="F724" s="16">
        <v>28.04</v>
      </c>
      <c r="G724" s="16">
        <v>5.39</v>
      </c>
      <c r="H724" s="16">
        <v>11.74</v>
      </c>
      <c r="I724" s="16">
        <v>358.45</v>
      </c>
      <c r="J724" s="38">
        <v>4.3659999999999997</v>
      </c>
      <c r="K724" s="16">
        <v>19.18</v>
      </c>
      <c r="L724" s="16">
        <v>23.32</v>
      </c>
      <c r="M724" s="16">
        <v>49.31826056002771</v>
      </c>
      <c r="N724" s="16">
        <f t="shared" si="33"/>
        <v>2.5713378811276177</v>
      </c>
      <c r="O724" s="16">
        <v>10.507</v>
      </c>
      <c r="P724" s="124">
        <f t="shared" si="31"/>
        <v>0.54781021897810223</v>
      </c>
      <c r="Q724" s="16">
        <v>730.66</v>
      </c>
      <c r="S724" s="1"/>
    </row>
    <row r="725" spans="1:19" x14ac:dyDescent="0.2">
      <c r="A725" s="39">
        <f t="shared" si="32"/>
        <v>42770</v>
      </c>
      <c r="B725" s="16">
        <v>0.25</v>
      </c>
      <c r="C725" s="16">
        <v>87.41</v>
      </c>
      <c r="D725" s="16">
        <v>24.53</v>
      </c>
      <c r="E725" s="16">
        <v>22.9</v>
      </c>
      <c r="F725" s="16">
        <v>29.41</v>
      </c>
      <c r="G725" s="16">
        <v>4.34</v>
      </c>
      <c r="H725" s="16">
        <v>10.25</v>
      </c>
      <c r="I725" s="16">
        <v>17.010000000000002</v>
      </c>
      <c r="J725" s="38">
        <v>3.1080000000000001</v>
      </c>
      <c r="K725" s="16">
        <v>12.15</v>
      </c>
      <c r="L725" s="16">
        <v>23.33</v>
      </c>
      <c r="M725" s="16">
        <v>31.194471780454066</v>
      </c>
      <c r="N725" s="16">
        <f t="shared" si="33"/>
        <v>2.5674462370744084</v>
      </c>
      <c r="O725" s="16">
        <v>6.6710000000000003</v>
      </c>
      <c r="P725" s="124">
        <f t="shared" si="31"/>
        <v>0.54905349794238689</v>
      </c>
      <c r="Q725" s="16">
        <v>730.05</v>
      </c>
      <c r="S725" s="1"/>
    </row>
    <row r="726" spans="1:19" x14ac:dyDescent="0.2">
      <c r="A726" s="39">
        <f t="shared" si="32"/>
        <v>42771</v>
      </c>
      <c r="B726" s="16">
        <v>0</v>
      </c>
      <c r="C726" s="16">
        <v>87.66</v>
      </c>
      <c r="D726" s="16">
        <v>24.66</v>
      </c>
      <c r="E726" s="16">
        <v>22.61</v>
      </c>
      <c r="F726" s="16">
        <v>29.28</v>
      </c>
      <c r="G726" s="16">
        <v>3.96</v>
      </c>
      <c r="H726" s="16">
        <v>11.6</v>
      </c>
      <c r="I726" s="16">
        <v>2.72</v>
      </c>
      <c r="J726" s="38">
        <v>3.48</v>
      </c>
      <c r="K726" s="16">
        <v>14.24</v>
      </c>
      <c r="L726" s="16">
        <v>23.39</v>
      </c>
      <c r="M726" s="16">
        <v>37.597491634317052</v>
      </c>
      <c r="N726" s="16">
        <f t="shared" si="33"/>
        <v>2.6402732889267591</v>
      </c>
      <c r="O726" s="16">
        <v>7.8680000000000003</v>
      </c>
      <c r="P726" s="124">
        <f t="shared" si="31"/>
        <v>0.55252808988764046</v>
      </c>
      <c r="Q726" s="16">
        <v>729.51</v>
      </c>
      <c r="S726" s="1"/>
    </row>
    <row r="727" spans="1:19" x14ac:dyDescent="0.2">
      <c r="A727" s="39">
        <f t="shared" si="32"/>
        <v>42772</v>
      </c>
      <c r="B727" s="16">
        <v>0</v>
      </c>
      <c r="C727" s="16">
        <v>87.33</v>
      </c>
      <c r="D727" s="16">
        <v>24.76</v>
      </c>
      <c r="E727" s="16">
        <v>22.85</v>
      </c>
      <c r="F727" s="16">
        <v>28.81</v>
      </c>
      <c r="G727" s="16">
        <v>4.71</v>
      </c>
      <c r="H727" s="16">
        <v>11.25</v>
      </c>
      <c r="I727" s="16">
        <v>2.79</v>
      </c>
      <c r="J727" s="38">
        <v>3.6579999999999999</v>
      </c>
      <c r="K727" s="16">
        <v>15.92</v>
      </c>
      <c r="L727" s="16">
        <v>23.44</v>
      </c>
      <c r="M727" s="16">
        <v>41.387083368253343</v>
      </c>
      <c r="N727" s="16">
        <f t="shared" si="33"/>
        <v>2.5996911663475717</v>
      </c>
      <c r="O727" s="16">
        <v>8.6170000000000009</v>
      </c>
      <c r="P727" s="124">
        <f t="shared" si="31"/>
        <v>0.54126884422110555</v>
      </c>
      <c r="Q727" s="16">
        <v>729.61</v>
      </c>
      <c r="S727" s="1"/>
    </row>
    <row r="728" spans="1:19" x14ac:dyDescent="0.2">
      <c r="A728" s="39">
        <f t="shared" si="32"/>
        <v>42773</v>
      </c>
      <c r="B728" s="16">
        <v>0</v>
      </c>
      <c r="C728" s="16">
        <v>85.42</v>
      </c>
      <c r="D728" s="16">
        <v>24.84</v>
      </c>
      <c r="E728" s="16">
        <v>22.97</v>
      </c>
      <c r="F728" s="16">
        <v>28.54</v>
      </c>
      <c r="G728" s="16">
        <v>4.3499999999999996</v>
      </c>
      <c r="H728" s="16">
        <v>10.210000000000001</v>
      </c>
      <c r="I728" s="16">
        <v>6.51</v>
      </c>
      <c r="J728" s="38">
        <v>3.5649999999999999</v>
      </c>
      <c r="K728" s="16">
        <v>14.37</v>
      </c>
      <c r="L728" s="16">
        <v>23.53</v>
      </c>
      <c r="M728" s="16">
        <v>38.218880653045986</v>
      </c>
      <c r="N728" s="16">
        <f t="shared" si="33"/>
        <v>2.6596298297178835</v>
      </c>
      <c r="O728" s="16">
        <v>7.9729999999999999</v>
      </c>
      <c r="P728" s="124">
        <f t="shared" si="31"/>
        <v>0.55483646485734173</v>
      </c>
      <c r="Q728" s="16">
        <v>729.53</v>
      </c>
      <c r="S728" s="1"/>
    </row>
    <row r="729" spans="1:19" x14ac:dyDescent="0.2">
      <c r="A729" s="39">
        <f t="shared" si="32"/>
        <v>42774</v>
      </c>
      <c r="B729" s="16">
        <v>0</v>
      </c>
      <c r="C729" s="16">
        <v>88.54</v>
      </c>
      <c r="D729" s="16">
        <v>24.82</v>
      </c>
      <c r="E729" s="16">
        <v>23.11</v>
      </c>
      <c r="F729" s="16">
        <v>28.83</v>
      </c>
      <c r="G729" s="16">
        <v>4.74</v>
      </c>
      <c r="H729" s="16">
        <v>11.98</v>
      </c>
      <c r="I729" s="16">
        <v>352.59</v>
      </c>
      <c r="J729" s="38">
        <v>3.95</v>
      </c>
      <c r="K729" s="16">
        <v>17.399999999999999</v>
      </c>
      <c r="L729" s="16">
        <v>23.54</v>
      </c>
      <c r="M729" s="16">
        <v>46.349728315104365</v>
      </c>
      <c r="N729" s="16">
        <f t="shared" si="33"/>
        <v>2.6637774893738144</v>
      </c>
      <c r="O729" s="16">
        <v>9.6959999999999997</v>
      </c>
      <c r="P729" s="124">
        <f t="shared" si="31"/>
        <v>0.5572413793103449</v>
      </c>
      <c r="Q729" s="16">
        <v>729.46</v>
      </c>
      <c r="S729" s="1"/>
    </row>
    <row r="730" spans="1:19" x14ac:dyDescent="0.2">
      <c r="A730" s="39">
        <f t="shared" si="32"/>
        <v>42775</v>
      </c>
      <c r="B730" s="16">
        <v>0</v>
      </c>
      <c r="C730" s="16">
        <v>86.5</v>
      </c>
      <c r="D730" s="16">
        <v>24.83</v>
      </c>
      <c r="E730" s="16">
        <v>22.83</v>
      </c>
      <c r="F730" s="16">
        <v>29.06</v>
      </c>
      <c r="G730" s="16">
        <v>4.83</v>
      </c>
      <c r="H730" s="16">
        <v>11.66</v>
      </c>
      <c r="I730" s="16">
        <v>356.61</v>
      </c>
      <c r="J730" s="38">
        <v>4.0119999999999996</v>
      </c>
      <c r="K730" s="16">
        <v>16.53</v>
      </c>
      <c r="L730" s="16">
        <v>23.66</v>
      </c>
      <c r="M730" s="16">
        <v>44.576367690881419</v>
      </c>
      <c r="N730" s="16">
        <f t="shared" si="33"/>
        <v>2.6966949601259174</v>
      </c>
      <c r="O730" s="16">
        <v>8.2780000000000005</v>
      </c>
      <c r="P730" s="124">
        <f t="shared" si="31"/>
        <v>0.50078644888082269</v>
      </c>
      <c r="Q730" s="16">
        <v>730.9</v>
      </c>
      <c r="S730" s="1"/>
    </row>
    <row r="731" spans="1:19" x14ac:dyDescent="0.2">
      <c r="A731" s="39">
        <f t="shared" si="32"/>
        <v>42776</v>
      </c>
      <c r="B731" s="16">
        <v>0</v>
      </c>
      <c r="C731" s="16">
        <v>75.92</v>
      </c>
      <c r="D731" s="16">
        <v>25.14</v>
      </c>
      <c r="E731" s="16">
        <v>22.89</v>
      </c>
      <c r="F731" s="16">
        <v>29.01</v>
      </c>
      <c r="G731" s="16">
        <v>5.81</v>
      </c>
      <c r="H731" s="16">
        <v>16.97</v>
      </c>
      <c r="I731" s="16">
        <v>20.18</v>
      </c>
      <c r="J731" s="38">
        <v>5.7329999999999997</v>
      </c>
      <c r="K731" s="16">
        <v>19.63</v>
      </c>
      <c r="L731" s="16">
        <v>23.99</v>
      </c>
      <c r="M731" s="16">
        <v>49.817047935600868</v>
      </c>
      <c r="N731" s="16">
        <f t="shared" si="33"/>
        <v>2.537801728762143</v>
      </c>
      <c r="O731" s="16">
        <v>9.8979999999999997</v>
      </c>
      <c r="P731" s="124">
        <f t="shared" si="31"/>
        <v>0.50422822210901685</v>
      </c>
      <c r="Q731" s="16">
        <v>732.33</v>
      </c>
      <c r="S731" s="1"/>
    </row>
    <row r="732" spans="1:19" x14ac:dyDescent="0.2">
      <c r="A732" s="39">
        <f t="shared" si="32"/>
        <v>42777</v>
      </c>
      <c r="B732" s="16">
        <v>0.75</v>
      </c>
      <c r="C732" s="16">
        <v>79.17</v>
      </c>
      <c r="D732" s="16">
        <v>23.81</v>
      </c>
      <c r="E732" s="16">
        <v>21.69</v>
      </c>
      <c r="F732" s="16">
        <v>28</v>
      </c>
      <c r="G732" s="16">
        <v>4.88</v>
      </c>
      <c r="H732" s="16">
        <v>13.84</v>
      </c>
      <c r="I732" s="16">
        <v>9.98</v>
      </c>
      <c r="J732" s="38">
        <v>4.8899999999999997</v>
      </c>
      <c r="K732" s="16">
        <v>17.93</v>
      </c>
      <c r="L732" s="16">
        <v>24.07</v>
      </c>
      <c r="M732" s="16">
        <v>46.79952687343345</v>
      </c>
      <c r="N732" s="16">
        <f t="shared" si="33"/>
        <v>2.610124198183684</v>
      </c>
      <c r="O732" s="16">
        <v>9.9770000000000003</v>
      </c>
      <c r="P732" s="124">
        <f t="shared" si="31"/>
        <v>0.55644171779141105</v>
      </c>
      <c r="Q732" s="16">
        <v>731.79</v>
      </c>
      <c r="S732" s="1"/>
    </row>
    <row r="733" spans="1:19" x14ac:dyDescent="0.2">
      <c r="A733" s="39">
        <f t="shared" si="32"/>
        <v>42778</v>
      </c>
      <c r="B733" s="16">
        <v>0</v>
      </c>
      <c r="C733" s="16">
        <v>80.02</v>
      </c>
      <c r="D733" s="16">
        <v>24.45</v>
      </c>
      <c r="E733" s="16">
        <v>21.75</v>
      </c>
      <c r="F733" s="16">
        <v>29.16</v>
      </c>
      <c r="G733" s="16">
        <v>4.76</v>
      </c>
      <c r="H733" s="16">
        <v>12.64</v>
      </c>
      <c r="I733" s="16">
        <v>35</v>
      </c>
      <c r="J733" s="38">
        <v>5.36</v>
      </c>
      <c r="K733" s="16">
        <v>21.07</v>
      </c>
      <c r="L733" s="16">
        <v>24.07</v>
      </c>
      <c r="M733" s="16">
        <v>54.797750488808163</v>
      </c>
      <c r="N733" s="16">
        <f t="shared" si="33"/>
        <v>2.6007475315048962</v>
      </c>
      <c r="O733" s="16">
        <v>11.234999999999999</v>
      </c>
      <c r="P733" s="124">
        <f t="shared" si="31"/>
        <v>0.53322259136212624</v>
      </c>
      <c r="Q733" s="16">
        <v>730.72</v>
      </c>
      <c r="S733" s="1"/>
    </row>
    <row r="734" spans="1:19" x14ac:dyDescent="0.2">
      <c r="A734" s="39">
        <f t="shared" si="32"/>
        <v>42779</v>
      </c>
      <c r="B734" s="16">
        <v>3.17</v>
      </c>
      <c r="C734" s="16">
        <v>82.4</v>
      </c>
      <c r="D734" s="16">
        <v>24.24</v>
      </c>
      <c r="E734" s="16">
        <v>21.76</v>
      </c>
      <c r="F734" s="16">
        <v>28.9</v>
      </c>
      <c r="G734" s="16">
        <v>3.2</v>
      </c>
      <c r="H734" s="16">
        <v>9.76</v>
      </c>
      <c r="I734" s="16">
        <v>17.600000000000001</v>
      </c>
      <c r="J734" s="38">
        <v>3.9380000000000002</v>
      </c>
      <c r="K734" s="16">
        <v>16.260000000000002</v>
      </c>
      <c r="L734" s="16">
        <v>24.06</v>
      </c>
      <c r="M734" s="16">
        <v>40.297319784656558</v>
      </c>
      <c r="N734" s="16">
        <f t="shared" si="33"/>
        <v>2.4783099498558765</v>
      </c>
      <c r="O734" s="16">
        <v>7.9530000000000003</v>
      </c>
      <c r="P734" s="124">
        <f t="shared" si="31"/>
        <v>0.48911439114391142</v>
      </c>
      <c r="Q734" s="16">
        <v>730.55</v>
      </c>
      <c r="S734" s="1"/>
    </row>
    <row r="735" spans="1:19" x14ac:dyDescent="0.2">
      <c r="A735" s="39">
        <f t="shared" si="32"/>
        <v>42780</v>
      </c>
      <c r="B735" s="16">
        <v>0</v>
      </c>
      <c r="C735" s="16">
        <v>83.34</v>
      </c>
      <c r="D735" s="16">
        <v>24.03</v>
      </c>
      <c r="E735" s="16">
        <v>21.45</v>
      </c>
      <c r="F735" s="16">
        <v>29.68</v>
      </c>
      <c r="G735" s="16">
        <v>2.9</v>
      </c>
      <c r="H735" s="16">
        <v>7.92</v>
      </c>
      <c r="I735" s="16">
        <v>21</v>
      </c>
      <c r="J735" s="38">
        <v>3.2370000000000001</v>
      </c>
      <c r="K735" s="16">
        <v>13.34</v>
      </c>
      <c r="L735" s="16">
        <v>24.17</v>
      </c>
      <c r="M735" s="16">
        <v>33.786645492899211</v>
      </c>
      <c r="N735" s="16">
        <f t="shared" si="33"/>
        <v>2.5327320459444684</v>
      </c>
      <c r="O735" s="16">
        <v>6.0819999999999999</v>
      </c>
      <c r="P735" s="124">
        <f t="shared" si="31"/>
        <v>0.45592203898050976</v>
      </c>
      <c r="Q735" s="16">
        <v>730.86</v>
      </c>
      <c r="S735" s="1"/>
    </row>
    <row r="736" spans="1:19" x14ac:dyDescent="0.2">
      <c r="A736" s="39">
        <f t="shared" si="32"/>
        <v>42781</v>
      </c>
      <c r="B736" s="16">
        <v>0</v>
      </c>
      <c r="C736" s="16">
        <v>80.37</v>
      </c>
      <c r="D736" s="16">
        <v>24.1</v>
      </c>
      <c r="E736" s="16">
        <v>21.77</v>
      </c>
      <c r="F736" s="16">
        <v>27.97</v>
      </c>
      <c r="G736" s="16">
        <v>3.49</v>
      </c>
      <c r="H736" s="16">
        <v>10.130000000000001</v>
      </c>
      <c r="I736" s="16">
        <v>3.33</v>
      </c>
      <c r="J736" s="38">
        <v>5.0010000000000003</v>
      </c>
      <c r="K736" s="16">
        <v>21.09</v>
      </c>
      <c r="L736" s="16">
        <v>24.3</v>
      </c>
      <c r="M736" s="16">
        <v>55.835501254096442</v>
      </c>
      <c r="N736" s="16">
        <f t="shared" si="33"/>
        <v>2.6474870201088878</v>
      </c>
      <c r="O736" s="16">
        <v>10.738</v>
      </c>
      <c r="P736" s="124">
        <f t="shared" si="31"/>
        <v>0.50915125651967752</v>
      </c>
      <c r="Q736" s="16">
        <v>731.75</v>
      </c>
      <c r="S736" s="1"/>
    </row>
    <row r="737" spans="1:19" x14ac:dyDescent="0.2">
      <c r="A737" s="39">
        <f t="shared" si="32"/>
        <v>42782</v>
      </c>
      <c r="B737" s="16">
        <v>0</v>
      </c>
      <c r="C737" s="16">
        <v>85.87</v>
      </c>
      <c r="D737" s="16">
        <v>23.48</v>
      </c>
      <c r="E737" s="16">
        <v>21.43</v>
      </c>
      <c r="F737" s="16">
        <v>27.79</v>
      </c>
      <c r="G737" s="16">
        <v>4.1500000000000004</v>
      </c>
      <c r="H737" s="16">
        <v>9.9600000000000009</v>
      </c>
      <c r="I737" s="16">
        <v>353.49</v>
      </c>
      <c r="J737" s="38">
        <v>4.2750000000000004</v>
      </c>
      <c r="K737" s="16">
        <v>18.62</v>
      </c>
      <c r="L737" s="16">
        <v>24.34</v>
      </c>
      <c r="M737" s="16">
        <v>49.659195080036667</v>
      </c>
      <c r="N737" s="16">
        <f t="shared" si="33"/>
        <v>2.6669814758344073</v>
      </c>
      <c r="O737" s="16">
        <v>-4.0199999999999996</v>
      </c>
      <c r="P737" s="124">
        <f t="shared" si="31"/>
        <v>-0.21589688506981736</v>
      </c>
      <c r="Q737" s="16">
        <v>732.68</v>
      </c>
      <c r="S737" s="1"/>
    </row>
    <row r="738" spans="1:19" x14ac:dyDescent="0.2">
      <c r="A738" s="39">
        <f t="shared" si="32"/>
        <v>42783</v>
      </c>
      <c r="B738" s="16">
        <v>0</v>
      </c>
      <c r="C738" s="16">
        <v>84.97</v>
      </c>
      <c r="D738" s="16">
        <v>23.61</v>
      </c>
      <c r="E738" s="16">
        <v>21.5</v>
      </c>
      <c r="F738" s="16">
        <v>27.85</v>
      </c>
      <c r="G738" s="16">
        <v>3.73</v>
      </c>
      <c r="H738" s="16">
        <v>10.25</v>
      </c>
      <c r="I738" s="16">
        <v>345.14</v>
      </c>
      <c r="J738" s="38">
        <v>4.4470000000000001</v>
      </c>
      <c r="K738" s="16">
        <v>19.8</v>
      </c>
      <c r="L738" s="16">
        <v>24.4</v>
      </c>
      <c r="M738" s="16">
        <v>52.35599922931172</v>
      </c>
      <c r="N738" s="16">
        <f t="shared" si="33"/>
        <v>2.6442423853187735</v>
      </c>
      <c r="P738" s="124">
        <f t="shared" si="31"/>
        <v>0</v>
      </c>
      <c r="Q738" s="16">
        <v>732.92</v>
      </c>
      <c r="S738" s="1"/>
    </row>
    <row r="739" spans="1:19" x14ac:dyDescent="0.2">
      <c r="A739" s="39">
        <f t="shared" si="32"/>
        <v>42784</v>
      </c>
      <c r="B739" s="16">
        <v>0</v>
      </c>
      <c r="C739" s="16">
        <v>81.33</v>
      </c>
      <c r="D739" s="16">
        <v>24.01</v>
      </c>
      <c r="E739" s="16">
        <v>21.8</v>
      </c>
      <c r="F739" s="16">
        <v>29.3</v>
      </c>
      <c r="G739" s="16">
        <v>3.32</v>
      </c>
      <c r="H739" s="16">
        <v>9.98</v>
      </c>
      <c r="I739" s="16">
        <v>359.06</v>
      </c>
      <c r="J739" s="38">
        <v>4.0289999999999999</v>
      </c>
      <c r="K739" s="16">
        <v>16.14</v>
      </c>
      <c r="L739" s="16">
        <v>24.48</v>
      </c>
      <c r="M739" s="16">
        <v>43.801791418230572</v>
      </c>
      <c r="N739" s="16">
        <f t="shared" si="33"/>
        <v>2.7138656392955745</v>
      </c>
      <c r="P739" s="124">
        <f t="shared" si="31"/>
        <v>0</v>
      </c>
      <c r="Q739" s="16">
        <v>731.74</v>
      </c>
      <c r="S739" s="1"/>
    </row>
    <row r="740" spans="1:19" x14ac:dyDescent="0.2">
      <c r="A740" s="39">
        <f t="shared" si="32"/>
        <v>42785</v>
      </c>
      <c r="B740" s="16">
        <v>0</v>
      </c>
      <c r="C740" s="16">
        <v>80.69</v>
      </c>
      <c r="D740" s="16">
        <v>24.11</v>
      </c>
      <c r="E740" s="16">
        <v>21.65</v>
      </c>
      <c r="F740" s="16">
        <v>29.15</v>
      </c>
      <c r="G740" s="16">
        <v>3.95</v>
      </c>
      <c r="H740" s="16">
        <v>10.56</v>
      </c>
      <c r="I740" s="16">
        <v>4.6100000000000003</v>
      </c>
      <c r="J740" s="38">
        <v>4.68</v>
      </c>
      <c r="K740" s="16">
        <v>18.350000000000001</v>
      </c>
      <c r="L740" s="16">
        <v>24.55</v>
      </c>
      <c r="M740" s="16">
        <v>48.340730615937176</v>
      </c>
      <c r="N740" s="16">
        <f t="shared" si="33"/>
        <v>2.634372240650527</v>
      </c>
      <c r="P740" s="124">
        <f t="shared" si="31"/>
        <v>0</v>
      </c>
      <c r="Q740" s="16">
        <v>731.63</v>
      </c>
      <c r="S740" s="1"/>
    </row>
    <row r="741" spans="1:19" x14ac:dyDescent="0.2">
      <c r="A741" s="39">
        <f t="shared" si="32"/>
        <v>42786</v>
      </c>
      <c r="B741" s="16">
        <v>0</v>
      </c>
      <c r="C741" s="16">
        <v>80.45</v>
      </c>
      <c r="D741" s="16">
        <v>23.75</v>
      </c>
      <c r="E741" s="16">
        <v>21.38</v>
      </c>
      <c r="F741" s="16">
        <v>27.89</v>
      </c>
      <c r="G741" s="16">
        <v>4.78</v>
      </c>
      <c r="H741" s="16">
        <v>10.68</v>
      </c>
      <c r="I741" s="16">
        <v>358.11</v>
      </c>
      <c r="J741" s="38">
        <v>5.1950000000000003</v>
      </c>
      <c r="K741" s="16">
        <v>21.32</v>
      </c>
      <c r="L741" s="16">
        <v>24.74</v>
      </c>
      <c r="M741" s="16">
        <v>57.512785044500333</v>
      </c>
      <c r="N741" s="16">
        <f t="shared" si="33"/>
        <v>2.6975977975844434</v>
      </c>
      <c r="P741" s="124">
        <f t="shared" si="31"/>
        <v>0</v>
      </c>
      <c r="Q741" s="16">
        <v>731.93</v>
      </c>
      <c r="S741" s="1"/>
    </row>
    <row r="742" spans="1:19" x14ac:dyDescent="0.2">
      <c r="A742" s="39">
        <f t="shared" si="32"/>
        <v>42787</v>
      </c>
      <c r="B742" s="16">
        <v>0</v>
      </c>
      <c r="C742" s="16">
        <v>77.31</v>
      </c>
      <c r="D742" s="16">
        <v>24.44</v>
      </c>
      <c r="E742" s="16">
        <v>21.96</v>
      </c>
      <c r="F742" s="16">
        <v>28.56</v>
      </c>
      <c r="G742" s="16">
        <v>3.76</v>
      </c>
      <c r="H742" s="16">
        <v>10.51</v>
      </c>
      <c r="I742" s="16">
        <v>7.73</v>
      </c>
      <c r="J742" s="38">
        <v>4.7709999999999999</v>
      </c>
      <c r="K742" s="16">
        <v>18.600000000000001</v>
      </c>
      <c r="L742" s="16">
        <v>24.78</v>
      </c>
      <c r="M742" s="16">
        <v>48.262452188383165</v>
      </c>
      <c r="N742" s="16">
        <f t="shared" si="33"/>
        <v>2.5947554939990947</v>
      </c>
      <c r="P742" s="124">
        <f t="shared" si="31"/>
        <v>0</v>
      </c>
      <c r="Q742" s="16">
        <v>731.57</v>
      </c>
      <c r="S742" s="1"/>
    </row>
    <row r="743" spans="1:19" x14ac:dyDescent="0.2">
      <c r="A743" s="39">
        <f t="shared" si="32"/>
        <v>42788</v>
      </c>
      <c r="B743" s="16">
        <v>0</v>
      </c>
      <c r="C743" s="16">
        <v>77.77</v>
      </c>
      <c r="D743" s="16">
        <v>24.35</v>
      </c>
      <c r="E743" s="16">
        <v>21.32</v>
      </c>
      <c r="F743" s="16">
        <v>28.96</v>
      </c>
      <c r="G743" s="16">
        <v>3.11</v>
      </c>
      <c r="H743" s="16">
        <v>8.0399999999999991</v>
      </c>
      <c r="I743" s="16">
        <v>9.07</v>
      </c>
      <c r="J743" s="38">
        <v>4.8540000000000001</v>
      </c>
      <c r="K743" s="16">
        <v>21.26</v>
      </c>
      <c r="L743" s="16">
        <v>24.86</v>
      </c>
      <c r="M743" s="16">
        <v>55.37343389144872</v>
      </c>
      <c r="N743" s="16">
        <f t="shared" si="33"/>
        <v>2.6045829676128278</v>
      </c>
      <c r="P743" s="124">
        <f t="shared" ref="P743:P806" si="34">O743/K743</f>
        <v>0</v>
      </c>
      <c r="Q743" s="16">
        <v>730.37</v>
      </c>
      <c r="S743" s="1"/>
    </row>
    <row r="744" spans="1:19" x14ac:dyDescent="0.2">
      <c r="A744" s="39">
        <f t="shared" si="32"/>
        <v>42789</v>
      </c>
      <c r="B744" s="16">
        <v>0</v>
      </c>
      <c r="C744" s="16">
        <v>80.23</v>
      </c>
      <c r="D744" s="16">
        <v>24.69</v>
      </c>
      <c r="E744" s="16">
        <v>20.91</v>
      </c>
      <c r="F744" s="16">
        <v>31.61</v>
      </c>
      <c r="G744" s="16">
        <v>3.06</v>
      </c>
      <c r="H744" s="16">
        <v>7.57</v>
      </c>
      <c r="I744" s="16">
        <v>85.89</v>
      </c>
      <c r="J744" s="38">
        <v>4.4429999999999996</v>
      </c>
      <c r="K744" s="16">
        <v>18.41</v>
      </c>
      <c r="L744" s="16">
        <v>24.84</v>
      </c>
      <c r="M744" s="16">
        <v>47.849373642979522</v>
      </c>
      <c r="N744" s="16">
        <f t="shared" si="33"/>
        <v>2.5990968844638522</v>
      </c>
      <c r="P744" s="124">
        <f t="shared" si="34"/>
        <v>0</v>
      </c>
      <c r="Q744" s="16">
        <v>729.87</v>
      </c>
      <c r="S744" s="1"/>
    </row>
    <row r="745" spans="1:19" x14ac:dyDescent="0.2">
      <c r="A745" s="39">
        <f t="shared" si="32"/>
        <v>42790</v>
      </c>
      <c r="B745" s="16">
        <v>0</v>
      </c>
      <c r="C745" s="16">
        <v>83.21</v>
      </c>
      <c r="D745" s="16">
        <v>24.92</v>
      </c>
      <c r="E745" s="16">
        <v>21.16</v>
      </c>
      <c r="F745" s="16">
        <v>30.54</v>
      </c>
      <c r="G745" s="16">
        <v>2.9</v>
      </c>
      <c r="H745" s="16">
        <v>6.88</v>
      </c>
      <c r="I745" s="16">
        <v>64.78</v>
      </c>
      <c r="J745" s="38">
        <v>4.548</v>
      </c>
      <c r="K745" s="16">
        <v>20.76</v>
      </c>
      <c r="L745" s="16">
        <v>24.82</v>
      </c>
      <c r="M745" s="16">
        <v>54.248937495625995</v>
      </c>
      <c r="N745" s="16">
        <f t="shared" si="33"/>
        <v>2.6131472782093446</v>
      </c>
      <c r="P745" s="124">
        <f t="shared" si="34"/>
        <v>0</v>
      </c>
      <c r="Q745" s="16">
        <v>729.98</v>
      </c>
      <c r="S745" s="1"/>
    </row>
    <row r="746" spans="1:19" x14ac:dyDescent="0.2">
      <c r="A746" s="39">
        <f t="shared" si="32"/>
        <v>42791</v>
      </c>
      <c r="B746" s="16">
        <v>0</v>
      </c>
      <c r="C746" s="16">
        <v>80.760000000000005</v>
      </c>
      <c r="D746" s="16">
        <v>25.14</v>
      </c>
      <c r="E746" s="16">
        <v>21.36</v>
      </c>
      <c r="F746" s="16">
        <v>30.56</v>
      </c>
      <c r="G746" s="16">
        <v>3.85</v>
      </c>
      <c r="H746" s="16">
        <v>11.54</v>
      </c>
      <c r="I746" s="16">
        <v>42.22</v>
      </c>
      <c r="J746" s="38">
        <v>5.282</v>
      </c>
      <c r="K746" s="16">
        <v>23.34</v>
      </c>
      <c r="L746" s="16">
        <v>24.85</v>
      </c>
      <c r="M746" s="16">
        <v>61.123960715634169</v>
      </c>
      <c r="N746" s="16">
        <f t="shared" si="33"/>
        <v>2.6188500735061768</v>
      </c>
      <c r="P746" s="124">
        <f t="shared" si="34"/>
        <v>0</v>
      </c>
      <c r="Q746" s="16">
        <v>730.5</v>
      </c>
      <c r="S746" s="1"/>
    </row>
    <row r="747" spans="1:19" x14ac:dyDescent="0.2">
      <c r="A747" s="39">
        <f t="shared" si="32"/>
        <v>42792</v>
      </c>
      <c r="B747" s="16">
        <v>0</v>
      </c>
      <c r="C747" s="16">
        <v>75.760000000000005</v>
      </c>
      <c r="D747" s="16">
        <v>25.42</v>
      </c>
      <c r="E747" s="16">
        <v>22.4</v>
      </c>
      <c r="F747" s="16">
        <v>31.39</v>
      </c>
      <c r="G747" s="16">
        <v>3.62</v>
      </c>
      <c r="H747" s="16">
        <v>9.9</v>
      </c>
      <c r="I747" s="16">
        <v>28.91</v>
      </c>
      <c r="J747" s="38">
        <v>5.8840000000000003</v>
      </c>
      <c r="K747" s="16">
        <v>23.36</v>
      </c>
      <c r="L747" s="16">
        <v>25.17</v>
      </c>
      <c r="M747" s="16">
        <v>60.967317460495742</v>
      </c>
      <c r="N747" s="16">
        <f t="shared" si="33"/>
        <v>2.6099022885486192</v>
      </c>
      <c r="P747" s="124">
        <f t="shared" si="34"/>
        <v>0</v>
      </c>
      <c r="Q747" s="16">
        <v>731.31</v>
      </c>
      <c r="S747" s="1"/>
    </row>
    <row r="748" spans="1:19" x14ac:dyDescent="0.2">
      <c r="A748" s="39">
        <f t="shared" si="32"/>
        <v>42793</v>
      </c>
      <c r="B748" s="16">
        <v>0</v>
      </c>
      <c r="C748" s="16">
        <v>77.94</v>
      </c>
      <c r="D748" s="16">
        <v>24.95</v>
      </c>
      <c r="E748" s="16">
        <v>22.43</v>
      </c>
      <c r="F748" s="16">
        <v>30.2</v>
      </c>
      <c r="G748" s="16">
        <v>4.92</v>
      </c>
      <c r="H748" s="16">
        <v>11.94</v>
      </c>
      <c r="I748" s="16">
        <v>16.02</v>
      </c>
      <c r="J748" s="38">
        <v>5.7359999999999998</v>
      </c>
      <c r="K748" s="16">
        <v>21.51</v>
      </c>
      <c r="L748" s="16">
        <v>25.25</v>
      </c>
      <c r="M748" s="16">
        <v>56.546055104211391</v>
      </c>
      <c r="N748" s="16">
        <f t="shared" si="33"/>
        <v>2.6288263646774239</v>
      </c>
      <c r="P748" s="124">
        <f t="shared" si="34"/>
        <v>0</v>
      </c>
      <c r="Q748" s="16">
        <v>731.54</v>
      </c>
      <c r="S748" s="1"/>
    </row>
    <row r="749" spans="1:19" x14ac:dyDescent="0.2">
      <c r="A749" s="39">
        <f t="shared" si="32"/>
        <v>42794</v>
      </c>
      <c r="B749" s="16">
        <v>0</v>
      </c>
      <c r="C749" s="16">
        <v>78.7</v>
      </c>
      <c r="D749" s="16">
        <v>25.22</v>
      </c>
      <c r="E749" s="16">
        <v>22.43</v>
      </c>
      <c r="F749" s="16">
        <v>30.99</v>
      </c>
      <c r="G749" s="16">
        <v>4.38</v>
      </c>
      <c r="H749" s="16">
        <v>11.54</v>
      </c>
      <c r="I749" s="16">
        <v>25.93</v>
      </c>
      <c r="J749" s="38">
        <v>5.5609999999999999</v>
      </c>
      <c r="K749" s="16">
        <v>21.67</v>
      </c>
      <c r="L749" s="16">
        <v>25.2</v>
      </c>
      <c r="M749" s="16">
        <v>57.380420197907902</v>
      </c>
      <c r="N749" s="16">
        <f t="shared" si="33"/>
        <v>2.6479197137936272</v>
      </c>
      <c r="P749" s="124">
        <f t="shared" si="34"/>
        <v>0</v>
      </c>
      <c r="Q749" s="16">
        <v>731.16</v>
      </c>
      <c r="S749" s="1"/>
    </row>
    <row r="750" spans="1:19" x14ac:dyDescent="0.2">
      <c r="A750" s="39">
        <f t="shared" si="32"/>
        <v>42795</v>
      </c>
      <c r="B750" s="16">
        <v>0</v>
      </c>
      <c r="C750" s="16">
        <v>83.3</v>
      </c>
      <c r="D750" s="16">
        <v>24.28</v>
      </c>
      <c r="E750" s="16">
        <v>22.04</v>
      </c>
      <c r="F750" s="16">
        <v>29.17</v>
      </c>
      <c r="G750" s="16">
        <v>3.38</v>
      </c>
      <c r="H750" s="16">
        <v>12.17</v>
      </c>
      <c r="I750" s="16">
        <v>2.7</v>
      </c>
      <c r="J750" s="38">
        <v>3.6040000000000001</v>
      </c>
      <c r="K750" s="16">
        <v>16.809999999999999</v>
      </c>
      <c r="L750" s="16">
        <v>25.21</v>
      </c>
      <c r="M750" s="16">
        <v>42.017717190236446</v>
      </c>
      <c r="N750" s="16">
        <f t="shared" si="33"/>
        <v>2.4995667573013951</v>
      </c>
      <c r="P750" s="124">
        <f t="shared" si="34"/>
        <v>0</v>
      </c>
      <c r="Q750" s="16">
        <v>730.28</v>
      </c>
      <c r="S750" s="1"/>
    </row>
    <row r="751" spans="1:19" x14ac:dyDescent="0.2">
      <c r="A751" s="39">
        <f t="shared" si="32"/>
        <v>42796</v>
      </c>
      <c r="B751" s="16">
        <v>0</v>
      </c>
      <c r="C751" s="16">
        <v>80.34</v>
      </c>
      <c r="D751" s="16">
        <v>24.99</v>
      </c>
      <c r="E751" s="16">
        <v>22.01</v>
      </c>
      <c r="F751" s="16">
        <v>30.4</v>
      </c>
      <c r="G751" s="16">
        <v>3.53</v>
      </c>
      <c r="H751" s="16">
        <v>10.050000000000001</v>
      </c>
      <c r="I751" s="16">
        <v>15.38</v>
      </c>
      <c r="J751" s="38">
        <v>4.6459999999999999</v>
      </c>
      <c r="K751" s="16">
        <v>17.46</v>
      </c>
      <c r="L751" s="16">
        <v>25.3</v>
      </c>
      <c r="M751" s="16">
        <v>46.369168321947242</v>
      </c>
      <c r="N751" s="16">
        <f t="shared" si="33"/>
        <v>2.6557370172936565</v>
      </c>
      <c r="P751" s="124">
        <f t="shared" si="34"/>
        <v>0</v>
      </c>
      <c r="Q751" s="16">
        <v>729.89</v>
      </c>
      <c r="S751" s="1"/>
    </row>
    <row r="752" spans="1:19" x14ac:dyDescent="0.2">
      <c r="A752" s="39">
        <f t="shared" si="32"/>
        <v>42797</v>
      </c>
      <c r="B752" s="16">
        <v>1.01</v>
      </c>
      <c r="C752" s="16">
        <v>82.49</v>
      </c>
      <c r="D752" s="16">
        <v>24.86</v>
      </c>
      <c r="E752" s="16">
        <v>22.49</v>
      </c>
      <c r="F752" s="16">
        <v>30.62</v>
      </c>
      <c r="G752" s="16">
        <v>4.68</v>
      </c>
      <c r="H752" s="16">
        <v>13.56</v>
      </c>
      <c r="I752" s="16">
        <v>32.44</v>
      </c>
      <c r="J752" s="38">
        <v>4.056</v>
      </c>
      <c r="K752" s="16">
        <v>16.510000000000002</v>
      </c>
      <c r="L752" s="16">
        <v>25.13</v>
      </c>
      <c r="M752" s="16">
        <v>44.436831641764741</v>
      </c>
      <c r="N752" s="16">
        <f t="shared" si="33"/>
        <v>2.6915100933836911</v>
      </c>
      <c r="P752" s="124">
        <f t="shared" si="34"/>
        <v>0</v>
      </c>
      <c r="Q752" s="16">
        <v>730.36</v>
      </c>
      <c r="S752" s="1"/>
    </row>
    <row r="753" spans="1:19" x14ac:dyDescent="0.2">
      <c r="A753" s="39">
        <f t="shared" si="32"/>
        <v>42798</v>
      </c>
      <c r="B753" s="16">
        <v>0.25</v>
      </c>
      <c r="C753" s="16">
        <v>82.6</v>
      </c>
      <c r="D753" s="16">
        <v>24.57</v>
      </c>
      <c r="E753" s="16">
        <v>22.53</v>
      </c>
      <c r="F753" s="16">
        <v>28.99</v>
      </c>
      <c r="G753" s="16">
        <v>5.24</v>
      </c>
      <c r="H753" s="16">
        <v>13.82</v>
      </c>
      <c r="I753" s="16">
        <v>13.01</v>
      </c>
      <c r="J753" s="38">
        <v>4.7679999999999998</v>
      </c>
      <c r="K753" s="16">
        <v>18.05</v>
      </c>
      <c r="L753" s="16">
        <v>25.44</v>
      </c>
      <c r="M753" s="16">
        <v>48.703178743518912</v>
      </c>
      <c r="N753" s="16">
        <f t="shared" si="33"/>
        <v>2.6982370495024326</v>
      </c>
      <c r="P753" s="124">
        <f t="shared" si="34"/>
        <v>0</v>
      </c>
      <c r="Q753" s="16">
        <v>730.52</v>
      </c>
      <c r="S753" s="1"/>
    </row>
    <row r="754" spans="1:19" x14ac:dyDescent="0.2">
      <c r="A754" s="39">
        <f t="shared" si="32"/>
        <v>42799</v>
      </c>
      <c r="B754" s="16">
        <v>0.125</v>
      </c>
      <c r="C754" s="16">
        <v>85.25</v>
      </c>
      <c r="D754" s="16">
        <v>24.41</v>
      </c>
      <c r="E754" s="16">
        <v>22.26</v>
      </c>
      <c r="F754" s="16">
        <v>28.35</v>
      </c>
      <c r="G754" s="16">
        <v>6.46</v>
      </c>
      <c r="H754" s="16">
        <v>15.44</v>
      </c>
      <c r="I754" s="16">
        <v>43.48</v>
      </c>
      <c r="J754" s="38">
        <v>3.895</v>
      </c>
      <c r="K754" s="16">
        <v>13.99</v>
      </c>
      <c r="L754" s="16">
        <v>25.38</v>
      </c>
      <c r="M754" s="16">
        <v>37.831722116766187</v>
      </c>
      <c r="N754" s="16">
        <f t="shared" si="33"/>
        <v>2.7041974350797844</v>
      </c>
      <c r="P754" s="124">
        <f t="shared" si="34"/>
        <v>0</v>
      </c>
      <c r="Q754" s="16">
        <v>729.27</v>
      </c>
      <c r="S754" s="1"/>
    </row>
    <row r="755" spans="1:19" x14ac:dyDescent="0.2">
      <c r="A755" s="39">
        <f t="shared" si="32"/>
        <v>42800</v>
      </c>
      <c r="B755" s="16">
        <v>0</v>
      </c>
      <c r="C755" s="16">
        <v>80.89</v>
      </c>
      <c r="D755" s="16">
        <v>24.9</v>
      </c>
      <c r="E755" s="16">
        <v>23.17</v>
      </c>
      <c r="F755" s="16">
        <v>29.16</v>
      </c>
      <c r="G755" s="16">
        <v>6.22</v>
      </c>
      <c r="H755" s="16">
        <v>16.78</v>
      </c>
      <c r="I755" s="16">
        <v>50.85</v>
      </c>
      <c r="J755" s="38">
        <v>4.9050000000000002</v>
      </c>
      <c r="K755" s="16">
        <v>17.45</v>
      </c>
      <c r="L755" s="16">
        <v>25.5</v>
      </c>
      <c r="M755" s="16">
        <v>47.087584574829769</v>
      </c>
      <c r="N755" s="16">
        <f t="shared" si="33"/>
        <v>2.6984289154630243</v>
      </c>
      <c r="P755" s="124">
        <f t="shared" si="34"/>
        <v>0</v>
      </c>
      <c r="Q755" s="16">
        <v>729.23</v>
      </c>
      <c r="S755" s="1"/>
    </row>
    <row r="756" spans="1:19" x14ac:dyDescent="0.2">
      <c r="A756" s="39">
        <f t="shared" ref="A756:A819" si="35">A755+1</f>
        <v>42801</v>
      </c>
      <c r="B756" s="16">
        <v>0</v>
      </c>
      <c r="C756" s="16">
        <v>80.73</v>
      </c>
      <c r="D756" s="16">
        <v>25.19</v>
      </c>
      <c r="E756" s="16">
        <v>22.71</v>
      </c>
      <c r="F756" s="16">
        <v>29.71</v>
      </c>
      <c r="G756" s="16">
        <v>4.99</v>
      </c>
      <c r="H756" s="16">
        <v>14.48</v>
      </c>
      <c r="I756" s="16">
        <v>39.47</v>
      </c>
      <c r="J756" s="38">
        <v>5.2220000000000004</v>
      </c>
      <c r="K756" s="16">
        <v>19.64</v>
      </c>
      <c r="L756" s="16">
        <v>25.54</v>
      </c>
      <c r="M756" s="16">
        <v>52.819794592567696</v>
      </c>
      <c r="N756" s="16">
        <f t="shared" si="33"/>
        <v>2.6893989100085385</v>
      </c>
      <c r="P756" s="124">
        <f t="shared" si="34"/>
        <v>0</v>
      </c>
      <c r="Q756" s="16">
        <v>730.35</v>
      </c>
      <c r="S756" s="1"/>
    </row>
    <row r="757" spans="1:19" x14ac:dyDescent="0.2">
      <c r="A757" s="39">
        <f t="shared" si="35"/>
        <v>42802</v>
      </c>
      <c r="B757" s="16">
        <v>0</v>
      </c>
      <c r="C757" s="16">
        <v>83.19</v>
      </c>
      <c r="D757" s="16">
        <v>24.57</v>
      </c>
      <c r="E757" s="16">
        <v>22.91</v>
      </c>
      <c r="F757" s="16">
        <v>28.69</v>
      </c>
      <c r="G757" s="16">
        <v>6.15</v>
      </c>
      <c r="H757" s="16">
        <v>16.41</v>
      </c>
      <c r="I757" s="16">
        <v>44.12</v>
      </c>
      <c r="J757" s="38">
        <v>4.8810000000000002</v>
      </c>
      <c r="K757" s="16">
        <v>18.98</v>
      </c>
      <c r="L757" s="16">
        <v>25.59</v>
      </c>
      <c r="M757" s="16">
        <v>51.47584211949642</v>
      </c>
      <c r="N757" s="16">
        <f t="shared" si="33"/>
        <v>2.7121097007110864</v>
      </c>
      <c r="P757" s="124">
        <f t="shared" si="34"/>
        <v>0</v>
      </c>
      <c r="Q757" s="16">
        <v>730.7</v>
      </c>
      <c r="S757" s="1"/>
    </row>
    <row r="758" spans="1:19" x14ac:dyDescent="0.2">
      <c r="A758" s="39">
        <f t="shared" si="35"/>
        <v>42803</v>
      </c>
      <c r="B758" s="16">
        <v>0</v>
      </c>
      <c r="C758" s="16">
        <v>82.21</v>
      </c>
      <c r="D758" s="16">
        <v>24.98</v>
      </c>
      <c r="E758" s="16">
        <v>22.67</v>
      </c>
      <c r="F758" s="16">
        <v>30.95</v>
      </c>
      <c r="G758" s="16">
        <v>5.03</v>
      </c>
      <c r="H758" s="16">
        <v>12.9</v>
      </c>
      <c r="I758" s="16">
        <v>37.520000000000003</v>
      </c>
      <c r="J758" s="38">
        <v>4.6529999999999996</v>
      </c>
      <c r="K758" s="16">
        <v>18.350000000000001</v>
      </c>
      <c r="L758" s="16">
        <v>25.61</v>
      </c>
      <c r="M758" s="16">
        <v>49.535902236637583</v>
      </c>
      <c r="N758" s="16">
        <f t="shared" si="33"/>
        <v>2.6995042090810668</v>
      </c>
      <c r="P758" s="124">
        <f t="shared" si="34"/>
        <v>0</v>
      </c>
      <c r="Q758" s="16">
        <v>729.85</v>
      </c>
      <c r="S758" s="1"/>
    </row>
    <row r="759" spans="1:19" x14ac:dyDescent="0.2">
      <c r="A759" s="39">
        <f t="shared" si="35"/>
        <v>42804</v>
      </c>
      <c r="B759" s="16">
        <v>0.76</v>
      </c>
      <c r="C759" s="16">
        <v>84.83</v>
      </c>
      <c r="D759" s="16">
        <v>24.55</v>
      </c>
      <c r="E759" s="16">
        <v>22.63</v>
      </c>
      <c r="F759" s="16">
        <v>28.36</v>
      </c>
      <c r="G759" s="16">
        <v>4.3600000000000003</v>
      </c>
      <c r="H759" s="16">
        <v>9.86</v>
      </c>
      <c r="I759" s="16">
        <v>9.39</v>
      </c>
      <c r="J759" s="38">
        <v>3.76</v>
      </c>
      <c r="K759" s="16">
        <v>15.34</v>
      </c>
      <c r="L759" s="16">
        <v>25.65</v>
      </c>
      <c r="M759" s="16">
        <v>41.425099381634979</v>
      </c>
      <c r="N759" s="16">
        <f t="shared" si="33"/>
        <v>2.7004628019318759</v>
      </c>
      <c r="P759" s="124">
        <f t="shared" si="34"/>
        <v>0</v>
      </c>
      <c r="Q759" s="16">
        <v>730.2</v>
      </c>
      <c r="S759" s="1"/>
    </row>
    <row r="760" spans="1:19" x14ac:dyDescent="0.2">
      <c r="A760" s="39">
        <f t="shared" si="35"/>
        <v>42805</v>
      </c>
      <c r="B760" s="16">
        <v>0.5</v>
      </c>
      <c r="C760" s="16">
        <v>88.57</v>
      </c>
      <c r="D760" s="16">
        <v>24.64</v>
      </c>
      <c r="E760" s="16">
        <v>22.43</v>
      </c>
      <c r="F760" s="16">
        <v>29.67</v>
      </c>
      <c r="G760" s="16">
        <v>4.41</v>
      </c>
      <c r="H760" s="16">
        <v>11.15</v>
      </c>
      <c r="I760" s="16">
        <v>350.65</v>
      </c>
      <c r="J760" s="38">
        <v>3.7639999999999998</v>
      </c>
      <c r="K760" s="16">
        <v>15.47</v>
      </c>
      <c r="L760" s="16">
        <v>25.65</v>
      </c>
      <c r="M760" s="16">
        <v>41.796878712501304</v>
      </c>
      <c r="N760" s="16">
        <f t="shared" si="33"/>
        <v>2.701802114576684</v>
      </c>
      <c r="P760" s="124">
        <f t="shared" si="34"/>
        <v>0</v>
      </c>
      <c r="Q760" s="16">
        <v>730.63</v>
      </c>
      <c r="S760" s="1"/>
    </row>
    <row r="761" spans="1:19" x14ac:dyDescent="0.2">
      <c r="A761" s="39">
        <f t="shared" si="35"/>
        <v>42806</v>
      </c>
      <c r="B761" s="16">
        <v>0.755</v>
      </c>
      <c r="C761" s="16">
        <v>91.23</v>
      </c>
      <c r="D761" s="16">
        <v>24.22</v>
      </c>
      <c r="E761" s="16">
        <v>22.31</v>
      </c>
      <c r="F761" s="16">
        <v>27.83</v>
      </c>
      <c r="G761" s="16">
        <v>4.5199999999999996</v>
      </c>
      <c r="H761" s="16">
        <v>11.07</v>
      </c>
      <c r="I761" s="16">
        <v>351.28</v>
      </c>
      <c r="J761" s="38">
        <v>2.9460000000000002</v>
      </c>
      <c r="K761" s="16">
        <v>11.91</v>
      </c>
      <c r="L761" s="16">
        <v>25.69</v>
      </c>
      <c r="M761" s="16">
        <v>32.686341105592071</v>
      </c>
      <c r="N761" s="16">
        <f t="shared" si="33"/>
        <v>2.7444450970270422</v>
      </c>
      <c r="P761" s="124">
        <f t="shared" si="34"/>
        <v>0</v>
      </c>
      <c r="Q761" s="16">
        <v>730.78</v>
      </c>
      <c r="S761" s="1"/>
    </row>
    <row r="762" spans="1:19" x14ac:dyDescent="0.2">
      <c r="A762" s="39">
        <f t="shared" si="35"/>
        <v>42807</v>
      </c>
      <c r="B762" s="16">
        <v>0.125</v>
      </c>
      <c r="C762" s="16">
        <v>91.54</v>
      </c>
      <c r="D762" s="16">
        <v>24.57</v>
      </c>
      <c r="E762" s="16">
        <v>22.58</v>
      </c>
      <c r="F762" s="16">
        <v>28.65</v>
      </c>
      <c r="G762" s="16">
        <v>4.9400000000000004</v>
      </c>
      <c r="H762" s="16">
        <v>10.68</v>
      </c>
      <c r="I762" s="16">
        <v>348.94</v>
      </c>
      <c r="J762" s="38">
        <v>4.0170000000000003</v>
      </c>
      <c r="K762" s="16">
        <v>18.05</v>
      </c>
      <c r="L762" s="16">
        <v>25.7</v>
      </c>
      <c r="M762" s="16">
        <v>48.845047593456748</v>
      </c>
      <c r="N762" s="16">
        <f t="shared" si="33"/>
        <v>2.7060968195820911</v>
      </c>
      <c r="P762" s="124">
        <f t="shared" si="34"/>
        <v>0</v>
      </c>
      <c r="Q762" s="16">
        <v>730.15</v>
      </c>
      <c r="S762" s="1"/>
    </row>
    <row r="763" spans="1:19" x14ac:dyDescent="0.2">
      <c r="A763" s="39">
        <f t="shared" si="35"/>
        <v>42808</v>
      </c>
      <c r="B763" s="16">
        <v>0.63500000000000001</v>
      </c>
      <c r="C763" s="16">
        <v>87.53</v>
      </c>
      <c r="D763" s="16">
        <v>24.9</v>
      </c>
      <c r="E763" s="16">
        <v>22.57</v>
      </c>
      <c r="F763" s="16">
        <v>30.62</v>
      </c>
      <c r="G763" s="16">
        <v>3.55</v>
      </c>
      <c r="H763" s="16">
        <v>10.74</v>
      </c>
      <c r="I763" s="16">
        <v>357.34</v>
      </c>
      <c r="J763" s="38">
        <v>3.6890000000000001</v>
      </c>
      <c r="K763" s="16">
        <v>14.88</v>
      </c>
      <c r="L763" s="16">
        <v>25.77</v>
      </c>
      <c r="M763" s="16">
        <v>40.601102291588006</v>
      </c>
      <c r="N763" s="16">
        <f t="shared" si="33"/>
        <v>2.7285687023916672</v>
      </c>
      <c r="O763" s="16">
        <v>5.4169999999999998</v>
      </c>
      <c r="P763" s="124">
        <f t="shared" si="34"/>
        <v>0.36404569892473115</v>
      </c>
      <c r="Q763" s="16">
        <v>731.02</v>
      </c>
      <c r="S763" s="1"/>
    </row>
    <row r="764" spans="1:19" x14ac:dyDescent="0.2">
      <c r="A764" s="39">
        <f t="shared" si="35"/>
        <v>42809</v>
      </c>
      <c r="B764" s="16">
        <v>0</v>
      </c>
      <c r="C764" s="16">
        <v>84.12</v>
      </c>
      <c r="D764" s="16">
        <v>24.45</v>
      </c>
      <c r="E764" s="16">
        <v>22.58</v>
      </c>
      <c r="F764" s="16">
        <v>29.13</v>
      </c>
      <c r="G764" s="16">
        <v>4.76</v>
      </c>
      <c r="H764" s="16">
        <v>10.49</v>
      </c>
      <c r="I764" s="16">
        <v>358.15</v>
      </c>
      <c r="J764" s="38">
        <v>4.3979999999999997</v>
      </c>
      <c r="K764" s="16">
        <v>16.87</v>
      </c>
      <c r="L764" s="16">
        <v>26</v>
      </c>
      <c r="M764" s="16">
        <v>45.716329692148051</v>
      </c>
      <c r="N764" s="16">
        <f t="shared" si="33"/>
        <v>2.7099187725043299</v>
      </c>
      <c r="O764" s="16">
        <v>7.8789999999999996</v>
      </c>
      <c r="P764" s="124">
        <f t="shared" si="34"/>
        <v>0.46704208654416118</v>
      </c>
      <c r="Q764" s="16">
        <v>731.98</v>
      </c>
      <c r="S764" s="1"/>
    </row>
    <row r="765" spans="1:19" x14ac:dyDescent="0.2">
      <c r="A765" s="39">
        <f t="shared" si="35"/>
        <v>42810</v>
      </c>
      <c r="B765" s="16">
        <v>0</v>
      </c>
      <c r="C765" s="16">
        <v>80.23</v>
      </c>
      <c r="D765" s="16">
        <v>24.85</v>
      </c>
      <c r="E765" s="16">
        <v>22.11</v>
      </c>
      <c r="F765" s="16">
        <v>30.32</v>
      </c>
      <c r="G765" s="16">
        <v>4.68</v>
      </c>
      <c r="H765" s="16">
        <v>12.96</v>
      </c>
      <c r="I765" s="16">
        <v>9.89</v>
      </c>
      <c r="J765" s="38">
        <v>5.4009999999999998</v>
      </c>
      <c r="K765" s="16">
        <v>20.170000000000002</v>
      </c>
      <c r="L765" s="16">
        <v>26.12</v>
      </c>
      <c r="M765" s="16">
        <v>54.465110371718851</v>
      </c>
      <c r="N765" s="16">
        <f t="shared" si="33"/>
        <v>2.7003029435656343</v>
      </c>
      <c r="O765" s="16">
        <v>9.0060000000000002</v>
      </c>
      <c r="P765" s="124">
        <f t="shared" si="34"/>
        <v>0.44650470996529495</v>
      </c>
      <c r="Q765" s="16">
        <v>732.11</v>
      </c>
      <c r="S765" s="1"/>
    </row>
    <row r="766" spans="1:19" x14ac:dyDescent="0.2">
      <c r="A766" s="39">
        <f t="shared" si="35"/>
        <v>42811</v>
      </c>
      <c r="B766" s="16">
        <v>0</v>
      </c>
      <c r="C766" s="16">
        <v>80.760000000000005</v>
      </c>
      <c r="D766" s="16">
        <v>25.04</v>
      </c>
      <c r="E766" s="16">
        <v>22.19</v>
      </c>
      <c r="F766" s="16">
        <v>31.65</v>
      </c>
      <c r="G766" s="16">
        <v>4.3899999999999997</v>
      </c>
      <c r="H766" s="16">
        <v>11.41</v>
      </c>
      <c r="I766" s="16">
        <v>0.23</v>
      </c>
      <c r="J766" s="38">
        <v>5.5819999999999999</v>
      </c>
      <c r="K766" s="16">
        <v>21.6</v>
      </c>
      <c r="L766" s="16">
        <v>26.12</v>
      </c>
      <c r="M766" s="16">
        <v>57.73336432214424</v>
      </c>
      <c r="N766" s="16">
        <f t="shared" si="33"/>
        <v>2.6728409408400111</v>
      </c>
      <c r="O766" s="16">
        <v>9.6790000000000003</v>
      </c>
      <c r="P766" s="124">
        <f t="shared" si="34"/>
        <v>0.44810185185185186</v>
      </c>
      <c r="Q766" s="16">
        <v>731.75</v>
      </c>
      <c r="S766" s="1"/>
    </row>
    <row r="767" spans="1:19" x14ac:dyDescent="0.2">
      <c r="A767" s="39">
        <f t="shared" si="35"/>
        <v>42812</v>
      </c>
      <c r="B767" s="16">
        <v>0</v>
      </c>
      <c r="C767" s="16">
        <v>74.930000000000007</v>
      </c>
      <c r="D767" s="16">
        <v>25.27</v>
      </c>
      <c r="E767" s="16">
        <v>22.27</v>
      </c>
      <c r="F767" s="16">
        <v>31.24</v>
      </c>
      <c r="G767" s="16">
        <v>4.29</v>
      </c>
      <c r="H767" s="16">
        <v>10.43</v>
      </c>
      <c r="I767" s="16">
        <v>23.78</v>
      </c>
      <c r="J767" s="38">
        <v>6.5890000000000004</v>
      </c>
      <c r="K767" s="16">
        <v>23.52</v>
      </c>
      <c r="L767" s="16">
        <v>26.28</v>
      </c>
      <c r="M767" s="16">
        <v>63.572969577685285</v>
      </c>
      <c r="N767" s="16">
        <f t="shared" si="33"/>
        <v>2.702932380003626</v>
      </c>
      <c r="O767" s="16">
        <v>10.038</v>
      </c>
      <c r="P767" s="124">
        <f t="shared" si="34"/>
        <v>0.42678571428571432</v>
      </c>
      <c r="Q767" s="16">
        <v>731.64</v>
      </c>
      <c r="S767" s="1"/>
    </row>
    <row r="768" spans="1:19" x14ac:dyDescent="0.2">
      <c r="A768" s="39">
        <f t="shared" si="35"/>
        <v>42813</v>
      </c>
      <c r="B768" s="16">
        <v>0</v>
      </c>
      <c r="C768" s="16">
        <v>75.05</v>
      </c>
      <c r="D768" s="16">
        <v>24.53</v>
      </c>
      <c r="E768" s="16">
        <v>21.75</v>
      </c>
      <c r="F768" s="16">
        <v>29.8</v>
      </c>
      <c r="G768" s="16">
        <v>4.5999999999999996</v>
      </c>
      <c r="H768" s="16">
        <v>10.92</v>
      </c>
      <c r="I768" s="16">
        <v>0.5</v>
      </c>
      <c r="J768" s="38">
        <v>6.1539999999999999</v>
      </c>
      <c r="K768" s="16">
        <v>21.72</v>
      </c>
      <c r="L768" s="16">
        <v>26.42</v>
      </c>
      <c r="M768" s="16">
        <v>58.404951758543014</v>
      </c>
      <c r="N768" s="16">
        <f t="shared" si="33"/>
        <v>2.6889940956971925</v>
      </c>
      <c r="O768" s="16">
        <v>8.7279999999999998</v>
      </c>
      <c r="P768" s="124">
        <f t="shared" si="34"/>
        <v>0.40184162062615103</v>
      </c>
      <c r="Q768" s="16">
        <v>732.06</v>
      </c>
      <c r="S768" s="1"/>
    </row>
    <row r="769" spans="1:19" x14ac:dyDescent="0.2">
      <c r="A769" s="39">
        <f t="shared" si="35"/>
        <v>42814</v>
      </c>
      <c r="B769" s="16">
        <v>1.25</v>
      </c>
      <c r="C769" s="16">
        <v>86.29</v>
      </c>
      <c r="D769" s="16">
        <v>23.42</v>
      </c>
      <c r="E769" s="16">
        <v>20.88</v>
      </c>
      <c r="F769" s="16">
        <v>26.98</v>
      </c>
      <c r="G769" s="16">
        <v>4.67</v>
      </c>
      <c r="H769" s="16">
        <v>10.64</v>
      </c>
      <c r="I769" s="16">
        <v>354.83</v>
      </c>
      <c r="J769" s="38">
        <v>4.18</v>
      </c>
      <c r="K769" s="16">
        <v>18.940000000000001</v>
      </c>
      <c r="L769" s="16">
        <v>26.18</v>
      </c>
      <c r="M769" s="16">
        <v>51.846671050028206</v>
      </c>
      <c r="N769" s="16">
        <f t="shared" si="33"/>
        <v>2.7374166341091977</v>
      </c>
      <c r="O769" s="16">
        <v>9.7210000000000001</v>
      </c>
      <c r="P769" s="124">
        <f t="shared" si="34"/>
        <v>0.51325237592397044</v>
      </c>
      <c r="Q769" s="16">
        <v>732.15</v>
      </c>
      <c r="S769" s="1"/>
    </row>
    <row r="770" spans="1:19" x14ac:dyDescent="0.2">
      <c r="A770" s="39">
        <f t="shared" si="35"/>
        <v>42815</v>
      </c>
      <c r="B770" s="16">
        <v>0</v>
      </c>
      <c r="C770" s="16">
        <v>73.28</v>
      </c>
      <c r="D770" s="16">
        <v>25.44</v>
      </c>
      <c r="E770" s="16">
        <v>21.95</v>
      </c>
      <c r="F770" s="16">
        <v>30.98</v>
      </c>
      <c r="G770" s="16">
        <v>4.62</v>
      </c>
      <c r="H770" s="16">
        <v>11.82</v>
      </c>
      <c r="I770" s="16">
        <v>36.56</v>
      </c>
      <c r="J770" s="38">
        <v>5.9829999999999997</v>
      </c>
      <c r="K770" s="16">
        <v>24.76</v>
      </c>
      <c r="L770" s="16">
        <v>26.34</v>
      </c>
      <c r="M770" s="16">
        <v>67.064308406636556</v>
      </c>
      <c r="N770" s="16">
        <f t="shared" si="33"/>
        <v>2.708574652933625</v>
      </c>
      <c r="O770" s="16">
        <v>11.342000000000001</v>
      </c>
      <c r="P770" s="124">
        <f t="shared" si="34"/>
        <v>0.45807754442649434</v>
      </c>
      <c r="Q770" s="16">
        <v>731.53</v>
      </c>
      <c r="S770" s="1"/>
    </row>
    <row r="771" spans="1:19" x14ac:dyDescent="0.2">
      <c r="A771" s="39">
        <f t="shared" si="35"/>
        <v>42816</v>
      </c>
      <c r="B771" s="16">
        <v>0</v>
      </c>
      <c r="C771" s="16">
        <v>79.97</v>
      </c>
      <c r="D771" s="16">
        <v>24.96</v>
      </c>
      <c r="E771" s="16">
        <v>22.57</v>
      </c>
      <c r="F771" s="16">
        <v>29.63</v>
      </c>
      <c r="G771" s="16">
        <v>4.7699999999999996</v>
      </c>
      <c r="H771" s="16">
        <v>10</v>
      </c>
      <c r="I771" s="16">
        <v>6.3</v>
      </c>
      <c r="J771" s="38">
        <v>5.4850000000000003</v>
      </c>
      <c r="K771" s="16">
        <v>20.85</v>
      </c>
      <c r="L771" s="16">
        <v>26.28</v>
      </c>
      <c r="M771" s="16">
        <v>56.320119024681887</v>
      </c>
      <c r="N771" s="16">
        <f t="shared" si="33"/>
        <v>2.701204749385222</v>
      </c>
      <c r="O771" s="16">
        <v>9.4480000000000004</v>
      </c>
      <c r="P771" s="124">
        <f t="shared" si="34"/>
        <v>0.45314148681055155</v>
      </c>
      <c r="Q771" s="16">
        <v>730.96</v>
      </c>
      <c r="S771" s="1"/>
    </row>
    <row r="772" spans="1:19" x14ac:dyDescent="0.2">
      <c r="A772" s="39">
        <f t="shared" si="35"/>
        <v>42817</v>
      </c>
      <c r="B772" s="16">
        <v>0</v>
      </c>
      <c r="C772" s="16">
        <v>77.98</v>
      </c>
      <c r="D772" s="16">
        <v>24.94</v>
      </c>
      <c r="E772" s="16">
        <v>22.23</v>
      </c>
      <c r="F772" s="16">
        <v>30.26</v>
      </c>
      <c r="G772" s="16">
        <v>3.77</v>
      </c>
      <c r="H772" s="16">
        <v>8.68</v>
      </c>
      <c r="I772" s="16">
        <v>11.71</v>
      </c>
      <c r="J772" s="38">
        <v>4.5199999999999996</v>
      </c>
      <c r="K772" s="16">
        <v>15.52</v>
      </c>
      <c r="L772" s="16">
        <v>26.41</v>
      </c>
      <c r="M772" s="16">
        <v>41.69069307512396</v>
      </c>
      <c r="N772" s="16">
        <f t="shared" si="33"/>
        <v>2.6862559971085025</v>
      </c>
      <c r="O772" s="16">
        <v>5.8319999999999999</v>
      </c>
      <c r="P772" s="124">
        <f t="shared" si="34"/>
        <v>0.37577319587628866</v>
      </c>
      <c r="Q772" s="16">
        <v>731.67</v>
      </c>
      <c r="S772" s="1"/>
    </row>
    <row r="773" spans="1:19" x14ac:dyDescent="0.2">
      <c r="A773" s="39">
        <f t="shared" si="35"/>
        <v>42818</v>
      </c>
      <c r="B773" s="16">
        <v>0</v>
      </c>
      <c r="C773" s="16">
        <v>77.510000000000005</v>
      </c>
      <c r="D773" s="16">
        <v>25.32</v>
      </c>
      <c r="E773" s="16">
        <v>22.57</v>
      </c>
      <c r="F773" s="16">
        <v>30.49</v>
      </c>
      <c r="G773" s="16">
        <v>3.84</v>
      </c>
      <c r="H773" s="16">
        <v>10.62</v>
      </c>
      <c r="I773" s="16">
        <v>10.09</v>
      </c>
      <c r="J773" s="38">
        <v>5.4340000000000002</v>
      </c>
      <c r="K773" s="16">
        <v>18.77</v>
      </c>
      <c r="L773" s="16">
        <v>26.51</v>
      </c>
      <c r="M773" s="16">
        <v>50.202564871302833</v>
      </c>
      <c r="N773" s="16">
        <f t="shared" si="33"/>
        <v>2.6746172014545997</v>
      </c>
      <c r="O773" s="16">
        <v>8.4969999999999999</v>
      </c>
      <c r="P773" s="124">
        <f t="shared" si="34"/>
        <v>0.45269046350559405</v>
      </c>
      <c r="Q773" s="16">
        <v>731.75</v>
      </c>
      <c r="S773" s="1"/>
    </row>
    <row r="774" spans="1:19" x14ac:dyDescent="0.2">
      <c r="A774" s="39">
        <f t="shared" si="35"/>
        <v>42819</v>
      </c>
      <c r="B774" s="16">
        <v>17.189999999999998</v>
      </c>
      <c r="C774" s="16">
        <v>95.86</v>
      </c>
      <c r="D774" s="16">
        <v>23.15</v>
      </c>
      <c r="E774" s="16">
        <v>22.11</v>
      </c>
      <c r="F774" s="16">
        <v>25.2</v>
      </c>
      <c r="G774" s="16">
        <v>4.1500000000000004</v>
      </c>
      <c r="H774" s="16">
        <v>9.0399999999999991</v>
      </c>
      <c r="I774" s="16">
        <v>355.3</v>
      </c>
      <c r="J774" s="38">
        <v>1.6719999999999999</v>
      </c>
      <c r="K774" s="16">
        <v>7.47</v>
      </c>
      <c r="L774" s="16">
        <v>26.25</v>
      </c>
      <c r="M774" s="16">
        <v>21.283092291648483</v>
      </c>
      <c r="N774" s="16">
        <f t="shared" si="33"/>
        <v>2.8491422077173336</v>
      </c>
      <c r="O774" s="16">
        <v>3.8210000000000002</v>
      </c>
      <c r="P774" s="124">
        <f t="shared" si="34"/>
        <v>0.51151271753681393</v>
      </c>
      <c r="Q774" s="16">
        <v>731.2</v>
      </c>
      <c r="S774" s="1"/>
    </row>
    <row r="775" spans="1:19" x14ac:dyDescent="0.2">
      <c r="A775" s="39">
        <f t="shared" si="35"/>
        <v>42820</v>
      </c>
      <c r="B775" s="16">
        <v>0.125</v>
      </c>
      <c r="C775" s="16">
        <v>90.03</v>
      </c>
      <c r="D775" s="16">
        <v>24.34</v>
      </c>
      <c r="E775" s="16">
        <v>22.57</v>
      </c>
      <c r="F775" s="16">
        <v>28.71</v>
      </c>
      <c r="G775" s="16">
        <v>4.1900000000000004</v>
      </c>
      <c r="H775" s="16">
        <v>10.43</v>
      </c>
      <c r="I775" s="16">
        <v>352.44</v>
      </c>
      <c r="J775" s="38">
        <v>3.786</v>
      </c>
      <c r="K775" s="16">
        <v>15.89</v>
      </c>
      <c r="L775" s="16">
        <v>26.27</v>
      </c>
      <c r="M775" s="16">
        <v>42.969499925263968</v>
      </c>
      <c r="N775" s="16">
        <f t="shared" si="33"/>
        <v>2.7041850173230944</v>
      </c>
      <c r="O775" s="16">
        <v>9.8190000000000008</v>
      </c>
      <c r="P775" s="124">
        <f t="shared" si="34"/>
        <v>0.61793580868470743</v>
      </c>
      <c r="Q775" s="16">
        <v>731.11</v>
      </c>
      <c r="S775" s="1"/>
    </row>
    <row r="776" spans="1:19" x14ac:dyDescent="0.2">
      <c r="A776" s="39">
        <f t="shared" si="35"/>
        <v>42821</v>
      </c>
      <c r="B776" s="16">
        <v>0</v>
      </c>
      <c r="C776" s="16">
        <v>84.95</v>
      </c>
      <c r="D776" s="16">
        <v>24.76</v>
      </c>
      <c r="E776" s="16">
        <v>22.26</v>
      </c>
      <c r="F776" s="16">
        <v>29.27</v>
      </c>
      <c r="G776" s="16">
        <v>3.61</v>
      </c>
      <c r="H776" s="16">
        <v>9.86</v>
      </c>
      <c r="I776" s="16">
        <v>3.9</v>
      </c>
      <c r="J776" s="38">
        <v>3.9609999999999999</v>
      </c>
      <c r="K776" s="16">
        <v>15.64</v>
      </c>
      <c r="L776" s="16">
        <v>26.35</v>
      </c>
      <c r="M776" s="16">
        <v>42.457147744916</v>
      </c>
      <c r="N776" s="16">
        <f t="shared" si="33"/>
        <v>2.7146513903398977</v>
      </c>
      <c r="O776" s="16">
        <v>7.63</v>
      </c>
      <c r="P776" s="124">
        <f t="shared" si="34"/>
        <v>0.48785166240409206</v>
      </c>
      <c r="Q776" s="16">
        <v>730.78</v>
      </c>
      <c r="S776" s="1"/>
    </row>
    <row r="777" spans="1:19" x14ac:dyDescent="0.2">
      <c r="A777" s="39">
        <f t="shared" si="35"/>
        <v>42822</v>
      </c>
      <c r="B777" s="16">
        <v>0</v>
      </c>
      <c r="C777" s="16">
        <v>79.510000000000005</v>
      </c>
      <c r="D777" s="16">
        <v>25.27</v>
      </c>
      <c r="E777" s="16">
        <v>22.2</v>
      </c>
      <c r="F777" s="16">
        <v>30.85</v>
      </c>
      <c r="G777" s="16">
        <v>3.47</v>
      </c>
      <c r="H777" s="16">
        <v>9.7799999999999994</v>
      </c>
      <c r="I777" s="16">
        <v>8.5500000000000007</v>
      </c>
      <c r="J777" s="38">
        <v>6.13</v>
      </c>
      <c r="K777" s="16">
        <v>24.55</v>
      </c>
      <c r="L777" s="16">
        <v>26.51</v>
      </c>
      <c r="M777" s="16">
        <v>66.706698680757924</v>
      </c>
      <c r="N777" s="16">
        <f t="shared" si="33"/>
        <v>2.7171771356724204</v>
      </c>
      <c r="O777" s="16">
        <v>12.362</v>
      </c>
      <c r="P777" s="124">
        <f t="shared" si="34"/>
        <v>0.50354378818737267</v>
      </c>
      <c r="Q777" s="16">
        <v>730.59</v>
      </c>
      <c r="S777" s="1"/>
    </row>
    <row r="778" spans="1:19" x14ac:dyDescent="0.2">
      <c r="A778" s="39">
        <f t="shared" si="35"/>
        <v>42823</v>
      </c>
      <c r="B778" s="16">
        <v>0</v>
      </c>
      <c r="C778" s="16">
        <v>77.2</v>
      </c>
      <c r="D778" s="16">
        <v>25.42</v>
      </c>
      <c r="E778" s="16">
        <v>22.24</v>
      </c>
      <c r="F778" s="16">
        <v>30.43</v>
      </c>
      <c r="G778" s="16">
        <v>4.25</v>
      </c>
      <c r="H778" s="16">
        <v>10.29</v>
      </c>
      <c r="I778" s="16">
        <v>11.2</v>
      </c>
      <c r="J778" s="38">
        <v>6.2279999999999998</v>
      </c>
      <c r="K778" s="16">
        <v>24.29</v>
      </c>
      <c r="L778" s="16">
        <v>26.25</v>
      </c>
      <c r="M778" s="16">
        <v>66.037530445210706</v>
      </c>
      <c r="N778" s="16">
        <f t="shared" ref="N778:N841" si="36">M778/K778</f>
        <v>2.7187126572750393</v>
      </c>
      <c r="O778" s="16">
        <v>11.494</v>
      </c>
      <c r="P778" s="124">
        <f t="shared" si="34"/>
        <v>0.47319884726224787</v>
      </c>
      <c r="Q778" s="16">
        <v>730.39</v>
      </c>
      <c r="S778" s="1"/>
    </row>
    <row r="779" spans="1:19" x14ac:dyDescent="0.2">
      <c r="A779" s="39">
        <f t="shared" si="35"/>
        <v>42824</v>
      </c>
      <c r="B779" s="16">
        <v>0</v>
      </c>
      <c r="C779" s="16">
        <v>80.14</v>
      </c>
      <c r="D779" s="16">
        <v>25.31</v>
      </c>
      <c r="E779" s="16">
        <v>22.34</v>
      </c>
      <c r="F779" s="16">
        <v>30.96</v>
      </c>
      <c r="G779" s="16">
        <v>3.86</v>
      </c>
      <c r="H779" s="16">
        <v>9.3699999999999992</v>
      </c>
      <c r="I779" s="16">
        <v>352.04</v>
      </c>
      <c r="J779" s="38">
        <v>6.0640000000000001</v>
      </c>
      <c r="K779" s="16">
        <v>24.19</v>
      </c>
      <c r="L779" s="16">
        <v>26.53</v>
      </c>
      <c r="M779" s="16">
        <v>65.568119079977905</v>
      </c>
      <c r="N779" s="16">
        <f t="shared" si="36"/>
        <v>2.7105464687878422</v>
      </c>
      <c r="O779" s="16">
        <v>11.304</v>
      </c>
      <c r="P779" s="124">
        <f t="shared" si="34"/>
        <v>0.46730053741215377</v>
      </c>
      <c r="Q779" s="16">
        <v>730.56</v>
      </c>
      <c r="S779" s="1"/>
    </row>
    <row r="780" spans="1:19" x14ac:dyDescent="0.2">
      <c r="A780" s="39">
        <f t="shared" si="35"/>
        <v>42825</v>
      </c>
      <c r="B780" s="16">
        <v>0</v>
      </c>
      <c r="C780" s="16">
        <v>85.92</v>
      </c>
      <c r="D780" s="16">
        <v>25.19</v>
      </c>
      <c r="E780" s="16">
        <v>22.45</v>
      </c>
      <c r="F780" s="16">
        <v>30.34</v>
      </c>
      <c r="G780" s="16">
        <v>3.84</v>
      </c>
      <c r="H780" s="16">
        <v>10.51</v>
      </c>
      <c r="I780" s="16">
        <v>340.68</v>
      </c>
      <c r="J780" s="38">
        <v>5.319</v>
      </c>
      <c r="K780" s="16">
        <v>22.32</v>
      </c>
      <c r="L780" s="16">
        <v>26.41</v>
      </c>
      <c r="M780" s="16">
        <v>60.21753799657337</v>
      </c>
      <c r="N780" s="16">
        <f t="shared" si="36"/>
        <v>2.6979183690221045</v>
      </c>
      <c r="O780" s="16">
        <v>11.435</v>
      </c>
      <c r="P780" s="124">
        <f t="shared" si="34"/>
        <v>0.51232078853046592</v>
      </c>
      <c r="Q780" s="16">
        <v>730.55</v>
      </c>
      <c r="S780" s="1"/>
    </row>
    <row r="781" spans="1:19" x14ac:dyDescent="0.2">
      <c r="A781" s="39">
        <f t="shared" si="35"/>
        <v>42826</v>
      </c>
      <c r="B781" s="16">
        <v>8.2199999999999989</v>
      </c>
      <c r="C781" s="16">
        <v>95.78</v>
      </c>
      <c r="D781" s="16">
        <v>24.24</v>
      </c>
      <c r="E781" s="16">
        <v>22.83</v>
      </c>
      <c r="F781" s="16">
        <v>28.82</v>
      </c>
      <c r="G781" s="16">
        <v>2.1</v>
      </c>
      <c r="H781" s="16">
        <v>8.5299999999999994</v>
      </c>
      <c r="I781" s="16">
        <v>331.88</v>
      </c>
      <c r="J781" s="38">
        <v>2.5289999999999999</v>
      </c>
      <c r="K781" s="16">
        <v>12</v>
      </c>
      <c r="L781" s="16">
        <v>26.3</v>
      </c>
      <c r="M781" s="16">
        <v>33.576693418996086</v>
      </c>
      <c r="N781" s="16">
        <f t="shared" si="36"/>
        <v>2.7980577849163404</v>
      </c>
      <c r="O781" s="16">
        <v>8.2949999999999999</v>
      </c>
      <c r="P781" s="124">
        <f t="shared" si="34"/>
        <v>0.69125000000000003</v>
      </c>
      <c r="Q781" s="16">
        <v>730.75</v>
      </c>
      <c r="S781" s="1"/>
    </row>
    <row r="782" spans="1:19" x14ac:dyDescent="0.2">
      <c r="A782" s="39">
        <f t="shared" si="35"/>
        <v>42827</v>
      </c>
      <c r="B782" s="16">
        <v>5.81</v>
      </c>
      <c r="C782" s="16">
        <v>93.91</v>
      </c>
      <c r="D782" s="16">
        <v>25.06</v>
      </c>
      <c r="E782" s="16">
        <v>23.15</v>
      </c>
      <c r="F782" s="16">
        <v>29.81</v>
      </c>
      <c r="G782" s="16">
        <v>2.25</v>
      </c>
      <c r="H782" s="16">
        <v>7.47</v>
      </c>
      <c r="I782" s="16">
        <v>349.09</v>
      </c>
      <c r="J782" s="38">
        <v>2.7970000000000002</v>
      </c>
      <c r="K782" s="16">
        <v>12.01</v>
      </c>
      <c r="L782" s="16">
        <v>26.25</v>
      </c>
      <c r="M782" s="16">
        <v>32.993493213709613</v>
      </c>
      <c r="N782" s="16">
        <f t="shared" si="36"/>
        <v>2.7471684607585023</v>
      </c>
      <c r="O782" s="16">
        <v>7.8230000000000004</v>
      </c>
      <c r="P782" s="124">
        <f t="shared" si="34"/>
        <v>0.65137385512073276</v>
      </c>
      <c r="Q782" s="16">
        <v>730.07</v>
      </c>
      <c r="S782" s="1"/>
    </row>
    <row r="783" spans="1:19" x14ac:dyDescent="0.2">
      <c r="A783" s="39">
        <f t="shared" si="35"/>
        <v>42828</v>
      </c>
      <c r="B783" s="16">
        <v>0.125</v>
      </c>
      <c r="C783" s="16">
        <v>87.6</v>
      </c>
      <c r="D783" s="16">
        <v>25.97</v>
      </c>
      <c r="E783" s="16">
        <v>22.97</v>
      </c>
      <c r="F783" s="16">
        <v>31.14</v>
      </c>
      <c r="G783" s="16">
        <v>2.76</v>
      </c>
      <c r="H783" s="16">
        <v>6.29</v>
      </c>
      <c r="I783" s="16">
        <v>7.19</v>
      </c>
      <c r="J783" s="38">
        <v>3.9809999999999999</v>
      </c>
      <c r="K783" s="16">
        <v>15.79</v>
      </c>
      <c r="L783" s="16">
        <v>26.3</v>
      </c>
      <c r="M783" s="16">
        <v>42.486523755256364</v>
      </c>
      <c r="N783" s="16">
        <f t="shared" si="36"/>
        <v>2.6907234803835571</v>
      </c>
      <c r="O783" s="16">
        <v>9.2420000000000009</v>
      </c>
      <c r="P783" s="124">
        <f t="shared" si="34"/>
        <v>0.58530715642811915</v>
      </c>
      <c r="Q783" s="16">
        <v>729.18</v>
      </c>
      <c r="S783" s="1"/>
    </row>
    <row r="784" spans="1:19" x14ac:dyDescent="0.2">
      <c r="A784" s="39">
        <f t="shared" si="35"/>
        <v>42829</v>
      </c>
      <c r="B784" s="16">
        <v>0</v>
      </c>
      <c r="C784" s="16">
        <v>89.42</v>
      </c>
      <c r="D784" s="16">
        <v>25.5</v>
      </c>
      <c r="E784" s="16">
        <v>23.14</v>
      </c>
      <c r="F784" s="16">
        <v>29.97</v>
      </c>
      <c r="G784" s="16">
        <v>3.83</v>
      </c>
      <c r="H784" s="16">
        <v>11.98</v>
      </c>
      <c r="I784" s="16">
        <v>345.02</v>
      </c>
      <c r="J784" s="38">
        <v>4.9029999999999996</v>
      </c>
      <c r="K784" s="16">
        <v>20.77</v>
      </c>
      <c r="L784" s="16">
        <v>26.35</v>
      </c>
      <c r="M784" s="16">
        <v>55.519363542815967</v>
      </c>
      <c r="N784" s="16">
        <f t="shared" si="36"/>
        <v>2.6730555388934025</v>
      </c>
      <c r="O784" s="16">
        <v>11.478999999999999</v>
      </c>
      <c r="P784" s="124">
        <f t="shared" si="34"/>
        <v>0.55267212325469428</v>
      </c>
      <c r="Q784" s="16">
        <v>729.05</v>
      </c>
      <c r="S784" s="1"/>
    </row>
    <row r="785" spans="1:19" x14ac:dyDescent="0.2">
      <c r="A785" s="39">
        <f t="shared" si="35"/>
        <v>42830</v>
      </c>
      <c r="B785" s="16">
        <v>0</v>
      </c>
      <c r="C785" s="16">
        <v>87.16</v>
      </c>
      <c r="D785" s="16">
        <v>25.74</v>
      </c>
      <c r="E785" s="16">
        <v>23.36</v>
      </c>
      <c r="F785" s="16">
        <v>30.11</v>
      </c>
      <c r="G785" s="16">
        <v>3.99</v>
      </c>
      <c r="H785" s="16">
        <v>10.56</v>
      </c>
      <c r="I785" s="16">
        <v>349.57</v>
      </c>
      <c r="J785" s="38">
        <v>4.1050000000000004</v>
      </c>
      <c r="K785" s="16">
        <v>16.440000000000001</v>
      </c>
      <c r="L785" s="16">
        <v>26.38</v>
      </c>
      <c r="M785" s="16">
        <v>44.206834760805833</v>
      </c>
      <c r="N785" s="16">
        <f t="shared" si="36"/>
        <v>2.6889802165940284</v>
      </c>
      <c r="O785" s="16">
        <v>8.1839999999999993</v>
      </c>
      <c r="P785" s="124">
        <f t="shared" si="34"/>
        <v>0.49781021897810213</v>
      </c>
      <c r="Q785" s="16">
        <v>729.63</v>
      </c>
      <c r="S785" s="1"/>
    </row>
    <row r="786" spans="1:19" x14ac:dyDescent="0.2">
      <c r="A786" s="39">
        <f t="shared" si="35"/>
        <v>42831</v>
      </c>
      <c r="B786" s="16">
        <v>0</v>
      </c>
      <c r="C786" s="16">
        <v>86.32</v>
      </c>
      <c r="D786" s="16">
        <v>25.62</v>
      </c>
      <c r="E786" s="16">
        <v>23.55</v>
      </c>
      <c r="F786" s="16">
        <v>30.02</v>
      </c>
      <c r="G786" s="16">
        <v>4.6900000000000004</v>
      </c>
      <c r="H786" s="16">
        <v>11.19</v>
      </c>
      <c r="I786" s="16">
        <v>352.3</v>
      </c>
      <c r="J786" s="38">
        <v>5.024</v>
      </c>
      <c r="K786" s="16">
        <v>19.71</v>
      </c>
      <c r="L786" s="16">
        <v>26.49</v>
      </c>
      <c r="M786" s="16">
        <v>52.367231233265386</v>
      </c>
      <c r="N786" s="16">
        <f t="shared" si="36"/>
        <v>2.6568864146760722</v>
      </c>
      <c r="O786" s="16">
        <v>10.108000000000001</v>
      </c>
      <c r="P786" s="124">
        <f t="shared" si="34"/>
        <v>0.51283612379502796</v>
      </c>
      <c r="Q786" s="16">
        <v>730.17</v>
      </c>
      <c r="S786" s="1"/>
    </row>
    <row r="787" spans="1:19" x14ac:dyDescent="0.2">
      <c r="A787" s="39">
        <f t="shared" si="35"/>
        <v>42832</v>
      </c>
      <c r="B787" s="16">
        <v>0</v>
      </c>
      <c r="C787" s="16">
        <v>81.37</v>
      </c>
      <c r="D787" s="16">
        <v>25.94</v>
      </c>
      <c r="E787" s="16">
        <v>22.99</v>
      </c>
      <c r="F787" s="16">
        <v>31.66</v>
      </c>
      <c r="G787" s="16">
        <v>4.58</v>
      </c>
      <c r="H787" s="16">
        <v>11.82</v>
      </c>
      <c r="I787" s="16">
        <v>4.17</v>
      </c>
      <c r="J787" s="38">
        <v>4.88</v>
      </c>
      <c r="K787" s="16">
        <v>17.55</v>
      </c>
      <c r="L787" s="16">
        <v>26.57</v>
      </c>
      <c r="M787" s="16">
        <v>46.532637179488283</v>
      </c>
      <c r="N787" s="16">
        <f t="shared" si="36"/>
        <v>2.6514323179195602</v>
      </c>
      <c r="O787" s="16">
        <v>7.36</v>
      </c>
      <c r="P787" s="124">
        <f t="shared" si="34"/>
        <v>0.41937321937321936</v>
      </c>
      <c r="Q787" s="16">
        <v>730.32</v>
      </c>
      <c r="S787" s="1"/>
    </row>
    <row r="788" spans="1:19" x14ac:dyDescent="0.2">
      <c r="A788" s="39">
        <f t="shared" si="35"/>
        <v>42833</v>
      </c>
      <c r="B788" s="16">
        <v>0</v>
      </c>
      <c r="C788" s="16">
        <v>83.24</v>
      </c>
      <c r="D788" s="16">
        <v>24.96</v>
      </c>
      <c r="E788" s="16">
        <v>22.88</v>
      </c>
      <c r="F788" s="16">
        <v>29.49</v>
      </c>
      <c r="G788" s="16">
        <v>5.57</v>
      </c>
      <c r="H788" s="16">
        <v>12.09</v>
      </c>
      <c r="I788" s="16">
        <v>356.14</v>
      </c>
      <c r="J788" s="38">
        <v>5.6589999999999998</v>
      </c>
      <c r="K788" s="16">
        <v>22.62</v>
      </c>
      <c r="L788" s="16">
        <v>26.6</v>
      </c>
      <c r="M788" s="16">
        <v>60.103057956276395</v>
      </c>
      <c r="N788" s="16">
        <f t="shared" si="36"/>
        <v>2.6570759485533331</v>
      </c>
      <c r="O788" s="16">
        <v>11.12</v>
      </c>
      <c r="P788" s="124">
        <f t="shared" si="34"/>
        <v>0.49160035366931915</v>
      </c>
      <c r="Q788" s="16">
        <v>730.52</v>
      </c>
      <c r="S788" s="1"/>
    </row>
    <row r="789" spans="1:19" x14ac:dyDescent="0.2">
      <c r="A789" s="39">
        <f t="shared" si="35"/>
        <v>42834</v>
      </c>
      <c r="B789" s="16">
        <v>0</v>
      </c>
      <c r="C789" s="16">
        <v>78.459999999999994</v>
      </c>
      <c r="D789" s="16">
        <v>24.94</v>
      </c>
      <c r="E789" s="16">
        <v>22.35</v>
      </c>
      <c r="F789" s="16">
        <v>30.71</v>
      </c>
      <c r="G789" s="16">
        <v>4.49</v>
      </c>
      <c r="H789" s="16">
        <v>10.92</v>
      </c>
      <c r="I789" s="16">
        <v>1.19</v>
      </c>
      <c r="J789" s="38">
        <v>5.4349999999999996</v>
      </c>
      <c r="K789" s="16">
        <v>19.95</v>
      </c>
      <c r="L789" s="16">
        <v>26.77</v>
      </c>
      <c r="M789" s="16">
        <v>53.005381857894413</v>
      </c>
      <c r="N789" s="16">
        <f t="shared" si="36"/>
        <v>2.6569113713230283</v>
      </c>
      <c r="O789" s="16">
        <v>8.52</v>
      </c>
      <c r="P789" s="124">
        <f t="shared" si="34"/>
        <v>0.42706766917293232</v>
      </c>
      <c r="Q789" s="16">
        <v>730.59</v>
      </c>
      <c r="S789" s="1"/>
    </row>
    <row r="790" spans="1:19" x14ac:dyDescent="0.2">
      <c r="A790" s="39">
        <f t="shared" si="35"/>
        <v>42835</v>
      </c>
      <c r="B790" s="16">
        <v>0</v>
      </c>
      <c r="C790" s="16">
        <v>84.21</v>
      </c>
      <c r="D790" s="16">
        <v>24.63</v>
      </c>
      <c r="E790" s="16">
        <v>22.25</v>
      </c>
      <c r="F790" s="16">
        <v>28.77</v>
      </c>
      <c r="G790" s="16">
        <v>4.71</v>
      </c>
      <c r="H790" s="16">
        <v>11.66</v>
      </c>
      <c r="I790" s="16">
        <v>351.73</v>
      </c>
      <c r="J790" s="38">
        <v>4.9279999999999999</v>
      </c>
      <c r="K790" s="16">
        <v>19.3</v>
      </c>
      <c r="L790" s="16">
        <v>26.61</v>
      </c>
      <c r="M790" s="16">
        <v>51.06518277494434</v>
      </c>
      <c r="N790" s="16">
        <f t="shared" si="36"/>
        <v>2.6458643924841625</v>
      </c>
      <c r="O790" s="16">
        <v>8.8010000000000002</v>
      </c>
      <c r="P790" s="124">
        <f t="shared" si="34"/>
        <v>0.45601036269430051</v>
      </c>
      <c r="Q790" s="16">
        <v>730.35</v>
      </c>
      <c r="S790" s="1"/>
    </row>
    <row r="791" spans="1:19" x14ac:dyDescent="0.2">
      <c r="A791" s="39">
        <f t="shared" si="35"/>
        <v>42836</v>
      </c>
      <c r="B791" s="16">
        <v>0</v>
      </c>
      <c r="C791" s="16">
        <v>78.430000000000007</v>
      </c>
      <c r="D791" s="16">
        <v>25.31</v>
      </c>
      <c r="E791" s="16">
        <v>22.15</v>
      </c>
      <c r="F791" s="16">
        <v>31.7</v>
      </c>
      <c r="G791" s="16">
        <v>3.94</v>
      </c>
      <c r="H791" s="16">
        <v>8.7200000000000006</v>
      </c>
      <c r="I791" s="16">
        <v>8.25</v>
      </c>
      <c r="J791" s="38">
        <v>5.2670000000000003</v>
      </c>
      <c r="K791" s="16">
        <v>18.61</v>
      </c>
      <c r="L791" s="16">
        <v>26.81</v>
      </c>
      <c r="M791" s="16">
        <v>48.98570684296881</v>
      </c>
      <c r="N791" s="16">
        <f t="shared" si="36"/>
        <v>2.6322249781283618</v>
      </c>
      <c r="O791" s="16">
        <v>7.343</v>
      </c>
      <c r="P791" s="124">
        <f t="shared" si="34"/>
        <v>0.39457281031703384</v>
      </c>
      <c r="Q791" s="16">
        <v>730.15</v>
      </c>
      <c r="S791" s="1"/>
    </row>
    <row r="792" spans="1:19" x14ac:dyDescent="0.2">
      <c r="A792" s="39">
        <f t="shared" si="35"/>
        <v>42837</v>
      </c>
      <c r="B792" s="16">
        <v>0</v>
      </c>
      <c r="C792" s="16">
        <v>76.209999999999994</v>
      </c>
      <c r="D792" s="16">
        <v>25.54</v>
      </c>
      <c r="E792" s="16">
        <v>22.37</v>
      </c>
      <c r="F792" s="16">
        <v>31.64</v>
      </c>
      <c r="G792" s="16">
        <v>4.17</v>
      </c>
      <c r="H792" s="16">
        <v>10.35</v>
      </c>
      <c r="I792" s="16">
        <v>14.62</v>
      </c>
      <c r="J792" s="38">
        <v>6.1710000000000003</v>
      </c>
      <c r="K792" s="16">
        <v>21.43</v>
      </c>
      <c r="L792" s="16">
        <v>26.84</v>
      </c>
      <c r="M792" s="16">
        <v>56.894160826744603</v>
      </c>
      <c r="N792" s="16">
        <f t="shared" si="36"/>
        <v>2.6548838463249931</v>
      </c>
      <c r="O792" s="16">
        <v>9.1199999999999992</v>
      </c>
      <c r="P792" s="124">
        <f t="shared" si="34"/>
        <v>0.4255716285580961</v>
      </c>
      <c r="Q792" s="16">
        <v>729.93</v>
      </c>
      <c r="S792" s="1"/>
    </row>
    <row r="793" spans="1:19" x14ac:dyDescent="0.2">
      <c r="A793" s="39">
        <f t="shared" si="35"/>
        <v>42838</v>
      </c>
      <c r="B793" s="16">
        <v>0</v>
      </c>
      <c r="C793" s="16">
        <v>76.33</v>
      </c>
      <c r="D793" s="16">
        <v>25.67</v>
      </c>
      <c r="E793" s="16">
        <v>22.4</v>
      </c>
      <c r="F793" s="16">
        <v>32</v>
      </c>
      <c r="G793" s="16">
        <v>4.05</v>
      </c>
      <c r="H793" s="16">
        <v>9.5500000000000007</v>
      </c>
      <c r="I793" s="16">
        <v>13.51</v>
      </c>
      <c r="J793" s="38">
        <v>5.7839999999999998</v>
      </c>
      <c r="K793" s="16">
        <v>19.559999999999999</v>
      </c>
      <c r="L793" s="16">
        <v>26.8</v>
      </c>
      <c r="M793" s="16">
        <v>52.201343174872797</v>
      </c>
      <c r="N793" s="16">
        <f t="shared" si="36"/>
        <v>2.6687803259137421</v>
      </c>
      <c r="O793" s="16">
        <v>8.0489999999999995</v>
      </c>
      <c r="P793" s="124">
        <f t="shared" si="34"/>
        <v>0.41150306748466259</v>
      </c>
      <c r="Q793" s="16">
        <v>729.69</v>
      </c>
      <c r="S793" s="1"/>
    </row>
    <row r="794" spans="1:19" x14ac:dyDescent="0.2">
      <c r="A794" s="39">
        <f t="shared" si="35"/>
        <v>42839</v>
      </c>
      <c r="B794" s="16">
        <v>0</v>
      </c>
      <c r="C794" s="16">
        <v>78.08</v>
      </c>
      <c r="D794" s="16">
        <v>26.05</v>
      </c>
      <c r="E794" s="16">
        <v>22.75</v>
      </c>
      <c r="F794" s="16">
        <v>31.93</v>
      </c>
      <c r="G794" s="16">
        <v>4.41</v>
      </c>
      <c r="H794" s="16">
        <v>11.19</v>
      </c>
      <c r="I794" s="16">
        <v>24.51</v>
      </c>
      <c r="J794" s="38">
        <v>6.6509999999999998</v>
      </c>
      <c r="K794" s="16">
        <v>23.37</v>
      </c>
      <c r="L794" s="16">
        <v>26.67</v>
      </c>
      <c r="M794" s="16">
        <v>62.665510058259535</v>
      </c>
      <c r="N794" s="16">
        <f t="shared" si="36"/>
        <v>2.6814510080556069</v>
      </c>
      <c r="O794" s="16">
        <v>11.1</v>
      </c>
      <c r="P794" s="124">
        <f t="shared" si="34"/>
        <v>0.47496790757381252</v>
      </c>
      <c r="Q794" s="16">
        <v>729.69</v>
      </c>
      <c r="S794" s="1"/>
    </row>
    <row r="795" spans="1:19" x14ac:dyDescent="0.2">
      <c r="A795" s="39">
        <f t="shared" si="35"/>
        <v>42840</v>
      </c>
      <c r="B795" s="16">
        <v>0.375</v>
      </c>
      <c r="C795" s="16">
        <v>89.34</v>
      </c>
      <c r="D795" s="16">
        <v>24.9</v>
      </c>
      <c r="E795" s="16">
        <v>23.37</v>
      </c>
      <c r="F795" s="16">
        <v>29.15</v>
      </c>
      <c r="G795" s="16">
        <v>3.71</v>
      </c>
      <c r="H795" s="16">
        <v>9.7799999999999994</v>
      </c>
      <c r="I795" s="16">
        <v>2.25</v>
      </c>
      <c r="J795" s="38">
        <v>2.82</v>
      </c>
      <c r="K795" s="16">
        <v>10.97</v>
      </c>
      <c r="L795" s="16">
        <v>26.48</v>
      </c>
      <c r="M795" s="16">
        <v>29.691629651453638</v>
      </c>
      <c r="N795" s="16">
        <f t="shared" si="36"/>
        <v>2.7066207521835586</v>
      </c>
      <c r="O795" s="16">
        <v>5.444</v>
      </c>
      <c r="P795" s="124">
        <f t="shared" si="34"/>
        <v>0.49626253418413852</v>
      </c>
      <c r="Q795" s="16">
        <v>729.53</v>
      </c>
      <c r="S795" s="1"/>
    </row>
    <row r="796" spans="1:19" x14ac:dyDescent="0.2">
      <c r="A796" s="39">
        <f t="shared" si="35"/>
        <v>42841</v>
      </c>
      <c r="B796" s="16">
        <v>0.25</v>
      </c>
      <c r="C796" s="16">
        <v>85.22</v>
      </c>
      <c r="D796" s="16">
        <v>26.37</v>
      </c>
      <c r="E796" s="16">
        <v>23.66</v>
      </c>
      <c r="F796" s="16">
        <v>31.88</v>
      </c>
      <c r="G796" s="16">
        <v>4.16</v>
      </c>
      <c r="H796" s="16">
        <v>9.98</v>
      </c>
      <c r="I796" s="16">
        <v>10.08</v>
      </c>
      <c r="J796" s="38">
        <v>4.6180000000000003</v>
      </c>
      <c r="K796" s="16">
        <v>16.989999999999998</v>
      </c>
      <c r="L796" s="16">
        <v>26.45</v>
      </c>
      <c r="M796" s="16">
        <v>45.072476665511786</v>
      </c>
      <c r="N796" s="16">
        <f t="shared" si="36"/>
        <v>2.6528826760159969</v>
      </c>
      <c r="O796" s="16">
        <v>8.5879999999999992</v>
      </c>
      <c r="P796" s="124">
        <f t="shared" si="34"/>
        <v>0.50547380812242493</v>
      </c>
      <c r="Q796" s="16">
        <v>729.65</v>
      </c>
      <c r="S796" s="1"/>
    </row>
    <row r="797" spans="1:19" x14ac:dyDescent="0.2">
      <c r="A797" s="39">
        <f t="shared" si="35"/>
        <v>42842</v>
      </c>
      <c r="B797" s="16">
        <v>8.84</v>
      </c>
      <c r="C797" s="16">
        <v>96.3</v>
      </c>
      <c r="D797" s="16">
        <v>24</v>
      </c>
      <c r="E797" s="16">
        <v>20.96</v>
      </c>
      <c r="F797" s="16">
        <v>29.29</v>
      </c>
      <c r="G797" s="16">
        <v>3.12</v>
      </c>
      <c r="H797" s="16">
        <v>9.5500000000000007</v>
      </c>
      <c r="I797" s="16">
        <v>344.91</v>
      </c>
      <c r="J797" s="38">
        <v>1.1919999999999999</v>
      </c>
      <c r="K797" s="16">
        <v>4.78</v>
      </c>
      <c r="L797" s="16">
        <v>26.47</v>
      </c>
      <c r="M797" s="16">
        <v>13.969502517264885</v>
      </c>
      <c r="N797" s="16">
        <f t="shared" si="36"/>
        <v>2.922490066373407</v>
      </c>
      <c r="O797" s="16">
        <v>1.827</v>
      </c>
      <c r="P797" s="124">
        <f t="shared" si="34"/>
        <v>0.38221757322175731</v>
      </c>
      <c r="Q797" s="16">
        <v>729.67</v>
      </c>
      <c r="S797" s="1"/>
    </row>
    <row r="798" spans="1:19" x14ac:dyDescent="0.2">
      <c r="A798" s="39">
        <f t="shared" si="35"/>
        <v>42843</v>
      </c>
      <c r="B798" s="16">
        <v>5.0599999999999996</v>
      </c>
      <c r="C798" s="16">
        <v>95.83</v>
      </c>
      <c r="D798" s="16">
        <v>24.92</v>
      </c>
      <c r="E798" s="16">
        <v>23.29</v>
      </c>
      <c r="F798" s="16">
        <v>28.93</v>
      </c>
      <c r="G798" s="16">
        <v>2.74</v>
      </c>
      <c r="H798" s="16">
        <v>8.92</v>
      </c>
      <c r="I798" s="16">
        <v>303.70999999999998</v>
      </c>
      <c r="J798" s="38">
        <v>3.1179999999999999</v>
      </c>
      <c r="K798" s="16">
        <v>14.14</v>
      </c>
      <c r="L798" s="16">
        <v>26.32</v>
      </c>
      <c r="M798" s="16">
        <v>37.987933371752547</v>
      </c>
      <c r="N798" s="16">
        <f t="shared" si="36"/>
        <v>2.6865582299683552</v>
      </c>
      <c r="O798" s="16">
        <v>11.145</v>
      </c>
      <c r="P798" s="124">
        <f t="shared" si="34"/>
        <v>0.78818953323903818</v>
      </c>
      <c r="Q798" s="16">
        <v>729.97</v>
      </c>
      <c r="S798" s="1"/>
    </row>
    <row r="799" spans="1:19" x14ac:dyDescent="0.2">
      <c r="A799" s="39">
        <f t="shared" si="35"/>
        <v>42844</v>
      </c>
      <c r="B799" s="16">
        <v>22.425000000000001</v>
      </c>
      <c r="C799" s="16">
        <v>92.24</v>
      </c>
      <c r="D799" s="16">
        <v>24.83</v>
      </c>
      <c r="E799" s="16">
        <v>21.27</v>
      </c>
      <c r="F799" s="16">
        <v>30.43</v>
      </c>
      <c r="G799" s="16">
        <v>2.23</v>
      </c>
      <c r="H799" s="16">
        <v>12.41</v>
      </c>
      <c r="I799" s="16">
        <v>333.17</v>
      </c>
      <c r="J799" s="38">
        <v>2.859</v>
      </c>
      <c r="K799" s="16">
        <v>12.37</v>
      </c>
      <c r="L799" s="16">
        <v>26.41</v>
      </c>
      <c r="M799" s="16">
        <v>34.015778373553985</v>
      </c>
      <c r="N799" s="16">
        <f t="shared" si="36"/>
        <v>2.7498608224376708</v>
      </c>
      <c r="O799" s="16">
        <v>9.0969999999999995</v>
      </c>
      <c r="P799" s="124">
        <f t="shared" si="34"/>
        <v>0.73540824575586095</v>
      </c>
      <c r="Q799" s="16">
        <v>730.32</v>
      </c>
      <c r="S799" s="1"/>
    </row>
    <row r="800" spans="1:19" x14ac:dyDescent="0.2">
      <c r="A800" s="39">
        <f t="shared" si="35"/>
        <v>42845</v>
      </c>
      <c r="B800" s="16">
        <v>0</v>
      </c>
      <c r="C800" s="16">
        <v>90.67</v>
      </c>
      <c r="D800" s="16">
        <v>24.82</v>
      </c>
      <c r="E800" s="16">
        <v>22.54</v>
      </c>
      <c r="F800" s="16">
        <v>30.47</v>
      </c>
      <c r="G800" s="16">
        <v>2.41</v>
      </c>
      <c r="H800" s="16">
        <v>7.25</v>
      </c>
      <c r="I800" s="16">
        <v>178.95</v>
      </c>
      <c r="J800" s="38">
        <v>3.5259999999999998</v>
      </c>
      <c r="K800" s="16">
        <v>14.64</v>
      </c>
      <c r="L800" s="16">
        <v>26.46</v>
      </c>
      <c r="M800" s="16">
        <v>39.961137266320314</v>
      </c>
      <c r="N800" s="16">
        <f t="shared" si="36"/>
        <v>2.7295858788470158</v>
      </c>
      <c r="O800" s="16">
        <v>9.6189999999999998</v>
      </c>
      <c r="P800" s="124">
        <f t="shared" si="34"/>
        <v>0.65703551912568303</v>
      </c>
      <c r="Q800" s="16">
        <v>730.53</v>
      </c>
      <c r="S800" s="1"/>
    </row>
    <row r="801" spans="1:19" x14ac:dyDescent="0.2">
      <c r="A801" s="39">
        <f t="shared" si="35"/>
        <v>42846</v>
      </c>
      <c r="B801" s="16">
        <v>0</v>
      </c>
      <c r="C801" s="16">
        <v>86.77</v>
      </c>
      <c r="D801" s="16">
        <v>25.88</v>
      </c>
      <c r="E801" s="16">
        <v>22.41</v>
      </c>
      <c r="F801" s="16">
        <v>32.770000000000003</v>
      </c>
      <c r="G801" s="16">
        <v>2.29</v>
      </c>
      <c r="H801" s="16">
        <v>8</v>
      </c>
      <c r="I801" s="16">
        <v>169.2</v>
      </c>
      <c r="J801" s="38">
        <v>4.8869999999999996</v>
      </c>
      <c r="K801" s="16">
        <v>20.82</v>
      </c>
      <c r="L801" s="16">
        <v>26.44</v>
      </c>
      <c r="M801" s="16">
        <v>57.753236329139192</v>
      </c>
      <c r="N801" s="16">
        <f t="shared" si="36"/>
        <v>2.7739306594207105</v>
      </c>
      <c r="O801" s="16">
        <v>13.759</v>
      </c>
      <c r="P801" s="124">
        <f t="shared" si="34"/>
        <v>0.66085494716618631</v>
      </c>
      <c r="Q801" s="16">
        <v>729.84</v>
      </c>
      <c r="S801" s="1"/>
    </row>
    <row r="802" spans="1:19" x14ac:dyDescent="0.2">
      <c r="A802" s="39">
        <f t="shared" si="35"/>
        <v>42847</v>
      </c>
      <c r="B802" s="16">
        <v>0</v>
      </c>
      <c r="C802" s="16">
        <v>85.11</v>
      </c>
      <c r="D802" s="16">
        <v>26.32</v>
      </c>
      <c r="E802" s="16">
        <v>22.86</v>
      </c>
      <c r="F802" s="16">
        <v>33.25</v>
      </c>
      <c r="G802" s="16">
        <v>2.35</v>
      </c>
      <c r="H802" s="16">
        <v>7.51</v>
      </c>
      <c r="I802" s="16">
        <v>115.32</v>
      </c>
      <c r="J802" s="38">
        <v>4.806</v>
      </c>
      <c r="K802" s="16">
        <v>19.760000000000002</v>
      </c>
      <c r="L802" s="16">
        <v>26.45</v>
      </c>
      <c r="M802" s="16">
        <v>52.31184881377078</v>
      </c>
      <c r="N802" s="16">
        <f t="shared" si="36"/>
        <v>2.6473607699276709</v>
      </c>
      <c r="O802" s="16">
        <v>10.727</v>
      </c>
      <c r="P802" s="124">
        <f t="shared" si="34"/>
        <v>0.54286437246963559</v>
      </c>
      <c r="Q802" s="16">
        <v>729.3</v>
      </c>
      <c r="S802" s="1"/>
    </row>
    <row r="803" spans="1:19" x14ac:dyDescent="0.2">
      <c r="A803" s="39">
        <f t="shared" si="35"/>
        <v>42848</v>
      </c>
      <c r="B803" s="16">
        <v>0</v>
      </c>
      <c r="C803" s="16">
        <v>84.05</v>
      </c>
      <c r="D803" s="16">
        <v>26.34</v>
      </c>
      <c r="E803" s="16">
        <v>23.39</v>
      </c>
      <c r="F803" s="16">
        <v>32.24</v>
      </c>
      <c r="G803" s="16">
        <v>3.06</v>
      </c>
      <c r="H803" s="16">
        <v>8.6199999999999992</v>
      </c>
      <c r="I803" s="16">
        <v>2.9</v>
      </c>
      <c r="J803" s="38">
        <v>5.3319999999999999</v>
      </c>
      <c r="K803" s="16">
        <v>21.73</v>
      </c>
      <c r="L803" s="16">
        <v>26.43</v>
      </c>
      <c r="M803" s="16">
        <v>57.318471376101925</v>
      </c>
      <c r="N803" s="16">
        <f t="shared" si="36"/>
        <v>2.6377575414681051</v>
      </c>
      <c r="O803" s="16">
        <v>10.87</v>
      </c>
      <c r="P803" s="124">
        <f t="shared" si="34"/>
        <v>0.50023009664058904</v>
      </c>
      <c r="Q803" s="16">
        <v>729.09</v>
      </c>
      <c r="S803" s="1"/>
    </row>
    <row r="804" spans="1:19" x14ac:dyDescent="0.2">
      <c r="A804" s="39">
        <f t="shared" si="35"/>
        <v>42849</v>
      </c>
      <c r="B804" s="16">
        <v>0</v>
      </c>
      <c r="C804" s="16">
        <v>83.63</v>
      </c>
      <c r="D804" s="16">
        <v>26.14</v>
      </c>
      <c r="E804" s="16">
        <v>23.66</v>
      </c>
      <c r="F804" s="16">
        <v>31.23</v>
      </c>
      <c r="G804" s="16">
        <v>4.1100000000000003</v>
      </c>
      <c r="H804" s="16">
        <v>10.39</v>
      </c>
      <c r="I804" s="16">
        <v>354.03</v>
      </c>
      <c r="J804" s="38">
        <v>5.6740000000000004</v>
      </c>
      <c r="K804" s="16">
        <v>22.17</v>
      </c>
      <c r="L804" s="16">
        <v>26.48</v>
      </c>
      <c r="M804" s="16">
        <v>58.815611103095101</v>
      </c>
      <c r="N804" s="16">
        <f t="shared" si="36"/>
        <v>2.6529369013574695</v>
      </c>
      <c r="O804" s="16">
        <v>11.484999999999999</v>
      </c>
      <c r="P804" s="124">
        <f t="shared" si="34"/>
        <v>0.518042399639152</v>
      </c>
      <c r="Q804" s="16">
        <v>729.63</v>
      </c>
      <c r="S804" s="1"/>
    </row>
    <row r="805" spans="1:19" x14ac:dyDescent="0.2">
      <c r="A805" s="39">
        <f t="shared" si="35"/>
        <v>42850</v>
      </c>
      <c r="B805" s="16">
        <v>0</v>
      </c>
      <c r="C805" s="16">
        <v>85.95</v>
      </c>
      <c r="D805" s="16">
        <v>25.7</v>
      </c>
      <c r="E805" s="16">
        <v>23.63</v>
      </c>
      <c r="F805" s="16">
        <v>29.69</v>
      </c>
      <c r="G805" s="16">
        <v>3.84</v>
      </c>
      <c r="H805" s="16">
        <v>8.06</v>
      </c>
      <c r="I805" s="16">
        <v>353.12</v>
      </c>
      <c r="J805" s="38">
        <v>3.597</v>
      </c>
      <c r="K805" s="16">
        <v>12.66</v>
      </c>
      <c r="L805" s="16">
        <v>26.45</v>
      </c>
      <c r="M805" s="16">
        <v>34.273077664123335</v>
      </c>
      <c r="N805" s="16">
        <f t="shared" si="36"/>
        <v>2.7071941282877829</v>
      </c>
      <c r="O805" s="16">
        <v>5.234</v>
      </c>
      <c r="P805" s="124">
        <f t="shared" si="34"/>
        <v>0.41342812006319113</v>
      </c>
      <c r="Q805" s="16">
        <v>729.88</v>
      </c>
      <c r="S805" s="1"/>
    </row>
    <row r="806" spans="1:19" x14ac:dyDescent="0.2">
      <c r="A806" s="39">
        <f t="shared" si="35"/>
        <v>42851</v>
      </c>
      <c r="B806" s="16">
        <v>17.635000000000002</v>
      </c>
      <c r="C806" s="16">
        <v>89.05</v>
      </c>
      <c r="D806" s="16">
        <v>25.29</v>
      </c>
      <c r="E806" s="16">
        <v>22.33</v>
      </c>
      <c r="F806" s="16">
        <v>30.24</v>
      </c>
      <c r="G806" s="16">
        <v>2.85</v>
      </c>
      <c r="H806" s="16">
        <v>7.78</v>
      </c>
      <c r="I806" s="16">
        <v>3.04</v>
      </c>
      <c r="J806" s="38">
        <v>3.6779999999999999</v>
      </c>
      <c r="K806" s="16">
        <v>14.96</v>
      </c>
      <c r="L806" s="16">
        <v>26.31</v>
      </c>
      <c r="M806" s="16">
        <v>40.131258926203145</v>
      </c>
      <c r="N806" s="16">
        <f t="shared" si="36"/>
        <v>2.6825707838371087</v>
      </c>
      <c r="O806" s="16">
        <v>7.851</v>
      </c>
      <c r="P806" s="124">
        <f t="shared" si="34"/>
        <v>0.52479946524064169</v>
      </c>
      <c r="Q806" s="16">
        <v>729.48</v>
      </c>
      <c r="S806" s="1"/>
    </row>
    <row r="807" spans="1:19" x14ac:dyDescent="0.2">
      <c r="A807" s="39">
        <f t="shared" si="35"/>
        <v>42852</v>
      </c>
      <c r="B807" s="16">
        <v>0.88500000000000001</v>
      </c>
      <c r="C807" s="16">
        <v>90.28</v>
      </c>
      <c r="D807" s="16">
        <v>25.66</v>
      </c>
      <c r="E807" s="16">
        <v>22.59</v>
      </c>
      <c r="F807" s="16">
        <v>31.19</v>
      </c>
      <c r="G807" s="16">
        <v>2.41</v>
      </c>
      <c r="H807" s="16">
        <v>7.35</v>
      </c>
      <c r="I807" s="16">
        <v>51.05</v>
      </c>
      <c r="J807" s="38">
        <v>3.72</v>
      </c>
      <c r="K807" s="16">
        <v>15.9</v>
      </c>
      <c r="L807" s="16">
        <v>26.31</v>
      </c>
      <c r="M807" s="16">
        <v>42.933384712551415</v>
      </c>
      <c r="N807" s="16">
        <f t="shared" si="36"/>
        <v>2.7002128750032335</v>
      </c>
      <c r="O807" s="16">
        <v>10.461</v>
      </c>
      <c r="P807" s="124">
        <f t="shared" ref="P807:P870" si="37">O807/K807</f>
        <v>0.65792452830188675</v>
      </c>
      <c r="Q807" s="16">
        <v>729.3</v>
      </c>
      <c r="S807" s="1"/>
    </row>
    <row r="808" spans="1:19" x14ac:dyDescent="0.2">
      <c r="A808" s="39">
        <f t="shared" si="35"/>
        <v>42853</v>
      </c>
      <c r="B808" s="16">
        <v>0.125</v>
      </c>
      <c r="C808" s="16">
        <v>86.8</v>
      </c>
      <c r="D808" s="16">
        <v>27.07</v>
      </c>
      <c r="E808" s="16">
        <v>24.07</v>
      </c>
      <c r="F808" s="16">
        <v>32.46</v>
      </c>
      <c r="G808" s="16">
        <v>2.59</v>
      </c>
      <c r="H808" s="16">
        <v>7.25</v>
      </c>
      <c r="I808" s="16">
        <v>10.83</v>
      </c>
      <c r="J808" s="38">
        <v>4.3220000000000001</v>
      </c>
      <c r="K808" s="16">
        <v>17.239999999999998</v>
      </c>
      <c r="L808" s="16">
        <v>26.24</v>
      </c>
      <c r="M808" s="16">
        <v>45.781820915200953</v>
      </c>
      <c r="N808" s="16">
        <f t="shared" si="36"/>
        <v>2.6555580577262736</v>
      </c>
      <c r="O808" s="16">
        <v>9.6219999999999999</v>
      </c>
      <c r="P808" s="124">
        <f t="shared" si="37"/>
        <v>0.55812064965197217</v>
      </c>
      <c r="Q808" s="16">
        <v>729.08</v>
      </c>
      <c r="S808" s="1"/>
    </row>
    <row r="809" spans="1:19" x14ac:dyDescent="0.2">
      <c r="A809" s="39">
        <f t="shared" si="35"/>
        <v>42854</v>
      </c>
      <c r="B809" s="16">
        <v>6.59</v>
      </c>
      <c r="C809" s="16">
        <v>93.55</v>
      </c>
      <c r="D809" s="16">
        <v>25.59</v>
      </c>
      <c r="E809" s="16">
        <v>22.93</v>
      </c>
      <c r="F809" s="16">
        <v>29.98</v>
      </c>
      <c r="G809" s="16">
        <v>3.53</v>
      </c>
      <c r="H809" s="16">
        <v>9.06</v>
      </c>
      <c r="I809" s="16">
        <v>358.89</v>
      </c>
      <c r="J809" s="38">
        <v>2.5089999999999999</v>
      </c>
      <c r="K809" s="16">
        <v>10.19</v>
      </c>
      <c r="L809" s="16">
        <v>26.26</v>
      </c>
      <c r="M809" s="16">
        <v>28.326249970839989</v>
      </c>
      <c r="N809" s="16">
        <f t="shared" si="36"/>
        <v>2.7798086330559362</v>
      </c>
      <c r="O809" s="16">
        <v>5.8360000000000003</v>
      </c>
      <c r="P809" s="124">
        <f t="shared" si="37"/>
        <v>0.57271835132482829</v>
      </c>
      <c r="Q809" s="16">
        <v>729.78</v>
      </c>
      <c r="S809" s="1"/>
    </row>
    <row r="810" spans="1:19" x14ac:dyDescent="0.2">
      <c r="A810" s="39">
        <f t="shared" si="35"/>
        <v>42855</v>
      </c>
      <c r="B810" s="16">
        <v>35.150000000000006</v>
      </c>
      <c r="C810" s="16">
        <v>95.37</v>
      </c>
      <c r="D810" s="16">
        <v>24.75</v>
      </c>
      <c r="E810" s="16">
        <v>22.67</v>
      </c>
      <c r="F810" s="16">
        <v>30.32</v>
      </c>
      <c r="G810" s="16">
        <v>2.29</v>
      </c>
      <c r="H810" s="16">
        <v>9.86</v>
      </c>
      <c r="I810" s="16">
        <v>351.47</v>
      </c>
      <c r="J810" s="38">
        <v>1.895</v>
      </c>
      <c r="K810" s="16">
        <v>8.49</v>
      </c>
      <c r="L810" s="16">
        <v>26.31</v>
      </c>
      <c r="M810" s="16">
        <v>24.407922191588611</v>
      </c>
      <c r="N810" s="16">
        <f t="shared" si="36"/>
        <v>2.8749024960646183</v>
      </c>
      <c r="O810" s="16">
        <v>4.88</v>
      </c>
      <c r="P810" s="124">
        <f t="shared" si="37"/>
        <v>0.57479387514723201</v>
      </c>
      <c r="Q810" s="16">
        <v>730.23</v>
      </c>
      <c r="S810" s="1"/>
    </row>
    <row r="811" spans="1:19" x14ac:dyDescent="0.2">
      <c r="A811" s="39">
        <f t="shared" si="35"/>
        <v>42856</v>
      </c>
      <c r="B811" s="16">
        <v>10.02</v>
      </c>
      <c r="C811" s="16">
        <v>92.65</v>
      </c>
      <c r="D811" s="16">
        <v>25.01</v>
      </c>
      <c r="E811" s="16">
        <v>22.89</v>
      </c>
      <c r="F811" s="16">
        <v>30.9</v>
      </c>
      <c r="G811" s="16">
        <v>1.76</v>
      </c>
      <c r="H811" s="16">
        <v>5.14</v>
      </c>
      <c r="I811" s="16">
        <v>191.7</v>
      </c>
      <c r="J811" s="38">
        <v>3.0209999999999999</v>
      </c>
      <c r="K811" s="16">
        <v>13.54</v>
      </c>
      <c r="L811" s="16">
        <v>26.28</v>
      </c>
      <c r="M811" s="16">
        <v>37.328787539733213</v>
      </c>
      <c r="N811" s="16">
        <f t="shared" si="36"/>
        <v>2.7569267016051118</v>
      </c>
      <c r="O811" s="16">
        <v>9.468</v>
      </c>
      <c r="P811" s="124">
        <f t="shared" si="37"/>
        <v>0.69926144756277697</v>
      </c>
      <c r="Q811" s="16">
        <v>730.31</v>
      </c>
      <c r="S811" s="1"/>
    </row>
    <row r="812" spans="1:19" x14ac:dyDescent="0.2">
      <c r="A812" s="39">
        <f t="shared" si="35"/>
        <v>42857</v>
      </c>
      <c r="B812" s="16">
        <v>0.125</v>
      </c>
      <c r="C812" s="16">
        <v>94.72</v>
      </c>
      <c r="D812" s="16">
        <v>25.14</v>
      </c>
      <c r="E812" s="16">
        <v>23.11</v>
      </c>
      <c r="F812" s="16">
        <v>28.34</v>
      </c>
      <c r="G812" s="16">
        <v>2.2799999999999998</v>
      </c>
      <c r="H812" s="16">
        <v>8.39</v>
      </c>
      <c r="I812" s="16">
        <v>310.24</v>
      </c>
      <c r="J812" s="38">
        <v>2.5670000000000002</v>
      </c>
      <c r="K812" s="16">
        <v>11.23</v>
      </c>
      <c r="L812" s="16">
        <v>26.21</v>
      </c>
      <c r="M812" s="16">
        <v>31.379195045476653</v>
      </c>
      <c r="N812" s="16">
        <f t="shared" si="36"/>
        <v>2.7942293005767276</v>
      </c>
      <c r="O812" s="16">
        <v>7.2869999999999999</v>
      </c>
      <c r="P812" s="124">
        <f t="shared" si="37"/>
        <v>0.64888691006233301</v>
      </c>
      <c r="Q812" s="16">
        <v>730.21</v>
      </c>
      <c r="S812" s="1"/>
    </row>
    <row r="813" spans="1:19" x14ac:dyDescent="0.2">
      <c r="A813" s="39">
        <f t="shared" si="35"/>
        <v>42858</v>
      </c>
      <c r="B813" s="16">
        <v>32.365000000000002</v>
      </c>
      <c r="C813" s="16">
        <v>96.66</v>
      </c>
      <c r="D813" s="16">
        <v>24.12</v>
      </c>
      <c r="E813" s="16">
        <v>22.35</v>
      </c>
      <c r="F813" s="16">
        <v>30.43</v>
      </c>
      <c r="G813" s="16">
        <v>1.88</v>
      </c>
      <c r="H813" s="16">
        <v>7.57</v>
      </c>
      <c r="I813" s="16">
        <v>351.23</v>
      </c>
      <c r="J813" s="38">
        <v>1.454</v>
      </c>
      <c r="K813" s="16">
        <v>6.39</v>
      </c>
      <c r="L813" s="16">
        <v>26.25</v>
      </c>
      <c r="M813" s="16">
        <v>18.327347251226232</v>
      </c>
      <c r="N813" s="16">
        <f t="shared" si="36"/>
        <v>2.8681294602857954</v>
      </c>
      <c r="O813" s="16">
        <v>3.73</v>
      </c>
      <c r="P813" s="124">
        <f t="shared" si="37"/>
        <v>0.58372456964006258</v>
      </c>
      <c r="Q813" s="16">
        <v>729.72</v>
      </c>
      <c r="S813" s="1"/>
    </row>
    <row r="814" spans="1:19" x14ac:dyDescent="0.2">
      <c r="A814" s="39">
        <f t="shared" si="35"/>
        <v>42859</v>
      </c>
      <c r="B814" s="16">
        <v>0.125</v>
      </c>
      <c r="C814" s="16">
        <v>94.95</v>
      </c>
      <c r="D814" s="16">
        <v>25.22</v>
      </c>
      <c r="E814" s="16">
        <v>23.05</v>
      </c>
      <c r="F814" s="16">
        <v>29.64</v>
      </c>
      <c r="G814" s="16">
        <v>2.5299999999999998</v>
      </c>
      <c r="H814" s="16">
        <v>7.35</v>
      </c>
      <c r="I814" s="16">
        <v>306.33999999999997</v>
      </c>
      <c r="J814" s="38">
        <v>3.0649999999999999</v>
      </c>
      <c r="K814" s="16">
        <v>13.78</v>
      </c>
      <c r="L814" s="16">
        <v>26.16</v>
      </c>
      <c r="M814" s="16">
        <v>37.330861140463121</v>
      </c>
      <c r="N814" s="16">
        <f t="shared" si="36"/>
        <v>2.7090610406722151</v>
      </c>
      <c r="O814" s="16">
        <v>10.135999999999999</v>
      </c>
      <c r="P814" s="124">
        <f t="shared" si="37"/>
        <v>0.73555878084179971</v>
      </c>
      <c r="Q814" s="16">
        <v>729.09</v>
      </c>
      <c r="S814" s="1"/>
    </row>
    <row r="815" spans="1:19" x14ac:dyDescent="0.2">
      <c r="A815" s="39">
        <f t="shared" si="35"/>
        <v>42860</v>
      </c>
      <c r="B815" s="16">
        <v>7.9350000000000005</v>
      </c>
      <c r="C815" s="16">
        <v>96.6</v>
      </c>
      <c r="D815" s="16">
        <v>24.9</v>
      </c>
      <c r="E815" s="16">
        <v>23.27</v>
      </c>
      <c r="F815" s="16">
        <v>30.84</v>
      </c>
      <c r="G815" s="16">
        <v>2</v>
      </c>
      <c r="H815" s="16">
        <v>6.86</v>
      </c>
      <c r="I815" s="16">
        <v>296.13</v>
      </c>
      <c r="J815" s="38">
        <v>2.3220000000000001</v>
      </c>
      <c r="K815" s="16">
        <v>10.44</v>
      </c>
      <c r="L815" s="16">
        <v>26.16</v>
      </c>
      <c r="M815" s="16">
        <v>29.057539828254018</v>
      </c>
      <c r="N815" s="16">
        <f t="shared" si="36"/>
        <v>2.7832892555798869</v>
      </c>
      <c r="O815" s="16">
        <v>7.3760000000000003</v>
      </c>
      <c r="P815" s="124">
        <f t="shared" si="37"/>
        <v>0.70651340996168588</v>
      </c>
      <c r="Q815" s="16">
        <v>729.26</v>
      </c>
      <c r="S815" s="1"/>
    </row>
    <row r="816" spans="1:19" x14ac:dyDescent="0.2">
      <c r="A816" s="39">
        <f t="shared" si="35"/>
        <v>42861</v>
      </c>
      <c r="B816" s="16">
        <v>21.405000000000001</v>
      </c>
      <c r="C816" s="16">
        <v>96.59</v>
      </c>
      <c r="D816" s="16">
        <v>24.39</v>
      </c>
      <c r="E816" s="16">
        <v>22.69</v>
      </c>
      <c r="F816" s="16">
        <v>29.62</v>
      </c>
      <c r="G816" s="16">
        <v>1.92</v>
      </c>
      <c r="H816" s="16">
        <v>7.43</v>
      </c>
      <c r="I816" s="16">
        <v>154.13999999999999</v>
      </c>
      <c r="J816" s="38">
        <v>2.2730000000000001</v>
      </c>
      <c r="K816" s="16">
        <v>9.9700000000000006</v>
      </c>
      <c r="L816" s="16">
        <v>26.16</v>
      </c>
      <c r="M816" s="16">
        <v>27.669696139733038</v>
      </c>
      <c r="N816" s="16">
        <f t="shared" si="36"/>
        <v>2.7752955004747277</v>
      </c>
      <c r="O816" s="16">
        <v>7.5469999999999997</v>
      </c>
      <c r="P816" s="124">
        <f t="shared" si="37"/>
        <v>0.7569709127382146</v>
      </c>
      <c r="Q816" s="16">
        <v>730.24</v>
      </c>
      <c r="S816" s="1"/>
    </row>
    <row r="817" spans="1:19" x14ac:dyDescent="0.2">
      <c r="A817" s="39">
        <f t="shared" si="35"/>
        <v>42862</v>
      </c>
      <c r="B817" s="16">
        <v>15.58</v>
      </c>
      <c r="C817" s="16">
        <v>95.38</v>
      </c>
      <c r="D817" s="16">
        <v>24.05</v>
      </c>
      <c r="E817" s="16">
        <v>21.68</v>
      </c>
      <c r="F817" s="16">
        <v>29.28</v>
      </c>
      <c r="G817" s="16">
        <v>2.02</v>
      </c>
      <c r="H817" s="16">
        <v>7</v>
      </c>
      <c r="I817" s="16">
        <v>125.83</v>
      </c>
      <c r="J817" s="38">
        <v>2.4279999999999999</v>
      </c>
      <c r="K817" s="16">
        <v>10.72</v>
      </c>
      <c r="L817" s="16">
        <v>26.19</v>
      </c>
      <c r="M817" s="16">
        <v>30.182381824198401</v>
      </c>
      <c r="N817" s="16">
        <f t="shared" si="36"/>
        <v>2.8155206925558209</v>
      </c>
      <c r="O817" s="16">
        <v>7.952</v>
      </c>
      <c r="P817" s="124">
        <f t="shared" si="37"/>
        <v>0.74179104477611935</v>
      </c>
      <c r="Q817" s="16">
        <v>730.42</v>
      </c>
      <c r="S817" s="1"/>
    </row>
    <row r="818" spans="1:19" x14ac:dyDescent="0.2">
      <c r="A818" s="39">
        <f t="shared" si="35"/>
        <v>42863</v>
      </c>
      <c r="B818" s="16">
        <v>2.125</v>
      </c>
      <c r="C818" s="16">
        <v>91.62</v>
      </c>
      <c r="D818" s="16">
        <v>24.76</v>
      </c>
      <c r="E818" s="16">
        <v>22.43</v>
      </c>
      <c r="F818" s="16">
        <v>30.3</v>
      </c>
      <c r="G818" s="16">
        <v>1.49</v>
      </c>
      <c r="H818" s="16">
        <v>5.25</v>
      </c>
      <c r="I818" s="16">
        <v>178.1</v>
      </c>
      <c r="J818" s="38">
        <v>3.0659999999999998</v>
      </c>
      <c r="K818" s="16">
        <v>12.86</v>
      </c>
      <c r="L818" s="16">
        <v>26.2</v>
      </c>
      <c r="M818" s="16">
        <v>35.596812530078012</v>
      </c>
      <c r="N818" s="16">
        <f t="shared" si="36"/>
        <v>2.7680258577043557</v>
      </c>
      <c r="O818" s="16">
        <v>9.1999999999999993</v>
      </c>
      <c r="P818" s="124">
        <f t="shared" si="37"/>
        <v>0.71539657853810257</v>
      </c>
      <c r="Q818" s="16">
        <v>729.88</v>
      </c>
      <c r="S818" s="1"/>
    </row>
    <row r="819" spans="1:19" x14ac:dyDescent="0.2">
      <c r="A819" s="39">
        <f t="shared" si="35"/>
        <v>42864</v>
      </c>
      <c r="B819" s="16">
        <v>46.945</v>
      </c>
      <c r="C819" s="16">
        <v>97</v>
      </c>
      <c r="D819" s="16">
        <v>24.05</v>
      </c>
      <c r="E819" s="16">
        <v>21.97</v>
      </c>
      <c r="F819" s="16">
        <v>30.17</v>
      </c>
      <c r="G819" s="16">
        <v>1.71</v>
      </c>
      <c r="H819" s="16">
        <v>7.23</v>
      </c>
      <c r="I819" s="16">
        <v>145.02000000000001</v>
      </c>
      <c r="J819" s="38">
        <v>2.2410000000000001</v>
      </c>
      <c r="K819" s="16">
        <v>10.26</v>
      </c>
      <c r="L819" s="16">
        <v>26.16</v>
      </c>
      <c r="M819" s="16">
        <v>28.534042043982797</v>
      </c>
      <c r="N819" s="16">
        <f t="shared" si="36"/>
        <v>2.7810957157877971</v>
      </c>
      <c r="O819" s="16">
        <v>7.1989999999999998</v>
      </c>
      <c r="P819" s="124">
        <f t="shared" si="37"/>
        <v>0.70165692007797276</v>
      </c>
      <c r="Q819" s="16">
        <v>730.13</v>
      </c>
      <c r="S819" s="1"/>
    </row>
    <row r="820" spans="1:19" x14ac:dyDescent="0.2">
      <c r="A820" s="39">
        <f t="shared" ref="A820:A883" si="38">A819+1</f>
        <v>42865</v>
      </c>
      <c r="B820" s="16">
        <v>3.4049999999999998</v>
      </c>
      <c r="C820" s="16">
        <v>94.16</v>
      </c>
      <c r="D820" s="16">
        <v>24.56</v>
      </c>
      <c r="E820" s="16">
        <v>22.59</v>
      </c>
      <c r="F820" s="16">
        <v>30.78</v>
      </c>
      <c r="G820" s="16">
        <v>2.12</v>
      </c>
      <c r="H820" s="16">
        <v>7.57</v>
      </c>
      <c r="I820" s="16">
        <v>118.74</v>
      </c>
      <c r="J820" s="38">
        <v>2.883</v>
      </c>
      <c r="K820" s="16">
        <v>12.88</v>
      </c>
      <c r="L820" s="16">
        <v>26.12</v>
      </c>
      <c r="M820" s="16">
        <v>36.242566357383353</v>
      </c>
      <c r="N820" s="16">
        <f t="shared" si="36"/>
        <v>2.813863847622931</v>
      </c>
      <c r="O820" s="16">
        <v>8.8209999999999997</v>
      </c>
      <c r="P820" s="124">
        <f t="shared" si="37"/>
        <v>0.68486024844720494</v>
      </c>
      <c r="Q820" s="16">
        <v>730.78</v>
      </c>
      <c r="S820" s="1"/>
    </row>
    <row r="821" spans="1:19" x14ac:dyDescent="0.2">
      <c r="A821" s="39">
        <f t="shared" si="38"/>
        <v>42866</v>
      </c>
      <c r="B821" s="16">
        <v>8.2100000000000009</v>
      </c>
      <c r="C821" s="16">
        <v>97.65</v>
      </c>
      <c r="D821" s="16">
        <v>24.09</v>
      </c>
      <c r="E821" s="16">
        <v>22.8</v>
      </c>
      <c r="F821" s="16">
        <v>28.84</v>
      </c>
      <c r="G821" s="16">
        <v>2.3199999999999998</v>
      </c>
      <c r="H821" s="16">
        <v>6.33</v>
      </c>
      <c r="I821" s="16">
        <v>141.47</v>
      </c>
      <c r="J821" s="38">
        <v>1.915</v>
      </c>
      <c r="K821" s="16">
        <v>8.82</v>
      </c>
      <c r="L821" s="16">
        <v>26.07</v>
      </c>
      <c r="M821" s="16">
        <v>25.500536976189011</v>
      </c>
      <c r="N821" s="16">
        <f t="shared" si="36"/>
        <v>2.8912173442391169</v>
      </c>
      <c r="O821" s="16">
        <v>6.3490000000000002</v>
      </c>
      <c r="P821" s="124">
        <f t="shared" si="37"/>
        <v>0.71984126984126984</v>
      </c>
      <c r="Q821" s="16">
        <v>730.78</v>
      </c>
      <c r="S821" s="1"/>
    </row>
    <row r="822" spans="1:19" x14ac:dyDescent="0.2">
      <c r="A822" s="39">
        <f t="shared" si="38"/>
        <v>42867</v>
      </c>
      <c r="B822" s="16">
        <v>21.965</v>
      </c>
      <c r="C822" s="16">
        <v>93.82</v>
      </c>
      <c r="D822" s="16">
        <v>24.37</v>
      </c>
      <c r="E822" s="16">
        <v>21.53</v>
      </c>
      <c r="F822" s="16">
        <v>29.38</v>
      </c>
      <c r="G822" s="16">
        <v>2.78</v>
      </c>
      <c r="H822" s="16">
        <v>11.82</v>
      </c>
      <c r="I822" s="16">
        <v>158.54</v>
      </c>
      <c r="J822" s="38">
        <v>3.4460000000000002</v>
      </c>
      <c r="K822" s="16">
        <v>15.16</v>
      </c>
      <c r="L822" s="16">
        <v>26.11</v>
      </c>
      <c r="M822" s="16">
        <v>41.919480355657079</v>
      </c>
      <c r="N822" s="16">
        <f t="shared" si="36"/>
        <v>2.7651372266264564</v>
      </c>
      <c r="O822" s="16">
        <v>11.329000000000001</v>
      </c>
      <c r="P822" s="124">
        <f t="shared" si="37"/>
        <v>0.74729551451187337</v>
      </c>
      <c r="Q822" s="16">
        <v>730.48</v>
      </c>
      <c r="S822" s="1"/>
    </row>
    <row r="823" spans="1:19" x14ac:dyDescent="0.2">
      <c r="A823" s="39">
        <f t="shared" si="38"/>
        <v>42868</v>
      </c>
      <c r="B823" s="16">
        <v>0.125</v>
      </c>
      <c r="C823" s="16">
        <v>89.62</v>
      </c>
      <c r="D823" s="16">
        <v>25.42</v>
      </c>
      <c r="E823" s="16">
        <v>23.03</v>
      </c>
      <c r="F823" s="16">
        <v>30</v>
      </c>
      <c r="G823" s="16">
        <v>3.14</v>
      </c>
      <c r="H823" s="16">
        <v>8.08</v>
      </c>
      <c r="I823" s="16">
        <v>164.81</v>
      </c>
      <c r="J823" s="38">
        <v>4.2850000000000001</v>
      </c>
      <c r="K823" s="16">
        <v>18.29</v>
      </c>
      <c r="L823" s="16">
        <v>26.08</v>
      </c>
      <c r="M823" s="16">
        <v>49.823700737942659</v>
      </c>
      <c r="N823" s="16">
        <f t="shared" si="36"/>
        <v>2.7240951742997628</v>
      </c>
      <c r="O823" s="16">
        <v>12.563000000000001</v>
      </c>
      <c r="P823" s="124">
        <f t="shared" si="37"/>
        <v>0.68687807545106627</v>
      </c>
      <c r="Q823" s="16">
        <v>730.55</v>
      </c>
      <c r="S823" s="1"/>
    </row>
    <row r="824" spans="1:19" x14ac:dyDescent="0.2">
      <c r="A824" s="39">
        <f t="shared" si="38"/>
        <v>42869</v>
      </c>
      <c r="B824" s="16">
        <v>0</v>
      </c>
      <c r="C824" s="16">
        <v>92.46</v>
      </c>
      <c r="D824" s="16">
        <v>25.9</v>
      </c>
      <c r="E824" s="16">
        <v>23.07</v>
      </c>
      <c r="F824" s="16">
        <v>31.62</v>
      </c>
      <c r="G824" s="16">
        <v>2.0499999999999998</v>
      </c>
      <c r="H824" s="16">
        <v>5.65</v>
      </c>
      <c r="I824" s="16">
        <v>131.01</v>
      </c>
      <c r="J824" s="38">
        <v>3.5150000000000001</v>
      </c>
      <c r="K824" s="16">
        <v>15.13</v>
      </c>
      <c r="L824" s="16">
        <v>25.95</v>
      </c>
      <c r="M824" s="16">
        <v>41.698296277800289</v>
      </c>
      <c r="N824" s="16">
        <f t="shared" si="36"/>
        <v>2.7560010758625437</v>
      </c>
      <c r="O824" s="16">
        <v>9.7040000000000006</v>
      </c>
      <c r="P824" s="124">
        <f t="shared" si="37"/>
        <v>0.64137475214805029</v>
      </c>
      <c r="Q824" s="16">
        <v>730.57</v>
      </c>
      <c r="S824" s="1"/>
    </row>
    <row r="825" spans="1:19" x14ac:dyDescent="0.2">
      <c r="A825" s="39">
        <f t="shared" si="38"/>
        <v>42870</v>
      </c>
      <c r="B825" s="16">
        <v>0</v>
      </c>
      <c r="C825" s="16">
        <v>86.57</v>
      </c>
      <c r="D825" s="16">
        <v>26.66</v>
      </c>
      <c r="E825" s="16">
        <v>23.92</v>
      </c>
      <c r="F825" s="16">
        <v>32.03</v>
      </c>
      <c r="G825" s="16">
        <v>1.93</v>
      </c>
      <c r="H825" s="16">
        <v>5.63</v>
      </c>
      <c r="I825" s="16">
        <v>164.09</v>
      </c>
      <c r="J825" s="38">
        <v>4.2279999999999998</v>
      </c>
      <c r="K825" s="16">
        <v>17.829999999999998</v>
      </c>
      <c r="L825" s="16">
        <v>25.98</v>
      </c>
      <c r="M825" s="16">
        <v>48.598375506628173</v>
      </c>
      <c r="N825" s="16">
        <f t="shared" si="36"/>
        <v>2.7256520194407279</v>
      </c>
      <c r="O825" s="16">
        <v>10.879</v>
      </c>
      <c r="P825" s="124">
        <f t="shared" si="37"/>
        <v>0.61015143017386431</v>
      </c>
      <c r="Q825" s="16">
        <v>730.56</v>
      </c>
      <c r="S825" s="1"/>
    </row>
    <row r="826" spans="1:19" x14ac:dyDescent="0.2">
      <c r="A826" s="39">
        <f t="shared" si="38"/>
        <v>42871</v>
      </c>
      <c r="B826" s="16">
        <v>0</v>
      </c>
      <c r="C826" s="16">
        <v>85.52</v>
      </c>
      <c r="D826" s="16">
        <v>25.88</v>
      </c>
      <c r="E826" s="16">
        <v>22.98</v>
      </c>
      <c r="F826" s="16">
        <v>32.67</v>
      </c>
      <c r="G826" s="16">
        <v>2.52</v>
      </c>
      <c r="H826" s="16">
        <v>7.9</v>
      </c>
      <c r="I826" s="16">
        <v>172.09</v>
      </c>
      <c r="J826" s="38">
        <v>4.5330000000000004</v>
      </c>
      <c r="K826" s="16">
        <v>18.04</v>
      </c>
      <c r="L826" s="16">
        <v>26.06</v>
      </c>
      <c r="M826" s="16">
        <v>49.329578964011787</v>
      </c>
      <c r="N826" s="16">
        <f t="shared" si="36"/>
        <v>2.7344555966747111</v>
      </c>
      <c r="O826" s="16">
        <v>10.919</v>
      </c>
      <c r="P826" s="124">
        <f t="shared" si="37"/>
        <v>0.60526607538802668</v>
      </c>
      <c r="Q826" s="16">
        <v>730.38</v>
      </c>
      <c r="S826" s="1"/>
    </row>
    <row r="827" spans="1:19" x14ac:dyDescent="0.2">
      <c r="A827" s="39">
        <f t="shared" si="38"/>
        <v>42872</v>
      </c>
      <c r="B827" s="16">
        <v>0</v>
      </c>
      <c r="C827" s="16">
        <v>91.12</v>
      </c>
      <c r="D827" s="16">
        <v>25.61</v>
      </c>
      <c r="E827" s="16">
        <v>23.09</v>
      </c>
      <c r="F827" s="16">
        <v>32</v>
      </c>
      <c r="G827" s="16">
        <v>2.4300000000000002</v>
      </c>
      <c r="H827" s="16">
        <v>7.72</v>
      </c>
      <c r="I827" s="16">
        <v>148.99</v>
      </c>
      <c r="J827" s="38">
        <v>4.0529999999999999</v>
      </c>
      <c r="K827" s="16">
        <v>17.010000000000002</v>
      </c>
      <c r="L827" s="16">
        <v>25.93</v>
      </c>
      <c r="M827" s="16">
        <v>46.775939665130764</v>
      </c>
      <c r="N827" s="16">
        <f t="shared" si="36"/>
        <v>2.7499082695550121</v>
      </c>
      <c r="O827" s="16">
        <v>10.474</v>
      </c>
      <c r="P827" s="124">
        <f t="shared" si="37"/>
        <v>0.61575543797766019</v>
      </c>
      <c r="Q827" s="16">
        <v>730.06</v>
      </c>
      <c r="S827" s="1"/>
    </row>
    <row r="828" spans="1:19" x14ac:dyDescent="0.2">
      <c r="A828" s="39">
        <f t="shared" si="38"/>
        <v>42873</v>
      </c>
      <c r="B828" s="16">
        <v>21.574999999999999</v>
      </c>
      <c r="C828" s="16">
        <v>89.08</v>
      </c>
      <c r="D828" s="16">
        <v>26.06</v>
      </c>
      <c r="E828" s="16">
        <v>22.79</v>
      </c>
      <c r="F828" s="16">
        <v>32.770000000000003</v>
      </c>
      <c r="G828" s="16">
        <v>2.72</v>
      </c>
      <c r="H828" s="16">
        <v>9.4700000000000006</v>
      </c>
      <c r="I828" s="16">
        <v>91.51</v>
      </c>
      <c r="J828" s="38">
        <v>4.3970000000000002</v>
      </c>
      <c r="K828" s="16">
        <v>18.34</v>
      </c>
      <c r="L828" s="16">
        <v>25.93</v>
      </c>
      <c r="M828" s="16">
        <v>49.366039776845994</v>
      </c>
      <c r="N828" s="16">
        <f t="shared" si="36"/>
        <v>2.6917142735466735</v>
      </c>
      <c r="O828" s="16">
        <v>11.004</v>
      </c>
      <c r="P828" s="124">
        <f t="shared" si="37"/>
        <v>0.6</v>
      </c>
      <c r="Q828" s="16">
        <v>729</v>
      </c>
      <c r="S828" s="1"/>
    </row>
    <row r="829" spans="1:19" x14ac:dyDescent="0.2">
      <c r="A829" s="39">
        <f t="shared" si="38"/>
        <v>42874</v>
      </c>
      <c r="B829" s="16">
        <v>0.125</v>
      </c>
      <c r="C829" s="16">
        <v>92.76</v>
      </c>
      <c r="D829" s="16">
        <v>25.92</v>
      </c>
      <c r="E829" s="16">
        <v>24.13</v>
      </c>
      <c r="F829" s="16">
        <v>29.82</v>
      </c>
      <c r="G829" s="16">
        <v>2.7</v>
      </c>
      <c r="H829" s="16">
        <v>8.06</v>
      </c>
      <c r="I829" s="16">
        <v>10.94</v>
      </c>
      <c r="J829" s="38">
        <v>2.9830000000000001</v>
      </c>
      <c r="K829" s="16">
        <v>13.08</v>
      </c>
      <c r="L829" s="16">
        <v>25.83</v>
      </c>
      <c r="M829" s="16">
        <v>36.405344014681091</v>
      </c>
      <c r="N829" s="16">
        <f t="shared" si="36"/>
        <v>2.7832831815505421</v>
      </c>
      <c r="O829" s="16">
        <v>8.9550000000000001</v>
      </c>
      <c r="P829" s="124">
        <f t="shared" si="37"/>
        <v>0.68463302752293576</v>
      </c>
      <c r="Q829" s="16">
        <v>727.43</v>
      </c>
      <c r="S829" s="1"/>
    </row>
    <row r="830" spans="1:19" x14ac:dyDescent="0.2">
      <c r="A830" s="39">
        <f t="shared" si="38"/>
        <v>42875</v>
      </c>
      <c r="B830" s="16">
        <v>24.13</v>
      </c>
      <c r="C830" s="16">
        <v>96.93</v>
      </c>
      <c r="D830" s="16">
        <v>23.93</v>
      </c>
      <c r="E830" s="16">
        <v>22.21</v>
      </c>
      <c r="F830" s="16">
        <v>29.5</v>
      </c>
      <c r="G830" s="16">
        <v>2.38</v>
      </c>
      <c r="H830" s="16">
        <v>10.33</v>
      </c>
      <c r="I830" s="16">
        <v>281.2</v>
      </c>
      <c r="J830" s="38">
        <v>1.1379999999999999</v>
      </c>
      <c r="K830" s="16">
        <v>4.8099999999999996</v>
      </c>
      <c r="L830" s="16">
        <v>25.9</v>
      </c>
      <c r="M830" s="16">
        <v>13.905739294820231</v>
      </c>
      <c r="N830" s="16">
        <f t="shared" si="36"/>
        <v>2.8910060903992165</v>
      </c>
      <c r="O830" s="16">
        <v>2.698</v>
      </c>
      <c r="P830" s="124">
        <f t="shared" si="37"/>
        <v>0.560914760914761</v>
      </c>
      <c r="Q830" s="16">
        <v>728.01</v>
      </c>
      <c r="S830" s="1"/>
    </row>
    <row r="831" spans="1:19" x14ac:dyDescent="0.2">
      <c r="A831" s="39">
        <f t="shared" si="38"/>
        <v>42876</v>
      </c>
      <c r="B831" s="16">
        <v>15.715</v>
      </c>
      <c r="C831" s="16">
        <v>94.48</v>
      </c>
      <c r="D831" s="16">
        <v>24.69</v>
      </c>
      <c r="E831" s="16">
        <v>22.5</v>
      </c>
      <c r="F831" s="16">
        <v>29.46</v>
      </c>
      <c r="G831" s="16">
        <v>1.8</v>
      </c>
      <c r="H831" s="16">
        <v>4.78</v>
      </c>
      <c r="I831" s="16">
        <v>148.1</v>
      </c>
      <c r="J831" s="38">
        <v>2.468</v>
      </c>
      <c r="K831" s="16">
        <v>10.67</v>
      </c>
      <c r="L831" s="16">
        <v>25.85</v>
      </c>
      <c r="M831" s="16">
        <v>29.657760839531814</v>
      </c>
      <c r="N831" s="16">
        <f t="shared" si="36"/>
        <v>2.7795464704340969</v>
      </c>
      <c r="O831" s="16">
        <v>7.6159999999999997</v>
      </c>
      <c r="P831" s="124">
        <f t="shared" si="37"/>
        <v>0.7137769447047797</v>
      </c>
      <c r="Q831" s="16">
        <v>730.14</v>
      </c>
      <c r="S831" s="1"/>
    </row>
    <row r="832" spans="1:19" x14ac:dyDescent="0.2">
      <c r="A832" s="39">
        <f t="shared" si="38"/>
        <v>42877</v>
      </c>
      <c r="B832" s="16">
        <v>3.67</v>
      </c>
      <c r="C832" s="16">
        <v>94.61</v>
      </c>
      <c r="D832" s="16">
        <v>24.85</v>
      </c>
      <c r="E832" s="16">
        <v>22.63</v>
      </c>
      <c r="F832" s="16">
        <v>30.12</v>
      </c>
      <c r="G832" s="16">
        <v>1.87</v>
      </c>
      <c r="H832" s="16">
        <v>13.54</v>
      </c>
      <c r="I832" s="16">
        <v>320.36</v>
      </c>
      <c r="J832" s="38">
        <v>2.9049999999999998</v>
      </c>
      <c r="K832" s="16">
        <v>12.82</v>
      </c>
      <c r="L832" s="16">
        <v>25.82</v>
      </c>
      <c r="M832" s="16">
        <v>35.386687656114049</v>
      </c>
      <c r="N832" s="16">
        <f t="shared" si="36"/>
        <v>2.7602720480588179</v>
      </c>
      <c r="O832" s="16">
        <v>9.1690000000000005</v>
      </c>
      <c r="P832" s="124">
        <f t="shared" si="37"/>
        <v>0.71521060842433704</v>
      </c>
      <c r="Q832" s="16">
        <v>730.6</v>
      </c>
      <c r="S832" s="1"/>
    </row>
    <row r="833" spans="1:19" x14ac:dyDescent="0.2">
      <c r="A833" s="39">
        <f t="shared" si="38"/>
        <v>42878</v>
      </c>
      <c r="B833" s="16">
        <v>0.25</v>
      </c>
      <c r="C833" s="16">
        <v>94.69</v>
      </c>
      <c r="D833" s="16">
        <v>25.67</v>
      </c>
      <c r="E833" s="16">
        <v>22.99</v>
      </c>
      <c r="F833" s="16">
        <v>31.45</v>
      </c>
      <c r="G833" s="16">
        <v>1.88</v>
      </c>
      <c r="H833" s="16">
        <v>5.78</v>
      </c>
      <c r="I833" s="16">
        <v>328.61</v>
      </c>
      <c r="J833" s="38">
        <v>2.6869999999999998</v>
      </c>
      <c r="K833" s="16">
        <v>11.87</v>
      </c>
      <c r="L833" s="16">
        <v>25.7</v>
      </c>
      <c r="M833" s="16">
        <v>32.654200294278503</v>
      </c>
      <c r="N833" s="16">
        <f t="shared" si="36"/>
        <v>2.750985702972073</v>
      </c>
      <c r="O833" s="16">
        <v>8.0429999999999993</v>
      </c>
      <c r="P833" s="124">
        <f t="shared" si="37"/>
        <v>0.67759056444818866</v>
      </c>
      <c r="Q833" s="16">
        <v>729.82</v>
      </c>
      <c r="S833" s="1"/>
    </row>
    <row r="834" spans="1:19" x14ac:dyDescent="0.2">
      <c r="A834" s="39">
        <f t="shared" si="38"/>
        <v>42879</v>
      </c>
      <c r="B834" s="16">
        <v>0</v>
      </c>
      <c r="C834" s="16">
        <v>92.51</v>
      </c>
      <c r="D834" s="16">
        <v>26.36</v>
      </c>
      <c r="E834" s="16">
        <v>23.9</v>
      </c>
      <c r="F834" s="16">
        <v>30.42</v>
      </c>
      <c r="G834" s="16">
        <v>3.08</v>
      </c>
      <c r="H834" s="16">
        <v>7.7</v>
      </c>
      <c r="I834" s="16">
        <v>331.74</v>
      </c>
      <c r="J834" s="38">
        <v>4.6769999999999996</v>
      </c>
      <c r="K834" s="16">
        <v>20.66</v>
      </c>
      <c r="L834" s="16">
        <v>25.69</v>
      </c>
      <c r="M834" s="16">
        <v>55.356326685426986</v>
      </c>
      <c r="N834" s="16">
        <f t="shared" si="36"/>
        <v>2.6793962577651009</v>
      </c>
      <c r="O834" s="16">
        <v>14.624000000000001</v>
      </c>
      <c r="P834" s="124">
        <f t="shared" si="37"/>
        <v>0.70784123910939012</v>
      </c>
      <c r="Q834" s="16">
        <v>729.16</v>
      </c>
      <c r="S834" s="1"/>
    </row>
    <row r="835" spans="1:19" x14ac:dyDescent="0.2">
      <c r="A835" s="39">
        <f t="shared" si="38"/>
        <v>42880</v>
      </c>
      <c r="B835" s="16">
        <v>0.625</v>
      </c>
      <c r="C835" s="16">
        <v>96.19</v>
      </c>
      <c r="D835" s="16">
        <v>25.58</v>
      </c>
      <c r="E835" s="16">
        <v>24.47</v>
      </c>
      <c r="F835" s="16">
        <v>29.12</v>
      </c>
      <c r="G835" s="16">
        <v>2.59</v>
      </c>
      <c r="H835" s="16">
        <v>7.62</v>
      </c>
      <c r="I835" s="16">
        <v>336.08</v>
      </c>
      <c r="J835" s="38">
        <v>2.4300000000000002</v>
      </c>
      <c r="K835" s="16">
        <v>10.62</v>
      </c>
      <c r="L835" s="16">
        <v>25.68</v>
      </c>
      <c r="M835" s="16">
        <v>29.372813539230364</v>
      </c>
      <c r="N835" s="16">
        <f t="shared" si="36"/>
        <v>2.7658016515282831</v>
      </c>
      <c r="O835" s="16">
        <v>6.63</v>
      </c>
      <c r="P835" s="124">
        <f t="shared" si="37"/>
        <v>0.62429378531073454</v>
      </c>
      <c r="Q835" s="16">
        <v>729.31</v>
      </c>
      <c r="S835" s="1"/>
    </row>
    <row r="836" spans="1:19" x14ac:dyDescent="0.2">
      <c r="A836" s="39">
        <f t="shared" si="38"/>
        <v>42881</v>
      </c>
      <c r="B836" s="16">
        <v>52.145000000000003</v>
      </c>
      <c r="C836" s="16">
        <v>98.95</v>
      </c>
      <c r="D836" s="16">
        <v>24.58</v>
      </c>
      <c r="E836" s="16">
        <v>21.16</v>
      </c>
      <c r="F836" s="16">
        <v>27.26</v>
      </c>
      <c r="G836" s="16">
        <v>2.14</v>
      </c>
      <c r="H836" s="16">
        <v>10.49</v>
      </c>
      <c r="I836" s="16">
        <v>296.06</v>
      </c>
      <c r="J836" s="38">
        <v>1.3149999999999999</v>
      </c>
      <c r="K836" s="16">
        <v>6.13</v>
      </c>
      <c r="L836" s="16">
        <v>25.66</v>
      </c>
      <c r="M836" s="16">
        <v>17.464383747463078</v>
      </c>
      <c r="N836" s="16">
        <f t="shared" si="36"/>
        <v>2.8490022426530306</v>
      </c>
      <c r="O836" s="16">
        <v>4.2510000000000003</v>
      </c>
      <c r="P836" s="124">
        <f t="shared" si="37"/>
        <v>0.6934747145187603</v>
      </c>
      <c r="Q836" s="16">
        <v>730.68</v>
      </c>
      <c r="S836" s="1"/>
    </row>
    <row r="837" spans="1:19" x14ac:dyDescent="0.2">
      <c r="A837" s="39">
        <f t="shared" si="38"/>
        <v>42882</v>
      </c>
      <c r="B837" s="16">
        <v>2.5099999999999998</v>
      </c>
      <c r="C837" s="16">
        <v>89.94</v>
      </c>
      <c r="D837" s="16">
        <v>24.28</v>
      </c>
      <c r="E837" s="16">
        <v>22.11</v>
      </c>
      <c r="F837" s="16">
        <v>27.14</v>
      </c>
      <c r="G837" s="16">
        <v>3.09</v>
      </c>
      <c r="H837" s="16">
        <v>10.7</v>
      </c>
      <c r="I837" s="16">
        <v>64.73</v>
      </c>
      <c r="J837" s="38">
        <v>2.3919999999999999</v>
      </c>
      <c r="K837" s="16">
        <v>8.8000000000000007</v>
      </c>
      <c r="L837" s="16">
        <v>25.89</v>
      </c>
      <c r="M837" s="16">
        <v>24.839576743531012</v>
      </c>
      <c r="N837" s="16">
        <f t="shared" si="36"/>
        <v>2.8226791754012512</v>
      </c>
      <c r="O837" s="16">
        <v>5.6150000000000002</v>
      </c>
      <c r="P837" s="124">
        <f t="shared" si="37"/>
        <v>0.63806818181818181</v>
      </c>
      <c r="Q837" s="16">
        <v>731.3</v>
      </c>
      <c r="S837" s="1"/>
    </row>
    <row r="838" spans="1:19" x14ac:dyDescent="0.2">
      <c r="A838" s="39">
        <f t="shared" si="38"/>
        <v>42883</v>
      </c>
      <c r="B838" s="16">
        <v>9.5250000000000004</v>
      </c>
      <c r="C838" s="16">
        <v>92.74</v>
      </c>
      <c r="D838" s="16">
        <v>25.03</v>
      </c>
      <c r="E838" s="16">
        <v>23.23</v>
      </c>
      <c r="F838" s="16">
        <v>29.74</v>
      </c>
      <c r="G838" s="16">
        <v>2.65</v>
      </c>
      <c r="H838" s="16">
        <v>7.92</v>
      </c>
      <c r="I838" s="16">
        <v>352.36</v>
      </c>
      <c r="J838" s="38">
        <v>2.657</v>
      </c>
      <c r="K838" s="16">
        <v>11.09</v>
      </c>
      <c r="L838" s="16">
        <v>25.69</v>
      </c>
      <c r="M838" s="16">
        <v>30.788046037392206</v>
      </c>
      <c r="N838" s="16">
        <f t="shared" si="36"/>
        <v>2.7761989213157987</v>
      </c>
      <c r="O838" s="16">
        <v>7.27</v>
      </c>
      <c r="P838" s="124">
        <f t="shared" si="37"/>
        <v>0.65554553651938685</v>
      </c>
      <c r="Q838" s="16">
        <v>730.71</v>
      </c>
      <c r="S838" s="1"/>
    </row>
    <row r="839" spans="1:19" x14ac:dyDescent="0.2">
      <c r="A839" s="39">
        <f t="shared" si="38"/>
        <v>42884</v>
      </c>
      <c r="B839" s="16">
        <v>0.375</v>
      </c>
      <c r="C839" s="16">
        <v>95.25</v>
      </c>
      <c r="D839" s="16">
        <v>24.95</v>
      </c>
      <c r="E839" s="16">
        <v>22.75</v>
      </c>
      <c r="F839" s="16">
        <v>30.41</v>
      </c>
      <c r="G839" s="16">
        <v>2.3199999999999998</v>
      </c>
      <c r="H839" s="16">
        <v>8.17</v>
      </c>
      <c r="I839" s="16">
        <v>0.79</v>
      </c>
      <c r="J839" s="38">
        <v>2.863</v>
      </c>
      <c r="K839" s="16">
        <v>12.68</v>
      </c>
      <c r="L839" s="16">
        <v>25.67</v>
      </c>
      <c r="M839" s="16">
        <v>35.013785124852362</v>
      </c>
      <c r="N839" s="16">
        <f t="shared" si="36"/>
        <v>2.7613395208874101</v>
      </c>
      <c r="O839" s="16">
        <v>9.1880000000000006</v>
      </c>
      <c r="P839" s="124">
        <f t="shared" si="37"/>
        <v>0.72460567823343858</v>
      </c>
      <c r="Q839" s="16">
        <v>731.27</v>
      </c>
      <c r="S839" s="1"/>
    </row>
    <row r="840" spans="1:19" x14ac:dyDescent="0.2">
      <c r="A840" s="39">
        <f t="shared" si="38"/>
        <v>42885</v>
      </c>
      <c r="B840" s="16">
        <v>0.125</v>
      </c>
      <c r="C840" s="16">
        <v>96.74</v>
      </c>
      <c r="D840" s="16">
        <v>24.77</v>
      </c>
      <c r="E840" s="16">
        <v>23.05</v>
      </c>
      <c r="F840" s="16">
        <v>28.59</v>
      </c>
      <c r="G840" s="16">
        <v>2.39</v>
      </c>
      <c r="H840" s="16">
        <v>7.06</v>
      </c>
      <c r="I840" s="16">
        <v>329.34</v>
      </c>
      <c r="J840" s="38">
        <v>2.0449999999999999</v>
      </c>
      <c r="K840" s="16">
        <v>9.2899999999999991</v>
      </c>
      <c r="L840" s="16">
        <v>25.63</v>
      </c>
      <c r="M840" s="16">
        <v>25.921737124451464</v>
      </c>
      <c r="N840" s="16">
        <f t="shared" si="36"/>
        <v>2.7902838670023109</v>
      </c>
      <c r="O840" s="16">
        <v>5.99</v>
      </c>
      <c r="P840" s="124">
        <f t="shared" si="37"/>
        <v>0.64477933261571596</v>
      </c>
      <c r="Q840" s="16">
        <v>731.15</v>
      </c>
      <c r="S840" s="1"/>
    </row>
    <row r="841" spans="1:19" x14ac:dyDescent="0.2">
      <c r="A841" s="39">
        <f t="shared" si="38"/>
        <v>42886</v>
      </c>
      <c r="B841" s="16">
        <v>34.769999999999996</v>
      </c>
      <c r="C841" s="16">
        <v>95.92</v>
      </c>
      <c r="D841" s="16">
        <v>24.88</v>
      </c>
      <c r="E841" s="16">
        <v>20.56</v>
      </c>
      <c r="F841" s="16">
        <v>28.33</v>
      </c>
      <c r="G841" s="16">
        <v>3.42</v>
      </c>
      <c r="H841" s="16">
        <v>16.27</v>
      </c>
      <c r="I841" s="16">
        <v>331.55</v>
      </c>
      <c r="J841" s="38">
        <v>3.0230000000000001</v>
      </c>
      <c r="K841" s="16">
        <v>14.58</v>
      </c>
      <c r="L841" s="16">
        <v>25.6</v>
      </c>
      <c r="M841" s="16">
        <v>39.967790068662097</v>
      </c>
      <c r="N841" s="16">
        <f t="shared" si="36"/>
        <v>2.7412750390028875</v>
      </c>
      <c r="O841" s="16">
        <v>10.474</v>
      </c>
      <c r="P841" s="124">
        <f t="shared" si="37"/>
        <v>0.7183813443072703</v>
      </c>
      <c r="Q841" s="16">
        <v>730.55</v>
      </c>
      <c r="S841" s="1"/>
    </row>
    <row r="842" spans="1:19" x14ac:dyDescent="0.2">
      <c r="A842" s="39">
        <f t="shared" si="38"/>
        <v>42887</v>
      </c>
      <c r="B842" s="16">
        <v>0</v>
      </c>
      <c r="C842" s="16">
        <v>96.25</v>
      </c>
      <c r="D842" s="16">
        <v>24.36</v>
      </c>
      <c r="E842" s="16">
        <v>20.88</v>
      </c>
      <c r="F842" s="16">
        <v>28.33</v>
      </c>
      <c r="G842" s="16">
        <v>1.93</v>
      </c>
      <c r="H842" s="16">
        <v>6.31</v>
      </c>
      <c r="I842" s="16">
        <v>126.84</v>
      </c>
      <c r="J842" s="38">
        <v>1.7350000000000001</v>
      </c>
      <c r="K842" s="16">
        <v>7.99</v>
      </c>
      <c r="L842" s="16">
        <v>25.67</v>
      </c>
      <c r="M842" s="16">
        <v>22.668603179348317</v>
      </c>
      <c r="N842" s="16">
        <f t="shared" ref="N842:N905" si="39">M842/K842</f>
        <v>2.8371217996681248</v>
      </c>
      <c r="O842" s="16">
        <v>4.9240000000000004</v>
      </c>
      <c r="P842" s="124">
        <f t="shared" si="37"/>
        <v>0.61627033792240304</v>
      </c>
      <c r="Q842" s="16">
        <v>730.48</v>
      </c>
      <c r="S842" s="1"/>
    </row>
    <row r="843" spans="1:19" x14ac:dyDescent="0.2">
      <c r="A843" s="39">
        <f t="shared" si="38"/>
        <v>42888</v>
      </c>
      <c r="B843" s="16">
        <v>0</v>
      </c>
      <c r="C843" s="16">
        <v>96.04</v>
      </c>
      <c r="D843" s="16">
        <v>25.27</v>
      </c>
      <c r="E843" s="16">
        <v>23.27</v>
      </c>
      <c r="F843" s="16">
        <v>29.02</v>
      </c>
      <c r="G843" s="16">
        <v>2.37</v>
      </c>
      <c r="H843" s="16">
        <v>8.08</v>
      </c>
      <c r="I843" s="16">
        <v>338.68</v>
      </c>
      <c r="J843" s="38">
        <v>2.8460000000000001</v>
      </c>
      <c r="K843" s="16">
        <v>12.95</v>
      </c>
      <c r="L843" s="16">
        <v>25.52</v>
      </c>
      <c r="M843" s="16">
        <v>35.551020513959223</v>
      </c>
      <c r="N843" s="16">
        <f t="shared" si="39"/>
        <v>2.7452525493404809</v>
      </c>
      <c r="O843" s="16">
        <v>9.1389999999999993</v>
      </c>
      <c r="P843" s="124">
        <f t="shared" si="37"/>
        <v>0.70571428571428574</v>
      </c>
      <c r="Q843" s="16">
        <v>729.64</v>
      </c>
      <c r="S843" s="1"/>
    </row>
    <row r="844" spans="1:19" x14ac:dyDescent="0.2">
      <c r="A844" s="39">
        <f t="shared" si="38"/>
        <v>42889</v>
      </c>
      <c r="B844" s="16">
        <v>0</v>
      </c>
      <c r="C844" s="16">
        <v>88.94</v>
      </c>
      <c r="D844" s="16">
        <v>26.98</v>
      </c>
      <c r="E844" s="16">
        <v>24.4</v>
      </c>
      <c r="F844" s="16">
        <v>33.270000000000003</v>
      </c>
      <c r="G844" s="16">
        <v>3.25</v>
      </c>
      <c r="H844" s="16">
        <v>9.11</v>
      </c>
      <c r="I844" s="16">
        <v>25.23</v>
      </c>
      <c r="J844" s="38">
        <v>4.3970000000000002</v>
      </c>
      <c r="K844" s="16">
        <v>17.91</v>
      </c>
      <c r="L844" s="16">
        <v>25.46</v>
      </c>
      <c r="M844" s="16">
        <v>47.926528870138164</v>
      </c>
      <c r="N844" s="16">
        <f t="shared" si="39"/>
        <v>2.6759647610350732</v>
      </c>
      <c r="O844" s="16">
        <v>11.528</v>
      </c>
      <c r="P844" s="124">
        <f t="shared" si="37"/>
        <v>0.64366275823562258</v>
      </c>
      <c r="Q844" s="16">
        <v>728.85</v>
      </c>
      <c r="S844" s="1"/>
    </row>
    <row r="845" spans="1:19" x14ac:dyDescent="0.2">
      <c r="A845" s="39">
        <f t="shared" si="38"/>
        <v>42890</v>
      </c>
      <c r="B845" s="16">
        <v>25.645</v>
      </c>
      <c r="C845" s="16">
        <v>90.94</v>
      </c>
      <c r="D845" s="16">
        <v>26.29</v>
      </c>
      <c r="E845" s="16">
        <v>23.66</v>
      </c>
      <c r="F845" s="16">
        <v>33.07</v>
      </c>
      <c r="G845" s="16">
        <v>2.35</v>
      </c>
      <c r="H845" s="16">
        <v>6.96</v>
      </c>
      <c r="I845" s="16">
        <v>33.909999999999997</v>
      </c>
      <c r="J845" s="38">
        <v>3.9980000000000002</v>
      </c>
      <c r="K845" s="16">
        <v>16.75</v>
      </c>
      <c r="L845" s="16">
        <v>25.47</v>
      </c>
      <c r="M845" s="16">
        <v>45.099433475000581</v>
      </c>
      <c r="N845" s="16">
        <f t="shared" si="39"/>
        <v>2.6925034910448109</v>
      </c>
      <c r="O845" s="16">
        <v>10.875999999999999</v>
      </c>
      <c r="P845" s="124">
        <f t="shared" si="37"/>
        <v>0.64931343283582088</v>
      </c>
      <c r="Q845" s="16">
        <v>728.6</v>
      </c>
      <c r="S845" s="1"/>
    </row>
    <row r="846" spans="1:19" x14ac:dyDescent="0.2">
      <c r="A846" s="39">
        <f t="shared" si="38"/>
        <v>42891</v>
      </c>
      <c r="B846" s="16">
        <v>3.5249999999999999</v>
      </c>
      <c r="C846" s="16">
        <v>94.68</v>
      </c>
      <c r="D846" s="16">
        <v>25.37</v>
      </c>
      <c r="E846" s="16">
        <v>23.23</v>
      </c>
      <c r="F846" s="16">
        <v>30.58</v>
      </c>
      <c r="G846" s="16">
        <v>1.32</v>
      </c>
      <c r="H846" s="16">
        <v>10.53</v>
      </c>
      <c r="I846" s="16">
        <v>318.11</v>
      </c>
      <c r="J846" s="38">
        <v>2.254</v>
      </c>
      <c r="K846" s="16">
        <v>10.119999999999999</v>
      </c>
      <c r="L846" s="16">
        <v>25.51</v>
      </c>
      <c r="M846" s="16">
        <v>28.256697946357676</v>
      </c>
      <c r="N846" s="16">
        <f t="shared" si="39"/>
        <v>2.7921638286914701</v>
      </c>
      <c r="O846" s="16">
        <v>5.6859999999999999</v>
      </c>
      <c r="P846" s="124">
        <f t="shared" si="37"/>
        <v>0.56185770750988151</v>
      </c>
      <c r="Q846" s="16">
        <v>728.98</v>
      </c>
      <c r="S846" s="1"/>
    </row>
    <row r="847" spans="1:19" x14ac:dyDescent="0.2">
      <c r="A847" s="39">
        <f t="shared" si="38"/>
        <v>42892</v>
      </c>
      <c r="B847" s="16">
        <v>0</v>
      </c>
      <c r="C847" s="16">
        <v>88.75</v>
      </c>
      <c r="D847" s="16">
        <v>26.47</v>
      </c>
      <c r="E847" s="16">
        <v>23.49</v>
      </c>
      <c r="F847" s="16">
        <v>30.57</v>
      </c>
      <c r="G847" s="16">
        <v>3.07</v>
      </c>
      <c r="H847" s="16">
        <v>7.62</v>
      </c>
      <c r="I847" s="16">
        <v>339.89</v>
      </c>
      <c r="J847" s="38">
        <v>4.7480000000000002</v>
      </c>
      <c r="K847" s="16">
        <v>20.11</v>
      </c>
      <c r="L847" s="16">
        <v>25.52</v>
      </c>
      <c r="M847" s="16">
        <v>53.790585334286035</v>
      </c>
      <c r="N847" s="16">
        <f t="shared" si="39"/>
        <v>2.6748177689848851</v>
      </c>
      <c r="O847" s="16">
        <v>13.657</v>
      </c>
      <c r="P847" s="124">
        <f t="shared" si="37"/>
        <v>0.67911486822476386</v>
      </c>
      <c r="Q847" s="16">
        <v>729.4</v>
      </c>
      <c r="S847" s="1"/>
    </row>
    <row r="848" spans="1:19" x14ac:dyDescent="0.2">
      <c r="A848" s="39">
        <f t="shared" si="38"/>
        <v>42893</v>
      </c>
      <c r="B848" s="16">
        <v>3.26</v>
      </c>
      <c r="C848" s="16">
        <v>97.37</v>
      </c>
      <c r="D848" s="16">
        <v>24.66</v>
      </c>
      <c r="E848" s="16">
        <v>23.35</v>
      </c>
      <c r="F848" s="16">
        <v>27.2</v>
      </c>
      <c r="G848" s="16">
        <v>1.69</v>
      </c>
      <c r="H848" s="16">
        <v>6.55</v>
      </c>
      <c r="I848" s="16">
        <v>245.82</v>
      </c>
      <c r="J848" s="38">
        <v>1.214</v>
      </c>
      <c r="K848" s="16">
        <v>5.53</v>
      </c>
      <c r="L848" s="16">
        <v>25.57</v>
      </c>
      <c r="M848" s="16">
        <v>16.354575356810525</v>
      </c>
      <c r="N848" s="16">
        <f t="shared" si="39"/>
        <v>2.957427731792138</v>
      </c>
      <c r="O848" s="16">
        <v>2.6070000000000002</v>
      </c>
      <c r="P848" s="124">
        <f t="shared" si="37"/>
        <v>0.47142857142857142</v>
      </c>
      <c r="Q848" s="16">
        <v>730.34</v>
      </c>
      <c r="S848" s="1"/>
    </row>
    <row r="849" spans="1:19" x14ac:dyDescent="0.2">
      <c r="A849" s="39">
        <f t="shared" si="38"/>
        <v>42894</v>
      </c>
      <c r="B849" s="16">
        <v>60.545000000000002</v>
      </c>
      <c r="C849" s="16">
        <v>99.12</v>
      </c>
      <c r="D849" s="16">
        <v>23.98</v>
      </c>
      <c r="E849" s="16">
        <v>22.81</v>
      </c>
      <c r="F849" s="16">
        <v>27.25</v>
      </c>
      <c r="G849" s="16">
        <v>2.68</v>
      </c>
      <c r="H849" s="16">
        <v>8.9</v>
      </c>
      <c r="I849" s="16">
        <v>158.47999999999999</v>
      </c>
      <c r="J849" s="38">
        <v>1.321</v>
      </c>
      <c r="K849" s="16">
        <v>6.55</v>
      </c>
      <c r="L849" s="16">
        <v>25.54</v>
      </c>
      <c r="M849" s="16">
        <v>18.541619326650004</v>
      </c>
      <c r="N849" s="16">
        <f t="shared" si="39"/>
        <v>2.8307815765877868</v>
      </c>
      <c r="O849" s="16">
        <v>4.673</v>
      </c>
      <c r="P849" s="124">
        <f t="shared" si="37"/>
        <v>0.7134351145038168</v>
      </c>
      <c r="Q849" s="16">
        <v>731.04</v>
      </c>
      <c r="S849" s="1"/>
    </row>
    <row r="850" spans="1:19" x14ac:dyDescent="0.2">
      <c r="A850" s="39">
        <f t="shared" si="38"/>
        <v>42895</v>
      </c>
      <c r="B850" s="16">
        <v>18.869999999999997</v>
      </c>
      <c r="C850" s="16">
        <v>95.12</v>
      </c>
      <c r="D850" s="16">
        <v>24.03</v>
      </c>
      <c r="E850" s="16">
        <v>21.68</v>
      </c>
      <c r="F850" s="16">
        <v>28.83</v>
      </c>
      <c r="G850" s="16">
        <v>2.95</v>
      </c>
      <c r="H850" s="16">
        <v>11.47</v>
      </c>
      <c r="I850" s="16">
        <v>123.08</v>
      </c>
      <c r="J850" s="38">
        <v>2.5030000000000001</v>
      </c>
      <c r="K850" s="16">
        <v>11.06</v>
      </c>
      <c r="L850" s="16">
        <v>25.53</v>
      </c>
      <c r="M850" s="16">
        <v>30.680650799589081</v>
      </c>
      <c r="N850" s="16">
        <f t="shared" si="39"/>
        <v>2.7740190596373488</v>
      </c>
      <c r="O850" s="16">
        <v>7.931</v>
      </c>
      <c r="P850" s="124">
        <f t="shared" si="37"/>
        <v>0.71708860759493664</v>
      </c>
      <c r="Q850" s="16">
        <v>730.62</v>
      </c>
      <c r="S850" s="1"/>
    </row>
    <row r="851" spans="1:19" x14ac:dyDescent="0.2">
      <c r="A851" s="39">
        <f t="shared" si="38"/>
        <v>42896</v>
      </c>
      <c r="B851" s="16">
        <v>0</v>
      </c>
      <c r="C851" s="16">
        <v>92.31</v>
      </c>
      <c r="D851" s="16">
        <v>25.14</v>
      </c>
      <c r="E851" s="16">
        <v>22.48</v>
      </c>
      <c r="F851" s="16">
        <v>32.22</v>
      </c>
      <c r="G851" s="16">
        <v>2.4300000000000002</v>
      </c>
      <c r="H851" s="16">
        <v>8.41</v>
      </c>
      <c r="I851" s="16">
        <v>55.25</v>
      </c>
      <c r="J851" s="38">
        <v>3.3220000000000001</v>
      </c>
      <c r="K851" s="16">
        <v>14.2</v>
      </c>
      <c r="L851" s="16">
        <v>25.49</v>
      </c>
      <c r="M851" s="16">
        <v>39.297930632871577</v>
      </c>
      <c r="N851" s="16">
        <f t="shared" si="39"/>
        <v>2.7674599037233505</v>
      </c>
      <c r="O851" s="16">
        <v>9.4239999999999995</v>
      </c>
      <c r="P851" s="124">
        <f t="shared" si="37"/>
        <v>0.66366197183098596</v>
      </c>
      <c r="Q851" s="16">
        <v>730.78</v>
      </c>
      <c r="S851" s="1"/>
    </row>
    <row r="852" spans="1:19" x14ac:dyDescent="0.2">
      <c r="A852" s="39">
        <f t="shared" si="38"/>
        <v>42897</v>
      </c>
      <c r="B852" s="16">
        <v>4.5199999999999996</v>
      </c>
      <c r="C852" s="16">
        <v>97.98</v>
      </c>
      <c r="D852" s="16">
        <v>23.42</v>
      </c>
      <c r="E852" s="16">
        <v>22.16</v>
      </c>
      <c r="F852" s="16">
        <v>24.7</v>
      </c>
      <c r="G852" s="16">
        <v>2.99</v>
      </c>
      <c r="H852" s="16">
        <v>11.82</v>
      </c>
      <c r="I852" s="16">
        <v>307.39</v>
      </c>
      <c r="J852" s="38">
        <v>0.77</v>
      </c>
      <c r="K852" s="16">
        <v>4.07</v>
      </c>
      <c r="L852" s="16">
        <v>25.59</v>
      </c>
      <c r="M852" s="16">
        <v>12.085722654174374</v>
      </c>
      <c r="N852" s="16">
        <f t="shared" si="39"/>
        <v>2.9694650255956692</v>
      </c>
      <c r="O852" s="16">
        <v>1.887</v>
      </c>
      <c r="P852" s="124">
        <f t="shared" si="37"/>
        <v>0.46363636363636362</v>
      </c>
      <c r="Q852" s="16">
        <v>730.93</v>
      </c>
      <c r="S852" s="1"/>
    </row>
    <row r="853" spans="1:19" x14ac:dyDescent="0.2">
      <c r="A853" s="39">
        <f t="shared" si="38"/>
        <v>42898</v>
      </c>
      <c r="B853" s="16">
        <v>0</v>
      </c>
      <c r="C853" s="16">
        <v>95.02</v>
      </c>
      <c r="D853" s="16">
        <v>24.3</v>
      </c>
      <c r="E853" s="16">
        <v>22.35</v>
      </c>
      <c r="F853" s="16">
        <v>29.07</v>
      </c>
      <c r="G853" s="16">
        <v>1.9</v>
      </c>
      <c r="H853" s="16">
        <v>4.59</v>
      </c>
      <c r="I853" s="16">
        <v>305.37</v>
      </c>
      <c r="J853" s="38">
        <v>1.736</v>
      </c>
      <c r="K853" s="16">
        <v>7.82</v>
      </c>
      <c r="L853" s="16">
        <v>25.52</v>
      </c>
      <c r="M853" s="16">
        <v>21.903185309921227</v>
      </c>
      <c r="N853" s="16">
        <f t="shared" si="39"/>
        <v>2.8009188375858347</v>
      </c>
      <c r="O853" s="16">
        <v>3.8839999999999999</v>
      </c>
      <c r="P853" s="124">
        <f t="shared" si="37"/>
        <v>0.49667519181585673</v>
      </c>
      <c r="Q853" s="16">
        <v>730.33</v>
      </c>
      <c r="S853" s="1"/>
    </row>
    <row r="854" spans="1:19" x14ac:dyDescent="0.2">
      <c r="A854" s="39">
        <f t="shared" si="38"/>
        <v>42899</v>
      </c>
      <c r="B854" s="16">
        <v>2.04</v>
      </c>
      <c r="C854" s="16">
        <v>93.02</v>
      </c>
      <c r="D854" s="16">
        <v>24.89</v>
      </c>
      <c r="E854" s="16">
        <v>22.67</v>
      </c>
      <c r="F854" s="16">
        <v>30.51</v>
      </c>
      <c r="G854" s="16">
        <v>1.96</v>
      </c>
      <c r="H854" s="16">
        <v>5.47</v>
      </c>
      <c r="I854" s="16">
        <v>177.4</v>
      </c>
      <c r="J854" s="38">
        <v>3.0750000000000002</v>
      </c>
      <c r="K854" s="16">
        <v>14.01</v>
      </c>
      <c r="L854" s="16">
        <v>25.46</v>
      </c>
      <c r="M854" s="16">
        <v>38.246183062656435</v>
      </c>
      <c r="N854" s="16">
        <f t="shared" si="39"/>
        <v>2.7299202757070975</v>
      </c>
      <c r="O854" s="16">
        <v>9.2579999999999991</v>
      </c>
      <c r="P854" s="124">
        <f t="shared" si="37"/>
        <v>0.660813704496788</v>
      </c>
      <c r="Q854" s="16">
        <v>729.81</v>
      </c>
      <c r="S854" s="1"/>
    </row>
    <row r="855" spans="1:19" x14ac:dyDescent="0.2">
      <c r="A855" s="39">
        <f t="shared" si="38"/>
        <v>42900</v>
      </c>
      <c r="B855" s="16">
        <v>0.25</v>
      </c>
      <c r="C855" s="16">
        <v>90.93</v>
      </c>
      <c r="D855" s="16">
        <v>25.19</v>
      </c>
      <c r="E855" s="16">
        <v>22.47</v>
      </c>
      <c r="F855" s="16">
        <v>29.93</v>
      </c>
      <c r="G855" s="16">
        <v>2.72</v>
      </c>
      <c r="H855" s="16">
        <v>8.19</v>
      </c>
      <c r="I855" s="16">
        <v>161.41</v>
      </c>
      <c r="J855" s="38">
        <v>4.1710000000000003</v>
      </c>
      <c r="K855" s="16">
        <v>18.260000000000002</v>
      </c>
      <c r="L855" s="16">
        <v>25.5</v>
      </c>
      <c r="M855" s="16">
        <v>48.604509908787485</v>
      </c>
      <c r="N855" s="16">
        <f t="shared" si="39"/>
        <v>2.6618022951143199</v>
      </c>
      <c r="O855" s="16">
        <v>12.811999999999999</v>
      </c>
      <c r="P855" s="124">
        <f t="shared" si="37"/>
        <v>0.70164293537787503</v>
      </c>
      <c r="Q855" s="16">
        <v>730.38</v>
      </c>
      <c r="S855" s="1"/>
    </row>
    <row r="856" spans="1:19" x14ac:dyDescent="0.2">
      <c r="A856" s="39">
        <f t="shared" si="38"/>
        <v>42901</v>
      </c>
      <c r="B856" s="16">
        <v>0</v>
      </c>
      <c r="C856" s="16">
        <v>88.85</v>
      </c>
      <c r="D856" s="16">
        <v>25.22</v>
      </c>
      <c r="E856" s="16">
        <v>23.19</v>
      </c>
      <c r="F856" s="16">
        <v>31.65</v>
      </c>
      <c r="G856" s="16">
        <v>2.04</v>
      </c>
      <c r="H856" s="16">
        <v>5.53</v>
      </c>
      <c r="I856" s="16">
        <v>147.22</v>
      </c>
      <c r="J856" s="38">
        <v>3.8210000000000002</v>
      </c>
      <c r="K856" s="16">
        <v>14.32</v>
      </c>
      <c r="L856" s="16">
        <v>26.69</v>
      </c>
      <c r="M856" s="16">
        <v>39.367828257475544</v>
      </c>
      <c r="N856" s="16">
        <f t="shared" si="39"/>
        <v>2.7491500179801358</v>
      </c>
      <c r="O856" s="16">
        <v>8.7010000000000005</v>
      </c>
      <c r="P856" s="124">
        <f t="shared" si="37"/>
        <v>0.60761173184357542</v>
      </c>
      <c r="Q856" s="16">
        <v>730.69</v>
      </c>
      <c r="S856" s="1"/>
    </row>
    <row r="857" spans="1:19" x14ac:dyDescent="0.2">
      <c r="A857" s="39">
        <f t="shared" si="38"/>
        <v>42902</v>
      </c>
      <c r="B857" s="16">
        <v>54.2</v>
      </c>
      <c r="C857" s="16">
        <v>91.54</v>
      </c>
      <c r="D857" s="16">
        <v>24.92</v>
      </c>
      <c r="E857" s="16">
        <v>21.94</v>
      </c>
      <c r="F857" s="16">
        <v>29.48</v>
      </c>
      <c r="G857" s="16">
        <v>1.82</v>
      </c>
      <c r="H857" s="16">
        <v>7.94</v>
      </c>
      <c r="I857" s="16">
        <v>227.94</v>
      </c>
      <c r="J857" s="38">
        <v>3.2519999999999998</v>
      </c>
      <c r="K857" s="16">
        <v>13.89</v>
      </c>
      <c r="L857" s="16">
        <v>25.5</v>
      </c>
      <c r="M857" s="16">
        <v>39.124266571741828</v>
      </c>
      <c r="N857" s="16">
        <f t="shared" si="39"/>
        <v>2.8167218554169779</v>
      </c>
      <c r="O857" s="16">
        <v>10.077999999999999</v>
      </c>
      <c r="P857" s="124">
        <f t="shared" si="37"/>
        <v>0.72555795536357082</v>
      </c>
      <c r="Q857" s="16">
        <v>730.5</v>
      </c>
      <c r="S857" s="1"/>
    </row>
    <row r="858" spans="1:19" x14ac:dyDescent="0.2">
      <c r="A858" s="39">
        <f t="shared" si="38"/>
        <v>42903</v>
      </c>
      <c r="B858" s="16">
        <v>0</v>
      </c>
      <c r="C858" s="16">
        <v>93.23</v>
      </c>
      <c r="D858" s="16">
        <v>24.49</v>
      </c>
      <c r="E858" s="16">
        <v>22.19</v>
      </c>
      <c r="F858" s="16">
        <v>29.42</v>
      </c>
      <c r="G858" s="16">
        <v>2.65</v>
      </c>
      <c r="H858" s="16">
        <v>7.96</v>
      </c>
      <c r="I858" s="16">
        <v>156.09</v>
      </c>
      <c r="J858" s="38">
        <v>3.016</v>
      </c>
      <c r="K858" s="16">
        <v>13.13</v>
      </c>
      <c r="L858" s="16">
        <v>25.48</v>
      </c>
      <c r="M858" s="16">
        <v>37.338291543078618</v>
      </c>
      <c r="N858" s="16">
        <f t="shared" si="39"/>
        <v>2.8437388837074344</v>
      </c>
      <c r="O858" s="16">
        <v>9.1809999999999992</v>
      </c>
      <c r="P858" s="124">
        <f t="shared" si="37"/>
        <v>0.69923838537699912</v>
      </c>
      <c r="Q858" s="16">
        <v>730.15</v>
      </c>
      <c r="S858" s="1"/>
    </row>
    <row r="859" spans="1:19" x14ac:dyDescent="0.2">
      <c r="A859" s="39">
        <f t="shared" si="38"/>
        <v>42904</v>
      </c>
      <c r="B859" s="16">
        <v>0.125</v>
      </c>
      <c r="C859" s="16">
        <v>88.87</v>
      </c>
      <c r="D859" s="16">
        <v>25.48</v>
      </c>
      <c r="E859" s="16">
        <v>22.87</v>
      </c>
      <c r="F859" s="16">
        <v>30.58</v>
      </c>
      <c r="G859" s="16">
        <v>2.5299999999999998</v>
      </c>
      <c r="H859" s="16">
        <v>9.82</v>
      </c>
      <c r="I859" s="16">
        <v>161.24</v>
      </c>
      <c r="J859" s="38">
        <v>5.2869999999999999</v>
      </c>
      <c r="K859" s="16">
        <v>22.86</v>
      </c>
      <c r="L859" s="16">
        <v>25.53</v>
      </c>
      <c r="M859" s="16">
        <v>61.307733580322221</v>
      </c>
      <c r="N859" s="16">
        <f t="shared" si="39"/>
        <v>2.6818781093754254</v>
      </c>
      <c r="O859" s="16">
        <v>15.747</v>
      </c>
      <c r="P859" s="124">
        <f t="shared" si="37"/>
        <v>0.68884514435695543</v>
      </c>
      <c r="Q859" s="16">
        <v>729.42</v>
      </c>
      <c r="S859" s="1"/>
    </row>
    <row r="860" spans="1:19" x14ac:dyDescent="0.2">
      <c r="A860" s="39">
        <f t="shared" si="38"/>
        <v>42905</v>
      </c>
      <c r="B860" s="16">
        <v>2.25</v>
      </c>
      <c r="C860" s="16">
        <v>96.35</v>
      </c>
      <c r="D860" s="16">
        <v>24.18</v>
      </c>
      <c r="E860" s="16">
        <v>22.96</v>
      </c>
      <c r="F860" s="16">
        <v>30.54</v>
      </c>
      <c r="G860" s="16">
        <v>2.09</v>
      </c>
      <c r="H860" s="16">
        <v>6.27</v>
      </c>
      <c r="I860" s="16">
        <v>130.24</v>
      </c>
      <c r="J860" s="38">
        <v>1.7390000000000001</v>
      </c>
      <c r="K860" s="16">
        <v>7.86</v>
      </c>
      <c r="L860" s="16">
        <v>25.48</v>
      </c>
      <c r="M860" s="16">
        <v>22.624625563868197</v>
      </c>
      <c r="N860" s="16">
        <f t="shared" si="39"/>
        <v>2.8784510895506612</v>
      </c>
      <c r="O860" s="16">
        <v>4.4589999999999996</v>
      </c>
      <c r="P860" s="124">
        <f t="shared" si="37"/>
        <v>0.56730279898218827</v>
      </c>
      <c r="Q860" s="16">
        <v>729.5</v>
      </c>
      <c r="S860" s="1"/>
    </row>
    <row r="861" spans="1:19" x14ac:dyDescent="0.2">
      <c r="A861" s="39">
        <f t="shared" si="38"/>
        <v>42906</v>
      </c>
      <c r="B861" s="16">
        <v>0.125</v>
      </c>
      <c r="C861" s="16">
        <v>86.81</v>
      </c>
      <c r="D861" s="16">
        <v>25.76</v>
      </c>
      <c r="E861" s="16">
        <v>22.89</v>
      </c>
      <c r="F861" s="16">
        <v>32.1</v>
      </c>
      <c r="G861" s="16">
        <v>2.29</v>
      </c>
      <c r="H861" s="16">
        <v>6.88</v>
      </c>
      <c r="I861" s="16">
        <v>4.5199999999999996</v>
      </c>
      <c r="J861" s="38">
        <v>3.5</v>
      </c>
      <c r="K861" s="16">
        <v>14.38</v>
      </c>
      <c r="L861" s="16">
        <v>25.49</v>
      </c>
      <c r="M861" s="16">
        <v>41.244091317920144</v>
      </c>
      <c r="N861" s="16">
        <f t="shared" si="39"/>
        <v>2.8681565589652394</v>
      </c>
      <c r="O861" s="16">
        <v>8.9190000000000005</v>
      </c>
      <c r="P861" s="124">
        <f t="shared" si="37"/>
        <v>0.62023643949930463</v>
      </c>
      <c r="Q861" s="16">
        <v>729.42</v>
      </c>
      <c r="S861" s="1"/>
    </row>
    <row r="862" spans="1:19" x14ac:dyDescent="0.2">
      <c r="A862" s="39">
        <f t="shared" si="38"/>
        <v>42907</v>
      </c>
      <c r="B862" s="16">
        <v>3.5</v>
      </c>
      <c r="C862" s="16">
        <v>97.12</v>
      </c>
      <c r="D862" s="16">
        <v>23.2</v>
      </c>
      <c r="E862" s="16">
        <v>22.39</v>
      </c>
      <c r="F862" s="16">
        <v>24.7</v>
      </c>
      <c r="G862" s="16">
        <v>2.77</v>
      </c>
      <c r="H862" s="16">
        <v>13.11</v>
      </c>
      <c r="I862" s="16">
        <v>143.35</v>
      </c>
      <c r="J862" s="38">
        <v>1.0269999999999999</v>
      </c>
      <c r="K862" s="16">
        <v>4.96</v>
      </c>
      <c r="L862" s="16">
        <v>25.57</v>
      </c>
      <c r="M862" s="16">
        <v>14.579141131857678</v>
      </c>
      <c r="N862" s="16">
        <f t="shared" si="39"/>
        <v>2.9393429701325964</v>
      </c>
      <c r="O862" s="16">
        <v>2.5350000000000001</v>
      </c>
      <c r="P862" s="124">
        <f t="shared" si="37"/>
        <v>0.51108870967741937</v>
      </c>
      <c r="Q862" s="16">
        <v>729.44</v>
      </c>
      <c r="S862" s="1"/>
    </row>
    <row r="863" spans="1:19" x14ac:dyDescent="0.2">
      <c r="A863" s="39">
        <f t="shared" si="38"/>
        <v>42908</v>
      </c>
      <c r="B863" s="16">
        <v>0.75</v>
      </c>
      <c r="C863" s="16">
        <v>85.78</v>
      </c>
      <c r="D863" s="16">
        <v>24.93</v>
      </c>
      <c r="E863" s="16">
        <v>21.86</v>
      </c>
      <c r="F863" s="16">
        <v>29.83</v>
      </c>
      <c r="G863" s="16">
        <v>2.73</v>
      </c>
      <c r="H863" s="16">
        <v>6.25</v>
      </c>
      <c r="I863" s="16">
        <v>138.31</v>
      </c>
      <c r="J863" s="38">
        <v>3.9369999999999998</v>
      </c>
      <c r="K863" s="16">
        <v>16.23</v>
      </c>
      <c r="L863" s="16">
        <v>25.53</v>
      </c>
      <c r="M863" s="16">
        <v>44.326844403049229</v>
      </c>
      <c r="N863" s="16">
        <f t="shared" si="39"/>
        <v>2.7311672460289111</v>
      </c>
      <c r="O863" s="16">
        <v>10.834</v>
      </c>
      <c r="P863" s="124">
        <f t="shared" si="37"/>
        <v>0.66752926678989521</v>
      </c>
      <c r="Q863" s="16">
        <v>730.16</v>
      </c>
      <c r="S863" s="1"/>
    </row>
    <row r="864" spans="1:19" x14ac:dyDescent="0.2">
      <c r="A864" s="39">
        <f t="shared" si="38"/>
        <v>42909</v>
      </c>
      <c r="B864" s="16">
        <v>1.145</v>
      </c>
      <c r="C864" s="16">
        <v>93.96</v>
      </c>
      <c r="D864" s="16">
        <v>24.97</v>
      </c>
      <c r="E864" s="16">
        <v>23.37</v>
      </c>
      <c r="F864" s="16">
        <v>28.17</v>
      </c>
      <c r="G864" s="16">
        <v>2.1</v>
      </c>
      <c r="H864" s="16">
        <v>6.74</v>
      </c>
      <c r="I864" s="16">
        <v>23.59</v>
      </c>
      <c r="J864" s="38">
        <v>2.0630000000000002</v>
      </c>
      <c r="K864" s="16">
        <v>9.06</v>
      </c>
      <c r="L864" s="16">
        <v>25.44</v>
      </c>
      <c r="M864" s="16">
        <v>25.984463546531163</v>
      </c>
      <c r="N864" s="16">
        <f t="shared" si="39"/>
        <v>2.8680423340542123</v>
      </c>
      <c r="O864" s="16">
        <v>4.9880000000000004</v>
      </c>
      <c r="P864" s="124">
        <f t="shared" si="37"/>
        <v>0.55055187637969094</v>
      </c>
      <c r="Q864" s="16">
        <v>729.96</v>
      </c>
      <c r="S864" s="1"/>
    </row>
    <row r="865" spans="1:19" x14ac:dyDescent="0.2">
      <c r="A865" s="39">
        <f t="shared" si="38"/>
        <v>42910</v>
      </c>
      <c r="B865" s="16">
        <v>26.155000000000001</v>
      </c>
      <c r="C865" s="16">
        <v>97.26</v>
      </c>
      <c r="D865" s="16">
        <v>24.76</v>
      </c>
      <c r="E865" s="16">
        <v>23.4</v>
      </c>
      <c r="F865" s="16">
        <v>28.12</v>
      </c>
      <c r="G865" s="16">
        <v>2.12</v>
      </c>
      <c r="H865" s="16">
        <v>8.08</v>
      </c>
      <c r="I865" s="16">
        <v>326.52</v>
      </c>
      <c r="J865" s="38">
        <v>1.5860000000000001</v>
      </c>
      <c r="K865" s="16">
        <v>7.79</v>
      </c>
      <c r="L865" s="16">
        <v>25.37</v>
      </c>
      <c r="M865" s="16">
        <v>21.901111709191323</v>
      </c>
      <c r="N865" s="16">
        <f t="shared" si="39"/>
        <v>2.8114392437986293</v>
      </c>
      <c r="O865" s="16">
        <v>5.0449999999999999</v>
      </c>
      <c r="P865" s="124">
        <f t="shared" si="37"/>
        <v>0.64762516046213092</v>
      </c>
      <c r="Q865" s="16">
        <v>729.69</v>
      </c>
      <c r="S865" s="1"/>
    </row>
    <row r="866" spans="1:19" x14ac:dyDescent="0.2">
      <c r="A866" s="39">
        <f t="shared" si="38"/>
        <v>42911</v>
      </c>
      <c r="B866" s="16">
        <v>2.895</v>
      </c>
      <c r="C866" s="16">
        <v>91.28</v>
      </c>
      <c r="D866" s="16">
        <v>24.9</v>
      </c>
      <c r="E866" s="16">
        <v>23.25</v>
      </c>
      <c r="F866" s="16">
        <v>29.55</v>
      </c>
      <c r="G866" s="16">
        <v>2.86</v>
      </c>
      <c r="H866" s="16">
        <v>8.08</v>
      </c>
      <c r="I866" s="16">
        <v>356.22</v>
      </c>
      <c r="J866" s="38">
        <v>2.8010000000000002</v>
      </c>
      <c r="K866" s="16">
        <v>11.98</v>
      </c>
      <c r="L866" s="16">
        <v>25.43</v>
      </c>
      <c r="M866" s="16">
        <v>33.186251681560591</v>
      </c>
      <c r="N866" s="16">
        <f t="shared" si="39"/>
        <v>2.770137869913238</v>
      </c>
      <c r="O866" s="16">
        <v>7.2640000000000002</v>
      </c>
      <c r="P866" s="124">
        <f t="shared" si="37"/>
        <v>0.60634390651085146</v>
      </c>
      <c r="Q866" s="16">
        <v>730.51</v>
      </c>
      <c r="S866" s="1"/>
    </row>
    <row r="867" spans="1:19" x14ac:dyDescent="0.2">
      <c r="A867" s="39">
        <f t="shared" si="38"/>
        <v>42912</v>
      </c>
      <c r="B867" s="16">
        <v>3.04</v>
      </c>
      <c r="C867" s="16">
        <v>97.78</v>
      </c>
      <c r="D867" s="16">
        <v>23.98</v>
      </c>
      <c r="E867" s="16">
        <v>22.62</v>
      </c>
      <c r="F867" s="16">
        <v>27.63</v>
      </c>
      <c r="G867" s="16">
        <v>2.12</v>
      </c>
      <c r="H867" s="16">
        <v>8.25</v>
      </c>
      <c r="I867" s="16">
        <v>296.14</v>
      </c>
      <c r="J867" s="38">
        <v>1.599</v>
      </c>
      <c r="K867" s="16">
        <v>7.37</v>
      </c>
      <c r="L867" s="16">
        <v>25.46</v>
      </c>
      <c r="M867" s="16">
        <v>21.165329050195822</v>
      </c>
      <c r="N867" s="16">
        <f t="shared" si="39"/>
        <v>2.8718221235001113</v>
      </c>
      <c r="O867" s="16">
        <v>4.5750000000000002</v>
      </c>
      <c r="P867" s="124">
        <f t="shared" si="37"/>
        <v>0.62075983717774763</v>
      </c>
      <c r="Q867" s="16">
        <v>730.48</v>
      </c>
      <c r="S867" s="1"/>
    </row>
    <row r="868" spans="1:19" x14ac:dyDescent="0.2">
      <c r="A868" s="39">
        <f t="shared" si="38"/>
        <v>42913</v>
      </c>
      <c r="B868" s="16">
        <v>19.795000000000002</v>
      </c>
      <c r="C868" s="16">
        <v>94.72</v>
      </c>
      <c r="D868" s="16">
        <v>24.49</v>
      </c>
      <c r="E868" s="16">
        <v>22.45</v>
      </c>
      <c r="F868" s="16">
        <v>29.35</v>
      </c>
      <c r="G868" s="16">
        <v>2.06</v>
      </c>
      <c r="H868" s="16">
        <v>6.47</v>
      </c>
      <c r="I868" s="16">
        <v>320.36</v>
      </c>
      <c r="J868" s="38">
        <v>2.7770000000000001</v>
      </c>
      <c r="K868" s="16">
        <v>12.4</v>
      </c>
      <c r="L868" s="16">
        <v>25.46</v>
      </c>
      <c r="M868" s="16">
        <v>34.649090596479887</v>
      </c>
      <c r="N868" s="16">
        <f t="shared" si="39"/>
        <v>2.7942814997161198</v>
      </c>
      <c r="O868" s="16">
        <v>8.2460000000000004</v>
      </c>
      <c r="P868" s="124">
        <f t="shared" si="37"/>
        <v>0.66500000000000004</v>
      </c>
      <c r="Q868" s="16">
        <v>730.54</v>
      </c>
      <c r="S868" s="1"/>
    </row>
    <row r="869" spans="1:19" x14ac:dyDescent="0.2">
      <c r="A869" s="39">
        <f t="shared" si="38"/>
        <v>42914</v>
      </c>
      <c r="B869" s="16">
        <v>10.914999999999999</v>
      </c>
      <c r="C869" s="16">
        <v>96.47</v>
      </c>
      <c r="D869" s="16">
        <v>24.4</v>
      </c>
      <c r="E869" s="16">
        <v>22.86</v>
      </c>
      <c r="F869" s="16">
        <v>29.32</v>
      </c>
      <c r="G869" s="16">
        <v>2.2400000000000002</v>
      </c>
      <c r="H869" s="16">
        <v>7.8</v>
      </c>
      <c r="I869" s="16">
        <v>333.29</v>
      </c>
      <c r="J869" s="38">
        <v>1.9239999999999999</v>
      </c>
      <c r="K869" s="16">
        <v>8.65</v>
      </c>
      <c r="L869" s="16">
        <v>25.42</v>
      </c>
      <c r="M869" s="16">
        <v>24.989048796145177</v>
      </c>
      <c r="N869" s="16">
        <f t="shared" si="39"/>
        <v>2.888907375276899</v>
      </c>
      <c r="O869" s="16">
        <v>5.74</v>
      </c>
      <c r="P869" s="124">
        <f t="shared" si="37"/>
        <v>0.66358381502890174</v>
      </c>
      <c r="Q869" s="16">
        <v>730.32</v>
      </c>
      <c r="S869" s="1"/>
    </row>
    <row r="870" spans="1:19" x14ac:dyDescent="0.2">
      <c r="A870" s="39">
        <f t="shared" si="38"/>
        <v>42915</v>
      </c>
      <c r="B870" s="16">
        <v>0.125</v>
      </c>
      <c r="C870" s="16">
        <v>98.13</v>
      </c>
      <c r="D870" s="16">
        <v>24.07</v>
      </c>
      <c r="E870" s="16">
        <v>22.91</v>
      </c>
      <c r="F870" s="16">
        <v>26.28</v>
      </c>
      <c r="G870" s="16">
        <v>2.1800000000000002</v>
      </c>
      <c r="H870" s="16">
        <v>5.74</v>
      </c>
      <c r="I870" s="16">
        <v>295.58999999999997</v>
      </c>
      <c r="J870" s="38">
        <v>1.581</v>
      </c>
      <c r="K870" s="16">
        <v>7.78</v>
      </c>
      <c r="L870" s="16">
        <v>25.46</v>
      </c>
      <c r="M870" s="16">
        <v>22.155905398878701</v>
      </c>
      <c r="N870" s="16">
        <f t="shared" si="39"/>
        <v>2.8478027504985475</v>
      </c>
      <c r="O870" s="16">
        <v>5.1980000000000004</v>
      </c>
      <c r="P870" s="124">
        <f t="shared" si="37"/>
        <v>0.66812339331619541</v>
      </c>
      <c r="Q870" s="16">
        <v>730.48</v>
      </c>
      <c r="S870" s="1"/>
    </row>
    <row r="871" spans="1:19" x14ac:dyDescent="0.2">
      <c r="A871" s="39">
        <f t="shared" si="38"/>
        <v>42916</v>
      </c>
      <c r="B871" s="16">
        <v>13.83</v>
      </c>
      <c r="C871" s="16">
        <v>94.99</v>
      </c>
      <c r="D871" s="16">
        <v>25.15</v>
      </c>
      <c r="E871" s="16">
        <v>23</v>
      </c>
      <c r="F871" s="16">
        <v>31.8</v>
      </c>
      <c r="G871" s="16">
        <v>2.11</v>
      </c>
      <c r="H871" s="16">
        <v>8.41</v>
      </c>
      <c r="I871" s="16">
        <v>326.75</v>
      </c>
      <c r="J871" s="38">
        <v>2.7210000000000001</v>
      </c>
      <c r="K871" s="16">
        <v>11.94</v>
      </c>
      <c r="L871" s="16">
        <v>25.4</v>
      </c>
      <c r="M871" s="16">
        <v>33.446920573316042</v>
      </c>
      <c r="N871" s="16">
        <f t="shared" si="39"/>
        <v>2.8012496292559499</v>
      </c>
      <c r="O871" s="16">
        <v>8.1649999999999991</v>
      </c>
      <c r="P871" s="124">
        <f t="shared" ref="P871:P934" si="40">O871/K871</f>
        <v>0.68383584589614732</v>
      </c>
      <c r="Q871" s="16">
        <v>729.93</v>
      </c>
      <c r="S871" s="1"/>
    </row>
    <row r="872" spans="1:19" x14ac:dyDescent="0.2">
      <c r="A872" s="39">
        <f t="shared" si="38"/>
        <v>42917</v>
      </c>
      <c r="B872" s="16">
        <v>0.5</v>
      </c>
      <c r="C872" s="16">
        <v>96.09</v>
      </c>
      <c r="D872" s="16">
        <v>25.35</v>
      </c>
      <c r="E872" s="16">
        <v>23.61</v>
      </c>
      <c r="F872" s="16">
        <v>28.78</v>
      </c>
      <c r="G872" s="16">
        <v>3</v>
      </c>
      <c r="H872" s="16">
        <v>9.27</v>
      </c>
      <c r="I872" s="16">
        <v>341.08</v>
      </c>
      <c r="J872" s="38">
        <v>2.7029999999999998</v>
      </c>
      <c r="K872" s="16">
        <v>12.57</v>
      </c>
      <c r="L872" s="16">
        <v>25.35</v>
      </c>
      <c r="M872" s="16">
        <v>35.91960304370027</v>
      </c>
      <c r="N872" s="16">
        <f t="shared" si="39"/>
        <v>2.8575658745982713</v>
      </c>
      <c r="O872" s="16">
        <v>9.1639999999999997</v>
      </c>
      <c r="P872" s="124">
        <f t="shared" si="40"/>
        <v>0.72903739061256956</v>
      </c>
      <c r="Q872" s="16">
        <v>729.76</v>
      </c>
      <c r="S872" s="1"/>
    </row>
    <row r="873" spans="1:19" x14ac:dyDescent="0.2">
      <c r="A873" s="39">
        <f t="shared" si="38"/>
        <v>42918</v>
      </c>
      <c r="B873" s="16">
        <v>33.814999999999998</v>
      </c>
      <c r="C873" s="16">
        <v>96.15</v>
      </c>
      <c r="D873" s="16">
        <v>25.04</v>
      </c>
      <c r="E873" s="16">
        <v>22.24</v>
      </c>
      <c r="F873" s="16">
        <v>30.15</v>
      </c>
      <c r="G873" s="16">
        <v>3.11</v>
      </c>
      <c r="H873" s="16">
        <v>9.56</v>
      </c>
      <c r="I873" s="16">
        <v>342.88</v>
      </c>
      <c r="J873" s="38">
        <v>1.9850000000000001</v>
      </c>
      <c r="K873" s="16">
        <v>8.48</v>
      </c>
      <c r="L873" s="16">
        <v>25.36</v>
      </c>
      <c r="M873" s="16">
        <v>24.166261306523978</v>
      </c>
      <c r="N873" s="16">
        <f t="shared" si="39"/>
        <v>2.8497949653919785</v>
      </c>
      <c r="O873" s="16">
        <v>5.5759999999999996</v>
      </c>
      <c r="P873" s="124">
        <f t="shared" si="40"/>
        <v>0.65754716981132066</v>
      </c>
      <c r="Q873" s="16">
        <v>730.33</v>
      </c>
      <c r="S873" s="1"/>
    </row>
    <row r="874" spans="1:19" x14ac:dyDescent="0.2">
      <c r="A874" s="39">
        <f t="shared" si="38"/>
        <v>42919</v>
      </c>
      <c r="B874" s="16">
        <v>8.6850000000000005</v>
      </c>
      <c r="C874" s="16">
        <v>96.58</v>
      </c>
      <c r="D874" s="16">
        <v>24.86</v>
      </c>
      <c r="E874" s="16">
        <v>22.79</v>
      </c>
      <c r="F874" s="16">
        <v>29.41</v>
      </c>
      <c r="G874" s="16">
        <v>2.21</v>
      </c>
      <c r="H874" s="16">
        <v>8.84</v>
      </c>
      <c r="I874" s="16">
        <v>298.63</v>
      </c>
      <c r="J874" s="38">
        <v>2.278</v>
      </c>
      <c r="K874" s="16">
        <v>10.43</v>
      </c>
      <c r="L874" s="16">
        <v>25.41</v>
      </c>
      <c r="M874" s="16">
        <v>29.210467882084693</v>
      </c>
      <c r="N874" s="16">
        <f t="shared" si="39"/>
        <v>2.8006201229227896</v>
      </c>
      <c r="O874" s="16">
        <v>7.3810000000000002</v>
      </c>
      <c r="P874" s="124">
        <f t="shared" si="40"/>
        <v>0.70767018216682653</v>
      </c>
      <c r="Q874" s="16">
        <v>730.3</v>
      </c>
      <c r="S874" s="1"/>
    </row>
    <row r="875" spans="1:19" x14ac:dyDescent="0.2">
      <c r="A875" s="39">
        <f t="shared" si="38"/>
        <v>42920</v>
      </c>
      <c r="B875" s="16">
        <v>32.625</v>
      </c>
      <c r="C875" s="16">
        <v>93.54</v>
      </c>
      <c r="D875" s="16">
        <v>24.81</v>
      </c>
      <c r="E875" s="16">
        <v>22.36</v>
      </c>
      <c r="F875" s="16">
        <v>30.01</v>
      </c>
      <c r="G875" s="16">
        <v>2.76</v>
      </c>
      <c r="H875" s="16">
        <v>9.15</v>
      </c>
      <c r="I875" s="16">
        <v>7.46</v>
      </c>
      <c r="J875" s="38">
        <v>2.6760000000000002</v>
      </c>
      <c r="K875" s="16">
        <v>13.97</v>
      </c>
      <c r="L875" s="16">
        <v>24.81</v>
      </c>
      <c r="M875" s="16">
        <v>37.30943393292074</v>
      </c>
      <c r="N875" s="16">
        <f t="shared" si="39"/>
        <v>2.6706824576178052</v>
      </c>
      <c r="O875" s="16">
        <v>7.4960000000000004</v>
      </c>
      <c r="P875" s="124">
        <f t="shared" si="40"/>
        <v>0.53657838224767362</v>
      </c>
      <c r="Q875" s="16">
        <v>730.51</v>
      </c>
      <c r="S875" s="1"/>
    </row>
    <row r="876" spans="1:19" x14ac:dyDescent="0.2">
      <c r="A876" s="39">
        <f t="shared" si="38"/>
        <v>42921</v>
      </c>
      <c r="B876" s="16">
        <v>0.125</v>
      </c>
      <c r="C876" s="16">
        <v>90.19</v>
      </c>
      <c r="D876" s="16">
        <v>26.03</v>
      </c>
      <c r="E876" s="16">
        <v>22.74</v>
      </c>
      <c r="F876" s="16">
        <v>30.55</v>
      </c>
      <c r="G876" s="16">
        <v>3.19</v>
      </c>
      <c r="H876" s="16">
        <v>9.7200000000000006</v>
      </c>
      <c r="I876" s="16">
        <v>29.9</v>
      </c>
      <c r="J876" s="38">
        <v>4.1269999999999998</v>
      </c>
      <c r="K876" s="16">
        <v>20.260000000000002</v>
      </c>
      <c r="L876" s="16">
        <v>25.43</v>
      </c>
      <c r="M876" s="16">
        <v>49.293377351268823</v>
      </c>
      <c r="N876" s="16">
        <f t="shared" si="39"/>
        <v>2.4330393559362693</v>
      </c>
      <c r="O876" s="16">
        <v>12.634</v>
      </c>
      <c r="P876" s="124">
        <f t="shared" si="40"/>
        <v>0.62359328726554786</v>
      </c>
      <c r="Q876" s="16">
        <v>730.18</v>
      </c>
      <c r="S876" s="1"/>
    </row>
    <row r="877" spans="1:19" x14ac:dyDescent="0.2">
      <c r="A877" s="39">
        <f t="shared" si="38"/>
        <v>42922</v>
      </c>
      <c r="B877" s="16">
        <v>1.375</v>
      </c>
      <c r="C877" s="16">
        <v>97.04</v>
      </c>
      <c r="D877" s="16">
        <v>24.58</v>
      </c>
      <c r="E877" s="16">
        <v>22.99</v>
      </c>
      <c r="F877" s="16">
        <v>29.36</v>
      </c>
      <c r="G877" s="16">
        <v>2.34</v>
      </c>
      <c r="H877" s="16">
        <v>8</v>
      </c>
      <c r="I877" s="16">
        <v>337.64</v>
      </c>
      <c r="J877" s="38">
        <v>1.5449999999999999</v>
      </c>
      <c r="K877" s="16">
        <v>9.84</v>
      </c>
      <c r="L877" s="16">
        <v>26.57</v>
      </c>
      <c r="M877" s="16">
        <v>25.142840850279978</v>
      </c>
      <c r="N877" s="16">
        <f t="shared" si="39"/>
        <v>2.5551667530772337</v>
      </c>
      <c r="O877" s="16">
        <v>4.8970000000000002</v>
      </c>
      <c r="P877" s="124">
        <f t="shared" si="40"/>
        <v>0.49766260162601628</v>
      </c>
      <c r="Q877" s="16">
        <v>730.36</v>
      </c>
      <c r="S877" s="1"/>
    </row>
    <row r="878" spans="1:19" x14ac:dyDescent="0.2">
      <c r="A878" s="39">
        <f t="shared" si="38"/>
        <v>42923</v>
      </c>
      <c r="B878" s="16">
        <v>1.5049999999999999</v>
      </c>
      <c r="C878" s="16">
        <v>99.94</v>
      </c>
      <c r="D878" s="16">
        <v>23.95</v>
      </c>
      <c r="E878" s="16">
        <v>23.03</v>
      </c>
      <c r="F878" s="16">
        <v>24.79</v>
      </c>
      <c r="G878" s="16">
        <v>2.1800000000000002</v>
      </c>
      <c r="H878" s="16">
        <v>6.64</v>
      </c>
      <c r="I878" s="16">
        <v>303.83</v>
      </c>
      <c r="J878" s="38">
        <v>0.68700000000000006</v>
      </c>
      <c r="K878" s="16">
        <v>3.92</v>
      </c>
      <c r="L878" s="16">
        <v>25.47</v>
      </c>
      <c r="M878" s="16">
        <v>9.2153408437999769</v>
      </c>
      <c r="N878" s="16">
        <f t="shared" si="39"/>
        <v>2.3508522560714229</v>
      </c>
      <c r="O878" s="16">
        <v>1.5620000000000001</v>
      </c>
      <c r="P878" s="124">
        <f t="shared" si="40"/>
        <v>0.39846938775510204</v>
      </c>
      <c r="Q878" s="16">
        <v>730.71</v>
      </c>
      <c r="S878" s="1"/>
    </row>
    <row r="879" spans="1:19" x14ac:dyDescent="0.2">
      <c r="A879" s="39">
        <f t="shared" si="38"/>
        <v>42924</v>
      </c>
      <c r="B879" s="16">
        <v>0.375</v>
      </c>
      <c r="C879" s="16">
        <v>99.37</v>
      </c>
      <c r="D879" s="16">
        <v>24.02</v>
      </c>
      <c r="E879" s="16">
        <v>22.83</v>
      </c>
      <c r="F879" s="16">
        <v>27.06</v>
      </c>
      <c r="G879" s="16">
        <v>3.12</v>
      </c>
      <c r="H879" s="16">
        <v>7.17</v>
      </c>
      <c r="I879" s="16">
        <v>329.07</v>
      </c>
      <c r="J879" s="38">
        <v>0.77</v>
      </c>
      <c r="K879" s="16">
        <v>7.97</v>
      </c>
      <c r="L879" s="16">
        <v>25.44</v>
      </c>
      <c r="M879" s="16">
        <v>19.27593318512848</v>
      </c>
      <c r="N879" s="16">
        <f t="shared" si="39"/>
        <v>2.4185612528392069</v>
      </c>
      <c r="O879" s="16">
        <v>4.806</v>
      </c>
      <c r="P879" s="124">
        <f t="shared" si="40"/>
        <v>0.60301129234629869</v>
      </c>
      <c r="Q879" s="16">
        <v>730.68</v>
      </c>
      <c r="S879" s="1"/>
    </row>
    <row r="880" spans="1:19" x14ac:dyDescent="0.2">
      <c r="A880" s="39">
        <f t="shared" si="38"/>
        <v>42925</v>
      </c>
      <c r="B880" s="16">
        <v>14.725000000000001</v>
      </c>
      <c r="C880" s="16">
        <v>97.26</v>
      </c>
      <c r="D880" s="16">
        <v>24.76</v>
      </c>
      <c r="E880" s="16">
        <v>23.13</v>
      </c>
      <c r="F880" s="16">
        <v>29.78</v>
      </c>
      <c r="G880" s="16">
        <v>2.34</v>
      </c>
      <c r="H880" s="16">
        <v>8.8000000000000007</v>
      </c>
      <c r="I880" s="16">
        <v>333.72</v>
      </c>
      <c r="J880" s="38">
        <v>0.745</v>
      </c>
      <c r="K880" s="16">
        <v>14.47</v>
      </c>
      <c r="L880" s="16">
        <v>25.39</v>
      </c>
      <c r="M880" s="16">
        <v>33.787336693142514</v>
      </c>
      <c r="N880" s="16">
        <f t="shared" si="39"/>
        <v>2.3349921695330003</v>
      </c>
      <c r="O880" s="16">
        <v>8.8439999999999994</v>
      </c>
      <c r="P880" s="124">
        <f t="shared" si="40"/>
        <v>0.61119557705597782</v>
      </c>
      <c r="Q880" s="16">
        <v>729.98</v>
      </c>
      <c r="S880" s="1"/>
    </row>
    <row r="881" spans="1:19" x14ac:dyDescent="0.2">
      <c r="A881" s="39">
        <f t="shared" si="38"/>
        <v>42926</v>
      </c>
      <c r="B881" s="16">
        <v>9.48</v>
      </c>
      <c r="C881" s="16">
        <v>99.38</v>
      </c>
      <c r="D881" s="16">
        <v>23.85</v>
      </c>
      <c r="E881" s="16">
        <v>22.66</v>
      </c>
      <c r="F881" s="16">
        <v>27.24</v>
      </c>
      <c r="G881" s="16">
        <v>3</v>
      </c>
      <c r="H881" s="16">
        <v>8.08</v>
      </c>
      <c r="I881" s="16">
        <v>303.37</v>
      </c>
      <c r="J881" s="38">
        <v>1.0529999999999999</v>
      </c>
      <c r="K881" s="16">
        <v>9.15</v>
      </c>
      <c r="L881" s="16">
        <v>25.49</v>
      </c>
      <c r="M881" s="16">
        <v>21.329575508010578</v>
      </c>
      <c r="N881" s="16">
        <f t="shared" si="39"/>
        <v>2.3311011484164563</v>
      </c>
      <c r="O881" s="16">
        <v>5.5910000000000002</v>
      </c>
      <c r="P881" s="124">
        <f t="shared" si="40"/>
        <v>0.61103825136612022</v>
      </c>
      <c r="Q881" s="16">
        <v>730.01</v>
      </c>
      <c r="S881" s="1"/>
    </row>
    <row r="882" spans="1:19" x14ac:dyDescent="0.2">
      <c r="A882" s="39">
        <f t="shared" si="38"/>
        <v>42927</v>
      </c>
      <c r="B882" s="16">
        <v>3.8949999999999996</v>
      </c>
      <c r="C882" s="16">
        <v>99.46</v>
      </c>
      <c r="D882" s="16">
        <v>23.37</v>
      </c>
      <c r="E882" s="16">
        <v>21.52</v>
      </c>
      <c r="F882" s="16">
        <v>25.56</v>
      </c>
      <c r="G882" s="16">
        <v>3.11</v>
      </c>
      <c r="H882" s="16">
        <v>8.27</v>
      </c>
      <c r="I882" s="16">
        <v>320.26</v>
      </c>
      <c r="J882" s="38">
        <v>1.268</v>
      </c>
      <c r="K882" s="16">
        <v>8.18</v>
      </c>
      <c r="L882" s="16">
        <v>25.88</v>
      </c>
      <c r="M882" s="16">
        <v>19.283190787683157</v>
      </c>
      <c r="N882" s="16">
        <f t="shared" si="39"/>
        <v>2.3573582870028309</v>
      </c>
      <c r="O882" s="16">
        <v>4.8470000000000004</v>
      </c>
      <c r="P882" s="124">
        <f t="shared" si="40"/>
        <v>0.59254278728606369</v>
      </c>
      <c r="Q882" s="16">
        <v>730.53</v>
      </c>
      <c r="S882" s="1"/>
    </row>
    <row r="883" spans="1:19" x14ac:dyDescent="0.2">
      <c r="A883" s="39">
        <f t="shared" si="38"/>
        <v>42928</v>
      </c>
      <c r="B883" s="16">
        <v>0.125</v>
      </c>
      <c r="C883" s="16">
        <v>94.74</v>
      </c>
      <c r="D883" s="16">
        <v>24.5</v>
      </c>
      <c r="E883" s="16">
        <v>21.84</v>
      </c>
      <c r="F883" s="16">
        <v>30.06</v>
      </c>
      <c r="G883" s="16">
        <v>2.46</v>
      </c>
      <c r="H883" s="16">
        <v>6.74</v>
      </c>
      <c r="I883" s="16">
        <v>344.81</v>
      </c>
      <c r="J883" s="38">
        <v>2.7679999999999998</v>
      </c>
      <c r="K883" s="16">
        <v>13.38</v>
      </c>
      <c r="L883" s="16">
        <v>25.52</v>
      </c>
      <c r="M883" s="16">
        <v>32.007150466516961</v>
      </c>
      <c r="N883" s="16">
        <f t="shared" si="39"/>
        <v>2.3921637119967833</v>
      </c>
      <c r="O883" s="16">
        <v>7.66</v>
      </c>
      <c r="P883" s="124">
        <f t="shared" si="40"/>
        <v>0.57249626307922274</v>
      </c>
      <c r="Q883" s="16">
        <v>730.7</v>
      </c>
      <c r="S883" s="1"/>
    </row>
    <row r="884" spans="1:19" x14ac:dyDescent="0.2">
      <c r="A884" s="39">
        <f t="shared" ref="A884:A947" si="41">A883+1</f>
        <v>42929</v>
      </c>
      <c r="B884" s="16">
        <v>18.895000000000003</v>
      </c>
      <c r="C884" s="16">
        <v>93.74</v>
      </c>
      <c r="D884" s="16">
        <v>24.01</v>
      </c>
      <c r="E884" s="16">
        <v>22.77</v>
      </c>
      <c r="F884" s="16">
        <v>27.08</v>
      </c>
      <c r="G884" s="16">
        <v>3.28</v>
      </c>
      <c r="H884" s="16">
        <v>7.66</v>
      </c>
      <c r="I884" s="16">
        <v>344.1</v>
      </c>
      <c r="J884" s="38">
        <v>1.6679999999999999</v>
      </c>
      <c r="K884" s="16">
        <v>8.34</v>
      </c>
      <c r="L884" s="16">
        <v>25.59</v>
      </c>
      <c r="M884" s="16">
        <v>19.503942865387888</v>
      </c>
      <c r="N884" s="16">
        <f t="shared" si="39"/>
        <v>2.3386022620369169</v>
      </c>
      <c r="O884" s="16">
        <v>4.4870000000000001</v>
      </c>
      <c r="P884" s="124">
        <f t="shared" si="40"/>
        <v>0.5380095923261391</v>
      </c>
      <c r="Q884" s="16">
        <v>731.27</v>
      </c>
      <c r="S884" s="1"/>
    </row>
    <row r="885" spans="1:19" x14ac:dyDescent="0.2">
      <c r="A885" s="39">
        <f t="shared" si="41"/>
        <v>42930</v>
      </c>
      <c r="B885" s="16">
        <v>2.88</v>
      </c>
      <c r="C885" s="16">
        <v>97.06</v>
      </c>
      <c r="D885" s="16">
        <v>24.34</v>
      </c>
      <c r="E885" s="16">
        <v>21.1</v>
      </c>
      <c r="F885" s="16">
        <v>29.81</v>
      </c>
      <c r="G885" s="16">
        <v>3.04</v>
      </c>
      <c r="H885" s="16">
        <v>8.31</v>
      </c>
      <c r="I885" s="16">
        <v>335.9</v>
      </c>
      <c r="J885" s="38">
        <v>2.3439999999999999</v>
      </c>
      <c r="K885" s="16">
        <v>11.75</v>
      </c>
      <c r="L885" s="16">
        <v>25.51</v>
      </c>
      <c r="M885" s="16">
        <v>27.457843265160825</v>
      </c>
      <c r="N885" s="16">
        <f t="shared" si="39"/>
        <v>2.3368377246945382</v>
      </c>
      <c r="O885" s="16">
        <v>3.2269999999999999</v>
      </c>
      <c r="P885" s="124">
        <f t="shared" si="40"/>
        <v>0.2746382978723404</v>
      </c>
      <c r="Q885" s="16">
        <v>731.84</v>
      </c>
      <c r="S885" s="1"/>
    </row>
    <row r="886" spans="1:19" x14ac:dyDescent="0.2">
      <c r="A886" s="39">
        <f t="shared" si="41"/>
        <v>42931</v>
      </c>
      <c r="B886" s="16">
        <v>29.68</v>
      </c>
      <c r="C886" s="16">
        <v>98.56</v>
      </c>
      <c r="D886" s="16">
        <v>23.65</v>
      </c>
      <c r="E886" s="16">
        <v>21.27</v>
      </c>
      <c r="F886" s="16">
        <v>27.76</v>
      </c>
      <c r="G886" s="16">
        <v>2.82</v>
      </c>
      <c r="H886" s="16">
        <v>8.6999999999999993</v>
      </c>
      <c r="I886" s="16">
        <v>307.52999999999997</v>
      </c>
      <c r="J886" s="38">
        <v>2.073</v>
      </c>
      <c r="K886" s="16">
        <v>11.11</v>
      </c>
      <c r="L886" s="16">
        <v>25.58</v>
      </c>
      <c r="M886" s="16">
        <v>26.187158017879618</v>
      </c>
      <c r="N886" s="16">
        <f t="shared" si="39"/>
        <v>2.3570799296021261</v>
      </c>
      <c r="O886" s="16">
        <v>6.66</v>
      </c>
      <c r="P886" s="124">
        <f t="shared" si="40"/>
        <v>0.59945994599459951</v>
      </c>
      <c r="Q886" s="16">
        <v>731.66</v>
      </c>
      <c r="S886" s="1"/>
    </row>
    <row r="887" spans="1:19" x14ac:dyDescent="0.2">
      <c r="A887" s="39">
        <f t="shared" si="41"/>
        <v>42932</v>
      </c>
      <c r="B887" s="16">
        <v>0.125</v>
      </c>
      <c r="C887" s="16">
        <v>98.22</v>
      </c>
      <c r="D887" s="16">
        <v>23.95</v>
      </c>
      <c r="E887" s="16">
        <v>22.57</v>
      </c>
      <c r="F887" s="16">
        <v>27.03</v>
      </c>
      <c r="G887" s="16">
        <v>3.22</v>
      </c>
      <c r="H887" s="16">
        <v>9.6199999999999992</v>
      </c>
      <c r="I887" s="16">
        <v>308.3</v>
      </c>
      <c r="J887" s="38">
        <v>2.2839999999999998</v>
      </c>
      <c r="K887" s="16">
        <v>12.56</v>
      </c>
      <c r="L887" s="16">
        <v>25.6</v>
      </c>
      <c r="M887" s="16">
        <v>28.857437357817947</v>
      </c>
      <c r="N887" s="16">
        <f t="shared" si="39"/>
        <v>2.2975666686160783</v>
      </c>
      <c r="O887" s="16">
        <v>7.1769999999999996</v>
      </c>
      <c r="P887" s="124">
        <f t="shared" si="40"/>
        <v>0.5714171974522293</v>
      </c>
      <c r="Q887" s="16">
        <v>730.72</v>
      </c>
      <c r="S887" s="1"/>
    </row>
    <row r="888" spans="1:19" x14ac:dyDescent="0.2">
      <c r="A888" s="39">
        <f t="shared" si="41"/>
        <v>42933</v>
      </c>
      <c r="B888" s="16">
        <v>0.125</v>
      </c>
      <c r="C888" s="16">
        <v>89.81</v>
      </c>
      <c r="D888" s="16">
        <v>25.85</v>
      </c>
      <c r="E888" s="16">
        <v>22.62</v>
      </c>
      <c r="F888" s="16">
        <v>31.34</v>
      </c>
      <c r="G888" s="16">
        <v>2.25</v>
      </c>
      <c r="H888" s="16">
        <v>7.68</v>
      </c>
      <c r="I888" s="16">
        <v>67.16</v>
      </c>
      <c r="J888" s="38">
        <v>4.7229999999999999</v>
      </c>
      <c r="K888" s="16">
        <v>22.04</v>
      </c>
      <c r="L888" s="16">
        <v>25.59</v>
      </c>
      <c r="M888" s="16">
        <v>49.707838297159078</v>
      </c>
      <c r="N888" s="16">
        <f t="shared" si="39"/>
        <v>2.2553465652068549</v>
      </c>
      <c r="O888" s="16">
        <v>13.004</v>
      </c>
      <c r="P888" s="124">
        <f t="shared" si="40"/>
        <v>0.59001814882032666</v>
      </c>
      <c r="Q888" s="16">
        <v>729.96</v>
      </c>
      <c r="S888" s="1"/>
    </row>
    <row r="889" spans="1:19" x14ac:dyDescent="0.2">
      <c r="A889" s="39">
        <f t="shared" si="41"/>
        <v>42934</v>
      </c>
      <c r="B889" s="16">
        <v>15.23</v>
      </c>
      <c r="C889" s="16">
        <v>97.59</v>
      </c>
      <c r="D889" s="16">
        <v>24.56</v>
      </c>
      <c r="E889" s="16">
        <v>23.47</v>
      </c>
      <c r="F889" s="16">
        <v>29.36</v>
      </c>
      <c r="G889" s="16">
        <v>2.66</v>
      </c>
      <c r="H889" s="16">
        <v>7.72</v>
      </c>
      <c r="I889" s="16">
        <v>334.52</v>
      </c>
      <c r="J889" s="38">
        <v>1.8919999999999999</v>
      </c>
      <c r="K889" s="16">
        <v>9.2200000000000006</v>
      </c>
      <c r="L889" s="16">
        <v>25.58</v>
      </c>
      <c r="M889" s="16">
        <v>21.489156364183039</v>
      </c>
      <c r="N889" s="16">
        <f t="shared" si="39"/>
        <v>2.3307111024059695</v>
      </c>
      <c r="O889" s="16">
        <v>5.2549999999999999</v>
      </c>
      <c r="P889" s="124">
        <f t="shared" si="40"/>
        <v>0.56995661605206072</v>
      </c>
      <c r="Q889" s="16">
        <v>730.2</v>
      </c>
      <c r="S889" s="1"/>
    </row>
    <row r="890" spans="1:19" x14ac:dyDescent="0.2">
      <c r="A890" s="39">
        <f t="shared" si="41"/>
        <v>42935</v>
      </c>
      <c r="B890" s="16">
        <v>6.1349999999999998</v>
      </c>
      <c r="C890" s="16">
        <v>94.22</v>
      </c>
      <c r="D890" s="16">
        <v>24.19</v>
      </c>
      <c r="E890" s="16">
        <v>21.7</v>
      </c>
      <c r="F890" s="16">
        <v>29.87</v>
      </c>
      <c r="G890" s="16">
        <v>2.25</v>
      </c>
      <c r="H890" s="16">
        <v>9.7799999999999994</v>
      </c>
      <c r="I890" s="16">
        <v>26.96</v>
      </c>
      <c r="J890" s="38">
        <v>2.35</v>
      </c>
      <c r="K890" s="16">
        <v>11.94</v>
      </c>
      <c r="L890" s="16">
        <v>25.79</v>
      </c>
      <c r="M890" s="16">
        <v>27.236399987212792</v>
      </c>
      <c r="N890" s="16">
        <f t="shared" si="39"/>
        <v>2.2811055265672358</v>
      </c>
      <c r="O890" s="16">
        <v>5.76</v>
      </c>
      <c r="P890" s="124">
        <f t="shared" si="40"/>
        <v>0.48241206030150752</v>
      </c>
      <c r="Q890" s="16">
        <v>730.55</v>
      </c>
      <c r="S890" s="1"/>
    </row>
    <row r="891" spans="1:19" x14ac:dyDescent="0.2">
      <c r="A891" s="39">
        <f t="shared" si="41"/>
        <v>42936</v>
      </c>
      <c r="B891" s="16">
        <v>0.125</v>
      </c>
      <c r="C891" s="16">
        <v>93.43</v>
      </c>
      <c r="D891" s="16">
        <v>25.34</v>
      </c>
      <c r="E891" s="16">
        <v>23.04</v>
      </c>
      <c r="F891" s="16">
        <v>31.05</v>
      </c>
      <c r="G891" s="16">
        <v>1.64</v>
      </c>
      <c r="H891" s="16">
        <v>5.92</v>
      </c>
      <c r="I891" s="16">
        <v>316.87</v>
      </c>
      <c r="J891" s="38">
        <v>3.3029999999999999</v>
      </c>
      <c r="K891" s="16">
        <v>14.97</v>
      </c>
      <c r="L891" s="16">
        <v>25.6</v>
      </c>
      <c r="M891" s="16">
        <v>36.289654373958335</v>
      </c>
      <c r="N891" s="16">
        <f t="shared" si="39"/>
        <v>2.4241586088148521</v>
      </c>
      <c r="O891" s="16">
        <v>8.8170000000000002</v>
      </c>
      <c r="P891" s="124">
        <f t="shared" si="40"/>
        <v>0.58897795591182367</v>
      </c>
      <c r="Q891" s="16">
        <v>730.74</v>
      </c>
      <c r="S891" s="1"/>
    </row>
    <row r="892" spans="1:19" x14ac:dyDescent="0.2">
      <c r="A892" s="39">
        <f t="shared" si="41"/>
        <v>42937</v>
      </c>
      <c r="B892" s="16">
        <v>11.809999999999999</v>
      </c>
      <c r="C892" s="16">
        <v>97.38</v>
      </c>
      <c r="D892" s="16">
        <v>24.55</v>
      </c>
      <c r="E892" s="16">
        <v>23.11</v>
      </c>
      <c r="F892" s="16">
        <v>29.67</v>
      </c>
      <c r="G892" s="16">
        <v>2.2200000000000002</v>
      </c>
      <c r="H892" s="16">
        <v>7.78</v>
      </c>
      <c r="I892" s="16">
        <v>346.82</v>
      </c>
      <c r="J892" s="38">
        <v>1.948</v>
      </c>
      <c r="K892" s="16">
        <v>9.83</v>
      </c>
      <c r="L892" s="16">
        <v>25.66</v>
      </c>
      <c r="M892" s="16">
        <v>23.042024110792486</v>
      </c>
      <c r="N892" s="16">
        <f t="shared" si="39"/>
        <v>2.3440512828883504</v>
      </c>
      <c r="O892" s="16">
        <v>4.6459999999999999</v>
      </c>
      <c r="P892" s="124">
        <f t="shared" si="40"/>
        <v>0.47263479145473042</v>
      </c>
      <c r="Q892" s="16">
        <v>730.45</v>
      </c>
      <c r="S892" s="1"/>
    </row>
    <row r="893" spans="1:19" x14ac:dyDescent="0.2">
      <c r="A893" s="39">
        <f t="shared" si="41"/>
        <v>42938</v>
      </c>
      <c r="B893" s="16">
        <v>31.299999999999997</v>
      </c>
      <c r="C893" s="16">
        <v>95.76</v>
      </c>
      <c r="D893" s="16">
        <v>24.88</v>
      </c>
      <c r="E893" s="16">
        <v>22.1</v>
      </c>
      <c r="F893" s="16">
        <v>31.02</v>
      </c>
      <c r="G893" s="16">
        <v>2.91</v>
      </c>
      <c r="H893" s="16">
        <v>10.56</v>
      </c>
      <c r="I893" s="16">
        <v>14.75</v>
      </c>
      <c r="J893" s="38">
        <v>2.5670000000000002</v>
      </c>
      <c r="K893" s="16">
        <v>12.19</v>
      </c>
      <c r="L893" s="16">
        <v>25.59</v>
      </c>
      <c r="M893" s="16">
        <v>28.427856406605454</v>
      </c>
      <c r="N893" s="16">
        <f t="shared" si="39"/>
        <v>2.3320636920923259</v>
      </c>
      <c r="O893" s="16">
        <v>7.4779999999999998</v>
      </c>
      <c r="P893" s="124">
        <f t="shared" si="40"/>
        <v>0.61345365053322398</v>
      </c>
      <c r="Q893" s="16">
        <v>730.24</v>
      </c>
      <c r="S893" s="1"/>
    </row>
    <row r="894" spans="1:19" x14ac:dyDescent="0.2">
      <c r="A894" s="39">
        <f t="shared" si="41"/>
        <v>42939</v>
      </c>
      <c r="B894" s="16">
        <v>1.635</v>
      </c>
      <c r="C894" s="16">
        <v>98.83</v>
      </c>
      <c r="D894" s="16">
        <v>24.38</v>
      </c>
      <c r="E894" s="16">
        <v>23.17</v>
      </c>
      <c r="F894" s="16">
        <v>28.2</v>
      </c>
      <c r="G894" s="16">
        <v>2.3199999999999998</v>
      </c>
      <c r="H894" s="16">
        <v>6.51</v>
      </c>
      <c r="I894" s="16">
        <v>308.20999999999998</v>
      </c>
      <c r="J894" s="38">
        <v>1.7509999999999999</v>
      </c>
      <c r="K894" s="16">
        <v>9.16</v>
      </c>
      <c r="L894" s="16">
        <v>25.63</v>
      </c>
      <c r="M894" s="16">
        <v>20.73142809746269</v>
      </c>
      <c r="N894" s="16">
        <f t="shared" si="39"/>
        <v>2.263256342517761</v>
      </c>
      <c r="O894" s="16">
        <v>5.319</v>
      </c>
      <c r="P894" s="124">
        <f t="shared" si="40"/>
        <v>0.58067685589519646</v>
      </c>
      <c r="Q894" s="16">
        <v>730.12</v>
      </c>
      <c r="S894" s="1"/>
    </row>
    <row r="895" spans="1:19" x14ac:dyDescent="0.2">
      <c r="A895" s="39">
        <f t="shared" si="41"/>
        <v>42940</v>
      </c>
      <c r="B895" s="16">
        <v>3.165</v>
      </c>
      <c r="C895" s="16">
        <v>98.53</v>
      </c>
      <c r="D895" s="16">
        <v>25.06</v>
      </c>
      <c r="E895" s="16">
        <v>23.68</v>
      </c>
      <c r="F895" s="16">
        <v>28.8</v>
      </c>
      <c r="G895" s="16">
        <v>2.69</v>
      </c>
      <c r="H895" s="16">
        <v>8.3699999999999992</v>
      </c>
      <c r="I895" s="16">
        <v>325.85000000000002</v>
      </c>
      <c r="J895" s="38">
        <v>2.35</v>
      </c>
      <c r="K895" s="16">
        <v>12.45</v>
      </c>
      <c r="L895" s="16">
        <v>25.59</v>
      </c>
      <c r="M895" s="16">
        <v>28.27743395365675</v>
      </c>
      <c r="N895" s="16">
        <f t="shared" si="39"/>
        <v>2.2712798356350805</v>
      </c>
      <c r="O895" s="16">
        <v>7.3179999999999996</v>
      </c>
      <c r="P895" s="124">
        <f t="shared" si="40"/>
        <v>0.58779116465863457</v>
      </c>
      <c r="Q895" s="16">
        <v>729.86</v>
      </c>
      <c r="S895" s="1"/>
    </row>
    <row r="896" spans="1:19" x14ac:dyDescent="0.2">
      <c r="A896" s="39">
        <f t="shared" si="41"/>
        <v>42941</v>
      </c>
      <c r="B896" s="16">
        <v>0.625</v>
      </c>
      <c r="C896" s="16">
        <v>95.62</v>
      </c>
      <c r="D896" s="16">
        <v>25.89</v>
      </c>
      <c r="E896" s="16">
        <v>24.21</v>
      </c>
      <c r="F896" s="16">
        <v>30.77</v>
      </c>
      <c r="G896" s="16">
        <v>2.59</v>
      </c>
      <c r="H896" s="16">
        <v>9.6</v>
      </c>
      <c r="I896" s="16">
        <v>11.25</v>
      </c>
      <c r="J896" s="38">
        <v>2.5470000000000002</v>
      </c>
      <c r="K896" s="16">
        <v>12.09</v>
      </c>
      <c r="L896" s="16">
        <v>25.59</v>
      </c>
      <c r="M896" s="16">
        <v>27.904617822425475</v>
      </c>
      <c r="N896" s="16">
        <f t="shared" si="39"/>
        <v>2.3080742615736538</v>
      </c>
      <c r="O896" s="16">
        <v>5.7910000000000004</v>
      </c>
      <c r="P896" s="124">
        <f t="shared" si="40"/>
        <v>0.47899090157154678</v>
      </c>
      <c r="Q896" s="16">
        <v>729.53</v>
      </c>
      <c r="S896" s="1"/>
    </row>
    <row r="897" spans="1:19" x14ac:dyDescent="0.2">
      <c r="A897" s="39">
        <f t="shared" si="41"/>
        <v>42942</v>
      </c>
      <c r="B897" s="16">
        <v>0.25</v>
      </c>
      <c r="C897" s="16">
        <v>97.13</v>
      </c>
      <c r="D897" s="16">
        <v>24.34</v>
      </c>
      <c r="E897" s="16">
        <v>22.87</v>
      </c>
      <c r="F897" s="16">
        <v>28.46</v>
      </c>
      <c r="G897" s="16">
        <v>2.17</v>
      </c>
      <c r="H897" s="16">
        <v>6.64</v>
      </c>
      <c r="I897" s="16">
        <v>328.57</v>
      </c>
      <c r="J897" s="38">
        <v>2.3380000000000001</v>
      </c>
      <c r="K897" s="16">
        <v>11.62</v>
      </c>
      <c r="L897" s="16">
        <v>25.74</v>
      </c>
      <c r="M897" s="16">
        <v>26.858140654065508</v>
      </c>
      <c r="N897" s="16">
        <f t="shared" si="39"/>
        <v>2.3113718290934173</v>
      </c>
      <c r="O897" s="16">
        <v>6.173</v>
      </c>
      <c r="P897" s="124">
        <f t="shared" si="40"/>
        <v>0.53123924268502587</v>
      </c>
      <c r="Q897" s="16">
        <v>729.65</v>
      </c>
      <c r="S897" s="1"/>
    </row>
    <row r="898" spans="1:19" x14ac:dyDescent="0.2">
      <c r="A898" s="39">
        <f t="shared" si="41"/>
        <v>42943</v>
      </c>
      <c r="B898" s="16">
        <v>0</v>
      </c>
      <c r="C898" s="16">
        <v>96.91</v>
      </c>
      <c r="D898" s="16">
        <v>24.51</v>
      </c>
      <c r="E898" s="16">
        <v>22.68</v>
      </c>
      <c r="F898" s="16">
        <v>27.55</v>
      </c>
      <c r="G898" s="16">
        <v>4.05</v>
      </c>
      <c r="H898" s="16">
        <v>8.94</v>
      </c>
      <c r="I898" s="16">
        <v>332.47</v>
      </c>
      <c r="J898" s="38">
        <v>2.722</v>
      </c>
      <c r="K898" s="16">
        <v>14.23</v>
      </c>
      <c r="L898" s="16">
        <v>25.73</v>
      </c>
      <c r="M898" s="16">
        <v>32.169323323601809</v>
      </c>
      <c r="N898" s="16">
        <f t="shared" si="39"/>
        <v>2.2606692426986514</v>
      </c>
      <c r="O898" s="16">
        <v>7.9169999999999998</v>
      </c>
      <c r="P898" s="124">
        <f t="shared" si="40"/>
        <v>0.55635980323260714</v>
      </c>
      <c r="Q898" s="16">
        <v>729.7</v>
      </c>
      <c r="S898" s="1"/>
    </row>
    <row r="899" spans="1:19" x14ac:dyDescent="0.2">
      <c r="A899" s="39">
        <f t="shared" si="41"/>
        <v>42944</v>
      </c>
      <c r="B899" s="16">
        <v>2.2649999999999997</v>
      </c>
      <c r="C899" s="16">
        <v>98.44</v>
      </c>
      <c r="D899" s="16">
        <v>24.57</v>
      </c>
      <c r="E899" s="16">
        <v>23.06</v>
      </c>
      <c r="F899" s="16">
        <v>29.04</v>
      </c>
      <c r="G899" s="16">
        <v>2.82</v>
      </c>
      <c r="H899" s="16">
        <v>9.17</v>
      </c>
      <c r="I899" s="16">
        <v>323.93</v>
      </c>
      <c r="J899" s="38">
        <v>1.8129999999999999</v>
      </c>
      <c r="K899" s="16">
        <v>8.7100000000000009</v>
      </c>
      <c r="L899" s="16">
        <v>25.69</v>
      </c>
      <c r="M899" s="16">
        <v>21.110983431066167</v>
      </c>
      <c r="N899" s="16">
        <f t="shared" si="39"/>
        <v>2.4237638841637388</v>
      </c>
      <c r="O899" s="16">
        <v>5.008</v>
      </c>
      <c r="P899" s="124">
        <f t="shared" si="40"/>
        <v>0.57497129735935704</v>
      </c>
      <c r="Q899" s="16">
        <v>729.46</v>
      </c>
      <c r="S899" s="1"/>
    </row>
    <row r="900" spans="1:19" x14ac:dyDescent="0.2">
      <c r="A900" s="39">
        <f t="shared" si="41"/>
        <v>42945</v>
      </c>
      <c r="B900" s="16">
        <v>52.164999999999999</v>
      </c>
      <c r="C900" s="16">
        <v>99</v>
      </c>
      <c r="D900" s="16">
        <v>24.48</v>
      </c>
      <c r="E900" s="16">
        <v>22.09</v>
      </c>
      <c r="F900" s="16">
        <v>26.68</v>
      </c>
      <c r="G900" s="16">
        <v>2.34</v>
      </c>
      <c r="H900" s="16">
        <v>8.39</v>
      </c>
      <c r="I900" s="16">
        <v>289.14</v>
      </c>
      <c r="J900" s="38">
        <v>2.0579999999999998</v>
      </c>
      <c r="K900" s="16">
        <v>11.02</v>
      </c>
      <c r="L900" s="16">
        <v>25.72</v>
      </c>
      <c r="M900" s="16">
        <v>24.780133522606999</v>
      </c>
      <c r="N900" s="16">
        <f t="shared" si="39"/>
        <v>2.248650954864519</v>
      </c>
      <c r="O900" s="16">
        <v>6.8</v>
      </c>
      <c r="P900" s="124">
        <f t="shared" si="40"/>
        <v>0.61705989110707804</v>
      </c>
      <c r="Q900" s="16">
        <v>730.05</v>
      </c>
      <c r="S900" s="1"/>
    </row>
    <row r="901" spans="1:19" x14ac:dyDescent="0.2">
      <c r="A901" s="39">
        <f t="shared" si="41"/>
        <v>42946</v>
      </c>
      <c r="B901" s="16">
        <v>65.710000000000008</v>
      </c>
      <c r="C901" s="16">
        <v>98.8</v>
      </c>
      <c r="D901" s="16">
        <v>23.31</v>
      </c>
      <c r="E901" s="16">
        <v>20.94</v>
      </c>
      <c r="F901" s="16">
        <v>29.53</v>
      </c>
      <c r="G901" s="16">
        <v>2.39</v>
      </c>
      <c r="H901" s="16">
        <v>11</v>
      </c>
      <c r="I901" s="16">
        <v>238.09</v>
      </c>
      <c r="J901" s="38">
        <v>1.669</v>
      </c>
      <c r="K901" s="16">
        <v>8.4</v>
      </c>
      <c r="L901" s="16">
        <v>25.85</v>
      </c>
      <c r="M901" s="16">
        <v>19.436205241544243</v>
      </c>
      <c r="N901" s="16">
        <f t="shared" si="39"/>
        <v>2.3138339573266955</v>
      </c>
      <c r="O901" s="16">
        <v>4.7510000000000003</v>
      </c>
      <c r="P901" s="124">
        <f t="shared" si="40"/>
        <v>0.56559523809523815</v>
      </c>
      <c r="Q901" s="16">
        <v>730.59</v>
      </c>
      <c r="S901" s="1"/>
    </row>
    <row r="902" spans="1:19" x14ac:dyDescent="0.2">
      <c r="A902" s="39">
        <f t="shared" si="41"/>
        <v>42947</v>
      </c>
      <c r="B902" s="16">
        <v>1.645</v>
      </c>
      <c r="C902" s="16">
        <v>96.29</v>
      </c>
      <c r="D902" s="16">
        <v>23.68</v>
      </c>
      <c r="E902" s="16">
        <v>21.87</v>
      </c>
      <c r="F902" s="16">
        <v>27.56</v>
      </c>
      <c r="G902" s="16">
        <v>2.64</v>
      </c>
      <c r="H902" s="16">
        <v>6.59</v>
      </c>
      <c r="I902" s="16">
        <v>140.57</v>
      </c>
      <c r="J902" s="38">
        <v>2.5569999999999999</v>
      </c>
      <c r="K902" s="16">
        <v>13.12</v>
      </c>
      <c r="L902" s="16">
        <v>25.89</v>
      </c>
      <c r="M902" s="16">
        <v>29.605402421101648</v>
      </c>
      <c r="N902" s="16">
        <f t="shared" si="39"/>
        <v>2.25650933087665</v>
      </c>
      <c r="O902" s="16">
        <v>6.5380000000000003</v>
      </c>
      <c r="P902" s="124">
        <f t="shared" si="40"/>
        <v>0.49832317073170734</v>
      </c>
      <c r="Q902" s="16">
        <v>731.45</v>
      </c>
      <c r="S902" s="1"/>
    </row>
    <row r="903" spans="1:19" x14ac:dyDescent="0.2">
      <c r="A903" s="39">
        <f t="shared" si="41"/>
        <v>42948</v>
      </c>
      <c r="B903" s="16">
        <v>0</v>
      </c>
      <c r="C903" s="16">
        <v>92.09</v>
      </c>
      <c r="D903" s="16">
        <v>24.69</v>
      </c>
      <c r="E903" s="16">
        <v>22.56</v>
      </c>
      <c r="F903" s="16">
        <v>30.52</v>
      </c>
      <c r="G903" s="16">
        <v>2.5</v>
      </c>
      <c r="H903" s="16">
        <v>7.64</v>
      </c>
      <c r="I903" s="16">
        <v>40.31</v>
      </c>
      <c r="J903" s="38">
        <v>3.2930000000000001</v>
      </c>
      <c r="K903" s="16">
        <v>16.02</v>
      </c>
      <c r="L903" s="16">
        <v>25.91</v>
      </c>
      <c r="M903" s="16">
        <v>36.169731131745351</v>
      </c>
      <c r="N903" s="16">
        <f t="shared" si="39"/>
        <v>2.2577859632799844</v>
      </c>
      <c r="O903" s="16">
        <v>8.2639999999999993</v>
      </c>
      <c r="P903" s="124">
        <f t="shared" si="40"/>
        <v>0.5158551810237203</v>
      </c>
      <c r="Q903" s="16">
        <v>731.97</v>
      </c>
      <c r="S903" s="1"/>
    </row>
    <row r="904" spans="1:19" x14ac:dyDescent="0.2">
      <c r="A904" s="39">
        <f t="shared" si="41"/>
        <v>42949</v>
      </c>
      <c r="B904" s="16">
        <v>0.25</v>
      </c>
      <c r="C904" s="16">
        <v>94.99</v>
      </c>
      <c r="D904" s="16">
        <v>24.86</v>
      </c>
      <c r="E904" s="16">
        <v>22.7</v>
      </c>
      <c r="F904" s="16">
        <v>30.15</v>
      </c>
      <c r="G904" s="16">
        <v>3.14</v>
      </c>
      <c r="H904" s="16">
        <v>7.88</v>
      </c>
      <c r="I904" s="16">
        <v>350.5</v>
      </c>
      <c r="J904" s="38">
        <v>3.1080000000000001</v>
      </c>
      <c r="K904" s="16">
        <v>15.62</v>
      </c>
      <c r="L904" s="16">
        <v>25.83</v>
      </c>
      <c r="M904" s="16">
        <v>35.527865305808582</v>
      </c>
      <c r="N904" s="16">
        <f t="shared" si="39"/>
        <v>2.2745112231631617</v>
      </c>
      <c r="O904" s="16">
        <v>7.5</v>
      </c>
      <c r="P904" s="124">
        <f t="shared" si="40"/>
        <v>0.48015364916773368</v>
      </c>
      <c r="Q904" s="16">
        <v>731.27</v>
      </c>
      <c r="S904" s="1"/>
    </row>
    <row r="905" spans="1:19" x14ac:dyDescent="0.2">
      <c r="A905" s="39">
        <f t="shared" si="41"/>
        <v>42950</v>
      </c>
      <c r="B905" s="16">
        <v>0.5</v>
      </c>
      <c r="C905" s="16">
        <v>92.92</v>
      </c>
      <c r="D905" s="16">
        <v>25.64</v>
      </c>
      <c r="E905" s="16">
        <v>23.68</v>
      </c>
      <c r="F905" s="16">
        <v>30.55</v>
      </c>
      <c r="G905" s="16">
        <v>3.49</v>
      </c>
      <c r="H905" s="16">
        <v>9.8000000000000007</v>
      </c>
      <c r="I905" s="16">
        <v>351.52</v>
      </c>
      <c r="J905" s="38">
        <v>3.5979999999999999</v>
      </c>
      <c r="K905" s="16">
        <v>16.73</v>
      </c>
      <c r="L905" s="16">
        <v>25.8</v>
      </c>
      <c r="M905" s="16">
        <v>37.642938050314193</v>
      </c>
      <c r="N905" s="16">
        <f t="shared" si="39"/>
        <v>2.2500261835214701</v>
      </c>
      <c r="O905" s="16">
        <v>9.1210000000000004</v>
      </c>
      <c r="P905" s="124">
        <f t="shared" si="40"/>
        <v>0.5451882845188285</v>
      </c>
      <c r="Q905" s="16">
        <v>730.64</v>
      </c>
      <c r="S905" s="1"/>
    </row>
    <row r="906" spans="1:19" x14ac:dyDescent="0.2">
      <c r="A906" s="39">
        <f t="shared" si="41"/>
        <v>42951</v>
      </c>
      <c r="B906" s="16">
        <v>1.75</v>
      </c>
      <c r="C906" s="16">
        <v>97.68</v>
      </c>
      <c r="D906" s="16">
        <v>25.09</v>
      </c>
      <c r="E906" s="16">
        <v>23.56</v>
      </c>
      <c r="F906" s="16">
        <v>28.41</v>
      </c>
      <c r="G906" s="16">
        <v>2.77</v>
      </c>
      <c r="H906" s="16">
        <v>7.94</v>
      </c>
      <c r="I906" s="16">
        <v>316.14</v>
      </c>
      <c r="J906" s="38">
        <v>2.867</v>
      </c>
      <c r="K906" s="16">
        <v>14.63</v>
      </c>
      <c r="L906" s="16">
        <v>25.78</v>
      </c>
      <c r="M906" s="16">
        <v>32.701029110762242</v>
      </c>
      <c r="N906" s="16">
        <f t="shared" ref="N906:N969" si="42">M906/K906</f>
        <v>2.2352036302639946</v>
      </c>
      <c r="O906" s="16">
        <v>8.94</v>
      </c>
      <c r="P906" s="124">
        <f t="shared" si="40"/>
        <v>0.61107313738892677</v>
      </c>
      <c r="Q906" s="16">
        <v>730.64</v>
      </c>
      <c r="S906" s="1"/>
    </row>
    <row r="907" spans="1:19" x14ac:dyDescent="0.2">
      <c r="A907" s="39">
        <f t="shared" si="41"/>
        <v>42952</v>
      </c>
      <c r="B907" s="16">
        <v>2.65</v>
      </c>
      <c r="C907" s="16">
        <v>95.38</v>
      </c>
      <c r="D907" s="16">
        <v>25.07</v>
      </c>
      <c r="E907" s="16">
        <v>23.1</v>
      </c>
      <c r="F907" s="16">
        <v>31.08</v>
      </c>
      <c r="G907" s="16">
        <v>1.85</v>
      </c>
      <c r="H907" s="16">
        <v>6.72</v>
      </c>
      <c r="I907" s="16">
        <v>186.51</v>
      </c>
      <c r="J907" s="38">
        <v>3.2679999999999998</v>
      </c>
      <c r="K907" s="16">
        <v>16.41</v>
      </c>
      <c r="L907" s="16">
        <v>25.87</v>
      </c>
      <c r="M907" s="16">
        <v>36.85047697136789</v>
      </c>
      <c r="N907" s="16">
        <f t="shared" si="42"/>
        <v>2.2456110281150452</v>
      </c>
      <c r="O907" s="16">
        <v>9.7100000000000009</v>
      </c>
      <c r="P907" s="124">
        <f t="shared" si="40"/>
        <v>0.59171237050578918</v>
      </c>
      <c r="Q907" s="16">
        <v>730.3</v>
      </c>
      <c r="S907" s="1"/>
    </row>
    <row r="908" spans="1:19" x14ac:dyDescent="0.2">
      <c r="A908" s="39">
        <f t="shared" si="41"/>
        <v>42953</v>
      </c>
      <c r="B908" s="16">
        <v>0</v>
      </c>
      <c r="C908" s="16">
        <v>91.29</v>
      </c>
      <c r="D908" s="16">
        <v>25.61</v>
      </c>
      <c r="E908" s="16">
        <v>23.08</v>
      </c>
      <c r="F908" s="16">
        <v>30.89</v>
      </c>
      <c r="G908" s="16">
        <v>2.19</v>
      </c>
      <c r="H908" s="16">
        <v>6.72</v>
      </c>
      <c r="I908" s="16">
        <v>129</v>
      </c>
      <c r="J908" s="38">
        <v>4.1260000000000003</v>
      </c>
      <c r="K908" s="16">
        <v>18.82</v>
      </c>
      <c r="L908" s="16">
        <v>25.92</v>
      </c>
      <c r="M908" s="16">
        <v>44.616198104901727</v>
      </c>
      <c r="N908" s="16">
        <f t="shared" si="42"/>
        <v>2.3706800268279347</v>
      </c>
      <c r="O908" s="16">
        <v>11.021000000000001</v>
      </c>
      <c r="P908" s="124">
        <f t="shared" si="40"/>
        <v>0.58560042507970245</v>
      </c>
      <c r="Q908" s="16">
        <v>730.01</v>
      </c>
      <c r="S908" s="1"/>
    </row>
    <row r="909" spans="1:19" x14ac:dyDescent="0.2">
      <c r="A909" s="39">
        <f t="shared" si="41"/>
        <v>42954</v>
      </c>
      <c r="B909" s="16">
        <v>0.625</v>
      </c>
      <c r="C909" s="16">
        <v>93.5</v>
      </c>
      <c r="D909" s="16">
        <v>25.76</v>
      </c>
      <c r="E909" s="16">
        <v>23.53</v>
      </c>
      <c r="F909" s="16">
        <v>29.42</v>
      </c>
      <c r="G909" s="16">
        <v>2.2999999999999998</v>
      </c>
      <c r="H909" s="16">
        <v>7.8</v>
      </c>
      <c r="I909" s="16">
        <v>333.76</v>
      </c>
      <c r="J909" s="38">
        <v>4.0030000000000001</v>
      </c>
      <c r="K909" s="16">
        <v>19.079999999999998</v>
      </c>
      <c r="L909" s="16">
        <v>25.87</v>
      </c>
      <c r="M909" s="16">
        <v>45.021327847507401</v>
      </c>
      <c r="N909" s="16">
        <f t="shared" si="42"/>
        <v>2.3596083777519605</v>
      </c>
      <c r="O909" s="16">
        <v>10.936999999999999</v>
      </c>
      <c r="P909" s="124">
        <f t="shared" si="40"/>
        <v>0.5732180293501048</v>
      </c>
      <c r="Q909" s="16">
        <v>729.78</v>
      </c>
      <c r="S909" s="1"/>
    </row>
    <row r="910" spans="1:19" x14ac:dyDescent="0.2">
      <c r="A910" s="39">
        <f t="shared" si="41"/>
        <v>42955</v>
      </c>
      <c r="B910" s="16">
        <v>6.6899999999999995</v>
      </c>
      <c r="C910" s="16">
        <v>94.45</v>
      </c>
      <c r="D910" s="16">
        <v>25.16</v>
      </c>
      <c r="E910" s="16">
        <v>22.27</v>
      </c>
      <c r="F910" s="16">
        <v>30.16</v>
      </c>
      <c r="G910" s="16">
        <v>2.25</v>
      </c>
      <c r="H910" s="16">
        <v>9.39</v>
      </c>
      <c r="I910" s="16">
        <v>17.739999999999998</v>
      </c>
      <c r="J910" s="38">
        <v>3.5840000000000001</v>
      </c>
      <c r="K910" s="16">
        <v>17.3</v>
      </c>
      <c r="L910" s="16">
        <v>25.87</v>
      </c>
      <c r="M910" s="16">
        <v>39.991636477056034</v>
      </c>
      <c r="N910" s="16">
        <f t="shared" si="42"/>
        <v>2.3116552876911003</v>
      </c>
      <c r="O910" s="16">
        <v>9.3330000000000002</v>
      </c>
      <c r="P910" s="124">
        <f t="shared" si="40"/>
        <v>0.53947976878612713</v>
      </c>
      <c r="Q910" s="16">
        <v>729.61</v>
      </c>
      <c r="S910" s="1"/>
    </row>
    <row r="911" spans="1:19" x14ac:dyDescent="0.2">
      <c r="A911" s="39">
        <f t="shared" si="41"/>
        <v>42956</v>
      </c>
      <c r="B911" s="16">
        <v>29.414999999999999</v>
      </c>
      <c r="C911" s="16">
        <v>95.97</v>
      </c>
      <c r="D911" s="16">
        <v>24.14</v>
      </c>
      <c r="E911" s="16">
        <v>20.12</v>
      </c>
      <c r="F911" s="16">
        <v>29.22</v>
      </c>
      <c r="G911" s="16">
        <v>1.95</v>
      </c>
      <c r="H911" s="16">
        <v>11.25</v>
      </c>
      <c r="I911" s="16">
        <v>301.51</v>
      </c>
      <c r="J911" s="38">
        <v>2.5339999999999998</v>
      </c>
      <c r="K911" s="16">
        <v>12.47</v>
      </c>
      <c r="L911" s="16">
        <v>25.92</v>
      </c>
      <c r="M911" s="16">
        <v>27.940819435168439</v>
      </c>
      <c r="N911" s="16">
        <f t="shared" si="42"/>
        <v>2.2406430982492731</v>
      </c>
      <c r="O911" s="16">
        <v>6.431</v>
      </c>
      <c r="P911" s="124">
        <f t="shared" si="40"/>
        <v>0.51571772253408177</v>
      </c>
      <c r="Q911" s="16">
        <v>730.5</v>
      </c>
      <c r="S911" s="1"/>
    </row>
    <row r="912" spans="1:19" x14ac:dyDescent="0.2">
      <c r="A912" s="39">
        <f t="shared" si="41"/>
        <v>42957</v>
      </c>
      <c r="B912" s="16">
        <v>17.78</v>
      </c>
      <c r="C912" s="16">
        <v>96.95</v>
      </c>
      <c r="D912" s="16">
        <v>24.24</v>
      </c>
      <c r="E912" s="16">
        <v>21.49</v>
      </c>
      <c r="F912" s="16">
        <v>29.86</v>
      </c>
      <c r="G912" s="16">
        <v>2.2000000000000002</v>
      </c>
      <c r="H912" s="16">
        <v>9.98</v>
      </c>
      <c r="I912" s="16">
        <v>159.84</v>
      </c>
      <c r="J912" s="38">
        <v>2.4580000000000002</v>
      </c>
      <c r="K912" s="16">
        <v>12.64</v>
      </c>
      <c r="L912" s="16">
        <v>25.98</v>
      </c>
      <c r="M912" s="16">
        <v>30.56038195725445</v>
      </c>
      <c r="N912" s="16">
        <f t="shared" si="42"/>
        <v>2.4177517371245609</v>
      </c>
      <c r="O912" s="16">
        <v>7.7489999999999997</v>
      </c>
      <c r="P912" s="124">
        <f t="shared" si="40"/>
        <v>0.61305379746835442</v>
      </c>
      <c r="Q912" s="16">
        <v>731.29</v>
      </c>
      <c r="S912" s="1"/>
    </row>
    <row r="913" spans="1:19" x14ac:dyDescent="0.2">
      <c r="A913" s="39">
        <f t="shared" si="41"/>
        <v>42958</v>
      </c>
      <c r="B913" s="16">
        <v>5.66</v>
      </c>
      <c r="C913" s="16">
        <v>99.99</v>
      </c>
      <c r="D913" s="16">
        <v>23.33</v>
      </c>
      <c r="E913" s="16">
        <v>22.61</v>
      </c>
      <c r="F913" s="16">
        <v>24.24</v>
      </c>
      <c r="G913" s="16">
        <v>2.34</v>
      </c>
      <c r="H913" s="16">
        <v>7.68</v>
      </c>
      <c r="I913" s="16">
        <v>292.56</v>
      </c>
      <c r="J913" s="38">
        <v>0.97299999999999998</v>
      </c>
      <c r="K913" s="16">
        <v>5.81</v>
      </c>
      <c r="L913" s="16">
        <v>26.1</v>
      </c>
      <c r="M913" s="16">
        <v>14.644545954880176</v>
      </c>
      <c r="N913" s="16">
        <f t="shared" si="42"/>
        <v>2.5205758958485673</v>
      </c>
      <c r="O913" s="16">
        <v>3.105</v>
      </c>
      <c r="P913" s="124">
        <f t="shared" si="40"/>
        <v>0.53442340791738385</v>
      </c>
      <c r="Q913" s="16">
        <v>731.08</v>
      </c>
      <c r="S913" s="1"/>
    </row>
    <row r="914" spans="1:19" x14ac:dyDescent="0.2">
      <c r="A914" s="39">
        <f t="shared" si="41"/>
        <v>42959</v>
      </c>
      <c r="B914" s="16">
        <v>3.03</v>
      </c>
      <c r="C914" s="16">
        <v>99.56</v>
      </c>
      <c r="D914" s="16">
        <v>23.25</v>
      </c>
      <c r="E914" s="16">
        <v>21.85</v>
      </c>
      <c r="F914" s="16">
        <v>25.61</v>
      </c>
      <c r="G914" s="16">
        <v>2.14</v>
      </c>
      <c r="H914" s="16">
        <v>5.33</v>
      </c>
      <c r="I914" s="16">
        <v>267.18</v>
      </c>
      <c r="J914" s="38">
        <v>1.3120000000000001</v>
      </c>
      <c r="K914" s="16">
        <v>7.34</v>
      </c>
      <c r="L914" s="16">
        <v>26.08</v>
      </c>
      <c r="M914" s="16">
        <v>18.319657648519492</v>
      </c>
      <c r="N914" s="16">
        <f t="shared" si="42"/>
        <v>2.4958661646484321</v>
      </c>
      <c r="O914" s="16">
        <v>3.9220000000000002</v>
      </c>
      <c r="P914" s="124">
        <f t="shared" si="40"/>
        <v>0.53433242506811995</v>
      </c>
      <c r="Q914" s="16">
        <v>730.75</v>
      </c>
      <c r="S914" s="1"/>
    </row>
    <row r="915" spans="1:19" x14ac:dyDescent="0.2">
      <c r="A915" s="39">
        <f t="shared" si="41"/>
        <v>42960</v>
      </c>
      <c r="B915" s="16">
        <v>7.2249999999999996</v>
      </c>
      <c r="C915" s="16">
        <v>96.1</v>
      </c>
      <c r="D915" s="16">
        <v>24.56</v>
      </c>
      <c r="E915" s="16">
        <v>22.3</v>
      </c>
      <c r="F915" s="16">
        <v>30.75</v>
      </c>
      <c r="G915" s="16">
        <v>2.0099999999999998</v>
      </c>
      <c r="H915" s="16">
        <v>6.96</v>
      </c>
      <c r="I915" s="16">
        <v>342.83</v>
      </c>
      <c r="J915" s="38">
        <v>2.5289999999999999</v>
      </c>
      <c r="K915" s="16">
        <v>12.32</v>
      </c>
      <c r="L915" s="16">
        <v>25.96</v>
      </c>
      <c r="M915" s="16">
        <v>29.989709756377835</v>
      </c>
      <c r="N915" s="16">
        <f t="shared" si="42"/>
        <v>2.4342296880176812</v>
      </c>
      <c r="O915" s="16">
        <v>6.89</v>
      </c>
      <c r="P915" s="124">
        <f t="shared" si="40"/>
        <v>0.55925324675324672</v>
      </c>
      <c r="Q915" s="16">
        <v>730.56</v>
      </c>
      <c r="S915" s="1"/>
    </row>
    <row r="916" spans="1:19" x14ac:dyDescent="0.2">
      <c r="A916" s="39">
        <f t="shared" si="41"/>
        <v>42961</v>
      </c>
      <c r="B916" s="16">
        <v>0.125</v>
      </c>
      <c r="C916" s="16">
        <v>94.49</v>
      </c>
      <c r="D916" s="16">
        <v>25.71</v>
      </c>
      <c r="E916" s="16">
        <v>23.75</v>
      </c>
      <c r="F916" s="16">
        <v>29.52</v>
      </c>
      <c r="G916" s="16">
        <v>2.89</v>
      </c>
      <c r="H916" s="16">
        <v>7.31</v>
      </c>
      <c r="I916" s="16">
        <v>350.17</v>
      </c>
      <c r="J916" s="38">
        <v>3.8220000000000001</v>
      </c>
      <c r="K916" s="16">
        <v>19.27</v>
      </c>
      <c r="L916" s="16">
        <v>25.9</v>
      </c>
      <c r="M916" s="16">
        <v>47.279824642498276</v>
      </c>
      <c r="N916" s="16">
        <f t="shared" si="42"/>
        <v>2.4535456482874043</v>
      </c>
      <c r="O916" s="16">
        <v>10.8</v>
      </c>
      <c r="P916" s="124">
        <f t="shared" si="40"/>
        <v>0.56045666839647124</v>
      </c>
      <c r="Q916" s="16">
        <v>729.5</v>
      </c>
      <c r="S916" s="1"/>
    </row>
    <row r="917" spans="1:19" x14ac:dyDescent="0.2">
      <c r="A917" s="39">
        <f t="shared" si="41"/>
        <v>42962</v>
      </c>
      <c r="B917" s="16">
        <v>4.165</v>
      </c>
      <c r="C917" s="16">
        <v>96.46</v>
      </c>
      <c r="D917" s="16">
        <v>24.79</v>
      </c>
      <c r="E917" s="16">
        <v>21.79</v>
      </c>
      <c r="F917" s="16">
        <v>29.11</v>
      </c>
      <c r="G917" s="16">
        <v>2.86</v>
      </c>
      <c r="H917" s="16">
        <v>9.41</v>
      </c>
      <c r="I917" s="16">
        <v>2.77</v>
      </c>
      <c r="J917" s="38">
        <v>2.2069999999999999</v>
      </c>
      <c r="K917" s="16">
        <v>11.2</v>
      </c>
      <c r="L917" s="16">
        <v>25.93</v>
      </c>
      <c r="M917" s="16">
        <v>28.264128348973173</v>
      </c>
      <c r="N917" s="16">
        <f t="shared" si="42"/>
        <v>2.5235828883011764</v>
      </c>
      <c r="O917" s="16">
        <v>6.0869999999999997</v>
      </c>
      <c r="P917" s="124">
        <f t="shared" si="40"/>
        <v>0.54348214285714291</v>
      </c>
      <c r="Q917" s="16">
        <v>729.3</v>
      </c>
      <c r="S917" s="1"/>
    </row>
    <row r="918" spans="1:19" x14ac:dyDescent="0.2">
      <c r="A918" s="39">
        <f t="shared" si="41"/>
        <v>42963</v>
      </c>
      <c r="B918" s="16">
        <v>10.155000000000001</v>
      </c>
      <c r="C918" s="16">
        <v>98.4</v>
      </c>
      <c r="D918" s="16">
        <v>24.26</v>
      </c>
      <c r="E918" s="16">
        <v>23.02</v>
      </c>
      <c r="F918" s="16">
        <v>26.74</v>
      </c>
      <c r="G918" s="16">
        <v>2.04</v>
      </c>
      <c r="H918" s="16">
        <v>6.21</v>
      </c>
      <c r="I918" s="16">
        <v>277.87</v>
      </c>
      <c r="J918" s="38">
        <v>1.794</v>
      </c>
      <c r="K918" s="16">
        <v>9.6</v>
      </c>
      <c r="L918" s="16">
        <v>26.09</v>
      </c>
      <c r="M918" s="16">
        <v>23.5189522786712</v>
      </c>
      <c r="N918" s="16">
        <f t="shared" si="42"/>
        <v>2.4498908623615834</v>
      </c>
      <c r="O918" s="16">
        <v>5.2009999999999996</v>
      </c>
      <c r="P918" s="124">
        <f t="shared" si="40"/>
        <v>0.54177083333333331</v>
      </c>
      <c r="Q918" s="16">
        <v>730.1</v>
      </c>
      <c r="S918" s="1"/>
    </row>
    <row r="919" spans="1:19" x14ac:dyDescent="0.2">
      <c r="A919" s="39">
        <f t="shared" si="41"/>
        <v>42964</v>
      </c>
      <c r="B919" s="16">
        <v>0</v>
      </c>
      <c r="C919" s="16">
        <v>98.03</v>
      </c>
      <c r="D919" s="16">
        <v>24.79</v>
      </c>
      <c r="E919" s="16">
        <v>23.2</v>
      </c>
      <c r="F919" s="16">
        <v>27.96</v>
      </c>
      <c r="G919" s="16">
        <v>2.33</v>
      </c>
      <c r="H919" s="16">
        <v>7.13</v>
      </c>
      <c r="I919" s="16">
        <v>292.17</v>
      </c>
      <c r="J919" s="38">
        <v>2.4319999999999999</v>
      </c>
      <c r="K919" s="16">
        <v>12.72</v>
      </c>
      <c r="L919" s="16">
        <v>25.98</v>
      </c>
      <c r="M919" s="16">
        <v>31.298843017192741</v>
      </c>
      <c r="N919" s="16">
        <f t="shared" si="42"/>
        <v>2.4606008661315046</v>
      </c>
      <c r="O919" s="16">
        <v>7.5140000000000002</v>
      </c>
      <c r="P919" s="124">
        <f t="shared" si="40"/>
        <v>0.59072327044025152</v>
      </c>
      <c r="Q919" s="16">
        <v>729.83</v>
      </c>
      <c r="S919" s="1"/>
    </row>
    <row r="920" spans="1:19" x14ac:dyDescent="0.2">
      <c r="A920" s="39">
        <f t="shared" si="41"/>
        <v>42965</v>
      </c>
      <c r="B920" s="16">
        <v>20.369999999999997</v>
      </c>
      <c r="C920" s="16">
        <v>98.73</v>
      </c>
      <c r="D920" s="16">
        <v>24.64</v>
      </c>
      <c r="E920" s="16">
        <v>23.27</v>
      </c>
      <c r="F920" s="16">
        <v>28.55</v>
      </c>
      <c r="G920" s="16">
        <v>2.5499999999999998</v>
      </c>
      <c r="H920" s="16">
        <v>9.82</v>
      </c>
      <c r="I920" s="16">
        <v>302.32</v>
      </c>
      <c r="J920" s="38">
        <v>2.2730000000000001</v>
      </c>
      <c r="K920" s="16">
        <v>11.86</v>
      </c>
      <c r="L920" s="16">
        <v>25.98</v>
      </c>
      <c r="M920" s="16">
        <v>29.410397552459937</v>
      </c>
      <c r="N920" s="16">
        <f t="shared" si="42"/>
        <v>2.4797974327537893</v>
      </c>
      <c r="O920" s="16">
        <v>7.8470000000000004</v>
      </c>
      <c r="P920" s="124">
        <f t="shared" si="40"/>
        <v>0.66163575042158518</v>
      </c>
      <c r="Q920" s="16">
        <v>729.57</v>
      </c>
      <c r="S920" s="1"/>
    </row>
    <row r="921" spans="1:19" x14ac:dyDescent="0.2">
      <c r="A921" s="39">
        <f t="shared" si="41"/>
        <v>42966</v>
      </c>
      <c r="B921" s="16">
        <v>18.494999999999997</v>
      </c>
      <c r="C921" s="16">
        <v>98.77</v>
      </c>
      <c r="D921" s="16">
        <v>24.28</v>
      </c>
      <c r="E921" s="16">
        <v>22.79</v>
      </c>
      <c r="F921" s="16">
        <v>27.94</v>
      </c>
      <c r="G921" s="16">
        <v>2.66</v>
      </c>
      <c r="H921" s="16">
        <v>9.3699999999999992</v>
      </c>
      <c r="I921" s="16">
        <v>316.07</v>
      </c>
      <c r="J921" s="38">
        <v>2.1949999999999998</v>
      </c>
      <c r="K921" s="16">
        <v>11.73</v>
      </c>
      <c r="L921" s="16">
        <v>26.02</v>
      </c>
      <c r="M921" s="16">
        <v>28.948243789781809</v>
      </c>
      <c r="N921" s="16">
        <f t="shared" si="42"/>
        <v>2.4678809709958918</v>
      </c>
      <c r="O921" s="16">
        <v>7.1079999999999997</v>
      </c>
      <c r="P921" s="124">
        <f t="shared" si="40"/>
        <v>0.60596760443307751</v>
      </c>
      <c r="Q921" s="16">
        <v>729.37</v>
      </c>
      <c r="S921" s="1"/>
    </row>
    <row r="922" spans="1:19" x14ac:dyDescent="0.2">
      <c r="A922" s="39">
        <f t="shared" si="41"/>
        <v>42967</v>
      </c>
      <c r="B922" s="16">
        <v>29.18</v>
      </c>
      <c r="C922" s="16">
        <v>99.81</v>
      </c>
      <c r="D922" s="16">
        <v>22.92</v>
      </c>
      <c r="E922" s="16">
        <v>20.76</v>
      </c>
      <c r="F922" s="16">
        <v>25.25</v>
      </c>
      <c r="G922" s="16">
        <v>2.16</v>
      </c>
      <c r="H922" s="16">
        <v>14.78</v>
      </c>
      <c r="I922" s="16">
        <v>278.77999999999997</v>
      </c>
      <c r="J922" s="38">
        <v>0.77600000000000002</v>
      </c>
      <c r="K922" s="16">
        <v>4.3899999999999997</v>
      </c>
      <c r="L922" s="16">
        <v>26.23</v>
      </c>
      <c r="M922" s="16">
        <v>11.424157621303481</v>
      </c>
      <c r="N922" s="16">
        <f t="shared" si="42"/>
        <v>2.6023138089529572</v>
      </c>
      <c r="O922" s="16">
        <v>1.9570000000000001</v>
      </c>
      <c r="P922" s="124">
        <f t="shared" si="40"/>
        <v>0.44578587699316635</v>
      </c>
      <c r="Q922" s="16">
        <v>729.78</v>
      </c>
      <c r="S922" s="1"/>
    </row>
    <row r="923" spans="1:19" x14ac:dyDescent="0.2">
      <c r="A923" s="39">
        <f t="shared" si="41"/>
        <v>42968</v>
      </c>
      <c r="B923" s="16">
        <v>0.125</v>
      </c>
      <c r="C923" s="16">
        <v>90.89</v>
      </c>
      <c r="D923" s="16">
        <v>25.08</v>
      </c>
      <c r="E923" s="16">
        <v>22.09</v>
      </c>
      <c r="F923" s="16">
        <v>30.15</v>
      </c>
      <c r="G923" s="16">
        <v>2.29</v>
      </c>
      <c r="H923" s="16">
        <v>6.43</v>
      </c>
      <c r="I923" s="16">
        <v>115.5</v>
      </c>
      <c r="J923" s="38">
        <v>4.3170000000000002</v>
      </c>
      <c r="K923" s="16">
        <v>20.76</v>
      </c>
      <c r="L923" s="16">
        <v>26.11</v>
      </c>
      <c r="M923" s="16">
        <v>51.738757412042602</v>
      </c>
      <c r="N923" s="16">
        <f t="shared" si="42"/>
        <v>2.4922330159943447</v>
      </c>
      <c r="O923" s="16">
        <v>12.598000000000001</v>
      </c>
      <c r="P923" s="124">
        <f t="shared" si="40"/>
        <v>0.60684007707129095</v>
      </c>
      <c r="Q923" s="16">
        <v>730.55</v>
      </c>
      <c r="S923" s="1"/>
    </row>
    <row r="924" spans="1:19" x14ac:dyDescent="0.2">
      <c r="A924" s="39">
        <f t="shared" si="41"/>
        <v>42969</v>
      </c>
      <c r="B924" s="16">
        <v>6.3550000000000004</v>
      </c>
      <c r="C924" s="16">
        <v>92.4</v>
      </c>
      <c r="D924" s="16">
        <v>25.33</v>
      </c>
      <c r="E924" s="16">
        <v>23.21</v>
      </c>
      <c r="F924" s="16">
        <v>28.7</v>
      </c>
      <c r="G924" s="16">
        <v>3.82</v>
      </c>
      <c r="H924" s="16">
        <v>9.6</v>
      </c>
      <c r="I924" s="16">
        <v>337.6</v>
      </c>
      <c r="J924" s="38">
        <v>4.3819999999999997</v>
      </c>
      <c r="K924" s="16">
        <v>21.69</v>
      </c>
      <c r="L924" s="16">
        <v>26.08</v>
      </c>
      <c r="M924" s="16">
        <v>54.315724719135098</v>
      </c>
      <c r="N924" s="16">
        <f t="shared" si="42"/>
        <v>2.504182790186035</v>
      </c>
      <c r="O924" s="16">
        <v>13.135</v>
      </c>
      <c r="P924" s="124">
        <f t="shared" si="40"/>
        <v>0.60557860765329641</v>
      </c>
      <c r="Q924" s="16">
        <v>730.63</v>
      </c>
      <c r="S924" s="1"/>
    </row>
    <row r="925" spans="1:19" x14ac:dyDescent="0.2">
      <c r="A925" s="39">
        <f t="shared" si="41"/>
        <v>42970</v>
      </c>
      <c r="B925" s="16">
        <v>4.04</v>
      </c>
      <c r="C925" s="16">
        <v>99.09</v>
      </c>
      <c r="D925" s="16">
        <v>23.48</v>
      </c>
      <c r="E925" s="16">
        <v>22.28</v>
      </c>
      <c r="F925" s="16">
        <v>26.1</v>
      </c>
      <c r="G925" s="16">
        <v>2.41</v>
      </c>
      <c r="H925" s="16">
        <v>10.31</v>
      </c>
      <c r="I925" s="16">
        <v>262.17</v>
      </c>
      <c r="J925" s="38">
        <v>1.3540000000000001</v>
      </c>
      <c r="K925" s="16">
        <v>7.53</v>
      </c>
      <c r="L925" s="16">
        <v>26.17</v>
      </c>
      <c r="M925" s="16">
        <v>18.631561758309736</v>
      </c>
      <c r="N925" s="16">
        <f t="shared" si="42"/>
        <v>2.4743109904793807</v>
      </c>
      <c r="O925" s="16">
        <v>3.419</v>
      </c>
      <c r="P925" s="124">
        <f t="shared" si="40"/>
        <v>0.45405046480743688</v>
      </c>
      <c r="Q925" s="16">
        <v>729.44</v>
      </c>
      <c r="S925" s="1"/>
    </row>
    <row r="926" spans="1:19" x14ac:dyDescent="0.2">
      <c r="A926" s="39">
        <f t="shared" si="41"/>
        <v>42971</v>
      </c>
      <c r="B926" s="16">
        <v>0.125</v>
      </c>
      <c r="C926" s="16">
        <v>92.92</v>
      </c>
      <c r="D926" s="16">
        <v>24.78</v>
      </c>
      <c r="E926" s="16">
        <v>22.13</v>
      </c>
      <c r="F926" s="16">
        <v>29.38</v>
      </c>
      <c r="G926" s="16">
        <v>2.82</v>
      </c>
      <c r="H926" s="16">
        <v>9.8800000000000008</v>
      </c>
      <c r="I926" s="16">
        <v>146.65</v>
      </c>
      <c r="J926" s="38">
        <v>4.1449999999999996</v>
      </c>
      <c r="K926" s="16">
        <v>20.73</v>
      </c>
      <c r="L926" s="16">
        <v>26.12</v>
      </c>
      <c r="M926" s="16">
        <v>51.138363600703983</v>
      </c>
      <c r="N926" s="16">
        <f t="shared" si="42"/>
        <v>2.4668771635650737</v>
      </c>
      <c r="O926" s="16">
        <v>12.146000000000001</v>
      </c>
      <c r="P926" s="124">
        <f t="shared" si="40"/>
        <v>0.58591413410516158</v>
      </c>
      <c r="Q926" s="16">
        <v>729.52</v>
      </c>
      <c r="S926" s="1"/>
    </row>
    <row r="927" spans="1:19" x14ac:dyDescent="0.2">
      <c r="A927" s="39">
        <f t="shared" si="41"/>
        <v>42972</v>
      </c>
      <c r="B927" s="16">
        <v>20.125</v>
      </c>
      <c r="C927" s="16">
        <v>93.33</v>
      </c>
      <c r="D927" s="16">
        <v>25.08</v>
      </c>
      <c r="E927" s="16">
        <v>22.79</v>
      </c>
      <c r="F927" s="16">
        <v>30.45</v>
      </c>
      <c r="G927" s="16">
        <v>2.2400000000000002</v>
      </c>
      <c r="H927" s="16">
        <v>10.72</v>
      </c>
      <c r="I927" s="16">
        <v>47.72</v>
      </c>
      <c r="J927" s="38">
        <v>2.8820000000000001</v>
      </c>
      <c r="K927" s="16">
        <v>12.26</v>
      </c>
      <c r="L927" s="16">
        <v>26.92</v>
      </c>
      <c r="M927" s="16">
        <v>31.472420678292078</v>
      </c>
      <c r="N927" s="16">
        <f t="shared" si="42"/>
        <v>2.5670816213941339</v>
      </c>
      <c r="O927" s="16">
        <v>6.3280000000000003</v>
      </c>
      <c r="P927" s="124">
        <f t="shared" si="40"/>
        <v>0.51615008156606856</v>
      </c>
      <c r="Q927" s="16">
        <v>730.29</v>
      </c>
      <c r="S927" s="1"/>
    </row>
    <row r="928" spans="1:19" x14ac:dyDescent="0.2">
      <c r="A928" s="39">
        <f t="shared" si="41"/>
        <v>42973</v>
      </c>
      <c r="B928" s="16">
        <v>0.125</v>
      </c>
      <c r="C928" s="16">
        <v>86.88</v>
      </c>
      <c r="D928" s="16">
        <v>26.37</v>
      </c>
      <c r="E928" s="16">
        <v>24.24</v>
      </c>
      <c r="F928" s="16">
        <v>31.24</v>
      </c>
      <c r="G928" s="16">
        <v>3.58</v>
      </c>
      <c r="H928" s="16">
        <v>11.41</v>
      </c>
      <c r="I928" s="16">
        <v>349.3</v>
      </c>
      <c r="J928" s="38">
        <v>3.879</v>
      </c>
      <c r="K928" s="16">
        <v>16.62</v>
      </c>
      <c r="L928" s="16">
        <v>26.13</v>
      </c>
      <c r="M928" s="16">
        <v>40.737268739518591</v>
      </c>
      <c r="N928" s="16">
        <f t="shared" si="42"/>
        <v>2.4510992021370992</v>
      </c>
      <c r="O928" s="16">
        <v>8.9930000000000003</v>
      </c>
      <c r="P928" s="124">
        <f t="shared" si="40"/>
        <v>0.54109506618531888</v>
      </c>
      <c r="Q928" s="16">
        <v>730.41</v>
      </c>
      <c r="S928" s="1"/>
    </row>
    <row r="929" spans="1:19" x14ac:dyDescent="0.2">
      <c r="A929" s="39">
        <f t="shared" si="41"/>
        <v>42974</v>
      </c>
      <c r="B929" s="16">
        <v>0.25</v>
      </c>
      <c r="C929" s="16">
        <v>87.07</v>
      </c>
      <c r="D929" s="16">
        <v>27.1</v>
      </c>
      <c r="E929" s="16">
        <v>22.87</v>
      </c>
      <c r="F929" s="16">
        <v>34.159999999999997</v>
      </c>
      <c r="G929" s="16">
        <v>2.38</v>
      </c>
      <c r="H929" s="16">
        <v>6.72</v>
      </c>
      <c r="I929" s="16">
        <v>334.51</v>
      </c>
      <c r="J929" s="38">
        <v>3.403</v>
      </c>
      <c r="K929" s="16">
        <v>13.71</v>
      </c>
      <c r="L929" s="16">
        <v>26.01</v>
      </c>
      <c r="M929" s="16">
        <v>33.829327107923142</v>
      </c>
      <c r="N929" s="16">
        <f t="shared" si="42"/>
        <v>2.4674928598047514</v>
      </c>
      <c r="O929" s="16">
        <v>7.944</v>
      </c>
      <c r="P929" s="124">
        <f t="shared" si="40"/>
        <v>0.57943107221006562</v>
      </c>
      <c r="Q929" s="16">
        <v>729.49</v>
      </c>
      <c r="S929" s="1"/>
    </row>
    <row r="930" spans="1:19" x14ac:dyDescent="0.2">
      <c r="A930" s="39">
        <f t="shared" si="41"/>
        <v>42975</v>
      </c>
      <c r="B930" s="16">
        <v>37.520000000000003</v>
      </c>
      <c r="C930" s="16">
        <v>93.95</v>
      </c>
      <c r="D930" s="16">
        <v>24.27</v>
      </c>
      <c r="E930" s="16">
        <v>22.17</v>
      </c>
      <c r="F930" s="16">
        <v>29.29</v>
      </c>
      <c r="G930" s="16">
        <v>2.7</v>
      </c>
      <c r="H930" s="16">
        <v>10.39</v>
      </c>
      <c r="I930" s="16">
        <v>304.92</v>
      </c>
      <c r="J930" s="38">
        <v>3.339</v>
      </c>
      <c r="K930" s="16">
        <v>15.88</v>
      </c>
      <c r="L930" s="16">
        <v>26.14</v>
      </c>
      <c r="M930" s="16">
        <v>40.207895753179308</v>
      </c>
      <c r="N930" s="16">
        <f t="shared" si="42"/>
        <v>2.5319833597719965</v>
      </c>
      <c r="O930" s="16">
        <v>10.173</v>
      </c>
      <c r="P930" s="124">
        <f t="shared" si="40"/>
        <v>0.64061712846347607</v>
      </c>
      <c r="Q930" s="16">
        <v>729.97</v>
      </c>
      <c r="S930" s="1"/>
    </row>
    <row r="931" spans="1:19" x14ac:dyDescent="0.2">
      <c r="A931" s="39">
        <f t="shared" si="41"/>
        <v>42976</v>
      </c>
      <c r="B931" s="16">
        <v>3.1749999999999998</v>
      </c>
      <c r="C931" s="16">
        <v>92.66</v>
      </c>
      <c r="D931" s="16">
        <v>24.7</v>
      </c>
      <c r="E931" s="16">
        <v>22.4</v>
      </c>
      <c r="F931" s="16">
        <v>29.82</v>
      </c>
      <c r="G931" s="16">
        <v>1.66</v>
      </c>
      <c r="H931" s="16">
        <v>6.82</v>
      </c>
      <c r="I931" s="16">
        <v>238.61</v>
      </c>
      <c r="J931" s="38">
        <v>2.633</v>
      </c>
      <c r="K931" s="16">
        <v>14.87</v>
      </c>
      <c r="L931" s="16">
        <v>26.14</v>
      </c>
      <c r="M931" s="16">
        <v>36.520256055130126</v>
      </c>
      <c r="N931" s="16">
        <f t="shared" si="42"/>
        <v>2.4559687999415014</v>
      </c>
      <c r="O931" s="16">
        <v>8.4580000000000002</v>
      </c>
      <c r="P931" s="124">
        <f t="shared" si="40"/>
        <v>0.56879623402824486</v>
      </c>
      <c r="Q931" s="16">
        <v>730.73</v>
      </c>
      <c r="S931" s="1"/>
    </row>
    <row r="932" spans="1:19" x14ac:dyDescent="0.2">
      <c r="A932" s="39">
        <f t="shared" si="41"/>
        <v>42977</v>
      </c>
      <c r="B932" s="16">
        <v>3.16</v>
      </c>
      <c r="C932" s="16">
        <v>94.09</v>
      </c>
      <c r="D932" s="16">
        <v>24.85</v>
      </c>
      <c r="E932" s="16">
        <v>23.3</v>
      </c>
      <c r="F932" s="16">
        <v>30.96</v>
      </c>
      <c r="G932" s="16">
        <v>1.56</v>
      </c>
      <c r="H932" s="16">
        <v>6.08</v>
      </c>
      <c r="I932" s="16">
        <v>239.41</v>
      </c>
      <c r="J932" s="38">
        <v>3.1269999999999998</v>
      </c>
      <c r="K932" s="16">
        <v>15.08</v>
      </c>
      <c r="L932" s="16">
        <v>26.1</v>
      </c>
      <c r="M932" s="16">
        <v>36.766582541837053</v>
      </c>
      <c r="N932" s="16">
        <f t="shared" si="42"/>
        <v>2.4381022905727487</v>
      </c>
      <c r="O932" s="16">
        <v>8.8209999999999997</v>
      </c>
      <c r="P932" s="124">
        <f t="shared" si="40"/>
        <v>0.58494694960212201</v>
      </c>
      <c r="Q932" s="16">
        <v>730.81</v>
      </c>
      <c r="S932" s="1"/>
    </row>
    <row r="933" spans="1:19" x14ac:dyDescent="0.2">
      <c r="A933" s="39">
        <f t="shared" si="41"/>
        <v>42978</v>
      </c>
      <c r="B933" s="16">
        <v>0.25</v>
      </c>
      <c r="C933" s="16">
        <v>88.81</v>
      </c>
      <c r="D933" s="16">
        <v>25.48</v>
      </c>
      <c r="E933" s="16">
        <v>22.97</v>
      </c>
      <c r="F933" s="16">
        <v>30.36</v>
      </c>
      <c r="G933" s="16">
        <v>2.67</v>
      </c>
      <c r="H933" s="16">
        <v>8.3699999999999992</v>
      </c>
      <c r="I933" s="16">
        <v>16.61</v>
      </c>
      <c r="J933" s="38">
        <v>3.8769999999999998</v>
      </c>
      <c r="K933" s="16">
        <v>17.75</v>
      </c>
      <c r="L933" s="16">
        <v>26.1</v>
      </c>
      <c r="M933" s="16">
        <v>42.897269499838856</v>
      </c>
      <c r="N933" s="16">
        <f t="shared" si="42"/>
        <v>2.4167475774557103</v>
      </c>
      <c r="O933" s="16">
        <v>9.2010000000000005</v>
      </c>
      <c r="P933" s="124">
        <f t="shared" si="40"/>
        <v>0.51836619718309862</v>
      </c>
      <c r="Q933" s="16">
        <v>730.6</v>
      </c>
      <c r="S933" s="1"/>
    </row>
    <row r="934" spans="1:19" x14ac:dyDescent="0.2">
      <c r="A934" s="39">
        <f t="shared" si="41"/>
        <v>42979</v>
      </c>
      <c r="B934" s="16">
        <v>2.7749999999999999</v>
      </c>
      <c r="C934" s="16">
        <v>93.08</v>
      </c>
      <c r="D934" s="16">
        <v>25.82</v>
      </c>
      <c r="E934" s="16">
        <v>23.6</v>
      </c>
      <c r="F934" s="16">
        <v>30.14</v>
      </c>
      <c r="G934" s="16">
        <v>2.67</v>
      </c>
      <c r="H934" s="16">
        <v>7.86</v>
      </c>
      <c r="I934" s="16">
        <v>325.06</v>
      </c>
      <c r="J934" s="38">
        <v>3.6850000000000001</v>
      </c>
      <c r="K934" s="16">
        <v>17.559999999999999</v>
      </c>
      <c r="L934" s="16">
        <v>25.97</v>
      </c>
      <c r="M934" s="16">
        <v>43.32425845013897</v>
      </c>
      <c r="N934" s="16">
        <f t="shared" si="42"/>
        <v>2.4672128957937911</v>
      </c>
      <c r="O934" s="16">
        <v>9.9659999999999993</v>
      </c>
      <c r="P934" s="124">
        <f t="shared" si="40"/>
        <v>0.56753986332574036</v>
      </c>
      <c r="Q934" s="16">
        <v>730.7</v>
      </c>
      <c r="S934" s="1"/>
    </row>
    <row r="935" spans="1:19" x14ac:dyDescent="0.2">
      <c r="A935" s="39">
        <f t="shared" si="41"/>
        <v>42980</v>
      </c>
      <c r="B935" s="16">
        <v>24.615000000000002</v>
      </c>
      <c r="C935" s="16">
        <v>94.67</v>
      </c>
      <c r="D935" s="16">
        <v>25.41</v>
      </c>
      <c r="E935" s="16">
        <v>22.33</v>
      </c>
      <c r="F935" s="16">
        <v>31.96</v>
      </c>
      <c r="G935" s="16">
        <v>2.66</v>
      </c>
      <c r="H935" s="16">
        <v>9.6199999999999992</v>
      </c>
      <c r="I935" s="16">
        <v>349.36</v>
      </c>
      <c r="J935" s="38">
        <v>3.2250000000000001</v>
      </c>
      <c r="K935" s="16">
        <v>15.22</v>
      </c>
      <c r="L935" s="16">
        <v>25.91</v>
      </c>
      <c r="M935" s="16">
        <v>36.934025800777079</v>
      </c>
      <c r="N935" s="16">
        <f t="shared" si="42"/>
        <v>2.426677122258678</v>
      </c>
      <c r="O935" s="16">
        <v>8.6539999999999999</v>
      </c>
      <c r="P935" s="124">
        <f t="shared" ref="P935:P998" si="43">O935/K935</f>
        <v>0.56859395532194479</v>
      </c>
      <c r="Q935" s="16">
        <v>730.84</v>
      </c>
      <c r="S935" s="1"/>
    </row>
    <row r="936" spans="1:19" x14ac:dyDescent="0.2">
      <c r="A936" s="39">
        <f t="shared" si="41"/>
        <v>42981</v>
      </c>
      <c r="B936" s="16">
        <v>1.26</v>
      </c>
      <c r="C936" s="16">
        <v>94.15</v>
      </c>
      <c r="D936" s="16">
        <v>25.11</v>
      </c>
      <c r="E936" s="16">
        <v>23.26</v>
      </c>
      <c r="F936" s="16">
        <v>31.57</v>
      </c>
      <c r="G936" s="16">
        <v>2.02</v>
      </c>
      <c r="H936" s="16">
        <v>5.27</v>
      </c>
      <c r="I936" s="16">
        <v>351.99</v>
      </c>
      <c r="J936" s="38">
        <v>3.306</v>
      </c>
      <c r="K936" s="16">
        <v>15.98</v>
      </c>
      <c r="L936" s="16">
        <v>25.99</v>
      </c>
      <c r="M936" s="16">
        <v>39.320221840718091</v>
      </c>
      <c r="N936" s="16">
        <f t="shared" si="42"/>
        <v>2.46058960204744</v>
      </c>
      <c r="O936" s="16">
        <v>8.9009999999999998</v>
      </c>
      <c r="P936" s="124">
        <f t="shared" si="43"/>
        <v>0.55700876095118901</v>
      </c>
      <c r="Q936" s="16">
        <v>730.75</v>
      </c>
      <c r="S936" s="1"/>
    </row>
    <row r="937" spans="1:19" x14ac:dyDescent="0.2">
      <c r="A937" s="39">
        <f t="shared" si="41"/>
        <v>42982</v>
      </c>
      <c r="B937" s="16">
        <v>4.68</v>
      </c>
      <c r="C937" s="16">
        <v>97.2</v>
      </c>
      <c r="D937" s="16">
        <v>24.96</v>
      </c>
      <c r="E937" s="16">
        <v>23.71</v>
      </c>
      <c r="F937" s="16">
        <v>29.28</v>
      </c>
      <c r="G937" s="16">
        <v>2.27</v>
      </c>
      <c r="H937" s="16">
        <v>6.66</v>
      </c>
      <c r="I937" s="16">
        <v>320.5</v>
      </c>
      <c r="J937" s="38">
        <v>2.5550000000000002</v>
      </c>
      <c r="K937" s="16">
        <v>12.88</v>
      </c>
      <c r="L937" s="16">
        <v>25.97</v>
      </c>
      <c r="M937" s="16">
        <v>31.263419004723492</v>
      </c>
      <c r="N937" s="16">
        <f t="shared" si="42"/>
        <v>2.4272840842176624</v>
      </c>
      <c r="O937" s="16">
        <v>7.5510000000000002</v>
      </c>
      <c r="P937" s="124">
        <f t="shared" si="43"/>
        <v>0.58625776397515528</v>
      </c>
      <c r="Q937" s="16">
        <v>730.72</v>
      </c>
      <c r="S937" s="1"/>
    </row>
    <row r="938" spans="1:19" x14ac:dyDescent="0.2">
      <c r="A938" s="39">
        <f t="shared" si="41"/>
        <v>42983</v>
      </c>
      <c r="B938" s="16">
        <v>0.25</v>
      </c>
      <c r="C938" s="16">
        <v>95.38</v>
      </c>
      <c r="D938" s="16">
        <v>25.03</v>
      </c>
      <c r="E938" s="16">
        <v>23.42</v>
      </c>
      <c r="F938" s="16">
        <v>29.45</v>
      </c>
      <c r="G938" s="16">
        <v>2.39</v>
      </c>
      <c r="H938" s="16">
        <v>6.37</v>
      </c>
      <c r="I938" s="16">
        <v>326.57</v>
      </c>
      <c r="J938" s="38">
        <v>3.589</v>
      </c>
      <c r="K938" s="16">
        <v>18.329999999999998</v>
      </c>
      <c r="L938" s="16">
        <v>25.99</v>
      </c>
      <c r="M938" s="16">
        <v>44.799020569255234</v>
      </c>
      <c r="N938" s="16">
        <f t="shared" si="42"/>
        <v>2.4440273087427844</v>
      </c>
      <c r="O938" s="16">
        <v>10.510999999999999</v>
      </c>
      <c r="P938" s="124">
        <f t="shared" si="43"/>
        <v>0.57343153300600114</v>
      </c>
      <c r="Q938" s="16">
        <v>730.39</v>
      </c>
      <c r="S938" s="1"/>
    </row>
    <row r="939" spans="1:19" x14ac:dyDescent="0.2">
      <c r="A939" s="39">
        <f t="shared" si="41"/>
        <v>42984</v>
      </c>
      <c r="B939" s="16">
        <v>0.875</v>
      </c>
      <c r="C939" s="16">
        <v>97.24</v>
      </c>
      <c r="D939" s="16">
        <v>23.77</v>
      </c>
      <c r="E939" s="16">
        <v>21.51</v>
      </c>
      <c r="F939" s="16">
        <v>26.34</v>
      </c>
      <c r="G939" s="16">
        <v>2.54</v>
      </c>
      <c r="H939" s="16">
        <v>9.7799999999999994</v>
      </c>
      <c r="I939" s="16">
        <v>317.25</v>
      </c>
      <c r="J939" s="38">
        <v>1.6479999999999999</v>
      </c>
      <c r="K939" s="16">
        <v>8.7799999999999994</v>
      </c>
      <c r="L939" s="16">
        <v>26.1</v>
      </c>
      <c r="M939" s="16">
        <v>21.346250713880249</v>
      </c>
      <c r="N939" s="16">
        <f t="shared" si="42"/>
        <v>2.4312358444054953</v>
      </c>
      <c r="O939" s="16">
        <v>4.0419999999999998</v>
      </c>
      <c r="P939" s="124">
        <f t="shared" si="43"/>
        <v>0.46036446469248293</v>
      </c>
      <c r="Q939" s="16">
        <v>730.21</v>
      </c>
      <c r="S939" s="1"/>
    </row>
    <row r="940" spans="1:19" x14ac:dyDescent="0.2">
      <c r="A940" s="39">
        <f t="shared" si="41"/>
        <v>42985</v>
      </c>
      <c r="B940" s="16">
        <v>7.7149999999999999</v>
      </c>
      <c r="C940" s="16">
        <v>96.1</v>
      </c>
      <c r="D940" s="16">
        <v>23.5</v>
      </c>
      <c r="E940" s="16">
        <v>21.36</v>
      </c>
      <c r="F940" s="16">
        <v>25.42</v>
      </c>
      <c r="G940" s="16">
        <v>1.6</v>
      </c>
      <c r="H940" s="16">
        <v>6.19</v>
      </c>
      <c r="I940" s="16">
        <v>154.93</v>
      </c>
      <c r="J940" s="38">
        <v>1.2030000000000001</v>
      </c>
      <c r="K940" s="16">
        <v>6.56</v>
      </c>
      <c r="L940" s="16">
        <v>26.14</v>
      </c>
      <c r="M940" s="16">
        <v>16.143068082359964</v>
      </c>
      <c r="N940" s="16">
        <f t="shared" si="42"/>
        <v>2.4608335491402387</v>
      </c>
      <c r="O940" s="16">
        <v>1.571</v>
      </c>
      <c r="P940" s="124">
        <f t="shared" si="43"/>
        <v>0.23948170731707319</v>
      </c>
      <c r="Q940" s="16">
        <v>730.4</v>
      </c>
      <c r="S940" s="1"/>
    </row>
    <row r="941" spans="1:19" x14ac:dyDescent="0.2">
      <c r="A941" s="39">
        <f t="shared" si="41"/>
        <v>42986</v>
      </c>
      <c r="B941" s="16">
        <v>0</v>
      </c>
      <c r="C941" s="16">
        <v>86.43</v>
      </c>
      <c r="D941" s="16">
        <v>25.13</v>
      </c>
      <c r="E941" s="16">
        <v>22.42</v>
      </c>
      <c r="F941" s="16">
        <v>30.33</v>
      </c>
      <c r="G941" s="16">
        <v>1.7</v>
      </c>
      <c r="H941" s="16">
        <v>7.25</v>
      </c>
      <c r="I941" s="16">
        <v>125.03</v>
      </c>
      <c r="J941" s="38">
        <v>4.2629999999999999</v>
      </c>
      <c r="K941" s="16">
        <v>20.309999999999999</v>
      </c>
      <c r="L941" s="16">
        <v>26.06</v>
      </c>
      <c r="M941" s="16">
        <v>50.058795220695913</v>
      </c>
      <c r="N941" s="16">
        <f t="shared" si="42"/>
        <v>2.4647363476462787</v>
      </c>
      <c r="O941" s="16">
        <v>11.608000000000001</v>
      </c>
      <c r="P941" s="124">
        <f t="shared" si="43"/>
        <v>0.57154111275233876</v>
      </c>
      <c r="Q941" s="16">
        <v>729.77</v>
      </c>
      <c r="S941" s="1"/>
    </row>
    <row r="942" spans="1:19" x14ac:dyDescent="0.2">
      <c r="A942" s="39">
        <f t="shared" si="41"/>
        <v>42987</v>
      </c>
      <c r="B942" s="16">
        <v>13.37</v>
      </c>
      <c r="C942" s="16">
        <v>94.03</v>
      </c>
      <c r="D942" s="16">
        <v>24.07</v>
      </c>
      <c r="E942" s="16">
        <v>21.52</v>
      </c>
      <c r="F942" s="16">
        <v>29.82</v>
      </c>
      <c r="G942" s="16">
        <v>2.42</v>
      </c>
      <c r="H942" s="16">
        <v>8.5500000000000007</v>
      </c>
      <c r="I942" s="16">
        <v>147.88</v>
      </c>
      <c r="J942" s="38">
        <v>3.7589999999999999</v>
      </c>
      <c r="K942" s="16">
        <v>18.71</v>
      </c>
      <c r="L942" s="16">
        <v>26.02</v>
      </c>
      <c r="M942" s="16">
        <v>45.732745697926482</v>
      </c>
      <c r="N942" s="16">
        <f t="shared" si="42"/>
        <v>2.4442942649880535</v>
      </c>
      <c r="O942" s="16">
        <v>11.317</v>
      </c>
      <c r="P942" s="124">
        <f t="shared" si="43"/>
        <v>0.60486370924639232</v>
      </c>
      <c r="Q942" s="16">
        <v>729.6</v>
      </c>
      <c r="S942" s="1"/>
    </row>
    <row r="943" spans="1:19" x14ac:dyDescent="0.2">
      <c r="A943" s="39">
        <f t="shared" si="41"/>
        <v>42988</v>
      </c>
      <c r="B943" s="16">
        <v>4.4349999999999996</v>
      </c>
      <c r="C943" s="16">
        <v>96.99</v>
      </c>
      <c r="D943" s="16">
        <v>23.16</v>
      </c>
      <c r="E943" s="16">
        <v>21.55</v>
      </c>
      <c r="F943" s="16">
        <v>25.59</v>
      </c>
      <c r="G943" s="16">
        <v>3.35</v>
      </c>
      <c r="H943" s="16">
        <v>10.56</v>
      </c>
      <c r="I943" s="16">
        <v>154.63</v>
      </c>
      <c r="J943" s="38">
        <v>1.871</v>
      </c>
      <c r="K943" s="16">
        <v>10.23</v>
      </c>
      <c r="L943" s="16">
        <v>26.09</v>
      </c>
      <c r="M943" s="16">
        <v>25.05168881819446</v>
      </c>
      <c r="N943" s="16">
        <f t="shared" si="42"/>
        <v>2.4488454367736519</v>
      </c>
      <c r="O943" s="16">
        <v>5.085</v>
      </c>
      <c r="P943" s="124">
        <f t="shared" si="43"/>
        <v>0.49706744868035191</v>
      </c>
      <c r="Q943" s="16">
        <v>729.79</v>
      </c>
      <c r="S943" s="1"/>
    </row>
    <row r="944" spans="1:19" x14ac:dyDescent="0.2">
      <c r="A944" s="39">
        <f t="shared" si="41"/>
        <v>42989</v>
      </c>
      <c r="B944" s="16">
        <v>0</v>
      </c>
      <c r="C944" s="16">
        <v>90.93</v>
      </c>
      <c r="D944" s="16">
        <v>25.11</v>
      </c>
      <c r="E944" s="16">
        <v>22.21</v>
      </c>
      <c r="F944" s="16">
        <v>29.88</v>
      </c>
      <c r="G944" s="16">
        <v>2.6</v>
      </c>
      <c r="H944" s="16">
        <v>7.94</v>
      </c>
      <c r="I944" s="16">
        <v>164.07</v>
      </c>
      <c r="J944" s="38">
        <v>4.7089999999999996</v>
      </c>
      <c r="K944" s="16">
        <v>24.18</v>
      </c>
      <c r="L944" s="16">
        <v>25.95</v>
      </c>
      <c r="M944" s="16">
        <v>58.743294277639585</v>
      </c>
      <c r="N944" s="16">
        <f t="shared" si="42"/>
        <v>2.4294166367923733</v>
      </c>
      <c r="O944" s="16">
        <v>14.068</v>
      </c>
      <c r="P944" s="124">
        <f t="shared" si="43"/>
        <v>0.5818031430934657</v>
      </c>
      <c r="Q944" s="16">
        <v>730.21</v>
      </c>
      <c r="S944" s="1"/>
    </row>
    <row r="945" spans="1:19" x14ac:dyDescent="0.2">
      <c r="A945" s="39">
        <f t="shared" si="41"/>
        <v>42990</v>
      </c>
      <c r="B945" s="16">
        <v>1.135</v>
      </c>
      <c r="C945" s="16">
        <v>90.04</v>
      </c>
      <c r="D945" s="16">
        <v>25.76</v>
      </c>
      <c r="E945" s="16">
        <v>23.56</v>
      </c>
      <c r="F945" s="16">
        <v>31.04</v>
      </c>
      <c r="G945" s="16">
        <v>2.2999999999999998</v>
      </c>
      <c r="H945" s="16">
        <v>8.8000000000000007</v>
      </c>
      <c r="I945" s="16">
        <v>349.59</v>
      </c>
      <c r="J945" s="38">
        <v>3.911</v>
      </c>
      <c r="K945" s="16">
        <v>18.37</v>
      </c>
      <c r="L945" s="16">
        <v>25.88</v>
      </c>
      <c r="M945" s="16">
        <v>44.954108623846231</v>
      </c>
      <c r="N945" s="16">
        <f t="shared" si="42"/>
        <v>2.447147992588254</v>
      </c>
      <c r="O945" s="16">
        <v>10.019</v>
      </c>
      <c r="P945" s="124">
        <f t="shared" si="43"/>
        <v>0.5454001088731627</v>
      </c>
      <c r="Q945" s="16">
        <v>730.63</v>
      </c>
      <c r="S945" s="1"/>
    </row>
    <row r="946" spans="1:19" x14ac:dyDescent="0.2">
      <c r="A946" s="39">
        <f t="shared" si="41"/>
        <v>42991</v>
      </c>
      <c r="B946" s="16">
        <v>2.63</v>
      </c>
      <c r="C946" s="16">
        <v>93.86</v>
      </c>
      <c r="D946" s="16">
        <v>24.61</v>
      </c>
      <c r="E946" s="16">
        <v>23.27</v>
      </c>
      <c r="F946" s="16">
        <v>26.42</v>
      </c>
      <c r="G946" s="16">
        <v>2.3199999999999998</v>
      </c>
      <c r="H946" s="16">
        <v>8.68</v>
      </c>
      <c r="I946" s="16">
        <v>350.59</v>
      </c>
      <c r="J946" s="38">
        <v>1.4710000000000001</v>
      </c>
      <c r="K946" s="16">
        <v>6.95</v>
      </c>
      <c r="L946" s="16">
        <v>25.94</v>
      </c>
      <c r="M946" s="16">
        <v>16.898895548411232</v>
      </c>
      <c r="N946" s="16">
        <f t="shared" si="42"/>
        <v>2.4314957623613283</v>
      </c>
      <c r="O946" s="16">
        <v>1.625</v>
      </c>
      <c r="P946" s="124">
        <f t="shared" si="43"/>
        <v>0.23381294964028776</v>
      </c>
      <c r="Q946" s="16">
        <v>730.72</v>
      </c>
      <c r="S946" s="1"/>
    </row>
    <row r="947" spans="1:19" x14ac:dyDescent="0.2">
      <c r="A947" s="39">
        <f t="shared" si="41"/>
        <v>42992</v>
      </c>
      <c r="B947" s="16">
        <v>0</v>
      </c>
      <c r="C947" s="16">
        <v>96.57</v>
      </c>
      <c r="D947" s="16">
        <v>25.02</v>
      </c>
      <c r="E947" s="16">
        <v>23.81</v>
      </c>
      <c r="F947" s="16">
        <v>28.73</v>
      </c>
      <c r="G947" s="16">
        <v>2.58</v>
      </c>
      <c r="H947" s="16">
        <v>8.39</v>
      </c>
      <c r="I947" s="16">
        <v>313.86</v>
      </c>
      <c r="J947" s="38">
        <v>2.3050000000000002</v>
      </c>
      <c r="K947" s="16">
        <v>11.99</v>
      </c>
      <c r="L947" s="16">
        <v>25.8</v>
      </c>
      <c r="M947" s="16">
        <v>29.341018328038452</v>
      </c>
      <c r="N947" s="16">
        <f t="shared" si="42"/>
        <v>2.4471241307788532</v>
      </c>
      <c r="O947" s="16">
        <v>5.3540000000000001</v>
      </c>
      <c r="P947" s="124">
        <f t="shared" si="43"/>
        <v>0.44653878231859884</v>
      </c>
      <c r="Q947" s="16">
        <v>730.68</v>
      </c>
      <c r="S947" s="1"/>
    </row>
    <row r="948" spans="1:19" x14ac:dyDescent="0.2">
      <c r="A948" s="39">
        <f t="shared" ref="A948:A1011" si="44">A947+1</f>
        <v>42993</v>
      </c>
      <c r="B948" s="16">
        <v>28.93</v>
      </c>
      <c r="C948" s="16">
        <v>95.76</v>
      </c>
      <c r="D948" s="16">
        <v>24.44</v>
      </c>
      <c r="E948" s="16">
        <v>22.37</v>
      </c>
      <c r="F948" s="16">
        <v>27.94</v>
      </c>
      <c r="G948" s="16">
        <v>2.31</v>
      </c>
      <c r="H948" s="16">
        <v>12.43</v>
      </c>
      <c r="I948" s="16">
        <v>330.85</v>
      </c>
      <c r="J948" s="38">
        <v>1.734</v>
      </c>
      <c r="K948" s="16">
        <v>8.5500000000000007</v>
      </c>
      <c r="L948" s="16">
        <v>25.8</v>
      </c>
      <c r="M948" s="16">
        <v>20.971101781827826</v>
      </c>
      <c r="N948" s="16">
        <f t="shared" si="42"/>
        <v>2.4527604423190437</v>
      </c>
      <c r="O948" s="16">
        <v>4.3860000000000001</v>
      </c>
      <c r="P948" s="124">
        <f t="shared" si="43"/>
        <v>0.51298245614035087</v>
      </c>
      <c r="Q948" s="16">
        <v>730.2</v>
      </c>
      <c r="S948" s="1"/>
    </row>
    <row r="949" spans="1:19" x14ac:dyDescent="0.2">
      <c r="A949" s="39">
        <f t="shared" si="44"/>
        <v>42994</v>
      </c>
      <c r="B949" s="16">
        <v>18.634999999999998</v>
      </c>
      <c r="C949" s="16">
        <v>93.79</v>
      </c>
      <c r="D949" s="16">
        <v>25.23</v>
      </c>
      <c r="E949" s="16">
        <v>22.71</v>
      </c>
      <c r="F949" s="16">
        <v>30.71</v>
      </c>
      <c r="G949" s="16">
        <v>2.04</v>
      </c>
      <c r="H949" s="16">
        <v>9.1300000000000008</v>
      </c>
      <c r="I949" s="16">
        <v>335.38</v>
      </c>
      <c r="J949" s="38">
        <v>3.5249999999999999</v>
      </c>
      <c r="K949" s="16">
        <v>16.760000000000002</v>
      </c>
      <c r="L949" s="16">
        <v>25.74</v>
      </c>
      <c r="M949" s="16">
        <v>40.817793567863333</v>
      </c>
      <c r="N949" s="16">
        <f t="shared" si="42"/>
        <v>2.4354292104930386</v>
      </c>
      <c r="O949" s="16">
        <v>9.9269999999999996</v>
      </c>
      <c r="P949" s="124">
        <f t="shared" si="43"/>
        <v>0.59230310262529828</v>
      </c>
      <c r="Q949" s="16">
        <v>729.82</v>
      </c>
      <c r="S949" s="1"/>
    </row>
    <row r="950" spans="1:19" x14ac:dyDescent="0.2">
      <c r="A950" s="39">
        <f t="shared" si="44"/>
        <v>42995</v>
      </c>
      <c r="B950" s="16">
        <v>0.5</v>
      </c>
      <c r="C950" s="16">
        <v>92.86</v>
      </c>
      <c r="D950" s="16">
        <v>25.55</v>
      </c>
      <c r="E950" s="16">
        <v>23.39</v>
      </c>
      <c r="F950" s="16">
        <v>30.18</v>
      </c>
      <c r="G950" s="16">
        <v>1.48</v>
      </c>
      <c r="H950" s="16">
        <v>4.2699999999999996</v>
      </c>
      <c r="I950" s="16">
        <v>169.2</v>
      </c>
      <c r="J950" s="38">
        <v>3.2120000000000002</v>
      </c>
      <c r="K950" s="16">
        <v>15.98</v>
      </c>
      <c r="L950" s="16">
        <v>25.7</v>
      </c>
      <c r="M950" s="16">
        <v>38.58530318202672</v>
      </c>
      <c r="N950" s="16">
        <f t="shared" si="42"/>
        <v>2.4145996984997948</v>
      </c>
      <c r="O950" s="16">
        <v>8.7650000000000006</v>
      </c>
      <c r="P950" s="124">
        <f t="shared" si="43"/>
        <v>0.54849812265331666</v>
      </c>
      <c r="Q950" s="16">
        <v>729.88</v>
      </c>
      <c r="S950" s="1"/>
    </row>
    <row r="951" spans="1:19" x14ac:dyDescent="0.2">
      <c r="A951" s="39">
        <f t="shared" si="44"/>
        <v>42996</v>
      </c>
      <c r="B951" s="16">
        <v>6.33</v>
      </c>
      <c r="C951" s="16">
        <v>95.21</v>
      </c>
      <c r="D951" s="16">
        <v>25.2</v>
      </c>
      <c r="E951" s="16">
        <v>22.57</v>
      </c>
      <c r="F951" s="16">
        <v>29.83</v>
      </c>
      <c r="G951" s="16">
        <v>1.75</v>
      </c>
      <c r="H951" s="16">
        <v>9.2100000000000009</v>
      </c>
      <c r="I951" s="16">
        <v>135.35</v>
      </c>
      <c r="J951" s="38">
        <v>2.4049999999999998</v>
      </c>
      <c r="K951" s="16">
        <v>13.14</v>
      </c>
      <c r="L951" s="16">
        <v>26.24</v>
      </c>
      <c r="M951" s="16">
        <v>31.931204839784101</v>
      </c>
      <c r="N951" s="16">
        <f t="shared" si="42"/>
        <v>2.4300764718252741</v>
      </c>
      <c r="O951" s="16">
        <v>7.1740000000000004</v>
      </c>
      <c r="P951" s="124">
        <f t="shared" si="43"/>
        <v>0.54596651445966515</v>
      </c>
      <c r="Q951" s="16">
        <v>730.05</v>
      </c>
      <c r="S951" s="1"/>
    </row>
    <row r="952" spans="1:19" x14ac:dyDescent="0.2">
      <c r="A952" s="39">
        <f t="shared" si="44"/>
        <v>42997</v>
      </c>
      <c r="B952" s="16">
        <v>1.75</v>
      </c>
      <c r="C952" s="16">
        <v>94.35</v>
      </c>
      <c r="D952" s="16">
        <v>25.04</v>
      </c>
      <c r="E952" s="16">
        <v>23.01</v>
      </c>
      <c r="F952" s="16">
        <v>29.64</v>
      </c>
      <c r="G952" s="16">
        <v>2.38</v>
      </c>
      <c r="H952" s="16">
        <v>7.33</v>
      </c>
      <c r="I952" s="16">
        <v>95.56</v>
      </c>
      <c r="J952" s="38">
        <v>2.657</v>
      </c>
      <c r="K952" s="16">
        <v>12.62</v>
      </c>
      <c r="L952" s="16">
        <v>25.62</v>
      </c>
      <c r="M952" s="16">
        <v>30.555889155672983</v>
      </c>
      <c r="N952" s="16">
        <f t="shared" si="42"/>
        <v>2.4212273498948482</v>
      </c>
      <c r="O952" s="16">
        <v>6.7469999999999999</v>
      </c>
      <c r="P952" s="124">
        <f t="shared" si="43"/>
        <v>0.53462757527733762</v>
      </c>
      <c r="Q952" s="16">
        <v>730.38</v>
      </c>
      <c r="S952" s="1"/>
    </row>
    <row r="953" spans="1:19" x14ac:dyDescent="0.2">
      <c r="A953" s="39">
        <f t="shared" si="44"/>
        <v>42998</v>
      </c>
      <c r="B953" s="16">
        <v>65.594999999999999</v>
      </c>
      <c r="C953" s="16">
        <v>95.31</v>
      </c>
      <c r="D953" s="16">
        <v>24.37</v>
      </c>
      <c r="E953" s="16">
        <v>21.63</v>
      </c>
      <c r="F953" s="16">
        <v>31.09</v>
      </c>
      <c r="G953" s="16">
        <v>2.2200000000000002</v>
      </c>
      <c r="H953" s="16">
        <v>13.66</v>
      </c>
      <c r="I953" s="16">
        <v>6.27</v>
      </c>
      <c r="J953" s="38">
        <v>2.3359999999999999</v>
      </c>
      <c r="K953" s="16">
        <v>11.31</v>
      </c>
      <c r="L953" s="16">
        <v>25.67</v>
      </c>
      <c r="M953" s="16">
        <v>27.319603216500333</v>
      </c>
      <c r="N953" s="16">
        <f t="shared" si="42"/>
        <v>2.4155263675066605</v>
      </c>
      <c r="O953" s="16">
        <v>6.2889999999999997</v>
      </c>
      <c r="P953" s="124">
        <f t="shared" si="43"/>
        <v>0.55605658709106975</v>
      </c>
      <c r="Q953" s="16">
        <v>729.58</v>
      </c>
      <c r="S953" s="1"/>
    </row>
    <row r="954" spans="1:19" x14ac:dyDescent="0.2">
      <c r="A954" s="39">
        <f t="shared" si="44"/>
        <v>42999</v>
      </c>
      <c r="B954" s="16">
        <v>0.125</v>
      </c>
      <c r="C954" s="16">
        <v>91.55</v>
      </c>
      <c r="D954" s="16">
        <v>25.02</v>
      </c>
      <c r="E954" s="16">
        <v>22.57</v>
      </c>
      <c r="F954" s="16">
        <v>29.57</v>
      </c>
      <c r="G954" s="16">
        <v>1.94</v>
      </c>
      <c r="H954" s="16">
        <v>6.1</v>
      </c>
      <c r="I954" s="16">
        <v>102.38</v>
      </c>
      <c r="J954" s="38">
        <v>3.3420000000000001</v>
      </c>
      <c r="K954" s="16">
        <v>16.29</v>
      </c>
      <c r="L954" s="16">
        <v>25.6</v>
      </c>
      <c r="M954" s="16">
        <v>39.139645777155309</v>
      </c>
      <c r="N954" s="16">
        <f t="shared" si="42"/>
        <v>2.4026792987817869</v>
      </c>
      <c r="O954" s="16">
        <v>8.5749999999999993</v>
      </c>
      <c r="P954" s="124">
        <f t="shared" si="43"/>
        <v>0.52639656230816445</v>
      </c>
      <c r="Q954" s="16">
        <v>728.93</v>
      </c>
      <c r="S954" s="1"/>
    </row>
    <row r="955" spans="1:19" x14ac:dyDescent="0.2">
      <c r="A955" s="39">
        <f t="shared" si="44"/>
        <v>43000</v>
      </c>
      <c r="B955" s="16">
        <v>0</v>
      </c>
      <c r="C955" s="16">
        <v>89.43</v>
      </c>
      <c r="D955" s="16">
        <v>25.71</v>
      </c>
      <c r="E955" s="16">
        <v>22.74</v>
      </c>
      <c r="F955" s="16">
        <v>31.71</v>
      </c>
      <c r="G955" s="16">
        <v>1.68</v>
      </c>
      <c r="H955" s="16">
        <v>4.88</v>
      </c>
      <c r="I955" s="16">
        <v>142.83000000000001</v>
      </c>
      <c r="J955" s="38">
        <v>3.9009999999999998</v>
      </c>
      <c r="K955" s="16">
        <v>18.989999999999998</v>
      </c>
      <c r="L955" s="16">
        <v>25.6</v>
      </c>
      <c r="M955" s="16">
        <v>46.089750623592217</v>
      </c>
      <c r="N955" s="16">
        <f t="shared" si="42"/>
        <v>2.4270537453181791</v>
      </c>
      <c r="O955" s="16">
        <v>9.7479999999999993</v>
      </c>
      <c r="P955" s="124">
        <f t="shared" si="43"/>
        <v>0.5133228014744603</v>
      </c>
      <c r="Q955" s="16">
        <v>729.15</v>
      </c>
      <c r="S955" s="1"/>
    </row>
    <row r="956" spans="1:19" x14ac:dyDescent="0.2">
      <c r="A956" s="39">
        <f t="shared" si="44"/>
        <v>43001</v>
      </c>
      <c r="B956" s="16">
        <v>0</v>
      </c>
      <c r="C956" s="16">
        <v>93.34</v>
      </c>
      <c r="D956" s="16">
        <v>25.1</v>
      </c>
      <c r="E956" s="16">
        <v>23.22</v>
      </c>
      <c r="F956" s="16">
        <v>29.79</v>
      </c>
      <c r="G956" s="16">
        <v>2.34</v>
      </c>
      <c r="H956" s="16">
        <v>9.56</v>
      </c>
      <c r="I956" s="16">
        <v>151.41</v>
      </c>
      <c r="J956" s="38">
        <v>3.5670000000000002</v>
      </c>
      <c r="K956" s="16">
        <v>17.89</v>
      </c>
      <c r="L956" s="16">
        <v>25.55</v>
      </c>
      <c r="M956" s="16">
        <v>43.262136828272162</v>
      </c>
      <c r="N956" s="16">
        <f t="shared" si="42"/>
        <v>2.4182301189643467</v>
      </c>
      <c r="O956" s="16">
        <v>10.315</v>
      </c>
      <c r="P956" s="124">
        <f t="shared" si="43"/>
        <v>0.57657909446618216</v>
      </c>
      <c r="Q956" s="16">
        <v>729.24</v>
      </c>
      <c r="S956" s="1"/>
    </row>
    <row r="957" spans="1:19" x14ac:dyDescent="0.2">
      <c r="A957" s="39">
        <f t="shared" si="44"/>
        <v>43002</v>
      </c>
      <c r="B957" s="16">
        <v>0</v>
      </c>
      <c r="C957" s="16">
        <v>90.17</v>
      </c>
      <c r="D957" s="16">
        <v>25.63</v>
      </c>
      <c r="E957" s="16">
        <v>23.47</v>
      </c>
      <c r="F957" s="16">
        <v>30.58</v>
      </c>
      <c r="G957" s="16">
        <v>2.1</v>
      </c>
      <c r="H957" s="16">
        <v>7.68</v>
      </c>
      <c r="I957" s="16">
        <v>163.87</v>
      </c>
      <c r="J957" s="38">
        <v>4.5369999999999999</v>
      </c>
      <c r="K957" s="16">
        <v>22.92</v>
      </c>
      <c r="L957" s="16">
        <v>25.51</v>
      </c>
      <c r="M957" s="16">
        <v>55.513401940717479</v>
      </c>
      <c r="N957" s="16">
        <f t="shared" si="42"/>
        <v>2.4220506954937817</v>
      </c>
      <c r="O957" s="16">
        <v>13.26</v>
      </c>
      <c r="P957" s="124">
        <f t="shared" si="43"/>
        <v>0.57853403141361248</v>
      </c>
      <c r="Q957" s="16">
        <v>729.53</v>
      </c>
      <c r="S957" s="1"/>
    </row>
    <row r="958" spans="1:19" x14ac:dyDescent="0.2">
      <c r="A958" s="39">
        <f t="shared" si="44"/>
        <v>43003</v>
      </c>
      <c r="B958" s="16">
        <v>0.375</v>
      </c>
      <c r="C958" s="16">
        <v>93.75</v>
      </c>
      <c r="D958" s="16">
        <v>24.94</v>
      </c>
      <c r="E958" s="16">
        <v>22.89</v>
      </c>
      <c r="F958" s="16">
        <v>29.26</v>
      </c>
      <c r="G958" s="16">
        <v>1.93</v>
      </c>
      <c r="H958" s="16">
        <v>7.43</v>
      </c>
      <c r="I958" s="16">
        <v>146.94999999999999</v>
      </c>
      <c r="J958" s="38">
        <v>2.3220000000000001</v>
      </c>
      <c r="K958" s="16">
        <v>11.2</v>
      </c>
      <c r="L958" s="16">
        <v>25.44</v>
      </c>
      <c r="M958" s="16">
        <v>27.017289510085906</v>
      </c>
      <c r="N958" s="16">
        <f t="shared" si="42"/>
        <v>2.412257991971956</v>
      </c>
      <c r="O958" s="16">
        <v>5.1509999999999998</v>
      </c>
      <c r="P958" s="124">
        <f t="shared" si="43"/>
        <v>0.45991071428571428</v>
      </c>
      <c r="Q958" s="16">
        <v>729.61</v>
      </c>
      <c r="S958" s="1"/>
    </row>
    <row r="959" spans="1:19" x14ac:dyDescent="0.2">
      <c r="A959" s="39">
        <f t="shared" si="44"/>
        <v>43004</v>
      </c>
      <c r="B959" s="16">
        <v>0.125</v>
      </c>
      <c r="C959" s="16">
        <v>92.24</v>
      </c>
      <c r="D959" s="16">
        <v>24.93</v>
      </c>
      <c r="E959" s="16">
        <v>22.39</v>
      </c>
      <c r="F959" s="16">
        <v>29.91</v>
      </c>
      <c r="G959" s="16">
        <v>3.37</v>
      </c>
      <c r="H959" s="16">
        <v>9.7799999999999994</v>
      </c>
      <c r="I959" s="16">
        <v>164.22</v>
      </c>
      <c r="J959" s="38">
        <v>4.0069999999999997</v>
      </c>
      <c r="K959" s="16">
        <v>20.67</v>
      </c>
      <c r="L959" s="16">
        <v>25.38</v>
      </c>
      <c r="M959" s="16">
        <v>49.488555019971365</v>
      </c>
      <c r="N959" s="16">
        <f t="shared" si="42"/>
        <v>2.3942213362347053</v>
      </c>
      <c r="O959" s="16">
        <v>11.443</v>
      </c>
      <c r="P959" s="124">
        <f t="shared" si="43"/>
        <v>0.55360425737784225</v>
      </c>
      <c r="Q959" s="16">
        <v>729.3</v>
      </c>
      <c r="S959" s="1"/>
    </row>
    <row r="960" spans="1:19" x14ac:dyDescent="0.2">
      <c r="A960" s="39">
        <f t="shared" si="44"/>
        <v>43005</v>
      </c>
      <c r="B960" s="16">
        <v>0.125</v>
      </c>
      <c r="C960" s="16">
        <v>88.17</v>
      </c>
      <c r="D960" s="16">
        <v>25.95</v>
      </c>
      <c r="E960" s="16">
        <v>22.87</v>
      </c>
      <c r="F960" s="16">
        <v>31.98</v>
      </c>
      <c r="G960" s="16">
        <v>1.83</v>
      </c>
      <c r="H960" s="16">
        <v>6.47</v>
      </c>
      <c r="I960" s="16">
        <v>168.66</v>
      </c>
      <c r="J960" s="38">
        <v>4.1139999999999999</v>
      </c>
      <c r="K960" s="16">
        <v>20.9</v>
      </c>
      <c r="L960" s="16">
        <v>25.33</v>
      </c>
      <c r="M960" s="16">
        <v>49.935847977418483</v>
      </c>
      <c r="N960" s="16">
        <f t="shared" si="42"/>
        <v>2.3892750228429898</v>
      </c>
      <c r="O960" s="16">
        <v>10.481999999999999</v>
      </c>
      <c r="P960" s="124">
        <f t="shared" si="43"/>
        <v>0.50153110047846894</v>
      </c>
      <c r="Q960" s="16">
        <v>729.04</v>
      </c>
      <c r="S960" s="1"/>
    </row>
    <row r="961" spans="1:19" x14ac:dyDescent="0.2">
      <c r="A961" s="39">
        <f t="shared" si="44"/>
        <v>43006</v>
      </c>
      <c r="B961" s="16">
        <v>3.2850000000000001</v>
      </c>
      <c r="C961" s="16">
        <v>93.74</v>
      </c>
      <c r="D961" s="16">
        <v>24.86</v>
      </c>
      <c r="E961" s="16">
        <v>21.68</v>
      </c>
      <c r="F961" s="16">
        <v>32.51</v>
      </c>
      <c r="G961" s="16">
        <v>2.13</v>
      </c>
      <c r="H961" s="16">
        <v>9.64</v>
      </c>
      <c r="I961" s="16">
        <v>135.81</v>
      </c>
      <c r="J961" s="38">
        <v>2.9940000000000002</v>
      </c>
      <c r="K961" s="16">
        <v>13.92</v>
      </c>
      <c r="L961" s="16">
        <v>25.29</v>
      </c>
      <c r="M961" s="16">
        <v>33.911666336906549</v>
      </c>
      <c r="N961" s="16">
        <f t="shared" si="42"/>
        <v>2.4361829265019073</v>
      </c>
      <c r="O961" s="16">
        <v>6.8609999999999998</v>
      </c>
      <c r="P961" s="124">
        <f t="shared" si="43"/>
        <v>0.49288793103448275</v>
      </c>
      <c r="Q961" s="16">
        <v>729.02</v>
      </c>
      <c r="S961" s="1"/>
    </row>
    <row r="962" spans="1:19" x14ac:dyDescent="0.2">
      <c r="A962" s="39">
        <f t="shared" si="44"/>
        <v>43007</v>
      </c>
      <c r="B962" s="16">
        <v>3.1349999999999998</v>
      </c>
      <c r="C962" s="16">
        <v>95.89</v>
      </c>
      <c r="D962" s="16">
        <v>24.45</v>
      </c>
      <c r="E962" s="16">
        <v>22.88</v>
      </c>
      <c r="F962" s="16">
        <v>29.78</v>
      </c>
      <c r="G962" s="16">
        <v>2.41</v>
      </c>
      <c r="H962" s="16">
        <v>7.33</v>
      </c>
      <c r="I962" s="16">
        <v>160.18</v>
      </c>
      <c r="J962" s="38">
        <v>2.3039999999999998</v>
      </c>
      <c r="K962" s="16">
        <v>12.31</v>
      </c>
      <c r="L962" s="16">
        <v>25.23</v>
      </c>
      <c r="M962" s="16">
        <v>28.707792505142962</v>
      </c>
      <c r="N962" s="16">
        <f t="shared" si="42"/>
        <v>2.3320708777532868</v>
      </c>
      <c r="O962" s="16">
        <v>6.0789999999999997</v>
      </c>
      <c r="P962" s="124">
        <f t="shared" si="43"/>
        <v>0.49382615759545079</v>
      </c>
      <c r="Q962" s="16">
        <v>729.34</v>
      </c>
      <c r="S962" s="1"/>
    </row>
    <row r="963" spans="1:19" x14ac:dyDescent="0.2">
      <c r="A963" s="39">
        <f t="shared" si="44"/>
        <v>43008</v>
      </c>
      <c r="B963" s="16">
        <v>0.25</v>
      </c>
      <c r="C963" s="16">
        <v>94.25</v>
      </c>
      <c r="D963" s="16">
        <v>24.6</v>
      </c>
      <c r="E963" s="16">
        <v>22.98</v>
      </c>
      <c r="F963" s="16">
        <v>28.82</v>
      </c>
      <c r="G963" s="16">
        <v>2.56</v>
      </c>
      <c r="H963" s="16">
        <v>7.59</v>
      </c>
      <c r="I963" s="16">
        <v>152.43</v>
      </c>
      <c r="J963" s="38">
        <v>3.085</v>
      </c>
      <c r="K963" s="16">
        <v>16.329999999999998</v>
      </c>
      <c r="L963" s="16">
        <v>25.2</v>
      </c>
      <c r="M963" s="16">
        <v>38.252144664754923</v>
      </c>
      <c r="N963" s="16">
        <f t="shared" si="42"/>
        <v>2.3424460909219182</v>
      </c>
      <c r="O963" s="16">
        <v>7.266</v>
      </c>
      <c r="P963" s="124">
        <f t="shared" si="43"/>
        <v>0.44494794856093084</v>
      </c>
      <c r="Q963" s="16">
        <v>729.15</v>
      </c>
      <c r="S963" s="1"/>
    </row>
    <row r="964" spans="1:19" x14ac:dyDescent="0.2">
      <c r="A964" s="39">
        <f t="shared" si="44"/>
        <v>43009</v>
      </c>
      <c r="B964" s="16">
        <v>0.75</v>
      </c>
      <c r="C964" s="16">
        <v>94.13</v>
      </c>
      <c r="D964" s="16">
        <v>24.55</v>
      </c>
      <c r="E964" s="16">
        <v>22.36</v>
      </c>
      <c r="F964" s="16">
        <v>29.82</v>
      </c>
      <c r="G964" s="16">
        <v>2.4900000000000002</v>
      </c>
      <c r="H964" s="16">
        <v>8.7799999999999994</v>
      </c>
      <c r="I964" s="16">
        <v>147.16</v>
      </c>
      <c r="J964" s="38">
        <v>3.1150000000000002</v>
      </c>
      <c r="K964" s="16">
        <v>15.38</v>
      </c>
      <c r="L964" s="16">
        <v>25.14</v>
      </c>
      <c r="M964" s="16">
        <v>37.289648325956207</v>
      </c>
      <c r="N964" s="16">
        <f t="shared" si="42"/>
        <v>2.424554507539415</v>
      </c>
      <c r="O964" s="16">
        <v>7.6719999999999997</v>
      </c>
      <c r="P964" s="124">
        <f t="shared" si="43"/>
        <v>0.49882964889466835</v>
      </c>
      <c r="Q964" s="16">
        <v>728.37</v>
      </c>
      <c r="S964" s="1"/>
    </row>
    <row r="965" spans="1:19" x14ac:dyDescent="0.2">
      <c r="A965" s="39">
        <f t="shared" si="44"/>
        <v>43010</v>
      </c>
      <c r="B965" s="16">
        <v>42.129999999999995</v>
      </c>
      <c r="C965" s="16">
        <v>95.39</v>
      </c>
      <c r="D965" s="16">
        <v>24.58</v>
      </c>
      <c r="E965" s="16">
        <v>22.77</v>
      </c>
      <c r="F965" s="16">
        <v>29.79</v>
      </c>
      <c r="G965" s="16">
        <v>1.78</v>
      </c>
      <c r="H965" s="16">
        <v>5.47</v>
      </c>
      <c r="I965" s="16">
        <v>149.24</v>
      </c>
      <c r="J965" s="38">
        <v>2.6669999999999998</v>
      </c>
      <c r="K965" s="16">
        <v>13</v>
      </c>
      <c r="L965" s="16">
        <v>25.08</v>
      </c>
      <c r="M965" s="16">
        <v>31.07083333693333</v>
      </c>
      <c r="N965" s="16">
        <f t="shared" si="42"/>
        <v>2.3900641028410252</v>
      </c>
      <c r="O965" s="16">
        <v>6.8129999999999997</v>
      </c>
      <c r="P965" s="124">
        <f t="shared" si="43"/>
        <v>0.52407692307692311</v>
      </c>
      <c r="Q965" s="16">
        <v>728.86</v>
      </c>
      <c r="S965" s="1"/>
    </row>
    <row r="966" spans="1:19" x14ac:dyDescent="0.2">
      <c r="A966" s="39">
        <f t="shared" si="44"/>
        <v>43011</v>
      </c>
      <c r="B966" s="16">
        <v>67.41</v>
      </c>
      <c r="C966" s="16">
        <v>96.27</v>
      </c>
      <c r="D966" s="16">
        <v>24.08</v>
      </c>
      <c r="E966" s="16">
        <v>21.69</v>
      </c>
      <c r="F966" s="16">
        <v>29.4</v>
      </c>
      <c r="G966" s="16">
        <v>1.73</v>
      </c>
      <c r="H966" s="16">
        <v>6.64</v>
      </c>
      <c r="I966" s="16">
        <v>122.75</v>
      </c>
      <c r="J966" s="38">
        <v>2.1819999999999999</v>
      </c>
      <c r="K966" s="16">
        <v>11.14</v>
      </c>
      <c r="L966" s="16">
        <v>25.08</v>
      </c>
      <c r="M966" s="16">
        <v>26.696918197315206</v>
      </c>
      <c r="N966" s="16">
        <f t="shared" si="42"/>
        <v>2.3964917591844888</v>
      </c>
      <c r="O966" s="16">
        <v>5.9340000000000002</v>
      </c>
      <c r="P966" s="124">
        <f t="shared" si="43"/>
        <v>0.53267504488330342</v>
      </c>
      <c r="Q966" s="16">
        <v>729.4</v>
      </c>
      <c r="S966" s="1"/>
    </row>
    <row r="967" spans="1:19" x14ac:dyDescent="0.2">
      <c r="A967" s="39">
        <f t="shared" si="44"/>
        <v>43012</v>
      </c>
      <c r="B967" s="16">
        <v>7.72</v>
      </c>
      <c r="C967" s="16">
        <v>94.47</v>
      </c>
      <c r="D967" s="16">
        <v>24.03</v>
      </c>
      <c r="E967" s="16">
        <v>21.37</v>
      </c>
      <c r="F967" s="16">
        <v>28.33</v>
      </c>
      <c r="G967" s="16">
        <v>3.5</v>
      </c>
      <c r="H967" s="16">
        <v>12.23</v>
      </c>
      <c r="I967" s="16">
        <v>164.75</v>
      </c>
      <c r="J967" s="38">
        <v>3.5710000000000002</v>
      </c>
      <c r="K967" s="16">
        <v>18.690000000000001</v>
      </c>
      <c r="L967" s="16">
        <v>25.02</v>
      </c>
      <c r="M967" s="16">
        <v>44.404863630511997</v>
      </c>
      <c r="N967" s="16">
        <f t="shared" si="42"/>
        <v>2.3758621525153556</v>
      </c>
      <c r="O967" s="16">
        <v>11.179</v>
      </c>
      <c r="P967" s="124">
        <f t="shared" si="43"/>
        <v>0.59812734082397001</v>
      </c>
      <c r="Q967" s="16">
        <v>728.76</v>
      </c>
      <c r="S967" s="1"/>
    </row>
    <row r="968" spans="1:19" x14ac:dyDescent="0.2">
      <c r="A968" s="39">
        <f t="shared" si="44"/>
        <v>43013</v>
      </c>
      <c r="B968" s="16">
        <v>0.125</v>
      </c>
      <c r="C968" s="16">
        <v>92.89</v>
      </c>
      <c r="D968" s="16">
        <v>23.03</v>
      </c>
      <c r="E968" s="16">
        <v>21.57</v>
      </c>
      <c r="F968" s="16">
        <v>25.95</v>
      </c>
      <c r="G968" s="16">
        <v>4.92</v>
      </c>
      <c r="H968" s="16">
        <v>12.7</v>
      </c>
      <c r="I968" s="16">
        <v>176.84</v>
      </c>
      <c r="J968" s="38">
        <v>3.1080000000000001</v>
      </c>
      <c r="K968" s="16">
        <v>15.46</v>
      </c>
      <c r="L968" s="16">
        <v>25.15</v>
      </c>
      <c r="M968" s="16">
        <v>36.947072205369416</v>
      </c>
      <c r="N968" s="16">
        <f t="shared" si="42"/>
        <v>2.3898494311364433</v>
      </c>
      <c r="O968" s="16">
        <v>8.6280000000000001</v>
      </c>
      <c r="P968" s="124">
        <f t="shared" si="43"/>
        <v>0.55808538163001287</v>
      </c>
      <c r="Q968" s="16">
        <v>729.01</v>
      </c>
      <c r="S968" s="1"/>
    </row>
    <row r="969" spans="1:19" x14ac:dyDescent="0.2">
      <c r="A969" s="39">
        <f t="shared" si="44"/>
        <v>43014</v>
      </c>
      <c r="B969" s="16">
        <v>0</v>
      </c>
      <c r="C969" s="16">
        <v>92.41</v>
      </c>
      <c r="D969" s="16">
        <v>23.89</v>
      </c>
      <c r="E969" s="16">
        <v>22.53</v>
      </c>
      <c r="F969" s="16">
        <v>26.92</v>
      </c>
      <c r="G969" s="16">
        <v>5</v>
      </c>
      <c r="H969" s="16">
        <v>13.31</v>
      </c>
      <c r="I969" s="16">
        <v>174.37</v>
      </c>
      <c r="J969" s="38">
        <v>2.6680000000000001</v>
      </c>
      <c r="K969" s="16">
        <v>12.79</v>
      </c>
      <c r="L969" s="16">
        <v>25.01</v>
      </c>
      <c r="M969" s="16">
        <v>30.487719531677275</v>
      </c>
      <c r="N969" s="16">
        <f t="shared" si="42"/>
        <v>2.3837153660420074</v>
      </c>
      <c r="O969" s="16">
        <v>6.6180000000000003</v>
      </c>
      <c r="P969" s="124">
        <f t="shared" si="43"/>
        <v>0.51743549648162634</v>
      </c>
      <c r="Q969" s="16">
        <v>730.65</v>
      </c>
      <c r="S969" s="1"/>
    </row>
    <row r="970" spans="1:19" x14ac:dyDescent="0.2">
      <c r="A970" s="39">
        <f t="shared" si="44"/>
        <v>43015</v>
      </c>
      <c r="B970" s="16">
        <v>0</v>
      </c>
      <c r="C970" s="16">
        <v>85.38</v>
      </c>
      <c r="D970" s="16">
        <v>26.12</v>
      </c>
      <c r="E970" s="16">
        <v>22.71</v>
      </c>
      <c r="F970" s="16">
        <v>32.299999999999997</v>
      </c>
      <c r="G970" s="16">
        <v>2.4700000000000002</v>
      </c>
      <c r="H970" s="16">
        <v>7.8</v>
      </c>
      <c r="I970" s="16">
        <v>132.35</v>
      </c>
      <c r="J970" s="38">
        <v>4.3810000000000002</v>
      </c>
      <c r="K970" s="16">
        <v>22.32</v>
      </c>
      <c r="L970" s="16">
        <v>24.89</v>
      </c>
      <c r="M970" s="16">
        <v>51.700741398660973</v>
      </c>
      <c r="N970" s="16">
        <f t="shared" ref="N970:N1033" si="45">M970/K970</f>
        <v>2.3163414605134847</v>
      </c>
      <c r="O970" s="16">
        <v>10.792</v>
      </c>
      <c r="P970" s="124">
        <f t="shared" si="43"/>
        <v>0.48351254480286737</v>
      </c>
      <c r="Q970" s="16">
        <v>730.78</v>
      </c>
      <c r="S970" s="1"/>
    </row>
    <row r="971" spans="1:19" x14ac:dyDescent="0.2">
      <c r="A971" s="39">
        <f t="shared" si="44"/>
        <v>43016</v>
      </c>
      <c r="B971" s="16">
        <v>1.145</v>
      </c>
      <c r="C971" s="16">
        <v>89.04</v>
      </c>
      <c r="D971" s="16">
        <v>26.12</v>
      </c>
      <c r="E971" s="16">
        <v>23.63</v>
      </c>
      <c r="F971" s="16">
        <v>31.5</v>
      </c>
      <c r="G971" s="16">
        <v>2.84</v>
      </c>
      <c r="H971" s="16">
        <v>8.4499999999999993</v>
      </c>
      <c r="I971" s="16">
        <v>14.57</v>
      </c>
      <c r="J971" s="38">
        <v>3.89</v>
      </c>
      <c r="K971" s="16">
        <v>20.56</v>
      </c>
      <c r="L971" s="16">
        <v>24.69</v>
      </c>
      <c r="M971" s="16">
        <v>48.2842249960472</v>
      </c>
      <c r="N971" s="16">
        <f t="shared" si="45"/>
        <v>2.348454523154047</v>
      </c>
      <c r="O971" s="16">
        <v>10.14</v>
      </c>
      <c r="P971" s="124">
        <f t="shared" si="43"/>
        <v>0.4931906614785993</v>
      </c>
      <c r="Q971" s="16">
        <v>730.2</v>
      </c>
      <c r="S971" s="1"/>
    </row>
    <row r="972" spans="1:19" x14ac:dyDescent="0.2">
      <c r="A972" s="39">
        <f t="shared" si="44"/>
        <v>43017</v>
      </c>
      <c r="B972" s="16">
        <v>13.585000000000001</v>
      </c>
      <c r="C972" s="16">
        <v>88.92</v>
      </c>
      <c r="D972" s="16">
        <v>24.56</v>
      </c>
      <c r="E972" s="16">
        <v>21.81</v>
      </c>
      <c r="F972" s="16">
        <v>30.14</v>
      </c>
      <c r="G972" s="16">
        <v>2.2000000000000002</v>
      </c>
      <c r="H972" s="16">
        <v>9.76</v>
      </c>
      <c r="I972" s="16">
        <v>1.84</v>
      </c>
      <c r="J972" s="38">
        <v>2.9169999999999998</v>
      </c>
      <c r="K972" s="16">
        <v>13.97</v>
      </c>
      <c r="L972" s="16">
        <v>24.77</v>
      </c>
      <c r="M972" s="16">
        <v>33.105381253094201</v>
      </c>
      <c r="N972" s="16">
        <f t="shared" si="45"/>
        <v>2.3697481211950033</v>
      </c>
      <c r="O972" s="16">
        <v>6.91</v>
      </c>
      <c r="P972" s="124">
        <f t="shared" si="43"/>
        <v>0.4946313528990694</v>
      </c>
      <c r="Q972" s="16">
        <v>729.24</v>
      </c>
      <c r="S972" s="1"/>
    </row>
    <row r="973" spans="1:19" x14ac:dyDescent="0.2">
      <c r="A973" s="39">
        <f t="shared" si="44"/>
        <v>43018</v>
      </c>
      <c r="B973" s="16">
        <v>8</v>
      </c>
      <c r="C973" s="16">
        <v>90.07</v>
      </c>
      <c r="D973" s="16">
        <v>24.99</v>
      </c>
      <c r="E973" s="16">
        <v>22.11</v>
      </c>
      <c r="F973" s="16">
        <v>30.41</v>
      </c>
      <c r="G973" s="16">
        <v>2.0299999999999998</v>
      </c>
      <c r="H973" s="16">
        <v>6.8</v>
      </c>
      <c r="I973" s="16">
        <v>17.14</v>
      </c>
      <c r="J973" s="38">
        <v>3.298</v>
      </c>
      <c r="K973" s="16">
        <v>17.2</v>
      </c>
      <c r="L973" s="16">
        <v>24.67</v>
      </c>
      <c r="M973" s="16">
        <v>40.864190384195012</v>
      </c>
      <c r="N973" s="16">
        <f t="shared" si="45"/>
        <v>2.3758250223369193</v>
      </c>
      <c r="O973" s="16">
        <v>8.3870000000000005</v>
      </c>
      <c r="P973" s="124">
        <f t="shared" si="43"/>
        <v>0.48761627906976751</v>
      </c>
      <c r="Q973" s="16">
        <v>728.83</v>
      </c>
      <c r="S973" s="1"/>
    </row>
    <row r="974" spans="1:19" x14ac:dyDescent="0.2">
      <c r="A974" s="39">
        <f t="shared" si="44"/>
        <v>43019</v>
      </c>
      <c r="B974" s="16">
        <v>0.76</v>
      </c>
      <c r="C974" s="16">
        <v>94.51</v>
      </c>
      <c r="D974" s="16">
        <v>24.88</v>
      </c>
      <c r="E974" s="16">
        <v>23.34</v>
      </c>
      <c r="F974" s="16">
        <v>29.36</v>
      </c>
      <c r="G974" s="16">
        <v>2.2000000000000002</v>
      </c>
      <c r="H974" s="16">
        <v>6.98</v>
      </c>
      <c r="I974" s="16">
        <v>316.81</v>
      </c>
      <c r="J974" s="38">
        <v>2.6720000000000002</v>
      </c>
      <c r="K974" s="16">
        <v>13.51</v>
      </c>
      <c r="L974" s="16">
        <v>24.55</v>
      </c>
      <c r="M974" s="16">
        <v>32.110052902738623</v>
      </c>
      <c r="N974" s="16">
        <f t="shared" si="45"/>
        <v>2.3767618728896096</v>
      </c>
      <c r="O974" s="16">
        <v>6.843</v>
      </c>
      <c r="P974" s="124">
        <f t="shared" si="43"/>
        <v>0.50651369356032572</v>
      </c>
      <c r="Q974" s="16">
        <v>728.75</v>
      </c>
      <c r="S974" s="1"/>
    </row>
    <row r="975" spans="1:19" x14ac:dyDescent="0.2">
      <c r="A975" s="39">
        <f t="shared" si="44"/>
        <v>43020</v>
      </c>
      <c r="B975" s="16">
        <v>1.65</v>
      </c>
      <c r="C975" s="16">
        <v>95.16</v>
      </c>
      <c r="D975" s="16">
        <v>24.93</v>
      </c>
      <c r="E975" s="16">
        <v>23.21</v>
      </c>
      <c r="F975" s="16">
        <v>30.54</v>
      </c>
      <c r="G975" s="16">
        <v>2.5299999999999998</v>
      </c>
      <c r="H975" s="16">
        <v>7.08</v>
      </c>
      <c r="I975" s="16">
        <v>343.51</v>
      </c>
      <c r="J975" s="38">
        <v>3.0470000000000002</v>
      </c>
      <c r="K975" s="16">
        <v>15.92</v>
      </c>
      <c r="L975" s="16">
        <v>24.49</v>
      </c>
      <c r="M975" s="16">
        <v>37.641642049858</v>
      </c>
      <c r="N975" s="16">
        <f t="shared" si="45"/>
        <v>2.3644247518755024</v>
      </c>
      <c r="O975" s="16">
        <v>7.8390000000000004</v>
      </c>
      <c r="P975" s="124">
        <f t="shared" si="43"/>
        <v>0.49239949748743722</v>
      </c>
      <c r="Q975" s="16">
        <v>728.8</v>
      </c>
      <c r="S975" s="1"/>
    </row>
    <row r="976" spans="1:19" x14ac:dyDescent="0.2">
      <c r="A976" s="39">
        <f t="shared" si="44"/>
        <v>43021</v>
      </c>
      <c r="B976" s="16">
        <v>0.76</v>
      </c>
      <c r="C976" s="16">
        <v>98.64</v>
      </c>
      <c r="D976" s="16">
        <v>24.55</v>
      </c>
      <c r="E976" s="16">
        <v>22.66</v>
      </c>
      <c r="F976" s="16">
        <v>27.14</v>
      </c>
      <c r="G976" s="16">
        <v>3.29</v>
      </c>
      <c r="H976" s="16">
        <v>7.78</v>
      </c>
      <c r="I976" s="16">
        <v>327.75</v>
      </c>
      <c r="J976" s="38">
        <v>1.609</v>
      </c>
      <c r="K976" s="16">
        <v>8.4499999999999993</v>
      </c>
      <c r="L976" s="16">
        <v>24.37</v>
      </c>
      <c r="M976" s="16">
        <v>20.050509457779327</v>
      </c>
      <c r="N976" s="16">
        <f t="shared" si="45"/>
        <v>2.3728413559502166</v>
      </c>
      <c r="O976" s="16">
        <v>3.9729999999999999</v>
      </c>
      <c r="P976" s="124">
        <f t="shared" si="43"/>
        <v>0.47017751479289943</v>
      </c>
      <c r="Q976" s="16">
        <v>729.01</v>
      </c>
      <c r="S976" s="1"/>
    </row>
    <row r="977" spans="1:19" x14ac:dyDescent="0.2">
      <c r="A977" s="39">
        <f t="shared" si="44"/>
        <v>43022</v>
      </c>
      <c r="B977" s="16">
        <v>46.480000000000004</v>
      </c>
      <c r="C977" s="16">
        <v>98.61</v>
      </c>
      <c r="D977" s="16">
        <v>24.95</v>
      </c>
      <c r="E977" s="16">
        <v>23.37</v>
      </c>
      <c r="F977" s="16">
        <v>28.46</v>
      </c>
      <c r="G977" s="16">
        <v>2.6</v>
      </c>
      <c r="H977" s="16">
        <v>7.12</v>
      </c>
      <c r="I977" s="16">
        <v>319.44</v>
      </c>
      <c r="J977" s="38">
        <v>1.546</v>
      </c>
      <c r="K977" s="16">
        <v>7.93</v>
      </c>
      <c r="L977" s="16">
        <v>24.27</v>
      </c>
      <c r="M977" s="16">
        <v>18.778009809859451</v>
      </c>
      <c r="N977" s="16">
        <f t="shared" si="45"/>
        <v>2.3679709722395272</v>
      </c>
      <c r="O977" s="16">
        <v>3.8460000000000001</v>
      </c>
      <c r="P977" s="124">
        <f t="shared" si="43"/>
        <v>0.48499369482976046</v>
      </c>
      <c r="Q977" s="16">
        <v>729.2</v>
      </c>
      <c r="S977" s="1"/>
    </row>
    <row r="978" spans="1:19" x14ac:dyDescent="0.2">
      <c r="A978" s="39">
        <f t="shared" si="44"/>
        <v>43023</v>
      </c>
      <c r="B978" s="16">
        <v>0.25</v>
      </c>
      <c r="C978" s="16">
        <v>87.08</v>
      </c>
      <c r="D978" s="16">
        <v>26.85</v>
      </c>
      <c r="E978" s="16">
        <v>24.09</v>
      </c>
      <c r="F978" s="16">
        <v>32.020000000000003</v>
      </c>
      <c r="G978" s="16">
        <v>3.22</v>
      </c>
      <c r="H978" s="16">
        <v>8.2899999999999991</v>
      </c>
      <c r="I978" s="16">
        <v>30.97</v>
      </c>
      <c r="J978" s="38">
        <v>4.78</v>
      </c>
      <c r="K978" s="16">
        <v>24.17</v>
      </c>
      <c r="L978" s="16">
        <v>24.27</v>
      </c>
      <c r="M978" s="16">
        <v>56.00190771267151</v>
      </c>
      <c r="N978" s="16">
        <f t="shared" si="45"/>
        <v>2.3170007328370503</v>
      </c>
      <c r="O978" s="16">
        <v>12.441000000000001</v>
      </c>
      <c r="P978" s="124">
        <f t="shared" si="43"/>
        <v>0.5147290028961522</v>
      </c>
      <c r="Q978" s="16">
        <v>728.79</v>
      </c>
      <c r="S978" s="1"/>
    </row>
    <row r="979" spans="1:19" x14ac:dyDescent="0.2">
      <c r="A979" s="39">
        <f t="shared" si="44"/>
        <v>43024</v>
      </c>
      <c r="B979" s="16">
        <v>6.2249999999999996</v>
      </c>
      <c r="C979" s="16">
        <v>93.4</v>
      </c>
      <c r="D979" s="16">
        <v>25.89</v>
      </c>
      <c r="E979" s="16">
        <v>23.89</v>
      </c>
      <c r="F979" s="16">
        <v>29.58</v>
      </c>
      <c r="G979" s="16">
        <v>2.89</v>
      </c>
      <c r="H979" s="16">
        <v>9.4700000000000006</v>
      </c>
      <c r="I979" s="16">
        <v>345.18</v>
      </c>
      <c r="J979" s="38">
        <v>2.5630000000000002</v>
      </c>
      <c r="K979" s="16">
        <v>12.27</v>
      </c>
      <c r="L979" s="16">
        <v>24.21</v>
      </c>
      <c r="M979" s="16">
        <v>28.603075668282631</v>
      </c>
      <c r="N979" s="16">
        <f t="shared" si="45"/>
        <v>2.3311390112699781</v>
      </c>
      <c r="O979" s="16">
        <v>6.0380000000000003</v>
      </c>
      <c r="P979" s="124">
        <f t="shared" si="43"/>
        <v>0.49209453952730242</v>
      </c>
      <c r="Q979" s="16">
        <v>728.86</v>
      </c>
      <c r="S979" s="1"/>
    </row>
    <row r="980" spans="1:19" x14ac:dyDescent="0.2">
      <c r="A980" s="39">
        <f t="shared" si="44"/>
        <v>43025</v>
      </c>
      <c r="B980" s="16">
        <v>0.25</v>
      </c>
      <c r="C980" s="16">
        <v>97.22</v>
      </c>
      <c r="D980" s="16">
        <v>25.16</v>
      </c>
      <c r="E980" s="16">
        <v>23.27</v>
      </c>
      <c r="F980" s="16">
        <v>28.98</v>
      </c>
      <c r="G980" s="16">
        <v>3.13</v>
      </c>
      <c r="H980" s="16">
        <v>9.8800000000000008</v>
      </c>
      <c r="I980" s="16">
        <v>310.97000000000003</v>
      </c>
      <c r="J980" s="38">
        <v>2.444</v>
      </c>
      <c r="K980" s="16">
        <v>13.32</v>
      </c>
      <c r="L980" s="16">
        <v>24.12</v>
      </c>
      <c r="M980" s="16">
        <v>30.91462208194697</v>
      </c>
      <c r="N980" s="16">
        <f t="shared" si="45"/>
        <v>2.3209175737197425</v>
      </c>
      <c r="O980" s="16">
        <v>7.9820000000000002</v>
      </c>
      <c r="P980" s="124">
        <f t="shared" si="43"/>
        <v>0.59924924924924927</v>
      </c>
      <c r="Q980" s="16">
        <v>728.74</v>
      </c>
      <c r="S980" s="1"/>
    </row>
    <row r="981" spans="1:19" x14ac:dyDescent="0.2">
      <c r="A981" s="39">
        <f t="shared" si="44"/>
        <v>43026</v>
      </c>
      <c r="B981" s="16">
        <v>15.365</v>
      </c>
      <c r="C981" s="16">
        <v>98.82</v>
      </c>
      <c r="D981" s="16">
        <v>25.04</v>
      </c>
      <c r="E981" s="16">
        <v>23.47</v>
      </c>
      <c r="F981" s="16">
        <v>29.61</v>
      </c>
      <c r="G981" s="16">
        <v>2.58</v>
      </c>
      <c r="H981" s="16">
        <v>7.19</v>
      </c>
      <c r="I981" s="16">
        <v>316.92</v>
      </c>
      <c r="J981" s="38">
        <v>1.758</v>
      </c>
      <c r="K981" s="16">
        <v>9.14</v>
      </c>
      <c r="L981" s="16">
        <v>24.01</v>
      </c>
      <c r="M981" s="16">
        <v>21.690122834923237</v>
      </c>
      <c r="N981" s="16">
        <f t="shared" si="45"/>
        <v>2.3730987784379907</v>
      </c>
      <c r="O981" s="16">
        <v>5.2439999999999998</v>
      </c>
      <c r="P981" s="124">
        <f t="shared" si="43"/>
        <v>0.57374179431072203</v>
      </c>
      <c r="Q981" s="16">
        <v>728.88</v>
      </c>
      <c r="S981" s="1"/>
    </row>
    <row r="982" spans="1:19" x14ac:dyDescent="0.2">
      <c r="A982" s="39">
        <f t="shared" si="44"/>
        <v>43027</v>
      </c>
      <c r="B982" s="16">
        <v>29.59</v>
      </c>
      <c r="C982" s="16">
        <v>97.31</v>
      </c>
      <c r="D982" s="16">
        <v>25.25</v>
      </c>
      <c r="E982" s="16">
        <v>23.77</v>
      </c>
      <c r="F982" s="16">
        <v>29.32</v>
      </c>
      <c r="G982" s="16">
        <v>1.96</v>
      </c>
      <c r="H982" s="16">
        <v>6.45</v>
      </c>
      <c r="I982" s="16">
        <v>276.68</v>
      </c>
      <c r="J982" s="38">
        <v>2.7559999999999998</v>
      </c>
      <c r="K982" s="16">
        <v>15.19</v>
      </c>
      <c r="L982" s="16">
        <v>23.95</v>
      </c>
      <c r="M982" s="16">
        <v>35.420038067853397</v>
      </c>
      <c r="N982" s="16">
        <f t="shared" si="45"/>
        <v>2.3317997411358391</v>
      </c>
      <c r="O982" s="16">
        <v>9.5820000000000007</v>
      </c>
      <c r="P982" s="124">
        <f t="shared" si="43"/>
        <v>0.63080974325213968</v>
      </c>
      <c r="Q982" s="16">
        <v>728.86</v>
      </c>
      <c r="S982" s="1"/>
    </row>
    <row r="983" spans="1:19" x14ac:dyDescent="0.2">
      <c r="A983" s="39">
        <f t="shared" si="44"/>
        <v>43028</v>
      </c>
      <c r="B983" s="16">
        <v>0.25</v>
      </c>
      <c r="C983" s="16">
        <v>97.22</v>
      </c>
      <c r="D983" s="16">
        <v>25.38</v>
      </c>
      <c r="E983" s="16">
        <v>23.15</v>
      </c>
      <c r="F983" s="16">
        <v>29.42</v>
      </c>
      <c r="G983" s="16">
        <v>2.68</v>
      </c>
      <c r="H983" s="16">
        <v>6.37</v>
      </c>
      <c r="I983" s="16">
        <v>312.56</v>
      </c>
      <c r="J983" s="38">
        <v>2.6659999999999999</v>
      </c>
      <c r="K983" s="16">
        <v>14.5</v>
      </c>
      <c r="L983" s="16">
        <v>23.87</v>
      </c>
      <c r="M983" s="16">
        <v>33.143829266627897</v>
      </c>
      <c r="N983" s="16">
        <f t="shared" si="45"/>
        <v>2.2857813287329583</v>
      </c>
      <c r="O983" s="16">
        <v>8.0079999999999991</v>
      </c>
      <c r="P983" s="124">
        <f t="shared" si="43"/>
        <v>0.55227586206896551</v>
      </c>
      <c r="Q983" s="16">
        <v>728.4</v>
      </c>
      <c r="S983" s="1"/>
    </row>
    <row r="984" spans="1:19" x14ac:dyDescent="0.2">
      <c r="A984" s="39">
        <f t="shared" si="44"/>
        <v>43029</v>
      </c>
      <c r="B984" s="16">
        <v>0</v>
      </c>
      <c r="C984" s="16">
        <v>95.89</v>
      </c>
      <c r="D984" s="16">
        <v>25.57</v>
      </c>
      <c r="E984" s="16">
        <v>23.33</v>
      </c>
      <c r="F984" s="16">
        <v>29.66</v>
      </c>
      <c r="G984" s="16">
        <v>2.3199999999999998</v>
      </c>
      <c r="H984" s="16">
        <v>8.43</v>
      </c>
      <c r="I984" s="16">
        <v>315.01</v>
      </c>
      <c r="J984" s="38">
        <v>2.85</v>
      </c>
      <c r="K984" s="16">
        <v>15.44</v>
      </c>
      <c r="L984" s="16">
        <v>23.83</v>
      </c>
      <c r="M984" s="16">
        <v>35.399215660523915</v>
      </c>
      <c r="N984" s="16">
        <f t="shared" si="45"/>
        <v>2.2926953148007718</v>
      </c>
      <c r="O984" s="16">
        <v>8.6199999999999992</v>
      </c>
      <c r="P984" s="124">
        <f t="shared" si="43"/>
        <v>0.55829015544041449</v>
      </c>
      <c r="Q984" s="16">
        <v>728.56</v>
      </c>
      <c r="S984" s="1"/>
    </row>
    <row r="985" spans="1:19" x14ac:dyDescent="0.2">
      <c r="A985" s="39">
        <f t="shared" si="44"/>
        <v>43030</v>
      </c>
      <c r="B985" s="16">
        <v>80.14</v>
      </c>
      <c r="C985" s="16">
        <v>96.69</v>
      </c>
      <c r="D985" s="16">
        <v>24.54</v>
      </c>
      <c r="E985" s="16">
        <v>21.6</v>
      </c>
      <c r="F985" s="16">
        <v>30.8</v>
      </c>
      <c r="G985" s="16">
        <v>1.73</v>
      </c>
      <c r="H985" s="16">
        <v>19.8</v>
      </c>
      <c r="I985" s="16">
        <v>187.2</v>
      </c>
      <c r="J985" s="38">
        <v>1.855</v>
      </c>
      <c r="K985" s="16">
        <v>9.4600000000000009</v>
      </c>
      <c r="L985" s="16">
        <v>23.8</v>
      </c>
      <c r="M985" s="16">
        <v>21.32879790773686</v>
      </c>
      <c r="N985" s="16">
        <f t="shared" si="45"/>
        <v>2.2546297999721836</v>
      </c>
      <c r="O985" s="16">
        <v>5.3860000000000001</v>
      </c>
      <c r="P985" s="124">
        <f t="shared" si="43"/>
        <v>0.56934460887949256</v>
      </c>
      <c r="Q985" s="16">
        <v>728.68</v>
      </c>
      <c r="S985" s="1"/>
    </row>
    <row r="986" spans="1:19" x14ac:dyDescent="0.2">
      <c r="A986" s="39">
        <f t="shared" si="44"/>
        <v>43031</v>
      </c>
      <c r="B986" s="16">
        <v>3.56</v>
      </c>
      <c r="C986" s="16">
        <v>97.28</v>
      </c>
      <c r="D986" s="16">
        <v>24.49</v>
      </c>
      <c r="E986" s="16">
        <v>23.09</v>
      </c>
      <c r="F986" s="16">
        <v>28.65</v>
      </c>
      <c r="G986" s="16">
        <v>2.34</v>
      </c>
      <c r="H986" s="16">
        <v>6.31</v>
      </c>
      <c r="I986" s="16">
        <v>149.44</v>
      </c>
      <c r="J986" s="38">
        <v>2.3809999999999998</v>
      </c>
      <c r="K986" s="16">
        <v>12.3</v>
      </c>
      <c r="L986" s="16">
        <v>23.75</v>
      </c>
      <c r="M986" s="16">
        <v>29.153703062103478</v>
      </c>
      <c r="N986" s="16">
        <f t="shared" si="45"/>
        <v>2.370219761146624</v>
      </c>
      <c r="O986" s="16">
        <v>6.9119999999999999</v>
      </c>
      <c r="P986" s="124">
        <f t="shared" si="43"/>
        <v>0.56195121951219507</v>
      </c>
      <c r="Q986" s="16">
        <v>728.91</v>
      </c>
      <c r="S986" s="1"/>
    </row>
    <row r="987" spans="1:19" x14ac:dyDescent="0.2">
      <c r="A987" s="39">
        <f t="shared" si="44"/>
        <v>43032</v>
      </c>
      <c r="B987" s="16">
        <v>13.205</v>
      </c>
      <c r="C987" s="16">
        <v>96.28</v>
      </c>
      <c r="D987" s="16">
        <v>24.23</v>
      </c>
      <c r="E987" s="16">
        <v>22.05</v>
      </c>
      <c r="F987" s="16">
        <v>28.95</v>
      </c>
      <c r="G987" s="16">
        <v>4.0599999999999996</v>
      </c>
      <c r="H987" s="16">
        <v>14.05</v>
      </c>
      <c r="I987" s="16">
        <v>157.47</v>
      </c>
      <c r="J987" s="38">
        <v>2.649</v>
      </c>
      <c r="K987" s="16">
        <v>14</v>
      </c>
      <c r="L987" s="16">
        <v>23.71</v>
      </c>
      <c r="M987" s="16">
        <v>31.288820613664853</v>
      </c>
      <c r="N987" s="16">
        <f t="shared" si="45"/>
        <v>2.2349157581189183</v>
      </c>
      <c r="O987" s="16">
        <v>8.6660000000000004</v>
      </c>
      <c r="P987" s="124">
        <f t="shared" si="43"/>
        <v>0.61899999999999999</v>
      </c>
      <c r="Q987" s="16">
        <v>728.83</v>
      </c>
      <c r="S987" s="1"/>
    </row>
    <row r="988" spans="1:19" x14ac:dyDescent="0.2">
      <c r="A988" s="39">
        <f t="shared" si="44"/>
        <v>43033</v>
      </c>
      <c r="B988" s="16">
        <v>0.63500000000000001</v>
      </c>
      <c r="C988" s="16">
        <v>94.71</v>
      </c>
      <c r="D988" s="16">
        <v>23.92</v>
      </c>
      <c r="E988" s="16">
        <v>21.93</v>
      </c>
      <c r="F988" s="16">
        <v>27</v>
      </c>
      <c r="G988" s="16">
        <v>4.04</v>
      </c>
      <c r="H988" s="16">
        <v>11.19</v>
      </c>
      <c r="I988" s="16">
        <v>166.78</v>
      </c>
      <c r="J988" s="38">
        <v>2.9359999999999999</v>
      </c>
      <c r="K988" s="16">
        <v>15.31</v>
      </c>
      <c r="L988" s="16">
        <v>23.76</v>
      </c>
      <c r="M988" s="16">
        <v>35.836054214291082</v>
      </c>
      <c r="N988" s="16">
        <f t="shared" si="45"/>
        <v>2.3406958990392606</v>
      </c>
      <c r="O988" s="16">
        <v>8.452</v>
      </c>
      <c r="P988" s="124">
        <f t="shared" si="43"/>
        <v>0.55205747877204436</v>
      </c>
      <c r="Q988" s="16">
        <v>729.24</v>
      </c>
      <c r="S988" s="1"/>
    </row>
    <row r="989" spans="1:19" x14ac:dyDescent="0.2">
      <c r="A989" s="39">
        <f t="shared" si="44"/>
        <v>43034</v>
      </c>
      <c r="B989" s="16">
        <v>0</v>
      </c>
      <c r="C989" s="16">
        <v>90.76</v>
      </c>
      <c r="D989" s="16">
        <v>24.95</v>
      </c>
      <c r="E989" s="16">
        <v>22.26</v>
      </c>
      <c r="F989" s="16">
        <v>30.55</v>
      </c>
      <c r="G989" s="16">
        <v>2.98</v>
      </c>
      <c r="H989" s="16">
        <v>9.5500000000000007</v>
      </c>
      <c r="I989" s="16">
        <v>165.15</v>
      </c>
      <c r="J989" s="38">
        <v>4.3369999999999997</v>
      </c>
      <c r="K989" s="16">
        <v>22.58</v>
      </c>
      <c r="L989" s="16">
        <v>23.71</v>
      </c>
      <c r="M989" s="16">
        <v>51.385294887623793</v>
      </c>
      <c r="N989" s="16">
        <f t="shared" si="45"/>
        <v>2.2756995078664213</v>
      </c>
      <c r="O989" s="16">
        <v>12.304</v>
      </c>
      <c r="P989" s="124">
        <f t="shared" si="43"/>
        <v>0.54490699734278125</v>
      </c>
      <c r="Q989" s="16">
        <v>729.25</v>
      </c>
      <c r="S989" s="1"/>
    </row>
    <row r="990" spans="1:19" x14ac:dyDescent="0.2">
      <c r="A990" s="39">
        <f t="shared" si="44"/>
        <v>43035</v>
      </c>
      <c r="B990" s="16">
        <v>0.51</v>
      </c>
      <c r="C990" s="16">
        <v>94.32</v>
      </c>
      <c r="D990" s="16">
        <v>24.69</v>
      </c>
      <c r="E990" s="16">
        <v>22.47</v>
      </c>
      <c r="F990" s="16">
        <v>30.42</v>
      </c>
      <c r="G990" s="16">
        <v>1.92</v>
      </c>
      <c r="H990" s="16">
        <v>7.45</v>
      </c>
      <c r="I990" s="16">
        <v>109.76</v>
      </c>
      <c r="J990" s="38">
        <v>2.4980000000000002</v>
      </c>
      <c r="K990" s="16">
        <v>13.18</v>
      </c>
      <c r="L990" s="16">
        <v>23.51</v>
      </c>
      <c r="M990" s="16">
        <v>29.749949671982279</v>
      </c>
      <c r="N990" s="16">
        <f t="shared" si="45"/>
        <v>2.2572040722293081</v>
      </c>
      <c r="O990" s="16">
        <v>6.3289999999999997</v>
      </c>
      <c r="P990" s="124">
        <f t="shared" si="43"/>
        <v>0.48019726858877088</v>
      </c>
      <c r="Q990" s="16">
        <v>729.53</v>
      </c>
      <c r="S990" s="1"/>
    </row>
    <row r="991" spans="1:19" x14ac:dyDescent="0.2">
      <c r="A991" s="39">
        <f t="shared" si="44"/>
        <v>43036</v>
      </c>
      <c r="B991" s="16">
        <v>5.08</v>
      </c>
      <c r="C991" s="16">
        <v>95.97</v>
      </c>
      <c r="D991" s="16">
        <v>22.78</v>
      </c>
      <c r="E991" s="16">
        <v>21.24</v>
      </c>
      <c r="F991" s="16">
        <v>23.86</v>
      </c>
      <c r="G991" s="16">
        <v>2.88</v>
      </c>
      <c r="H991" s="16">
        <v>9.74</v>
      </c>
      <c r="I991" s="16">
        <v>25.82</v>
      </c>
      <c r="J991" s="38">
        <v>1.0980000000000001</v>
      </c>
      <c r="K991" s="16">
        <v>5.25</v>
      </c>
      <c r="L991" s="16">
        <v>23.7</v>
      </c>
      <c r="M991" s="16">
        <v>12.630820446048796</v>
      </c>
      <c r="N991" s="16">
        <f t="shared" si="45"/>
        <v>2.4058705611521516</v>
      </c>
      <c r="O991" s="16">
        <v>1.5369999999999999</v>
      </c>
      <c r="P991" s="124">
        <f t="shared" si="43"/>
        <v>0.29276190476190472</v>
      </c>
      <c r="Q991" s="16">
        <v>730.7</v>
      </c>
      <c r="S991" s="1"/>
    </row>
    <row r="992" spans="1:19" x14ac:dyDescent="0.2">
      <c r="A992" s="39">
        <f t="shared" si="44"/>
        <v>43037</v>
      </c>
      <c r="B992" s="16">
        <v>7.24</v>
      </c>
      <c r="C992" s="16">
        <v>95.23</v>
      </c>
      <c r="D992" s="16">
        <v>24.14</v>
      </c>
      <c r="E992" s="16">
        <v>21.85</v>
      </c>
      <c r="F992" s="16">
        <v>30.84</v>
      </c>
      <c r="G992" s="16">
        <v>1.72</v>
      </c>
      <c r="H992" s="16">
        <v>6.55</v>
      </c>
      <c r="I992" s="16">
        <v>131.34</v>
      </c>
      <c r="J992" s="38">
        <v>2.4140000000000001</v>
      </c>
      <c r="K992" s="16">
        <v>12.66</v>
      </c>
      <c r="L992" s="16">
        <v>23.43</v>
      </c>
      <c r="M992" s="16">
        <v>28.727318912016258</v>
      </c>
      <c r="N992" s="16">
        <f t="shared" si="45"/>
        <v>2.2691405143772716</v>
      </c>
      <c r="O992" s="16">
        <v>6.1109999999999998</v>
      </c>
      <c r="P992" s="124">
        <f t="shared" si="43"/>
        <v>0.48270142180094783</v>
      </c>
      <c r="Q992" s="16">
        <v>731.03</v>
      </c>
      <c r="S992" s="1"/>
    </row>
    <row r="993" spans="1:19" x14ac:dyDescent="0.2">
      <c r="A993" s="39">
        <f t="shared" si="44"/>
        <v>43038</v>
      </c>
      <c r="B993" s="16">
        <v>2.16</v>
      </c>
      <c r="C993" s="16">
        <v>92.04</v>
      </c>
      <c r="D993" s="16">
        <v>24.68</v>
      </c>
      <c r="E993" s="16">
        <v>22.2</v>
      </c>
      <c r="F993" s="16">
        <v>29.43</v>
      </c>
      <c r="G993" s="16">
        <v>2.4500000000000002</v>
      </c>
      <c r="H993" s="16">
        <v>9.33</v>
      </c>
      <c r="I993" s="16">
        <v>356.28</v>
      </c>
      <c r="J993" s="38">
        <v>2.7519999999999998</v>
      </c>
      <c r="K993" s="16">
        <v>14.13</v>
      </c>
      <c r="L993" s="16">
        <v>23.38</v>
      </c>
      <c r="M993" s="16">
        <v>32.191096131265837</v>
      </c>
      <c r="N993" s="16">
        <f t="shared" si="45"/>
        <v>2.2782092095729536</v>
      </c>
      <c r="O993" s="16">
        <v>6.38</v>
      </c>
      <c r="P993" s="124">
        <f t="shared" si="43"/>
        <v>0.45152158527954706</v>
      </c>
      <c r="Q993" s="16">
        <v>730.88</v>
      </c>
      <c r="S993" s="1"/>
    </row>
    <row r="994" spans="1:19" x14ac:dyDescent="0.2">
      <c r="A994" s="39">
        <f t="shared" si="44"/>
        <v>43039</v>
      </c>
      <c r="B994" s="16">
        <v>0.38</v>
      </c>
      <c r="C994" s="16">
        <v>92.23</v>
      </c>
      <c r="D994" s="16">
        <v>24.76</v>
      </c>
      <c r="E994" s="16">
        <v>22.11</v>
      </c>
      <c r="F994" s="16">
        <v>29.12</v>
      </c>
      <c r="G994" s="16">
        <v>3.24</v>
      </c>
      <c r="H994" s="16">
        <v>9.4499999999999993</v>
      </c>
      <c r="I994" s="16">
        <v>345.52</v>
      </c>
      <c r="J994" s="38">
        <v>2.907</v>
      </c>
      <c r="K994" s="16">
        <v>15.71</v>
      </c>
      <c r="L994" s="16">
        <v>23.27</v>
      </c>
      <c r="M994" s="16">
        <v>35.284649220196521</v>
      </c>
      <c r="N994" s="16">
        <f t="shared" si="45"/>
        <v>2.2459993138253673</v>
      </c>
      <c r="O994" s="16">
        <v>7.5019999999999998</v>
      </c>
      <c r="P994" s="124">
        <f t="shared" si="43"/>
        <v>0.47753023551877782</v>
      </c>
      <c r="Q994" s="16">
        <v>730.48</v>
      </c>
      <c r="S994" s="1"/>
    </row>
    <row r="995" spans="1:19" x14ac:dyDescent="0.2">
      <c r="A995" s="39">
        <f t="shared" si="44"/>
        <v>43040</v>
      </c>
      <c r="B995" s="16">
        <v>4.5750000000000002</v>
      </c>
      <c r="C995" s="16">
        <v>94.05</v>
      </c>
      <c r="D995" s="16">
        <v>25.17</v>
      </c>
      <c r="E995" s="16">
        <v>22.99</v>
      </c>
      <c r="F995" s="16">
        <v>28.23</v>
      </c>
      <c r="G995" s="16">
        <v>2.72</v>
      </c>
      <c r="H995" s="16">
        <v>7.35</v>
      </c>
      <c r="I995" s="16">
        <v>354.89</v>
      </c>
      <c r="J995" s="38">
        <v>2.4940000000000002</v>
      </c>
      <c r="K995" s="16">
        <v>13.85</v>
      </c>
      <c r="L995" s="16">
        <v>23.14</v>
      </c>
      <c r="M995" s="16">
        <v>31.465249475767813</v>
      </c>
      <c r="N995" s="16">
        <f t="shared" si="45"/>
        <v>2.271859167925474</v>
      </c>
      <c r="O995" s="16">
        <v>6.6050000000000004</v>
      </c>
      <c r="P995" s="124">
        <f t="shared" si="43"/>
        <v>0.47689530685920584</v>
      </c>
      <c r="Q995" s="16">
        <v>729.73</v>
      </c>
      <c r="S995" s="1"/>
    </row>
    <row r="996" spans="1:19" x14ac:dyDescent="0.2">
      <c r="A996" s="39">
        <f t="shared" si="44"/>
        <v>43041</v>
      </c>
      <c r="B996" s="16">
        <v>0.25</v>
      </c>
      <c r="C996" s="16">
        <v>93.46</v>
      </c>
      <c r="D996" s="16">
        <v>25.62</v>
      </c>
      <c r="E996" s="16">
        <v>23.49</v>
      </c>
      <c r="F996" s="16">
        <v>29.47</v>
      </c>
      <c r="G996" s="16">
        <v>1.64</v>
      </c>
      <c r="H996" s="16">
        <v>5.65</v>
      </c>
      <c r="I996" s="16">
        <v>337.43</v>
      </c>
      <c r="J996" s="38">
        <v>2.4870000000000001</v>
      </c>
      <c r="K996" s="16">
        <v>12.86</v>
      </c>
      <c r="L996" s="16">
        <v>23.02</v>
      </c>
      <c r="M996" s="16">
        <v>29.659661640200898</v>
      </c>
      <c r="N996" s="16">
        <f t="shared" si="45"/>
        <v>2.3063500497823406</v>
      </c>
      <c r="O996" s="16">
        <v>5.95</v>
      </c>
      <c r="P996" s="124">
        <f t="shared" si="43"/>
        <v>0.4626749611197512</v>
      </c>
      <c r="Q996" s="16">
        <v>729.8</v>
      </c>
      <c r="S996" s="1"/>
    </row>
    <row r="997" spans="1:19" x14ac:dyDescent="0.2">
      <c r="A997" s="39">
        <f t="shared" si="44"/>
        <v>43042</v>
      </c>
      <c r="B997" s="16">
        <v>0.63500000000000001</v>
      </c>
      <c r="C997" s="16">
        <v>92.1</v>
      </c>
      <c r="D997" s="16">
        <v>25.09</v>
      </c>
      <c r="E997" s="16">
        <v>22.85</v>
      </c>
      <c r="F997" s="16">
        <v>29.24</v>
      </c>
      <c r="G997" s="16">
        <v>2.36</v>
      </c>
      <c r="H997" s="16">
        <v>6.55</v>
      </c>
      <c r="I997" s="16">
        <v>330.43</v>
      </c>
      <c r="J997" s="38">
        <v>3.0179999999999998</v>
      </c>
      <c r="K997" s="16">
        <v>16.18</v>
      </c>
      <c r="L997" s="16">
        <v>23.08</v>
      </c>
      <c r="M997" s="16">
        <v>36.454332831925157</v>
      </c>
      <c r="N997" s="16">
        <f t="shared" si="45"/>
        <v>2.2530490007370307</v>
      </c>
      <c r="O997" s="16">
        <v>8.5980000000000008</v>
      </c>
      <c r="P997" s="124">
        <f t="shared" si="43"/>
        <v>0.53139678615574792</v>
      </c>
      <c r="Q997" s="16">
        <v>729.82</v>
      </c>
      <c r="S997" s="1"/>
    </row>
    <row r="998" spans="1:19" x14ac:dyDescent="0.2">
      <c r="A998" s="39">
        <f t="shared" si="44"/>
        <v>43043</v>
      </c>
      <c r="B998" s="16">
        <v>33.78</v>
      </c>
      <c r="C998" s="16">
        <v>96.25</v>
      </c>
      <c r="D998" s="16">
        <v>23.73</v>
      </c>
      <c r="E998" s="16">
        <v>22.09</v>
      </c>
      <c r="F998" s="16">
        <v>28.98</v>
      </c>
      <c r="G998" s="16">
        <v>1.87</v>
      </c>
      <c r="H998" s="16">
        <v>10.17</v>
      </c>
      <c r="I998" s="16">
        <v>315.19</v>
      </c>
      <c r="J998" s="38">
        <v>1.804</v>
      </c>
      <c r="K998" s="16">
        <v>9.7799999999999994</v>
      </c>
      <c r="L998" s="16">
        <v>23.07</v>
      </c>
      <c r="M998" s="16">
        <v>22.350564667398764</v>
      </c>
      <c r="N998" s="16">
        <f t="shared" si="45"/>
        <v>2.285333810572471</v>
      </c>
      <c r="O998" s="16">
        <v>5.38</v>
      </c>
      <c r="P998" s="124">
        <f t="shared" si="43"/>
        <v>0.55010224948875253</v>
      </c>
      <c r="Q998" s="16">
        <v>729.48</v>
      </c>
      <c r="S998" s="1"/>
    </row>
    <row r="999" spans="1:19" x14ac:dyDescent="0.2">
      <c r="A999" s="39">
        <f t="shared" si="44"/>
        <v>43044</v>
      </c>
      <c r="B999" s="16">
        <v>43.43</v>
      </c>
      <c r="C999" s="16">
        <v>96.99</v>
      </c>
      <c r="D999" s="16">
        <v>23.48</v>
      </c>
      <c r="E999" s="16">
        <v>22.08</v>
      </c>
      <c r="F999" s="16">
        <v>28.14</v>
      </c>
      <c r="G999" s="16">
        <v>1.63</v>
      </c>
      <c r="H999" s="16">
        <v>6.49</v>
      </c>
      <c r="I999" s="16">
        <v>233.29</v>
      </c>
      <c r="J999" s="38">
        <v>1.8560000000000001</v>
      </c>
      <c r="K999" s="16">
        <v>9.74</v>
      </c>
      <c r="L999" s="16">
        <v>22.98</v>
      </c>
      <c r="M999" s="16">
        <v>22.727614400120267</v>
      </c>
      <c r="N999" s="16">
        <f t="shared" si="45"/>
        <v>2.3334306365626558</v>
      </c>
      <c r="O999" s="16">
        <v>5.0129999999999999</v>
      </c>
      <c r="P999" s="124">
        <f t="shared" ref="P999:P1062" si="46">O999/K999</f>
        <v>0.51468172484599584</v>
      </c>
      <c r="Q999" s="16">
        <v>730.45</v>
      </c>
      <c r="S999" s="1"/>
    </row>
    <row r="1000" spans="1:19" x14ac:dyDescent="0.2">
      <c r="A1000" s="39">
        <f t="shared" si="44"/>
        <v>43045</v>
      </c>
      <c r="B1000" s="16">
        <v>0.125</v>
      </c>
      <c r="C1000" s="16">
        <v>93.56</v>
      </c>
      <c r="D1000" s="16">
        <v>24.38</v>
      </c>
      <c r="E1000" s="16">
        <v>22.01</v>
      </c>
      <c r="F1000" s="16">
        <v>27.84</v>
      </c>
      <c r="G1000" s="16">
        <v>2.72</v>
      </c>
      <c r="H1000" s="16">
        <v>9.3699999999999992</v>
      </c>
      <c r="I1000" s="16">
        <v>319.16000000000003</v>
      </c>
      <c r="J1000" s="38">
        <v>3.7589999999999999</v>
      </c>
      <c r="K1000" s="16">
        <v>21.26</v>
      </c>
      <c r="L1000" s="16">
        <v>22.9</v>
      </c>
      <c r="M1000" s="16">
        <v>47.659379976101754</v>
      </c>
      <c r="N1000" s="16">
        <f t="shared" si="45"/>
        <v>2.2417394156209665</v>
      </c>
      <c r="O1000" s="16">
        <v>11.423999999999999</v>
      </c>
      <c r="P1000" s="124">
        <f t="shared" si="46"/>
        <v>0.53734713076199425</v>
      </c>
      <c r="Q1000" s="16">
        <v>730.47</v>
      </c>
      <c r="S1000" s="1"/>
    </row>
    <row r="1001" spans="1:19" x14ac:dyDescent="0.2">
      <c r="A1001" s="39">
        <f t="shared" si="44"/>
        <v>43046</v>
      </c>
      <c r="B1001" s="16">
        <v>12.32</v>
      </c>
      <c r="C1001" s="16">
        <v>97.18</v>
      </c>
      <c r="D1001" s="16">
        <v>23.56</v>
      </c>
      <c r="E1001" s="16">
        <v>22.18</v>
      </c>
      <c r="F1001" s="16">
        <v>26.7</v>
      </c>
      <c r="G1001" s="16">
        <v>2.85</v>
      </c>
      <c r="H1001" s="16">
        <v>7.72</v>
      </c>
      <c r="I1001" s="16">
        <v>335.57</v>
      </c>
      <c r="J1001" s="38">
        <v>1.9370000000000001</v>
      </c>
      <c r="K1001" s="16">
        <v>10.65</v>
      </c>
      <c r="L1001" s="16">
        <v>22.87</v>
      </c>
      <c r="M1001" s="16">
        <v>24.833615141432528</v>
      </c>
      <c r="N1001" s="16">
        <f t="shared" si="45"/>
        <v>2.3317948489608007</v>
      </c>
      <c r="O1001" s="16">
        <v>5.2370000000000001</v>
      </c>
      <c r="P1001" s="124">
        <f t="shared" si="46"/>
        <v>0.49173708920187792</v>
      </c>
      <c r="Q1001" s="16">
        <v>729.37</v>
      </c>
      <c r="S1001" s="1"/>
    </row>
    <row r="1002" spans="1:19" x14ac:dyDescent="0.2">
      <c r="A1002" s="39">
        <f t="shared" si="44"/>
        <v>43047</v>
      </c>
      <c r="B1002" s="16">
        <v>32.89</v>
      </c>
      <c r="C1002" s="16">
        <v>95.84</v>
      </c>
      <c r="D1002" s="16">
        <v>23.9</v>
      </c>
      <c r="E1002" s="16">
        <v>21.13</v>
      </c>
      <c r="F1002" s="16">
        <v>28.04</v>
      </c>
      <c r="G1002" s="16">
        <v>2.82</v>
      </c>
      <c r="H1002" s="16">
        <v>13.9</v>
      </c>
      <c r="I1002" s="16">
        <v>318.07</v>
      </c>
      <c r="J1002" s="38">
        <v>2.83</v>
      </c>
      <c r="K1002" s="16">
        <v>15.56</v>
      </c>
      <c r="L1002" s="16">
        <v>22.77</v>
      </c>
      <c r="M1002" s="16">
        <v>35.341500440208151</v>
      </c>
      <c r="N1002" s="16">
        <f t="shared" si="45"/>
        <v>2.2713046555403693</v>
      </c>
      <c r="O1002" s="16">
        <v>9.1240000000000006</v>
      </c>
      <c r="P1002" s="124">
        <f t="shared" si="46"/>
        <v>0.58637532133676096</v>
      </c>
      <c r="Q1002" s="16">
        <v>728.48</v>
      </c>
      <c r="S1002" s="1"/>
    </row>
    <row r="1003" spans="1:19" x14ac:dyDescent="0.2">
      <c r="A1003" s="39">
        <f t="shared" si="44"/>
        <v>43048</v>
      </c>
      <c r="B1003" s="16">
        <v>32.385000000000005</v>
      </c>
      <c r="C1003" s="16">
        <v>99.15</v>
      </c>
      <c r="D1003" s="16">
        <v>22.81</v>
      </c>
      <c r="E1003" s="16">
        <v>21.1</v>
      </c>
      <c r="F1003" s="16">
        <v>25.53</v>
      </c>
      <c r="G1003" s="16">
        <v>2.19</v>
      </c>
      <c r="H1003" s="16">
        <v>8.86</v>
      </c>
      <c r="I1003" s="16">
        <v>278.52999999999997</v>
      </c>
      <c r="J1003" s="38">
        <v>1.2849999999999999</v>
      </c>
      <c r="K1003" s="16">
        <v>7.25</v>
      </c>
      <c r="L1003" s="16">
        <v>22.83</v>
      </c>
      <c r="M1003" s="16">
        <v>17.322601297555654</v>
      </c>
      <c r="N1003" s="16">
        <f t="shared" si="45"/>
        <v>2.389324316904228</v>
      </c>
      <c r="O1003" s="16">
        <v>4.1059999999999999</v>
      </c>
      <c r="P1003" s="124">
        <f t="shared" si="46"/>
        <v>0.56634482758620686</v>
      </c>
      <c r="Q1003" s="16">
        <v>728.83</v>
      </c>
      <c r="S1003" s="1"/>
    </row>
    <row r="1004" spans="1:19" x14ac:dyDescent="0.2">
      <c r="A1004" s="39">
        <f t="shared" si="44"/>
        <v>43049</v>
      </c>
      <c r="B1004" s="16">
        <v>0.51</v>
      </c>
      <c r="C1004" s="16">
        <v>98.1</v>
      </c>
      <c r="D1004" s="16">
        <v>23.34</v>
      </c>
      <c r="E1004" s="16">
        <v>22.35</v>
      </c>
      <c r="F1004" s="16">
        <v>27.74</v>
      </c>
      <c r="G1004" s="16">
        <v>2.23</v>
      </c>
      <c r="H1004" s="16">
        <v>6.08</v>
      </c>
      <c r="I1004" s="16">
        <v>291.27999999999997</v>
      </c>
      <c r="J1004" s="38">
        <v>2.117</v>
      </c>
      <c r="K1004" s="16">
        <v>12.04</v>
      </c>
      <c r="L1004" s="16">
        <v>22.68</v>
      </c>
      <c r="M1004" s="16">
        <v>27.562214501899504</v>
      </c>
      <c r="N1004" s="16">
        <f t="shared" si="45"/>
        <v>2.289220473579693</v>
      </c>
      <c r="O1004" s="16">
        <v>6.2080000000000002</v>
      </c>
      <c r="P1004" s="124">
        <f t="shared" si="46"/>
        <v>0.51561461794019936</v>
      </c>
      <c r="Q1004" s="16">
        <v>728.81</v>
      </c>
      <c r="S1004" s="1"/>
    </row>
    <row r="1005" spans="1:19" x14ac:dyDescent="0.2">
      <c r="A1005" s="39">
        <f t="shared" si="44"/>
        <v>43050</v>
      </c>
      <c r="B1005" s="16">
        <v>12.955</v>
      </c>
      <c r="C1005" s="16">
        <v>95.27</v>
      </c>
      <c r="D1005" s="16">
        <v>24.23</v>
      </c>
      <c r="E1005" s="16">
        <v>22.55</v>
      </c>
      <c r="F1005" s="16">
        <v>28.85</v>
      </c>
      <c r="G1005" s="16">
        <v>1.88</v>
      </c>
      <c r="H1005" s="16">
        <v>6.92</v>
      </c>
      <c r="I1005" s="16">
        <v>290.20999999999998</v>
      </c>
      <c r="J1005" s="38">
        <v>2.464</v>
      </c>
      <c r="K1005" s="16">
        <v>12.83</v>
      </c>
      <c r="L1005" s="16">
        <v>22.59</v>
      </c>
      <c r="M1005" s="16">
        <v>29.407632751486727</v>
      </c>
      <c r="N1005" s="16">
        <f t="shared" si="45"/>
        <v>2.2920992012070713</v>
      </c>
      <c r="O1005" s="16">
        <v>6.6429999999999998</v>
      </c>
      <c r="P1005" s="124">
        <f t="shared" si="46"/>
        <v>0.51777084957131725</v>
      </c>
      <c r="Q1005" s="16">
        <v>728.23</v>
      </c>
      <c r="S1005" s="1"/>
    </row>
    <row r="1006" spans="1:19" x14ac:dyDescent="0.2">
      <c r="A1006" s="39">
        <f t="shared" si="44"/>
        <v>43051</v>
      </c>
      <c r="B1006" s="16">
        <v>3.1749999999999998</v>
      </c>
      <c r="C1006" s="16">
        <v>92.33</v>
      </c>
      <c r="D1006" s="16">
        <v>25.17</v>
      </c>
      <c r="E1006" s="16">
        <v>23.05</v>
      </c>
      <c r="F1006" s="16">
        <v>30.64</v>
      </c>
      <c r="G1006" s="16">
        <v>2.09</v>
      </c>
      <c r="H1006" s="16">
        <v>7.25</v>
      </c>
      <c r="I1006" s="16">
        <v>11.4</v>
      </c>
      <c r="J1006" s="38">
        <v>3.645</v>
      </c>
      <c r="K1006" s="16">
        <v>18.63</v>
      </c>
      <c r="L1006" s="16">
        <v>22.49</v>
      </c>
      <c r="M1006" s="16">
        <v>42.31294609415702</v>
      </c>
      <c r="N1006" s="16">
        <f t="shared" si="45"/>
        <v>2.2712263067180367</v>
      </c>
      <c r="O1006" s="16">
        <v>10.01</v>
      </c>
      <c r="P1006" s="124">
        <f t="shared" si="46"/>
        <v>0.53730542136339243</v>
      </c>
      <c r="Q1006" s="16">
        <v>728.01</v>
      </c>
      <c r="S1006" s="1"/>
    </row>
    <row r="1007" spans="1:19" x14ac:dyDescent="0.2">
      <c r="A1007" s="39">
        <f t="shared" si="44"/>
        <v>43052</v>
      </c>
      <c r="B1007" s="16">
        <v>26.164999999999999</v>
      </c>
      <c r="C1007" s="16">
        <v>99.01</v>
      </c>
      <c r="D1007" s="16">
        <v>23.4</v>
      </c>
      <c r="E1007" s="16">
        <v>22.2</v>
      </c>
      <c r="F1007" s="16">
        <v>27.77</v>
      </c>
      <c r="G1007" s="16">
        <v>2.29</v>
      </c>
      <c r="H1007" s="16">
        <v>11.35</v>
      </c>
      <c r="I1007" s="16">
        <v>245.27</v>
      </c>
      <c r="J1007" s="38">
        <v>1.3460000000000001</v>
      </c>
      <c r="K1007" s="16">
        <v>7.16</v>
      </c>
      <c r="L1007" s="16">
        <v>22.49</v>
      </c>
      <c r="M1007" s="16">
        <v>17.103577220459179</v>
      </c>
      <c r="N1007" s="16">
        <f t="shared" si="45"/>
        <v>2.3887677682205557</v>
      </c>
      <c r="O1007" s="16">
        <v>3.6349999999999998</v>
      </c>
      <c r="P1007" s="124">
        <f t="shared" si="46"/>
        <v>0.50768156424581001</v>
      </c>
      <c r="Q1007" s="16">
        <v>728.22</v>
      </c>
      <c r="S1007" s="1"/>
    </row>
    <row r="1008" spans="1:19" x14ac:dyDescent="0.2">
      <c r="A1008" s="39">
        <f t="shared" si="44"/>
        <v>43053</v>
      </c>
      <c r="B1008" s="16">
        <v>19.685000000000002</v>
      </c>
      <c r="C1008" s="16">
        <v>96.51</v>
      </c>
      <c r="D1008" s="16">
        <v>23.66</v>
      </c>
      <c r="E1008" s="16">
        <v>21.81</v>
      </c>
      <c r="F1008" s="16">
        <v>30.52</v>
      </c>
      <c r="G1008" s="16">
        <v>2.36</v>
      </c>
      <c r="H1008" s="16">
        <v>6.78</v>
      </c>
      <c r="I1008" s="16">
        <v>159.28</v>
      </c>
      <c r="J1008" s="38">
        <v>2.2599999999999998</v>
      </c>
      <c r="K1008" s="16">
        <v>11.91</v>
      </c>
      <c r="L1008" s="16">
        <v>22.36</v>
      </c>
      <c r="M1008" s="16">
        <v>27.270009599043377</v>
      </c>
      <c r="N1008" s="16">
        <f t="shared" si="45"/>
        <v>2.2896733500456237</v>
      </c>
      <c r="O1008" s="16">
        <v>6.875</v>
      </c>
      <c r="P1008" s="124">
        <f t="shared" si="46"/>
        <v>0.57724601175482781</v>
      </c>
      <c r="Q1008" s="16">
        <v>728.74</v>
      </c>
      <c r="S1008" s="1"/>
    </row>
    <row r="1009" spans="1:19" x14ac:dyDescent="0.2">
      <c r="A1009" s="39">
        <f t="shared" si="44"/>
        <v>43054</v>
      </c>
      <c r="B1009" s="16">
        <v>9.5250000000000004</v>
      </c>
      <c r="C1009" s="16">
        <v>95.07</v>
      </c>
      <c r="D1009" s="16">
        <v>23.5</v>
      </c>
      <c r="E1009" s="16">
        <v>21.57</v>
      </c>
      <c r="F1009" s="16">
        <v>29.62</v>
      </c>
      <c r="G1009" s="16">
        <v>2.79</v>
      </c>
      <c r="H1009" s="16">
        <v>8.64</v>
      </c>
      <c r="I1009" s="16">
        <v>179.71</v>
      </c>
      <c r="J1009" s="38">
        <v>2.5030000000000001</v>
      </c>
      <c r="K1009" s="16">
        <v>13.28</v>
      </c>
      <c r="L1009" s="16">
        <v>22.37</v>
      </c>
      <c r="M1009" s="16">
        <v>30.520465143203726</v>
      </c>
      <c r="N1009" s="16">
        <f t="shared" si="45"/>
        <v>2.2982277969279914</v>
      </c>
      <c r="O1009" s="16">
        <v>7.6360000000000001</v>
      </c>
      <c r="P1009" s="124">
        <f t="shared" si="46"/>
        <v>0.57500000000000007</v>
      </c>
      <c r="Q1009" s="16">
        <v>729.41</v>
      </c>
      <c r="S1009" s="1"/>
    </row>
    <row r="1010" spans="1:19" x14ac:dyDescent="0.2">
      <c r="A1010" s="39">
        <f t="shared" si="44"/>
        <v>43055</v>
      </c>
      <c r="B1010" s="16">
        <v>81.150000000000006</v>
      </c>
      <c r="C1010" s="16">
        <v>96.59</v>
      </c>
      <c r="D1010" s="16">
        <v>22.97</v>
      </c>
      <c r="E1010" s="16">
        <v>21.3</v>
      </c>
      <c r="F1010" s="16">
        <v>26.82</v>
      </c>
      <c r="G1010" s="16">
        <v>3.1</v>
      </c>
      <c r="H1010" s="16">
        <v>12.41</v>
      </c>
      <c r="I1010" s="16">
        <v>232.61</v>
      </c>
      <c r="J1010" s="38">
        <v>1.67</v>
      </c>
      <c r="K1010" s="16">
        <v>8.31</v>
      </c>
      <c r="L1010" s="16">
        <v>22.36</v>
      </c>
      <c r="M1010" s="16">
        <v>19.29865639312705</v>
      </c>
      <c r="N1010" s="16">
        <f t="shared" si="45"/>
        <v>2.3223413228793079</v>
      </c>
      <c r="O1010" s="16">
        <v>4.6269999999999998</v>
      </c>
      <c r="P1010" s="124">
        <f t="shared" si="46"/>
        <v>0.55679903730445246</v>
      </c>
      <c r="Q1010" s="16">
        <v>730.06</v>
      </c>
      <c r="S1010" s="1"/>
    </row>
    <row r="1011" spans="1:19" x14ac:dyDescent="0.2">
      <c r="A1011" s="39">
        <f t="shared" si="44"/>
        <v>43056</v>
      </c>
      <c r="B1011" s="16">
        <v>43.94</v>
      </c>
      <c r="C1011" s="16">
        <v>99.34</v>
      </c>
      <c r="D1011" s="16">
        <v>22.44</v>
      </c>
      <c r="E1011" s="16">
        <v>21.14</v>
      </c>
      <c r="F1011" s="16">
        <v>26.75</v>
      </c>
      <c r="G1011" s="16">
        <v>2.73</v>
      </c>
      <c r="H1011" s="16">
        <v>10.130000000000001</v>
      </c>
      <c r="I1011" s="16">
        <v>288.74</v>
      </c>
      <c r="J1011" s="38">
        <v>1.5720000000000001</v>
      </c>
      <c r="K1011" s="16">
        <v>9.89</v>
      </c>
      <c r="L1011" s="16">
        <v>22.33</v>
      </c>
      <c r="M1011" s="16">
        <v>22.721825598082606</v>
      </c>
      <c r="N1011" s="16">
        <f t="shared" si="45"/>
        <v>2.2974545599679077</v>
      </c>
      <c r="O1011" s="16">
        <v>6.4669999999999996</v>
      </c>
      <c r="P1011" s="124">
        <f t="shared" si="46"/>
        <v>0.65389282103134472</v>
      </c>
      <c r="Q1011" s="16">
        <v>730.6</v>
      </c>
      <c r="S1011" s="1"/>
    </row>
    <row r="1012" spans="1:19" x14ac:dyDescent="0.2">
      <c r="A1012" s="39">
        <f t="shared" ref="A1012:A1055" si="47">A1011+1</f>
        <v>43057</v>
      </c>
      <c r="B1012" s="16">
        <v>4.9550000000000001</v>
      </c>
      <c r="C1012" s="16">
        <v>96.33</v>
      </c>
      <c r="D1012" s="16">
        <v>23.19</v>
      </c>
      <c r="E1012" s="16">
        <v>21.32</v>
      </c>
      <c r="F1012" s="16">
        <v>27.3</v>
      </c>
      <c r="G1012" s="16">
        <v>3.08</v>
      </c>
      <c r="H1012" s="16">
        <v>10.050000000000001</v>
      </c>
      <c r="I1012" s="16">
        <v>302.27</v>
      </c>
      <c r="J1012" s="38">
        <v>2.5750000000000002</v>
      </c>
      <c r="K1012" s="16">
        <v>15.1</v>
      </c>
      <c r="L1012" s="16">
        <v>22.26</v>
      </c>
      <c r="M1012" s="16">
        <v>33.595874225747728</v>
      </c>
      <c r="N1012" s="16">
        <f t="shared" si="45"/>
        <v>2.2248923328309753</v>
      </c>
      <c r="O1012" s="16">
        <v>7.6</v>
      </c>
      <c r="P1012" s="124">
        <f t="shared" si="46"/>
        <v>0.50331125827814571</v>
      </c>
      <c r="Q1012" s="16">
        <v>729.73</v>
      </c>
      <c r="S1012" s="1"/>
    </row>
    <row r="1013" spans="1:19" x14ac:dyDescent="0.2">
      <c r="A1013" s="39">
        <f t="shared" si="47"/>
        <v>43058</v>
      </c>
      <c r="B1013" s="16">
        <v>14.225000000000001</v>
      </c>
      <c r="C1013" s="16">
        <v>95.78</v>
      </c>
      <c r="D1013" s="16">
        <v>23.38</v>
      </c>
      <c r="E1013" s="16">
        <v>21.44</v>
      </c>
      <c r="F1013" s="16">
        <v>27.16</v>
      </c>
      <c r="G1013" s="16">
        <v>3.08</v>
      </c>
      <c r="H1013" s="16">
        <v>8.11</v>
      </c>
      <c r="I1013" s="16">
        <v>314.68</v>
      </c>
      <c r="J1013" s="38">
        <v>3</v>
      </c>
      <c r="K1013" s="16">
        <v>17.96</v>
      </c>
      <c r="L1013" s="16">
        <v>22.17</v>
      </c>
      <c r="M1013" s="16">
        <v>41.453524991640798</v>
      </c>
      <c r="N1013" s="16">
        <f t="shared" si="45"/>
        <v>2.3081027278196435</v>
      </c>
      <c r="O1013" s="16">
        <v>10.096</v>
      </c>
      <c r="P1013" s="124">
        <f t="shared" si="46"/>
        <v>0.56213808463251669</v>
      </c>
      <c r="Q1013" s="16">
        <v>729.43</v>
      </c>
      <c r="S1013" s="1"/>
    </row>
    <row r="1014" spans="1:19" x14ac:dyDescent="0.2">
      <c r="A1014" s="39">
        <f t="shared" si="47"/>
        <v>43059</v>
      </c>
      <c r="B1014" s="16">
        <v>0.38</v>
      </c>
      <c r="C1014" s="16">
        <v>93.09</v>
      </c>
      <c r="D1014" s="16">
        <v>24.01</v>
      </c>
      <c r="E1014" s="16">
        <v>21.77</v>
      </c>
      <c r="F1014" s="16">
        <v>28.29</v>
      </c>
      <c r="G1014" s="16">
        <v>3.02</v>
      </c>
      <c r="H1014" s="16">
        <v>8.27</v>
      </c>
      <c r="I1014" s="16">
        <v>318.7</v>
      </c>
      <c r="J1014" s="38">
        <v>3.87</v>
      </c>
      <c r="K1014" s="16">
        <v>21.96</v>
      </c>
      <c r="L1014" s="16">
        <v>22.15</v>
      </c>
      <c r="M1014" s="16">
        <v>49.351006171554168</v>
      </c>
      <c r="N1014" s="16">
        <f t="shared" si="45"/>
        <v>2.2473135779396252</v>
      </c>
      <c r="O1014" s="16">
        <v>11.922000000000001</v>
      </c>
      <c r="P1014" s="124">
        <f t="shared" si="46"/>
        <v>0.54289617486338804</v>
      </c>
      <c r="Q1014" s="16">
        <v>729.73</v>
      </c>
      <c r="S1014" s="1"/>
    </row>
    <row r="1015" spans="1:19" x14ac:dyDescent="0.2">
      <c r="A1015" s="39">
        <f t="shared" si="47"/>
        <v>43060</v>
      </c>
      <c r="B1015" s="16">
        <v>0.38</v>
      </c>
      <c r="C1015" s="16">
        <v>93.61</v>
      </c>
      <c r="D1015" s="16">
        <v>24.37</v>
      </c>
      <c r="E1015" s="16">
        <v>22.16</v>
      </c>
      <c r="F1015" s="16">
        <v>28.44</v>
      </c>
      <c r="G1015" s="16">
        <v>2.65</v>
      </c>
      <c r="H1015" s="16">
        <v>7.82</v>
      </c>
      <c r="I1015" s="16">
        <v>295.57</v>
      </c>
      <c r="J1015" s="38">
        <v>3.254</v>
      </c>
      <c r="K1015" s="16">
        <v>17.809999999999999</v>
      </c>
      <c r="L1015" s="16">
        <v>22.03</v>
      </c>
      <c r="M1015" s="16">
        <v>40.441607835445957</v>
      </c>
      <c r="N1015" s="16">
        <f t="shared" si="45"/>
        <v>2.2707247521305987</v>
      </c>
      <c r="O1015" s="16">
        <v>9.4559999999999995</v>
      </c>
      <c r="P1015" s="124">
        <f t="shared" si="46"/>
        <v>0.5309376754632229</v>
      </c>
      <c r="Q1015" s="16">
        <v>729.63</v>
      </c>
      <c r="S1015" s="1"/>
    </row>
    <row r="1016" spans="1:19" x14ac:dyDescent="0.2">
      <c r="A1016" s="39">
        <f t="shared" si="47"/>
        <v>43061</v>
      </c>
      <c r="B1016" s="16">
        <v>0.63500000000000001</v>
      </c>
      <c r="C1016" s="16">
        <v>97.33</v>
      </c>
      <c r="D1016" s="16">
        <v>23.88</v>
      </c>
      <c r="E1016" s="16">
        <v>22.71</v>
      </c>
      <c r="F1016" s="16">
        <v>26.86</v>
      </c>
      <c r="G1016" s="16">
        <v>2.08</v>
      </c>
      <c r="H1016" s="16">
        <v>5.66</v>
      </c>
      <c r="I1016" s="16">
        <v>288.61</v>
      </c>
      <c r="J1016" s="38">
        <v>1.84</v>
      </c>
      <c r="K1016" s="16">
        <v>9.86</v>
      </c>
      <c r="L1016" s="16">
        <v>21.97</v>
      </c>
      <c r="M1016" s="16">
        <v>23.06431531863899</v>
      </c>
      <c r="N1016" s="16">
        <f t="shared" si="45"/>
        <v>2.3391800526003035</v>
      </c>
      <c r="O1016" s="16">
        <v>4.6890000000000001</v>
      </c>
      <c r="P1016" s="124">
        <f t="shared" si="46"/>
        <v>0.47555780933062886</v>
      </c>
      <c r="Q1016" s="16">
        <v>730.03</v>
      </c>
      <c r="S1016" s="1"/>
    </row>
    <row r="1017" spans="1:19" x14ac:dyDescent="0.2">
      <c r="A1017" s="39">
        <f t="shared" si="47"/>
        <v>43062</v>
      </c>
      <c r="B1017" s="16">
        <v>4.0599999999999996</v>
      </c>
      <c r="C1017" s="16">
        <v>97.96</v>
      </c>
      <c r="D1017" s="16">
        <v>23.51</v>
      </c>
      <c r="E1017" s="16">
        <v>21.91</v>
      </c>
      <c r="F1017" s="16">
        <v>28</v>
      </c>
      <c r="G1017" s="16">
        <v>2.16</v>
      </c>
      <c r="H1017" s="16">
        <v>6.35</v>
      </c>
      <c r="I1017" s="16">
        <v>290.69</v>
      </c>
      <c r="J1017" s="38">
        <v>2.173</v>
      </c>
      <c r="K1017" s="16">
        <v>12.05</v>
      </c>
      <c r="L1017" s="16">
        <v>21.93</v>
      </c>
      <c r="M1017" s="16">
        <v>27.484713674619211</v>
      </c>
      <c r="N1017" s="16">
        <f t="shared" si="45"/>
        <v>2.2808891016281501</v>
      </c>
      <c r="O1017" s="16">
        <v>6.859</v>
      </c>
      <c r="P1017" s="124">
        <f t="shared" si="46"/>
        <v>0.56921161825726141</v>
      </c>
      <c r="Q1017" s="16">
        <v>729.75</v>
      </c>
      <c r="S1017" s="1"/>
    </row>
    <row r="1018" spans="1:19" x14ac:dyDescent="0.2">
      <c r="A1018" s="39">
        <f t="shared" si="47"/>
        <v>43063</v>
      </c>
      <c r="B1018" s="16">
        <v>4.0599999999999996</v>
      </c>
      <c r="C1018" s="16">
        <v>97.71</v>
      </c>
      <c r="D1018" s="16">
        <v>23.85</v>
      </c>
      <c r="E1018" s="16">
        <v>22.49</v>
      </c>
      <c r="F1018" s="16">
        <v>28.62</v>
      </c>
      <c r="G1018" s="16">
        <v>2.27</v>
      </c>
      <c r="H1018" s="16">
        <v>7.9</v>
      </c>
      <c r="I1018" s="16">
        <v>290.66000000000003</v>
      </c>
      <c r="J1018" s="38">
        <v>2.4860000000000002</v>
      </c>
      <c r="K1018" s="16">
        <v>14.17</v>
      </c>
      <c r="L1018" s="16">
        <v>21.84</v>
      </c>
      <c r="M1018" s="16">
        <v>32.062532886011574</v>
      </c>
      <c r="N1018" s="16">
        <f t="shared" si="45"/>
        <v>2.262705214256286</v>
      </c>
      <c r="O1018" s="16">
        <v>8.8190000000000008</v>
      </c>
      <c r="P1018" s="124">
        <f t="shared" si="46"/>
        <v>0.62237120677487656</v>
      </c>
      <c r="Q1018" s="16">
        <v>729.92</v>
      </c>
      <c r="S1018" s="1"/>
    </row>
    <row r="1019" spans="1:19" x14ac:dyDescent="0.2">
      <c r="A1019" s="39">
        <f t="shared" si="47"/>
        <v>43064</v>
      </c>
      <c r="B1019" s="16">
        <v>11.555</v>
      </c>
      <c r="C1019" s="16">
        <v>98.87</v>
      </c>
      <c r="D1019" s="16">
        <v>23.96</v>
      </c>
      <c r="E1019" s="16">
        <v>22.51</v>
      </c>
      <c r="F1019" s="16">
        <v>28.62</v>
      </c>
      <c r="G1019" s="16">
        <v>2.71</v>
      </c>
      <c r="H1019" s="16">
        <v>8.6199999999999992</v>
      </c>
      <c r="I1019" s="16">
        <v>308.89</v>
      </c>
      <c r="J1019" s="38">
        <v>2.0329999999999999</v>
      </c>
      <c r="K1019" s="16">
        <v>11.41</v>
      </c>
      <c r="L1019" s="16">
        <v>21.77</v>
      </c>
      <c r="M1019" s="16">
        <v>25.913442721531833</v>
      </c>
      <c r="N1019" s="16">
        <f t="shared" si="45"/>
        <v>2.2711168029388111</v>
      </c>
      <c r="O1019" s="16">
        <v>6.8819999999999997</v>
      </c>
      <c r="P1019" s="124">
        <f t="shared" si="46"/>
        <v>0.60315512708150743</v>
      </c>
      <c r="Q1019" s="16">
        <v>730.06</v>
      </c>
      <c r="S1019" s="1"/>
    </row>
    <row r="1020" spans="1:19" x14ac:dyDescent="0.2">
      <c r="A1020" s="39">
        <f t="shared" si="47"/>
        <v>43065</v>
      </c>
      <c r="B1020" s="16">
        <v>6.4749999999999996</v>
      </c>
      <c r="C1020" s="16">
        <v>99.38</v>
      </c>
      <c r="D1020" s="16">
        <v>23.91</v>
      </c>
      <c r="E1020" s="16">
        <v>22.81</v>
      </c>
      <c r="F1020" s="16">
        <v>27.53</v>
      </c>
      <c r="G1020" s="16">
        <v>2.75</v>
      </c>
      <c r="H1020" s="16">
        <v>7.13</v>
      </c>
      <c r="I1020" s="16">
        <v>323.04000000000002</v>
      </c>
      <c r="J1020" s="38">
        <v>1.7829999999999999</v>
      </c>
      <c r="K1020" s="16">
        <v>10.050000000000001</v>
      </c>
      <c r="L1020" s="16">
        <v>21.71</v>
      </c>
      <c r="M1020" s="16">
        <v>22.899809660732998</v>
      </c>
      <c r="N1020" s="16">
        <f t="shared" si="45"/>
        <v>2.2785880259435816</v>
      </c>
      <c r="O1020" s="16">
        <v>5.7309999999999999</v>
      </c>
      <c r="P1020" s="124">
        <f t="shared" si="46"/>
        <v>0.57024875621890547</v>
      </c>
      <c r="Q1020" s="16">
        <v>729.39</v>
      </c>
      <c r="S1020" s="1"/>
    </row>
    <row r="1021" spans="1:19" x14ac:dyDescent="0.2">
      <c r="A1021" s="39">
        <f t="shared" si="47"/>
        <v>43066</v>
      </c>
      <c r="B1021" s="16">
        <v>18.03</v>
      </c>
      <c r="C1021" s="16">
        <v>99.35</v>
      </c>
      <c r="D1021" s="16">
        <v>22.9</v>
      </c>
      <c r="E1021" s="16">
        <v>21.61</v>
      </c>
      <c r="F1021" s="16">
        <v>25.42</v>
      </c>
      <c r="G1021" s="16">
        <v>3.71</v>
      </c>
      <c r="H1021" s="16">
        <v>9.92</v>
      </c>
      <c r="I1021" s="16">
        <v>296.60000000000002</v>
      </c>
      <c r="J1021" s="38">
        <v>1.72</v>
      </c>
      <c r="K1021" s="16">
        <v>11.51</v>
      </c>
      <c r="L1021" s="16">
        <v>21.81</v>
      </c>
      <c r="M1021" s="16">
        <v>25.981698745557956</v>
      </c>
      <c r="N1021" s="16">
        <f t="shared" si="45"/>
        <v>2.2573152689450873</v>
      </c>
      <c r="O1021" s="16">
        <v>7.5110000000000001</v>
      </c>
      <c r="P1021" s="124">
        <f t="shared" si="46"/>
        <v>0.65256298870547358</v>
      </c>
      <c r="Q1021" s="16">
        <v>728.79</v>
      </c>
      <c r="S1021" s="1"/>
    </row>
    <row r="1022" spans="1:19" x14ac:dyDescent="0.2">
      <c r="A1022" s="39">
        <f t="shared" si="47"/>
        <v>43067</v>
      </c>
      <c r="B1022" s="16">
        <v>43.69</v>
      </c>
      <c r="C1022" s="16">
        <v>98.01</v>
      </c>
      <c r="D1022" s="16">
        <v>23.64</v>
      </c>
      <c r="E1022" s="16">
        <v>21.75</v>
      </c>
      <c r="F1022" s="16">
        <v>28.06</v>
      </c>
      <c r="G1022" s="16">
        <v>2.4</v>
      </c>
      <c r="H1022" s="16">
        <v>7.19</v>
      </c>
      <c r="I1022" s="16">
        <v>277.54000000000002</v>
      </c>
      <c r="J1022" s="38">
        <v>2.2290000000000001</v>
      </c>
      <c r="K1022" s="16">
        <v>13.08</v>
      </c>
      <c r="L1022" s="16">
        <v>21.66</v>
      </c>
      <c r="M1022" s="16">
        <v>29.346461529954457</v>
      </c>
      <c r="N1022" s="16">
        <f t="shared" si="45"/>
        <v>2.24361326681609</v>
      </c>
      <c r="O1022" s="16">
        <v>7.95</v>
      </c>
      <c r="P1022" s="124">
        <f t="shared" si="46"/>
        <v>0.60779816513761464</v>
      </c>
      <c r="Q1022" s="16">
        <v>729.58</v>
      </c>
      <c r="S1022" s="1"/>
    </row>
    <row r="1023" spans="1:19" x14ac:dyDescent="0.2">
      <c r="A1023" s="39">
        <f t="shared" si="47"/>
        <v>43068</v>
      </c>
      <c r="B1023" s="16">
        <v>17.905000000000001</v>
      </c>
      <c r="C1023" s="16">
        <v>99.68</v>
      </c>
      <c r="D1023" s="16">
        <v>23.73</v>
      </c>
      <c r="E1023" s="16">
        <v>22.92</v>
      </c>
      <c r="F1023" s="16">
        <v>25.89</v>
      </c>
      <c r="G1023" s="16">
        <v>1.93</v>
      </c>
      <c r="H1023" s="16">
        <v>8.2100000000000009</v>
      </c>
      <c r="I1023" s="16">
        <v>287.31</v>
      </c>
      <c r="J1023" s="38">
        <v>1.258</v>
      </c>
      <c r="K1023" s="16">
        <v>6.79</v>
      </c>
      <c r="L1023" s="16">
        <v>21.61</v>
      </c>
      <c r="M1023" s="16">
        <v>15.303778186929922</v>
      </c>
      <c r="N1023" s="16">
        <f t="shared" si="45"/>
        <v>2.2538701306229636</v>
      </c>
      <c r="O1023" s="16">
        <v>3.9089999999999998</v>
      </c>
      <c r="P1023" s="124">
        <f t="shared" si="46"/>
        <v>0.57569955817378493</v>
      </c>
      <c r="Q1023" s="16">
        <v>729.4</v>
      </c>
      <c r="S1023" s="1"/>
    </row>
    <row r="1024" spans="1:19" x14ac:dyDescent="0.2">
      <c r="A1024" s="39">
        <f t="shared" si="47"/>
        <v>43069</v>
      </c>
      <c r="B1024" s="16">
        <v>17.020000000000003</v>
      </c>
      <c r="C1024" s="16">
        <v>98.76</v>
      </c>
      <c r="D1024" s="16">
        <v>23.46</v>
      </c>
      <c r="E1024" s="16">
        <v>22.07</v>
      </c>
      <c r="F1024" s="16">
        <v>28.29</v>
      </c>
      <c r="G1024" s="16">
        <v>2.29</v>
      </c>
      <c r="H1024" s="16">
        <v>7.7</v>
      </c>
      <c r="I1024" s="16">
        <v>292.92</v>
      </c>
      <c r="J1024" s="38">
        <v>1.798</v>
      </c>
      <c r="K1024" s="16">
        <v>9.9</v>
      </c>
      <c r="L1024" s="16">
        <v>21.61</v>
      </c>
      <c r="M1024" s="16">
        <v>22.465476707847799</v>
      </c>
      <c r="N1024" s="16">
        <f t="shared" si="45"/>
        <v>2.2692400714997776</v>
      </c>
      <c r="O1024" s="16">
        <v>6.1589999999999998</v>
      </c>
      <c r="P1024" s="124">
        <f t="shared" si="46"/>
        <v>0.62212121212121207</v>
      </c>
      <c r="Q1024" s="16">
        <v>729.46</v>
      </c>
      <c r="S1024" s="1"/>
    </row>
    <row r="1025" spans="1:19" x14ac:dyDescent="0.2">
      <c r="A1025" s="39">
        <f t="shared" si="47"/>
        <v>43070</v>
      </c>
      <c r="B1025" s="16">
        <v>52.45</v>
      </c>
      <c r="C1025" s="16">
        <v>97.79</v>
      </c>
      <c r="D1025" s="16">
        <v>22.93</v>
      </c>
      <c r="E1025" s="16">
        <v>21.22</v>
      </c>
      <c r="F1025" s="16">
        <v>26.91</v>
      </c>
      <c r="G1025" s="16">
        <v>3.19</v>
      </c>
      <c r="H1025" s="16">
        <v>9.5500000000000007</v>
      </c>
      <c r="I1025" s="16">
        <v>31.24</v>
      </c>
      <c r="J1025" s="38">
        <v>1.298</v>
      </c>
      <c r="K1025" s="16">
        <v>6.95</v>
      </c>
      <c r="L1025" s="16">
        <v>21.66</v>
      </c>
      <c r="M1025" s="16">
        <v>16.4832250020952</v>
      </c>
      <c r="N1025" s="16">
        <f t="shared" si="45"/>
        <v>2.3716870506611798</v>
      </c>
      <c r="O1025" s="16">
        <v>4.1529999999999996</v>
      </c>
      <c r="P1025" s="124">
        <f t="shared" si="46"/>
        <v>0.59755395683453227</v>
      </c>
      <c r="Q1025" s="16">
        <v>729.55</v>
      </c>
      <c r="S1025" s="1"/>
    </row>
    <row r="1026" spans="1:19" x14ac:dyDescent="0.2">
      <c r="A1026" s="39">
        <f t="shared" si="47"/>
        <v>43071</v>
      </c>
      <c r="B1026" s="16">
        <v>4.57</v>
      </c>
      <c r="C1026" s="16">
        <v>97.47</v>
      </c>
      <c r="D1026" s="16">
        <v>23</v>
      </c>
      <c r="E1026" s="16">
        <v>21.96</v>
      </c>
      <c r="F1026" s="16">
        <v>26.08</v>
      </c>
      <c r="G1026" s="16">
        <v>3.17</v>
      </c>
      <c r="H1026" s="16">
        <v>8.57</v>
      </c>
      <c r="I1026" s="16">
        <v>14.02</v>
      </c>
      <c r="J1026" s="38">
        <v>1.536</v>
      </c>
      <c r="K1026" s="16">
        <v>8.11</v>
      </c>
      <c r="L1026" s="16">
        <v>21.64</v>
      </c>
      <c r="M1026" s="16">
        <v>19.168797147416594</v>
      </c>
      <c r="N1026" s="16">
        <f t="shared" si="45"/>
        <v>2.3636001414817009</v>
      </c>
      <c r="O1026" s="16">
        <v>4.1890000000000001</v>
      </c>
      <c r="P1026" s="124">
        <f t="shared" si="46"/>
        <v>0.51652281134401978</v>
      </c>
      <c r="Q1026" s="16">
        <v>729.68</v>
      </c>
      <c r="S1026" s="1"/>
    </row>
    <row r="1027" spans="1:19" x14ac:dyDescent="0.2">
      <c r="A1027" s="39">
        <f t="shared" si="47"/>
        <v>43072</v>
      </c>
      <c r="B1027" s="16">
        <v>17.02</v>
      </c>
      <c r="C1027" s="16">
        <v>94.72</v>
      </c>
      <c r="D1027" s="16">
        <v>23.98</v>
      </c>
      <c r="E1027" s="16">
        <v>21.34</v>
      </c>
      <c r="F1027" s="16">
        <v>28.59</v>
      </c>
      <c r="G1027" s="16">
        <v>3.24</v>
      </c>
      <c r="H1027" s="16">
        <v>10.68</v>
      </c>
      <c r="I1027" s="16">
        <v>0.17</v>
      </c>
      <c r="J1027" s="38">
        <v>2.8660000000000001</v>
      </c>
      <c r="K1027" s="16">
        <v>15.69</v>
      </c>
      <c r="L1027" s="16">
        <v>21.54</v>
      </c>
      <c r="M1027" s="16">
        <v>35.586185326337237</v>
      </c>
      <c r="N1027" s="16">
        <f t="shared" si="45"/>
        <v>2.2680806454007163</v>
      </c>
      <c r="O1027" s="16">
        <v>7.9409999999999998</v>
      </c>
      <c r="P1027" s="124">
        <f t="shared" si="46"/>
        <v>0.50611854684512425</v>
      </c>
      <c r="Q1027" s="16">
        <v>728.64</v>
      </c>
      <c r="S1027" s="1"/>
    </row>
    <row r="1028" spans="1:19" x14ac:dyDescent="0.2">
      <c r="A1028" s="39">
        <f t="shared" si="47"/>
        <v>43073</v>
      </c>
      <c r="B1028" s="16">
        <v>13.845000000000001</v>
      </c>
      <c r="C1028" s="16">
        <v>99.05</v>
      </c>
      <c r="D1028" s="16">
        <v>23.52</v>
      </c>
      <c r="E1028" s="16">
        <v>22.11</v>
      </c>
      <c r="F1028" s="16">
        <v>26.2</v>
      </c>
      <c r="G1028" s="16">
        <v>2.5</v>
      </c>
      <c r="H1028" s="16">
        <v>9.8000000000000007</v>
      </c>
      <c r="I1028" s="16">
        <v>318.83999999999997</v>
      </c>
      <c r="J1028" s="38">
        <v>1.4159999999999999</v>
      </c>
      <c r="K1028" s="16">
        <v>8.68</v>
      </c>
      <c r="L1028" s="16">
        <v>21.48</v>
      </c>
      <c r="M1028" s="16">
        <v>19.800554169795067</v>
      </c>
      <c r="N1028" s="16">
        <f t="shared" si="45"/>
        <v>2.2811698352298464</v>
      </c>
      <c r="O1028" s="16">
        <v>5.0090000000000003</v>
      </c>
      <c r="P1028" s="124">
        <f t="shared" si="46"/>
        <v>0.57707373271889406</v>
      </c>
      <c r="Q1028" s="16">
        <v>728.61</v>
      </c>
      <c r="S1028" s="1"/>
    </row>
    <row r="1029" spans="1:19" x14ac:dyDescent="0.2">
      <c r="A1029" s="39">
        <f t="shared" si="47"/>
        <v>43074</v>
      </c>
      <c r="B1029" s="16">
        <v>0.51</v>
      </c>
      <c r="C1029" s="16">
        <v>98.02</v>
      </c>
      <c r="D1029" s="16">
        <v>24.2</v>
      </c>
      <c r="E1029" s="16">
        <v>22.69</v>
      </c>
      <c r="F1029" s="16">
        <v>29.56</v>
      </c>
      <c r="G1029" s="16">
        <v>2.82</v>
      </c>
      <c r="H1029" s="16">
        <v>9.6199999999999992</v>
      </c>
      <c r="I1029" s="16">
        <v>302.93</v>
      </c>
      <c r="J1029" s="38">
        <v>2.3919999999999999</v>
      </c>
      <c r="K1029" s="16">
        <v>14.5</v>
      </c>
      <c r="L1029" s="16">
        <v>21.41</v>
      </c>
      <c r="M1029" s="16">
        <v>32.472846630442014</v>
      </c>
      <c r="N1029" s="16">
        <f t="shared" si="45"/>
        <v>2.2395066641684149</v>
      </c>
      <c r="O1029" s="16">
        <v>7.9089999999999998</v>
      </c>
      <c r="P1029" s="124">
        <f t="shared" si="46"/>
        <v>0.5454482758620689</v>
      </c>
      <c r="Q1029" s="16">
        <v>728.9</v>
      </c>
      <c r="S1029" s="1"/>
    </row>
    <row r="1030" spans="1:19" x14ac:dyDescent="0.2">
      <c r="A1030" s="39">
        <f t="shared" si="47"/>
        <v>43075</v>
      </c>
      <c r="B1030" s="16">
        <v>0.76</v>
      </c>
      <c r="C1030" s="16">
        <v>96.86</v>
      </c>
      <c r="D1030" s="16">
        <v>24.22</v>
      </c>
      <c r="E1030" s="16">
        <v>22.59</v>
      </c>
      <c r="F1030" s="16">
        <v>30.36</v>
      </c>
      <c r="G1030" s="16">
        <v>3</v>
      </c>
      <c r="H1030" s="16">
        <v>8.17</v>
      </c>
      <c r="I1030" s="16">
        <v>318.47000000000003</v>
      </c>
      <c r="J1030" s="38">
        <v>2.5649999999999999</v>
      </c>
      <c r="K1030" s="16">
        <v>13.93</v>
      </c>
      <c r="L1030" s="16">
        <v>21.41</v>
      </c>
      <c r="M1030" s="16">
        <v>31.600897523515926</v>
      </c>
      <c r="N1030" s="16">
        <f t="shared" si="45"/>
        <v>2.2685497145381137</v>
      </c>
      <c r="O1030" s="16">
        <v>8.1029999999999998</v>
      </c>
      <c r="P1030" s="124">
        <f t="shared" si="46"/>
        <v>0.58169418521177318</v>
      </c>
      <c r="Q1030" s="16">
        <v>728.87</v>
      </c>
      <c r="S1030" s="1"/>
    </row>
    <row r="1031" spans="1:19" x14ac:dyDescent="0.2">
      <c r="A1031" s="39">
        <f t="shared" si="47"/>
        <v>43076</v>
      </c>
      <c r="B1031" s="16">
        <v>61.215000000000003</v>
      </c>
      <c r="C1031" s="16">
        <v>95.5</v>
      </c>
      <c r="D1031" s="16">
        <v>24.49</v>
      </c>
      <c r="E1031" s="16">
        <v>21.86</v>
      </c>
      <c r="F1031" s="16">
        <v>30.51</v>
      </c>
      <c r="G1031" s="16">
        <v>2.19</v>
      </c>
      <c r="H1031" s="16">
        <v>9.82</v>
      </c>
      <c r="I1031" s="16">
        <v>275.39999999999998</v>
      </c>
      <c r="J1031" s="38">
        <v>2.7090000000000001</v>
      </c>
      <c r="K1031" s="16">
        <v>15.52</v>
      </c>
      <c r="L1031" s="16">
        <v>21.32</v>
      </c>
      <c r="M1031" s="16">
        <v>34.669826603778965</v>
      </c>
      <c r="N1031" s="16">
        <f t="shared" si="45"/>
        <v>2.2338805801403971</v>
      </c>
      <c r="O1031" s="16">
        <v>7.7329999999999997</v>
      </c>
      <c r="P1031" s="124">
        <f t="shared" si="46"/>
        <v>0.49826030927835052</v>
      </c>
      <c r="Q1031" s="16">
        <v>728.57</v>
      </c>
      <c r="S1031" s="1"/>
    </row>
    <row r="1032" spans="1:19" x14ac:dyDescent="0.2">
      <c r="A1032" s="39">
        <f t="shared" si="47"/>
        <v>43077</v>
      </c>
      <c r="B1032" s="16">
        <v>16.380000000000003</v>
      </c>
      <c r="C1032" s="16">
        <v>97.07</v>
      </c>
      <c r="D1032" s="16">
        <v>23.66</v>
      </c>
      <c r="E1032" s="16">
        <v>22.03</v>
      </c>
      <c r="F1032" s="16">
        <v>28.68</v>
      </c>
      <c r="G1032" s="16">
        <v>1.73</v>
      </c>
      <c r="H1032" s="16">
        <v>6.02</v>
      </c>
      <c r="I1032" s="16">
        <v>203.76</v>
      </c>
      <c r="J1032" s="38">
        <v>2.0609999999999999</v>
      </c>
      <c r="K1032" s="16">
        <v>10.88</v>
      </c>
      <c r="L1032" s="16">
        <v>21.38</v>
      </c>
      <c r="M1032" s="16">
        <v>24.981445593468848</v>
      </c>
      <c r="N1032" s="16">
        <f t="shared" si="45"/>
        <v>2.29608874939971</v>
      </c>
      <c r="O1032" s="16">
        <v>5.9050000000000002</v>
      </c>
      <c r="P1032" s="124">
        <f t="shared" si="46"/>
        <v>0.54273897058823528</v>
      </c>
      <c r="Q1032" s="16">
        <v>729.4</v>
      </c>
      <c r="S1032" s="1"/>
    </row>
    <row r="1033" spans="1:19" x14ac:dyDescent="0.2">
      <c r="A1033" s="39">
        <f t="shared" si="47"/>
        <v>43078</v>
      </c>
      <c r="B1033" s="16">
        <v>45.085000000000001</v>
      </c>
      <c r="C1033" s="16">
        <v>97.01</v>
      </c>
      <c r="D1033" s="16">
        <v>23.68</v>
      </c>
      <c r="E1033" s="16">
        <v>21.96</v>
      </c>
      <c r="F1033" s="16">
        <v>30.22</v>
      </c>
      <c r="G1033" s="16">
        <v>1.88</v>
      </c>
      <c r="H1033" s="16">
        <v>5.94</v>
      </c>
      <c r="I1033" s="16">
        <v>148.47</v>
      </c>
      <c r="J1033" s="38">
        <v>1.857</v>
      </c>
      <c r="K1033" s="16">
        <v>10.039999999999999</v>
      </c>
      <c r="L1033" s="16">
        <v>21.34</v>
      </c>
      <c r="M1033" s="16">
        <v>22.962622482843113</v>
      </c>
      <c r="N1033" s="16">
        <f t="shared" si="45"/>
        <v>2.2871137931118639</v>
      </c>
      <c r="O1033" s="16">
        <v>4.7549999999999999</v>
      </c>
      <c r="P1033" s="124">
        <f t="shared" si="46"/>
        <v>0.47360557768924305</v>
      </c>
      <c r="Q1033" s="16">
        <v>730.34</v>
      </c>
      <c r="S1033" s="1"/>
    </row>
    <row r="1034" spans="1:19" x14ac:dyDescent="0.2">
      <c r="A1034" s="39">
        <f t="shared" si="47"/>
        <v>43079</v>
      </c>
      <c r="B1034" s="16">
        <v>10.664999999999999</v>
      </c>
      <c r="C1034" s="16">
        <v>98.77</v>
      </c>
      <c r="D1034" s="16">
        <v>23.71</v>
      </c>
      <c r="E1034" s="16">
        <v>21.27</v>
      </c>
      <c r="F1034" s="16">
        <v>28.88</v>
      </c>
      <c r="G1034" s="16">
        <v>1.85</v>
      </c>
      <c r="H1034" s="16">
        <v>6.94</v>
      </c>
      <c r="I1034" s="16">
        <v>295.75</v>
      </c>
      <c r="J1034" s="38">
        <v>1.7470000000000001</v>
      </c>
      <c r="K1034" s="16">
        <v>9.5500000000000007</v>
      </c>
      <c r="L1034" s="16">
        <v>21.28</v>
      </c>
      <c r="M1034" s="16">
        <v>21.875450900158715</v>
      </c>
      <c r="N1034" s="16">
        <f t="shared" ref="N1034:N1097" si="48">M1034/K1034</f>
        <v>2.2906231309066714</v>
      </c>
      <c r="O1034" s="16">
        <v>5.4909999999999997</v>
      </c>
      <c r="P1034" s="124">
        <f t="shared" si="46"/>
        <v>0.57497382198952873</v>
      </c>
      <c r="Q1034" s="16">
        <v>730.96</v>
      </c>
      <c r="S1034" s="1"/>
    </row>
    <row r="1035" spans="1:19" x14ac:dyDescent="0.2">
      <c r="A1035" s="39">
        <f t="shared" si="47"/>
        <v>43080</v>
      </c>
      <c r="B1035" s="16">
        <v>25.4</v>
      </c>
      <c r="C1035" s="16">
        <v>99.37</v>
      </c>
      <c r="D1035" s="16">
        <v>22.08</v>
      </c>
      <c r="E1035" s="16">
        <v>20.86</v>
      </c>
      <c r="F1035" s="16">
        <v>26.13</v>
      </c>
      <c r="G1035" s="16">
        <v>2.97</v>
      </c>
      <c r="H1035" s="16">
        <v>9.5500000000000007</v>
      </c>
      <c r="I1035" s="16">
        <v>272.41000000000003</v>
      </c>
      <c r="J1035" s="38">
        <v>1.59</v>
      </c>
      <c r="K1035" s="16">
        <v>9.3000000000000007</v>
      </c>
      <c r="L1035" s="16">
        <v>21.4</v>
      </c>
      <c r="M1035" s="16">
        <v>20.76832091044896</v>
      </c>
      <c r="N1035" s="16">
        <f t="shared" si="48"/>
        <v>2.2331527860697804</v>
      </c>
      <c r="O1035" s="16">
        <v>5.9130000000000003</v>
      </c>
      <c r="P1035" s="124">
        <f t="shared" si="46"/>
        <v>0.63580645161290317</v>
      </c>
      <c r="Q1035" s="16">
        <v>731.38</v>
      </c>
      <c r="S1035" s="1"/>
    </row>
    <row r="1036" spans="1:19" x14ac:dyDescent="0.2">
      <c r="A1036" s="39">
        <f t="shared" si="47"/>
        <v>43081</v>
      </c>
      <c r="B1036" s="16">
        <v>1.9049999999999998</v>
      </c>
      <c r="C1036" s="16">
        <v>99.85</v>
      </c>
      <c r="D1036" s="16">
        <v>21.92</v>
      </c>
      <c r="E1036" s="16">
        <v>21.19</v>
      </c>
      <c r="F1036" s="16">
        <v>22.53</v>
      </c>
      <c r="G1036" s="16">
        <v>3.28</v>
      </c>
      <c r="H1036" s="16">
        <v>11.11</v>
      </c>
      <c r="I1036" s="16">
        <v>279.55</v>
      </c>
      <c r="J1036" s="38">
        <v>1.014</v>
      </c>
      <c r="K1036" s="16">
        <v>6.19</v>
      </c>
      <c r="L1036" s="16">
        <v>21.48</v>
      </c>
      <c r="M1036" s="16">
        <v>13.829534467996131</v>
      </c>
      <c r="N1036" s="16">
        <f t="shared" si="48"/>
        <v>2.2341735812594719</v>
      </c>
      <c r="O1036" s="16">
        <v>4.1079999999999997</v>
      </c>
      <c r="P1036" s="124">
        <f t="shared" si="46"/>
        <v>0.6636510500807753</v>
      </c>
      <c r="Q1036" s="16">
        <v>731.69</v>
      </c>
      <c r="S1036" s="1"/>
    </row>
    <row r="1037" spans="1:19" x14ac:dyDescent="0.2">
      <c r="A1037" s="39">
        <f t="shared" si="47"/>
        <v>43082</v>
      </c>
      <c r="B1037" s="16">
        <v>11.305</v>
      </c>
      <c r="C1037" s="16">
        <v>99.96</v>
      </c>
      <c r="D1037" s="16">
        <v>22.52</v>
      </c>
      <c r="E1037" s="16">
        <v>21.74</v>
      </c>
      <c r="F1037" s="16">
        <v>24.41</v>
      </c>
      <c r="G1037" s="16">
        <v>4.28</v>
      </c>
      <c r="H1037" s="16">
        <v>11.13</v>
      </c>
      <c r="I1037" s="16">
        <v>319.60000000000002</v>
      </c>
      <c r="J1037" s="38">
        <v>0.91500000000000004</v>
      </c>
      <c r="K1037" s="16">
        <v>6.01</v>
      </c>
      <c r="L1037" s="16">
        <v>21.39</v>
      </c>
      <c r="M1037" s="16">
        <v>13.362628703645303</v>
      </c>
      <c r="N1037" s="16">
        <f t="shared" si="48"/>
        <v>2.2233991187429791</v>
      </c>
      <c r="O1037" s="16">
        <v>3.8170000000000002</v>
      </c>
      <c r="P1037" s="124">
        <f t="shared" si="46"/>
        <v>0.63510815307820301</v>
      </c>
      <c r="Q1037" s="16">
        <v>731.37</v>
      </c>
      <c r="S1037" s="1"/>
    </row>
    <row r="1038" spans="1:19" x14ac:dyDescent="0.2">
      <c r="A1038" s="39">
        <f t="shared" si="47"/>
        <v>43083</v>
      </c>
      <c r="B1038" s="16">
        <v>9.7800000000000011</v>
      </c>
      <c r="C1038" s="16">
        <v>97.13</v>
      </c>
      <c r="D1038" s="16">
        <v>23.31</v>
      </c>
      <c r="E1038" s="16">
        <v>22.24</v>
      </c>
      <c r="F1038" s="16">
        <v>26.69</v>
      </c>
      <c r="G1038" s="16">
        <v>4.01</v>
      </c>
      <c r="H1038" s="16">
        <v>9.27</v>
      </c>
      <c r="I1038" s="16">
        <v>333.25</v>
      </c>
      <c r="J1038" s="38">
        <v>2.661</v>
      </c>
      <c r="K1038" s="16">
        <v>16.559999999999999</v>
      </c>
      <c r="L1038" s="16">
        <v>21.32</v>
      </c>
      <c r="M1038" s="16">
        <v>35.819983808634298</v>
      </c>
      <c r="N1038" s="16">
        <f t="shared" si="48"/>
        <v>2.1630425005213949</v>
      </c>
      <c r="O1038" s="16">
        <v>8.6590000000000007</v>
      </c>
      <c r="P1038" s="124">
        <f t="shared" si="46"/>
        <v>0.52288647342995176</v>
      </c>
      <c r="Q1038" s="16">
        <v>730.42</v>
      </c>
      <c r="S1038" s="1"/>
    </row>
    <row r="1039" spans="1:19" x14ac:dyDescent="0.2">
      <c r="A1039" s="39">
        <f t="shared" si="47"/>
        <v>43084</v>
      </c>
      <c r="B1039" s="16">
        <v>1.65</v>
      </c>
      <c r="C1039" s="16">
        <v>95.08</v>
      </c>
      <c r="D1039" s="16">
        <v>23.67</v>
      </c>
      <c r="E1039" s="16">
        <v>22.11</v>
      </c>
      <c r="F1039" s="16">
        <v>27.24</v>
      </c>
      <c r="G1039" s="16">
        <v>3.5</v>
      </c>
      <c r="H1039" s="16">
        <v>8.8800000000000008</v>
      </c>
      <c r="I1039" s="16">
        <v>335.01</v>
      </c>
      <c r="J1039" s="38">
        <v>3</v>
      </c>
      <c r="K1039" s="16">
        <v>17.05</v>
      </c>
      <c r="L1039" s="16">
        <v>21.28</v>
      </c>
      <c r="M1039" s="16">
        <v>36.989235420210868</v>
      </c>
      <c r="N1039" s="16">
        <f t="shared" si="48"/>
        <v>2.1694566228862677</v>
      </c>
      <c r="O1039" s="16">
        <v>8.5289999999999999</v>
      </c>
      <c r="P1039" s="124">
        <f t="shared" si="46"/>
        <v>0.50023460410557186</v>
      </c>
      <c r="Q1039" s="16">
        <v>730.16</v>
      </c>
      <c r="S1039" s="1"/>
    </row>
    <row r="1040" spans="1:19" x14ac:dyDescent="0.2">
      <c r="A1040" s="39">
        <f t="shared" si="47"/>
        <v>43085</v>
      </c>
      <c r="B1040" s="16">
        <v>0.25</v>
      </c>
      <c r="C1040" s="16">
        <v>91.13</v>
      </c>
      <c r="D1040" s="16">
        <v>24.8</v>
      </c>
      <c r="E1040" s="16">
        <v>22.47</v>
      </c>
      <c r="F1040" s="16">
        <v>28.82</v>
      </c>
      <c r="G1040" s="16">
        <v>3.73</v>
      </c>
      <c r="H1040" s="16">
        <v>10.56</v>
      </c>
      <c r="I1040" s="16">
        <v>8.8000000000000007</v>
      </c>
      <c r="J1040" s="38">
        <v>3.915</v>
      </c>
      <c r="K1040" s="16">
        <v>21.25</v>
      </c>
      <c r="L1040" s="16">
        <v>21.28</v>
      </c>
      <c r="M1040" s="16">
        <v>46.612730007680959</v>
      </c>
      <c r="N1040" s="16">
        <f t="shared" si="48"/>
        <v>2.1935402356555747</v>
      </c>
      <c r="O1040" s="16">
        <v>9.6590000000000007</v>
      </c>
      <c r="P1040" s="124">
        <f t="shared" si="46"/>
        <v>0.45454117647058828</v>
      </c>
      <c r="Q1040" s="16">
        <v>730.03</v>
      </c>
      <c r="S1040" s="1"/>
    </row>
    <row r="1041" spans="1:19" x14ac:dyDescent="0.2">
      <c r="A1041" s="39">
        <f t="shared" si="47"/>
        <v>43086</v>
      </c>
      <c r="B1041" s="16">
        <v>0</v>
      </c>
      <c r="C1041" s="16">
        <v>87.57</v>
      </c>
      <c r="D1041" s="16">
        <v>25.15</v>
      </c>
      <c r="E1041" s="16">
        <v>22.53</v>
      </c>
      <c r="F1041" s="16">
        <v>29.12</v>
      </c>
      <c r="G1041" s="16">
        <v>3.82</v>
      </c>
      <c r="H1041" s="16">
        <v>10.210000000000001</v>
      </c>
      <c r="I1041" s="16">
        <v>18.37</v>
      </c>
      <c r="J1041" s="38">
        <v>4.53</v>
      </c>
      <c r="K1041" s="16">
        <v>23.73</v>
      </c>
      <c r="L1041" s="16">
        <v>21.28</v>
      </c>
      <c r="M1041" s="16">
        <v>51.483186122081513</v>
      </c>
      <c r="N1041" s="16">
        <f t="shared" si="48"/>
        <v>2.1695400809979568</v>
      </c>
      <c r="O1041" s="16">
        <v>9.9429999999999996</v>
      </c>
      <c r="P1041" s="124">
        <f t="shared" si="46"/>
        <v>0.41900547829751367</v>
      </c>
      <c r="Q1041" s="16">
        <v>729.76</v>
      </c>
      <c r="S1041" s="1"/>
    </row>
    <row r="1042" spans="1:19" x14ac:dyDescent="0.2">
      <c r="A1042" s="39">
        <f t="shared" si="47"/>
        <v>43087</v>
      </c>
      <c r="B1042" s="16">
        <v>0</v>
      </c>
      <c r="C1042" s="16">
        <v>87.09</v>
      </c>
      <c r="D1042" s="16">
        <v>25.2</v>
      </c>
      <c r="E1042" s="16">
        <v>22.77</v>
      </c>
      <c r="F1042" s="16">
        <v>29.53</v>
      </c>
      <c r="G1042" s="16">
        <v>3.75</v>
      </c>
      <c r="H1042" s="16">
        <v>10.47</v>
      </c>
      <c r="I1042" s="16">
        <v>27.91</v>
      </c>
      <c r="J1042" s="38">
        <v>4.2450000000000001</v>
      </c>
      <c r="K1042" s="16">
        <v>22.03</v>
      </c>
      <c r="L1042" s="16">
        <v>21.32</v>
      </c>
      <c r="M1042" s="16">
        <v>48.151341749272291</v>
      </c>
      <c r="N1042" s="16">
        <f t="shared" si="48"/>
        <v>2.1857168292906168</v>
      </c>
      <c r="O1042" s="16">
        <v>8.7449999999999992</v>
      </c>
      <c r="P1042" s="124">
        <f t="shared" si="46"/>
        <v>0.39695869269178385</v>
      </c>
      <c r="Q1042" s="16">
        <v>729.99</v>
      </c>
      <c r="S1042" s="1"/>
    </row>
    <row r="1043" spans="1:19" x14ac:dyDescent="0.2">
      <c r="A1043" s="39">
        <f t="shared" si="47"/>
        <v>43088</v>
      </c>
      <c r="B1043" s="16">
        <v>0</v>
      </c>
      <c r="C1043" s="16">
        <v>89.31</v>
      </c>
      <c r="D1043" s="16">
        <v>25.08</v>
      </c>
      <c r="E1043" s="16">
        <v>23</v>
      </c>
      <c r="F1043" s="16">
        <v>29.48</v>
      </c>
      <c r="G1043" s="16">
        <v>3.15</v>
      </c>
      <c r="H1043" s="16">
        <v>9.43</v>
      </c>
      <c r="I1043" s="16">
        <v>9.4600000000000009</v>
      </c>
      <c r="J1043" s="38">
        <v>3.3540000000000001</v>
      </c>
      <c r="K1043" s="16">
        <v>17.72</v>
      </c>
      <c r="L1043" s="16">
        <v>21.24</v>
      </c>
      <c r="M1043" s="16">
        <v>39.098000962496336</v>
      </c>
      <c r="N1043" s="16">
        <f t="shared" si="48"/>
        <v>2.206433462894827</v>
      </c>
      <c r="O1043" s="16">
        <v>7.6180000000000003</v>
      </c>
      <c r="P1043" s="124">
        <f t="shared" si="46"/>
        <v>0.42990970654627542</v>
      </c>
      <c r="Q1043" s="16">
        <v>730.15</v>
      </c>
      <c r="S1043" s="1"/>
    </row>
    <row r="1044" spans="1:19" x14ac:dyDescent="0.2">
      <c r="A1044" s="39">
        <f t="shared" si="47"/>
        <v>43089</v>
      </c>
      <c r="B1044" s="16">
        <v>0</v>
      </c>
      <c r="C1044" s="16">
        <v>85.91</v>
      </c>
      <c r="D1044" s="16">
        <v>25.39</v>
      </c>
      <c r="E1044" s="16">
        <v>23.09</v>
      </c>
      <c r="F1044" s="16">
        <v>29.68</v>
      </c>
      <c r="G1044" s="16">
        <v>4.75</v>
      </c>
      <c r="H1044" s="16">
        <v>10.29</v>
      </c>
      <c r="I1044" s="16">
        <v>45.72</v>
      </c>
      <c r="J1044" s="38">
        <v>4.6180000000000003</v>
      </c>
      <c r="K1044" s="16">
        <v>23.8</v>
      </c>
      <c r="L1044" s="16">
        <v>21.28</v>
      </c>
      <c r="M1044" s="16">
        <v>52.634725727423451</v>
      </c>
      <c r="N1044" s="16">
        <f t="shared" si="48"/>
        <v>2.2115430977909014</v>
      </c>
      <c r="O1044" s="16">
        <v>9.6319999999999997</v>
      </c>
      <c r="P1044" s="124">
        <f t="shared" si="46"/>
        <v>0.40470588235294114</v>
      </c>
      <c r="Q1044" s="16">
        <v>729.55</v>
      </c>
      <c r="S1044" s="1"/>
    </row>
    <row r="1045" spans="1:19" x14ac:dyDescent="0.2">
      <c r="A1045" s="39">
        <f t="shared" si="47"/>
        <v>43090</v>
      </c>
      <c r="B1045" s="16">
        <v>0</v>
      </c>
      <c r="C1045" s="16">
        <v>86.25</v>
      </c>
      <c r="D1045" s="16">
        <v>24.8</v>
      </c>
      <c r="E1045" s="16">
        <v>22.57</v>
      </c>
      <c r="F1045" s="16">
        <v>28.67</v>
      </c>
      <c r="G1045" s="16">
        <v>4.03</v>
      </c>
      <c r="H1045" s="16">
        <v>11.78</v>
      </c>
      <c r="I1045" s="16">
        <v>29.72</v>
      </c>
      <c r="J1045" s="38">
        <v>4.1920000000000002</v>
      </c>
      <c r="K1045" s="16">
        <v>21.74</v>
      </c>
      <c r="L1045" s="16">
        <v>21.33</v>
      </c>
      <c r="M1045" s="16">
        <v>48.260724187774912</v>
      </c>
      <c r="N1045" s="16">
        <f t="shared" si="48"/>
        <v>2.2199045164569879</v>
      </c>
      <c r="O1045" s="16">
        <v>8.827</v>
      </c>
      <c r="P1045" s="124">
        <f t="shared" si="46"/>
        <v>0.40602575896964122</v>
      </c>
      <c r="Q1045" s="16">
        <v>729.72</v>
      </c>
      <c r="S1045" s="1"/>
    </row>
    <row r="1046" spans="1:19" x14ac:dyDescent="0.2">
      <c r="A1046" s="39">
        <f t="shared" si="47"/>
        <v>43091</v>
      </c>
      <c r="B1046" s="16">
        <v>0</v>
      </c>
      <c r="C1046" s="16">
        <v>83.91</v>
      </c>
      <c r="D1046" s="16">
        <v>25.18</v>
      </c>
      <c r="E1046" s="16">
        <v>22.57</v>
      </c>
      <c r="F1046" s="16">
        <v>29.23</v>
      </c>
      <c r="G1046" s="16">
        <v>4.2699999999999996</v>
      </c>
      <c r="H1046" s="16">
        <v>10.41</v>
      </c>
      <c r="I1046" s="16">
        <v>37.19</v>
      </c>
      <c r="J1046" s="38">
        <v>4.4630000000000001</v>
      </c>
      <c r="K1046" s="16">
        <v>22.81</v>
      </c>
      <c r="L1046" s="16">
        <v>21.33</v>
      </c>
      <c r="M1046" s="16">
        <v>50.760017867526287</v>
      </c>
      <c r="N1046" s="16">
        <f t="shared" si="48"/>
        <v>2.2253405465815996</v>
      </c>
      <c r="O1046" s="16">
        <v>9.0020000000000007</v>
      </c>
      <c r="P1046" s="124">
        <f t="shared" si="46"/>
        <v>0.39465146865409911</v>
      </c>
      <c r="Q1046" s="16">
        <v>729.79</v>
      </c>
      <c r="S1046" s="1"/>
    </row>
    <row r="1047" spans="1:19" x14ac:dyDescent="0.2">
      <c r="A1047" s="39">
        <f t="shared" si="47"/>
        <v>43092</v>
      </c>
      <c r="B1047" s="16">
        <v>0</v>
      </c>
      <c r="C1047" s="16">
        <v>86.78</v>
      </c>
      <c r="D1047" s="16">
        <v>25.05</v>
      </c>
      <c r="E1047" s="16">
        <v>23.14</v>
      </c>
      <c r="F1047" s="16">
        <v>28.66</v>
      </c>
      <c r="G1047" s="16">
        <v>4.21</v>
      </c>
      <c r="H1047" s="16">
        <v>12.33</v>
      </c>
      <c r="I1047" s="16">
        <v>34.58</v>
      </c>
      <c r="J1047" s="38">
        <v>4.3259999999999996</v>
      </c>
      <c r="K1047" s="16">
        <v>22.61</v>
      </c>
      <c r="L1047" s="16">
        <v>21.31</v>
      </c>
      <c r="M1047" s="16">
        <v>50.445348956762828</v>
      </c>
      <c r="N1047" s="16">
        <f t="shared" si="48"/>
        <v>2.2311078707104302</v>
      </c>
      <c r="O1047" s="16">
        <v>9.6219999999999999</v>
      </c>
      <c r="P1047" s="124">
        <f t="shared" si="46"/>
        <v>0.42556390977443609</v>
      </c>
      <c r="Q1047" s="16">
        <v>729.89</v>
      </c>
      <c r="S1047" s="1"/>
    </row>
    <row r="1048" spans="1:19" x14ac:dyDescent="0.2">
      <c r="A1048" s="39">
        <f t="shared" si="47"/>
        <v>43093</v>
      </c>
      <c r="B1048" s="16">
        <v>0</v>
      </c>
      <c r="C1048" s="16">
        <v>88.05</v>
      </c>
      <c r="D1048" s="16">
        <v>24.76</v>
      </c>
      <c r="E1048" s="16">
        <v>22.83</v>
      </c>
      <c r="F1048" s="16">
        <v>28.71</v>
      </c>
      <c r="G1048" s="16">
        <v>4.34</v>
      </c>
      <c r="H1048" s="16">
        <v>11.96</v>
      </c>
      <c r="I1048" s="16">
        <v>31.48</v>
      </c>
      <c r="J1048" s="38">
        <v>3.823</v>
      </c>
      <c r="K1048" s="16">
        <v>19.43</v>
      </c>
      <c r="L1048" s="16">
        <v>21.34</v>
      </c>
      <c r="M1048" s="16">
        <v>43.789522613911956</v>
      </c>
      <c r="N1048" s="16">
        <f t="shared" si="48"/>
        <v>2.2537067737473988</v>
      </c>
      <c r="O1048" s="16">
        <v>7.992</v>
      </c>
      <c r="P1048" s="124">
        <f t="shared" si="46"/>
        <v>0.41132269686052497</v>
      </c>
      <c r="Q1048" s="16">
        <v>730.13</v>
      </c>
      <c r="S1048" s="1"/>
    </row>
    <row r="1049" spans="1:19" x14ac:dyDescent="0.2">
      <c r="A1049" s="39">
        <f t="shared" si="47"/>
        <v>43094</v>
      </c>
      <c r="B1049" s="16">
        <v>0</v>
      </c>
      <c r="C1049" s="16">
        <v>85.63</v>
      </c>
      <c r="D1049" s="16">
        <v>24.72</v>
      </c>
      <c r="E1049" s="16">
        <v>22.87</v>
      </c>
      <c r="F1049" s="16">
        <v>28.26</v>
      </c>
      <c r="G1049" s="16">
        <v>4.32</v>
      </c>
      <c r="H1049" s="16">
        <v>11.37</v>
      </c>
      <c r="I1049" s="16">
        <v>41.78</v>
      </c>
      <c r="J1049" s="38">
        <v>3.9390000000000001</v>
      </c>
      <c r="K1049" s="16">
        <v>20.32</v>
      </c>
      <c r="L1049" s="16">
        <v>21.36</v>
      </c>
      <c r="M1049" s="16">
        <v>45.912716961276374</v>
      </c>
      <c r="N1049" s="16">
        <f t="shared" si="48"/>
        <v>2.2594841024250183</v>
      </c>
      <c r="O1049" s="16">
        <v>8.9789999999999992</v>
      </c>
      <c r="P1049" s="124">
        <f t="shared" si="46"/>
        <v>0.44187992125984249</v>
      </c>
      <c r="Q1049" s="16">
        <v>730.56</v>
      </c>
      <c r="S1049" s="1"/>
    </row>
    <row r="1050" spans="1:19" x14ac:dyDescent="0.2">
      <c r="A1050" s="39">
        <f t="shared" si="47"/>
        <v>43095</v>
      </c>
      <c r="B1050" s="16">
        <v>0.51</v>
      </c>
      <c r="C1050" s="16">
        <v>84.05</v>
      </c>
      <c r="D1050" s="16">
        <v>24.54</v>
      </c>
      <c r="E1050" s="16">
        <v>22.62</v>
      </c>
      <c r="F1050" s="16">
        <v>27.77</v>
      </c>
      <c r="G1050" s="16">
        <v>4.6399999999999997</v>
      </c>
      <c r="H1050" s="16">
        <v>13.62</v>
      </c>
      <c r="I1050" s="16">
        <v>31.65</v>
      </c>
      <c r="J1050" s="38">
        <v>4.1369999999999996</v>
      </c>
      <c r="K1050" s="16">
        <v>19.8</v>
      </c>
      <c r="L1050" s="16">
        <v>21.45</v>
      </c>
      <c r="M1050" s="16">
        <v>44.986163035129387</v>
      </c>
      <c r="N1050" s="16">
        <f t="shared" si="48"/>
        <v>2.2720284361176457</v>
      </c>
      <c r="O1050" s="16">
        <v>8.4629999999999992</v>
      </c>
      <c r="P1050" s="124">
        <f t="shared" si="46"/>
        <v>0.42742424242424237</v>
      </c>
      <c r="Q1050" s="16">
        <v>731.06</v>
      </c>
      <c r="S1050" s="1"/>
    </row>
    <row r="1051" spans="1:19" x14ac:dyDescent="0.2">
      <c r="A1051" s="39">
        <f t="shared" si="47"/>
        <v>43096</v>
      </c>
      <c r="B1051" s="16">
        <v>0</v>
      </c>
      <c r="C1051" s="16">
        <v>84.58</v>
      </c>
      <c r="D1051" s="16">
        <v>24.48</v>
      </c>
      <c r="E1051" s="16">
        <v>22.41</v>
      </c>
      <c r="F1051" s="16">
        <v>28.29</v>
      </c>
      <c r="G1051" s="16">
        <v>4.4800000000000004</v>
      </c>
      <c r="H1051" s="16">
        <v>13.13</v>
      </c>
      <c r="I1051" s="16">
        <v>34.74</v>
      </c>
      <c r="J1051" s="38">
        <v>4.2590000000000003</v>
      </c>
      <c r="K1051" s="16">
        <v>21.63</v>
      </c>
      <c r="L1051" s="16">
        <v>21.43</v>
      </c>
      <c r="M1051" s="16">
        <v>48.667841131080074</v>
      </c>
      <c r="N1051" s="16">
        <f t="shared" si="48"/>
        <v>2.2500157712011131</v>
      </c>
      <c r="O1051" s="16">
        <v>10.304</v>
      </c>
      <c r="P1051" s="124">
        <f t="shared" si="46"/>
        <v>0.4763754045307444</v>
      </c>
      <c r="Q1051" s="16">
        <v>730.64</v>
      </c>
      <c r="S1051" s="1"/>
    </row>
    <row r="1052" spans="1:19" x14ac:dyDescent="0.2">
      <c r="A1052" s="39">
        <f t="shared" si="47"/>
        <v>43097</v>
      </c>
      <c r="B1052" s="16">
        <v>0</v>
      </c>
      <c r="C1052" s="16">
        <v>86.38</v>
      </c>
      <c r="D1052" s="16">
        <v>24.75</v>
      </c>
      <c r="E1052" s="16">
        <v>22.56</v>
      </c>
      <c r="F1052" s="16">
        <v>29.21</v>
      </c>
      <c r="G1052" s="16">
        <v>3.17</v>
      </c>
      <c r="H1052" s="16">
        <v>10.39</v>
      </c>
      <c r="I1052" s="16">
        <v>32.950000000000003</v>
      </c>
      <c r="J1052" s="38">
        <v>3.7069999999999999</v>
      </c>
      <c r="K1052" s="16">
        <v>18.34</v>
      </c>
      <c r="L1052" s="16">
        <v>21.39</v>
      </c>
      <c r="M1052" s="16">
        <v>41.979009976611508</v>
      </c>
      <c r="N1052" s="16">
        <f t="shared" si="48"/>
        <v>2.2889318416909221</v>
      </c>
      <c r="O1052" s="16">
        <v>8.1340000000000003</v>
      </c>
      <c r="P1052" s="124">
        <f t="shared" si="46"/>
        <v>0.44351145038167938</v>
      </c>
      <c r="Q1052" s="16">
        <v>730.32</v>
      </c>
      <c r="S1052" s="1"/>
    </row>
    <row r="1053" spans="1:19" x14ac:dyDescent="0.2">
      <c r="A1053" s="39">
        <f t="shared" si="47"/>
        <v>43098</v>
      </c>
      <c r="B1053" s="16">
        <v>14.73</v>
      </c>
      <c r="C1053" s="16">
        <v>99.41</v>
      </c>
      <c r="D1053" s="16">
        <v>22.74</v>
      </c>
      <c r="E1053" s="16">
        <v>21.57</v>
      </c>
      <c r="F1053" s="16">
        <v>24.23</v>
      </c>
      <c r="G1053" s="16">
        <v>2.14</v>
      </c>
      <c r="H1053" s="16">
        <v>5.98</v>
      </c>
      <c r="I1053" s="16">
        <v>283.8</v>
      </c>
      <c r="J1053" s="38">
        <v>1.3180000000000001</v>
      </c>
      <c r="K1053" s="16">
        <v>7.59</v>
      </c>
      <c r="L1053" s="16">
        <v>21.41</v>
      </c>
      <c r="M1053" s="16">
        <v>17.781903859230159</v>
      </c>
      <c r="N1053" s="16">
        <f t="shared" si="48"/>
        <v>2.3428068325731437</v>
      </c>
      <c r="O1053" s="16">
        <v>4.5529999999999999</v>
      </c>
      <c r="P1053" s="124">
        <f t="shared" si="46"/>
        <v>0.59986824769433467</v>
      </c>
      <c r="Q1053" s="16">
        <v>730.81</v>
      </c>
      <c r="S1053" s="1"/>
    </row>
    <row r="1054" spans="1:19" x14ac:dyDescent="0.2">
      <c r="A1054" s="39">
        <f t="shared" si="47"/>
        <v>43099</v>
      </c>
      <c r="B1054" s="16">
        <v>24.130000000000003</v>
      </c>
      <c r="C1054" s="16">
        <v>99.17</v>
      </c>
      <c r="D1054" s="16">
        <v>23</v>
      </c>
      <c r="E1054" s="16">
        <v>21.76</v>
      </c>
      <c r="F1054" s="16">
        <v>26.69</v>
      </c>
      <c r="G1054" s="16">
        <v>1.79</v>
      </c>
      <c r="H1054" s="16">
        <v>7.37</v>
      </c>
      <c r="I1054" s="16">
        <v>301.07</v>
      </c>
      <c r="J1054" s="38">
        <v>1.232</v>
      </c>
      <c r="K1054" s="16">
        <v>6.44</v>
      </c>
      <c r="L1054" s="16">
        <v>21.35</v>
      </c>
      <c r="M1054" s="16">
        <v>14.959992465917347</v>
      </c>
      <c r="N1054" s="16">
        <f t="shared" si="48"/>
        <v>2.3229801965710166</v>
      </c>
      <c r="O1054" s="16">
        <v>3.3860000000000001</v>
      </c>
      <c r="P1054" s="124">
        <f t="shared" si="46"/>
        <v>0.52577639751552796</v>
      </c>
      <c r="Q1054" s="16">
        <v>731.1</v>
      </c>
      <c r="S1054" s="1"/>
    </row>
    <row r="1055" spans="1:19" x14ac:dyDescent="0.2">
      <c r="A1055" s="39">
        <f t="shared" si="47"/>
        <v>43100</v>
      </c>
      <c r="B1055" s="16">
        <v>0.125</v>
      </c>
      <c r="C1055" s="16">
        <v>93.82</v>
      </c>
      <c r="D1055" s="16">
        <v>23.75</v>
      </c>
      <c r="E1055" s="16">
        <v>22.07</v>
      </c>
      <c r="F1055" s="16">
        <v>27.31</v>
      </c>
      <c r="G1055" s="16">
        <v>3.18</v>
      </c>
      <c r="H1055" s="16">
        <v>11.68</v>
      </c>
      <c r="I1055" s="16">
        <v>36.57</v>
      </c>
      <c r="J1055" s="38">
        <v>2.4849999999999999</v>
      </c>
      <c r="K1055" s="16">
        <v>12.69</v>
      </c>
      <c r="L1055" s="16">
        <v>21.39</v>
      </c>
      <c r="M1055" s="16">
        <v>29.715389659817159</v>
      </c>
      <c r="N1055" s="16">
        <f t="shared" si="48"/>
        <v>2.341638271065182</v>
      </c>
      <c r="O1055" s="16">
        <v>6.5730000000000004</v>
      </c>
      <c r="P1055" s="124">
        <f t="shared" si="46"/>
        <v>0.51796690307328608</v>
      </c>
      <c r="Q1055" s="16">
        <v>731.64</v>
      </c>
      <c r="S1055" s="1"/>
    </row>
    <row r="1056" spans="1:19" x14ac:dyDescent="0.2">
      <c r="A1056" s="39">
        <v>43101</v>
      </c>
      <c r="B1056" s="16">
        <v>8.89</v>
      </c>
      <c r="C1056" s="16">
        <v>97.74</v>
      </c>
      <c r="D1056" s="16">
        <v>23.24</v>
      </c>
      <c r="E1056" s="16">
        <v>22.15</v>
      </c>
      <c r="F1056" s="16">
        <v>26.36</v>
      </c>
      <c r="G1056" s="16">
        <v>3.85</v>
      </c>
      <c r="H1056" s="16">
        <v>10.29</v>
      </c>
      <c r="I1056" s="16">
        <v>354.15</v>
      </c>
      <c r="J1056" s="38">
        <v>1.8660000000000001</v>
      </c>
      <c r="K1056" s="16">
        <v>10.86</v>
      </c>
      <c r="L1056" s="16">
        <v>21.4</v>
      </c>
      <c r="M1056" s="16">
        <v>25.273650496324972</v>
      </c>
      <c r="N1056" s="16">
        <f t="shared" si="48"/>
        <v>2.3272238026081928</v>
      </c>
      <c r="O1056" s="16">
        <v>5.59</v>
      </c>
      <c r="P1056" s="124">
        <f t="shared" si="46"/>
        <v>0.51473296500920807</v>
      </c>
      <c r="Q1056" s="16">
        <v>731.59</v>
      </c>
      <c r="S1056" s="1"/>
    </row>
    <row r="1057" spans="1:19" x14ac:dyDescent="0.2">
      <c r="A1057" s="39">
        <f t="shared" ref="A1057:A1120" si="49">A1056+1</f>
        <v>43102</v>
      </c>
      <c r="B1057" s="16">
        <v>4.1899999999999995</v>
      </c>
      <c r="C1057" s="16">
        <v>99.39</v>
      </c>
      <c r="D1057" s="16">
        <v>23.16</v>
      </c>
      <c r="E1057" s="16">
        <v>22.01</v>
      </c>
      <c r="F1057" s="16">
        <v>26.28</v>
      </c>
      <c r="G1057" s="16">
        <v>2.73</v>
      </c>
      <c r="H1057" s="16">
        <v>7.33</v>
      </c>
      <c r="I1057" s="16">
        <v>332.3</v>
      </c>
      <c r="J1057" s="38">
        <v>1.554</v>
      </c>
      <c r="K1057" s="16">
        <v>9.25</v>
      </c>
      <c r="L1057" s="16">
        <v>21.42</v>
      </c>
      <c r="M1057" s="16">
        <v>21.372516323125744</v>
      </c>
      <c r="N1057" s="16">
        <f t="shared" si="48"/>
        <v>2.3105423052027829</v>
      </c>
      <c r="O1057" s="16">
        <v>5.3920000000000003</v>
      </c>
      <c r="P1057" s="124">
        <f t="shared" si="46"/>
        <v>0.582918918918919</v>
      </c>
      <c r="Q1057" s="16">
        <v>730.36</v>
      </c>
      <c r="S1057" s="1"/>
    </row>
    <row r="1058" spans="1:19" x14ac:dyDescent="0.2">
      <c r="A1058" s="39">
        <f t="shared" si="49"/>
        <v>43103</v>
      </c>
      <c r="B1058" s="16">
        <v>8.2550000000000008</v>
      </c>
      <c r="C1058" s="16">
        <v>99.42</v>
      </c>
      <c r="D1058" s="16">
        <v>22.65</v>
      </c>
      <c r="E1058" s="16">
        <v>21.59</v>
      </c>
      <c r="F1058" s="16">
        <v>25.63</v>
      </c>
      <c r="G1058" s="16">
        <v>2.56</v>
      </c>
      <c r="H1058" s="16">
        <v>8.68</v>
      </c>
      <c r="I1058" s="16">
        <v>252.8</v>
      </c>
      <c r="J1058" s="38">
        <v>1.448</v>
      </c>
      <c r="K1058" s="16">
        <v>8.08</v>
      </c>
      <c r="L1058" s="16">
        <v>21.49</v>
      </c>
      <c r="M1058" s="16">
        <v>18.693683380176548</v>
      </c>
      <c r="N1058" s="16">
        <f t="shared" si="48"/>
        <v>2.3135746757644244</v>
      </c>
      <c r="O1058" s="16">
        <v>5.0570000000000004</v>
      </c>
      <c r="P1058" s="124">
        <f t="shared" si="46"/>
        <v>0.62586633663366342</v>
      </c>
      <c r="Q1058" s="16">
        <v>729.72</v>
      </c>
      <c r="S1058" s="1"/>
    </row>
    <row r="1059" spans="1:19" x14ac:dyDescent="0.2">
      <c r="A1059" s="39">
        <f t="shared" si="49"/>
        <v>43104</v>
      </c>
      <c r="B1059" s="16">
        <v>6.9850000000000003</v>
      </c>
      <c r="C1059" s="16">
        <v>99.83</v>
      </c>
      <c r="D1059" s="16">
        <v>21.78</v>
      </c>
      <c r="E1059" s="16">
        <v>21.11</v>
      </c>
      <c r="F1059" s="16">
        <v>22.44</v>
      </c>
      <c r="G1059" s="16">
        <v>2.5499999999999998</v>
      </c>
      <c r="H1059" s="16">
        <v>10.72</v>
      </c>
      <c r="I1059" s="16">
        <v>238.45</v>
      </c>
      <c r="J1059" s="38">
        <v>0.98299999999999998</v>
      </c>
      <c r="K1059" s="16">
        <v>5.99</v>
      </c>
      <c r="L1059" s="16">
        <v>21.72</v>
      </c>
      <c r="M1059" s="16">
        <v>14.066270551327234</v>
      </c>
      <c r="N1059" s="16">
        <f t="shared" si="48"/>
        <v>2.3482922456305899</v>
      </c>
      <c r="O1059" s="16">
        <v>3.98</v>
      </c>
      <c r="P1059" s="124">
        <f t="shared" si="46"/>
        <v>0.664440734557596</v>
      </c>
      <c r="Q1059" s="16">
        <v>730.72</v>
      </c>
      <c r="S1059" s="1"/>
    </row>
    <row r="1060" spans="1:19" x14ac:dyDescent="0.2">
      <c r="A1060" s="39">
        <f t="shared" si="49"/>
        <v>43105</v>
      </c>
      <c r="B1060" s="16">
        <v>25.91</v>
      </c>
      <c r="C1060" s="16">
        <v>99.97</v>
      </c>
      <c r="D1060" s="16">
        <v>22.18</v>
      </c>
      <c r="E1060" s="16">
        <v>21.07</v>
      </c>
      <c r="F1060" s="16">
        <v>23.87</v>
      </c>
      <c r="G1060" s="16">
        <v>4.54</v>
      </c>
      <c r="H1060" s="16">
        <v>12.31</v>
      </c>
      <c r="I1060" s="16">
        <v>341.27</v>
      </c>
      <c r="J1060" s="38">
        <v>0.71</v>
      </c>
      <c r="K1060" s="16">
        <v>4.46</v>
      </c>
      <c r="L1060" s="16">
        <v>21.69</v>
      </c>
      <c r="M1060" s="16">
        <v>10.627203740775716</v>
      </c>
      <c r="N1060" s="16">
        <f t="shared" si="48"/>
        <v>2.3827811077972458</v>
      </c>
      <c r="O1060" s="16">
        <v>2.8980000000000001</v>
      </c>
      <c r="P1060" s="124">
        <f t="shared" si="46"/>
        <v>0.64977578475336328</v>
      </c>
      <c r="Q1060" s="16">
        <v>732.03</v>
      </c>
      <c r="S1060" s="1"/>
    </row>
    <row r="1061" spans="1:19" x14ac:dyDescent="0.2">
      <c r="A1061" s="39">
        <f t="shared" si="49"/>
        <v>43106</v>
      </c>
      <c r="B1061" s="16">
        <v>51.814999999999998</v>
      </c>
      <c r="C1061" s="16">
        <v>99.46</v>
      </c>
      <c r="D1061" s="16">
        <v>23</v>
      </c>
      <c r="E1061" s="16">
        <v>21.53</v>
      </c>
      <c r="F1061" s="16">
        <v>25.9</v>
      </c>
      <c r="G1061" s="16">
        <v>4.5999999999999996</v>
      </c>
      <c r="H1061" s="16">
        <v>11.68</v>
      </c>
      <c r="I1061" s="16">
        <v>340.44</v>
      </c>
      <c r="J1061" s="38">
        <v>1.74</v>
      </c>
      <c r="K1061" s="16">
        <v>11.19</v>
      </c>
      <c r="L1061" s="16">
        <v>21.58</v>
      </c>
      <c r="M1061" s="16">
        <v>25.172821660833222</v>
      </c>
      <c r="N1061" s="16">
        <f t="shared" si="48"/>
        <v>2.2495819178581971</v>
      </c>
      <c r="O1061" s="16">
        <v>6.9960000000000004</v>
      </c>
      <c r="P1061" s="124">
        <f t="shared" si="46"/>
        <v>0.62520107238605904</v>
      </c>
      <c r="Q1061" s="16">
        <v>731.36</v>
      </c>
      <c r="S1061" s="1"/>
    </row>
    <row r="1062" spans="1:19" x14ac:dyDescent="0.2">
      <c r="A1062" s="39">
        <f t="shared" si="49"/>
        <v>43107</v>
      </c>
      <c r="B1062" s="16">
        <v>0.25</v>
      </c>
      <c r="C1062" s="16">
        <v>94.03</v>
      </c>
      <c r="D1062" s="16">
        <v>23.54</v>
      </c>
      <c r="E1062" s="16">
        <v>21.59</v>
      </c>
      <c r="F1062" s="16">
        <v>28.26</v>
      </c>
      <c r="G1062" s="16">
        <v>3.14</v>
      </c>
      <c r="H1062" s="16">
        <v>8.2899999999999991</v>
      </c>
      <c r="I1062" s="16">
        <v>354.21</v>
      </c>
      <c r="J1062" s="38">
        <v>2.4039999999999999</v>
      </c>
      <c r="K1062" s="16">
        <v>12.93</v>
      </c>
      <c r="L1062" s="16">
        <v>21.67</v>
      </c>
      <c r="M1062" s="16">
        <v>29.381712742362883</v>
      </c>
      <c r="N1062" s="16">
        <f t="shared" si="48"/>
        <v>2.2723675748153815</v>
      </c>
      <c r="O1062" s="16">
        <v>5.8650000000000002</v>
      </c>
      <c r="P1062" s="124">
        <f t="shared" si="46"/>
        <v>0.45359628770301624</v>
      </c>
      <c r="Q1062" s="16">
        <v>730.85</v>
      </c>
      <c r="S1062" s="1"/>
    </row>
    <row r="1063" spans="1:19" x14ac:dyDescent="0.2">
      <c r="A1063" s="39">
        <f t="shared" si="49"/>
        <v>43108</v>
      </c>
      <c r="B1063" s="16">
        <v>0.63500000000000001</v>
      </c>
      <c r="C1063" s="16">
        <v>96.33</v>
      </c>
      <c r="D1063" s="16">
        <v>23</v>
      </c>
      <c r="E1063" s="16">
        <v>21.23</v>
      </c>
      <c r="F1063" s="16">
        <v>26.5</v>
      </c>
      <c r="G1063" s="16">
        <v>3.43</v>
      </c>
      <c r="H1063" s="16">
        <v>9.1300000000000008</v>
      </c>
      <c r="I1063" s="16">
        <v>315.39</v>
      </c>
      <c r="J1063" s="38">
        <v>3.0819999999999999</v>
      </c>
      <c r="K1063" s="16">
        <v>18.73</v>
      </c>
      <c r="L1063" s="16">
        <v>21.72</v>
      </c>
      <c r="M1063" s="16">
        <v>41.869800338169718</v>
      </c>
      <c r="N1063" s="16">
        <f t="shared" si="48"/>
        <v>2.2354404878894671</v>
      </c>
      <c r="O1063" s="16">
        <v>11.151</v>
      </c>
      <c r="P1063" s="124">
        <f t="shared" ref="P1063:P1126" si="50">O1063/K1063</f>
        <v>0.59535504538174044</v>
      </c>
      <c r="Q1063" s="16">
        <v>730.4</v>
      </c>
      <c r="S1063" s="1"/>
    </row>
    <row r="1064" spans="1:19" x14ac:dyDescent="0.2">
      <c r="A1064" s="39">
        <f t="shared" si="49"/>
        <v>43109</v>
      </c>
      <c r="B1064" s="16">
        <v>0.255</v>
      </c>
      <c r="C1064" s="16">
        <v>97.69</v>
      </c>
      <c r="D1064" s="16">
        <v>22.73</v>
      </c>
      <c r="E1064" s="16">
        <v>20.87</v>
      </c>
      <c r="F1064" s="16">
        <v>27.18</v>
      </c>
      <c r="G1064" s="16">
        <v>3.35</v>
      </c>
      <c r="H1064" s="16">
        <v>7.68</v>
      </c>
      <c r="I1064" s="16">
        <v>318.18</v>
      </c>
      <c r="J1064" s="38">
        <v>2.2509999999999999</v>
      </c>
      <c r="K1064" s="16">
        <v>13.65</v>
      </c>
      <c r="L1064" s="16">
        <v>21.77</v>
      </c>
      <c r="M1064" s="16">
        <v>30.751930824679651</v>
      </c>
      <c r="N1064" s="16">
        <f t="shared" si="48"/>
        <v>2.2528887051047364</v>
      </c>
      <c r="O1064" s="16">
        <v>8.02</v>
      </c>
      <c r="P1064" s="124">
        <f t="shared" si="50"/>
        <v>0.58754578754578746</v>
      </c>
      <c r="Q1064" s="16">
        <v>730.6</v>
      </c>
      <c r="S1064" s="1"/>
    </row>
    <row r="1065" spans="1:19" x14ac:dyDescent="0.2">
      <c r="A1065" s="39">
        <f t="shared" si="49"/>
        <v>43110</v>
      </c>
      <c r="B1065" s="16">
        <v>9.3949999999999996</v>
      </c>
      <c r="C1065" s="16">
        <v>97.8</v>
      </c>
      <c r="D1065" s="16">
        <v>22.3</v>
      </c>
      <c r="E1065" s="16">
        <v>20.09</v>
      </c>
      <c r="F1065" s="16">
        <v>25.53</v>
      </c>
      <c r="G1065" s="16">
        <v>2.91</v>
      </c>
      <c r="H1065" s="16">
        <v>6.68</v>
      </c>
      <c r="I1065" s="16">
        <v>318.01</v>
      </c>
      <c r="J1065" s="38">
        <v>1.788</v>
      </c>
      <c r="K1065" s="16">
        <v>10.29</v>
      </c>
      <c r="L1065" s="16">
        <v>21.83</v>
      </c>
      <c r="M1065" s="16">
        <v>23.142507346162585</v>
      </c>
      <c r="N1065" s="16">
        <f t="shared" si="48"/>
        <v>2.2490288966144401</v>
      </c>
      <c r="O1065" s="16">
        <v>5.3209999999999997</v>
      </c>
      <c r="P1065" s="124">
        <f t="shared" si="50"/>
        <v>0.5171039844509232</v>
      </c>
      <c r="Q1065" s="16">
        <v>730.62</v>
      </c>
      <c r="S1065" s="1"/>
    </row>
    <row r="1066" spans="1:19" x14ac:dyDescent="0.2">
      <c r="A1066" s="39">
        <f t="shared" si="49"/>
        <v>43111</v>
      </c>
      <c r="B1066" s="16">
        <v>0</v>
      </c>
      <c r="C1066" s="16">
        <v>96.11</v>
      </c>
      <c r="D1066" s="16">
        <v>22.93</v>
      </c>
      <c r="E1066" s="16">
        <v>21.69</v>
      </c>
      <c r="F1066" s="16">
        <v>26.4</v>
      </c>
      <c r="G1066" s="16">
        <v>3.83</v>
      </c>
      <c r="H1066" s="16">
        <v>8.94</v>
      </c>
      <c r="I1066" s="16">
        <v>320.16000000000003</v>
      </c>
      <c r="J1066" s="38">
        <v>2.6160000000000001</v>
      </c>
      <c r="K1066" s="16">
        <v>15.46</v>
      </c>
      <c r="L1066" s="16">
        <v>21.86</v>
      </c>
      <c r="M1066" s="16">
        <v>34.24551605442165</v>
      </c>
      <c r="N1066" s="16">
        <f t="shared" si="48"/>
        <v>2.2151045313338713</v>
      </c>
      <c r="O1066" s="16">
        <v>7.6680000000000001</v>
      </c>
      <c r="P1066" s="124">
        <f t="shared" si="50"/>
        <v>0.49598965071151357</v>
      </c>
      <c r="Q1066" s="16">
        <v>730.85</v>
      </c>
      <c r="S1066" s="1"/>
    </row>
    <row r="1067" spans="1:19" x14ac:dyDescent="0.2">
      <c r="A1067" s="39">
        <f t="shared" si="49"/>
        <v>43112</v>
      </c>
      <c r="B1067" s="16">
        <v>0.125</v>
      </c>
      <c r="C1067" s="16">
        <v>95.67</v>
      </c>
      <c r="D1067" s="16">
        <v>23.11</v>
      </c>
      <c r="E1067" s="16">
        <v>21.65</v>
      </c>
      <c r="F1067" s="16">
        <v>26.52</v>
      </c>
      <c r="G1067" s="16">
        <v>3.98</v>
      </c>
      <c r="H1067" s="16">
        <v>9.4499999999999993</v>
      </c>
      <c r="I1067" s="16">
        <v>322.49</v>
      </c>
      <c r="J1067" s="38">
        <v>2.8</v>
      </c>
      <c r="K1067" s="16">
        <v>16.760000000000002</v>
      </c>
      <c r="L1067" s="16">
        <v>21.91</v>
      </c>
      <c r="M1067" s="16">
        <v>37.105875461268162</v>
      </c>
      <c r="N1067" s="16">
        <f t="shared" si="48"/>
        <v>2.2139543831305586</v>
      </c>
      <c r="O1067" s="16">
        <v>8.26</v>
      </c>
      <c r="P1067" s="124">
        <f t="shared" si="50"/>
        <v>0.49284009546539376</v>
      </c>
      <c r="Q1067" s="16">
        <v>731.19</v>
      </c>
      <c r="S1067" s="1"/>
    </row>
    <row r="1068" spans="1:19" x14ac:dyDescent="0.2">
      <c r="A1068" s="39">
        <f t="shared" si="49"/>
        <v>43113</v>
      </c>
      <c r="B1068" s="16">
        <v>8.5100000000000016</v>
      </c>
      <c r="C1068" s="16">
        <v>99.51</v>
      </c>
      <c r="D1068" s="16">
        <v>22.49</v>
      </c>
      <c r="E1068" s="16">
        <v>21.07</v>
      </c>
      <c r="F1068" s="16">
        <v>23.97</v>
      </c>
      <c r="G1068" s="16">
        <v>4.38</v>
      </c>
      <c r="H1068" s="16">
        <v>10.35</v>
      </c>
      <c r="I1068" s="16">
        <v>337.11</v>
      </c>
      <c r="J1068" s="38">
        <v>1.4330000000000001</v>
      </c>
      <c r="K1068" s="16">
        <v>8.91</v>
      </c>
      <c r="L1068" s="16">
        <v>21.99</v>
      </c>
      <c r="M1068" s="16">
        <v>20.385655175750621</v>
      </c>
      <c r="N1068" s="16">
        <f t="shared" si="48"/>
        <v>2.2879523205107319</v>
      </c>
      <c r="O1068" s="16">
        <v>5.3140000000000001</v>
      </c>
      <c r="P1068" s="124">
        <f t="shared" si="50"/>
        <v>0.59640852974186309</v>
      </c>
      <c r="Q1068" s="16">
        <v>731.46</v>
      </c>
      <c r="S1068" s="1"/>
    </row>
    <row r="1069" spans="1:19" x14ac:dyDescent="0.2">
      <c r="A1069" s="39">
        <f t="shared" si="49"/>
        <v>43114</v>
      </c>
      <c r="B1069" s="16">
        <v>9.5250000000000004</v>
      </c>
      <c r="C1069" s="16">
        <v>98.95</v>
      </c>
      <c r="D1069" s="16">
        <v>22.97</v>
      </c>
      <c r="E1069" s="16">
        <v>21.88</v>
      </c>
      <c r="F1069" s="16">
        <v>25.38</v>
      </c>
      <c r="G1069" s="16">
        <v>4.92</v>
      </c>
      <c r="H1069" s="16">
        <v>13.94</v>
      </c>
      <c r="I1069" s="16">
        <v>349.66</v>
      </c>
      <c r="J1069" s="38">
        <v>2.0979999999999999</v>
      </c>
      <c r="K1069" s="16">
        <v>13.97</v>
      </c>
      <c r="L1069" s="16">
        <v>21.97</v>
      </c>
      <c r="M1069" s="16">
        <v>31.795729592096812</v>
      </c>
      <c r="N1069" s="16">
        <f t="shared" si="48"/>
        <v>2.2760006866211033</v>
      </c>
      <c r="O1069" s="16">
        <v>8.6199999999999992</v>
      </c>
      <c r="P1069" s="124">
        <f t="shared" si="50"/>
        <v>0.61703650680028621</v>
      </c>
      <c r="Q1069" s="16">
        <v>731.09</v>
      </c>
      <c r="S1069" s="1"/>
    </row>
    <row r="1070" spans="1:19" x14ac:dyDescent="0.2">
      <c r="A1070" s="39">
        <f t="shared" si="49"/>
        <v>43115</v>
      </c>
      <c r="B1070" s="16">
        <v>0.25</v>
      </c>
      <c r="C1070" s="16">
        <v>89.57</v>
      </c>
      <c r="D1070" s="16">
        <v>24.11</v>
      </c>
      <c r="E1070" s="16">
        <v>21.83</v>
      </c>
      <c r="F1070" s="16">
        <v>28.92</v>
      </c>
      <c r="G1070" s="16">
        <v>3.55</v>
      </c>
      <c r="H1070" s="16">
        <v>9.92</v>
      </c>
      <c r="I1070" s="16">
        <v>7.74</v>
      </c>
      <c r="J1070" s="38">
        <v>3.8780000000000001</v>
      </c>
      <c r="K1070" s="16">
        <v>20.149999999999999</v>
      </c>
      <c r="L1070" s="16">
        <v>22.08</v>
      </c>
      <c r="M1070" s="16">
        <v>45.681078479739625</v>
      </c>
      <c r="N1070" s="16">
        <f t="shared" si="48"/>
        <v>2.2670510411781453</v>
      </c>
      <c r="O1070" s="16">
        <v>9.1170000000000009</v>
      </c>
      <c r="P1070" s="124">
        <f t="shared" si="50"/>
        <v>0.45245657568238223</v>
      </c>
      <c r="Q1070" s="16">
        <v>730.51</v>
      </c>
      <c r="S1070" s="1"/>
    </row>
    <row r="1071" spans="1:19" x14ac:dyDescent="0.2">
      <c r="A1071" s="39">
        <f t="shared" si="49"/>
        <v>43116</v>
      </c>
      <c r="B1071" s="16">
        <v>0</v>
      </c>
      <c r="C1071" s="16">
        <v>93.3</v>
      </c>
      <c r="D1071" s="16">
        <v>24.2</v>
      </c>
      <c r="E1071" s="16">
        <v>21.96</v>
      </c>
      <c r="F1071" s="16">
        <v>30.11</v>
      </c>
      <c r="G1071" s="16">
        <v>3</v>
      </c>
      <c r="H1071" s="16">
        <v>9</v>
      </c>
      <c r="I1071" s="16">
        <v>2.0699999999999998</v>
      </c>
      <c r="J1071" s="38">
        <v>3.2829999999999999</v>
      </c>
      <c r="K1071" s="16">
        <v>16.71</v>
      </c>
      <c r="L1071" s="16">
        <v>22.06</v>
      </c>
      <c r="M1071" s="16">
        <v>37.894534938876298</v>
      </c>
      <c r="N1071" s="16">
        <f t="shared" si="48"/>
        <v>2.2677758790470555</v>
      </c>
      <c r="O1071" s="16">
        <v>7.8949999999999996</v>
      </c>
      <c r="P1071" s="124">
        <f t="shared" si="50"/>
        <v>0.47247157390783956</v>
      </c>
      <c r="Q1071" s="16">
        <v>730.63</v>
      </c>
      <c r="S1071" s="1"/>
    </row>
    <row r="1072" spans="1:19" x14ac:dyDescent="0.2">
      <c r="A1072" s="39">
        <f t="shared" si="49"/>
        <v>43117</v>
      </c>
      <c r="B1072" s="16">
        <v>0.25</v>
      </c>
      <c r="C1072" s="16">
        <v>94.46</v>
      </c>
      <c r="D1072" s="16">
        <v>23.95</v>
      </c>
      <c r="E1072" s="16">
        <v>22.2</v>
      </c>
      <c r="F1072" s="16">
        <v>27.51</v>
      </c>
      <c r="G1072" s="16">
        <v>2.92</v>
      </c>
      <c r="H1072" s="16">
        <v>10.11</v>
      </c>
      <c r="I1072" s="16">
        <v>29.81</v>
      </c>
      <c r="J1072" s="38">
        <v>2.1760000000000002</v>
      </c>
      <c r="K1072" s="16">
        <v>11.01</v>
      </c>
      <c r="L1072" s="16">
        <v>22.06</v>
      </c>
      <c r="M1072" s="16">
        <v>25.569743400549676</v>
      </c>
      <c r="N1072" s="16">
        <f t="shared" si="48"/>
        <v>2.3224108447365737</v>
      </c>
      <c r="O1072" s="16">
        <v>5.1760000000000002</v>
      </c>
      <c r="P1072" s="124">
        <f t="shared" si="50"/>
        <v>0.47011807447774751</v>
      </c>
      <c r="Q1072" s="16">
        <v>730.9</v>
      </c>
      <c r="S1072" s="1"/>
    </row>
    <row r="1073" spans="1:19" x14ac:dyDescent="0.2">
      <c r="A1073" s="39">
        <f t="shared" si="49"/>
        <v>43118</v>
      </c>
      <c r="B1073" s="16">
        <v>0</v>
      </c>
      <c r="C1073" s="16">
        <v>97.47</v>
      </c>
      <c r="D1073" s="16">
        <v>22.85</v>
      </c>
      <c r="E1073" s="16">
        <v>21.41</v>
      </c>
      <c r="F1073" s="16">
        <v>25.72</v>
      </c>
      <c r="G1073" s="16">
        <v>3.2</v>
      </c>
      <c r="H1073" s="16">
        <v>8.43</v>
      </c>
      <c r="I1073" s="16">
        <v>346.65</v>
      </c>
      <c r="J1073" s="38">
        <v>1.5409999999999999</v>
      </c>
      <c r="K1073" s="16">
        <v>8.2899999999999991</v>
      </c>
      <c r="L1073" s="16">
        <v>22.19</v>
      </c>
      <c r="M1073" s="16">
        <v>19.411581232876593</v>
      </c>
      <c r="N1073" s="16">
        <f t="shared" si="48"/>
        <v>2.3415658905761876</v>
      </c>
      <c r="O1073" s="16">
        <v>3.7389999999999999</v>
      </c>
      <c r="P1073" s="124">
        <f t="shared" si="50"/>
        <v>0.45102533172496989</v>
      </c>
      <c r="Q1073" s="16">
        <v>730.95</v>
      </c>
      <c r="S1073" s="1"/>
    </row>
    <row r="1074" spans="1:19" x14ac:dyDescent="0.2">
      <c r="A1074" s="39">
        <f t="shared" si="49"/>
        <v>43119</v>
      </c>
      <c r="B1074" s="16">
        <v>0.38</v>
      </c>
      <c r="C1074" s="16">
        <v>96.08</v>
      </c>
      <c r="D1074" s="16">
        <v>23.46</v>
      </c>
      <c r="E1074" s="16">
        <v>21.47</v>
      </c>
      <c r="F1074" s="16">
        <v>26.76</v>
      </c>
      <c r="G1074" s="16">
        <v>3.4</v>
      </c>
      <c r="H1074" s="16">
        <v>11.05</v>
      </c>
      <c r="I1074" s="16">
        <v>21.73</v>
      </c>
      <c r="J1074" s="38">
        <v>2.4780000000000002</v>
      </c>
      <c r="K1074" s="16">
        <v>13.78</v>
      </c>
      <c r="L1074" s="16">
        <v>22.2</v>
      </c>
      <c r="M1074" s="16">
        <v>31.717796764664456</v>
      </c>
      <c r="N1074" s="16">
        <f t="shared" si="48"/>
        <v>2.3017269059988723</v>
      </c>
      <c r="O1074" s="16">
        <v>7.3310000000000004</v>
      </c>
      <c r="P1074" s="124">
        <f t="shared" si="50"/>
        <v>0.53200290275761974</v>
      </c>
      <c r="Q1074" s="16">
        <v>730.29</v>
      </c>
      <c r="S1074" s="1"/>
    </row>
    <row r="1075" spans="1:19" x14ac:dyDescent="0.2">
      <c r="A1075" s="39">
        <f t="shared" si="49"/>
        <v>43120</v>
      </c>
      <c r="B1075" s="16">
        <v>0</v>
      </c>
      <c r="C1075" s="16">
        <v>89.47</v>
      </c>
      <c r="D1075" s="16">
        <v>25.14</v>
      </c>
      <c r="E1075" s="16">
        <v>23.23</v>
      </c>
      <c r="F1075" s="16">
        <v>28.68</v>
      </c>
      <c r="G1075" s="16">
        <v>4.5999999999999996</v>
      </c>
      <c r="H1075" s="16">
        <v>10.31</v>
      </c>
      <c r="I1075" s="16">
        <v>49.77</v>
      </c>
      <c r="J1075" s="38">
        <v>4.1870000000000003</v>
      </c>
      <c r="K1075" s="16">
        <v>21.69</v>
      </c>
      <c r="L1075" s="16">
        <v>22.21</v>
      </c>
      <c r="M1075" s="16">
        <v>49.252510136883565</v>
      </c>
      <c r="N1075" s="16">
        <f t="shared" si="48"/>
        <v>2.2707473553196662</v>
      </c>
      <c r="O1075" s="16">
        <v>10.327</v>
      </c>
      <c r="P1075" s="124">
        <f t="shared" si="50"/>
        <v>0.47611802674043335</v>
      </c>
      <c r="Q1075" s="16">
        <v>729.4</v>
      </c>
      <c r="S1075" s="1"/>
    </row>
    <row r="1076" spans="1:19" x14ac:dyDescent="0.2">
      <c r="A1076" s="39">
        <f t="shared" si="49"/>
        <v>43121</v>
      </c>
      <c r="B1076" s="16">
        <v>0</v>
      </c>
      <c r="C1076" s="16">
        <v>88</v>
      </c>
      <c r="D1076" s="16">
        <v>25.13</v>
      </c>
      <c r="E1076" s="16">
        <v>22.65</v>
      </c>
      <c r="F1076" s="16">
        <v>28.83</v>
      </c>
      <c r="G1076" s="16">
        <v>4.16</v>
      </c>
      <c r="H1076" s="16">
        <v>10.11</v>
      </c>
      <c r="I1076" s="16">
        <v>37.61</v>
      </c>
      <c r="J1076" s="38">
        <v>4.6479999999999997</v>
      </c>
      <c r="K1076" s="16">
        <v>24.38</v>
      </c>
      <c r="L1076" s="16">
        <v>22.3</v>
      </c>
      <c r="M1076" s="16">
        <v>54.991459356993694</v>
      </c>
      <c r="N1076" s="16">
        <f t="shared" si="48"/>
        <v>2.2555971844542122</v>
      </c>
      <c r="O1076" s="16">
        <v>11.131</v>
      </c>
      <c r="P1076" s="124">
        <f t="shared" si="50"/>
        <v>0.45656275635767024</v>
      </c>
      <c r="Q1076" s="16">
        <v>728.71</v>
      </c>
      <c r="S1076" s="1"/>
    </row>
    <row r="1077" spans="1:19" x14ac:dyDescent="0.2">
      <c r="A1077" s="39">
        <f t="shared" si="49"/>
        <v>43122</v>
      </c>
      <c r="B1077" s="16">
        <v>0.63500000000000001</v>
      </c>
      <c r="C1077" s="16">
        <v>94.99</v>
      </c>
      <c r="D1077" s="16">
        <v>24.06</v>
      </c>
      <c r="E1077" s="16">
        <v>22.53</v>
      </c>
      <c r="F1077" s="16">
        <v>28.58</v>
      </c>
      <c r="G1077" s="16">
        <v>2.74</v>
      </c>
      <c r="H1077" s="16">
        <v>8.41</v>
      </c>
      <c r="I1077" s="16">
        <v>358.47</v>
      </c>
      <c r="J1077" s="38">
        <v>2.024</v>
      </c>
      <c r="K1077" s="16">
        <v>9.65</v>
      </c>
      <c r="L1077" s="16">
        <v>22.34</v>
      </c>
      <c r="M1077" s="16">
        <v>22.471265509885459</v>
      </c>
      <c r="N1077" s="16">
        <f t="shared" si="48"/>
        <v>2.3286285502471977</v>
      </c>
      <c r="O1077" s="16">
        <v>4.5780000000000003</v>
      </c>
      <c r="P1077" s="124">
        <f t="shared" si="50"/>
        <v>0.47440414507772022</v>
      </c>
      <c r="Q1077" s="16">
        <v>728.34</v>
      </c>
      <c r="S1077" s="1"/>
    </row>
    <row r="1078" spans="1:19" x14ac:dyDescent="0.2">
      <c r="A1078" s="39">
        <f t="shared" si="49"/>
        <v>43123</v>
      </c>
      <c r="B1078" s="16">
        <v>0.38</v>
      </c>
      <c r="C1078" s="16">
        <v>94.03</v>
      </c>
      <c r="D1078" s="16">
        <v>24.69</v>
      </c>
      <c r="E1078" s="16">
        <v>22.26</v>
      </c>
      <c r="F1078" s="16">
        <v>28.71</v>
      </c>
      <c r="G1078" s="16">
        <v>2.5299999999999998</v>
      </c>
      <c r="H1078" s="16">
        <v>7.29</v>
      </c>
      <c r="I1078" s="16">
        <v>349.99</v>
      </c>
      <c r="J1078" s="38">
        <v>2.7749999999999999</v>
      </c>
      <c r="K1078" s="16">
        <v>15.01</v>
      </c>
      <c r="L1078" s="16">
        <v>22.34</v>
      </c>
      <c r="M1078" s="16">
        <v>33.857579917868129</v>
      </c>
      <c r="N1078" s="16">
        <f t="shared" si="48"/>
        <v>2.2556682157140657</v>
      </c>
      <c r="O1078" s="16">
        <v>7.0209999999999999</v>
      </c>
      <c r="P1078" s="124">
        <f t="shared" si="50"/>
        <v>0.4677548301132578</v>
      </c>
      <c r="Q1078" s="16">
        <v>728.56</v>
      </c>
      <c r="S1078" s="1"/>
    </row>
    <row r="1079" spans="1:19" x14ac:dyDescent="0.2">
      <c r="A1079" s="39">
        <f t="shared" si="49"/>
        <v>43124</v>
      </c>
      <c r="B1079" s="16">
        <v>0</v>
      </c>
      <c r="C1079" s="16">
        <v>88.22</v>
      </c>
      <c r="D1079" s="16">
        <v>24.71</v>
      </c>
      <c r="E1079" s="16">
        <v>22.33</v>
      </c>
      <c r="F1079" s="16">
        <v>28.65</v>
      </c>
      <c r="G1079" s="16">
        <v>4.0599999999999996</v>
      </c>
      <c r="H1079" s="16">
        <v>11.74</v>
      </c>
      <c r="I1079" s="16">
        <v>30.61</v>
      </c>
      <c r="J1079" s="38">
        <v>4.5330000000000004</v>
      </c>
      <c r="K1079" s="16">
        <v>23.83</v>
      </c>
      <c r="L1079" s="16">
        <v>22.5</v>
      </c>
      <c r="M1079" s="16">
        <v>53.47505242321845</v>
      </c>
      <c r="N1079" s="16">
        <f t="shared" si="48"/>
        <v>2.244022342560573</v>
      </c>
      <c r="O1079" s="16">
        <v>11.375</v>
      </c>
      <c r="P1079" s="124">
        <f t="shared" si="50"/>
        <v>0.47733948804028536</v>
      </c>
      <c r="Q1079" s="16">
        <v>728.95</v>
      </c>
      <c r="S1079" s="1"/>
    </row>
    <row r="1080" spans="1:19" x14ac:dyDescent="0.2">
      <c r="A1080" s="39">
        <f t="shared" si="49"/>
        <v>43125</v>
      </c>
      <c r="B1080" s="16">
        <v>0</v>
      </c>
      <c r="C1080" s="16">
        <v>86.97</v>
      </c>
      <c r="D1080" s="16">
        <v>24.5</v>
      </c>
      <c r="E1080" s="16">
        <v>22.24</v>
      </c>
      <c r="F1080" s="16">
        <v>28.46</v>
      </c>
      <c r="G1080" s="16">
        <v>4.2</v>
      </c>
      <c r="H1080" s="16">
        <v>11.02</v>
      </c>
      <c r="I1080" s="16">
        <v>15.73</v>
      </c>
      <c r="J1080" s="38">
        <v>4.5620000000000003</v>
      </c>
      <c r="K1080" s="16">
        <v>23.01</v>
      </c>
      <c r="L1080" s="16">
        <v>22.65</v>
      </c>
      <c r="M1080" s="16">
        <v>51.393330090452189</v>
      </c>
      <c r="N1080" s="16">
        <f t="shared" si="48"/>
        <v>2.2335215163169138</v>
      </c>
      <c r="O1080" s="16">
        <v>10.515000000000001</v>
      </c>
      <c r="P1080" s="124">
        <f t="shared" si="50"/>
        <v>0.45697522816166886</v>
      </c>
      <c r="Q1080" s="16">
        <v>729.53</v>
      </c>
      <c r="S1080" s="1"/>
    </row>
    <row r="1081" spans="1:19" x14ac:dyDescent="0.2">
      <c r="A1081" s="39">
        <f t="shared" si="49"/>
        <v>43126</v>
      </c>
      <c r="B1081" s="16">
        <v>0</v>
      </c>
      <c r="C1081" s="16">
        <v>86.12</v>
      </c>
      <c r="D1081" s="16">
        <v>24.76</v>
      </c>
      <c r="E1081" s="16">
        <v>22.21</v>
      </c>
      <c r="F1081" s="16">
        <v>29.01</v>
      </c>
      <c r="G1081" s="16">
        <v>4.4400000000000004</v>
      </c>
      <c r="H1081" s="16">
        <v>13.33</v>
      </c>
      <c r="I1081" s="16">
        <v>23.46</v>
      </c>
      <c r="J1081" s="38">
        <v>4.7320000000000002</v>
      </c>
      <c r="K1081" s="16">
        <v>23.91</v>
      </c>
      <c r="L1081" s="16">
        <v>22.73</v>
      </c>
      <c r="M1081" s="16">
        <v>53.575794858679792</v>
      </c>
      <c r="N1081" s="16">
        <f t="shared" si="48"/>
        <v>2.2407275139556582</v>
      </c>
      <c r="O1081" s="16">
        <v>11.378</v>
      </c>
      <c r="P1081" s="124">
        <f t="shared" si="50"/>
        <v>0.47586783772480135</v>
      </c>
      <c r="Q1081" s="16">
        <v>729.33</v>
      </c>
      <c r="S1081" s="1"/>
    </row>
    <row r="1082" spans="1:19" x14ac:dyDescent="0.2">
      <c r="A1082" s="39">
        <f t="shared" si="49"/>
        <v>43127</v>
      </c>
      <c r="B1082" s="16">
        <v>0</v>
      </c>
      <c r="C1082" s="16">
        <v>86.43</v>
      </c>
      <c r="D1082" s="16">
        <v>24.37</v>
      </c>
      <c r="E1082" s="16">
        <v>22.12</v>
      </c>
      <c r="F1082" s="16">
        <v>28.29</v>
      </c>
      <c r="G1082" s="16">
        <v>4.2</v>
      </c>
      <c r="H1082" s="16">
        <v>11.68</v>
      </c>
      <c r="I1082" s="16">
        <v>24.57</v>
      </c>
      <c r="J1082" s="38">
        <v>4.609</v>
      </c>
      <c r="K1082" s="16">
        <v>23.75</v>
      </c>
      <c r="L1082" s="16">
        <v>22.79</v>
      </c>
      <c r="M1082" s="16">
        <v>52.936780233746639</v>
      </c>
      <c r="N1082" s="16">
        <f t="shared" si="48"/>
        <v>2.2289170624735428</v>
      </c>
      <c r="O1082" s="16">
        <v>11.419</v>
      </c>
      <c r="P1082" s="124">
        <f t="shared" si="50"/>
        <v>0.48080000000000001</v>
      </c>
      <c r="Q1082" s="16">
        <v>728.64</v>
      </c>
      <c r="S1082" s="1"/>
    </row>
    <row r="1083" spans="1:19" x14ac:dyDescent="0.2">
      <c r="A1083" s="39">
        <f t="shared" si="49"/>
        <v>43128</v>
      </c>
      <c r="B1083" s="16">
        <v>0</v>
      </c>
      <c r="C1083" s="16">
        <v>90.53</v>
      </c>
      <c r="D1083" s="16">
        <v>24.39</v>
      </c>
      <c r="E1083" s="16">
        <v>21.96</v>
      </c>
      <c r="F1083" s="16">
        <v>29.51</v>
      </c>
      <c r="G1083" s="16">
        <v>4.03</v>
      </c>
      <c r="H1083" s="16">
        <v>9.86</v>
      </c>
      <c r="I1083" s="16">
        <v>349.47</v>
      </c>
      <c r="J1083" s="38">
        <v>3.9929999999999999</v>
      </c>
      <c r="K1083" s="16">
        <v>21.3</v>
      </c>
      <c r="L1083" s="16">
        <v>22.77</v>
      </c>
      <c r="M1083" s="16">
        <v>47.378493477229696</v>
      </c>
      <c r="N1083" s="16">
        <f t="shared" si="48"/>
        <v>2.2243424167713473</v>
      </c>
      <c r="O1083" s="16">
        <v>9.0310000000000006</v>
      </c>
      <c r="P1083" s="124">
        <f t="shared" si="50"/>
        <v>0.4239906103286385</v>
      </c>
      <c r="Q1083" s="16">
        <v>727.93</v>
      </c>
      <c r="S1083" s="1"/>
    </row>
    <row r="1084" spans="1:19" x14ac:dyDescent="0.2">
      <c r="A1084" s="39">
        <f t="shared" si="49"/>
        <v>43129</v>
      </c>
      <c r="B1084" s="16">
        <v>0</v>
      </c>
      <c r="C1084" s="16">
        <v>91.18</v>
      </c>
      <c r="D1084" s="16">
        <v>24.46</v>
      </c>
      <c r="E1084" s="16">
        <v>22.33</v>
      </c>
      <c r="F1084" s="16">
        <v>28.76</v>
      </c>
      <c r="G1084" s="16">
        <v>4.37</v>
      </c>
      <c r="H1084" s="16">
        <v>10.039999999999999</v>
      </c>
      <c r="I1084" s="16">
        <v>348.34</v>
      </c>
      <c r="J1084" s="38">
        <v>4.3929999999999998</v>
      </c>
      <c r="K1084" s="16">
        <v>24.15</v>
      </c>
      <c r="L1084" s="16">
        <v>22.83</v>
      </c>
      <c r="M1084" s="16">
        <v>53.958460593378128</v>
      </c>
      <c r="N1084" s="16">
        <f t="shared" si="48"/>
        <v>2.2343047864752847</v>
      </c>
      <c r="O1084" s="16">
        <v>11.129</v>
      </c>
      <c r="P1084" s="124">
        <f t="shared" si="50"/>
        <v>0.46082815734989652</v>
      </c>
      <c r="Q1084" s="16">
        <v>727.56</v>
      </c>
      <c r="S1084" s="1"/>
    </row>
    <row r="1085" spans="1:19" x14ac:dyDescent="0.2">
      <c r="A1085" s="39">
        <f t="shared" si="49"/>
        <v>43130</v>
      </c>
      <c r="B1085" s="16">
        <v>0</v>
      </c>
      <c r="C1085" s="16">
        <v>88.55</v>
      </c>
      <c r="D1085" s="16">
        <v>24.46</v>
      </c>
      <c r="E1085" s="16">
        <v>22.36</v>
      </c>
      <c r="F1085" s="16">
        <v>28.76</v>
      </c>
      <c r="G1085" s="16">
        <v>4.17</v>
      </c>
      <c r="H1085" s="16">
        <v>10.33</v>
      </c>
      <c r="I1085" s="16">
        <v>1.51</v>
      </c>
      <c r="J1085" s="38">
        <v>3.7839999999999998</v>
      </c>
      <c r="K1085" s="16">
        <v>19.079999999999998</v>
      </c>
      <c r="L1085" s="16">
        <v>22.96</v>
      </c>
      <c r="M1085" s="16">
        <v>42.269141278737727</v>
      </c>
      <c r="N1085" s="16">
        <f t="shared" si="48"/>
        <v>2.2153637986759818</v>
      </c>
      <c r="O1085" s="16">
        <v>8.0350000000000001</v>
      </c>
      <c r="P1085" s="124">
        <f t="shared" si="50"/>
        <v>0.42112159329140464</v>
      </c>
      <c r="Q1085" s="16">
        <v>728.25</v>
      </c>
      <c r="S1085" s="1"/>
    </row>
    <row r="1086" spans="1:19" x14ac:dyDescent="0.2">
      <c r="A1086" s="39">
        <f t="shared" si="49"/>
        <v>43131</v>
      </c>
      <c r="B1086" s="16">
        <v>0</v>
      </c>
      <c r="C1086" s="16">
        <v>86.05</v>
      </c>
      <c r="D1086" s="16">
        <v>24.71</v>
      </c>
      <c r="E1086" s="16">
        <v>22.43</v>
      </c>
      <c r="F1086" s="16">
        <v>28.55</v>
      </c>
      <c r="G1086" s="16">
        <v>4.91</v>
      </c>
      <c r="H1086" s="16">
        <v>15.23</v>
      </c>
      <c r="I1086" s="16">
        <v>25.89</v>
      </c>
      <c r="J1086" s="38">
        <v>4.782</v>
      </c>
      <c r="K1086" s="16">
        <v>24.11</v>
      </c>
      <c r="L1086" s="16">
        <v>23.03</v>
      </c>
      <c r="M1086" s="16">
        <v>53.547282848643562</v>
      </c>
      <c r="N1086" s="16">
        <f t="shared" si="48"/>
        <v>2.2209573972892396</v>
      </c>
      <c r="O1086" s="16">
        <v>11.428000000000001</v>
      </c>
      <c r="P1086" s="124">
        <f t="shared" si="50"/>
        <v>0.47399419328079639</v>
      </c>
      <c r="Q1086" s="16">
        <v>728.63</v>
      </c>
      <c r="S1086" s="1"/>
    </row>
    <row r="1087" spans="1:19" x14ac:dyDescent="0.2">
      <c r="A1087" s="39">
        <f t="shared" si="49"/>
        <v>43132</v>
      </c>
      <c r="B1087" s="16">
        <v>0</v>
      </c>
      <c r="C1087" s="16">
        <v>84.58</v>
      </c>
      <c r="D1087" s="16">
        <v>24.86</v>
      </c>
      <c r="E1087" s="16">
        <v>22.04</v>
      </c>
      <c r="F1087" s="16">
        <v>28.86</v>
      </c>
      <c r="G1087" s="16">
        <v>5.1100000000000003</v>
      </c>
      <c r="H1087" s="16">
        <v>13.09</v>
      </c>
      <c r="I1087" s="16">
        <v>31.01</v>
      </c>
      <c r="J1087" s="38">
        <v>4.2699999999999996</v>
      </c>
      <c r="K1087" s="16">
        <v>19.079999999999998</v>
      </c>
      <c r="L1087" s="16">
        <v>23.11</v>
      </c>
      <c r="M1087" s="16">
        <v>42.282706083512537</v>
      </c>
      <c r="N1087" s="16">
        <f t="shared" si="48"/>
        <v>2.2160747423224603</v>
      </c>
      <c r="O1087" s="16">
        <v>8.4580000000000002</v>
      </c>
      <c r="P1087" s="124">
        <f t="shared" si="50"/>
        <v>0.44329140461215938</v>
      </c>
      <c r="Q1087" s="16">
        <v>729.61</v>
      </c>
      <c r="S1087" s="1"/>
    </row>
    <row r="1088" spans="1:19" x14ac:dyDescent="0.2">
      <c r="A1088" s="39">
        <f t="shared" si="49"/>
        <v>43133</v>
      </c>
      <c r="B1088" s="16">
        <v>0</v>
      </c>
      <c r="C1088" s="16">
        <v>86.11</v>
      </c>
      <c r="D1088" s="16">
        <v>24.08</v>
      </c>
      <c r="E1088" s="16">
        <v>21.95</v>
      </c>
      <c r="F1088" s="16">
        <v>28.32</v>
      </c>
      <c r="G1088" s="16">
        <v>5.23</v>
      </c>
      <c r="H1088" s="16">
        <v>12.23</v>
      </c>
      <c r="I1088" s="16">
        <v>4.42</v>
      </c>
      <c r="J1088" s="38">
        <v>4.6879999999999997</v>
      </c>
      <c r="K1088" s="16">
        <v>23.04</v>
      </c>
      <c r="L1088" s="16">
        <v>23.3</v>
      </c>
      <c r="M1088" s="16">
        <v>50.670853036140265</v>
      </c>
      <c r="N1088" s="16">
        <f t="shared" si="48"/>
        <v>2.1992557741380323</v>
      </c>
      <c r="O1088" s="16">
        <v>10.377000000000001</v>
      </c>
      <c r="P1088" s="124">
        <f t="shared" si="50"/>
        <v>0.45039062500000004</v>
      </c>
      <c r="Q1088" s="16">
        <v>730.71</v>
      </c>
      <c r="S1088" s="1"/>
    </row>
    <row r="1089" spans="1:19" x14ac:dyDescent="0.2">
      <c r="A1089" s="39">
        <f t="shared" si="49"/>
        <v>43134</v>
      </c>
      <c r="B1089" s="16">
        <v>0</v>
      </c>
      <c r="C1089" s="16">
        <v>85.17</v>
      </c>
      <c r="D1089" s="16">
        <v>23.49</v>
      </c>
      <c r="E1089" s="16">
        <v>21.62</v>
      </c>
      <c r="F1089" s="16">
        <v>28.15</v>
      </c>
      <c r="G1089" s="16">
        <v>4.38</v>
      </c>
      <c r="H1089" s="16">
        <v>10.86</v>
      </c>
      <c r="I1089" s="16">
        <v>17.010000000000002</v>
      </c>
      <c r="J1089" s="38">
        <v>3.363</v>
      </c>
      <c r="K1089" s="16">
        <v>14.33</v>
      </c>
      <c r="L1089" s="16">
        <v>23.36</v>
      </c>
      <c r="M1089" s="16">
        <v>31.872539219133802</v>
      </c>
      <c r="N1089" s="16">
        <f t="shared" si="48"/>
        <v>2.2241827787253179</v>
      </c>
      <c r="O1089" s="16">
        <v>5.2809999999999997</v>
      </c>
      <c r="P1089" s="124">
        <f t="shared" si="50"/>
        <v>0.36852756454989533</v>
      </c>
      <c r="Q1089" s="16">
        <v>730.57</v>
      </c>
      <c r="S1089" s="1"/>
    </row>
    <row r="1090" spans="1:19" x14ac:dyDescent="0.2">
      <c r="A1090" s="39">
        <f t="shared" si="49"/>
        <v>43135</v>
      </c>
      <c r="B1090" s="16">
        <v>0</v>
      </c>
      <c r="C1090" s="16">
        <v>84.23</v>
      </c>
      <c r="D1090" s="16">
        <v>23.74</v>
      </c>
      <c r="E1090" s="16">
        <v>21.6</v>
      </c>
      <c r="F1090" s="16">
        <v>28.3</v>
      </c>
      <c r="G1090" s="16">
        <v>4.59</v>
      </c>
      <c r="H1090" s="16">
        <v>10.64</v>
      </c>
      <c r="I1090" s="16">
        <v>353.83</v>
      </c>
      <c r="J1090" s="38">
        <v>4.3230000000000004</v>
      </c>
      <c r="K1090" s="16">
        <v>21.76</v>
      </c>
      <c r="L1090" s="16">
        <v>23.48</v>
      </c>
      <c r="M1090" s="16">
        <v>47.513104724612859</v>
      </c>
      <c r="N1090" s="16">
        <f t="shared" si="48"/>
        <v>2.1835066509472818</v>
      </c>
      <c r="O1090" s="16">
        <v>8.1959999999999997</v>
      </c>
      <c r="P1090" s="124">
        <f t="shared" si="50"/>
        <v>0.37665441176470582</v>
      </c>
      <c r="Q1090" s="16">
        <v>730.46</v>
      </c>
      <c r="S1090" s="1"/>
    </row>
    <row r="1091" spans="1:19" x14ac:dyDescent="0.2">
      <c r="A1091" s="39">
        <f t="shared" si="49"/>
        <v>43136</v>
      </c>
      <c r="B1091" s="16">
        <v>0</v>
      </c>
      <c r="C1091" s="16">
        <v>84.46</v>
      </c>
      <c r="D1091" s="16">
        <v>23.75</v>
      </c>
      <c r="E1091" s="16">
        <v>21.49</v>
      </c>
      <c r="F1091" s="16">
        <v>28.12</v>
      </c>
      <c r="G1091" s="16">
        <v>4.9400000000000004</v>
      </c>
      <c r="H1091" s="16">
        <v>11.7</v>
      </c>
      <c r="I1091" s="16">
        <v>359.12</v>
      </c>
      <c r="J1091" s="38">
        <v>4.4930000000000003</v>
      </c>
      <c r="K1091" s="16">
        <v>21.98</v>
      </c>
      <c r="L1091" s="16">
        <v>23.56</v>
      </c>
      <c r="M1091" s="16">
        <v>48.140282545379449</v>
      </c>
      <c r="N1091" s="16">
        <f t="shared" si="48"/>
        <v>2.1901857390982462</v>
      </c>
      <c r="O1091" s="16">
        <v>8.6669999999999998</v>
      </c>
      <c r="P1091" s="124">
        <f t="shared" si="50"/>
        <v>0.39431301182893536</v>
      </c>
      <c r="Q1091" s="16">
        <v>730.89</v>
      </c>
      <c r="S1091" s="1"/>
    </row>
    <row r="1092" spans="1:19" x14ac:dyDescent="0.2">
      <c r="A1092" s="39">
        <f t="shared" si="49"/>
        <v>43137</v>
      </c>
      <c r="B1092" s="16">
        <v>0</v>
      </c>
      <c r="C1092" s="16">
        <v>82.86</v>
      </c>
      <c r="D1092" s="16">
        <v>24.18</v>
      </c>
      <c r="E1092" s="16">
        <v>21.63</v>
      </c>
      <c r="F1092" s="16">
        <v>29.05</v>
      </c>
      <c r="G1092" s="16">
        <v>4.55</v>
      </c>
      <c r="H1092" s="16">
        <v>12.5</v>
      </c>
      <c r="I1092" s="16">
        <v>17.190000000000001</v>
      </c>
      <c r="J1092" s="38">
        <v>4.6369999999999996</v>
      </c>
      <c r="K1092" s="16">
        <v>23.09</v>
      </c>
      <c r="L1092" s="16">
        <v>23.6</v>
      </c>
      <c r="M1092" s="16">
        <v>51.079957180144923</v>
      </c>
      <c r="N1092" s="16">
        <f t="shared" si="48"/>
        <v>2.2122112247789052</v>
      </c>
      <c r="O1092" s="16">
        <v>9.657</v>
      </c>
      <c r="P1092" s="124">
        <f t="shared" si="50"/>
        <v>0.41823300129926377</v>
      </c>
      <c r="Q1092" s="16">
        <v>731.1</v>
      </c>
      <c r="S1092" s="1"/>
    </row>
    <row r="1093" spans="1:19" x14ac:dyDescent="0.2">
      <c r="A1093" s="39">
        <f t="shared" si="49"/>
        <v>43138</v>
      </c>
      <c r="B1093" s="16">
        <v>0</v>
      </c>
      <c r="C1093" s="16">
        <v>84.13</v>
      </c>
      <c r="D1093" s="16">
        <v>24.47</v>
      </c>
      <c r="E1093" s="16">
        <v>21.96</v>
      </c>
      <c r="F1093" s="16">
        <v>28.36</v>
      </c>
      <c r="G1093" s="16">
        <v>5.29</v>
      </c>
      <c r="H1093" s="16">
        <v>16.03</v>
      </c>
      <c r="I1093" s="16">
        <v>36.42</v>
      </c>
      <c r="J1093" s="38">
        <v>5.1829999999999998</v>
      </c>
      <c r="K1093" s="16">
        <v>26.22</v>
      </c>
      <c r="L1093" s="16">
        <v>23.61</v>
      </c>
      <c r="M1093" s="16">
        <v>57.933380392549893</v>
      </c>
      <c r="N1093" s="16">
        <f t="shared" si="48"/>
        <v>2.2095110752307359</v>
      </c>
      <c r="O1093" s="16">
        <v>12.231</v>
      </c>
      <c r="P1093" s="124">
        <f t="shared" si="50"/>
        <v>0.4664759725400458</v>
      </c>
      <c r="Q1093" s="16">
        <v>730.52</v>
      </c>
      <c r="S1093" s="1"/>
    </row>
    <row r="1094" spans="1:19" x14ac:dyDescent="0.2">
      <c r="A1094" s="39">
        <f t="shared" si="49"/>
        <v>43139</v>
      </c>
      <c r="B1094" s="16">
        <v>0</v>
      </c>
      <c r="C1094" s="16">
        <v>83.83</v>
      </c>
      <c r="D1094" s="16">
        <v>24.45</v>
      </c>
      <c r="E1094" s="16">
        <v>21.67</v>
      </c>
      <c r="F1094" s="16">
        <v>29.01</v>
      </c>
      <c r="G1094" s="16">
        <v>4.0999999999999996</v>
      </c>
      <c r="H1094" s="16">
        <v>10.74</v>
      </c>
      <c r="I1094" s="16">
        <v>31.84</v>
      </c>
      <c r="J1094" s="38">
        <v>5.2140000000000004</v>
      </c>
      <c r="K1094" s="16">
        <v>26.4</v>
      </c>
      <c r="L1094" s="16">
        <v>23.66</v>
      </c>
      <c r="M1094" s="16">
        <v>58.443831772228776</v>
      </c>
      <c r="N1094" s="16">
        <f t="shared" si="48"/>
        <v>2.2137815065238176</v>
      </c>
      <c r="O1094" s="16">
        <v>11.260999999999999</v>
      </c>
      <c r="P1094" s="124">
        <f t="shared" si="50"/>
        <v>0.42655303030303032</v>
      </c>
      <c r="Q1094" s="16">
        <v>730.33</v>
      </c>
      <c r="S1094" s="1"/>
    </row>
    <row r="1095" spans="1:19" x14ac:dyDescent="0.2">
      <c r="A1095" s="39">
        <f t="shared" si="49"/>
        <v>43140</v>
      </c>
      <c r="B1095" s="16">
        <v>0</v>
      </c>
      <c r="C1095" s="16">
        <v>82.33</v>
      </c>
      <c r="D1095" s="16">
        <v>24.96</v>
      </c>
      <c r="E1095" s="16">
        <v>22.2</v>
      </c>
      <c r="F1095" s="16">
        <v>30.28</v>
      </c>
      <c r="G1095" s="16">
        <v>3.76</v>
      </c>
      <c r="H1095" s="16">
        <v>10.27</v>
      </c>
      <c r="I1095" s="16">
        <v>25.77</v>
      </c>
      <c r="J1095" s="38">
        <v>4.976</v>
      </c>
      <c r="K1095" s="16">
        <v>24.59</v>
      </c>
      <c r="L1095" s="16">
        <v>23.74</v>
      </c>
      <c r="M1095" s="16">
        <v>53.893055770355623</v>
      </c>
      <c r="N1095" s="16">
        <f t="shared" si="48"/>
        <v>2.1916655457647671</v>
      </c>
      <c r="O1095" s="16">
        <v>11.01</v>
      </c>
      <c r="P1095" s="124">
        <f t="shared" si="50"/>
        <v>0.447742984953233</v>
      </c>
      <c r="Q1095" s="16">
        <v>729.51</v>
      </c>
      <c r="S1095" s="1"/>
    </row>
    <row r="1096" spans="1:19" x14ac:dyDescent="0.2">
      <c r="A1096" s="39">
        <f t="shared" si="49"/>
        <v>43141</v>
      </c>
      <c r="B1096" s="16">
        <v>0</v>
      </c>
      <c r="C1096" s="16">
        <v>87.44</v>
      </c>
      <c r="D1096" s="16">
        <v>24.65</v>
      </c>
      <c r="E1096" s="16">
        <v>22.2</v>
      </c>
      <c r="F1096" s="16">
        <v>30.44</v>
      </c>
      <c r="G1096" s="16">
        <v>3.41</v>
      </c>
      <c r="H1096" s="16">
        <v>9.7799999999999994</v>
      </c>
      <c r="I1096" s="16">
        <v>1.93</v>
      </c>
      <c r="J1096" s="38">
        <v>4.3010000000000002</v>
      </c>
      <c r="K1096" s="16">
        <v>21.92</v>
      </c>
      <c r="L1096" s="16">
        <v>23.76</v>
      </c>
      <c r="M1096" s="16">
        <v>48.052586514510452</v>
      </c>
      <c r="N1096" s="16">
        <f t="shared" si="48"/>
        <v>2.1921800417203672</v>
      </c>
      <c r="O1096" s="16">
        <v>10.128</v>
      </c>
      <c r="P1096" s="124">
        <f t="shared" si="50"/>
        <v>0.4620437956204379</v>
      </c>
      <c r="Q1096" s="16">
        <v>729.84</v>
      </c>
      <c r="S1096" s="1"/>
    </row>
    <row r="1097" spans="1:19" x14ac:dyDescent="0.2">
      <c r="A1097" s="39">
        <f t="shared" si="49"/>
        <v>43142</v>
      </c>
      <c r="B1097" s="16">
        <v>0</v>
      </c>
      <c r="C1097" s="16">
        <v>89.01</v>
      </c>
      <c r="D1097" s="16">
        <v>24.34</v>
      </c>
      <c r="E1097" s="16">
        <v>22.09</v>
      </c>
      <c r="F1097" s="16">
        <v>29.41</v>
      </c>
      <c r="G1097" s="16">
        <v>4.13</v>
      </c>
      <c r="H1097" s="16">
        <v>11.29</v>
      </c>
      <c r="I1097" s="16">
        <v>351.96</v>
      </c>
      <c r="J1097" s="38">
        <v>4.1509999999999998</v>
      </c>
      <c r="K1097" s="16">
        <v>20.9</v>
      </c>
      <c r="L1097" s="16">
        <v>23.81</v>
      </c>
      <c r="M1097" s="16">
        <v>46.41055393651498</v>
      </c>
      <c r="N1097" s="16">
        <f t="shared" si="48"/>
        <v>2.2206006668188989</v>
      </c>
      <c r="O1097" s="16">
        <v>8.9619999999999997</v>
      </c>
      <c r="P1097" s="124">
        <f t="shared" si="50"/>
        <v>0.42880382775119619</v>
      </c>
      <c r="Q1097" s="16">
        <v>730.28</v>
      </c>
      <c r="S1097" s="1"/>
    </row>
    <row r="1098" spans="1:19" x14ac:dyDescent="0.2">
      <c r="A1098" s="39">
        <f t="shared" si="49"/>
        <v>43143</v>
      </c>
      <c r="B1098" s="16">
        <v>0</v>
      </c>
      <c r="C1098" s="16">
        <v>87.34</v>
      </c>
      <c r="D1098" s="16">
        <v>24.93</v>
      </c>
      <c r="E1098" s="16">
        <v>22.45</v>
      </c>
      <c r="F1098" s="16">
        <v>29.78</v>
      </c>
      <c r="G1098" s="16">
        <v>3.58</v>
      </c>
      <c r="H1098" s="16">
        <v>9.4499999999999993</v>
      </c>
      <c r="I1098" s="16">
        <v>4.25</v>
      </c>
      <c r="J1098" s="38">
        <v>3.8010000000000002</v>
      </c>
      <c r="K1098" s="16">
        <v>18.89</v>
      </c>
      <c r="L1098" s="16">
        <v>23.89</v>
      </c>
      <c r="M1098" s="16">
        <v>41.78296830760484</v>
      </c>
      <c r="N1098" s="16">
        <f t="shared" ref="N1098:N1154" si="51">M1098/K1098</f>
        <v>2.2119093863210608</v>
      </c>
      <c r="O1098" s="16">
        <v>8.2330000000000005</v>
      </c>
      <c r="P1098" s="124">
        <f t="shared" si="50"/>
        <v>0.43583906829010061</v>
      </c>
      <c r="Q1098" s="16">
        <v>730.73</v>
      </c>
      <c r="S1098" s="1"/>
    </row>
    <row r="1099" spans="1:19" x14ac:dyDescent="0.2">
      <c r="A1099" s="39">
        <f t="shared" si="49"/>
        <v>43144</v>
      </c>
      <c r="B1099" s="16">
        <v>0</v>
      </c>
      <c r="C1099" s="16">
        <v>80.930000000000007</v>
      </c>
      <c r="D1099" s="16">
        <v>24.32</v>
      </c>
      <c r="E1099" s="16">
        <v>21.8</v>
      </c>
      <c r="F1099" s="16">
        <v>29.55</v>
      </c>
      <c r="G1099" s="16">
        <v>4.43</v>
      </c>
      <c r="H1099" s="16">
        <v>11.88</v>
      </c>
      <c r="I1099" s="16">
        <v>27.24</v>
      </c>
      <c r="J1099" s="38">
        <v>4.8979999999999997</v>
      </c>
      <c r="K1099" s="16">
        <v>22.42</v>
      </c>
      <c r="L1099" s="16">
        <v>24.16</v>
      </c>
      <c r="M1099" s="16">
        <v>49.221838126087015</v>
      </c>
      <c r="N1099" s="16">
        <f t="shared" si="51"/>
        <v>2.1954432705658791</v>
      </c>
      <c r="O1099" s="16">
        <v>10.611000000000001</v>
      </c>
      <c r="P1099" s="124">
        <f t="shared" si="50"/>
        <v>0.4732827832292596</v>
      </c>
      <c r="Q1099" s="16">
        <v>731.58</v>
      </c>
      <c r="S1099" s="1"/>
    </row>
    <row r="1100" spans="1:19" x14ac:dyDescent="0.2">
      <c r="A1100" s="39">
        <f t="shared" si="49"/>
        <v>43145</v>
      </c>
      <c r="B1100" s="16">
        <v>0</v>
      </c>
      <c r="C1100" s="16">
        <v>82.25</v>
      </c>
      <c r="D1100" s="16">
        <v>23.8</v>
      </c>
      <c r="E1100" s="16">
        <v>21.34</v>
      </c>
      <c r="F1100" s="16">
        <v>28.84</v>
      </c>
      <c r="G1100" s="16">
        <v>4.37</v>
      </c>
      <c r="H1100" s="16">
        <v>13.54</v>
      </c>
      <c r="I1100" s="16">
        <v>16.54</v>
      </c>
      <c r="J1100" s="38">
        <v>4.6139999999999999</v>
      </c>
      <c r="K1100" s="16">
        <v>21.64</v>
      </c>
      <c r="L1100" s="16">
        <v>24.22</v>
      </c>
      <c r="M1100" s="16">
        <v>47.473447110653382</v>
      </c>
      <c r="N1100" s="16">
        <f t="shared" si="51"/>
        <v>2.193782213985831</v>
      </c>
      <c r="O1100" s="16">
        <v>9.3469999999999995</v>
      </c>
      <c r="P1100" s="124">
        <f t="shared" si="50"/>
        <v>0.43193160813308684</v>
      </c>
      <c r="Q1100" s="16">
        <v>731.87</v>
      </c>
      <c r="S1100" s="1"/>
    </row>
    <row r="1101" spans="1:19" x14ac:dyDescent="0.2">
      <c r="A1101" s="39">
        <f t="shared" si="49"/>
        <v>43146</v>
      </c>
      <c r="B1101" s="16">
        <v>0</v>
      </c>
      <c r="C1101" s="16">
        <v>83.19</v>
      </c>
      <c r="D1101" s="16">
        <v>24.17</v>
      </c>
      <c r="E1101" s="16">
        <v>21.45</v>
      </c>
      <c r="F1101" s="16">
        <v>28.92</v>
      </c>
      <c r="G1101" s="16">
        <v>5.2</v>
      </c>
      <c r="H1101" s="16">
        <v>14.46</v>
      </c>
      <c r="I1101" s="16">
        <v>37.06</v>
      </c>
      <c r="J1101" s="38">
        <v>4.9660000000000002</v>
      </c>
      <c r="K1101" s="16">
        <v>24.51</v>
      </c>
      <c r="L1101" s="16">
        <v>24.21</v>
      </c>
      <c r="M1101" s="16">
        <v>54.588748815239576</v>
      </c>
      <c r="N1101" s="16">
        <f t="shared" si="51"/>
        <v>2.2272031340367024</v>
      </c>
      <c r="O1101" s="16">
        <v>10.911</v>
      </c>
      <c r="P1101" s="124">
        <f t="shared" si="50"/>
        <v>0.44516523867809055</v>
      </c>
      <c r="Q1101" s="16">
        <v>731.28</v>
      </c>
      <c r="S1101" s="1"/>
    </row>
    <row r="1102" spans="1:19" x14ac:dyDescent="0.2">
      <c r="A1102" s="39">
        <f t="shared" si="49"/>
        <v>43147</v>
      </c>
      <c r="B1102" s="16">
        <v>0</v>
      </c>
      <c r="C1102" s="16">
        <v>84.28</v>
      </c>
      <c r="D1102" s="16">
        <v>24.38</v>
      </c>
      <c r="E1102" s="16">
        <v>22.18</v>
      </c>
      <c r="F1102" s="16">
        <v>28.99</v>
      </c>
      <c r="G1102" s="16">
        <v>4.3099999999999996</v>
      </c>
      <c r="H1102" s="16">
        <v>11.72</v>
      </c>
      <c r="I1102" s="16">
        <v>42.04</v>
      </c>
      <c r="J1102" s="38">
        <v>4.6050000000000004</v>
      </c>
      <c r="K1102" s="16">
        <v>23.33</v>
      </c>
      <c r="L1102" s="16">
        <v>24.23</v>
      </c>
      <c r="M1102" s="16">
        <v>52.453199263526137</v>
      </c>
      <c r="N1102" s="16">
        <f t="shared" si="51"/>
        <v>2.2483154420714162</v>
      </c>
      <c r="O1102" s="16">
        <v>11.125999999999999</v>
      </c>
      <c r="P1102" s="124">
        <f t="shared" si="50"/>
        <v>0.47689669952850411</v>
      </c>
      <c r="Q1102" s="16">
        <v>731</v>
      </c>
      <c r="S1102" s="1"/>
    </row>
    <row r="1103" spans="1:19" x14ac:dyDescent="0.2">
      <c r="A1103" s="39">
        <f t="shared" si="49"/>
        <v>43148</v>
      </c>
      <c r="B1103" s="16">
        <v>0</v>
      </c>
      <c r="C1103" s="16">
        <v>88.75</v>
      </c>
      <c r="D1103" s="16">
        <v>23.54</v>
      </c>
      <c r="E1103" s="16">
        <v>21.67</v>
      </c>
      <c r="F1103" s="16">
        <v>27.95</v>
      </c>
      <c r="G1103" s="16">
        <v>3.92</v>
      </c>
      <c r="H1103" s="16">
        <v>10.27</v>
      </c>
      <c r="I1103" s="16">
        <v>3.51</v>
      </c>
      <c r="J1103" s="38">
        <v>3.49</v>
      </c>
      <c r="K1103" s="16">
        <v>17.28</v>
      </c>
      <c r="L1103" s="16">
        <v>24.31</v>
      </c>
      <c r="M1103" s="16">
        <v>39.498637903520539</v>
      </c>
      <c r="N1103" s="16">
        <f t="shared" si="51"/>
        <v>2.285800804601883</v>
      </c>
      <c r="O1103" s="16">
        <v>7.9</v>
      </c>
      <c r="P1103" s="124">
        <f t="shared" si="50"/>
        <v>0.45717592592592593</v>
      </c>
      <c r="Q1103" s="16">
        <v>731.28</v>
      </c>
      <c r="S1103" s="1"/>
    </row>
    <row r="1104" spans="1:19" x14ac:dyDescent="0.2">
      <c r="A1104" s="39">
        <f t="shared" si="49"/>
        <v>43149</v>
      </c>
      <c r="B1104" s="16">
        <v>0</v>
      </c>
      <c r="C1104" s="16">
        <v>84.55</v>
      </c>
      <c r="D1104" s="16">
        <v>24.15</v>
      </c>
      <c r="E1104" s="16">
        <v>21.7</v>
      </c>
      <c r="F1104" s="16">
        <v>28.91</v>
      </c>
      <c r="G1104" s="16">
        <v>4.3</v>
      </c>
      <c r="H1104" s="16">
        <v>11.43</v>
      </c>
      <c r="I1104" s="16">
        <v>17.07</v>
      </c>
      <c r="J1104" s="38">
        <v>4.5789999999999997</v>
      </c>
      <c r="K1104" s="16">
        <v>21.87</v>
      </c>
      <c r="L1104" s="16">
        <v>24.44</v>
      </c>
      <c r="M1104" s="16">
        <v>48.067533719771866</v>
      </c>
      <c r="N1104" s="16">
        <f t="shared" si="51"/>
        <v>2.1978753415533547</v>
      </c>
      <c r="O1104" s="16">
        <v>9.9049999999999994</v>
      </c>
      <c r="P1104" s="124">
        <f t="shared" si="50"/>
        <v>0.45290352080475532</v>
      </c>
      <c r="Q1104" s="16">
        <v>730.88</v>
      </c>
      <c r="S1104" s="1"/>
    </row>
    <row r="1105" spans="1:19" x14ac:dyDescent="0.2">
      <c r="A1105" s="39">
        <f t="shared" si="49"/>
        <v>43150</v>
      </c>
      <c r="B1105" s="16">
        <v>0</v>
      </c>
      <c r="C1105" s="16">
        <v>83.56</v>
      </c>
      <c r="D1105" s="16">
        <v>23.99</v>
      </c>
      <c r="E1105" s="16">
        <v>21.61</v>
      </c>
      <c r="F1105" s="16">
        <v>28.56</v>
      </c>
      <c r="G1105" s="16">
        <v>4.3499999999999996</v>
      </c>
      <c r="H1105" s="16">
        <v>12.8</v>
      </c>
      <c r="I1105" s="16">
        <v>15.62</v>
      </c>
      <c r="J1105" s="38">
        <v>4.1520000000000001</v>
      </c>
      <c r="K1105" s="16">
        <v>19.2</v>
      </c>
      <c r="L1105" s="16">
        <v>24.56</v>
      </c>
      <c r="M1105" s="16">
        <v>42.675912621921242</v>
      </c>
      <c r="N1105" s="16">
        <f t="shared" si="51"/>
        <v>2.2227037823917315</v>
      </c>
      <c r="O1105" s="16">
        <v>8.5380000000000003</v>
      </c>
      <c r="P1105" s="124">
        <f t="shared" si="50"/>
        <v>0.44468750000000001</v>
      </c>
      <c r="Q1105" s="16">
        <v>730.77</v>
      </c>
      <c r="S1105" s="1"/>
    </row>
    <row r="1106" spans="1:19" x14ac:dyDescent="0.2">
      <c r="A1106" s="39">
        <f t="shared" si="49"/>
        <v>43151</v>
      </c>
      <c r="B1106" s="16">
        <v>0</v>
      </c>
      <c r="C1106" s="16">
        <v>83.91</v>
      </c>
      <c r="D1106" s="16">
        <v>24.34</v>
      </c>
      <c r="E1106" s="16">
        <v>21.51</v>
      </c>
      <c r="F1106" s="16">
        <v>29.88</v>
      </c>
      <c r="G1106" s="16">
        <v>3.39</v>
      </c>
      <c r="H1106" s="16">
        <v>8.5299999999999994</v>
      </c>
      <c r="I1106" s="16">
        <v>9.57</v>
      </c>
      <c r="J1106" s="38">
        <v>3.653</v>
      </c>
      <c r="K1106" s="16">
        <v>15.76</v>
      </c>
      <c r="L1106" s="16">
        <v>24.57</v>
      </c>
      <c r="M1106" s="16">
        <v>35.124204363719933</v>
      </c>
      <c r="N1106" s="16">
        <f t="shared" si="51"/>
        <v>2.2286931702867978</v>
      </c>
      <c r="O1106" s="16">
        <v>5.6239999999999997</v>
      </c>
      <c r="P1106" s="124">
        <f t="shared" si="50"/>
        <v>0.35685279187817259</v>
      </c>
      <c r="Q1106" s="16">
        <v>731.23</v>
      </c>
      <c r="S1106" s="1"/>
    </row>
    <row r="1107" spans="1:19" x14ac:dyDescent="0.2">
      <c r="A1107" s="39">
        <f t="shared" si="49"/>
        <v>43152</v>
      </c>
      <c r="B1107" s="16">
        <v>0</v>
      </c>
      <c r="C1107" s="16">
        <v>82.14</v>
      </c>
      <c r="D1107" s="16">
        <v>24.61</v>
      </c>
      <c r="E1107" s="16">
        <v>22.05</v>
      </c>
      <c r="F1107" s="16">
        <v>29.82</v>
      </c>
      <c r="G1107" s="16">
        <v>4.63</v>
      </c>
      <c r="H1107" s="16">
        <v>11.7</v>
      </c>
      <c r="I1107" s="16">
        <v>41.81</v>
      </c>
      <c r="J1107" s="38">
        <v>5.5060000000000002</v>
      </c>
      <c r="K1107" s="16">
        <v>26.25</v>
      </c>
      <c r="L1107" s="16">
        <v>24.64</v>
      </c>
      <c r="M1107" s="16">
        <v>58.252110104742755</v>
      </c>
      <c r="N1107" s="16">
        <f t="shared" si="51"/>
        <v>2.2191280039902002</v>
      </c>
      <c r="O1107" s="16">
        <v>10.773999999999999</v>
      </c>
      <c r="P1107" s="124">
        <f t="shared" si="50"/>
        <v>0.41043809523809521</v>
      </c>
      <c r="Q1107" s="16">
        <v>731.48</v>
      </c>
      <c r="S1107" s="1"/>
    </row>
    <row r="1108" spans="1:19" x14ac:dyDescent="0.2">
      <c r="A1108" s="39">
        <f t="shared" si="49"/>
        <v>43153</v>
      </c>
      <c r="B1108" s="16">
        <v>0</v>
      </c>
      <c r="C1108" s="16">
        <v>81.61</v>
      </c>
      <c r="D1108" s="16">
        <v>24.51</v>
      </c>
      <c r="E1108" s="16">
        <v>21.69</v>
      </c>
      <c r="F1108" s="16">
        <v>30.07</v>
      </c>
      <c r="G1108" s="16">
        <v>3.51</v>
      </c>
      <c r="H1108" s="16">
        <v>8.74</v>
      </c>
      <c r="I1108" s="16">
        <v>21.63</v>
      </c>
      <c r="J1108" s="38">
        <v>4.6749999999999998</v>
      </c>
      <c r="K1108" s="16">
        <v>20.84</v>
      </c>
      <c r="L1108" s="16">
        <v>24.75</v>
      </c>
      <c r="M1108" s="16">
        <v>46.383769927087016</v>
      </c>
      <c r="N1108" s="16">
        <f t="shared" si="51"/>
        <v>2.2257087297066707</v>
      </c>
      <c r="O1108" s="16">
        <v>8.3089999999999993</v>
      </c>
      <c r="P1108" s="124">
        <f t="shared" si="50"/>
        <v>0.39870441458733202</v>
      </c>
      <c r="Q1108" s="16">
        <v>731.99</v>
      </c>
      <c r="S1108" s="1"/>
    </row>
    <row r="1109" spans="1:19" x14ac:dyDescent="0.2">
      <c r="A1109" s="39">
        <f t="shared" si="49"/>
        <v>43154</v>
      </c>
      <c r="B1109" s="16">
        <v>0</v>
      </c>
      <c r="C1109" s="16">
        <v>83.69</v>
      </c>
      <c r="D1109" s="16">
        <v>24.04</v>
      </c>
      <c r="E1109" s="16">
        <v>21.23</v>
      </c>
      <c r="F1109" s="16">
        <v>29.72</v>
      </c>
      <c r="G1109" s="16">
        <v>3.54</v>
      </c>
      <c r="H1109" s="16">
        <v>8.11</v>
      </c>
      <c r="I1109" s="16">
        <v>11.76</v>
      </c>
      <c r="J1109" s="38">
        <v>4.1319999999999997</v>
      </c>
      <c r="K1109" s="16">
        <v>19</v>
      </c>
      <c r="L1109" s="16">
        <v>24.83</v>
      </c>
      <c r="M1109" s="16">
        <v>42.463886947288202</v>
      </c>
      <c r="N1109" s="16">
        <f t="shared" si="51"/>
        <v>2.2349414182783263</v>
      </c>
      <c r="O1109" s="16">
        <v>6.6760000000000002</v>
      </c>
      <c r="P1109" s="124">
        <f t="shared" si="50"/>
        <v>0.35136842105263161</v>
      </c>
      <c r="Q1109" s="16">
        <v>731.91</v>
      </c>
      <c r="S1109" s="1"/>
    </row>
    <row r="1110" spans="1:19" x14ac:dyDescent="0.2">
      <c r="A1110" s="39">
        <f t="shared" si="49"/>
        <v>43155</v>
      </c>
      <c r="B1110" s="16">
        <v>0</v>
      </c>
      <c r="C1110" s="16">
        <v>82.25</v>
      </c>
      <c r="D1110" s="16">
        <v>24.16</v>
      </c>
      <c r="E1110" s="16">
        <v>21.34</v>
      </c>
      <c r="F1110" s="16">
        <v>29.58</v>
      </c>
      <c r="G1110" s="16">
        <v>3.66</v>
      </c>
      <c r="H1110" s="16">
        <v>9.4700000000000006</v>
      </c>
      <c r="I1110" s="16">
        <v>13.28</v>
      </c>
      <c r="J1110" s="38">
        <v>4.9249999999999998</v>
      </c>
      <c r="K1110" s="16">
        <v>21.83</v>
      </c>
      <c r="L1110" s="16">
        <v>24.92</v>
      </c>
      <c r="M1110" s="16">
        <v>49.093447680893583</v>
      </c>
      <c r="N1110" s="16">
        <f t="shared" si="51"/>
        <v>2.2488981988499122</v>
      </c>
      <c r="O1110" s="16">
        <v>8.6470000000000002</v>
      </c>
      <c r="P1110" s="124">
        <f t="shared" si="50"/>
        <v>0.39610627576729274</v>
      </c>
      <c r="Q1110" s="16">
        <v>731.57</v>
      </c>
      <c r="S1110" s="1"/>
    </row>
    <row r="1111" spans="1:19" x14ac:dyDescent="0.2">
      <c r="A1111" s="39">
        <f t="shared" si="49"/>
        <v>43156</v>
      </c>
      <c r="B1111" s="16">
        <v>0</v>
      </c>
      <c r="C1111" s="16">
        <v>83.31</v>
      </c>
      <c r="D1111" s="16">
        <v>23.95</v>
      </c>
      <c r="E1111" s="16">
        <v>21.34</v>
      </c>
      <c r="F1111" s="16">
        <v>30.69</v>
      </c>
      <c r="G1111" s="16">
        <v>3.9</v>
      </c>
      <c r="H1111" s="16">
        <v>10.41</v>
      </c>
      <c r="I1111" s="16">
        <v>32.130000000000003</v>
      </c>
      <c r="J1111" s="38">
        <v>4.5049999999999999</v>
      </c>
      <c r="K1111" s="16">
        <v>20.190000000000001</v>
      </c>
      <c r="L1111" s="16">
        <v>24.92</v>
      </c>
      <c r="M1111" s="16">
        <v>46.152131445550268</v>
      </c>
      <c r="N1111" s="16">
        <f t="shared" si="51"/>
        <v>2.2858906114685618</v>
      </c>
      <c r="O1111" s="16">
        <v>7.569</v>
      </c>
      <c r="P1111" s="124">
        <f t="shared" si="50"/>
        <v>0.37488855869242199</v>
      </c>
      <c r="Q1111" s="16">
        <v>731.88</v>
      </c>
      <c r="S1111" s="1"/>
    </row>
    <row r="1112" spans="1:19" x14ac:dyDescent="0.2">
      <c r="A1112" s="39">
        <f t="shared" si="49"/>
        <v>43157</v>
      </c>
      <c r="B1112" s="16">
        <v>0.89</v>
      </c>
      <c r="C1112" s="16">
        <v>84.92</v>
      </c>
      <c r="D1112" s="16">
        <v>23.75</v>
      </c>
      <c r="E1112" s="16">
        <v>21.19</v>
      </c>
      <c r="F1112" s="16">
        <v>30.02</v>
      </c>
      <c r="G1112" s="16">
        <v>3.03</v>
      </c>
      <c r="H1112" s="16">
        <v>8</v>
      </c>
      <c r="I1112" s="16">
        <v>13.9</v>
      </c>
      <c r="J1112" s="38">
        <v>3.59</v>
      </c>
      <c r="K1112" s="16">
        <v>15.97</v>
      </c>
      <c r="L1112" s="16">
        <v>24.99</v>
      </c>
      <c r="M1112" s="16">
        <v>36.032355083388985</v>
      </c>
      <c r="N1112" s="16">
        <f t="shared" si="51"/>
        <v>2.2562526664614269</v>
      </c>
      <c r="O1112" s="16">
        <v>5.5810000000000004</v>
      </c>
      <c r="P1112" s="124">
        <f t="shared" si="50"/>
        <v>0.34946775203506575</v>
      </c>
      <c r="Q1112" s="16">
        <v>732.16</v>
      </c>
      <c r="S1112" s="1"/>
    </row>
    <row r="1113" spans="1:19" x14ac:dyDescent="0.2">
      <c r="A1113" s="39">
        <f t="shared" si="49"/>
        <v>43158</v>
      </c>
      <c r="B1113" s="16">
        <v>0.125</v>
      </c>
      <c r="C1113" s="16">
        <v>78.709999999999994</v>
      </c>
      <c r="D1113" s="16">
        <v>24.09</v>
      </c>
      <c r="E1113" s="16">
        <v>21.13</v>
      </c>
      <c r="F1113" s="16">
        <v>30.99</v>
      </c>
      <c r="G1113" s="16">
        <v>3.93</v>
      </c>
      <c r="H1113" s="16">
        <v>9.7200000000000006</v>
      </c>
      <c r="I1113" s="16">
        <v>16.27</v>
      </c>
      <c r="J1113" s="38">
        <v>5.125</v>
      </c>
      <c r="K1113" s="16">
        <v>22.58</v>
      </c>
      <c r="L1113" s="16">
        <v>25.22</v>
      </c>
      <c r="M1113" s="16">
        <v>50.732456257824602</v>
      </c>
      <c r="N1113" s="16">
        <f t="shared" si="51"/>
        <v>2.2467872567681404</v>
      </c>
      <c r="O1113" s="16">
        <v>9.1449999999999996</v>
      </c>
      <c r="P1113" s="124">
        <f t="shared" si="50"/>
        <v>0.40500442869796283</v>
      </c>
      <c r="Q1113" s="16">
        <v>732.16</v>
      </c>
      <c r="S1113" s="1"/>
    </row>
    <row r="1114" spans="1:19" x14ac:dyDescent="0.2">
      <c r="A1114" s="39">
        <f t="shared" si="49"/>
        <v>43159</v>
      </c>
      <c r="B1114" s="16">
        <v>0</v>
      </c>
      <c r="C1114" s="16">
        <v>81.97</v>
      </c>
      <c r="D1114" s="16">
        <v>23.51</v>
      </c>
      <c r="E1114" s="16">
        <v>20.84</v>
      </c>
      <c r="F1114" s="16">
        <v>28.96</v>
      </c>
      <c r="G1114" s="16">
        <v>4.1399999999999997</v>
      </c>
      <c r="H1114" s="16">
        <v>10.82</v>
      </c>
      <c r="I1114" s="16">
        <v>6.04</v>
      </c>
      <c r="J1114" s="38">
        <v>4.5869999999999997</v>
      </c>
      <c r="K1114" s="16">
        <v>20.89</v>
      </c>
      <c r="L1114" s="16">
        <v>25.26</v>
      </c>
      <c r="M1114" s="16">
        <v>46.469478757256518</v>
      </c>
      <c r="N1114" s="16">
        <f t="shared" si="51"/>
        <v>2.2244843828270233</v>
      </c>
      <c r="O1114" s="16">
        <v>7.5570000000000004</v>
      </c>
      <c r="P1114" s="124">
        <f t="shared" si="50"/>
        <v>0.36175203446625182</v>
      </c>
      <c r="Q1114" s="16">
        <v>731.7</v>
      </c>
      <c r="S1114" s="1"/>
    </row>
    <row r="1115" spans="1:19" x14ac:dyDescent="0.2">
      <c r="A1115" s="39">
        <f t="shared" si="49"/>
        <v>43160</v>
      </c>
      <c r="B1115" s="16">
        <v>0</v>
      </c>
      <c r="C1115" s="16">
        <v>81.55</v>
      </c>
      <c r="D1115" s="16">
        <v>23.88</v>
      </c>
      <c r="E1115" s="16">
        <v>20.86</v>
      </c>
      <c r="F1115" s="16">
        <v>29.23</v>
      </c>
      <c r="G1115" s="16">
        <v>4.03</v>
      </c>
      <c r="H1115" s="16">
        <v>10.39</v>
      </c>
      <c r="I1115" s="16">
        <v>4.25</v>
      </c>
      <c r="J1115" s="38">
        <v>4.7969999999999997</v>
      </c>
      <c r="K1115" s="16">
        <v>22.38</v>
      </c>
      <c r="L1115" s="16">
        <v>25.36</v>
      </c>
      <c r="M1115" s="16">
        <v>50.358603326228369</v>
      </c>
      <c r="N1115" s="16">
        <f t="shared" si="51"/>
        <v>2.2501610065338862</v>
      </c>
      <c r="O1115" s="16">
        <v>8.3439999999999994</v>
      </c>
      <c r="P1115" s="124">
        <f t="shared" si="50"/>
        <v>0.37283288650580876</v>
      </c>
      <c r="Q1115" s="16">
        <v>731.55</v>
      </c>
      <c r="S1115" s="1"/>
    </row>
    <row r="1116" spans="1:19" x14ac:dyDescent="0.2">
      <c r="A1116" s="39">
        <f t="shared" si="49"/>
        <v>43161</v>
      </c>
      <c r="B1116" s="16">
        <v>8.5100000000000016</v>
      </c>
      <c r="C1116" s="16">
        <v>87.53</v>
      </c>
      <c r="D1116" s="16">
        <v>23.37</v>
      </c>
      <c r="E1116" s="16">
        <v>21.3</v>
      </c>
      <c r="F1116" s="16">
        <v>27.48</v>
      </c>
      <c r="G1116" s="16">
        <v>3.66</v>
      </c>
      <c r="H1116" s="16">
        <v>7.94</v>
      </c>
      <c r="I1116" s="16">
        <v>358.39</v>
      </c>
      <c r="J1116" s="38">
        <v>2.6579999999999999</v>
      </c>
      <c r="K1116" s="16">
        <v>11.83</v>
      </c>
      <c r="L1116" s="16">
        <v>25.18</v>
      </c>
      <c r="M1116" s="16">
        <v>26.984025498376973</v>
      </c>
      <c r="N1116" s="16">
        <f t="shared" si="51"/>
        <v>2.2809827133032097</v>
      </c>
      <c r="O1116" s="16">
        <v>3.3719999999999999</v>
      </c>
      <c r="P1116" s="124">
        <f t="shared" si="50"/>
        <v>0.28503803888419271</v>
      </c>
      <c r="Q1116" s="16">
        <v>731.51</v>
      </c>
      <c r="S1116" s="1"/>
    </row>
    <row r="1117" spans="1:19" x14ac:dyDescent="0.2">
      <c r="A1117" s="39">
        <f t="shared" si="49"/>
        <v>43162</v>
      </c>
      <c r="B1117" s="16">
        <v>0</v>
      </c>
      <c r="C1117" s="16">
        <v>80.23</v>
      </c>
      <c r="D1117" s="16">
        <v>23.95</v>
      </c>
      <c r="E1117" s="16">
        <v>21.19</v>
      </c>
      <c r="F1117" s="16">
        <v>29.24</v>
      </c>
      <c r="G1117" s="16">
        <v>4.32</v>
      </c>
      <c r="H1117" s="16">
        <v>10.02</v>
      </c>
      <c r="I1117" s="16">
        <v>5.86</v>
      </c>
      <c r="J1117" s="38">
        <v>4.9409999999999998</v>
      </c>
      <c r="K1117" s="16">
        <v>23.15</v>
      </c>
      <c r="L1117" s="16">
        <v>25.46</v>
      </c>
      <c r="M1117" s="16">
        <v>52.904034622220188</v>
      </c>
      <c r="N1117" s="16">
        <f t="shared" si="51"/>
        <v>2.2852714739619953</v>
      </c>
      <c r="O1117" s="16">
        <v>9.6980000000000004</v>
      </c>
      <c r="P1117" s="124">
        <f t="shared" si="50"/>
        <v>0.41892008639308859</v>
      </c>
      <c r="Q1117" s="16">
        <v>730.97</v>
      </c>
      <c r="S1117" s="1"/>
    </row>
    <row r="1118" spans="1:19" x14ac:dyDescent="0.2">
      <c r="A1118" s="39">
        <f t="shared" si="49"/>
        <v>43163</v>
      </c>
      <c r="B1118" s="16">
        <v>0</v>
      </c>
      <c r="C1118" s="16">
        <v>79.430000000000007</v>
      </c>
      <c r="D1118" s="16">
        <v>23.46</v>
      </c>
      <c r="E1118" s="16">
        <v>20.98</v>
      </c>
      <c r="F1118" s="16">
        <v>27.9</v>
      </c>
      <c r="G1118" s="16">
        <v>5.14</v>
      </c>
      <c r="H1118" s="16">
        <v>12.31</v>
      </c>
      <c r="I1118" s="16">
        <v>359.69</v>
      </c>
      <c r="J1118" s="38">
        <v>5.8860000000000001</v>
      </c>
      <c r="K1118" s="16">
        <v>28.58</v>
      </c>
      <c r="L1118" s="16">
        <v>25.65</v>
      </c>
      <c r="M1118" s="16">
        <v>65.650458308961319</v>
      </c>
      <c r="N1118" s="16">
        <f t="shared" si="51"/>
        <v>2.297076917738325</v>
      </c>
      <c r="O1118" s="16">
        <v>12.78</v>
      </c>
      <c r="P1118" s="124">
        <f t="shared" si="50"/>
        <v>0.4471658502449265</v>
      </c>
      <c r="Q1118" s="16">
        <v>730.85</v>
      </c>
      <c r="S1118" s="1"/>
    </row>
    <row r="1119" spans="1:19" x14ac:dyDescent="0.2">
      <c r="A1119" s="39">
        <f t="shared" si="49"/>
        <v>43164</v>
      </c>
      <c r="B1119" s="16">
        <v>0</v>
      </c>
      <c r="C1119" s="16">
        <v>81</v>
      </c>
      <c r="D1119" s="16">
        <v>23.51</v>
      </c>
      <c r="E1119" s="16">
        <v>21.09</v>
      </c>
      <c r="F1119" s="16">
        <v>27.91</v>
      </c>
      <c r="G1119" s="16">
        <v>4.8</v>
      </c>
      <c r="H1119" s="16">
        <v>12.03</v>
      </c>
      <c r="I1119" s="16">
        <v>2.1</v>
      </c>
      <c r="J1119" s="38">
        <v>5.6520000000000001</v>
      </c>
      <c r="K1119" s="16">
        <v>28.46</v>
      </c>
      <c r="L1119" s="16">
        <v>25.6</v>
      </c>
      <c r="M1119" s="16">
        <v>65.247747767207215</v>
      </c>
      <c r="N1119" s="16">
        <f t="shared" si="51"/>
        <v>2.2926123600564727</v>
      </c>
      <c r="O1119" s="16">
        <v>12.699</v>
      </c>
      <c r="P1119" s="124">
        <f t="shared" si="50"/>
        <v>0.44620520028109628</v>
      </c>
      <c r="Q1119" s="16">
        <v>730.39</v>
      </c>
      <c r="S1119" s="1"/>
    </row>
    <row r="1120" spans="1:19" x14ac:dyDescent="0.2">
      <c r="A1120" s="39">
        <f t="shared" si="49"/>
        <v>43165</v>
      </c>
      <c r="B1120" s="16">
        <v>0</v>
      </c>
      <c r="C1120" s="16">
        <v>80.17</v>
      </c>
      <c r="D1120" s="16">
        <v>23.66</v>
      </c>
      <c r="E1120" s="16">
        <v>20.86</v>
      </c>
      <c r="F1120" s="16">
        <v>29.04</v>
      </c>
      <c r="G1120" s="16">
        <v>3.89</v>
      </c>
      <c r="H1120" s="16">
        <v>10.72</v>
      </c>
      <c r="I1120" s="16">
        <v>15.79</v>
      </c>
      <c r="J1120" s="38">
        <v>3.8570000000000002</v>
      </c>
      <c r="K1120" s="16">
        <v>16.2</v>
      </c>
      <c r="L1120" s="16">
        <v>25.62</v>
      </c>
      <c r="M1120" s="16">
        <v>36.564492870701486</v>
      </c>
      <c r="N1120" s="16">
        <f t="shared" si="51"/>
        <v>2.2570674611544126</v>
      </c>
      <c r="O1120" s="16">
        <v>4.7830000000000004</v>
      </c>
      <c r="P1120" s="124">
        <f t="shared" si="50"/>
        <v>0.29524691358024696</v>
      </c>
      <c r="Q1120" s="16">
        <v>730.62</v>
      </c>
      <c r="S1120" s="1"/>
    </row>
    <row r="1121" spans="1:19" x14ac:dyDescent="0.2">
      <c r="A1121" s="39">
        <f t="shared" ref="A1121:A1184" si="52">A1120+1</f>
        <v>43166</v>
      </c>
      <c r="B1121" s="16">
        <v>4.57</v>
      </c>
      <c r="C1121" s="16">
        <v>91.68</v>
      </c>
      <c r="D1121" s="16">
        <v>22.6</v>
      </c>
      <c r="E1121" s="16">
        <v>20.72</v>
      </c>
      <c r="F1121" s="16">
        <v>25.54</v>
      </c>
      <c r="G1121" s="16">
        <v>5.41</v>
      </c>
      <c r="H1121" s="16">
        <v>12.41</v>
      </c>
      <c r="I1121" s="16">
        <v>354.84</v>
      </c>
      <c r="J1121" s="38">
        <v>2.74</v>
      </c>
      <c r="K1121" s="16">
        <v>13.9</v>
      </c>
      <c r="L1121" s="16">
        <v>25.54</v>
      </c>
      <c r="M1121" s="16">
        <v>32.048968081236765</v>
      </c>
      <c r="N1121" s="16">
        <f t="shared" si="51"/>
        <v>2.3056811569235083</v>
      </c>
      <c r="O1121" s="16">
        <v>7.6189999999999998</v>
      </c>
      <c r="P1121" s="124">
        <f t="shared" si="50"/>
        <v>0.54812949640287767</v>
      </c>
      <c r="Q1121" s="16">
        <v>730.62</v>
      </c>
      <c r="S1121" s="1"/>
    </row>
    <row r="1122" spans="1:19" x14ac:dyDescent="0.2">
      <c r="A1122" s="39">
        <f t="shared" si="52"/>
        <v>43167</v>
      </c>
      <c r="B1122" s="16">
        <v>1.145</v>
      </c>
      <c r="C1122" s="16">
        <v>90.11</v>
      </c>
      <c r="D1122" s="16">
        <v>24.7</v>
      </c>
      <c r="E1122" s="16">
        <v>22.08</v>
      </c>
      <c r="F1122" s="16">
        <v>29.78</v>
      </c>
      <c r="G1122" s="16">
        <v>4.32</v>
      </c>
      <c r="H1122" s="16">
        <v>11.47</v>
      </c>
      <c r="I1122" s="16">
        <v>359.68</v>
      </c>
      <c r="J1122" s="38">
        <v>3.7290000000000001</v>
      </c>
      <c r="K1122" s="16">
        <v>17.71</v>
      </c>
      <c r="L1122" s="16">
        <v>25.44</v>
      </c>
      <c r="M1122" s="16">
        <v>41.032497643439171</v>
      </c>
      <c r="N1122" s="16">
        <f t="shared" si="51"/>
        <v>2.3169112164561927</v>
      </c>
      <c r="O1122" s="16">
        <v>8.9480000000000004</v>
      </c>
      <c r="P1122" s="124">
        <f t="shared" si="50"/>
        <v>0.50525127046866181</v>
      </c>
      <c r="Q1122" s="16">
        <v>730.22</v>
      </c>
      <c r="S1122" s="1"/>
    </row>
    <row r="1123" spans="1:19" x14ac:dyDescent="0.2">
      <c r="A1123" s="39">
        <f t="shared" si="52"/>
        <v>43168</v>
      </c>
      <c r="B1123" s="16">
        <v>0.125</v>
      </c>
      <c r="C1123" s="16">
        <v>92.57</v>
      </c>
      <c r="D1123" s="16">
        <v>24.58</v>
      </c>
      <c r="E1123" s="16">
        <v>22.68</v>
      </c>
      <c r="F1123" s="16">
        <v>28.47</v>
      </c>
      <c r="G1123" s="16">
        <v>3.74</v>
      </c>
      <c r="H1123" s="16">
        <v>10.35</v>
      </c>
      <c r="I1123" s="16">
        <v>356.82</v>
      </c>
      <c r="J1123" s="38">
        <v>3.165</v>
      </c>
      <c r="K1123" s="16">
        <v>14.98</v>
      </c>
      <c r="L1123" s="16">
        <v>25.44</v>
      </c>
      <c r="M1123" s="16">
        <v>35.056985140058771</v>
      </c>
      <c r="N1123" s="16">
        <f t="shared" si="51"/>
        <v>2.3402526795766869</v>
      </c>
      <c r="O1123" s="16">
        <v>7.7439999999999998</v>
      </c>
      <c r="P1123" s="124">
        <f t="shared" si="50"/>
        <v>0.51695594125500666</v>
      </c>
      <c r="Q1123" s="16">
        <v>729.8</v>
      </c>
      <c r="S1123" s="1"/>
    </row>
    <row r="1124" spans="1:19" x14ac:dyDescent="0.2">
      <c r="A1124" s="39">
        <f t="shared" si="52"/>
        <v>43169</v>
      </c>
      <c r="B1124" s="16">
        <v>0</v>
      </c>
      <c r="C1124" s="16">
        <v>88.66</v>
      </c>
      <c r="D1124" s="16">
        <v>25</v>
      </c>
      <c r="E1124" s="16">
        <v>22.67</v>
      </c>
      <c r="F1124" s="16">
        <v>30.11</v>
      </c>
      <c r="G1124" s="16">
        <v>3.8</v>
      </c>
      <c r="H1124" s="16">
        <v>9.33</v>
      </c>
      <c r="I1124" s="16">
        <v>355.24</v>
      </c>
      <c r="J1124" s="38">
        <v>3.7629999999999999</v>
      </c>
      <c r="K1124" s="16">
        <v>17.559999999999999</v>
      </c>
      <c r="L1124" s="16">
        <v>25.58</v>
      </c>
      <c r="M1124" s="16">
        <v>40.360391806857912</v>
      </c>
      <c r="N1124" s="16">
        <f t="shared" si="51"/>
        <v>2.2984277794338221</v>
      </c>
      <c r="O1124" s="16">
        <v>7.9349999999999996</v>
      </c>
      <c r="P1124" s="124">
        <f t="shared" si="50"/>
        <v>0.45187927107061504</v>
      </c>
      <c r="Q1124" s="16">
        <v>728.84</v>
      </c>
      <c r="S1124" s="1"/>
    </row>
    <row r="1125" spans="1:19" x14ac:dyDescent="0.2">
      <c r="A1125" s="39">
        <f t="shared" si="52"/>
        <v>43170</v>
      </c>
      <c r="B1125" s="16">
        <v>0</v>
      </c>
      <c r="C1125" s="16">
        <v>92.97</v>
      </c>
      <c r="D1125" s="16">
        <v>24.32</v>
      </c>
      <c r="E1125" s="16">
        <v>22.48</v>
      </c>
      <c r="F1125" s="16">
        <v>28.21</v>
      </c>
      <c r="G1125" s="16">
        <v>4.63</v>
      </c>
      <c r="H1125" s="16">
        <v>9.82</v>
      </c>
      <c r="I1125" s="16">
        <v>337.2</v>
      </c>
      <c r="J1125" s="38">
        <v>3.6789999999999998</v>
      </c>
      <c r="K1125" s="16">
        <v>19.2</v>
      </c>
      <c r="L1125" s="16">
        <v>25.61</v>
      </c>
      <c r="M1125" s="16">
        <v>44.566086087262306</v>
      </c>
      <c r="N1125" s="16">
        <f t="shared" si="51"/>
        <v>2.3211503170449119</v>
      </c>
      <c r="O1125" s="16">
        <v>10.647</v>
      </c>
      <c r="P1125" s="124">
        <f t="shared" si="50"/>
        <v>0.55453125000000003</v>
      </c>
      <c r="Q1125" s="16">
        <v>728.82</v>
      </c>
      <c r="S1125" s="1"/>
    </row>
    <row r="1126" spans="1:19" x14ac:dyDescent="0.2">
      <c r="A1126" s="39">
        <f t="shared" si="52"/>
        <v>43171</v>
      </c>
      <c r="B1126" s="16">
        <v>0</v>
      </c>
      <c r="C1126" s="16">
        <v>92.56</v>
      </c>
      <c r="D1126" s="16">
        <v>24.54</v>
      </c>
      <c r="E1126" s="16">
        <v>22.63</v>
      </c>
      <c r="F1126" s="16">
        <v>28.2</v>
      </c>
      <c r="G1126" s="16">
        <v>4.62</v>
      </c>
      <c r="H1126" s="16">
        <v>10.72</v>
      </c>
      <c r="I1126" s="16">
        <v>340.26</v>
      </c>
      <c r="J1126" s="38">
        <v>3.952</v>
      </c>
      <c r="K1126" s="16">
        <v>19.899999999999999</v>
      </c>
      <c r="L1126" s="16">
        <v>25.67</v>
      </c>
      <c r="M1126" s="16">
        <v>45.967148980436441</v>
      </c>
      <c r="N1126" s="16">
        <f t="shared" si="51"/>
        <v>2.3099069839415298</v>
      </c>
      <c r="O1126" s="16">
        <v>10.432</v>
      </c>
      <c r="P1126" s="124">
        <f t="shared" si="50"/>
        <v>0.52422110552763823</v>
      </c>
      <c r="Q1126" s="16">
        <v>729.26</v>
      </c>
      <c r="S1126" s="1"/>
    </row>
    <row r="1127" spans="1:19" x14ac:dyDescent="0.2">
      <c r="A1127" s="39">
        <f t="shared" si="52"/>
        <v>43172</v>
      </c>
      <c r="B1127" s="16">
        <v>0</v>
      </c>
      <c r="C1127" s="16">
        <v>90.74</v>
      </c>
      <c r="D1127" s="16">
        <v>24.66</v>
      </c>
      <c r="E1127" s="16">
        <v>22.59</v>
      </c>
      <c r="F1127" s="16">
        <v>29.21</v>
      </c>
      <c r="G1127" s="16">
        <v>4.54</v>
      </c>
      <c r="H1127" s="16">
        <v>9.6199999999999992</v>
      </c>
      <c r="I1127" s="16">
        <v>349.34</v>
      </c>
      <c r="J1127" s="38">
        <v>4.3360000000000003</v>
      </c>
      <c r="K1127" s="16">
        <v>21.33</v>
      </c>
      <c r="L1127" s="16">
        <v>25.75</v>
      </c>
      <c r="M1127" s="16">
        <v>49.79311512717652</v>
      </c>
      <c r="N1127" s="16">
        <f t="shared" si="51"/>
        <v>2.3344170242464379</v>
      </c>
      <c r="O1127" s="16">
        <v>11.308</v>
      </c>
      <c r="P1127" s="124">
        <f t="shared" ref="P1127:P1154" si="53">O1127/K1127</f>
        <v>0.53014533520862639</v>
      </c>
      <c r="Q1127" s="16">
        <v>730.2</v>
      </c>
      <c r="S1127" s="1"/>
    </row>
    <row r="1128" spans="1:19" x14ac:dyDescent="0.2">
      <c r="A1128" s="39">
        <f t="shared" si="52"/>
        <v>43173</v>
      </c>
      <c r="B1128" s="16">
        <v>0</v>
      </c>
      <c r="C1128" s="16">
        <v>91.21</v>
      </c>
      <c r="D1128" s="16">
        <v>24.63</v>
      </c>
      <c r="E1128" s="16">
        <v>22.68</v>
      </c>
      <c r="F1128" s="16">
        <v>28.56</v>
      </c>
      <c r="G1128" s="16">
        <v>5.1100000000000003</v>
      </c>
      <c r="H1128" s="16">
        <v>11.52</v>
      </c>
      <c r="I1128" s="16">
        <v>349.68</v>
      </c>
      <c r="J1128" s="38">
        <v>3.8519999999999999</v>
      </c>
      <c r="K1128" s="16">
        <v>21.23</v>
      </c>
      <c r="L1128" s="16">
        <v>25.77</v>
      </c>
      <c r="M1128" s="16">
        <v>49.206977320856012</v>
      </c>
      <c r="N1128" s="16">
        <f t="shared" si="51"/>
        <v>2.3178039246752715</v>
      </c>
      <c r="O1128" s="16">
        <v>10.742000000000001</v>
      </c>
      <c r="P1128" s="124">
        <f t="shared" si="53"/>
        <v>0.50598210080075368</v>
      </c>
      <c r="Q1128" s="16"/>
      <c r="S1128" s="1"/>
    </row>
    <row r="1129" spans="1:19" x14ac:dyDescent="0.2">
      <c r="A1129" s="39">
        <f t="shared" si="52"/>
        <v>43174</v>
      </c>
      <c r="B1129" s="16">
        <v>0</v>
      </c>
      <c r="C1129" s="16">
        <v>84.45</v>
      </c>
      <c r="D1129" s="16">
        <v>24.95</v>
      </c>
      <c r="E1129" s="16">
        <v>22.47</v>
      </c>
      <c r="F1129" s="16">
        <v>30.55</v>
      </c>
      <c r="G1129" s="16">
        <v>4.29</v>
      </c>
      <c r="H1129" s="16">
        <v>10</v>
      </c>
      <c r="I1129" s="16">
        <v>3.98</v>
      </c>
      <c r="J1129" s="38">
        <v>4.6929999999999996</v>
      </c>
      <c r="K1129" s="16">
        <v>20.41</v>
      </c>
      <c r="L1129" s="16">
        <v>25.98</v>
      </c>
      <c r="M1129" s="16">
        <v>46.934224520847032</v>
      </c>
      <c r="N1129" s="16">
        <f t="shared" si="51"/>
        <v>2.2995700402178851</v>
      </c>
      <c r="O1129" s="16">
        <v>8.8930000000000007</v>
      </c>
      <c r="P1129" s="124">
        <f t="shared" si="53"/>
        <v>0.43571778539931411</v>
      </c>
      <c r="Q1129" s="16">
        <v>731.05</v>
      </c>
      <c r="S1129" s="1"/>
    </row>
    <row r="1130" spans="1:19" x14ac:dyDescent="0.2">
      <c r="A1130" s="39">
        <f t="shared" si="52"/>
        <v>43175</v>
      </c>
      <c r="B1130" s="16">
        <v>0</v>
      </c>
      <c r="C1130" s="16">
        <v>86.72</v>
      </c>
      <c r="D1130" s="16">
        <v>24.4</v>
      </c>
      <c r="E1130" s="16">
        <v>22.1</v>
      </c>
      <c r="F1130" s="16">
        <v>28.66</v>
      </c>
      <c r="G1130" s="16">
        <v>5.0999999999999996</v>
      </c>
      <c r="H1130" s="16">
        <v>11.19</v>
      </c>
      <c r="I1130" s="16">
        <v>358.79</v>
      </c>
      <c r="J1130" s="38">
        <v>4.5339999999999998</v>
      </c>
      <c r="K1130" s="16">
        <v>21.68</v>
      </c>
      <c r="L1130" s="16">
        <v>25.98</v>
      </c>
      <c r="M1130" s="16">
        <v>49.831044740527751</v>
      </c>
      <c r="N1130" s="16">
        <f t="shared" si="51"/>
        <v>2.2984799234560773</v>
      </c>
      <c r="O1130" s="16">
        <v>10.131</v>
      </c>
      <c r="P1130" s="124">
        <f t="shared" si="53"/>
        <v>0.46729704797047972</v>
      </c>
      <c r="Q1130" s="16">
        <v>730.66</v>
      </c>
      <c r="S1130" s="1"/>
    </row>
    <row r="1131" spans="1:19" x14ac:dyDescent="0.2">
      <c r="A1131" s="39">
        <f t="shared" si="52"/>
        <v>43176</v>
      </c>
      <c r="B1131" s="16">
        <v>1.0150000000000001</v>
      </c>
      <c r="C1131" s="16">
        <v>89.89</v>
      </c>
      <c r="D1131" s="16">
        <v>24.4</v>
      </c>
      <c r="E1131" s="16">
        <v>22.47</v>
      </c>
      <c r="F1131" s="16">
        <v>28.04</v>
      </c>
      <c r="G1131" s="16">
        <v>4.5199999999999996</v>
      </c>
      <c r="H1131" s="16">
        <v>10.74</v>
      </c>
      <c r="I1131" s="16">
        <v>352.85</v>
      </c>
      <c r="J1131" s="38">
        <v>3.4969999999999999</v>
      </c>
      <c r="K1131" s="16">
        <v>16.52</v>
      </c>
      <c r="L1131" s="16">
        <v>25.91</v>
      </c>
      <c r="M1131" s="16">
        <v>37.954150959861131</v>
      </c>
      <c r="N1131" s="16">
        <f t="shared" si="51"/>
        <v>2.2974667651247658</v>
      </c>
      <c r="O1131" s="16">
        <v>7.5259999999999998</v>
      </c>
      <c r="P1131" s="124">
        <f t="shared" si="53"/>
        <v>0.45556900726392252</v>
      </c>
      <c r="Q1131" s="16">
        <v>730.68</v>
      </c>
      <c r="S1131" s="1"/>
    </row>
    <row r="1132" spans="1:19" x14ac:dyDescent="0.2">
      <c r="A1132" s="39">
        <f t="shared" si="52"/>
        <v>43177</v>
      </c>
      <c r="B1132" s="16">
        <v>4.1899999999999995</v>
      </c>
      <c r="C1132" s="16">
        <v>89.1</v>
      </c>
      <c r="D1132" s="16">
        <v>24.33</v>
      </c>
      <c r="E1132" s="16">
        <v>22.65</v>
      </c>
      <c r="F1132" s="16">
        <v>28.09</v>
      </c>
      <c r="G1132" s="16">
        <v>3.78</v>
      </c>
      <c r="H1132" s="16">
        <v>9.07</v>
      </c>
      <c r="I1132" s="16">
        <v>6.62</v>
      </c>
      <c r="J1132" s="38">
        <v>2.6869999999999998</v>
      </c>
      <c r="K1132" s="16">
        <v>11.77</v>
      </c>
      <c r="L1132" s="16">
        <v>25.91</v>
      </c>
      <c r="M1132" s="16">
        <v>27.090902335997622</v>
      </c>
      <c r="N1132" s="16">
        <f t="shared" si="51"/>
        <v>2.3016909376378609</v>
      </c>
      <c r="O1132" s="16">
        <v>4.782</v>
      </c>
      <c r="P1132" s="124">
        <f t="shared" si="53"/>
        <v>0.40628717077315207</v>
      </c>
      <c r="Q1132" s="16">
        <v>729.73</v>
      </c>
      <c r="S1132" s="1"/>
    </row>
    <row r="1133" spans="1:19" x14ac:dyDescent="0.2">
      <c r="A1133" s="39">
        <f t="shared" si="52"/>
        <v>43178</v>
      </c>
      <c r="B1133" s="16">
        <v>0</v>
      </c>
      <c r="C1133" s="16">
        <v>87.09</v>
      </c>
      <c r="D1133" s="16">
        <v>24.37</v>
      </c>
      <c r="E1133" s="16">
        <v>21.88</v>
      </c>
      <c r="F1133" s="16">
        <v>28.64</v>
      </c>
      <c r="G1133" s="16">
        <v>4.2</v>
      </c>
      <c r="H1133" s="16">
        <v>11.13</v>
      </c>
      <c r="I1133" s="16">
        <v>357.16</v>
      </c>
      <c r="J1133" s="38">
        <v>4.4930000000000003</v>
      </c>
      <c r="K1133" s="16">
        <v>20.440000000000001</v>
      </c>
      <c r="L1133" s="16">
        <v>26.1</v>
      </c>
      <c r="M1133" s="16">
        <v>46.904330110324196</v>
      </c>
      <c r="N1133" s="16">
        <f t="shared" si="51"/>
        <v>2.2947323928730037</v>
      </c>
      <c r="O1133" s="16">
        <v>9.0340000000000007</v>
      </c>
      <c r="P1133" s="124">
        <f t="shared" si="53"/>
        <v>0.44197651663405091</v>
      </c>
      <c r="Q1133" s="16">
        <v>728.8</v>
      </c>
      <c r="S1133" s="1"/>
    </row>
    <row r="1134" spans="1:19" x14ac:dyDescent="0.2">
      <c r="A1134" s="39">
        <f t="shared" si="52"/>
        <v>43179</v>
      </c>
      <c r="B1134" s="16">
        <v>0</v>
      </c>
      <c r="C1134" s="16">
        <v>85.81</v>
      </c>
      <c r="D1134" s="16">
        <v>24.51</v>
      </c>
      <c r="E1134" s="16">
        <v>22.26</v>
      </c>
      <c r="F1134" s="16">
        <v>30.54</v>
      </c>
      <c r="G1134" s="16">
        <v>3.85</v>
      </c>
      <c r="H1134" s="16">
        <v>9.17</v>
      </c>
      <c r="I1134" s="16">
        <v>356.45</v>
      </c>
      <c r="J1134" s="38">
        <v>4.5069999999999997</v>
      </c>
      <c r="K1134" s="16">
        <v>20.309999999999999</v>
      </c>
      <c r="L1134" s="16">
        <v>26.21</v>
      </c>
      <c r="M1134" s="16">
        <v>46.919018115494374</v>
      </c>
      <c r="N1134" s="16">
        <f t="shared" si="51"/>
        <v>2.3101436787540313</v>
      </c>
      <c r="O1134" s="16">
        <v>9.5129999999999999</v>
      </c>
      <c r="P1134" s="124">
        <f t="shared" si="53"/>
        <v>0.46838995568685377</v>
      </c>
      <c r="Q1134" s="16">
        <v>729.09</v>
      </c>
      <c r="S1134" s="1"/>
    </row>
    <row r="1135" spans="1:19" x14ac:dyDescent="0.2">
      <c r="A1135" s="39">
        <f t="shared" si="52"/>
        <v>43180</v>
      </c>
      <c r="B1135" s="16">
        <v>0</v>
      </c>
      <c r="C1135" s="16">
        <v>85.11</v>
      </c>
      <c r="D1135" s="16">
        <v>24.39</v>
      </c>
      <c r="E1135" s="16">
        <v>22.07</v>
      </c>
      <c r="F1135" s="16">
        <v>29.79</v>
      </c>
      <c r="G1135" s="16">
        <v>4.9400000000000004</v>
      </c>
      <c r="H1135" s="16">
        <v>12.64</v>
      </c>
      <c r="I1135" s="16">
        <v>357.65</v>
      </c>
      <c r="J1135" s="38">
        <v>5.1529999999999996</v>
      </c>
      <c r="K1135" s="16">
        <v>23.47</v>
      </c>
      <c r="L1135" s="16">
        <v>26.23</v>
      </c>
      <c r="M1135" s="16">
        <v>54.446015964997621</v>
      </c>
      <c r="N1135" s="16">
        <f t="shared" si="51"/>
        <v>2.3198132068597199</v>
      </c>
      <c r="O1135" s="16">
        <v>11.349</v>
      </c>
      <c r="P1135" s="124">
        <f t="shared" si="53"/>
        <v>0.48355347251810826</v>
      </c>
      <c r="Q1135" s="16">
        <v>729.98</v>
      </c>
      <c r="S1135" s="1"/>
    </row>
    <row r="1136" spans="1:19" x14ac:dyDescent="0.2">
      <c r="A1136" s="39">
        <f t="shared" si="52"/>
        <v>43181</v>
      </c>
      <c r="B1136" s="16">
        <v>20.45</v>
      </c>
      <c r="C1136" s="16">
        <v>88.26</v>
      </c>
      <c r="D1136" s="16">
        <v>23.88</v>
      </c>
      <c r="E1136" s="16">
        <v>21.75</v>
      </c>
      <c r="F1136" s="16">
        <v>27.68</v>
      </c>
      <c r="G1136" s="16">
        <v>6.26</v>
      </c>
      <c r="H1136" s="16">
        <v>14.97</v>
      </c>
      <c r="I1136" s="16">
        <v>353.44</v>
      </c>
      <c r="J1136" s="38">
        <v>4.9379999999999997</v>
      </c>
      <c r="K1136" s="16">
        <v>22.63</v>
      </c>
      <c r="L1136" s="16">
        <v>26.34</v>
      </c>
      <c r="M1136" s="16">
        <v>53.238489139948179</v>
      </c>
      <c r="N1136" s="16">
        <f t="shared" si="51"/>
        <v>2.3525624896132649</v>
      </c>
      <c r="O1136" s="16">
        <v>12.983000000000001</v>
      </c>
      <c r="P1136" s="124">
        <f t="shared" si="53"/>
        <v>0.57370746796288119</v>
      </c>
      <c r="Q1136" s="16">
        <v>731.57</v>
      </c>
      <c r="S1136" s="1"/>
    </row>
    <row r="1137" spans="1:19" x14ac:dyDescent="0.2">
      <c r="A1137" s="39">
        <f t="shared" si="52"/>
        <v>43182</v>
      </c>
      <c r="B1137" s="16">
        <v>40.004999999999995</v>
      </c>
      <c r="C1137" s="16">
        <v>99.18</v>
      </c>
      <c r="D1137" s="16">
        <v>22.87</v>
      </c>
      <c r="E1137" s="16">
        <v>21.39</v>
      </c>
      <c r="F1137" s="16">
        <v>23.97</v>
      </c>
      <c r="G1137" s="16">
        <v>5.26</v>
      </c>
      <c r="H1137" s="16">
        <v>12.56</v>
      </c>
      <c r="I1137" s="16">
        <v>357.28</v>
      </c>
      <c r="J1137" s="38">
        <v>0.91</v>
      </c>
      <c r="K1137" s="16">
        <v>5.35</v>
      </c>
      <c r="L1137" s="16">
        <v>26.18</v>
      </c>
      <c r="M1137" s="16">
        <v>13.001476576519753</v>
      </c>
      <c r="N1137" s="16">
        <f t="shared" si="51"/>
        <v>2.4301825376672439</v>
      </c>
      <c r="O1137" s="16">
        <v>3.35</v>
      </c>
      <c r="P1137" s="124">
        <f t="shared" si="53"/>
        <v>0.62616822429906549</v>
      </c>
      <c r="Q1137" s="16">
        <v>731.36</v>
      </c>
      <c r="S1137" s="1"/>
    </row>
    <row r="1138" spans="1:19" x14ac:dyDescent="0.2">
      <c r="A1138" s="39">
        <f t="shared" si="52"/>
        <v>43183</v>
      </c>
      <c r="B1138" s="16">
        <v>0</v>
      </c>
      <c r="C1138" s="16">
        <v>88.83</v>
      </c>
      <c r="D1138" s="16">
        <v>24.07</v>
      </c>
      <c r="E1138" s="16">
        <v>22.45</v>
      </c>
      <c r="F1138" s="16">
        <v>27.82</v>
      </c>
      <c r="G1138" s="16">
        <v>3.36</v>
      </c>
      <c r="H1138" s="16">
        <v>9.9600000000000009</v>
      </c>
      <c r="I1138" s="16">
        <v>24.4</v>
      </c>
      <c r="J1138" s="38">
        <v>2.6920000000000002</v>
      </c>
      <c r="K1138" s="16">
        <v>11.2</v>
      </c>
      <c r="L1138" s="16">
        <v>26.22</v>
      </c>
      <c r="M1138" s="16">
        <v>26.80439983514874</v>
      </c>
      <c r="N1138" s="16">
        <f t="shared" si="51"/>
        <v>2.3932499852811375</v>
      </c>
      <c r="O1138" s="16">
        <v>5.8860000000000001</v>
      </c>
      <c r="P1138" s="124">
        <f t="shared" si="53"/>
        <v>0.52553571428571433</v>
      </c>
      <c r="Q1138" s="16">
        <v>730.54</v>
      </c>
      <c r="S1138" s="1"/>
    </row>
    <row r="1139" spans="1:19" x14ac:dyDescent="0.2">
      <c r="A1139" s="39">
        <f t="shared" si="52"/>
        <v>43184</v>
      </c>
      <c r="B1139" s="16">
        <v>0</v>
      </c>
      <c r="C1139" s="16">
        <v>82.43</v>
      </c>
      <c r="D1139" s="16">
        <v>24.67</v>
      </c>
      <c r="E1139" s="16">
        <v>22.19</v>
      </c>
      <c r="F1139" s="16">
        <v>29.92</v>
      </c>
      <c r="G1139" s="16">
        <v>4.1399999999999997</v>
      </c>
      <c r="H1139" s="16">
        <v>11.37</v>
      </c>
      <c r="I1139" s="16">
        <v>10.58</v>
      </c>
      <c r="J1139" s="38">
        <v>5.4930000000000003</v>
      </c>
      <c r="K1139" s="16">
        <v>23.81</v>
      </c>
      <c r="L1139" s="16">
        <v>26.39</v>
      </c>
      <c r="M1139" s="16">
        <v>56.800071193625058</v>
      </c>
      <c r="N1139" s="16">
        <f t="shared" si="51"/>
        <v>2.3855552790266721</v>
      </c>
      <c r="O1139" s="16">
        <v>12.333</v>
      </c>
      <c r="P1139" s="124">
        <f t="shared" si="53"/>
        <v>0.51797564048719025</v>
      </c>
      <c r="Q1139" s="16">
        <v>730.02</v>
      </c>
      <c r="S1139" s="1"/>
    </row>
    <row r="1140" spans="1:19" x14ac:dyDescent="0.2">
      <c r="A1140" s="39">
        <f t="shared" si="52"/>
        <v>43185</v>
      </c>
      <c r="B1140" s="16">
        <v>0</v>
      </c>
      <c r="C1140" s="16">
        <v>87.73</v>
      </c>
      <c r="D1140" s="16">
        <v>24.03</v>
      </c>
      <c r="E1140" s="16">
        <v>22.04</v>
      </c>
      <c r="F1140" s="16">
        <v>27.92</v>
      </c>
      <c r="G1140" s="16">
        <v>4.83</v>
      </c>
      <c r="H1140" s="16">
        <v>12.13</v>
      </c>
      <c r="I1140" s="16">
        <v>355.79</v>
      </c>
      <c r="J1140" s="38">
        <v>4.0670000000000002</v>
      </c>
      <c r="K1140" s="16">
        <v>19.18</v>
      </c>
      <c r="L1140" s="16">
        <v>26.31</v>
      </c>
      <c r="M1140" s="16">
        <v>45.52002882305014</v>
      </c>
      <c r="N1140" s="16">
        <f t="shared" si="51"/>
        <v>2.3733070293561074</v>
      </c>
      <c r="O1140" s="16">
        <v>9.8989999999999991</v>
      </c>
      <c r="P1140" s="124">
        <f t="shared" si="53"/>
        <v>0.51611053180396238</v>
      </c>
      <c r="Q1140" s="16">
        <v>730.22</v>
      </c>
      <c r="S1140" s="1"/>
    </row>
    <row r="1141" spans="1:19" x14ac:dyDescent="0.2">
      <c r="A1141" s="39">
        <f t="shared" si="52"/>
        <v>43186</v>
      </c>
      <c r="B1141" s="16">
        <v>0.51</v>
      </c>
      <c r="C1141" s="16">
        <v>87.73</v>
      </c>
      <c r="D1141" s="16">
        <v>24.38</v>
      </c>
      <c r="E1141" s="16">
        <v>22.25</v>
      </c>
      <c r="F1141" s="16">
        <v>28.69</v>
      </c>
      <c r="G1141" s="16">
        <v>4.1500000000000004</v>
      </c>
      <c r="H1141" s="16">
        <v>10.19</v>
      </c>
      <c r="I1141" s="16">
        <v>4.1900000000000004</v>
      </c>
      <c r="J1141" s="38">
        <v>4.2549999999999999</v>
      </c>
      <c r="K1141" s="16">
        <v>19.72</v>
      </c>
      <c r="L1141" s="16">
        <v>26.33</v>
      </c>
      <c r="M1141" s="16">
        <v>46.763152460629662</v>
      </c>
      <c r="N1141" s="16">
        <f t="shared" si="51"/>
        <v>2.3713566156505914</v>
      </c>
      <c r="O1141" s="16">
        <v>10.557</v>
      </c>
      <c r="P1141" s="124">
        <f t="shared" si="53"/>
        <v>0.53534482758620694</v>
      </c>
      <c r="Q1141" s="16">
        <v>730.16</v>
      </c>
      <c r="S1141" s="1"/>
    </row>
    <row r="1142" spans="1:19" x14ac:dyDescent="0.2">
      <c r="A1142" s="39">
        <f t="shared" si="52"/>
        <v>43187</v>
      </c>
      <c r="B1142" s="16">
        <v>0.25</v>
      </c>
      <c r="C1142" s="16">
        <v>85.23</v>
      </c>
      <c r="D1142" s="16">
        <v>24.66</v>
      </c>
      <c r="E1142" s="16">
        <v>22.04</v>
      </c>
      <c r="F1142" s="16">
        <v>29.47</v>
      </c>
      <c r="G1142" s="16">
        <v>4.34</v>
      </c>
      <c r="H1142" s="16">
        <v>11.07</v>
      </c>
      <c r="I1142" s="16">
        <v>10.62</v>
      </c>
      <c r="J1142" s="38">
        <v>4.6970000000000001</v>
      </c>
      <c r="K1142" s="16">
        <v>20.39</v>
      </c>
      <c r="L1142" s="16">
        <v>26.42</v>
      </c>
      <c r="M1142" s="16">
        <v>48.580317900271901</v>
      </c>
      <c r="N1142" s="16">
        <f t="shared" si="51"/>
        <v>2.3825560519996025</v>
      </c>
      <c r="O1142" s="16">
        <v>10.199999999999999</v>
      </c>
      <c r="P1142" s="124">
        <f t="shared" si="53"/>
        <v>0.50024521824423729</v>
      </c>
      <c r="Q1142" s="16">
        <v>729.52</v>
      </c>
      <c r="S1142" s="1"/>
    </row>
    <row r="1143" spans="1:19" x14ac:dyDescent="0.2">
      <c r="A1143" s="39">
        <f t="shared" si="52"/>
        <v>43188</v>
      </c>
      <c r="B1143" s="16">
        <v>0</v>
      </c>
      <c r="C1143" s="16">
        <v>89.12</v>
      </c>
      <c r="D1143" s="16">
        <v>24.63</v>
      </c>
      <c r="E1143" s="16">
        <v>22.32</v>
      </c>
      <c r="F1143" s="16">
        <v>29.63</v>
      </c>
      <c r="G1143" s="16">
        <v>4.3099999999999996</v>
      </c>
      <c r="H1143" s="16">
        <v>10.15</v>
      </c>
      <c r="I1143" s="16">
        <v>352.12</v>
      </c>
      <c r="J1143" s="38">
        <v>4.5</v>
      </c>
      <c r="K1143" s="16">
        <v>20.88</v>
      </c>
      <c r="L1143" s="16">
        <v>26.38</v>
      </c>
      <c r="M1143" s="16">
        <v>50.012744004485889</v>
      </c>
      <c r="N1143" s="16">
        <f t="shared" si="51"/>
        <v>2.3952463603680982</v>
      </c>
      <c r="O1143" s="16">
        <v>11.119</v>
      </c>
      <c r="P1143" s="124">
        <f t="shared" si="53"/>
        <v>0.53251915708812259</v>
      </c>
      <c r="Q1143" s="16">
        <v>729.78</v>
      </c>
      <c r="S1143" s="1"/>
    </row>
    <row r="1144" spans="1:19" x14ac:dyDescent="0.2">
      <c r="A1144" s="39">
        <f t="shared" si="52"/>
        <v>43189</v>
      </c>
      <c r="B1144" s="16">
        <v>0</v>
      </c>
      <c r="C1144" s="16">
        <v>82.2</v>
      </c>
      <c r="D1144" s="16">
        <v>25.22</v>
      </c>
      <c r="E1144" s="16">
        <v>22.89</v>
      </c>
      <c r="F1144" s="16">
        <v>29.57</v>
      </c>
      <c r="G1144" s="16">
        <v>4.8099999999999996</v>
      </c>
      <c r="H1144" s="16">
        <v>12.58</v>
      </c>
      <c r="I1144" s="16">
        <v>34.07</v>
      </c>
      <c r="J1144" s="38">
        <v>6.1580000000000004</v>
      </c>
      <c r="K1144" s="16">
        <v>26.57</v>
      </c>
      <c r="L1144" s="16">
        <v>26.46</v>
      </c>
      <c r="M1144" s="16">
        <v>64.697725173599267</v>
      </c>
      <c r="N1144" s="16">
        <f t="shared" si="51"/>
        <v>2.4349915383364422</v>
      </c>
      <c r="O1144" s="16">
        <v>15.388999999999999</v>
      </c>
      <c r="P1144" s="124">
        <f t="shared" si="53"/>
        <v>0.57918705306736917</v>
      </c>
      <c r="Q1144" s="16">
        <v>730.41</v>
      </c>
      <c r="S1144" s="1"/>
    </row>
    <row r="1145" spans="1:19" x14ac:dyDescent="0.2">
      <c r="A1145" s="39">
        <f t="shared" si="52"/>
        <v>43190</v>
      </c>
      <c r="B1145" s="16">
        <v>0</v>
      </c>
      <c r="C1145" s="16">
        <v>84.01</v>
      </c>
      <c r="D1145" s="16">
        <v>24.07</v>
      </c>
      <c r="E1145" s="16">
        <v>21.91</v>
      </c>
      <c r="F1145" s="16">
        <v>28.47</v>
      </c>
      <c r="G1145" s="16">
        <v>4.3600000000000003</v>
      </c>
      <c r="H1145" s="16">
        <v>11.6</v>
      </c>
      <c r="I1145" s="16">
        <v>3.17</v>
      </c>
      <c r="J1145" s="38">
        <v>5.4550000000000001</v>
      </c>
      <c r="K1145" s="16">
        <v>25.63</v>
      </c>
      <c r="L1145" s="16">
        <v>26.56</v>
      </c>
      <c r="M1145" s="16">
        <v>60.914872642035171</v>
      </c>
      <c r="N1145" s="16">
        <f t="shared" si="51"/>
        <v>2.3767020149057814</v>
      </c>
      <c r="O1145" s="16">
        <v>12.786</v>
      </c>
      <c r="P1145" s="124">
        <f t="shared" si="53"/>
        <v>0.49886851346078814</v>
      </c>
      <c r="Q1145" s="16">
        <v>730.83</v>
      </c>
      <c r="S1145" s="1"/>
    </row>
    <row r="1146" spans="1:19" x14ac:dyDescent="0.2">
      <c r="A1146" s="39">
        <f t="shared" si="52"/>
        <v>43191</v>
      </c>
      <c r="B1146" s="16">
        <v>0</v>
      </c>
      <c r="C1146" s="16">
        <v>79.290000000000006</v>
      </c>
      <c r="D1146" s="16">
        <v>23.43</v>
      </c>
      <c r="E1146" s="16">
        <v>21.24</v>
      </c>
      <c r="F1146" s="16">
        <v>27.49</v>
      </c>
      <c r="G1146" s="16">
        <v>4.87</v>
      </c>
      <c r="H1146" s="16">
        <v>11.11</v>
      </c>
      <c r="I1146" s="16">
        <v>356.86</v>
      </c>
      <c r="J1146" s="38">
        <v>5.9109999999999996</v>
      </c>
      <c r="K1146" s="16">
        <v>26.09</v>
      </c>
      <c r="L1146" s="16">
        <v>26.83</v>
      </c>
      <c r="M1146" s="16">
        <v>62.049391441385779</v>
      </c>
      <c r="N1146" s="16">
        <f t="shared" si="51"/>
        <v>2.3782825389569098</v>
      </c>
      <c r="O1146" s="16">
        <v>13.331</v>
      </c>
      <c r="P1146" s="124">
        <f t="shared" si="53"/>
        <v>0.5109620544269835</v>
      </c>
      <c r="Q1146" s="16">
        <v>730.83</v>
      </c>
      <c r="S1146" s="1"/>
    </row>
    <row r="1147" spans="1:19" x14ac:dyDescent="0.2">
      <c r="A1147" s="39">
        <f t="shared" si="52"/>
        <v>43192</v>
      </c>
      <c r="B1147" s="16">
        <v>0</v>
      </c>
      <c r="C1147" s="16">
        <v>79.27</v>
      </c>
      <c r="D1147" s="16">
        <v>23.73</v>
      </c>
      <c r="E1147" s="16">
        <v>21.34</v>
      </c>
      <c r="F1147" s="16">
        <v>28.3</v>
      </c>
      <c r="G1147" s="16">
        <v>4.6100000000000003</v>
      </c>
      <c r="H1147" s="16">
        <v>10.9</v>
      </c>
      <c r="I1147" s="16">
        <v>358.95</v>
      </c>
      <c r="J1147" s="38">
        <v>6.1849999999999996</v>
      </c>
      <c r="K1147" s="16">
        <v>27.68</v>
      </c>
      <c r="L1147" s="16">
        <v>26.72</v>
      </c>
      <c r="M1147" s="16">
        <v>67.014369189057959</v>
      </c>
      <c r="N1147" s="16">
        <f t="shared" si="51"/>
        <v>2.4210393493156777</v>
      </c>
      <c r="O1147" s="16">
        <v>13.988</v>
      </c>
      <c r="P1147" s="124">
        <f t="shared" si="53"/>
        <v>0.50534682080924853</v>
      </c>
      <c r="Q1147" s="16">
        <v>730.43</v>
      </c>
      <c r="S1147" s="1"/>
    </row>
    <row r="1148" spans="1:19" x14ac:dyDescent="0.2">
      <c r="A1148" s="39">
        <f t="shared" si="52"/>
        <v>43193</v>
      </c>
      <c r="B1148" s="16">
        <v>0</v>
      </c>
      <c r="C1148" s="16">
        <v>87.36</v>
      </c>
      <c r="D1148" s="16">
        <v>23.15</v>
      </c>
      <c r="E1148" s="16">
        <v>21.29</v>
      </c>
      <c r="F1148" s="16">
        <v>27.55</v>
      </c>
      <c r="G1148" s="16">
        <v>4.13</v>
      </c>
      <c r="H1148" s="16">
        <v>9.68</v>
      </c>
      <c r="I1148" s="16">
        <v>346.95</v>
      </c>
      <c r="J1148" s="38">
        <v>4.3</v>
      </c>
      <c r="K1148" s="16">
        <v>19.93</v>
      </c>
      <c r="L1148" s="16">
        <v>26.62</v>
      </c>
      <c r="M1148" s="16">
        <v>48.255280985858903</v>
      </c>
      <c r="N1148" s="16">
        <f t="shared" si="51"/>
        <v>2.4212383836356701</v>
      </c>
      <c r="O1148" s="16">
        <v>10.984</v>
      </c>
      <c r="P1148" s="124">
        <f t="shared" si="53"/>
        <v>0.55112895132965378</v>
      </c>
      <c r="Q1148" s="16">
        <v>730.64</v>
      </c>
      <c r="S1148" s="1"/>
    </row>
    <row r="1149" spans="1:19" x14ac:dyDescent="0.2">
      <c r="A1149" s="39">
        <f t="shared" si="52"/>
        <v>43194</v>
      </c>
      <c r="B1149" s="16">
        <v>0</v>
      </c>
      <c r="C1149" s="16">
        <v>87.07</v>
      </c>
      <c r="D1149" s="16">
        <v>24.55</v>
      </c>
      <c r="E1149" s="16">
        <v>20.98</v>
      </c>
      <c r="F1149" s="16">
        <v>29.5</v>
      </c>
      <c r="G1149" s="16">
        <v>3.43</v>
      </c>
      <c r="H1149" s="16">
        <v>10.02</v>
      </c>
      <c r="I1149" s="16">
        <v>351.75</v>
      </c>
      <c r="J1149" s="38">
        <v>4.6269999999999998</v>
      </c>
      <c r="K1149" s="16">
        <v>20.65</v>
      </c>
      <c r="L1149" s="16">
        <v>26.52</v>
      </c>
      <c r="M1149" s="16">
        <v>48.596129105837448</v>
      </c>
      <c r="N1149" s="16">
        <f t="shared" si="51"/>
        <v>2.3533234433819588</v>
      </c>
      <c r="O1149" s="16">
        <v>10.287000000000001</v>
      </c>
      <c r="P1149" s="124">
        <f t="shared" si="53"/>
        <v>0.49815980629539958</v>
      </c>
      <c r="Q1149" s="16">
        <v>730.67</v>
      </c>
      <c r="S1149" s="1"/>
    </row>
    <row r="1150" spans="1:19" x14ac:dyDescent="0.2">
      <c r="A1150" s="39">
        <f t="shared" si="52"/>
        <v>43195</v>
      </c>
      <c r="B1150" s="16">
        <v>0</v>
      </c>
      <c r="C1150" s="16">
        <v>86.63</v>
      </c>
      <c r="D1150" s="16">
        <v>24.34</v>
      </c>
      <c r="E1150" s="16">
        <v>22.11</v>
      </c>
      <c r="F1150" s="16">
        <v>28.84</v>
      </c>
      <c r="G1150" s="16">
        <v>3.43</v>
      </c>
      <c r="H1150" s="16">
        <v>9.07</v>
      </c>
      <c r="I1150" s="16">
        <v>0.26</v>
      </c>
      <c r="J1150" s="38">
        <v>3.96</v>
      </c>
      <c r="K1150" s="16">
        <v>17.5</v>
      </c>
      <c r="L1150" s="16">
        <v>26.57</v>
      </c>
      <c r="M1150" s="16">
        <v>41.185425697269842</v>
      </c>
      <c r="N1150" s="16">
        <f t="shared" si="51"/>
        <v>2.3534528969868482</v>
      </c>
      <c r="O1150" s="16">
        <v>7.2450000000000001</v>
      </c>
      <c r="P1150" s="124">
        <f t="shared" si="53"/>
        <v>0.41399999999999998</v>
      </c>
      <c r="Q1150" s="16">
        <v>731.12</v>
      </c>
      <c r="S1150" s="1"/>
    </row>
    <row r="1151" spans="1:19" x14ac:dyDescent="0.2">
      <c r="A1151" s="39">
        <f t="shared" si="52"/>
        <v>43196</v>
      </c>
      <c r="B1151" s="16">
        <v>0</v>
      </c>
      <c r="C1151" s="16">
        <v>83.31</v>
      </c>
      <c r="D1151" s="16">
        <v>24.72</v>
      </c>
      <c r="E1151" s="16">
        <v>21.79</v>
      </c>
      <c r="F1151" s="16">
        <v>31.27</v>
      </c>
      <c r="G1151" s="16">
        <v>3.22</v>
      </c>
      <c r="H1151" s="16">
        <v>9.5500000000000007</v>
      </c>
      <c r="I1151" s="16">
        <v>36.369999999999997</v>
      </c>
      <c r="J1151" s="38">
        <v>4.8159999999999998</v>
      </c>
      <c r="K1151" s="16">
        <v>21.45</v>
      </c>
      <c r="L1151" s="16">
        <v>26.57</v>
      </c>
      <c r="M1151" s="16">
        <v>51.226664431785871</v>
      </c>
      <c r="N1151" s="16">
        <f t="shared" si="51"/>
        <v>2.3881894839993412</v>
      </c>
      <c r="O1151" s="16">
        <v>10.083</v>
      </c>
      <c r="P1151" s="124">
        <f t="shared" si="53"/>
        <v>0.47006993006993009</v>
      </c>
      <c r="Q1151" s="16">
        <v>731.23</v>
      </c>
      <c r="S1151" s="1"/>
    </row>
    <row r="1152" spans="1:19" x14ac:dyDescent="0.2">
      <c r="A1152" s="39">
        <f t="shared" si="52"/>
        <v>43197</v>
      </c>
      <c r="B1152" s="16">
        <v>0</v>
      </c>
      <c r="C1152" s="16">
        <v>83.7</v>
      </c>
      <c r="D1152" s="16">
        <v>25.01</v>
      </c>
      <c r="E1152" s="16">
        <v>22.28</v>
      </c>
      <c r="F1152" s="16">
        <v>30.07</v>
      </c>
      <c r="G1152" s="16">
        <v>2.69</v>
      </c>
      <c r="H1152" s="16">
        <v>8.09</v>
      </c>
      <c r="I1152" s="16">
        <v>0.48</v>
      </c>
      <c r="J1152" s="38">
        <v>5.5819999999999999</v>
      </c>
      <c r="K1152" s="16">
        <v>25.04</v>
      </c>
      <c r="L1152" s="16">
        <v>26.58</v>
      </c>
      <c r="M1152" s="16">
        <v>61.102792708183024</v>
      </c>
      <c r="N1152" s="16">
        <f t="shared" si="51"/>
        <v>2.4402073765248811</v>
      </c>
      <c r="O1152" s="16">
        <v>12.73</v>
      </c>
      <c r="P1152" s="124">
        <f t="shared" si="53"/>
        <v>0.50838658146964855</v>
      </c>
      <c r="Q1152" s="16">
        <v>730.94</v>
      </c>
      <c r="S1152" s="1"/>
    </row>
    <row r="1153" spans="1:19" x14ac:dyDescent="0.2">
      <c r="A1153" s="39">
        <f t="shared" si="52"/>
        <v>43198</v>
      </c>
      <c r="B1153" s="16">
        <v>0</v>
      </c>
      <c r="C1153" s="16">
        <v>81.28</v>
      </c>
      <c r="D1153" s="16">
        <v>25.3</v>
      </c>
      <c r="E1153" s="16">
        <v>22.35</v>
      </c>
      <c r="F1153" s="16">
        <v>30.11</v>
      </c>
      <c r="G1153" s="16">
        <v>2.77</v>
      </c>
      <c r="H1153" s="16">
        <v>9.76</v>
      </c>
      <c r="I1153" s="16">
        <v>355.95</v>
      </c>
      <c r="J1153" s="38">
        <v>5.4320000000000004</v>
      </c>
      <c r="K1153" s="16">
        <v>23.75</v>
      </c>
      <c r="L1153" s="16">
        <v>26.57</v>
      </c>
      <c r="M1153" s="16">
        <v>57.31259617403385</v>
      </c>
      <c r="N1153" s="16">
        <f t="shared" si="51"/>
        <v>2.4131619441698464</v>
      </c>
      <c r="O1153" s="16">
        <v>11.779</v>
      </c>
      <c r="P1153" s="124">
        <f t="shared" si="53"/>
        <v>0.4959578947368421</v>
      </c>
      <c r="Q1153" s="16">
        <v>730.33</v>
      </c>
      <c r="S1153" s="1"/>
    </row>
    <row r="1154" spans="1:19" x14ac:dyDescent="0.2">
      <c r="A1154" s="39">
        <f t="shared" si="52"/>
        <v>43199</v>
      </c>
      <c r="B1154" s="16">
        <v>0</v>
      </c>
      <c r="C1154" s="16">
        <v>85.46</v>
      </c>
      <c r="D1154" s="16">
        <v>24.7</v>
      </c>
      <c r="E1154" s="16">
        <v>22.46</v>
      </c>
      <c r="F1154" s="16">
        <v>28.7</v>
      </c>
      <c r="G1154" s="16">
        <v>3.66</v>
      </c>
      <c r="H1154" s="16">
        <v>11.45</v>
      </c>
      <c r="I1154" s="16">
        <v>358.48</v>
      </c>
      <c r="J1154" s="38">
        <v>4.593</v>
      </c>
      <c r="K1154" s="16">
        <v>21.1</v>
      </c>
      <c r="L1154" s="16">
        <v>26.55</v>
      </c>
      <c r="M1154" s="16">
        <v>50.823781089970943</v>
      </c>
      <c r="N1154" s="16">
        <f t="shared" si="51"/>
        <v>2.4087100042640257</v>
      </c>
      <c r="O1154" s="16">
        <v>10.196</v>
      </c>
      <c r="P1154" s="124">
        <f t="shared" si="53"/>
        <v>0.48322274881516586</v>
      </c>
      <c r="Q1154" s="16">
        <v>730.6</v>
      </c>
      <c r="S1154" s="1"/>
    </row>
    <row r="1155" spans="1:19" x14ac:dyDescent="0.2">
      <c r="A1155" s="39">
        <f t="shared" si="52"/>
        <v>43200</v>
      </c>
      <c r="B1155" s="16">
        <v>0</v>
      </c>
      <c r="C1155" s="16">
        <v>90.77</v>
      </c>
      <c r="D1155" s="16">
        <v>24.27</v>
      </c>
      <c r="E1155" s="16">
        <v>22.41</v>
      </c>
      <c r="F1155" s="16">
        <v>28.68</v>
      </c>
      <c r="G1155" s="16">
        <v>3.15</v>
      </c>
      <c r="H1155" s="16">
        <v>7.96</v>
      </c>
      <c r="I1155" s="16">
        <v>355.09</v>
      </c>
      <c r="J1155" s="38">
        <v>3.194</v>
      </c>
      <c r="L1155" s="16">
        <v>26.51</v>
      </c>
      <c r="M1155" s="16">
        <v>37.078745851718537</v>
      </c>
      <c r="O1155" s="16">
        <v>7.7439999999999998</v>
      </c>
      <c r="P1155" s="124"/>
      <c r="Q1155" s="16">
        <v>731.34</v>
      </c>
      <c r="S1155" s="1"/>
    </row>
    <row r="1156" spans="1:19" x14ac:dyDescent="0.2">
      <c r="A1156" s="39">
        <f t="shared" si="52"/>
        <v>43201</v>
      </c>
      <c r="B1156" s="16">
        <v>2.54</v>
      </c>
      <c r="C1156" s="16">
        <v>93.63</v>
      </c>
      <c r="D1156" s="16">
        <v>24.08</v>
      </c>
      <c r="E1156" s="16">
        <v>21.55</v>
      </c>
      <c r="F1156" s="16">
        <v>29.28</v>
      </c>
      <c r="G1156" s="16">
        <v>2.95</v>
      </c>
      <c r="H1156" s="16">
        <v>10.45</v>
      </c>
      <c r="I1156" s="16">
        <v>306.82</v>
      </c>
      <c r="J1156" s="38">
        <v>4.016</v>
      </c>
      <c r="L1156" s="16">
        <v>26.48</v>
      </c>
      <c r="M1156" s="16">
        <v>48.339607415541806</v>
      </c>
      <c r="O1156" s="16">
        <v>12.135</v>
      </c>
      <c r="P1156" s="124"/>
      <c r="Q1156" s="16">
        <v>731.52</v>
      </c>
      <c r="S1156" s="1"/>
    </row>
    <row r="1157" spans="1:19" x14ac:dyDescent="0.2">
      <c r="A1157" s="39">
        <f t="shared" si="52"/>
        <v>43202</v>
      </c>
      <c r="B1157" s="16">
        <v>0.89</v>
      </c>
      <c r="C1157" s="16">
        <v>96.85</v>
      </c>
      <c r="D1157" s="16">
        <v>23.34</v>
      </c>
      <c r="E1157" s="16">
        <v>21.81</v>
      </c>
      <c r="F1157" s="16">
        <v>26.79</v>
      </c>
      <c r="G1157" s="16">
        <v>2.77</v>
      </c>
      <c r="H1157" s="16">
        <v>8.17</v>
      </c>
      <c r="I1157" s="16">
        <v>330.19</v>
      </c>
      <c r="J1157" s="38">
        <v>2.2810000000000001</v>
      </c>
      <c r="L1157" s="16">
        <v>26.48</v>
      </c>
      <c r="M1157" s="16">
        <v>28.941590987440023</v>
      </c>
      <c r="O1157" s="16">
        <v>7.4160000000000004</v>
      </c>
      <c r="P1157" s="124"/>
      <c r="Q1157" s="16">
        <v>731.04</v>
      </c>
      <c r="S1157" s="1"/>
    </row>
    <row r="1158" spans="1:19" x14ac:dyDescent="0.2">
      <c r="A1158" s="39">
        <f t="shared" si="52"/>
        <v>43203</v>
      </c>
      <c r="B1158" s="16">
        <v>0</v>
      </c>
      <c r="C1158" s="16">
        <v>82.54</v>
      </c>
      <c r="D1158" s="16">
        <v>25.7</v>
      </c>
      <c r="E1158" s="16">
        <v>22.48</v>
      </c>
      <c r="F1158" s="16">
        <v>32.020000000000003</v>
      </c>
      <c r="G1158" s="16">
        <v>4.01</v>
      </c>
      <c r="H1158" s="16">
        <v>10.7</v>
      </c>
      <c r="I1158" s="16">
        <v>44.16</v>
      </c>
      <c r="J1158" s="38">
        <v>5.9690000000000003</v>
      </c>
      <c r="L1158" s="16">
        <v>26.6</v>
      </c>
      <c r="M1158" s="16">
        <v>61.154114326248241</v>
      </c>
      <c r="O1158" s="16">
        <v>13.928000000000001</v>
      </c>
      <c r="P1158" s="124"/>
      <c r="Q1158" s="16">
        <v>730.77</v>
      </c>
      <c r="S1158" s="1"/>
    </row>
    <row r="1159" spans="1:19" x14ac:dyDescent="0.2">
      <c r="A1159" s="39">
        <f t="shared" si="52"/>
        <v>43204</v>
      </c>
      <c r="B1159" s="16">
        <v>16.005000000000003</v>
      </c>
      <c r="C1159" s="16">
        <v>87.71</v>
      </c>
      <c r="D1159" s="16">
        <v>24.76</v>
      </c>
      <c r="E1159" s="16">
        <v>22.17</v>
      </c>
      <c r="F1159" s="16">
        <v>30.28</v>
      </c>
      <c r="G1159" s="16">
        <v>3.03</v>
      </c>
      <c r="H1159" s="16">
        <v>9.15</v>
      </c>
      <c r="I1159" s="16">
        <v>357.34</v>
      </c>
      <c r="J1159" s="38">
        <v>4.1769999999999996</v>
      </c>
      <c r="L1159" s="16">
        <v>26.55</v>
      </c>
      <c r="M1159" s="16">
        <v>45.22393591882544</v>
      </c>
      <c r="O1159" s="16">
        <v>10.15</v>
      </c>
      <c r="P1159" s="124"/>
      <c r="Q1159" s="16">
        <v>730.8</v>
      </c>
      <c r="S1159" s="1"/>
    </row>
    <row r="1160" spans="1:19" x14ac:dyDescent="0.2">
      <c r="A1160" s="39">
        <f t="shared" si="52"/>
        <v>43205</v>
      </c>
      <c r="B1160" s="16">
        <v>0</v>
      </c>
      <c r="C1160" s="16">
        <v>85.81</v>
      </c>
      <c r="D1160" s="16">
        <v>25.18</v>
      </c>
      <c r="E1160" s="16">
        <v>22.52</v>
      </c>
      <c r="F1160" s="16">
        <v>30.07</v>
      </c>
      <c r="G1160" s="16">
        <v>3.67</v>
      </c>
      <c r="H1160" s="16">
        <v>9.8800000000000008</v>
      </c>
      <c r="I1160" s="16">
        <v>346.45</v>
      </c>
      <c r="J1160" s="38">
        <v>5.9</v>
      </c>
      <c r="L1160" s="16">
        <v>26.6</v>
      </c>
      <c r="M1160" s="16">
        <v>65.535805468603513</v>
      </c>
      <c r="O1160" s="16">
        <v>15.166</v>
      </c>
      <c r="P1160" s="124"/>
      <c r="Q1160" s="16">
        <v>731.23</v>
      </c>
      <c r="S1160" s="1"/>
    </row>
    <row r="1161" spans="1:19" x14ac:dyDescent="0.2">
      <c r="A1161" s="39">
        <f t="shared" si="52"/>
        <v>43206</v>
      </c>
      <c r="B1161" s="16">
        <v>23.240000000000002</v>
      </c>
      <c r="C1161" s="16">
        <v>91.14</v>
      </c>
      <c r="D1161" s="16">
        <v>24.92</v>
      </c>
      <c r="E1161" s="16">
        <v>23.27</v>
      </c>
      <c r="F1161" s="16">
        <v>30.22</v>
      </c>
      <c r="G1161" s="16">
        <v>3.66</v>
      </c>
      <c r="H1161" s="16">
        <v>8.19</v>
      </c>
      <c r="I1161" s="16">
        <v>357.05</v>
      </c>
      <c r="J1161" s="38">
        <v>3.2269999999999999</v>
      </c>
      <c r="L1161" s="16">
        <v>26.47</v>
      </c>
      <c r="M1161" s="16">
        <v>35.912172641084766</v>
      </c>
      <c r="O1161" s="16">
        <v>7.4569999999999999</v>
      </c>
      <c r="P1161" s="124"/>
      <c r="Q1161" s="16">
        <v>731.58</v>
      </c>
      <c r="S1161" s="1"/>
    </row>
    <row r="1162" spans="1:19" x14ac:dyDescent="0.2">
      <c r="A1162" s="39">
        <f t="shared" si="52"/>
        <v>43207</v>
      </c>
      <c r="B1162" s="16">
        <v>0</v>
      </c>
      <c r="C1162" s="16">
        <v>85.28</v>
      </c>
      <c r="D1162" s="16">
        <v>25.13</v>
      </c>
      <c r="E1162" s="16">
        <v>22.95</v>
      </c>
      <c r="F1162" s="16">
        <v>29.58</v>
      </c>
      <c r="G1162" s="16">
        <v>4.07</v>
      </c>
      <c r="H1162" s="16">
        <v>12.31</v>
      </c>
      <c r="I1162" s="16">
        <v>23.25</v>
      </c>
      <c r="J1162" s="38">
        <v>5.0149999999999997</v>
      </c>
      <c r="L1162" s="16">
        <v>26.57</v>
      </c>
      <c r="M1162" s="16">
        <v>53.857199757734307</v>
      </c>
      <c r="O1162" s="16">
        <v>12.218</v>
      </c>
      <c r="P1162" s="124"/>
      <c r="Q1162" s="16">
        <v>730.92</v>
      </c>
      <c r="S1162" s="1"/>
    </row>
    <row r="1163" spans="1:19" x14ac:dyDescent="0.2">
      <c r="A1163" s="39">
        <f t="shared" si="52"/>
        <v>43208</v>
      </c>
      <c r="B1163" s="16">
        <v>0</v>
      </c>
      <c r="C1163" s="16">
        <v>87.45</v>
      </c>
      <c r="D1163" s="16">
        <v>25.28</v>
      </c>
      <c r="E1163" s="16">
        <v>22.7</v>
      </c>
      <c r="F1163" s="16">
        <v>30.8</v>
      </c>
      <c r="G1163" s="16">
        <v>3.87</v>
      </c>
      <c r="H1163" s="16">
        <v>9.6</v>
      </c>
      <c r="I1163" s="16">
        <v>4.28</v>
      </c>
      <c r="J1163" s="38">
        <v>4.5389999999999997</v>
      </c>
      <c r="L1163" s="16">
        <v>26.49</v>
      </c>
      <c r="M1163" s="16">
        <v>48.239728980384605</v>
      </c>
      <c r="O1163" s="16">
        <v>10.446999999999999</v>
      </c>
      <c r="P1163" s="124"/>
      <c r="Q1163" s="16">
        <v>730.61</v>
      </c>
      <c r="S1163" s="1"/>
    </row>
    <row r="1164" spans="1:19" x14ac:dyDescent="0.2">
      <c r="A1164" s="39">
        <f t="shared" si="52"/>
        <v>43209</v>
      </c>
      <c r="B1164" s="16">
        <v>9.0150000000000006</v>
      </c>
      <c r="C1164" s="16">
        <v>91.24</v>
      </c>
      <c r="D1164" s="16">
        <v>25.18</v>
      </c>
      <c r="E1164" s="16">
        <v>23.19</v>
      </c>
      <c r="F1164" s="16">
        <v>29.28</v>
      </c>
      <c r="G1164" s="16">
        <v>3.93</v>
      </c>
      <c r="H1164" s="16">
        <v>10.31</v>
      </c>
      <c r="I1164" s="16">
        <v>354.58</v>
      </c>
      <c r="J1164" s="38">
        <v>3.6589999999999998</v>
      </c>
      <c r="L1164" s="16">
        <v>26.35</v>
      </c>
      <c r="M1164" s="16">
        <v>42.568517384118117</v>
      </c>
      <c r="O1164" s="16">
        <v>9.44</v>
      </c>
      <c r="P1164" s="124"/>
      <c r="Q1164" s="16">
        <v>730.27</v>
      </c>
      <c r="S1164" s="1"/>
    </row>
    <row r="1165" spans="1:19" x14ac:dyDescent="0.2">
      <c r="A1165" s="39">
        <f t="shared" si="52"/>
        <v>43210</v>
      </c>
      <c r="B1165" s="16">
        <v>0</v>
      </c>
      <c r="C1165" s="16">
        <v>90.85</v>
      </c>
      <c r="D1165" s="16">
        <v>25.34</v>
      </c>
      <c r="E1165" s="16">
        <v>23.43</v>
      </c>
      <c r="F1165" s="16">
        <v>30.17</v>
      </c>
      <c r="G1165" s="16">
        <v>2.83</v>
      </c>
      <c r="H1165" s="16">
        <v>9.74</v>
      </c>
      <c r="I1165" s="16">
        <v>2.06</v>
      </c>
      <c r="J1165" s="38">
        <v>3.0630000000000002</v>
      </c>
      <c r="L1165" s="16">
        <v>26.34</v>
      </c>
      <c r="M1165" s="16">
        <v>33.821378305125165</v>
      </c>
      <c r="O1165" s="16">
        <v>7.3789999999999996</v>
      </c>
      <c r="P1165" s="124"/>
      <c r="Q1165" s="16">
        <v>729.98</v>
      </c>
      <c r="S1165" s="1"/>
    </row>
    <row r="1166" spans="1:19" x14ac:dyDescent="0.2">
      <c r="A1166" s="39">
        <f t="shared" si="52"/>
        <v>43211</v>
      </c>
      <c r="B1166" s="16">
        <v>0</v>
      </c>
      <c r="C1166" s="16">
        <v>91.62</v>
      </c>
      <c r="D1166" s="16">
        <v>25.23</v>
      </c>
      <c r="E1166" s="16">
        <v>23.13</v>
      </c>
      <c r="F1166" s="16">
        <v>29.74</v>
      </c>
      <c r="G1166" s="16">
        <v>2.66</v>
      </c>
      <c r="H1166" s="16">
        <v>7.02</v>
      </c>
      <c r="I1166" s="16">
        <v>18.45</v>
      </c>
      <c r="J1166" s="38">
        <v>2.5950000000000002</v>
      </c>
      <c r="L1166" s="16">
        <v>26.34</v>
      </c>
      <c r="M1166" s="16">
        <v>27.829881796118393</v>
      </c>
      <c r="O1166" s="16">
        <v>5.1769999999999996</v>
      </c>
      <c r="P1166" s="124"/>
      <c r="Q1166" s="16">
        <v>729.65</v>
      </c>
      <c r="S1166" s="1"/>
    </row>
    <row r="1167" spans="1:19" x14ac:dyDescent="0.2">
      <c r="A1167" s="39">
        <f t="shared" si="52"/>
        <v>43212</v>
      </c>
      <c r="B1167" s="16">
        <v>26.925000000000001</v>
      </c>
      <c r="C1167" s="16">
        <v>94.43</v>
      </c>
      <c r="D1167" s="16">
        <v>24.69</v>
      </c>
      <c r="E1167" s="16">
        <v>22.84</v>
      </c>
      <c r="F1167" s="16">
        <v>28.34</v>
      </c>
      <c r="G1167" s="16">
        <v>3.17</v>
      </c>
      <c r="H1167" s="16">
        <v>9.31</v>
      </c>
      <c r="I1167" s="16">
        <v>355.15</v>
      </c>
      <c r="J1167" s="38">
        <v>2.968</v>
      </c>
      <c r="L1167" s="16">
        <v>26.32</v>
      </c>
      <c r="M1167" s="16">
        <v>36.790515350261401</v>
      </c>
      <c r="O1167" s="16">
        <v>8.6769999999999996</v>
      </c>
      <c r="P1167" s="124"/>
      <c r="Q1167" s="16">
        <v>729.69</v>
      </c>
      <c r="S1167" s="1"/>
    </row>
    <row r="1168" spans="1:19" x14ac:dyDescent="0.2">
      <c r="A1168" s="39">
        <f t="shared" si="52"/>
        <v>43213</v>
      </c>
      <c r="B1168" s="16">
        <v>1.0150000000000001</v>
      </c>
      <c r="C1168" s="16">
        <v>91.86</v>
      </c>
      <c r="D1168" s="16">
        <v>25.3</v>
      </c>
      <c r="E1168" s="16">
        <v>23.18</v>
      </c>
      <c r="F1168" s="16">
        <v>31.08</v>
      </c>
      <c r="G1168" s="16">
        <v>3.07</v>
      </c>
      <c r="H1168" s="16">
        <v>10.210000000000001</v>
      </c>
      <c r="I1168" s="16">
        <v>357</v>
      </c>
      <c r="J1168" s="38">
        <v>3.55</v>
      </c>
      <c r="L1168" s="16">
        <v>26.27</v>
      </c>
      <c r="M1168" s="16">
        <v>42.533352571740103</v>
      </c>
      <c r="O1168" s="16">
        <v>10.404</v>
      </c>
      <c r="P1168" s="124"/>
      <c r="Q1168" s="16">
        <v>730.04</v>
      </c>
      <c r="S1168" s="1"/>
    </row>
    <row r="1169" spans="1:19" x14ac:dyDescent="0.2">
      <c r="A1169" s="39">
        <f t="shared" si="52"/>
        <v>43214</v>
      </c>
      <c r="B1169" s="16">
        <v>0.125</v>
      </c>
      <c r="C1169" s="16">
        <v>89.88</v>
      </c>
      <c r="D1169" s="16">
        <v>25.61</v>
      </c>
      <c r="E1169" s="16">
        <v>23.23</v>
      </c>
      <c r="F1169" s="16">
        <v>31.91</v>
      </c>
      <c r="G1169" s="16">
        <v>3.67</v>
      </c>
      <c r="H1169" s="16">
        <v>10.58</v>
      </c>
      <c r="I1169" s="16">
        <v>21.58</v>
      </c>
      <c r="J1169" s="38">
        <v>3.8159999999999998</v>
      </c>
      <c r="L1169" s="16">
        <v>26.32</v>
      </c>
      <c r="M1169" s="16">
        <v>42.187838850119277</v>
      </c>
      <c r="O1169" s="16">
        <v>9.44</v>
      </c>
      <c r="P1169" s="124"/>
      <c r="Q1169" s="16">
        <v>730.39</v>
      </c>
      <c r="S1169" s="1"/>
    </row>
    <row r="1170" spans="1:19" x14ac:dyDescent="0.2">
      <c r="A1170" s="39">
        <f t="shared" si="52"/>
        <v>43215</v>
      </c>
      <c r="B1170" s="16">
        <v>53.215000000000003</v>
      </c>
      <c r="C1170" s="16">
        <v>95.71</v>
      </c>
      <c r="D1170" s="16">
        <v>24.54</v>
      </c>
      <c r="E1170" s="16">
        <v>22.88</v>
      </c>
      <c r="F1170" s="16">
        <v>27.47</v>
      </c>
      <c r="G1170" s="16">
        <v>3.01</v>
      </c>
      <c r="H1170" s="16">
        <v>7.96</v>
      </c>
      <c r="I1170" s="16">
        <v>350.74</v>
      </c>
      <c r="J1170" s="38">
        <v>2.4550000000000001</v>
      </c>
      <c r="L1170" s="16">
        <v>26.3</v>
      </c>
      <c r="M1170" s="16">
        <v>30.887406072366936</v>
      </c>
      <c r="O1170" s="16">
        <v>6.6980000000000004</v>
      </c>
      <c r="P1170" s="124"/>
      <c r="Q1170" s="16">
        <v>730.53</v>
      </c>
      <c r="S1170" s="1"/>
    </row>
    <row r="1171" spans="1:19" x14ac:dyDescent="0.2">
      <c r="A1171" s="39">
        <f t="shared" si="52"/>
        <v>43216</v>
      </c>
      <c r="B1171" s="16">
        <v>3.1749999999999998</v>
      </c>
      <c r="C1171" s="16">
        <v>94.67</v>
      </c>
      <c r="D1171" s="16">
        <v>24.64</v>
      </c>
      <c r="E1171" s="16">
        <v>23.2</v>
      </c>
      <c r="F1171" s="16">
        <v>29.73</v>
      </c>
      <c r="G1171" s="16">
        <v>2.4900000000000002</v>
      </c>
      <c r="H1171" s="16">
        <v>8.25</v>
      </c>
      <c r="I1171" s="16">
        <v>7.29</v>
      </c>
      <c r="J1171" s="38">
        <v>2.6659999999999999</v>
      </c>
      <c r="L1171" s="16">
        <v>26.3</v>
      </c>
      <c r="M1171" s="16">
        <v>32.27481776073585</v>
      </c>
      <c r="O1171" s="16">
        <v>7.766</v>
      </c>
      <c r="P1171" s="124"/>
      <c r="Q1171" s="16">
        <v>730.23</v>
      </c>
      <c r="S1171" s="1"/>
    </row>
    <row r="1172" spans="1:19" x14ac:dyDescent="0.2">
      <c r="A1172" s="39">
        <f t="shared" si="52"/>
        <v>43217</v>
      </c>
      <c r="B1172" s="16">
        <v>5.84</v>
      </c>
      <c r="C1172" s="16">
        <v>95.15</v>
      </c>
      <c r="D1172" s="16">
        <v>24.23</v>
      </c>
      <c r="E1172" s="16">
        <v>22.16</v>
      </c>
      <c r="F1172" s="16">
        <v>30.23</v>
      </c>
      <c r="G1172" s="16">
        <v>3.25</v>
      </c>
      <c r="H1172" s="16">
        <v>8.64</v>
      </c>
      <c r="I1172" s="16">
        <v>6.36</v>
      </c>
      <c r="J1172" s="38">
        <v>2.5190000000000001</v>
      </c>
      <c r="L1172" s="16">
        <v>26.34</v>
      </c>
      <c r="M1172" s="16">
        <v>28.549248449335451</v>
      </c>
      <c r="O1172" s="16">
        <v>6.8739999999999997</v>
      </c>
      <c r="P1172" s="124"/>
      <c r="Q1172" s="16">
        <v>729.92</v>
      </c>
      <c r="S1172" s="1"/>
    </row>
    <row r="1173" spans="1:19" x14ac:dyDescent="0.2">
      <c r="A1173" s="39">
        <f t="shared" si="52"/>
        <v>43218</v>
      </c>
      <c r="B1173" s="16">
        <v>29.59</v>
      </c>
      <c r="C1173" s="16">
        <v>96.93</v>
      </c>
      <c r="D1173" s="16">
        <v>23.86</v>
      </c>
      <c r="E1173" s="16">
        <v>20.91</v>
      </c>
      <c r="F1173" s="16">
        <v>28.17</v>
      </c>
      <c r="G1173" s="16">
        <v>2.27</v>
      </c>
      <c r="H1173" s="16">
        <v>11.03</v>
      </c>
      <c r="I1173" s="16">
        <v>334.9</v>
      </c>
      <c r="J1173" s="38">
        <v>2.2370000000000001</v>
      </c>
      <c r="L1173" s="16">
        <v>26.37</v>
      </c>
      <c r="M1173" s="16">
        <v>29.083978237560338</v>
      </c>
      <c r="O1173" s="16">
        <v>6.6310000000000002</v>
      </c>
      <c r="P1173" s="124"/>
      <c r="Q1173" s="16">
        <v>730.87</v>
      </c>
      <c r="S1173" s="1"/>
    </row>
    <row r="1174" spans="1:19" x14ac:dyDescent="0.2">
      <c r="A1174" s="39">
        <f t="shared" si="52"/>
        <v>43219</v>
      </c>
      <c r="B1174" s="16">
        <v>0</v>
      </c>
      <c r="C1174" s="16">
        <v>94.16</v>
      </c>
      <c r="D1174" s="16">
        <v>24.69</v>
      </c>
      <c r="E1174" s="16">
        <v>22.98</v>
      </c>
      <c r="F1174" s="16">
        <v>28.42</v>
      </c>
      <c r="G1174" s="16">
        <v>2.82</v>
      </c>
      <c r="H1174" s="16">
        <v>9.11</v>
      </c>
      <c r="I1174" s="16">
        <v>340.9</v>
      </c>
      <c r="J1174" s="38">
        <v>3.028</v>
      </c>
      <c r="L1174" s="16">
        <v>26.32</v>
      </c>
      <c r="M1174" s="16">
        <v>36.870348978362841</v>
      </c>
      <c r="O1174" s="16">
        <v>8.8130000000000006</v>
      </c>
      <c r="P1174" s="124"/>
      <c r="Q1174" s="16">
        <v>731.2</v>
      </c>
      <c r="S1174" s="1"/>
    </row>
    <row r="1175" spans="1:19" x14ac:dyDescent="0.2">
      <c r="A1175" s="39">
        <f t="shared" si="52"/>
        <v>43220</v>
      </c>
      <c r="B1175" s="16">
        <v>0.89</v>
      </c>
      <c r="C1175" s="16">
        <v>93.31</v>
      </c>
      <c r="D1175" s="16">
        <v>24.84</v>
      </c>
      <c r="E1175" s="16">
        <v>22.82</v>
      </c>
      <c r="F1175" s="16">
        <v>28.18</v>
      </c>
      <c r="G1175" s="16">
        <v>2.74</v>
      </c>
      <c r="H1175" s="16">
        <v>8.1300000000000008</v>
      </c>
      <c r="I1175" s="16">
        <v>18.95</v>
      </c>
      <c r="J1175" s="38">
        <v>2.802</v>
      </c>
      <c r="L1175" s="16">
        <v>26.29</v>
      </c>
      <c r="M1175" s="16">
        <v>32.704917112130822</v>
      </c>
      <c r="O1175" s="16">
        <v>6.6029999999999998</v>
      </c>
      <c r="P1175" s="124"/>
      <c r="Q1175" s="16">
        <v>730.95</v>
      </c>
      <c r="S1175" s="1"/>
    </row>
    <row r="1176" spans="1:19" x14ac:dyDescent="0.2">
      <c r="A1176" s="39">
        <f t="shared" si="52"/>
        <v>43221</v>
      </c>
      <c r="B1176" s="16">
        <v>17.399999999999999</v>
      </c>
      <c r="C1176" s="16">
        <v>92.21</v>
      </c>
      <c r="D1176" s="16">
        <v>24.58</v>
      </c>
      <c r="E1176" s="16">
        <v>22.84</v>
      </c>
      <c r="F1176" s="16">
        <v>27.83</v>
      </c>
      <c r="G1176" s="16">
        <v>3.59</v>
      </c>
      <c r="H1176" s="16">
        <v>10.62</v>
      </c>
      <c r="I1176" s="16">
        <v>356.81</v>
      </c>
      <c r="J1176" s="38">
        <v>2.919</v>
      </c>
      <c r="L1176" s="16">
        <v>26.34</v>
      </c>
      <c r="M1176" s="16">
        <v>33.710872666227182</v>
      </c>
      <c r="O1176" s="16">
        <v>7.1050000000000004</v>
      </c>
      <c r="P1176" s="124"/>
      <c r="Q1176" s="16">
        <v>731.27</v>
      </c>
      <c r="S1176" s="1"/>
    </row>
    <row r="1177" spans="1:19" x14ac:dyDescent="0.2">
      <c r="A1177" s="39">
        <f t="shared" si="52"/>
        <v>43222</v>
      </c>
      <c r="B1177" s="16">
        <v>0</v>
      </c>
      <c r="C1177" s="16">
        <v>94.8</v>
      </c>
      <c r="D1177" s="16">
        <v>24.45</v>
      </c>
      <c r="E1177" s="16">
        <v>23.22</v>
      </c>
      <c r="F1177" s="16">
        <v>27.85</v>
      </c>
      <c r="G1177" s="16">
        <v>4.05</v>
      </c>
      <c r="H1177" s="16">
        <v>9.27</v>
      </c>
      <c r="I1177" s="16">
        <v>354.53</v>
      </c>
      <c r="J1177" s="38">
        <v>2.4700000000000002</v>
      </c>
      <c r="L1177" s="16">
        <v>26.29</v>
      </c>
      <c r="M1177" s="16">
        <v>30.590017167686039</v>
      </c>
      <c r="O1177" s="16">
        <v>6.4219999999999997</v>
      </c>
      <c r="P1177" s="124"/>
      <c r="Q1177" s="16">
        <v>730.83</v>
      </c>
      <c r="S1177" s="1"/>
    </row>
    <row r="1178" spans="1:19" x14ac:dyDescent="0.2">
      <c r="A1178" s="39">
        <f t="shared" si="52"/>
        <v>43223</v>
      </c>
      <c r="B1178" s="16">
        <v>71.63</v>
      </c>
      <c r="C1178" s="16">
        <v>93.15</v>
      </c>
      <c r="D1178" s="16">
        <v>24.72</v>
      </c>
      <c r="E1178" s="16">
        <v>21.86</v>
      </c>
      <c r="F1178" s="16">
        <v>30.61</v>
      </c>
      <c r="G1178" s="16">
        <v>2.67</v>
      </c>
      <c r="H1178" s="16">
        <v>9.56</v>
      </c>
      <c r="I1178" s="16">
        <v>352.27</v>
      </c>
      <c r="J1178" s="38">
        <v>3.157</v>
      </c>
      <c r="L1178" s="16">
        <v>26.25</v>
      </c>
      <c r="M1178" s="16">
        <v>36.153401525997339</v>
      </c>
      <c r="O1178" s="16">
        <v>9.1219999999999999</v>
      </c>
      <c r="P1178" s="124"/>
      <c r="Q1178" s="16">
        <v>730.28</v>
      </c>
      <c r="S1178" s="1"/>
    </row>
    <row r="1179" spans="1:19" x14ac:dyDescent="0.2">
      <c r="A1179" s="39">
        <f t="shared" si="52"/>
        <v>43224</v>
      </c>
      <c r="B1179" s="16">
        <v>0.38</v>
      </c>
      <c r="C1179" s="16">
        <v>95.89</v>
      </c>
      <c r="D1179" s="16">
        <v>24.43</v>
      </c>
      <c r="E1179" s="16">
        <v>22.89</v>
      </c>
      <c r="F1179" s="16">
        <v>29.08</v>
      </c>
      <c r="G1179" s="16">
        <v>2.09</v>
      </c>
      <c r="H1179" s="16">
        <v>7.9</v>
      </c>
      <c r="I1179" s="16">
        <v>332.54</v>
      </c>
      <c r="J1179" s="38">
        <v>2.8839999999999999</v>
      </c>
      <c r="L1179" s="16">
        <v>26.22</v>
      </c>
      <c r="M1179" s="16">
        <v>36.020518279222429</v>
      </c>
      <c r="O1179" s="16">
        <v>9.06</v>
      </c>
      <c r="P1179" s="124"/>
      <c r="Q1179" s="16">
        <v>729.67</v>
      </c>
      <c r="S1179" s="1"/>
    </row>
    <row r="1180" spans="1:19" x14ac:dyDescent="0.2">
      <c r="A1180" s="39">
        <f t="shared" si="52"/>
        <v>43225</v>
      </c>
      <c r="B1180" s="16">
        <v>34.924999999999997</v>
      </c>
      <c r="C1180" s="16">
        <v>95.74</v>
      </c>
      <c r="D1180" s="16">
        <v>24.06</v>
      </c>
      <c r="E1180" s="16">
        <v>20.94</v>
      </c>
      <c r="F1180" s="16">
        <v>29.31</v>
      </c>
      <c r="G1180" s="16">
        <v>2.93</v>
      </c>
      <c r="H1180" s="16">
        <v>7.47</v>
      </c>
      <c r="I1180" s="16">
        <v>333.78</v>
      </c>
      <c r="J1180" s="38">
        <v>2.74</v>
      </c>
      <c r="L1180" s="16">
        <v>26.25</v>
      </c>
      <c r="M1180" s="16">
        <v>34.115743208741605</v>
      </c>
      <c r="O1180" s="16">
        <v>8.7059999999999995</v>
      </c>
      <c r="P1180" s="124"/>
      <c r="Q1180" s="16">
        <v>730.07</v>
      </c>
      <c r="S1180" s="1"/>
    </row>
    <row r="1181" spans="1:19" x14ac:dyDescent="0.2">
      <c r="A1181" s="39">
        <f t="shared" si="52"/>
        <v>43226</v>
      </c>
      <c r="B1181" s="16">
        <v>1.9049999999999998</v>
      </c>
      <c r="C1181" s="16">
        <v>95.08</v>
      </c>
      <c r="D1181" s="16">
        <v>24.51</v>
      </c>
      <c r="E1181" s="16">
        <v>22.41</v>
      </c>
      <c r="F1181" s="16">
        <v>28.11</v>
      </c>
      <c r="G1181" s="16">
        <v>3.05</v>
      </c>
      <c r="H1181" s="16">
        <v>7.37</v>
      </c>
      <c r="I1181" s="16">
        <v>326.63</v>
      </c>
      <c r="J1181" s="38">
        <v>3.2730000000000001</v>
      </c>
      <c r="L1181" s="16">
        <v>26.2</v>
      </c>
      <c r="M1181" s="16">
        <v>40.326522994936091</v>
      </c>
      <c r="O1181" s="16">
        <v>9.9580000000000002</v>
      </c>
      <c r="P1181" s="124"/>
      <c r="Q1181" s="16">
        <v>731.37</v>
      </c>
      <c r="S1181" s="1"/>
    </row>
    <row r="1182" spans="1:19" x14ac:dyDescent="0.2">
      <c r="A1182" s="39">
        <f t="shared" si="52"/>
        <v>43227</v>
      </c>
      <c r="B1182" s="16">
        <v>13.715</v>
      </c>
      <c r="C1182" s="16">
        <v>96.55</v>
      </c>
      <c r="D1182" s="16">
        <v>24.07</v>
      </c>
      <c r="E1182" s="16">
        <v>21.97</v>
      </c>
      <c r="F1182" s="16">
        <v>28.07</v>
      </c>
      <c r="G1182" s="16">
        <v>3.3</v>
      </c>
      <c r="H1182" s="16">
        <v>7.78</v>
      </c>
      <c r="I1182" s="16">
        <v>344.28</v>
      </c>
      <c r="J1182" s="38">
        <v>2.5369999999999999</v>
      </c>
      <c r="L1182" s="16">
        <v>26.25</v>
      </c>
      <c r="M1182" s="16">
        <v>32.810238749204039</v>
      </c>
      <c r="O1182" s="16">
        <v>7.0540000000000003</v>
      </c>
      <c r="P1182" s="124"/>
      <c r="Q1182" s="16">
        <v>731.87</v>
      </c>
      <c r="S1182" s="1"/>
    </row>
    <row r="1183" spans="1:19" x14ac:dyDescent="0.2">
      <c r="A1183" s="39">
        <f t="shared" si="52"/>
        <v>43228</v>
      </c>
      <c r="B1183" s="16">
        <v>2.415</v>
      </c>
      <c r="C1183" s="16">
        <v>95.94</v>
      </c>
      <c r="D1183" s="16">
        <v>24.36</v>
      </c>
      <c r="E1183" s="16">
        <v>22.86</v>
      </c>
      <c r="F1183" s="16">
        <v>27.71</v>
      </c>
      <c r="G1183" s="16">
        <v>3.49</v>
      </c>
      <c r="H1183" s="16">
        <v>9.02</v>
      </c>
      <c r="I1183" s="16">
        <v>327.31</v>
      </c>
      <c r="J1183" s="38">
        <v>3.0529999999999999</v>
      </c>
      <c r="L1183" s="16">
        <v>26.15</v>
      </c>
      <c r="M1183" s="16">
        <v>38.48361034623084</v>
      </c>
      <c r="O1183" s="16">
        <v>9.4329999999999998</v>
      </c>
      <c r="P1183" s="124"/>
      <c r="Q1183" s="16">
        <v>731.68</v>
      </c>
      <c r="S1183" s="1"/>
    </row>
    <row r="1184" spans="1:19" x14ac:dyDescent="0.2">
      <c r="A1184" s="39">
        <f t="shared" si="52"/>
        <v>43229</v>
      </c>
      <c r="B1184" s="16">
        <v>0</v>
      </c>
      <c r="C1184" s="16">
        <v>92.09</v>
      </c>
      <c r="D1184" s="16">
        <v>24.69</v>
      </c>
      <c r="E1184" s="16">
        <v>22.31</v>
      </c>
      <c r="F1184" s="16">
        <v>28.56</v>
      </c>
      <c r="G1184" s="16">
        <v>3.81</v>
      </c>
      <c r="H1184" s="16">
        <v>10.130000000000001</v>
      </c>
      <c r="I1184" s="16">
        <v>333.54</v>
      </c>
      <c r="J1184" s="38">
        <v>3.996</v>
      </c>
      <c r="L1184" s="16">
        <v>26.17</v>
      </c>
      <c r="M1184" s="16">
        <v>47.481568713512182</v>
      </c>
      <c r="O1184" s="16">
        <v>11.093999999999999</v>
      </c>
      <c r="P1184" s="124"/>
      <c r="Q1184" s="16">
        <v>731.5</v>
      </c>
      <c r="S1184" s="1"/>
    </row>
    <row r="1185" spans="1:19" x14ac:dyDescent="0.2">
      <c r="A1185" s="39">
        <f t="shared" ref="A1185:A1248" si="54">A1184+1</f>
        <v>43230</v>
      </c>
      <c r="B1185" s="16">
        <v>2.0299999999999998</v>
      </c>
      <c r="C1185" s="16">
        <v>95.52</v>
      </c>
      <c r="D1185" s="16">
        <v>23.76</v>
      </c>
      <c r="E1185" s="16">
        <v>22.25</v>
      </c>
      <c r="F1185" s="16">
        <v>27.92</v>
      </c>
      <c r="G1185" s="16">
        <v>3.27</v>
      </c>
      <c r="H1185" s="16">
        <v>8.82</v>
      </c>
      <c r="I1185" s="16">
        <v>332.89</v>
      </c>
      <c r="J1185" s="38">
        <v>2.8969999999999998</v>
      </c>
      <c r="L1185" s="16">
        <v>26.22</v>
      </c>
      <c r="M1185" s="16">
        <v>36.425907221919338</v>
      </c>
      <c r="O1185" s="16">
        <v>8.48</v>
      </c>
      <c r="P1185" s="124"/>
      <c r="Q1185" s="16">
        <v>731.42</v>
      </c>
      <c r="S1185" s="1"/>
    </row>
    <row r="1186" spans="1:19" x14ac:dyDescent="0.2">
      <c r="A1186" s="39">
        <f t="shared" si="54"/>
        <v>43231</v>
      </c>
      <c r="B1186" s="16">
        <v>0.125</v>
      </c>
      <c r="C1186" s="16">
        <v>96.94</v>
      </c>
      <c r="D1186" s="16">
        <v>23.69</v>
      </c>
      <c r="E1186" s="16">
        <v>22.54</v>
      </c>
      <c r="F1186" s="16">
        <v>26.56</v>
      </c>
      <c r="G1186" s="16">
        <v>2.78</v>
      </c>
      <c r="H1186" s="16">
        <v>6.98</v>
      </c>
      <c r="I1186" s="16">
        <v>345.03</v>
      </c>
      <c r="J1186" s="38">
        <v>1.4370000000000001</v>
      </c>
      <c r="L1186" s="16">
        <v>26.17</v>
      </c>
      <c r="M1186" s="16">
        <v>20.444579996492159</v>
      </c>
      <c r="O1186" s="16">
        <v>3.9470000000000001</v>
      </c>
      <c r="P1186" s="124"/>
      <c r="Q1186" s="16">
        <v>730.86</v>
      </c>
      <c r="S1186" s="1"/>
    </row>
    <row r="1187" spans="1:19" x14ac:dyDescent="0.2">
      <c r="A1187" s="39">
        <f t="shared" si="54"/>
        <v>43232</v>
      </c>
      <c r="B1187" s="16">
        <v>1.9049999999999998</v>
      </c>
      <c r="C1187" s="16">
        <v>96.06</v>
      </c>
      <c r="D1187" s="16">
        <v>24.27</v>
      </c>
      <c r="E1187" s="16">
        <v>22.58</v>
      </c>
      <c r="F1187" s="16">
        <v>27.95</v>
      </c>
      <c r="G1187" s="16">
        <v>2.83</v>
      </c>
      <c r="H1187" s="16">
        <v>10.07</v>
      </c>
      <c r="I1187" s="16">
        <v>326.49</v>
      </c>
      <c r="J1187" s="38">
        <v>2.5310000000000001</v>
      </c>
      <c r="L1187" s="16">
        <v>26.03</v>
      </c>
      <c r="M1187" s="16">
        <v>29.504746385670728</v>
      </c>
      <c r="O1187" s="16">
        <v>6.5869999999999997</v>
      </c>
      <c r="P1187" s="124"/>
      <c r="Q1187" s="16">
        <v>730.5</v>
      </c>
      <c r="S1187" s="1"/>
    </row>
    <row r="1188" spans="1:19" x14ac:dyDescent="0.2">
      <c r="A1188" s="39">
        <f t="shared" si="54"/>
        <v>43233</v>
      </c>
      <c r="B1188" s="16">
        <v>1.395</v>
      </c>
      <c r="C1188" s="16">
        <v>97.51</v>
      </c>
      <c r="D1188" s="16">
        <v>23.92</v>
      </c>
      <c r="E1188" s="16">
        <v>21.92</v>
      </c>
      <c r="F1188" s="16">
        <v>28.18</v>
      </c>
      <c r="G1188" s="16">
        <v>1.71</v>
      </c>
      <c r="H1188" s="16">
        <v>4.63</v>
      </c>
      <c r="I1188" s="16">
        <v>280.89999999999998</v>
      </c>
      <c r="J1188" s="38">
        <v>2.4</v>
      </c>
      <c r="L1188" s="16">
        <v>26.08</v>
      </c>
      <c r="M1188" s="16">
        <v>29.421543156383187</v>
      </c>
      <c r="O1188" s="16">
        <v>7.3419999999999996</v>
      </c>
      <c r="P1188" s="124"/>
      <c r="Q1188" s="16">
        <v>730.21</v>
      </c>
      <c r="S1188" s="1"/>
    </row>
    <row r="1189" spans="1:19" x14ac:dyDescent="0.2">
      <c r="A1189" s="39">
        <f t="shared" si="54"/>
        <v>43234</v>
      </c>
      <c r="B1189" s="16">
        <v>1.02</v>
      </c>
      <c r="C1189" s="16">
        <v>96.97</v>
      </c>
      <c r="D1189" s="16">
        <v>23.67</v>
      </c>
      <c r="E1189" s="16">
        <v>22.33</v>
      </c>
      <c r="F1189" s="16">
        <v>26.44</v>
      </c>
      <c r="G1189" s="16">
        <v>2.0099999999999998</v>
      </c>
      <c r="H1189" s="16">
        <v>5.0599999999999996</v>
      </c>
      <c r="I1189" s="16">
        <v>162.07</v>
      </c>
      <c r="J1189" s="38">
        <v>1.9970000000000001</v>
      </c>
      <c r="L1189" s="16">
        <v>26.07</v>
      </c>
      <c r="M1189" s="16">
        <v>25.118821641825214</v>
      </c>
      <c r="O1189" s="16">
        <v>5.4790000000000001</v>
      </c>
      <c r="P1189" s="124"/>
      <c r="Q1189" s="16">
        <v>730.36</v>
      </c>
      <c r="S1189" s="1"/>
    </row>
    <row r="1190" spans="1:19" x14ac:dyDescent="0.2">
      <c r="A1190" s="39">
        <f t="shared" si="54"/>
        <v>43235</v>
      </c>
      <c r="B1190" s="16">
        <v>0.38</v>
      </c>
      <c r="C1190" s="16">
        <v>92.76</v>
      </c>
      <c r="D1190" s="16">
        <v>24.63</v>
      </c>
      <c r="E1190" s="16">
        <v>22.07</v>
      </c>
      <c r="F1190" s="16">
        <v>31.46</v>
      </c>
      <c r="G1190" s="16">
        <v>2.73</v>
      </c>
      <c r="H1190" s="16">
        <v>8.98</v>
      </c>
      <c r="I1190" s="16">
        <v>115.4</v>
      </c>
      <c r="J1190" s="38">
        <v>4.1859999999999999</v>
      </c>
      <c r="L1190" s="16">
        <v>26.01</v>
      </c>
      <c r="M1190" s="16">
        <v>48.148144948147014</v>
      </c>
      <c r="O1190" s="16">
        <v>12.407</v>
      </c>
      <c r="P1190" s="124"/>
      <c r="Q1190" s="16">
        <v>729.91</v>
      </c>
      <c r="S1190" s="1"/>
    </row>
    <row r="1191" spans="1:19" x14ac:dyDescent="0.2">
      <c r="A1191" s="39">
        <f t="shared" si="54"/>
        <v>43236</v>
      </c>
      <c r="B1191" s="16">
        <v>0.51</v>
      </c>
      <c r="C1191" s="16">
        <v>86.71</v>
      </c>
      <c r="D1191" s="16">
        <v>25.47</v>
      </c>
      <c r="E1191" s="16">
        <v>22.35</v>
      </c>
      <c r="F1191" s="16">
        <v>30.6</v>
      </c>
      <c r="G1191" s="16">
        <v>2.17</v>
      </c>
      <c r="H1191" s="16">
        <v>7.04</v>
      </c>
      <c r="I1191" s="16">
        <v>19.79</v>
      </c>
      <c r="J1191" s="38">
        <v>4.6749999999999998</v>
      </c>
      <c r="L1191" s="16">
        <v>26.02</v>
      </c>
      <c r="M1191" s="16">
        <v>50.970747541703126</v>
      </c>
      <c r="O1191" s="16">
        <v>11.792999999999999</v>
      </c>
      <c r="P1191" s="124"/>
      <c r="Q1191" s="16">
        <v>729.28</v>
      </c>
      <c r="S1191" s="1"/>
    </row>
    <row r="1192" spans="1:19" x14ac:dyDescent="0.2">
      <c r="A1192" s="39">
        <f t="shared" si="54"/>
        <v>43237</v>
      </c>
      <c r="B1192" s="16">
        <v>0.63500000000000001</v>
      </c>
      <c r="C1192" s="16">
        <v>91.7</v>
      </c>
      <c r="D1192" s="16">
        <v>25.27</v>
      </c>
      <c r="E1192" s="16">
        <v>22.6</v>
      </c>
      <c r="F1192" s="16">
        <v>30.76</v>
      </c>
      <c r="G1192" s="16">
        <v>2.25</v>
      </c>
      <c r="H1192" s="16">
        <v>8.7799999999999994</v>
      </c>
      <c r="I1192" s="16">
        <v>6.48</v>
      </c>
      <c r="J1192" s="38">
        <v>4.7880000000000003</v>
      </c>
      <c r="L1192" s="16">
        <v>25.97</v>
      </c>
      <c r="M1192" s="16">
        <v>54.645513635220794</v>
      </c>
      <c r="O1192" s="16">
        <v>12.493</v>
      </c>
      <c r="P1192" s="124"/>
      <c r="Q1192" s="16">
        <v>729.21</v>
      </c>
      <c r="S1192" s="1"/>
    </row>
    <row r="1193" spans="1:19" x14ac:dyDescent="0.2">
      <c r="A1193" s="39">
        <f t="shared" si="54"/>
        <v>43238</v>
      </c>
      <c r="B1193" s="16">
        <v>0.25</v>
      </c>
      <c r="C1193" s="16">
        <v>95.19</v>
      </c>
      <c r="D1193" s="16">
        <v>24.55</v>
      </c>
      <c r="E1193" s="16">
        <v>22.81</v>
      </c>
      <c r="F1193" s="16">
        <v>31.1</v>
      </c>
      <c r="G1193" s="16">
        <v>2.0499999999999998</v>
      </c>
      <c r="H1193" s="16">
        <v>8.2899999999999991</v>
      </c>
      <c r="I1193" s="16">
        <v>240.48</v>
      </c>
      <c r="J1193" s="38">
        <v>3.427</v>
      </c>
      <c r="L1193" s="16">
        <v>25.94</v>
      </c>
      <c r="M1193" s="16">
        <v>42.852427884054613</v>
      </c>
      <c r="O1193" s="16">
        <v>9.3960000000000008</v>
      </c>
      <c r="P1193" s="124"/>
      <c r="Q1193" s="16">
        <v>729.34</v>
      </c>
      <c r="S1193" s="1"/>
    </row>
    <row r="1194" spans="1:19" x14ac:dyDescent="0.2">
      <c r="A1194" s="39">
        <f t="shared" si="54"/>
        <v>43239</v>
      </c>
      <c r="B1194" s="16">
        <v>2.16</v>
      </c>
      <c r="C1194" s="16">
        <v>92.48</v>
      </c>
      <c r="D1194" s="16">
        <v>24.84</v>
      </c>
      <c r="E1194" s="16">
        <v>22.62</v>
      </c>
      <c r="F1194" s="16">
        <v>31.18</v>
      </c>
      <c r="G1194" s="16">
        <v>2.97</v>
      </c>
      <c r="H1194" s="16">
        <v>8.0399999999999991</v>
      </c>
      <c r="I1194" s="16">
        <v>156.61000000000001</v>
      </c>
      <c r="J1194" s="38">
        <v>4.18</v>
      </c>
      <c r="L1194" s="16">
        <v>25.95</v>
      </c>
      <c r="M1194" s="16">
        <v>50.376056132371758</v>
      </c>
      <c r="O1194" s="16">
        <v>12.067</v>
      </c>
      <c r="P1194" s="124"/>
      <c r="Q1194" s="16">
        <v>729.75</v>
      </c>
      <c r="S1194" s="1"/>
    </row>
    <row r="1195" spans="1:19" x14ac:dyDescent="0.2">
      <c r="A1195" s="39">
        <f t="shared" si="54"/>
        <v>43240</v>
      </c>
      <c r="B1195" s="16">
        <v>0.125</v>
      </c>
      <c r="C1195" s="16">
        <v>92.62</v>
      </c>
      <c r="D1195" s="16">
        <v>24.97</v>
      </c>
      <c r="E1195" s="16">
        <v>22.82</v>
      </c>
      <c r="F1195" s="16">
        <v>30.42</v>
      </c>
      <c r="G1195" s="16">
        <v>2.2999999999999998</v>
      </c>
      <c r="H1195" s="16">
        <v>7.23</v>
      </c>
      <c r="I1195" s="16">
        <v>137.99</v>
      </c>
      <c r="J1195" s="38">
        <v>3.3130000000000002</v>
      </c>
      <c r="L1195" s="16">
        <v>25.88</v>
      </c>
      <c r="M1195" s="16">
        <v>38.682330416180307</v>
      </c>
      <c r="O1195" s="16">
        <v>8.9410000000000007</v>
      </c>
      <c r="P1195" s="124"/>
      <c r="Q1195" s="16">
        <v>729.92</v>
      </c>
      <c r="S1195" s="1"/>
    </row>
    <row r="1196" spans="1:19" x14ac:dyDescent="0.2">
      <c r="A1196" s="39">
        <f t="shared" si="54"/>
        <v>43241</v>
      </c>
      <c r="B1196" s="16">
        <v>0</v>
      </c>
      <c r="C1196" s="16">
        <v>93.39</v>
      </c>
      <c r="D1196" s="16">
        <v>24.55</v>
      </c>
      <c r="E1196" s="16">
        <v>22.43</v>
      </c>
      <c r="F1196" s="16">
        <v>29.71</v>
      </c>
      <c r="G1196" s="16">
        <v>2.73</v>
      </c>
      <c r="H1196" s="16">
        <v>8.33</v>
      </c>
      <c r="I1196" s="16">
        <v>141.6</v>
      </c>
      <c r="J1196" s="38">
        <v>3.4510000000000001</v>
      </c>
      <c r="L1196" s="16">
        <v>25.88</v>
      </c>
      <c r="M1196" s="16">
        <v>40.861684783313038</v>
      </c>
      <c r="O1196" s="16">
        <v>8.923</v>
      </c>
      <c r="P1196" s="124"/>
      <c r="Q1196" s="16">
        <v>729.76</v>
      </c>
      <c r="S1196" s="1"/>
    </row>
    <row r="1197" spans="1:19" x14ac:dyDescent="0.2">
      <c r="A1197" s="39">
        <f t="shared" si="54"/>
        <v>43242</v>
      </c>
      <c r="B1197" s="16">
        <v>0</v>
      </c>
      <c r="C1197" s="16">
        <v>94.51</v>
      </c>
      <c r="D1197" s="16">
        <v>24.56</v>
      </c>
      <c r="E1197" s="16">
        <v>22.41</v>
      </c>
      <c r="F1197" s="16">
        <v>30.11</v>
      </c>
      <c r="G1197" s="16">
        <v>2.1800000000000002</v>
      </c>
      <c r="H1197" s="16">
        <v>6.96</v>
      </c>
      <c r="I1197" s="16">
        <v>143.41</v>
      </c>
      <c r="J1197" s="38">
        <v>3.4969999999999999</v>
      </c>
      <c r="L1197" s="16">
        <v>25.85</v>
      </c>
      <c r="M1197" s="16">
        <v>42.867720689437682</v>
      </c>
      <c r="O1197" s="16">
        <v>9.7729999999999997</v>
      </c>
      <c r="P1197" s="124"/>
      <c r="Q1197" s="16">
        <v>729.81</v>
      </c>
      <c r="S1197" s="1"/>
    </row>
    <row r="1198" spans="1:19" x14ac:dyDescent="0.2">
      <c r="A1198" s="39">
        <f t="shared" si="54"/>
        <v>43243</v>
      </c>
      <c r="B1198" s="16">
        <v>12.19</v>
      </c>
      <c r="C1198" s="16">
        <v>95.3</v>
      </c>
      <c r="D1198" s="16">
        <v>25.04</v>
      </c>
      <c r="E1198" s="16">
        <v>22.59</v>
      </c>
      <c r="F1198" s="16">
        <v>30.88</v>
      </c>
      <c r="G1198" s="16">
        <v>1.7</v>
      </c>
      <c r="H1198" s="16">
        <v>7.25</v>
      </c>
      <c r="I1198" s="16">
        <v>354.44</v>
      </c>
      <c r="J1198" s="38">
        <v>3.472</v>
      </c>
      <c r="L1198" s="16">
        <v>25.74</v>
      </c>
      <c r="M1198" s="16">
        <v>42.80905506878738</v>
      </c>
      <c r="O1198" s="16">
        <v>9.4930000000000003</v>
      </c>
      <c r="P1198" s="124"/>
      <c r="Q1198" s="16">
        <v>730.51</v>
      </c>
      <c r="S1198" s="1"/>
    </row>
    <row r="1199" spans="1:19" x14ac:dyDescent="0.2">
      <c r="A1199" s="39">
        <f t="shared" si="54"/>
        <v>43244</v>
      </c>
      <c r="B1199" s="16">
        <v>21.59</v>
      </c>
      <c r="C1199" s="16">
        <v>96.64</v>
      </c>
      <c r="D1199" s="16">
        <v>24.14</v>
      </c>
      <c r="E1199" s="16">
        <v>21.98</v>
      </c>
      <c r="F1199" s="16">
        <v>28.26</v>
      </c>
      <c r="G1199" s="16">
        <v>1.73</v>
      </c>
      <c r="H1199" s="16">
        <v>8.6999999999999993</v>
      </c>
      <c r="I1199" s="16">
        <v>151.36000000000001</v>
      </c>
      <c r="J1199" s="38">
        <v>1.468</v>
      </c>
      <c r="L1199" s="16">
        <v>25.82</v>
      </c>
      <c r="M1199" s="16">
        <v>18.074886362359997</v>
      </c>
      <c r="O1199" s="16">
        <v>3.4580000000000002</v>
      </c>
      <c r="P1199" s="124"/>
      <c r="Q1199" s="16">
        <v>730.59</v>
      </c>
      <c r="S1199" s="1"/>
    </row>
    <row r="1200" spans="1:19" x14ac:dyDescent="0.2">
      <c r="A1200" s="39">
        <f t="shared" si="54"/>
        <v>43245</v>
      </c>
      <c r="B1200" s="16">
        <v>3.3</v>
      </c>
      <c r="C1200" s="16">
        <v>95.24</v>
      </c>
      <c r="D1200" s="16">
        <v>24.66</v>
      </c>
      <c r="E1200" s="16">
        <v>22.76</v>
      </c>
      <c r="F1200" s="16">
        <v>30.22</v>
      </c>
      <c r="G1200" s="16">
        <v>2.06</v>
      </c>
      <c r="H1200" s="16">
        <v>9.74</v>
      </c>
      <c r="I1200" s="16">
        <v>146.11000000000001</v>
      </c>
      <c r="J1200" s="38">
        <v>2.41</v>
      </c>
      <c r="L1200" s="16">
        <v>25.73</v>
      </c>
      <c r="M1200" s="16">
        <v>29.224551087041981</v>
      </c>
      <c r="O1200" s="16">
        <v>6.3810000000000002</v>
      </c>
      <c r="P1200" s="124"/>
      <c r="Q1200" s="16">
        <v>729.79</v>
      </c>
      <c r="S1200" s="1"/>
    </row>
    <row r="1201" spans="1:19" x14ac:dyDescent="0.2">
      <c r="A1201" s="39">
        <f t="shared" si="54"/>
        <v>43246</v>
      </c>
      <c r="B1201" s="16">
        <v>0.125</v>
      </c>
      <c r="C1201" s="16">
        <v>97.14</v>
      </c>
      <c r="D1201" s="16">
        <v>24.5</v>
      </c>
      <c r="E1201" s="16">
        <v>23.21</v>
      </c>
      <c r="F1201" s="16">
        <v>26.24</v>
      </c>
      <c r="G1201" s="16">
        <v>2.25</v>
      </c>
      <c r="H1201" s="16">
        <v>7.68</v>
      </c>
      <c r="I1201" s="16">
        <v>146.44</v>
      </c>
      <c r="J1201" s="38">
        <v>2.1589999999999998</v>
      </c>
      <c r="L1201" s="16">
        <v>25.72</v>
      </c>
      <c r="M1201" s="16">
        <v>28.290221158157845</v>
      </c>
      <c r="O1201" s="16">
        <v>5.4790000000000001</v>
      </c>
      <c r="P1201" s="124"/>
      <c r="Q1201" s="16">
        <v>729.51</v>
      </c>
      <c r="S1201" s="1"/>
    </row>
    <row r="1202" spans="1:19" x14ac:dyDescent="0.2">
      <c r="A1202" s="39">
        <f t="shared" si="54"/>
        <v>43247</v>
      </c>
      <c r="B1202" s="16">
        <v>0</v>
      </c>
      <c r="C1202" s="16">
        <v>91.83</v>
      </c>
      <c r="D1202" s="16">
        <v>25.25</v>
      </c>
      <c r="E1202" s="16">
        <v>23.03</v>
      </c>
      <c r="F1202" s="16">
        <v>29.5</v>
      </c>
      <c r="G1202" s="16">
        <v>2.4900000000000002</v>
      </c>
      <c r="H1202" s="16">
        <v>8.6199999999999992</v>
      </c>
      <c r="I1202" s="16">
        <v>150.82</v>
      </c>
      <c r="J1202" s="38">
        <v>4.125</v>
      </c>
      <c r="L1202" s="16">
        <v>25.73</v>
      </c>
      <c r="M1202" s="16">
        <v>52.117189545250717</v>
      </c>
      <c r="O1202" s="16">
        <v>12.272</v>
      </c>
      <c r="P1202" s="124"/>
      <c r="Q1202" s="16">
        <v>730.16</v>
      </c>
      <c r="S1202" s="1"/>
    </row>
    <row r="1203" spans="1:19" x14ac:dyDescent="0.2">
      <c r="A1203" s="39">
        <f t="shared" si="54"/>
        <v>43248</v>
      </c>
      <c r="B1203" s="16">
        <v>0</v>
      </c>
      <c r="C1203" s="16">
        <v>91.79</v>
      </c>
      <c r="D1203" s="16">
        <v>25.57</v>
      </c>
      <c r="E1203" s="16">
        <v>23.28</v>
      </c>
      <c r="F1203" s="16">
        <v>30.67</v>
      </c>
      <c r="G1203" s="16">
        <v>2.12</v>
      </c>
      <c r="H1203" s="16">
        <v>7.78</v>
      </c>
      <c r="I1203" s="16">
        <v>148.6</v>
      </c>
      <c r="J1203" s="38">
        <v>3.819</v>
      </c>
      <c r="L1203" s="16">
        <v>25.65</v>
      </c>
      <c r="M1203" s="16">
        <v>47.589309551436962</v>
      </c>
      <c r="O1203" s="16">
        <v>9.92</v>
      </c>
      <c r="P1203" s="124"/>
      <c r="Q1203" s="16">
        <v>730.57</v>
      </c>
      <c r="S1203" s="1"/>
    </row>
    <row r="1204" spans="1:19" x14ac:dyDescent="0.2">
      <c r="A1204" s="39">
        <f t="shared" si="54"/>
        <v>43249</v>
      </c>
      <c r="B1204" s="16">
        <v>11.05</v>
      </c>
      <c r="C1204" s="16">
        <v>94.31</v>
      </c>
      <c r="D1204" s="16">
        <v>25.04</v>
      </c>
      <c r="E1204" s="16">
        <v>23.02</v>
      </c>
      <c r="F1204" s="16">
        <v>31.07</v>
      </c>
      <c r="G1204" s="16">
        <v>1.79</v>
      </c>
      <c r="H1204" s="16">
        <v>6.63</v>
      </c>
      <c r="I1204" s="16">
        <v>133.36000000000001</v>
      </c>
      <c r="J1204" s="38">
        <v>2.7440000000000002</v>
      </c>
      <c r="L1204" s="16">
        <v>25.65</v>
      </c>
      <c r="M1204" s="16">
        <v>33.113330055892177</v>
      </c>
      <c r="O1204" s="16">
        <v>6.782</v>
      </c>
      <c r="P1204" s="124"/>
      <c r="Q1204" s="16">
        <v>730.33</v>
      </c>
      <c r="S1204" s="1"/>
    </row>
    <row r="1205" spans="1:19" x14ac:dyDescent="0.2">
      <c r="A1205" s="39">
        <f t="shared" si="54"/>
        <v>43250</v>
      </c>
      <c r="B1205" s="16">
        <v>11.94</v>
      </c>
      <c r="C1205" s="16">
        <v>95.36</v>
      </c>
      <c r="D1205" s="16">
        <v>25.16</v>
      </c>
      <c r="E1205" s="16">
        <v>23.22</v>
      </c>
      <c r="F1205" s="16">
        <v>30.02</v>
      </c>
      <c r="G1205" s="16">
        <v>1.96</v>
      </c>
      <c r="H1205" s="16">
        <v>7.8</v>
      </c>
      <c r="I1205" s="16">
        <v>29.26</v>
      </c>
      <c r="J1205" s="38">
        <v>2.3140000000000001</v>
      </c>
      <c r="L1205" s="16">
        <v>25.58</v>
      </c>
      <c r="M1205" s="16">
        <v>29.581988012859782</v>
      </c>
      <c r="O1205" s="16">
        <v>5.3689999999999998</v>
      </c>
      <c r="P1205" s="124"/>
      <c r="Q1205" s="16">
        <v>729.82</v>
      </c>
      <c r="S1205" s="1"/>
    </row>
    <row r="1206" spans="1:19" x14ac:dyDescent="0.2">
      <c r="A1206" s="39">
        <f t="shared" si="54"/>
        <v>43251</v>
      </c>
      <c r="B1206" s="16">
        <v>4.3149999999999995</v>
      </c>
      <c r="C1206" s="16">
        <v>94.72</v>
      </c>
      <c r="D1206" s="16">
        <v>25.45</v>
      </c>
      <c r="E1206" s="16">
        <v>23.61</v>
      </c>
      <c r="F1206" s="16">
        <v>30.12</v>
      </c>
      <c r="G1206" s="16">
        <v>2.37</v>
      </c>
      <c r="H1206" s="16">
        <v>7.29</v>
      </c>
      <c r="I1206" s="16">
        <v>41.08</v>
      </c>
      <c r="J1206" s="38">
        <v>2.9390000000000001</v>
      </c>
      <c r="L1206" s="16">
        <v>25.55</v>
      </c>
      <c r="M1206" s="16">
        <v>37.542109214822439</v>
      </c>
      <c r="O1206" s="16">
        <v>7.4329999999999998</v>
      </c>
      <c r="P1206" s="124"/>
      <c r="Q1206" s="16">
        <v>728.7</v>
      </c>
      <c r="S1206" s="1"/>
    </row>
    <row r="1207" spans="1:19" x14ac:dyDescent="0.2">
      <c r="A1207" s="39">
        <f t="shared" si="54"/>
        <v>43252</v>
      </c>
      <c r="B1207" s="16">
        <v>35.56</v>
      </c>
      <c r="C1207" s="16">
        <v>93.83</v>
      </c>
      <c r="D1207" s="16">
        <v>24.8</v>
      </c>
      <c r="E1207" s="16">
        <v>22.21</v>
      </c>
      <c r="F1207" s="16">
        <v>30.58</v>
      </c>
      <c r="G1207" s="16">
        <v>2.7</v>
      </c>
      <c r="H1207" s="16">
        <v>8.5500000000000007</v>
      </c>
      <c r="I1207" s="16">
        <v>25.48</v>
      </c>
      <c r="J1207" s="38">
        <v>2.6589999999999998</v>
      </c>
      <c r="L1207" s="16">
        <v>25.6</v>
      </c>
      <c r="M1207" s="16">
        <v>35.948201453766913</v>
      </c>
      <c r="O1207" s="16">
        <v>6.5490000000000004</v>
      </c>
      <c r="P1207" s="124"/>
      <c r="Q1207" s="16">
        <v>728.56</v>
      </c>
      <c r="S1207" s="1"/>
    </row>
    <row r="1208" spans="1:19" x14ac:dyDescent="0.2">
      <c r="A1208" s="39">
        <f t="shared" si="54"/>
        <v>43253</v>
      </c>
      <c r="B1208" s="16">
        <v>11.43</v>
      </c>
      <c r="C1208" s="16">
        <v>97.48</v>
      </c>
      <c r="D1208" s="16">
        <v>24.4</v>
      </c>
      <c r="E1208" s="16">
        <v>22.86</v>
      </c>
      <c r="F1208" s="16">
        <v>27.95</v>
      </c>
      <c r="G1208" s="16">
        <v>2.52</v>
      </c>
      <c r="H1208" s="16">
        <v>7.23</v>
      </c>
      <c r="I1208" s="16">
        <v>331.26</v>
      </c>
      <c r="J1208" s="38">
        <v>2.7970000000000002</v>
      </c>
      <c r="L1208" s="16">
        <v>25.61</v>
      </c>
      <c r="M1208" s="16">
        <v>43.223775214768871</v>
      </c>
      <c r="O1208" s="16">
        <v>8.9179999999999993</v>
      </c>
      <c r="P1208" s="124"/>
      <c r="Q1208" s="16">
        <v>729.18</v>
      </c>
      <c r="S1208" s="1"/>
    </row>
    <row r="1209" spans="1:19" x14ac:dyDescent="0.2">
      <c r="A1209" s="39">
        <f t="shared" si="54"/>
        <v>43254</v>
      </c>
      <c r="B1209" s="16">
        <v>2.415</v>
      </c>
      <c r="C1209" s="16">
        <v>98.27</v>
      </c>
      <c r="D1209" s="16">
        <v>24.42</v>
      </c>
      <c r="E1209" s="16">
        <v>22.58</v>
      </c>
      <c r="F1209" s="16">
        <v>28.79</v>
      </c>
      <c r="G1209" s="16">
        <v>3.55</v>
      </c>
      <c r="H1209" s="16">
        <v>8.4700000000000006</v>
      </c>
      <c r="I1209" s="16">
        <v>326.49</v>
      </c>
      <c r="J1209" s="38">
        <v>2.4369999999999998</v>
      </c>
      <c r="L1209" s="16">
        <v>25.56</v>
      </c>
      <c r="M1209" s="16">
        <v>36.828099363490971</v>
      </c>
      <c r="O1209" s="16">
        <v>8.1470000000000002</v>
      </c>
      <c r="P1209" s="124"/>
      <c r="Q1209" s="16">
        <v>730.42</v>
      </c>
      <c r="S1209" s="1"/>
    </row>
    <row r="1210" spans="1:19" x14ac:dyDescent="0.2">
      <c r="A1210" s="39">
        <f t="shared" si="54"/>
        <v>43255</v>
      </c>
      <c r="B1210" s="16">
        <v>37.340000000000003</v>
      </c>
      <c r="C1210" s="16">
        <v>97.83</v>
      </c>
      <c r="D1210" s="16">
        <v>24.64</v>
      </c>
      <c r="E1210" s="16">
        <v>22.07</v>
      </c>
      <c r="F1210" s="16">
        <v>30.98</v>
      </c>
      <c r="G1210" s="16">
        <v>2.59</v>
      </c>
      <c r="H1210" s="16">
        <v>9.68</v>
      </c>
      <c r="I1210" s="16">
        <v>336.4</v>
      </c>
      <c r="J1210" s="38">
        <v>2.3479999999999999</v>
      </c>
      <c r="L1210" s="16">
        <v>25.51</v>
      </c>
      <c r="M1210" s="16">
        <v>33.160418072467159</v>
      </c>
      <c r="O1210" s="16">
        <v>6.98</v>
      </c>
      <c r="P1210" s="124"/>
      <c r="Q1210" s="16">
        <v>730.65</v>
      </c>
      <c r="S1210" s="1"/>
    </row>
    <row r="1211" spans="1:19" x14ac:dyDescent="0.2">
      <c r="A1211" s="39">
        <f t="shared" si="54"/>
        <v>43256</v>
      </c>
      <c r="B1211" s="16">
        <v>20.445</v>
      </c>
      <c r="C1211" s="16">
        <v>99.4</v>
      </c>
      <c r="D1211" s="16">
        <v>23.48</v>
      </c>
      <c r="E1211" s="16">
        <v>20.84</v>
      </c>
      <c r="F1211" s="16">
        <v>25.53</v>
      </c>
      <c r="G1211" s="16">
        <v>2.48</v>
      </c>
      <c r="H1211" s="16">
        <v>11.09</v>
      </c>
      <c r="I1211" s="16">
        <v>326.02</v>
      </c>
      <c r="J1211" s="38">
        <v>1.3520000000000001</v>
      </c>
      <c r="L1211" s="16">
        <v>25.7</v>
      </c>
      <c r="M1211" s="16">
        <v>21.425133941647147</v>
      </c>
      <c r="O1211" s="16">
        <v>4.0720000000000001</v>
      </c>
      <c r="P1211" s="124"/>
      <c r="Q1211" s="16">
        <v>730.12</v>
      </c>
      <c r="S1211" s="1"/>
    </row>
    <row r="1212" spans="1:19" x14ac:dyDescent="0.2">
      <c r="A1212" s="39">
        <f t="shared" si="54"/>
        <v>43257</v>
      </c>
      <c r="B1212" s="16">
        <v>0.51</v>
      </c>
      <c r="C1212" s="16">
        <v>98.07</v>
      </c>
      <c r="D1212" s="16">
        <v>24.28</v>
      </c>
      <c r="E1212" s="16">
        <v>22.39</v>
      </c>
      <c r="F1212" s="16">
        <v>28.25</v>
      </c>
      <c r="G1212" s="16">
        <v>2.97</v>
      </c>
      <c r="H1212" s="16">
        <v>7.64</v>
      </c>
      <c r="I1212" s="16">
        <v>323.7</v>
      </c>
      <c r="J1212" s="38">
        <v>2.09</v>
      </c>
      <c r="L1212" s="16">
        <v>25.54</v>
      </c>
      <c r="M1212" s="16">
        <v>31.638395136715086</v>
      </c>
      <c r="O1212" s="16">
        <v>6.141</v>
      </c>
      <c r="P1212" s="124"/>
      <c r="Q1212" s="16">
        <v>729.35</v>
      </c>
      <c r="S1212" s="1"/>
    </row>
    <row r="1213" spans="1:19" x14ac:dyDescent="0.2">
      <c r="A1213" s="39">
        <f t="shared" si="54"/>
        <v>43258</v>
      </c>
      <c r="B1213" s="16">
        <v>3.3</v>
      </c>
      <c r="C1213" s="16">
        <v>99.13</v>
      </c>
      <c r="D1213" s="16">
        <v>24.5</v>
      </c>
      <c r="E1213" s="16">
        <v>22.83</v>
      </c>
      <c r="F1213" s="16">
        <v>26.86</v>
      </c>
      <c r="G1213" s="16">
        <v>2.1</v>
      </c>
      <c r="H1213" s="16">
        <v>6.14</v>
      </c>
      <c r="I1213" s="16">
        <v>308.98</v>
      </c>
      <c r="J1213" s="38">
        <v>1.8979999999999999</v>
      </c>
      <c r="L1213" s="16">
        <v>25.47</v>
      </c>
      <c r="M1213" s="16">
        <v>29.757380074597783</v>
      </c>
      <c r="O1213" s="16">
        <v>5.9489999999999998</v>
      </c>
      <c r="P1213" s="124"/>
      <c r="Q1213" s="16">
        <v>729.25</v>
      </c>
      <c r="S1213" s="1"/>
    </row>
    <row r="1214" spans="1:19" x14ac:dyDescent="0.2">
      <c r="A1214" s="39">
        <f t="shared" si="54"/>
        <v>43259</v>
      </c>
      <c r="B1214" s="16">
        <v>100.07</v>
      </c>
      <c r="C1214" s="16">
        <v>98.24</v>
      </c>
      <c r="D1214" s="16">
        <v>24.75</v>
      </c>
      <c r="E1214" s="16">
        <v>22.99</v>
      </c>
      <c r="F1214" s="16">
        <v>29.3</v>
      </c>
      <c r="G1214" s="16">
        <v>2.12</v>
      </c>
      <c r="H1214" s="16">
        <v>8.49</v>
      </c>
      <c r="I1214" s="16">
        <v>316.8</v>
      </c>
      <c r="J1214" s="38">
        <v>2.1930000000000001</v>
      </c>
      <c r="L1214" s="16">
        <v>25.41</v>
      </c>
      <c r="M1214" s="16">
        <v>32.0836144934323</v>
      </c>
      <c r="O1214" s="16">
        <v>6.8780000000000001</v>
      </c>
      <c r="P1214" s="124"/>
      <c r="Q1214" s="16">
        <v>729.27</v>
      </c>
      <c r="S1214" s="1"/>
    </row>
    <row r="1215" spans="1:19" x14ac:dyDescent="0.2">
      <c r="A1215" s="39">
        <f t="shared" si="54"/>
        <v>43260</v>
      </c>
      <c r="B1215" s="22">
        <v>0</v>
      </c>
      <c r="C1215" s="16">
        <v>98.35</v>
      </c>
      <c r="D1215" s="16">
        <v>24.92</v>
      </c>
      <c r="E1215" s="16">
        <v>23.23</v>
      </c>
      <c r="F1215" s="16">
        <v>29.34</v>
      </c>
      <c r="G1215" s="16">
        <v>2.29</v>
      </c>
      <c r="H1215" s="16">
        <v>7.21</v>
      </c>
      <c r="I1215" s="16">
        <v>338.94</v>
      </c>
      <c r="J1215" s="38">
        <v>1.8939999999999999</v>
      </c>
      <c r="L1215" s="16">
        <v>25.37</v>
      </c>
      <c r="M1215" s="16">
        <v>26.814767838798279</v>
      </c>
      <c r="O1215" s="16">
        <v>5.32</v>
      </c>
      <c r="P1215" s="124"/>
      <c r="Q1215" s="16">
        <v>729.59</v>
      </c>
      <c r="S1215" s="1"/>
    </row>
    <row r="1216" spans="1:19" x14ac:dyDescent="0.2">
      <c r="A1216" s="39">
        <f t="shared" si="54"/>
        <v>43261</v>
      </c>
      <c r="B1216" s="22">
        <v>0.254</v>
      </c>
      <c r="C1216" s="16">
        <v>99.37</v>
      </c>
      <c r="D1216" s="16">
        <v>23.54</v>
      </c>
      <c r="E1216" s="16">
        <v>21.9</v>
      </c>
      <c r="F1216" s="16">
        <v>26.87</v>
      </c>
      <c r="G1216" s="16">
        <v>3.22</v>
      </c>
      <c r="H1216" s="16">
        <v>11.07</v>
      </c>
      <c r="I1216" s="16">
        <v>290.05</v>
      </c>
      <c r="J1216" s="38">
        <v>1.6879999999999999</v>
      </c>
      <c r="L1216" s="16">
        <v>25.5</v>
      </c>
      <c r="M1216" s="16">
        <v>26.632377374596835</v>
      </c>
      <c r="O1216" s="16">
        <v>6.0869999999999997</v>
      </c>
      <c r="P1216" s="124"/>
      <c r="Q1216" s="16">
        <v>729.92</v>
      </c>
      <c r="S1216" s="1"/>
    </row>
    <row r="1217" spans="1:19" x14ac:dyDescent="0.2">
      <c r="A1217" s="39">
        <f t="shared" si="54"/>
        <v>43262</v>
      </c>
      <c r="B1217" s="22">
        <v>4.8259999999999996</v>
      </c>
      <c r="C1217" s="16">
        <v>98.11</v>
      </c>
      <c r="D1217" s="16">
        <v>23.49</v>
      </c>
      <c r="E1217" s="16">
        <v>21.92</v>
      </c>
      <c r="F1217" s="16">
        <v>28.04</v>
      </c>
      <c r="G1217" s="16">
        <v>2.0499999999999998</v>
      </c>
      <c r="H1217" s="16">
        <v>8.74</v>
      </c>
      <c r="I1217" s="16">
        <v>316.88</v>
      </c>
      <c r="J1217" s="38">
        <v>1.482</v>
      </c>
      <c r="L1217" s="16">
        <v>25.49</v>
      </c>
      <c r="M1217" s="16">
        <v>22.017406150126963</v>
      </c>
      <c r="O1217" s="16">
        <v>3.9329999999999998</v>
      </c>
      <c r="P1217" s="124"/>
      <c r="Q1217" s="16">
        <v>730.14</v>
      </c>
      <c r="S1217" s="1"/>
    </row>
    <row r="1218" spans="1:19" x14ac:dyDescent="0.2">
      <c r="A1218" s="39">
        <f t="shared" si="54"/>
        <v>43263</v>
      </c>
      <c r="B1218" s="22">
        <v>0</v>
      </c>
      <c r="C1218" s="16">
        <v>92.95</v>
      </c>
      <c r="D1218" s="16">
        <v>24.89</v>
      </c>
      <c r="E1218" s="16">
        <v>22.13</v>
      </c>
      <c r="F1218" s="16">
        <v>31.09</v>
      </c>
      <c r="G1218" s="16">
        <v>2.15</v>
      </c>
      <c r="H1218" s="16">
        <v>6.98</v>
      </c>
      <c r="I1218" s="16">
        <v>357.24</v>
      </c>
      <c r="J1218" s="38">
        <v>3.0339999999999998</v>
      </c>
      <c r="L1218" s="16">
        <v>25.47</v>
      </c>
      <c r="M1218" s="16">
        <v>43.77232900785981</v>
      </c>
      <c r="O1218" s="16">
        <v>7.63</v>
      </c>
      <c r="P1218" s="124"/>
      <c r="Q1218" s="16">
        <v>730.46</v>
      </c>
      <c r="S1218" s="1"/>
    </row>
    <row r="1219" spans="1:19" x14ac:dyDescent="0.2">
      <c r="A1219" s="39">
        <f t="shared" si="54"/>
        <v>43264</v>
      </c>
      <c r="B1219" s="22">
        <v>0.254</v>
      </c>
      <c r="C1219" s="16">
        <v>92.37</v>
      </c>
      <c r="D1219" s="16">
        <v>25.58</v>
      </c>
      <c r="E1219" s="16">
        <v>23.6</v>
      </c>
      <c r="F1219" s="16">
        <v>29.38</v>
      </c>
      <c r="G1219" s="16">
        <v>2.04</v>
      </c>
      <c r="H1219" s="16">
        <v>6.57</v>
      </c>
      <c r="I1219" s="16">
        <v>5.26</v>
      </c>
      <c r="J1219" s="38">
        <v>3.0379999999999998</v>
      </c>
      <c r="L1219" s="16">
        <v>25.4</v>
      </c>
      <c r="M1219" s="16">
        <v>42.828149475508617</v>
      </c>
      <c r="O1219" s="16">
        <v>7.6379999999999999</v>
      </c>
      <c r="P1219" s="124"/>
      <c r="Q1219" s="16">
        <v>730.34</v>
      </c>
      <c r="S1219" s="1"/>
    </row>
    <row r="1220" spans="1:19" x14ac:dyDescent="0.2">
      <c r="A1220" s="39">
        <f t="shared" si="54"/>
        <v>43265</v>
      </c>
      <c r="B1220" s="22">
        <v>39.834000000000003</v>
      </c>
      <c r="C1220" s="16">
        <v>94.52</v>
      </c>
      <c r="D1220" s="16">
        <v>25.3</v>
      </c>
      <c r="E1220" s="16">
        <v>23.33</v>
      </c>
      <c r="F1220" s="16">
        <v>29.14</v>
      </c>
      <c r="G1220" s="16">
        <v>2.39</v>
      </c>
      <c r="H1220" s="16">
        <v>6.39</v>
      </c>
      <c r="I1220" s="16">
        <v>339.08</v>
      </c>
      <c r="J1220" s="38">
        <v>3.169</v>
      </c>
      <c r="L1220" s="16">
        <v>25.41</v>
      </c>
      <c r="M1220" s="16">
        <v>46.780950866894706</v>
      </c>
      <c r="O1220" s="16">
        <v>8.1110000000000007</v>
      </c>
      <c r="P1220" s="124"/>
      <c r="Q1220" s="16">
        <v>730.41</v>
      </c>
      <c r="S1220" s="1"/>
    </row>
    <row r="1221" spans="1:19" x14ac:dyDescent="0.2">
      <c r="A1221" s="39">
        <f t="shared" si="54"/>
        <v>43266</v>
      </c>
      <c r="B1221" s="22">
        <v>3.343</v>
      </c>
      <c r="C1221" s="16">
        <v>97.48</v>
      </c>
      <c r="D1221" s="16">
        <v>24.19</v>
      </c>
      <c r="E1221" s="16">
        <v>22.94</v>
      </c>
      <c r="F1221" s="16">
        <v>26.19</v>
      </c>
      <c r="G1221" s="16">
        <v>1.46</v>
      </c>
      <c r="H1221" s="16">
        <v>4.21</v>
      </c>
      <c r="I1221" s="16">
        <v>282.11</v>
      </c>
      <c r="J1221" s="38">
        <v>1.383</v>
      </c>
      <c r="L1221" s="16">
        <v>25.49</v>
      </c>
      <c r="M1221" s="16">
        <v>21.823783681971854</v>
      </c>
      <c r="O1221" s="16">
        <v>3.0409999999999999</v>
      </c>
      <c r="P1221" s="124"/>
      <c r="Q1221" s="16">
        <v>730.69</v>
      </c>
      <c r="S1221" s="1"/>
    </row>
    <row r="1222" spans="1:19" x14ac:dyDescent="0.2">
      <c r="A1222" s="39">
        <f t="shared" si="54"/>
        <v>43267</v>
      </c>
      <c r="B1222" s="22">
        <v>7.2430000000000003</v>
      </c>
      <c r="C1222" s="16">
        <v>94.85</v>
      </c>
      <c r="D1222" s="16">
        <v>24.67</v>
      </c>
      <c r="E1222" s="16">
        <v>23.07</v>
      </c>
      <c r="F1222" s="16">
        <v>30.26</v>
      </c>
      <c r="G1222" s="16">
        <v>2.0699999999999998</v>
      </c>
      <c r="H1222" s="16">
        <v>6.78</v>
      </c>
      <c r="I1222" s="16">
        <v>75.150000000000006</v>
      </c>
      <c r="J1222" s="38">
        <v>2.3119999999999998</v>
      </c>
      <c r="L1222" s="16">
        <v>25.43</v>
      </c>
      <c r="M1222" s="16">
        <v>31.911937633002044</v>
      </c>
      <c r="O1222" s="16">
        <v>5.5049999999999999</v>
      </c>
      <c r="P1222" s="124"/>
      <c r="Q1222" s="16">
        <v>730.79</v>
      </c>
      <c r="S1222" s="1"/>
    </row>
    <row r="1223" spans="1:19" x14ac:dyDescent="0.2">
      <c r="A1223" s="39">
        <f t="shared" si="54"/>
        <v>43268</v>
      </c>
      <c r="B1223" s="22">
        <v>6.8579999999999997</v>
      </c>
      <c r="C1223" s="16">
        <v>95.87</v>
      </c>
      <c r="D1223" s="16">
        <v>25.04</v>
      </c>
      <c r="E1223" s="16">
        <v>22.78</v>
      </c>
      <c r="F1223" s="16">
        <v>30.07</v>
      </c>
      <c r="G1223" s="16">
        <v>3.06</v>
      </c>
      <c r="H1223" s="16">
        <v>10</v>
      </c>
      <c r="I1223" s="16">
        <v>349.46</v>
      </c>
      <c r="J1223" s="38">
        <v>2.7959999999999998</v>
      </c>
      <c r="L1223" s="16">
        <v>25.38</v>
      </c>
      <c r="M1223" s="16">
        <v>42.213326859091048</v>
      </c>
      <c r="O1223" s="16">
        <v>7.8869999999999996</v>
      </c>
      <c r="P1223" s="124"/>
      <c r="Q1223" s="16">
        <v>730.73</v>
      </c>
      <c r="S1223" s="1"/>
    </row>
    <row r="1224" spans="1:19" x14ac:dyDescent="0.2">
      <c r="A1224" s="39">
        <f t="shared" si="54"/>
        <v>43269</v>
      </c>
      <c r="B1224" s="22">
        <v>0.33900000000000002</v>
      </c>
      <c r="C1224" s="16">
        <v>97.54</v>
      </c>
      <c r="D1224" s="16">
        <v>24.57</v>
      </c>
      <c r="E1224" s="16">
        <v>22.39</v>
      </c>
      <c r="F1224" s="16">
        <v>28.43</v>
      </c>
      <c r="G1224" s="16">
        <v>2.56</v>
      </c>
      <c r="H1224" s="16">
        <v>6.47</v>
      </c>
      <c r="I1224" s="16">
        <v>327.78</v>
      </c>
      <c r="J1224" s="38">
        <v>2.3010000000000002</v>
      </c>
      <c r="L1224" s="16">
        <v>25.39</v>
      </c>
      <c r="M1224" s="16">
        <v>36.595164881498036</v>
      </c>
      <c r="O1224" s="16">
        <v>6.617</v>
      </c>
      <c r="P1224" s="124"/>
      <c r="Q1224" s="16">
        <v>730.96</v>
      </c>
      <c r="S1224" s="1"/>
    </row>
    <row r="1225" spans="1:19" x14ac:dyDescent="0.2">
      <c r="A1225" s="39">
        <f t="shared" si="54"/>
        <v>43270</v>
      </c>
      <c r="B1225" s="22">
        <v>0.16900000000000001</v>
      </c>
      <c r="C1225" s="16">
        <v>99.02</v>
      </c>
      <c r="D1225" s="16">
        <v>22.86</v>
      </c>
      <c r="E1225" s="16">
        <v>20.45</v>
      </c>
      <c r="F1225" s="16">
        <v>26.32</v>
      </c>
      <c r="G1225" s="16">
        <v>2.29</v>
      </c>
      <c r="H1225" s="16">
        <v>10.98</v>
      </c>
      <c r="I1225" s="16">
        <v>287.89999999999998</v>
      </c>
      <c r="J1225" s="38">
        <v>1.056</v>
      </c>
      <c r="L1225" s="16">
        <v>25.53</v>
      </c>
      <c r="M1225" s="16">
        <v>16.608418646163361</v>
      </c>
      <c r="O1225" s="16">
        <v>2.5640000000000001</v>
      </c>
      <c r="P1225" s="124"/>
      <c r="Q1225" s="16">
        <v>731.09</v>
      </c>
      <c r="S1225" s="1"/>
    </row>
    <row r="1226" spans="1:19" x14ac:dyDescent="0.2">
      <c r="A1226" s="39">
        <f t="shared" si="54"/>
        <v>43271</v>
      </c>
      <c r="B1226" s="22">
        <v>6.35</v>
      </c>
      <c r="G1226" s="16">
        <v>1.99</v>
      </c>
      <c r="H1226" s="16">
        <v>8.06</v>
      </c>
      <c r="I1226" s="16">
        <v>26.53</v>
      </c>
      <c r="J1226" s="38">
        <v>0.30599999999999999</v>
      </c>
      <c r="M1226" s="16">
        <v>39.049703345495573</v>
      </c>
      <c r="O1226" s="16">
        <v>11.112</v>
      </c>
      <c r="P1226" s="124"/>
      <c r="Q1226" s="16">
        <v>731.42</v>
      </c>
      <c r="S1226" s="1"/>
    </row>
    <row r="1227" spans="1:19" x14ac:dyDescent="0.2">
      <c r="A1227" s="39">
        <f t="shared" si="54"/>
        <v>43272</v>
      </c>
      <c r="B1227" s="16">
        <v>1.27</v>
      </c>
      <c r="G1227" s="16">
        <v>2.57</v>
      </c>
      <c r="H1227" s="16">
        <v>7.84</v>
      </c>
      <c r="I1227" s="16">
        <v>26.01</v>
      </c>
      <c r="J1227" s="38"/>
      <c r="K1227" s="16">
        <v>16.75</v>
      </c>
      <c r="M1227" s="16">
        <v>40.000449280158143</v>
      </c>
      <c r="N1227" s="16">
        <f t="shared" ref="N1227:N1290" si="55">M1227/K1227</f>
        <v>2.3880865241885458</v>
      </c>
      <c r="O1227" s="16">
        <v>9.0329999999999995</v>
      </c>
      <c r="P1227" s="124">
        <f t="shared" ref="P1227:P1254" si="56">O1227/K1227</f>
        <v>0.53928358208955218</v>
      </c>
      <c r="Q1227" s="16">
        <v>731.43</v>
      </c>
      <c r="S1227" s="1"/>
    </row>
    <row r="1228" spans="1:19" x14ac:dyDescent="0.2">
      <c r="A1228" s="39">
        <f t="shared" si="54"/>
        <v>43273</v>
      </c>
      <c r="B1228" s="16">
        <v>0</v>
      </c>
      <c r="D1228" s="16">
        <v>25.56</v>
      </c>
      <c r="E1228" s="16">
        <v>24.05</v>
      </c>
      <c r="F1228" s="16">
        <v>29.5</v>
      </c>
      <c r="G1228" s="16">
        <v>2.93</v>
      </c>
      <c r="H1228" s="16">
        <v>8.2899999999999991</v>
      </c>
      <c r="I1228" s="16">
        <v>6.07</v>
      </c>
      <c r="J1228" s="38">
        <v>2.4769999999999999</v>
      </c>
      <c r="K1228" s="16">
        <v>15.18</v>
      </c>
      <c r="L1228" s="16">
        <v>25.54</v>
      </c>
      <c r="M1228" s="16">
        <v>36.860067374743714</v>
      </c>
      <c r="N1228" s="16">
        <f t="shared" si="55"/>
        <v>2.4281994318012989</v>
      </c>
      <c r="O1228" s="16">
        <v>8.7490000000000006</v>
      </c>
      <c r="P1228" s="124">
        <f t="shared" si="56"/>
        <v>0.57635046113306987</v>
      </c>
      <c r="Q1228" s="16">
        <v>730.77</v>
      </c>
      <c r="S1228" s="1"/>
    </row>
    <row r="1229" spans="1:19" x14ac:dyDescent="0.2">
      <c r="A1229" s="39">
        <f t="shared" si="54"/>
        <v>43274</v>
      </c>
      <c r="B1229" s="16">
        <v>5.2050000000000001</v>
      </c>
      <c r="C1229" s="16">
        <v>92.4</v>
      </c>
      <c r="D1229" s="16">
        <v>24.25</v>
      </c>
      <c r="E1229" s="16">
        <v>21.16</v>
      </c>
      <c r="F1229" s="16">
        <v>28.81</v>
      </c>
      <c r="G1229" s="16">
        <v>2.2000000000000002</v>
      </c>
      <c r="H1229" s="16">
        <v>10.09</v>
      </c>
      <c r="I1229" s="16">
        <v>333.34</v>
      </c>
      <c r="J1229" s="38">
        <v>2.1160000000000001</v>
      </c>
      <c r="K1229" s="16">
        <v>9.2100000000000009</v>
      </c>
      <c r="L1229" s="16">
        <v>25.43</v>
      </c>
      <c r="M1229" s="16">
        <v>22.001594944561418</v>
      </c>
      <c r="N1229" s="16">
        <f t="shared" si="55"/>
        <v>2.3888811014724665</v>
      </c>
      <c r="O1229" s="16">
        <v>4.9080000000000004</v>
      </c>
      <c r="P1229" s="124">
        <f t="shared" si="56"/>
        <v>0.53289902280130297</v>
      </c>
      <c r="Q1229" s="16">
        <v>730.08</v>
      </c>
      <c r="S1229" s="1"/>
    </row>
    <row r="1230" spans="1:19" x14ac:dyDescent="0.2">
      <c r="A1230" s="39">
        <f t="shared" si="54"/>
        <v>43275</v>
      </c>
      <c r="B1230" s="16">
        <v>15.875</v>
      </c>
      <c r="C1230" s="16">
        <v>96.48</v>
      </c>
      <c r="D1230" s="16">
        <v>24.4</v>
      </c>
      <c r="E1230" s="16">
        <v>22.86</v>
      </c>
      <c r="F1230" s="16">
        <v>29.27</v>
      </c>
      <c r="G1230" s="16">
        <v>1.65</v>
      </c>
      <c r="H1230" s="16">
        <v>5.49</v>
      </c>
      <c r="I1230" s="16">
        <v>299.16000000000003</v>
      </c>
      <c r="J1230" s="38">
        <v>1.75</v>
      </c>
      <c r="K1230" s="16">
        <v>7.63</v>
      </c>
      <c r="L1230" s="16">
        <v>25.4</v>
      </c>
      <c r="M1230" s="16">
        <v>18.321126449036509</v>
      </c>
      <c r="N1230" s="16">
        <f t="shared" si="55"/>
        <v>2.4011961270034745</v>
      </c>
      <c r="O1230" s="16">
        <v>4.1159999999999997</v>
      </c>
      <c r="P1230" s="124">
        <f t="shared" si="56"/>
        <v>0.53944954128440359</v>
      </c>
      <c r="Q1230" s="16">
        <v>730</v>
      </c>
      <c r="S1230" s="1"/>
    </row>
    <row r="1231" spans="1:19" x14ac:dyDescent="0.2">
      <c r="A1231" s="39">
        <f t="shared" si="54"/>
        <v>43276</v>
      </c>
      <c r="B1231" s="16">
        <v>0.25</v>
      </c>
      <c r="C1231" s="16">
        <v>96.19</v>
      </c>
      <c r="D1231" s="16">
        <v>24.12</v>
      </c>
      <c r="E1231" s="16">
        <v>22.01</v>
      </c>
      <c r="F1231" s="16">
        <v>27.3</v>
      </c>
      <c r="G1231" s="16">
        <v>2.2200000000000002</v>
      </c>
      <c r="H1231" s="16">
        <v>8.9</v>
      </c>
      <c r="I1231" s="16">
        <v>323.47000000000003</v>
      </c>
      <c r="J1231" s="38">
        <v>2.0219999999999998</v>
      </c>
      <c r="K1231" s="16">
        <v>9.41</v>
      </c>
      <c r="L1231" s="16">
        <v>25.5</v>
      </c>
      <c r="M1231" s="16">
        <v>22.482929513991188</v>
      </c>
      <c r="N1231" s="16">
        <f t="shared" si="55"/>
        <v>2.3892592469703704</v>
      </c>
      <c r="O1231" s="16">
        <v>4.8620000000000001</v>
      </c>
      <c r="P1231" s="124">
        <f t="shared" si="56"/>
        <v>0.51668437832093517</v>
      </c>
      <c r="Q1231" s="16">
        <v>730.21</v>
      </c>
      <c r="S1231" s="1"/>
    </row>
    <row r="1232" spans="1:19" x14ac:dyDescent="0.2">
      <c r="A1232" s="39">
        <f t="shared" si="54"/>
        <v>43277</v>
      </c>
      <c r="B1232" s="16">
        <v>59.314999999999998</v>
      </c>
      <c r="C1232" s="16">
        <v>98.7</v>
      </c>
      <c r="D1232" s="16">
        <v>23.55</v>
      </c>
      <c r="E1232" s="16">
        <v>21.98</v>
      </c>
      <c r="F1232" s="16">
        <v>27.94</v>
      </c>
      <c r="G1232" s="16">
        <v>2.1</v>
      </c>
      <c r="H1232" s="16">
        <v>6.27</v>
      </c>
      <c r="I1232" s="16">
        <v>304.10000000000002</v>
      </c>
      <c r="J1232" s="38">
        <v>1.282</v>
      </c>
      <c r="K1232" s="16">
        <v>6.32</v>
      </c>
      <c r="L1232" s="16">
        <v>25.5</v>
      </c>
      <c r="M1232" s="16">
        <v>15.117326921299075</v>
      </c>
      <c r="N1232" s="16">
        <f t="shared" si="55"/>
        <v>2.3919821078004864</v>
      </c>
      <c r="O1232" s="16">
        <v>3.5110000000000001</v>
      </c>
      <c r="P1232" s="124">
        <f t="shared" si="56"/>
        <v>0.55553797468354427</v>
      </c>
      <c r="Q1232" s="16">
        <v>730.11</v>
      </c>
      <c r="S1232" s="1"/>
    </row>
    <row r="1233" spans="1:19" x14ac:dyDescent="0.2">
      <c r="A1233" s="39">
        <f t="shared" si="54"/>
        <v>43278</v>
      </c>
      <c r="B1233" s="16">
        <v>0.76</v>
      </c>
      <c r="C1233" s="16">
        <v>98.26</v>
      </c>
      <c r="D1233" s="16">
        <v>23.83</v>
      </c>
      <c r="E1233" s="16">
        <v>22.93</v>
      </c>
      <c r="F1233" s="16">
        <v>27.44</v>
      </c>
      <c r="G1233" s="16">
        <v>2.79</v>
      </c>
      <c r="H1233" s="16">
        <v>7.68</v>
      </c>
      <c r="I1233" s="16">
        <v>318.69</v>
      </c>
      <c r="J1233" s="38">
        <v>1.8080000000000001</v>
      </c>
      <c r="K1233" s="16">
        <v>10.28</v>
      </c>
      <c r="L1233" s="16">
        <v>25.45</v>
      </c>
      <c r="M1233" s="16">
        <v>24.519032630699488</v>
      </c>
      <c r="N1233" s="16">
        <f t="shared" si="55"/>
        <v>2.3851199057100669</v>
      </c>
      <c r="O1233" s="16">
        <v>6.907</v>
      </c>
      <c r="P1233" s="124">
        <f t="shared" si="56"/>
        <v>0.67188715953307399</v>
      </c>
      <c r="Q1233" s="16">
        <v>730.2</v>
      </c>
      <c r="S1233" s="1"/>
    </row>
    <row r="1234" spans="1:19" x14ac:dyDescent="0.2">
      <c r="A1234" s="39">
        <f t="shared" si="54"/>
        <v>43279</v>
      </c>
      <c r="B1234" s="16">
        <v>9.14</v>
      </c>
      <c r="C1234" s="16">
        <v>99.53</v>
      </c>
      <c r="D1234" s="16">
        <v>23.36</v>
      </c>
      <c r="E1234" s="16">
        <v>22.64</v>
      </c>
      <c r="F1234" s="16">
        <v>25.94</v>
      </c>
      <c r="G1234" s="16">
        <v>1.9</v>
      </c>
      <c r="H1234" s="16">
        <v>7.04</v>
      </c>
      <c r="I1234" s="16">
        <v>302.13</v>
      </c>
      <c r="J1234" s="38">
        <v>1.2709999999999999</v>
      </c>
      <c r="K1234" s="16">
        <v>6.6</v>
      </c>
      <c r="L1234" s="16">
        <v>25.52</v>
      </c>
      <c r="M1234" s="16">
        <v>15.905986398907212</v>
      </c>
      <c r="N1234" s="16">
        <f t="shared" si="55"/>
        <v>2.4099979392283655</v>
      </c>
      <c r="O1234" s="16">
        <v>3.919</v>
      </c>
      <c r="P1234" s="124">
        <f t="shared" si="56"/>
        <v>0.59378787878787886</v>
      </c>
      <c r="Q1234" s="16">
        <v>730.68</v>
      </c>
      <c r="S1234" s="1"/>
    </row>
    <row r="1235" spans="1:19" x14ac:dyDescent="0.2">
      <c r="A1235" s="39">
        <f t="shared" si="54"/>
        <v>43280</v>
      </c>
      <c r="B1235" s="16">
        <v>26.42</v>
      </c>
      <c r="C1235" s="16">
        <v>98.1</v>
      </c>
      <c r="D1235" s="16">
        <v>23.94</v>
      </c>
      <c r="E1235" s="16">
        <v>22.67</v>
      </c>
      <c r="F1235" s="16">
        <v>28.9</v>
      </c>
      <c r="G1235" s="16">
        <v>1.75</v>
      </c>
      <c r="H1235" s="16">
        <v>7.51</v>
      </c>
      <c r="I1235" s="16">
        <v>314.75</v>
      </c>
      <c r="J1235" s="38">
        <v>2.1920000000000002</v>
      </c>
      <c r="K1235" s="16">
        <v>11.03</v>
      </c>
      <c r="L1235" s="16">
        <v>25.47</v>
      </c>
      <c r="M1235" s="16">
        <v>25.97720594397649</v>
      </c>
      <c r="N1235" s="16">
        <f t="shared" si="55"/>
        <v>2.3551410647304163</v>
      </c>
      <c r="O1235" s="16">
        <v>6.75</v>
      </c>
      <c r="P1235" s="124">
        <f t="shared" si="56"/>
        <v>0.61196736174070721</v>
      </c>
      <c r="Q1235" s="16">
        <v>731.28</v>
      </c>
      <c r="S1235" s="1"/>
    </row>
    <row r="1236" spans="1:19" x14ac:dyDescent="0.2">
      <c r="A1236" s="39">
        <f t="shared" si="54"/>
        <v>43281</v>
      </c>
      <c r="B1236" s="16">
        <v>0.25</v>
      </c>
      <c r="C1236" s="16">
        <v>96.2</v>
      </c>
      <c r="D1236" s="16">
        <v>24.61</v>
      </c>
      <c r="E1236" s="16">
        <v>23.09</v>
      </c>
      <c r="F1236" s="16">
        <v>28.5</v>
      </c>
      <c r="G1236" s="16">
        <v>2.5499999999999998</v>
      </c>
      <c r="H1236" s="16">
        <v>7.39</v>
      </c>
      <c r="I1236" s="16">
        <v>316.20999999999998</v>
      </c>
      <c r="J1236" s="38">
        <v>2.8530000000000002</v>
      </c>
      <c r="K1236" s="16">
        <v>13.84</v>
      </c>
      <c r="L1236" s="16">
        <v>25.43</v>
      </c>
      <c r="M1236" s="16">
        <v>32.02892327418099</v>
      </c>
      <c r="N1236" s="16">
        <f t="shared" si="55"/>
        <v>2.3142285602731931</v>
      </c>
      <c r="O1236" s="16">
        <v>8.2159999999999993</v>
      </c>
      <c r="P1236" s="124">
        <f t="shared" si="56"/>
        <v>0.59364161849710984</v>
      </c>
      <c r="Q1236" s="16">
        <v>730.78</v>
      </c>
      <c r="S1236" s="1"/>
    </row>
    <row r="1237" spans="1:19" x14ac:dyDescent="0.2">
      <c r="A1237" s="39">
        <f t="shared" si="54"/>
        <v>43282</v>
      </c>
      <c r="B1237" s="16">
        <v>4.0599999999999996</v>
      </c>
      <c r="C1237" s="16">
        <v>95.33</v>
      </c>
      <c r="D1237" s="16">
        <v>24.49</v>
      </c>
      <c r="E1237" s="16">
        <v>22.73</v>
      </c>
      <c r="F1237" s="16">
        <v>30.34</v>
      </c>
      <c r="G1237" s="16">
        <v>2.5099999999999998</v>
      </c>
      <c r="H1237" s="16">
        <v>8.09</v>
      </c>
      <c r="I1237" s="16">
        <v>332.39</v>
      </c>
      <c r="J1237" s="38">
        <v>2.78</v>
      </c>
      <c r="K1237" s="16">
        <v>12.16</v>
      </c>
      <c r="L1237" s="16">
        <v>25.49</v>
      </c>
      <c r="M1237" s="16">
        <v>29.38490954348816</v>
      </c>
      <c r="N1237" s="16">
        <f t="shared" si="55"/>
        <v>2.4165221664052763</v>
      </c>
      <c r="O1237" s="16">
        <v>7.3140000000000001</v>
      </c>
      <c r="P1237" s="124">
        <f t="shared" si="56"/>
        <v>0.60148026315789471</v>
      </c>
      <c r="Q1237" s="16">
        <v>730.27</v>
      </c>
      <c r="S1237" s="1"/>
    </row>
    <row r="1238" spans="1:19" x14ac:dyDescent="0.2">
      <c r="A1238" s="39">
        <f t="shared" si="54"/>
        <v>43283</v>
      </c>
      <c r="B1238" s="16">
        <v>11.68</v>
      </c>
      <c r="C1238" s="16">
        <v>96.98</v>
      </c>
      <c r="D1238" s="16">
        <v>23.79</v>
      </c>
      <c r="E1238" s="16">
        <v>21.77</v>
      </c>
      <c r="F1238" s="16">
        <v>29.21</v>
      </c>
      <c r="G1238" s="16">
        <v>2.72</v>
      </c>
      <c r="H1238" s="16">
        <v>12.09</v>
      </c>
      <c r="I1238" s="16">
        <v>10.25</v>
      </c>
      <c r="J1238" s="38">
        <v>2.0680000000000001</v>
      </c>
      <c r="K1238" s="16">
        <v>9.6</v>
      </c>
      <c r="L1238" s="16">
        <v>25.52</v>
      </c>
      <c r="M1238" s="16">
        <v>23.384513831348865</v>
      </c>
      <c r="N1238" s="16">
        <f t="shared" si="55"/>
        <v>2.4358868574321737</v>
      </c>
      <c r="O1238" s="16">
        <v>5.58</v>
      </c>
      <c r="P1238" s="124">
        <f t="shared" si="56"/>
        <v>0.58125000000000004</v>
      </c>
      <c r="Q1238" s="16">
        <v>730.2</v>
      </c>
      <c r="S1238" s="1"/>
    </row>
    <row r="1239" spans="1:19" x14ac:dyDescent="0.2">
      <c r="A1239" s="39">
        <f t="shared" si="54"/>
        <v>43284</v>
      </c>
      <c r="B1239" s="16">
        <v>2.29</v>
      </c>
      <c r="C1239" s="16">
        <v>94.93</v>
      </c>
      <c r="D1239" s="16">
        <v>24.09</v>
      </c>
      <c r="E1239" s="16">
        <v>21.75</v>
      </c>
      <c r="F1239" s="16">
        <v>28.43</v>
      </c>
      <c r="G1239" s="16">
        <v>2.93</v>
      </c>
      <c r="H1239" s="16">
        <v>8.08</v>
      </c>
      <c r="I1239" s="16">
        <v>297.98</v>
      </c>
      <c r="J1239" s="38">
        <v>3.3439999999999999</v>
      </c>
      <c r="K1239" s="16">
        <v>16.34</v>
      </c>
      <c r="L1239" s="16">
        <v>25.54</v>
      </c>
      <c r="M1239" s="16">
        <v>37.257421114612235</v>
      </c>
      <c r="N1239" s="16">
        <f t="shared" si="55"/>
        <v>2.2801359311268197</v>
      </c>
      <c r="O1239" s="16">
        <v>10.65</v>
      </c>
      <c r="P1239" s="124">
        <f t="shared" si="56"/>
        <v>0.65177478580171366</v>
      </c>
      <c r="Q1239" s="16">
        <v>729.92</v>
      </c>
      <c r="S1239" s="1"/>
    </row>
    <row r="1240" spans="1:19" x14ac:dyDescent="0.2">
      <c r="A1240" s="39">
        <f t="shared" si="54"/>
        <v>43285</v>
      </c>
      <c r="B1240" s="16">
        <v>0.125</v>
      </c>
      <c r="C1240" s="16">
        <v>94.73</v>
      </c>
      <c r="D1240" s="16">
        <v>24.96</v>
      </c>
      <c r="E1240" s="16">
        <v>23.15</v>
      </c>
      <c r="F1240" s="16">
        <v>29.28</v>
      </c>
      <c r="G1240" s="16">
        <v>3.42</v>
      </c>
      <c r="H1240" s="16">
        <v>8.8800000000000008</v>
      </c>
      <c r="I1240" s="16">
        <v>337.39</v>
      </c>
      <c r="J1240" s="38">
        <v>3.577</v>
      </c>
      <c r="K1240" s="16">
        <v>17.260000000000002</v>
      </c>
      <c r="L1240" s="16">
        <v>25.46</v>
      </c>
      <c r="M1240" s="16">
        <v>39.728721184509851</v>
      </c>
      <c r="N1240" s="16">
        <f t="shared" si="55"/>
        <v>2.3017799064026563</v>
      </c>
      <c r="O1240" s="16">
        <v>10.045999999999999</v>
      </c>
      <c r="P1240" s="124">
        <f t="shared" si="56"/>
        <v>0.58203939745075306</v>
      </c>
      <c r="Q1240" s="16">
        <v>729.39</v>
      </c>
      <c r="S1240" s="1"/>
    </row>
    <row r="1241" spans="1:19" x14ac:dyDescent="0.2">
      <c r="A1241" s="39">
        <f t="shared" si="54"/>
        <v>43286</v>
      </c>
      <c r="B1241" s="16">
        <v>26.67</v>
      </c>
      <c r="C1241" s="16">
        <v>92.07</v>
      </c>
      <c r="D1241" s="16">
        <v>25.83</v>
      </c>
      <c r="E1241" s="16">
        <v>23.38</v>
      </c>
      <c r="F1241" s="16">
        <v>30.17</v>
      </c>
      <c r="G1241" s="16">
        <v>2.69</v>
      </c>
      <c r="H1241" s="16">
        <v>8.3699999999999992</v>
      </c>
      <c r="I1241" s="16">
        <v>13.44</v>
      </c>
      <c r="J1241" s="38">
        <v>3.6139999999999999</v>
      </c>
      <c r="K1241" s="16">
        <v>16.82</v>
      </c>
      <c r="L1241" s="16">
        <v>25.41</v>
      </c>
      <c r="M1241" s="16">
        <v>38.959156113622946</v>
      </c>
      <c r="N1241" s="16">
        <f t="shared" si="55"/>
        <v>2.3162399591928029</v>
      </c>
      <c r="O1241" s="16">
        <v>9.5150000000000006</v>
      </c>
      <c r="P1241" s="124">
        <f t="shared" si="56"/>
        <v>0.56569560047562428</v>
      </c>
      <c r="Q1241" s="16">
        <v>729.15</v>
      </c>
      <c r="S1241" s="1"/>
    </row>
    <row r="1242" spans="1:19" x14ac:dyDescent="0.2">
      <c r="A1242" s="39">
        <f t="shared" si="54"/>
        <v>43287</v>
      </c>
      <c r="B1242" s="16">
        <v>27.18</v>
      </c>
      <c r="C1242" s="16">
        <v>98.12</v>
      </c>
      <c r="D1242" s="16">
        <v>24.07</v>
      </c>
      <c r="E1242" s="16">
        <v>22.73</v>
      </c>
      <c r="F1242" s="16">
        <v>28.67</v>
      </c>
      <c r="G1242" s="16">
        <v>2.79</v>
      </c>
      <c r="H1242" s="16">
        <v>7.53</v>
      </c>
      <c r="I1242" s="16">
        <v>319.64999999999998</v>
      </c>
      <c r="J1242" s="38">
        <v>1.304</v>
      </c>
      <c r="K1242" s="16">
        <v>6.28</v>
      </c>
      <c r="L1242" s="16">
        <v>25.48</v>
      </c>
      <c r="M1242" s="16">
        <v>14.922667652779014</v>
      </c>
      <c r="N1242" s="16">
        <f t="shared" si="55"/>
        <v>2.376220963818314</v>
      </c>
      <c r="O1242" s="16">
        <v>3.657</v>
      </c>
      <c r="P1242" s="124">
        <f t="shared" si="56"/>
        <v>0.58232484076433122</v>
      </c>
      <c r="Q1242" s="16">
        <v>729.76</v>
      </c>
      <c r="S1242" s="1"/>
    </row>
    <row r="1243" spans="1:19" x14ac:dyDescent="0.2">
      <c r="A1243" s="39">
        <f t="shared" si="54"/>
        <v>43288</v>
      </c>
      <c r="B1243" s="16">
        <v>0.51</v>
      </c>
      <c r="C1243" s="16">
        <v>93.71</v>
      </c>
      <c r="D1243" s="16">
        <v>25.28</v>
      </c>
      <c r="E1243" s="16">
        <v>22.79</v>
      </c>
      <c r="F1243" s="16">
        <v>29.15</v>
      </c>
      <c r="G1243" s="16">
        <v>3.02</v>
      </c>
      <c r="H1243" s="16">
        <v>7.12</v>
      </c>
      <c r="I1243" s="16">
        <v>357.33</v>
      </c>
      <c r="J1243" s="38">
        <v>3.1680000000000001</v>
      </c>
      <c r="K1243" s="16">
        <v>14.71</v>
      </c>
      <c r="L1243" s="16">
        <v>25.39</v>
      </c>
      <c r="M1243" s="16">
        <v>34.620492186413244</v>
      </c>
      <c r="N1243" s="16">
        <f t="shared" si="55"/>
        <v>2.3535344790219743</v>
      </c>
      <c r="O1243" s="16">
        <v>8.0340000000000007</v>
      </c>
      <c r="P1243" s="124">
        <f t="shared" si="56"/>
        <v>0.54615907545887155</v>
      </c>
      <c r="Q1243" s="16">
        <v>730.04</v>
      </c>
      <c r="S1243" s="1"/>
    </row>
    <row r="1244" spans="1:19" x14ac:dyDescent="0.2">
      <c r="A1244" s="39">
        <f t="shared" si="54"/>
        <v>43289</v>
      </c>
      <c r="B1244" s="16">
        <v>0</v>
      </c>
      <c r="C1244" s="16">
        <v>90.42</v>
      </c>
      <c r="D1244" s="16">
        <v>25.91</v>
      </c>
      <c r="E1244" s="16">
        <v>23.66</v>
      </c>
      <c r="F1244" s="16">
        <v>29.71</v>
      </c>
      <c r="G1244" s="16">
        <v>3.91</v>
      </c>
      <c r="H1244" s="16">
        <v>9.2899999999999991</v>
      </c>
      <c r="I1244" s="16">
        <v>358.4</v>
      </c>
      <c r="J1244" s="38">
        <v>4.0599999999999996</v>
      </c>
      <c r="K1244" s="16">
        <v>18.010000000000002</v>
      </c>
      <c r="L1244" s="16">
        <v>25.42</v>
      </c>
      <c r="M1244" s="16">
        <v>41.186116897513145</v>
      </c>
      <c r="N1244" s="16">
        <f t="shared" si="55"/>
        <v>2.2868471347869597</v>
      </c>
      <c r="O1244" s="16">
        <v>9.5050000000000008</v>
      </c>
      <c r="P1244" s="124">
        <f t="shared" si="56"/>
        <v>0.52776235424764018</v>
      </c>
      <c r="Q1244" s="16">
        <v>730.13</v>
      </c>
      <c r="S1244" s="1"/>
    </row>
    <row r="1245" spans="1:19" x14ac:dyDescent="0.2">
      <c r="A1245" s="39">
        <f t="shared" si="54"/>
        <v>43290</v>
      </c>
      <c r="B1245" s="16">
        <v>0</v>
      </c>
      <c r="C1245" s="16">
        <v>90.21</v>
      </c>
      <c r="D1245" s="16">
        <v>26.2</v>
      </c>
      <c r="E1245" s="16">
        <v>23.76</v>
      </c>
      <c r="F1245" s="16">
        <v>31.04</v>
      </c>
      <c r="G1245" s="16">
        <v>2.67</v>
      </c>
      <c r="H1245" s="16">
        <v>6.37</v>
      </c>
      <c r="I1245" s="16">
        <v>8.81</v>
      </c>
      <c r="J1245" s="38">
        <v>3.9369999999999998</v>
      </c>
      <c r="K1245" s="16">
        <v>17.14</v>
      </c>
      <c r="L1245" s="16">
        <v>25.41</v>
      </c>
      <c r="M1245" s="16">
        <v>39.507882706774708</v>
      </c>
      <c r="N1245" s="16">
        <f t="shared" si="55"/>
        <v>2.3050106596718032</v>
      </c>
      <c r="O1245" s="16">
        <v>8.4079999999999995</v>
      </c>
      <c r="P1245" s="124">
        <f t="shared" si="56"/>
        <v>0.49054842473745619</v>
      </c>
      <c r="Q1245" s="16">
        <v>730.1</v>
      </c>
      <c r="S1245" s="1"/>
    </row>
    <row r="1246" spans="1:19" x14ac:dyDescent="0.2">
      <c r="A1246" s="39">
        <f t="shared" si="54"/>
        <v>43291</v>
      </c>
      <c r="B1246" s="16">
        <v>3.81</v>
      </c>
      <c r="C1246" s="16">
        <v>96.16</v>
      </c>
      <c r="D1246" s="16">
        <v>24.5</v>
      </c>
      <c r="E1246" s="16">
        <v>22.49</v>
      </c>
      <c r="F1246" s="16">
        <v>28.07</v>
      </c>
      <c r="G1246" s="16">
        <v>3.39</v>
      </c>
      <c r="H1246" s="16">
        <v>11.07</v>
      </c>
      <c r="I1246" s="16">
        <v>357.32</v>
      </c>
      <c r="J1246" s="38">
        <v>1.55</v>
      </c>
      <c r="K1246" s="16">
        <v>6.78</v>
      </c>
      <c r="L1246" s="16">
        <v>25.44</v>
      </c>
      <c r="M1246" s="16">
        <v>16.556492227885265</v>
      </c>
      <c r="N1246" s="16">
        <f t="shared" si="55"/>
        <v>2.4419605055877969</v>
      </c>
      <c r="O1246" s="16">
        <v>3.407</v>
      </c>
      <c r="P1246" s="124">
        <f t="shared" si="56"/>
        <v>0.50250737463126838</v>
      </c>
      <c r="Q1246" s="16">
        <v>730.23</v>
      </c>
      <c r="S1246" s="1"/>
    </row>
    <row r="1247" spans="1:19" x14ac:dyDescent="0.2">
      <c r="A1247" s="39">
        <f t="shared" si="54"/>
        <v>43292</v>
      </c>
      <c r="B1247" s="16">
        <v>0</v>
      </c>
      <c r="C1247" s="16">
        <v>97.16</v>
      </c>
      <c r="D1247" s="16">
        <v>24.41</v>
      </c>
      <c r="E1247" s="16">
        <v>23.29</v>
      </c>
      <c r="F1247" s="16">
        <v>28.32</v>
      </c>
      <c r="G1247" s="16">
        <v>3.18</v>
      </c>
      <c r="H1247" s="16">
        <v>7.82</v>
      </c>
      <c r="I1247" s="16">
        <v>314.97000000000003</v>
      </c>
      <c r="J1247" s="38">
        <v>2.645</v>
      </c>
      <c r="K1247" s="16">
        <v>13.3</v>
      </c>
      <c r="L1247" s="16">
        <v>25.51</v>
      </c>
      <c r="M1247" s="16">
        <v>30.570490760812746</v>
      </c>
      <c r="N1247" s="16">
        <f t="shared" si="55"/>
        <v>2.2985331399107327</v>
      </c>
      <c r="O1247" s="16">
        <v>8.2050000000000001</v>
      </c>
      <c r="P1247" s="124">
        <f t="shared" si="56"/>
        <v>0.61691729323308264</v>
      </c>
      <c r="Q1247" s="16">
        <v>730.01</v>
      </c>
      <c r="S1247" s="1"/>
    </row>
    <row r="1248" spans="1:19" x14ac:dyDescent="0.2">
      <c r="A1248" s="39">
        <f t="shared" si="54"/>
        <v>43293</v>
      </c>
      <c r="B1248" s="16">
        <v>0</v>
      </c>
      <c r="C1248" s="16">
        <v>94.12</v>
      </c>
      <c r="D1248" s="16">
        <v>25.38</v>
      </c>
      <c r="E1248" s="16">
        <v>23.41</v>
      </c>
      <c r="F1248" s="16">
        <v>28.9</v>
      </c>
      <c r="G1248" s="16">
        <v>3.5</v>
      </c>
      <c r="H1248" s="16">
        <v>10.02</v>
      </c>
      <c r="I1248" s="16">
        <v>334.43</v>
      </c>
      <c r="J1248" s="38">
        <v>4.0289999999999999</v>
      </c>
      <c r="K1248" s="16">
        <v>19.260000000000002</v>
      </c>
      <c r="L1248" s="16">
        <v>25.48</v>
      </c>
      <c r="M1248" s="16">
        <v>44.029109898246681</v>
      </c>
      <c r="N1248" s="16">
        <f t="shared" si="55"/>
        <v>2.2860389355268262</v>
      </c>
      <c r="O1248" s="16">
        <v>11.61</v>
      </c>
      <c r="P1248" s="124">
        <f t="shared" si="56"/>
        <v>0.60280373831775691</v>
      </c>
      <c r="Q1248" s="16">
        <v>730.27</v>
      </c>
      <c r="S1248" s="1"/>
    </row>
    <row r="1249" spans="1:19" x14ac:dyDescent="0.2">
      <c r="A1249" s="39">
        <f t="shared" ref="A1249:A1312" si="57">A1248+1</f>
        <v>43294</v>
      </c>
      <c r="B1249" s="16">
        <v>2.29</v>
      </c>
      <c r="C1249" s="16">
        <v>89.9</v>
      </c>
      <c r="D1249" s="16">
        <v>26.55</v>
      </c>
      <c r="E1249" s="16">
        <v>23.69</v>
      </c>
      <c r="F1249" s="16">
        <v>32.46</v>
      </c>
      <c r="G1249" s="16">
        <v>2.46</v>
      </c>
      <c r="H1249" s="16">
        <v>8.0399999999999991</v>
      </c>
      <c r="I1249" s="16">
        <v>26.97</v>
      </c>
      <c r="J1249" s="38">
        <v>4.78</v>
      </c>
      <c r="K1249" s="16">
        <v>21.25</v>
      </c>
      <c r="L1249" s="16">
        <v>25.44</v>
      </c>
      <c r="M1249" s="16">
        <v>49.51395662891273</v>
      </c>
      <c r="N1249" s="16">
        <f t="shared" si="55"/>
        <v>2.3300685472429521</v>
      </c>
      <c r="O1249" s="16">
        <v>11.702999999999999</v>
      </c>
      <c r="P1249" s="124">
        <f t="shared" si="56"/>
        <v>0.5507294117647058</v>
      </c>
      <c r="Q1249" s="16">
        <v>729.92</v>
      </c>
      <c r="S1249" s="1"/>
    </row>
    <row r="1250" spans="1:19" x14ac:dyDescent="0.2">
      <c r="A1250" s="39">
        <f t="shared" si="57"/>
        <v>43295</v>
      </c>
      <c r="B1250" s="16">
        <v>0</v>
      </c>
      <c r="C1250" s="16">
        <v>92.52</v>
      </c>
      <c r="D1250" s="16">
        <v>26.05</v>
      </c>
      <c r="E1250" s="16">
        <v>24.16</v>
      </c>
      <c r="F1250" s="16">
        <v>30.9</v>
      </c>
      <c r="G1250" s="16">
        <v>2.39</v>
      </c>
      <c r="H1250" s="16">
        <v>9.27</v>
      </c>
      <c r="I1250" s="16">
        <v>34.61</v>
      </c>
      <c r="J1250" s="38">
        <v>3.1619999999999999</v>
      </c>
      <c r="K1250" s="16">
        <v>14.08</v>
      </c>
      <c r="L1250" s="16">
        <v>25.42</v>
      </c>
      <c r="M1250" s="16">
        <v>32.657569895464597</v>
      </c>
      <c r="N1250" s="16">
        <f t="shared" si="55"/>
        <v>2.3194296800756105</v>
      </c>
      <c r="O1250" s="16">
        <v>6.9489999999999998</v>
      </c>
      <c r="P1250" s="124">
        <f t="shared" si="56"/>
        <v>0.49353693181818181</v>
      </c>
      <c r="Q1250" s="16">
        <v>729.93</v>
      </c>
      <c r="S1250" s="1"/>
    </row>
    <row r="1251" spans="1:19" x14ac:dyDescent="0.2">
      <c r="A1251" s="39">
        <f t="shared" si="57"/>
        <v>43296</v>
      </c>
      <c r="B1251" s="16">
        <v>9.0150000000000006</v>
      </c>
      <c r="C1251" s="16">
        <v>94.31</v>
      </c>
      <c r="D1251" s="16">
        <v>25.71</v>
      </c>
      <c r="E1251" s="16">
        <v>23.56</v>
      </c>
      <c r="F1251" s="16">
        <v>30.24</v>
      </c>
      <c r="G1251" s="16">
        <v>2.97</v>
      </c>
      <c r="H1251" s="16">
        <v>10.130000000000001</v>
      </c>
      <c r="I1251" s="16">
        <v>357.98</v>
      </c>
      <c r="J1251" s="38">
        <v>3.2320000000000002</v>
      </c>
      <c r="K1251" s="16">
        <v>14.78</v>
      </c>
      <c r="L1251" s="16">
        <v>25.44</v>
      </c>
      <c r="M1251" s="16">
        <v>34.611938583402377</v>
      </c>
      <c r="N1251" s="16">
        <f t="shared" si="55"/>
        <v>2.3418091057782395</v>
      </c>
      <c r="O1251" s="16">
        <v>7.8179999999999996</v>
      </c>
      <c r="P1251" s="124">
        <f t="shared" si="56"/>
        <v>0.52895805142083896</v>
      </c>
      <c r="Q1251" s="16">
        <v>729.65</v>
      </c>
      <c r="S1251" s="1"/>
    </row>
    <row r="1252" spans="1:19" x14ac:dyDescent="0.2">
      <c r="A1252" s="39">
        <f t="shared" si="57"/>
        <v>43297</v>
      </c>
      <c r="B1252" s="16">
        <v>27.939999999999998</v>
      </c>
      <c r="C1252" s="16">
        <v>97.66</v>
      </c>
      <c r="D1252" s="16">
        <v>24.44</v>
      </c>
      <c r="E1252" s="16">
        <v>22.17</v>
      </c>
      <c r="F1252" s="16">
        <v>29.36</v>
      </c>
      <c r="G1252" s="16">
        <v>3.01</v>
      </c>
      <c r="H1252" s="16">
        <v>8.66</v>
      </c>
      <c r="I1252" s="16">
        <v>348.38</v>
      </c>
      <c r="J1252" s="38">
        <v>1.613</v>
      </c>
      <c r="K1252" s="16">
        <v>7.35</v>
      </c>
      <c r="L1252" s="16">
        <v>25.5</v>
      </c>
      <c r="M1252" s="16">
        <v>17.630531005946914</v>
      </c>
      <c r="N1252" s="16">
        <f t="shared" si="55"/>
        <v>2.398711701489376</v>
      </c>
      <c r="O1252" s="16">
        <v>3.9079999999999999</v>
      </c>
      <c r="P1252" s="124">
        <f t="shared" si="56"/>
        <v>0.53170068027210882</v>
      </c>
      <c r="Q1252" s="16">
        <v>730.36</v>
      </c>
      <c r="S1252" s="1"/>
    </row>
    <row r="1253" spans="1:19" x14ac:dyDescent="0.2">
      <c r="A1253" s="39">
        <f t="shared" si="57"/>
        <v>43298</v>
      </c>
      <c r="B1253" s="16">
        <v>3.4299999999999997</v>
      </c>
      <c r="C1253" s="16">
        <v>99.11</v>
      </c>
      <c r="D1253" s="16">
        <v>24.71</v>
      </c>
      <c r="E1253" s="16">
        <v>23.5</v>
      </c>
      <c r="F1253" s="16">
        <v>27.68</v>
      </c>
      <c r="G1253" s="16">
        <v>2.71</v>
      </c>
      <c r="H1253" s="16">
        <v>7.76</v>
      </c>
      <c r="I1253" s="16">
        <v>319.52</v>
      </c>
      <c r="J1253" s="38">
        <v>1.8640000000000001</v>
      </c>
      <c r="K1253" s="16">
        <v>9.43</v>
      </c>
      <c r="L1253" s="16">
        <v>25.49</v>
      </c>
      <c r="M1253" s="16">
        <v>21.852900492220972</v>
      </c>
      <c r="N1253" s="16">
        <f t="shared" si="55"/>
        <v>2.3173807520913012</v>
      </c>
      <c r="O1253" s="16">
        <v>5.9119999999999999</v>
      </c>
      <c r="P1253" s="124">
        <f t="shared" si="56"/>
        <v>0.62693531283138915</v>
      </c>
      <c r="Q1253" s="16">
        <v>731.33</v>
      </c>
      <c r="S1253" s="1"/>
    </row>
    <row r="1254" spans="1:19" x14ac:dyDescent="0.2">
      <c r="A1254" s="39">
        <f t="shared" si="57"/>
        <v>43299</v>
      </c>
      <c r="B1254" s="16">
        <v>0</v>
      </c>
      <c r="C1254" s="16">
        <v>91.55</v>
      </c>
      <c r="D1254" s="16">
        <v>26.14</v>
      </c>
      <c r="E1254" s="16">
        <v>23.65</v>
      </c>
      <c r="F1254" s="16">
        <v>30.23</v>
      </c>
      <c r="G1254" s="16">
        <v>2.83</v>
      </c>
      <c r="H1254" s="16">
        <v>7.27</v>
      </c>
      <c r="I1254" s="16">
        <v>2.73</v>
      </c>
      <c r="J1254" s="38">
        <v>3.92</v>
      </c>
      <c r="K1254" s="16">
        <v>17.920000000000002</v>
      </c>
      <c r="L1254" s="16">
        <v>25.46</v>
      </c>
      <c r="M1254" s="16">
        <v>41.382417766611056</v>
      </c>
      <c r="N1254" s="16">
        <f t="shared" si="55"/>
        <v>2.3092867057260631</v>
      </c>
      <c r="O1254" s="16">
        <v>9.3919999999999995</v>
      </c>
      <c r="P1254" s="124">
        <f t="shared" si="56"/>
        <v>0.52410714285714277</v>
      </c>
      <c r="Q1254" s="16">
        <v>730.32</v>
      </c>
      <c r="S1254" s="1"/>
    </row>
    <row r="1255" spans="1:19" x14ac:dyDescent="0.2">
      <c r="A1255" s="39">
        <f t="shared" si="57"/>
        <v>43300</v>
      </c>
      <c r="B1255" s="16">
        <v>0</v>
      </c>
      <c r="C1255" s="16">
        <v>88.36</v>
      </c>
      <c r="D1255" s="16">
        <v>26.39</v>
      </c>
      <c r="E1255" s="16">
        <v>23.71</v>
      </c>
      <c r="F1255" s="16">
        <v>31.89</v>
      </c>
      <c r="G1255" s="16">
        <v>3.12</v>
      </c>
      <c r="H1255" s="16">
        <v>9.6199999999999992</v>
      </c>
      <c r="I1255" s="16">
        <v>36.46</v>
      </c>
      <c r="J1255" s="38">
        <v>4.1079999999999997</v>
      </c>
      <c r="K1255" s="16">
        <v>17.559999999999999</v>
      </c>
      <c r="L1255" s="16">
        <v>25.55</v>
      </c>
      <c r="M1255" s="16">
        <v>40.843108776774287</v>
      </c>
      <c r="N1255" s="16">
        <f t="shared" si="55"/>
        <v>2.3259173563083309</v>
      </c>
      <c r="O1255" s="16">
        <v>8.5229999999999997</v>
      </c>
      <c r="P1255" s="124">
        <f t="shared" ref="P1255:P1318" si="58">O1255/K1255</f>
        <v>0.48536446469248296</v>
      </c>
      <c r="Q1255" s="16">
        <v>729.63</v>
      </c>
      <c r="S1255" s="1"/>
    </row>
    <row r="1256" spans="1:19" x14ac:dyDescent="0.2">
      <c r="A1256" s="39">
        <f t="shared" si="57"/>
        <v>43301</v>
      </c>
      <c r="B1256" s="16">
        <v>12.95</v>
      </c>
      <c r="C1256" s="16">
        <v>92.11</v>
      </c>
      <c r="D1256" s="16">
        <v>25.53</v>
      </c>
      <c r="E1256" s="16">
        <v>22.71</v>
      </c>
      <c r="F1256" s="16">
        <v>29.59</v>
      </c>
      <c r="G1256" s="16">
        <v>2.86</v>
      </c>
      <c r="H1256" s="16">
        <v>9.33</v>
      </c>
      <c r="I1256" s="16">
        <v>13.34</v>
      </c>
      <c r="J1256" s="38">
        <v>3.74</v>
      </c>
      <c r="K1256" s="16">
        <v>17.170000000000002</v>
      </c>
      <c r="L1256" s="16">
        <v>25.56</v>
      </c>
      <c r="M1256" s="16">
        <v>39.914135649775744</v>
      </c>
      <c r="N1256" s="16">
        <f t="shared" si="55"/>
        <v>2.3246438934056926</v>
      </c>
      <c r="O1256" s="16">
        <v>9.4730000000000008</v>
      </c>
      <c r="P1256" s="124">
        <f t="shared" si="58"/>
        <v>0.5517181129877694</v>
      </c>
      <c r="Q1256" s="16">
        <v>729.27</v>
      </c>
      <c r="S1256" s="1"/>
    </row>
    <row r="1257" spans="1:19" x14ac:dyDescent="0.2">
      <c r="A1257" s="39">
        <f t="shared" si="57"/>
        <v>43302</v>
      </c>
      <c r="B1257" s="16">
        <v>9.27</v>
      </c>
      <c r="C1257" s="16">
        <v>97.03</v>
      </c>
      <c r="D1257" s="16">
        <v>24.87</v>
      </c>
      <c r="E1257" s="16">
        <v>23.05</v>
      </c>
      <c r="F1257" s="16">
        <v>30.8</v>
      </c>
      <c r="G1257" s="16">
        <v>3.03</v>
      </c>
      <c r="H1257" s="16">
        <v>8.43</v>
      </c>
      <c r="I1257" s="16">
        <v>317.67</v>
      </c>
      <c r="J1257" s="38">
        <v>2.7069999999999999</v>
      </c>
      <c r="K1257" s="16">
        <v>13.03</v>
      </c>
      <c r="L1257" s="16">
        <v>25.6</v>
      </c>
      <c r="M1257" s="16">
        <v>30.122938603274385</v>
      </c>
      <c r="N1257" s="16">
        <f t="shared" si="55"/>
        <v>2.3118141675575123</v>
      </c>
      <c r="O1257" s="16">
        <v>8.2889999999999997</v>
      </c>
      <c r="P1257" s="124">
        <f t="shared" si="58"/>
        <v>0.63614735226400609</v>
      </c>
      <c r="Q1257" s="16">
        <v>729.62</v>
      </c>
      <c r="S1257" s="1"/>
    </row>
    <row r="1258" spans="1:19" x14ac:dyDescent="0.2">
      <c r="A1258" s="39">
        <f t="shared" si="57"/>
        <v>43303</v>
      </c>
      <c r="B1258" s="16">
        <v>0</v>
      </c>
      <c r="C1258" s="16">
        <v>94.64</v>
      </c>
      <c r="D1258" s="16">
        <v>25.56</v>
      </c>
      <c r="E1258" s="16">
        <v>23.61</v>
      </c>
      <c r="F1258" s="16">
        <v>30.98</v>
      </c>
      <c r="G1258" s="16">
        <v>2.1800000000000002</v>
      </c>
      <c r="H1258" s="16">
        <v>6.02</v>
      </c>
      <c r="I1258" s="16">
        <v>4.34</v>
      </c>
      <c r="J1258" s="38">
        <v>2.952</v>
      </c>
      <c r="K1258" s="16">
        <v>13.21</v>
      </c>
      <c r="L1258" s="16">
        <v>25.55</v>
      </c>
      <c r="M1258" s="16">
        <v>31.131486158283124</v>
      </c>
      <c r="N1258" s="16">
        <f t="shared" si="55"/>
        <v>2.356660572163749</v>
      </c>
      <c r="O1258" s="16">
        <v>6.9749999999999996</v>
      </c>
      <c r="P1258" s="124">
        <f t="shared" si="58"/>
        <v>0.528009084027252</v>
      </c>
      <c r="Q1258" s="16">
        <v>729.56</v>
      </c>
      <c r="S1258" s="1"/>
    </row>
    <row r="1259" spans="1:19" x14ac:dyDescent="0.2">
      <c r="A1259" s="39">
        <f t="shared" si="57"/>
        <v>43304</v>
      </c>
      <c r="B1259" s="16">
        <v>59.05</v>
      </c>
      <c r="C1259" s="16">
        <v>100</v>
      </c>
      <c r="D1259" s="16">
        <v>23.87</v>
      </c>
      <c r="E1259" s="16">
        <v>22.79</v>
      </c>
      <c r="F1259" s="16">
        <v>24.7</v>
      </c>
      <c r="G1259" s="16">
        <v>2.48</v>
      </c>
      <c r="H1259" s="16">
        <v>7.76</v>
      </c>
      <c r="I1259" s="16">
        <v>314.66000000000003</v>
      </c>
      <c r="J1259" s="38">
        <v>0.441</v>
      </c>
      <c r="K1259" s="16">
        <v>2.33</v>
      </c>
      <c r="L1259" s="16">
        <v>25.76</v>
      </c>
      <c r="M1259" s="16">
        <v>6.0120597162450204</v>
      </c>
      <c r="N1259" s="16">
        <f t="shared" si="55"/>
        <v>2.580283140019322</v>
      </c>
      <c r="O1259" s="16">
        <v>1.333</v>
      </c>
      <c r="P1259" s="124">
        <f t="shared" si="58"/>
        <v>0.57210300429184546</v>
      </c>
      <c r="Q1259" s="16">
        <v>730.67</v>
      </c>
      <c r="S1259" s="1"/>
    </row>
    <row r="1260" spans="1:19" x14ac:dyDescent="0.2">
      <c r="A1260" s="39">
        <f t="shared" si="57"/>
        <v>43305</v>
      </c>
      <c r="B1260" s="16">
        <v>7.37</v>
      </c>
      <c r="C1260" s="16">
        <v>98.09</v>
      </c>
      <c r="D1260" s="16">
        <v>24.95</v>
      </c>
      <c r="E1260" s="16">
        <v>23.73</v>
      </c>
      <c r="F1260" s="16">
        <v>29.24</v>
      </c>
      <c r="G1260" s="16">
        <v>2.89</v>
      </c>
      <c r="H1260" s="16">
        <v>7.8</v>
      </c>
      <c r="I1260" s="16">
        <v>352.22</v>
      </c>
      <c r="J1260" s="38">
        <v>2.0760000000000001</v>
      </c>
      <c r="K1260" s="16">
        <v>10.31</v>
      </c>
      <c r="L1260" s="16">
        <v>25.62</v>
      </c>
      <c r="M1260" s="16">
        <v>24.07260367355649</v>
      </c>
      <c r="N1260" s="16">
        <f t="shared" si="55"/>
        <v>2.3348791147969434</v>
      </c>
      <c r="O1260" s="16">
        <v>6.0940000000000003</v>
      </c>
      <c r="P1260" s="124">
        <f t="shared" si="58"/>
        <v>0.59107662463627542</v>
      </c>
      <c r="Q1260" s="16">
        <v>731.47</v>
      </c>
      <c r="S1260" s="1"/>
    </row>
    <row r="1261" spans="1:19" x14ac:dyDescent="0.2">
      <c r="A1261" s="39">
        <f t="shared" si="57"/>
        <v>43306</v>
      </c>
      <c r="B1261" s="16">
        <v>9.4</v>
      </c>
      <c r="C1261" s="16">
        <v>98.76</v>
      </c>
      <c r="D1261" s="16">
        <v>24.55</v>
      </c>
      <c r="E1261" s="16">
        <v>23.3</v>
      </c>
      <c r="F1261" s="16">
        <v>27.59</v>
      </c>
      <c r="G1261" s="16">
        <v>2.0699999999999998</v>
      </c>
      <c r="H1261" s="16">
        <v>5.78</v>
      </c>
      <c r="I1261" s="16">
        <v>336.64</v>
      </c>
      <c r="J1261" s="38">
        <v>1.149</v>
      </c>
      <c r="K1261" s="16">
        <v>5.41</v>
      </c>
      <c r="L1261" s="16">
        <v>25.64</v>
      </c>
      <c r="M1261" s="16">
        <v>13.010202979591448</v>
      </c>
      <c r="N1261" s="16">
        <f t="shared" si="55"/>
        <v>2.4048434343052585</v>
      </c>
      <c r="O1261" s="16">
        <v>3.1709999999999998</v>
      </c>
      <c r="P1261" s="124">
        <f t="shared" si="58"/>
        <v>0.58613678373382616</v>
      </c>
      <c r="Q1261" s="16">
        <v>731.06</v>
      </c>
      <c r="S1261" s="1"/>
    </row>
    <row r="1262" spans="1:19" x14ac:dyDescent="0.2">
      <c r="A1262" s="39">
        <f t="shared" si="57"/>
        <v>43307</v>
      </c>
      <c r="B1262" s="16">
        <v>18.29</v>
      </c>
      <c r="C1262" s="16">
        <v>99.06</v>
      </c>
      <c r="D1262" s="16">
        <v>24.08</v>
      </c>
      <c r="E1262" s="16">
        <v>22.74</v>
      </c>
      <c r="F1262" s="16">
        <v>29.38</v>
      </c>
      <c r="G1262" s="16">
        <v>2.2200000000000002</v>
      </c>
      <c r="H1262" s="16">
        <v>7.8</v>
      </c>
      <c r="I1262" s="16">
        <v>306.89999999999998</v>
      </c>
      <c r="J1262" s="38">
        <v>1.3680000000000001</v>
      </c>
      <c r="K1262" s="16">
        <v>6.55</v>
      </c>
      <c r="L1262" s="16">
        <v>25.71</v>
      </c>
      <c r="M1262" s="16">
        <v>15.707439129018573</v>
      </c>
      <c r="N1262" s="16">
        <f t="shared" si="55"/>
        <v>2.398082309773828</v>
      </c>
      <c r="O1262" s="16">
        <v>4.1230000000000002</v>
      </c>
      <c r="P1262" s="124">
        <f t="shared" si="58"/>
        <v>0.62946564885496192</v>
      </c>
      <c r="Q1262" s="16">
        <v>730.86</v>
      </c>
      <c r="S1262" s="1"/>
    </row>
    <row r="1263" spans="1:19" x14ac:dyDescent="0.2">
      <c r="A1263" s="39">
        <f t="shared" si="57"/>
        <v>43308</v>
      </c>
      <c r="B1263" s="16">
        <v>6.73</v>
      </c>
      <c r="C1263" s="16">
        <v>96.94</v>
      </c>
      <c r="D1263" s="16">
        <v>24.17</v>
      </c>
      <c r="E1263" s="16">
        <v>22.41</v>
      </c>
      <c r="F1263" s="16">
        <v>28.66</v>
      </c>
      <c r="G1263" s="16">
        <v>2.65</v>
      </c>
      <c r="H1263" s="16">
        <v>6.72</v>
      </c>
      <c r="I1263" s="16">
        <v>311.66000000000003</v>
      </c>
      <c r="J1263" s="38">
        <v>2.3380000000000001</v>
      </c>
      <c r="K1263" s="16">
        <v>11.36</v>
      </c>
      <c r="L1263" s="16">
        <v>25.79</v>
      </c>
      <c r="M1263" s="16">
        <v>26.483423722165149</v>
      </c>
      <c r="N1263" s="16">
        <f t="shared" si="55"/>
        <v>2.3312872994863687</v>
      </c>
      <c r="O1263" s="16">
        <v>7.1280000000000001</v>
      </c>
      <c r="P1263" s="124">
        <f t="shared" si="58"/>
        <v>0.62746478873239442</v>
      </c>
      <c r="Q1263" s="16">
        <v>731.38</v>
      </c>
      <c r="S1263" s="1"/>
    </row>
    <row r="1264" spans="1:19" x14ac:dyDescent="0.2">
      <c r="A1264" s="39">
        <f t="shared" si="57"/>
        <v>43309</v>
      </c>
      <c r="B1264" s="16">
        <v>13.97</v>
      </c>
      <c r="C1264" s="16">
        <v>97.74</v>
      </c>
      <c r="D1264" s="16">
        <v>24.69</v>
      </c>
      <c r="E1264" s="16">
        <v>23.65</v>
      </c>
      <c r="F1264" s="16">
        <v>28.59</v>
      </c>
      <c r="G1264" s="16">
        <v>2.72</v>
      </c>
      <c r="H1264" s="16">
        <v>7.51</v>
      </c>
      <c r="I1264" s="16">
        <v>307.8</v>
      </c>
      <c r="J1264" s="38">
        <v>2.335</v>
      </c>
      <c r="K1264" s="16">
        <v>11.28</v>
      </c>
      <c r="L1264" s="16">
        <v>25.73</v>
      </c>
      <c r="M1264" s="16">
        <v>25.809676285006052</v>
      </c>
      <c r="N1264" s="16">
        <f t="shared" si="55"/>
        <v>2.2880918692381251</v>
      </c>
      <c r="O1264" s="16">
        <v>7.335</v>
      </c>
      <c r="P1264" s="124">
        <f t="shared" si="58"/>
        <v>0.6502659574468086</v>
      </c>
      <c r="Q1264" s="16">
        <v>731.38</v>
      </c>
      <c r="S1264" s="1"/>
    </row>
    <row r="1265" spans="1:19" x14ac:dyDescent="0.2">
      <c r="A1265" s="39">
        <f t="shared" si="57"/>
        <v>43310</v>
      </c>
      <c r="B1265" s="16">
        <v>14.095000000000001</v>
      </c>
      <c r="C1265" s="16">
        <v>97.68</v>
      </c>
      <c r="D1265" s="16">
        <v>24.76</v>
      </c>
      <c r="E1265" s="16">
        <v>23.19</v>
      </c>
      <c r="F1265" s="16">
        <v>28.36</v>
      </c>
      <c r="G1265" s="16">
        <v>3.16</v>
      </c>
      <c r="H1265" s="16">
        <v>7.88</v>
      </c>
      <c r="I1265" s="16">
        <v>319.06</v>
      </c>
      <c r="J1265" s="38">
        <v>2.6419999999999999</v>
      </c>
      <c r="K1265" s="16">
        <v>13.25</v>
      </c>
      <c r="L1265" s="16">
        <v>25.72</v>
      </c>
      <c r="M1265" s="16">
        <v>30.088896991291737</v>
      </c>
      <c r="N1265" s="16">
        <f t="shared" si="55"/>
        <v>2.2708601502861687</v>
      </c>
      <c r="O1265" s="16">
        <v>8.4280000000000008</v>
      </c>
      <c r="P1265" s="124">
        <f t="shared" si="58"/>
        <v>0.63607547169811329</v>
      </c>
      <c r="Q1265" s="16">
        <v>730.89</v>
      </c>
      <c r="S1265" s="1"/>
    </row>
    <row r="1266" spans="1:19" x14ac:dyDescent="0.2">
      <c r="A1266" s="39">
        <f t="shared" si="57"/>
        <v>43311</v>
      </c>
      <c r="B1266" s="16">
        <v>6.86</v>
      </c>
      <c r="C1266" s="16">
        <v>99.83</v>
      </c>
      <c r="D1266" s="16">
        <v>23.27</v>
      </c>
      <c r="E1266" s="16">
        <v>21.83</v>
      </c>
      <c r="F1266" s="16">
        <v>25.62</v>
      </c>
      <c r="G1266" s="16">
        <v>3.39</v>
      </c>
      <c r="H1266" s="16">
        <v>8.25</v>
      </c>
      <c r="I1266" s="16">
        <v>310.76</v>
      </c>
      <c r="J1266" s="38">
        <v>1.1359999999999999</v>
      </c>
      <c r="K1266" s="16">
        <v>6.26</v>
      </c>
      <c r="L1266" s="16">
        <v>25.92</v>
      </c>
      <c r="M1266" s="16">
        <v>14.896315643503106</v>
      </c>
      <c r="N1266" s="16">
        <f t="shared" si="55"/>
        <v>2.3796031379397933</v>
      </c>
      <c r="O1266" s="16">
        <v>3.9990000000000001</v>
      </c>
      <c r="P1266" s="124">
        <f t="shared" si="58"/>
        <v>0.63881789137380196</v>
      </c>
      <c r="Q1266" s="16">
        <v>731.11</v>
      </c>
      <c r="S1266" s="1"/>
    </row>
    <row r="1267" spans="1:19" x14ac:dyDescent="0.2">
      <c r="A1267" s="39">
        <f t="shared" si="57"/>
        <v>43312</v>
      </c>
      <c r="B1267" s="16">
        <v>2.79</v>
      </c>
      <c r="C1267" s="16">
        <v>97.24</v>
      </c>
      <c r="D1267" s="16">
        <v>24.51</v>
      </c>
      <c r="E1267" s="16">
        <v>22.82</v>
      </c>
      <c r="F1267" s="16">
        <v>30.36</v>
      </c>
      <c r="G1267" s="16">
        <v>2.88</v>
      </c>
      <c r="H1267" s="16">
        <v>8.02</v>
      </c>
      <c r="I1267" s="16">
        <v>329.81</v>
      </c>
      <c r="J1267" s="38">
        <v>2.5960000000000001</v>
      </c>
      <c r="K1267" s="16">
        <v>12.44</v>
      </c>
      <c r="L1267" s="16">
        <v>25.76</v>
      </c>
      <c r="M1267" s="16">
        <v>28.589856463629474</v>
      </c>
      <c r="N1267" s="16">
        <f t="shared" si="55"/>
        <v>2.2982199729605686</v>
      </c>
      <c r="O1267" s="16">
        <v>7.8049999999999997</v>
      </c>
      <c r="P1267" s="124">
        <f t="shared" si="58"/>
        <v>0.627411575562701</v>
      </c>
      <c r="Q1267" s="16">
        <v>730.82</v>
      </c>
      <c r="S1267" s="1"/>
    </row>
    <row r="1268" spans="1:19" x14ac:dyDescent="0.2">
      <c r="A1268" s="39">
        <f t="shared" si="57"/>
        <v>43313</v>
      </c>
      <c r="B1268" s="16">
        <v>16.260000000000002</v>
      </c>
      <c r="C1268" s="16">
        <v>97.99</v>
      </c>
      <c r="D1268" s="16">
        <v>23.93</v>
      </c>
      <c r="E1268" s="16">
        <v>22.39</v>
      </c>
      <c r="F1268" s="16">
        <v>28.75</v>
      </c>
      <c r="G1268" s="16">
        <v>2.17</v>
      </c>
      <c r="H1268" s="16">
        <v>10.25</v>
      </c>
      <c r="I1268" s="16">
        <v>322.70999999999998</v>
      </c>
      <c r="J1268" s="38">
        <v>1.772</v>
      </c>
      <c r="K1268" s="16">
        <v>9.1300000000000008</v>
      </c>
      <c r="L1268" s="16">
        <v>25.86</v>
      </c>
      <c r="M1268" s="16">
        <v>21.536330780788433</v>
      </c>
      <c r="N1268" s="16">
        <f t="shared" si="55"/>
        <v>2.3588533166252388</v>
      </c>
      <c r="O1268" s="16">
        <v>4.7450000000000001</v>
      </c>
      <c r="P1268" s="124">
        <f t="shared" si="58"/>
        <v>0.51971522453450159</v>
      </c>
      <c r="Q1268" s="16">
        <v>730.12</v>
      </c>
      <c r="S1268" s="1"/>
    </row>
    <row r="1269" spans="1:19" x14ac:dyDescent="0.2">
      <c r="A1269" s="39">
        <f t="shared" si="57"/>
        <v>43314</v>
      </c>
      <c r="B1269" s="16">
        <v>0</v>
      </c>
      <c r="C1269" s="16">
        <v>88.93</v>
      </c>
      <c r="D1269" s="16">
        <v>25.75</v>
      </c>
      <c r="E1269" s="16">
        <v>22.27</v>
      </c>
      <c r="F1269" s="16">
        <v>31.13</v>
      </c>
      <c r="G1269" s="16">
        <v>1.81</v>
      </c>
      <c r="H1269" s="16">
        <v>6.37</v>
      </c>
      <c r="I1269" s="16">
        <v>110.8</v>
      </c>
      <c r="J1269" s="38">
        <v>4.532</v>
      </c>
      <c r="K1269" s="16">
        <v>20.84</v>
      </c>
      <c r="L1269" s="16">
        <v>25.89</v>
      </c>
      <c r="M1269" s="16">
        <v>47.900695261044724</v>
      </c>
      <c r="N1269" s="16">
        <f t="shared" si="55"/>
        <v>2.2984978532171172</v>
      </c>
      <c r="O1269" s="16">
        <v>12.129</v>
      </c>
      <c r="P1269" s="124">
        <f t="shared" si="58"/>
        <v>0.58200575815738964</v>
      </c>
      <c r="Q1269" s="16">
        <v>729.95</v>
      </c>
      <c r="S1269" s="1"/>
    </row>
    <row r="1270" spans="1:19" x14ac:dyDescent="0.2">
      <c r="A1270" s="39">
        <f t="shared" si="57"/>
        <v>43315</v>
      </c>
      <c r="B1270" s="16">
        <v>4.32</v>
      </c>
      <c r="C1270" s="16">
        <v>95.51</v>
      </c>
      <c r="D1270" s="16">
        <v>24.51</v>
      </c>
      <c r="E1270" s="16">
        <v>22.65</v>
      </c>
      <c r="F1270" s="16">
        <v>29.17</v>
      </c>
      <c r="G1270" s="16">
        <v>3.08</v>
      </c>
      <c r="H1270" s="16">
        <v>7.76</v>
      </c>
      <c r="I1270" s="16">
        <v>8.51</v>
      </c>
      <c r="J1270" s="38">
        <v>1.946</v>
      </c>
      <c r="K1270" s="16">
        <v>8.76</v>
      </c>
      <c r="L1270" s="16">
        <v>25.89</v>
      </c>
      <c r="M1270" s="16">
        <v>20.46211920266596</v>
      </c>
      <c r="N1270" s="16">
        <f t="shared" si="55"/>
        <v>2.3358583564687168</v>
      </c>
      <c r="O1270" s="16">
        <v>4.5780000000000003</v>
      </c>
      <c r="P1270" s="124">
        <f t="shared" si="58"/>
        <v>0.52260273972602744</v>
      </c>
      <c r="Q1270" s="16">
        <v>730.63</v>
      </c>
      <c r="S1270" s="1"/>
    </row>
    <row r="1271" spans="1:19" x14ac:dyDescent="0.2">
      <c r="A1271" s="39">
        <f t="shared" si="57"/>
        <v>43316</v>
      </c>
      <c r="B1271" s="16">
        <v>28.954999999999998</v>
      </c>
      <c r="C1271" s="16">
        <v>98.65</v>
      </c>
      <c r="D1271" s="16">
        <v>23.95</v>
      </c>
      <c r="E1271" s="16">
        <v>22.05</v>
      </c>
      <c r="F1271" s="16">
        <v>29.1</v>
      </c>
      <c r="G1271" s="16">
        <v>2.64</v>
      </c>
      <c r="H1271" s="16">
        <v>10.02</v>
      </c>
      <c r="I1271" s="16">
        <v>318.77999999999997</v>
      </c>
      <c r="J1271" s="38">
        <v>1.736</v>
      </c>
      <c r="K1271" s="16">
        <v>8.7100000000000009</v>
      </c>
      <c r="L1271" s="16">
        <v>25.92</v>
      </c>
      <c r="M1271" s="16">
        <v>20.580141644209856</v>
      </c>
      <c r="N1271" s="16">
        <f t="shared" si="55"/>
        <v>2.3628176399781693</v>
      </c>
      <c r="O1271" s="16">
        <v>5.0839999999999996</v>
      </c>
      <c r="P1271" s="124">
        <f t="shared" si="58"/>
        <v>0.58369690011481046</v>
      </c>
      <c r="Q1271" s="16">
        <v>730.48</v>
      </c>
      <c r="S1271" s="1"/>
    </row>
    <row r="1272" spans="1:19" x14ac:dyDescent="0.2">
      <c r="A1272" s="39">
        <f t="shared" si="57"/>
        <v>43317</v>
      </c>
      <c r="B1272" s="16">
        <v>0.25</v>
      </c>
      <c r="C1272" s="16">
        <v>89.58</v>
      </c>
      <c r="D1272" s="16">
        <v>25.83</v>
      </c>
      <c r="E1272" s="16">
        <v>22.86</v>
      </c>
      <c r="F1272" s="16">
        <v>30.52</v>
      </c>
      <c r="G1272" s="16">
        <v>3.48</v>
      </c>
      <c r="H1272" s="16">
        <v>9.31</v>
      </c>
      <c r="I1272" s="16">
        <v>20.16</v>
      </c>
      <c r="J1272" s="38">
        <v>4.6779999999999999</v>
      </c>
      <c r="K1272" s="16">
        <v>21.15</v>
      </c>
      <c r="L1272" s="16">
        <v>25.89</v>
      </c>
      <c r="M1272" s="16">
        <v>47.975517687382229</v>
      </c>
      <c r="N1272" s="16">
        <f t="shared" si="55"/>
        <v>2.2683459899471505</v>
      </c>
      <c r="O1272" s="16">
        <v>10.881</v>
      </c>
      <c r="P1272" s="124">
        <f t="shared" si="58"/>
        <v>0.51446808510638298</v>
      </c>
      <c r="Q1272" s="16">
        <v>729.75</v>
      </c>
      <c r="S1272" s="1"/>
    </row>
    <row r="1273" spans="1:19" x14ac:dyDescent="0.2">
      <c r="A1273" s="39">
        <f t="shared" si="57"/>
        <v>43318</v>
      </c>
      <c r="B1273" s="16">
        <v>3.1749999999999998</v>
      </c>
      <c r="C1273" s="16">
        <v>96</v>
      </c>
      <c r="D1273" s="16">
        <v>25.04</v>
      </c>
      <c r="E1273" s="16">
        <v>23.75</v>
      </c>
      <c r="F1273" s="16">
        <v>29.94</v>
      </c>
      <c r="G1273" s="16">
        <v>3.02</v>
      </c>
      <c r="H1273" s="16">
        <v>8.9</v>
      </c>
      <c r="I1273" s="16">
        <v>346.12</v>
      </c>
      <c r="J1273" s="38">
        <v>2.7120000000000002</v>
      </c>
      <c r="K1273" s="16">
        <v>13.43</v>
      </c>
      <c r="L1273" s="16">
        <v>25.84</v>
      </c>
      <c r="M1273" s="16">
        <v>30.693697204181412</v>
      </c>
      <c r="N1273" s="16">
        <f t="shared" si="55"/>
        <v>2.285457721830336</v>
      </c>
      <c r="O1273" s="16">
        <v>7.5490000000000004</v>
      </c>
      <c r="P1273" s="124">
        <f t="shared" si="58"/>
        <v>0.56209977661950861</v>
      </c>
      <c r="Q1273" s="16">
        <v>729.15</v>
      </c>
      <c r="S1273" s="1"/>
    </row>
    <row r="1274" spans="1:19" x14ac:dyDescent="0.2">
      <c r="A1274" s="39">
        <f t="shared" si="57"/>
        <v>43319</v>
      </c>
      <c r="B1274" s="16">
        <v>3.3049999999999997</v>
      </c>
      <c r="C1274" s="16">
        <v>96.77</v>
      </c>
      <c r="D1274" s="16">
        <v>25.43</v>
      </c>
      <c r="E1274" s="16">
        <v>23.61</v>
      </c>
      <c r="F1274" s="16">
        <v>30.59</v>
      </c>
      <c r="G1274" s="16">
        <v>2.44</v>
      </c>
      <c r="H1274" s="16">
        <v>9.02</v>
      </c>
      <c r="I1274" s="16">
        <v>331.18</v>
      </c>
      <c r="J1274" s="38">
        <v>3.3719999999999999</v>
      </c>
      <c r="K1274" s="16">
        <v>16.41</v>
      </c>
      <c r="L1274" s="16">
        <v>25.79</v>
      </c>
      <c r="M1274" s="16">
        <v>37.528803610138866</v>
      </c>
      <c r="N1274" s="16">
        <f t="shared" si="55"/>
        <v>2.2869472035428924</v>
      </c>
      <c r="O1274" s="16">
        <v>10.371</v>
      </c>
      <c r="P1274" s="124">
        <f t="shared" si="58"/>
        <v>0.63199268738574044</v>
      </c>
      <c r="Q1274" s="16">
        <v>729.35</v>
      </c>
      <c r="S1274" s="1"/>
    </row>
    <row r="1275" spans="1:19" x14ac:dyDescent="0.2">
      <c r="A1275" s="39">
        <f t="shared" si="57"/>
        <v>43320</v>
      </c>
      <c r="B1275" s="16">
        <v>0.125</v>
      </c>
      <c r="C1275" s="16">
        <v>96.22</v>
      </c>
      <c r="D1275" s="16">
        <v>25.87</v>
      </c>
      <c r="E1275" s="16">
        <v>23.74</v>
      </c>
      <c r="F1275" s="16">
        <v>29.5</v>
      </c>
      <c r="G1275" s="16">
        <v>3.19</v>
      </c>
      <c r="H1275" s="16">
        <v>7.9</v>
      </c>
      <c r="I1275" s="16">
        <v>340.34</v>
      </c>
      <c r="J1275" s="38">
        <v>3.0760000000000001</v>
      </c>
      <c r="K1275" s="16">
        <v>14.83</v>
      </c>
      <c r="L1275" s="16">
        <v>25.76</v>
      </c>
      <c r="M1275" s="16">
        <v>34.029775178480861</v>
      </c>
      <c r="N1275" s="16">
        <f t="shared" si="55"/>
        <v>2.2946578003021485</v>
      </c>
      <c r="O1275" s="16">
        <v>8.702</v>
      </c>
      <c r="P1275" s="124">
        <f t="shared" si="58"/>
        <v>0.58678354686446388</v>
      </c>
      <c r="Q1275" s="16">
        <v>729.46</v>
      </c>
      <c r="S1275" s="1"/>
    </row>
    <row r="1276" spans="1:19" x14ac:dyDescent="0.2">
      <c r="A1276" s="39">
        <f t="shared" si="57"/>
        <v>43321</v>
      </c>
      <c r="B1276" s="16">
        <v>17.274999999999999</v>
      </c>
      <c r="C1276" s="16">
        <v>95.63</v>
      </c>
      <c r="D1276" s="16">
        <v>25.24</v>
      </c>
      <c r="E1276" s="16">
        <v>22.73</v>
      </c>
      <c r="F1276" s="16">
        <v>30.56</v>
      </c>
      <c r="G1276" s="16">
        <v>2.68</v>
      </c>
      <c r="H1276" s="16">
        <v>7.35</v>
      </c>
      <c r="I1276" s="16">
        <v>339.71</v>
      </c>
      <c r="J1276" s="38">
        <v>2.375</v>
      </c>
      <c r="K1276" s="16">
        <v>10.6</v>
      </c>
      <c r="L1276" s="16">
        <v>25.86</v>
      </c>
      <c r="M1276" s="16">
        <v>24.689067890551893</v>
      </c>
      <c r="N1276" s="16">
        <f t="shared" si="55"/>
        <v>2.329157348165273</v>
      </c>
      <c r="O1276" s="16">
        <v>5.89</v>
      </c>
      <c r="P1276" s="124">
        <f t="shared" si="58"/>
        <v>0.55566037735849061</v>
      </c>
      <c r="Q1276" s="16">
        <v>729.83</v>
      </c>
      <c r="S1276" s="1"/>
    </row>
    <row r="1277" spans="1:19" x14ac:dyDescent="0.2">
      <c r="A1277" s="39">
        <f t="shared" si="57"/>
        <v>43322</v>
      </c>
      <c r="B1277" s="16">
        <v>11.43</v>
      </c>
      <c r="C1277" s="16">
        <v>97.69</v>
      </c>
      <c r="D1277" s="16">
        <v>24.85</v>
      </c>
      <c r="E1277" s="16">
        <v>22.29</v>
      </c>
      <c r="F1277" s="16">
        <v>29.59</v>
      </c>
      <c r="G1277" s="16">
        <v>2.66</v>
      </c>
      <c r="H1277" s="16">
        <v>8.6</v>
      </c>
      <c r="I1277" s="16">
        <v>347.28</v>
      </c>
      <c r="J1277" s="38">
        <v>2.0070000000000001</v>
      </c>
      <c r="K1277" s="16">
        <v>9.68</v>
      </c>
      <c r="L1277" s="16">
        <v>25.89</v>
      </c>
      <c r="M1277" s="16">
        <v>22.521982327737778</v>
      </c>
      <c r="N1277" s="16">
        <f t="shared" si="55"/>
        <v>2.3266510669150597</v>
      </c>
      <c r="O1277" s="16">
        <v>5.0369999999999999</v>
      </c>
      <c r="P1277" s="124">
        <f t="shared" si="58"/>
        <v>0.52035123966942154</v>
      </c>
      <c r="Q1277" s="16">
        <v>730.57</v>
      </c>
      <c r="S1277" s="1"/>
    </row>
    <row r="1278" spans="1:19" x14ac:dyDescent="0.2">
      <c r="A1278" s="39">
        <f t="shared" si="57"/>
        <v>43323</v>
      </c>
      <c r="B1278" s="16">
        <v>8.6350000000000016</v>
      </c>
      <c r="C1278" s="16">
        <v>95.36</v>
      </c>
      <c r="D1278" s="16">
        <v>25.5</v>
      </c>
      <c r="E1278" s="16">
        <v>23.94</v>
      </c>
      <c r="F1278" s="16">
        <v>29.88</v>
      </c>
      <c r="G1278" s="16">
        <v>3.23</v>
      </c>
      <c r="H1278" s="16">
        <v>8.27</v>
      </c>
      <c r="I1278" s="16">
        <v>356.5</v>
      </c>
      <c r="J1278" s="38">
        <v>2.7050000000000001</v>
      </c>
      <c r="K1278" s="16">
        <v>12.54</v>
      </c>
      <c r="L1278" s="16">
        <v>25.89</v>
      </c>
      <c r="M1278" s="16">
        <v>28.621306074699735</v>
      </c>
      <c r="N1278" s="16">
        <f t="shared" si="55"/>
        <v>2.2824008034050829</v>
      </c>
      <c r="O1278" s="16">
        <v>6.1929999999999996</v>
      </c>
      <c r="P1278" s="124">
        <f t="shared" si="58"/>
        <v>0.493859649122807</v>
      </c>
      <c r="Q1278" s="16">
        <v>730.63</v>
      </c>
      <c r="S1278" s="1"/>
    </row>
    <row r="1279" spans="1:19" x14ac:dyDescent="0.2">
      <c r="A1279" s="39">
        <f t="shared" si="57"/>
        <v>43324</v>
      </c>
      <c r="B1279" s="16">
        <v>0.125</v>
      </c>
      <c r="C1279" s="16">
        <v>95.79</v>
      </c>
      <c r="D1279" s="16">
        <v>25.53</v>
      </c>
      <c r="E1279" s="16">
        <v>23.66</v>
      </c>
      <c r="F1279" s="16">
        <v>28.86</v>
      </c>
      <c r="G1279" s="16">
        <v>3.79</v>
      </c>
      <c r="H1279" s="16">
        <v>9.39</v>
      </c>
      <c r="I1279" s="16">
        <v>343.99</v>
      </c>
      <c r="J1279" s="38">
        <v>3.2850000000000001</v>
      </c>
      <c r="K1279" s="16">
        <v>16.23</v>
      </c>
      <c r="L1279" s="16">
        <v>25.89</v>
      </c>
      <c r="M1279" s="16">
        <v>36.863868976081882</v>
      </c>
      <c r="N1279" s="16">
        <f t="shared" si="55"/>
        <v>2.2713412801036279</v>
      </c>
      <c r="O1279" s="16">
        <v>9.4550000000000001</v>
      </c>
      <c r="P1279" s="124">
        <f t="shared" si="58"/>
        <v>0.58256315465187924</v>
      </c>
      <c r="Q1279" s="16">
        <v>730.6</v>
      </c>
      <c r="S1279" s="1"/>
    </row>
    <row r="1280" spans="1:19" x14ac:dyDescent="0.2">
      <c r="A1280" s="39">
        <f t="shared" si="57"/>
        <v>43325</v>
      </c>
      <c r="B1280" s="16">
        <v>11.68</v>
      </c>
      <c r="C1280" s="16">
        <v>97.62</v>
      </c>
      <c r="D1280" s="16">
        <v>24.86</v>
      </c>
      <c r="E1280" s="16">
        <v>23.3</v>
      </c>
      <c r="F1280" s="16">
        <v>29.68</v>
      </c>
      <c r="G1280" s="16">
        <v>2.97</v>
      </c>
      <c r="H1280" s="16">
        <v>10.07</v>
      </c>
      <c r="I1280" s="16">
        <v>322.7</v>
      </c>
      <c r="J1280" s="38">
        <v>2.0510000000000002</v>
      </c>
      <c r="K1280" s="16">
        <v>9.6199999999999992</v>
      </c>
      <c r="L1280" s="16">
        <v>25.93</v>
      </c>
      <c r="M1280" s="16">
        <v>22.420289491941901</v>
      </c>
      <c r="N1280" s="16">
        <f t="shared" si="55"/>
        <v>2.3305914232787841</v>
      </c>
      <c r="O1280" s="16">
        <v>5.0599999999999996</v>
      </c>
      <c r="P1280" s="124">
        <f t="shared" si="58"/>
        <v>0.52598752598752596</v>
      </c>
      <c r="Q1280" s="16">
        <v>730.26</v>
      </c>
      <c r="S1280" s="1"/>
    </row>
    <row r="1281" spans="1:19" x14ac:dyDescent="0.2">
      <c r="A1281" s="39">
        <f t="shared" si="57"/>
        <v>43326</v>
      </c>
      <c r="B1281" s="16">
        <v>24.765000000000001</v>
      </c>
      <c r="C1281" s="16">
        <v>95.14</v>
      </c>
      <c r="D1281" s="16">
        <v>24.48</v>
      </c>
      <c r="E1281" s="16">
        <v>20.66</v>
      </c>
      <c r="F1281" s="16">
        <v>31.02</v>
      </c>
      <c r="G1281" s="16">
        <v>2.93</v>
      </c>
      <c r="H1281" s="16">
        <v>9.51</v>
      </c>
      <c r="I1281" s="16">
        <v>335.52</v>
      </c>
      <c r="J1281" s="38">
        <v>3.5</v>
      </c>
      <c r="K1281" s="16">
        <v>16.32</v>
      </c>
      <c r="L1281" s="16">
        <v>26</v>
      </c>
      <c r="M1281" s="16">
        <v>37.56733802370298</v>
      </c>
      <c r="N1281" s="16">
        <f t="shared" si="55"/>
        <v>2.3019202220406236</v>
      </c>
      <c r="O1281" s="16">
        <v>10.144</v>
      </c>
      <c r="P1281" s="124">
        <f t="shared" si="58"/>
        <v>0.6215686274509804</v>
      </c>
      <c r="Q1281" s="16">
        <v>730.58</v>
      </c>
      <c r="S1281" s="1"/>
    </row>
    <row r="1282" spans="1:19" x14ac:dyDescent="0.2">
      <c r="A1282" s="39">
        <f t="shared" si="57"/>
        <v>43327</v>
      </c>
      <c r="B1282" s="16">
        <v>0.63500000000000001</v>
      </c>
      <c r="C1282" s="16">
        <v>97.79</v>
      </c>
      <c r="D1282" s="16">
        <v>23.16</v>
      </c>
      <c r="E1282" s="16">
        <v>21.41</v>
      </c>
      <c r="F1282" s="16">
        <v>26.21</v>
      </c>
      <c r="G1282" s="16">
        <v>2.8</v>
      </c>
      <c r="H1282" s="16">
        <v>6.8</v>
      </c>
      <c r="I1282" s="16">
        <v>310.33</v>
      </c>
      <c r="J1282" s="38">
        <v>1.6459999999999999</v>
      </c>
      <c r="K1282" s="16">
        <v>7.87</v>
      </c>
      <c r="L1282" s="16">
        <v>26.18</v>
      </c>
      <c r="M1282" s="16">
        <v>18.563132934222793</v>
      </c>
      <c r="N1282" s="16">
        <f t="shared" si="55"/>
        <v>2.358720830269732</v>
      </c>
      <c r="O1282" s="16">
        <v>3.9020000000000001</v>
      </c>
      <c r="P1282" s="124">
        <f t="shared" si="58"/>
        <v>0.4958068614993647</v>
      </c>
      <c r="Q1282" s="16">
        <v>730.9</v>
      </c>
      <c r="S1282" s="1"/>
    </row>
    <row r="1283" spans="1:19" x14ac:dyDescent="0.2">
      <c r="A1283" s="39">
        <f t="shared" si="57"/>
        <v>43328</v>
      </c>
      <c r="B1283" s="16">
        <v>0.25</v>
      </c>
      <c r="C1283" s="16">
        <v>95.19</v>
      </c>
      <c r="D1283" s="16">
        <v>24.95</v>
      </c>
      <c r="E1283" s="16">
        <v>23.11</v>
      </c>
      <c r="F1283" s="16">
        <v>29</v>
      </c>
      <c r="G1283" s="16">
        <v>3.19</v>
      </c>
      <c r="H1283" s="16">
        <v>8.9600000000000009</v>
      </c>
      <c r="I1283" s="16">
        <v>323.77999999999997</v>
      </c>
      <c r="J1283" s="38">
        <v>3.9649999999999999</v>
      </c>
      <c r="K1283" s="16">
        <v>19.89</v>
      </c>
      <c r="L1283" s="16">
        <v>26.03</v>
      </c>
      <c r="M1283" s="16">
        <v>44.779580562412356</v>
      </c>
      <c r="N1283" s="16">
        <f t="shared" si="55"/>
        <v>2.251361516461154</v>
      </c>
      <c r="O1283" s="16">
        <v>11.634</v>
      </c>
      <c r="P1283" s="124">
        <f t="shared" si="58"/>
        <v>0.58491704374057318</v>
      </c>
      <c r="Q1283" s="16">
        <v>731.58</v>
      </c>
      <c r="S1283" s="1"/>
    </row>
    <row r="1284" spans="1:19" x14ac:dyDescent="0.2">
      <c r="A1284" s="39">
        <f t="shared" si="57"/>
        <v>43329</v>
      </c>
      <c r="B1284" s="16">
        <v>0.125</v>
      </c>
      <c r="C1284" s="16">
        <v>91.21</v>
      </c>
      <c r="D1284" s="16">
        <v>26.17</v>
      </c>
      <c r="E1284" s="16">
        <v>23.64</v>
      </c>
      <c r="F1284" s="16">
        <v>30.69</v>
      </c>
      <c r="G1284" s="16">
        <v>2.87</v>
      </c>
      <c r="H1284" s="16">
        <v>7.29</v>
      </c>
      <c r="I1284" s="16">
        <v>350.21</v>
      </c>
      <c r="J1284" s="38">
        <v>3.5880000000000001</v>
      </c>
      <c r="K1284" s="16">
        <v>15.82</v>
      </c>
      <c r="L1284" s="16">
        <v>25.97</v>
      </c>
      <c r="M1284" s="16">
        <v>36.338556791171989</v>
      </c>
      <c r="N1284" s="16">
        <f t="shared" si="55"/>
        <v>2.2970010613888743</v>
      </c>
      <c r="O1284" s="16">
        <v>7.1769999999999996</v>
      </c>
      <c r="P1284" s="124">
        <f t="shared" si="58"/>
        <v>0.4536662452591656</v>
      </c>
      <c r="Q1284" s="16">
        <v>731.85</v>
      </c>
      <c r="S1284" s="1"/>
    </row>
    <row r="1285" spans="1:19" x14ac:dyDescent="0.2">
      <c r="A1285" s="39">
        <f t="shared" si="57"/>
        <v>43330</v>
      </c>
      <c r="B1285" s="16">
        <v>0.125</v>
      </c>
      <c r="C1285" s="16">
        <v>92.75</v>
      </c>
      <c r="D1285" s="16">
        <v>25.69</v>
      </c>
      <c r="E1285" s="16">
        <v>23.27</v>
      </c>
      <c r="F1285" s="16">
        <v>31</v>
      </c>
      <c r="G1285" s="16">
        <v>3.57</v>
      </c>
      <c r="H1285" s="16">
        <v>9.15</v>
      </c>
      <c r="I1285" s="16">
        <v>351.97</v>
      </c>
      <c r="J1285" s="38">
        <v>3.6019999999999999</v>
      </c>
      <c r="K1285" s="16">
        <v>15.98</v>
      </c>
      <c r="L1285" s="16">
        <v>25.99</v>
      </c>
      <c r="M1285" s="16">
        <v>36.075641498625799</v>
      </c>
      <c r="N1285" s="16">
        <f t="shared" si="55"/>
        <v>2.2575495305773341</v>
      </c>
      <c r="O1285" s="16">
        <v>8.2309999999999999</v>
      </c>
      <c r="P1285" s="124">
        <f t="shared" si="58"/>
        <v>0.515081351689612</v>
      </c>
      <c r="Q1285" s="16">
        <v>731.08</v>
      </c>
      <c r="S1285" s="1"/>
    </row>
    <row r="1286" spans="1:19" x14ac:dyDescent="0.2">
      <c r="A1286" s="39">
        <f t="shared" si="57"/>
        <v>43331</v>
      </c>
      <c r="B1286" s="16">
        <v>2.0299999999999998</v>
      </c>
      <c r="C1286" s="16">
        <v>98.57</v>
      </c>
      <c r="D1286" s="16">
        <v>24.15</v>
      </c>
      <c r="E1286" s="16">
        <v>21.67</v>
      </c>
      <c r="F1286" s="16">
        <v>26.59</v>
      </c>
      <c r="G1286" s="16">
        <v>2.4</v>
      </c>
      <c r="H1286" s="16">
        <v>9.02</v>
      </c>
      <c r="I1286" s="16">
        <v>330.01</v>
      </c>
      <c r="J1286" s="38">
        <v>1.478</v>
      </c>
      <c r="K1286" s="16">
        <v>7.36</v>
      </c>
      <c r="L1286" s="16">
        <v>26.15</v>
      </c>
      <c r="M1286" s="16">
        <v>17.741900645149027</v>
      </c>
      <c r="N1286" s="16">
        <f t="shared" si="55"/>
        <v>2.4105843267865525</v>
      </c>
      <c r="O1286" s="16">
        <v>3.2029999999999998</v>
      </c>
      <c r="P1286" s="124">
        <f t="shared" si="58"/>
        <v>0.43519021739130431</v>
      </c>
      <c r="Q1286" s="16">
        <v>730.8</v>
      </c>
      <c r="S1286" s="1"/>
    </row>
    <row r="1287" spans="1:19" x14ac:dyDescent="0.2">
      <c r="A1287" s="39">
        <f t="shared" si="57"/>
        <v>43332</v>
      </c>
      <c r="B1287" s="16">
        <v>0.25</v>
      </c>
      <c r="C1287" s="16">
        <v>96.51</v>
      </c>
      <c r="D1287" s="16">
        <v>25.15</v>
      </c>
      <c r="E1287" s="16">
        <v>23.59</v>
      </c>
      <c r="F1287" s="16">
        <v>29.37</v>
      </c>
      <c r="G1287" s="16">
        <v>2.91</v>
      </c>
      <c r="H1287" s="16">
        <v>9</v>
      </c>
      <c r="I1287" s="16">
        <v>316.06</v>
      </c>
      <c r="J1287" s="38">
        <v>3.4889999999999999</v>
      </c>
      <c r="K1287" s="16">
        <v>17.579999999999998</v>
      </c>
      <c r="L1287" s="16">
        <v>26</v>
      </c>
      <c r="M1287" s="16">
        <v>39.495354702364857</v>
      </c>
      <c r="N1287" s="16">
        <f t="shared" si="55"/>
        <v>2.2466072071879899</v>
      </c>
      <c r="O1287" s="16">
        <v>11.132</v>
      </c>
      <c r="P1287" s="124">
        <f t="shared" si="58"/>
        <v>0.63321956769055754</v>
      </c>
      <c r="Q1287" s="16">
        <v>730.66</v>
      </c>
      <c r="S1287" s="1"/>
    </row>
    <row r="1288" spans="1:19" x14ac:dyDescent="0.2">
      <c r="A1288" s="39">
        <f t="shared" si="57"/>
        <v>43333</v>
      </c>
      <c r="B1288" s="16">
        <v>0</v>
      </c>
      <c r="C1288" s="16">
        <v>93.74</v>
      </c>
      <c r="D1288" s="16">
        <v>26.04</v>
      </c>
      <c r="E1288" s="16">
        <v>23.86</v>
      </c>
      <c r="F1288" s="16">
        <v>30.26</v>
      </c>
      <c r="G1288" s="16">
        <v>3.56</v>
      </c>
      <c r="H1288" s="16">
        <v>9.84</v>
      </c>
      <c r="I1288" s="16">
        <v>354.92</v>
      </c>
      <c r="J1288" s="38">
        <v>3.9750000000000001</v>
      </c>
      <c r="K1288" s="16">
        <v>19.27</v>
      </c>
      <c r="L1288" s="16">
        <v>25.96</v>
      </c>
      <c r="M1288" s="16">
        <v>43.526261721244126</v>
      </c>
      <c r="N1288" s="16">
        <f t="shared" si="55"/>
        <v>2.2587577437075312</v>
      </c>
      <c r="O1288" s="16">
        <v>10.483000000000001</v>
      </c>
      <c r="P1288" s="124">
        <f t="shared" si="58"/>
        <v>0.54400622729631554</v>
      </c>
      <c r="Q1288" s="16">
        <v>730.45</v>
      </c>
      <c r="S1288" s="1"/>
    </row>
    <row r="1289" spans="1:19" x14ac:dyDescent="0.2">
      <c r="A1289" s="39">
        <f t="shared" si="57"/>
        <v>43334</v>
      </c>
      <c r="B1289" s="16">
        <v>2.54</v>
      </c>
      <c r="C1289" s="16">
        <v>97.23</v>
      </c>
      <c r="D1289" s="16">
        <v>23.77</v>
      </c>
      <c r="E1289" s="16">
        <v>20.85</v>
      </c>
      <c r="F1289" s="16">
        <v>27.64</v>
      </c>
      <c r="G1289" s="16">
        <v>3</v>
      </c>
      <c r="H1289" s="16">
        <v>11.58</v>
      </c>
      <c r="I1289" s="16">
        <v>341.99</v>
      </c>
      <c r="J1289" s="38">
        <v>0.82699999999999996</v>
      </c>
      <c r="K1289" s="16">
        <v>3.8</v>
      </c>
      <c r="L1289" s="16">
        <v>26.22</v>
      </c>
      <c r="M1289" s="16">
        <v>9.4636545312063944</v>
      </c>
      <c r="N1289" s="16">
        <f t="shared" si="55"/>
        <v>2.4904354029490512</v>
      </c>
      <c r="O1289" s="16">
        <v>0.28799999999999998</v>
      </c>
      <c r="P1289" s="124">
        <f t="shared" si="58"/>
        <v>7.5789473684210518E-2</v>
      </c>
      <c r="Q1289" s="16">
        <v>730.34</v>
      </c>
      <c r="S1289" s="1"/>
    </row>
    <row r="1290" spans="1:19" x14ac:dyDescent="0.2">
      <c r="A1290" s="39">
        <f t="shared" si="57"/>
        <v>43335</v>
      </c>
      <c r="B1290" s="16">
        <v>5.2050000000000001</v>
      </c>
      <c r="C1290" s="16">
        <v>98.33</v>
      </c>
      <c r="D1290" s="16">
        <v>24.28</v>
      </c>
      <c r="E1290" s="16">
        <v>23.27</v>
      </c>
      <c r="F1290" s="16">
        <v>27.88</v>
      </c>
      <c r="G1290" s="16">
        <v>2.9</v>
      </c>
      <c r="H1290" s="16">
        <v>7.31</v>
      </c>
      <c r="I1290" s="16">
        <v>313.95999999999998</v>
      </c>
      <c r="J1290" s="38">
        <v>2.3069999999999999</v>
      </c>
      <c r="K1290" s="16">
        <v>11.85</v>
      </c>
      <c r="L1290" s="16">
        <v>26.09</v>
      </c>
      <c r="M1290" s="16">
        <v>27.169785563764513</v>
      </c>
      <c r="N1290" s="16">
        <f t="shared" si="55"/>
        <v>2.2928089083345582</v>
      </c>
      <c r="O1290" s="16">
        <v>7.23</v>
      </c>
      <c r="P1290" s="124">
        <f t="shared" si="58"/>
        <v>0.61012658227848104</v>
      </c>
      <c r="Q1290" s="16">
        <v>730.44</v>
      </c>
      <c r="S1290" s="1"/>
    </row>
    <row r="1291" spans="1:19" x14ac:dyDescent="0.2">
      <c r="A1291" s="39">
        <f t="shared" si="57"/>
        <v>43336</v>
      </c>
      <c r="B1291" s="16">
        <v>2.29</v>
      </c>
      <c r="C1291" s="16">
        <v>94.9</v>
      </c>
      <c r="D1291" s="16">
        <v>24.88</v>
      </c>
      <c r="E1291" s="16">
        <v>22.89</v>
      </c>
      <c r="F1291" s="16">
        <v>31.47</v>
      </c>
      <c r="G1291" s="16">
        <v>2.65</v>
      </c>
      <c r="H1291" s="16">
        <v>8.51</v>
      </c>
      <c r="I1291" s="16">
        <v>322.62</v>
      </c>
      <c r="J1291" s="38">
        <v>3.3969999999999998</v>
      </c>
      <c r="K1291" s="16">
        <v>16.46</v>
      </c>
      <c r="L1291" s="16">
        <v>26.12</v>
      </c>
      <c r="M1291" s="16">
        <v>37.498304399403146</v>
      </c>
      <c r="N1291" s="16">
        <f t="shared" ref="N1291:N1354" si="59">M1291/K1291</f>
        <v>2.2781472903647111</v>
      </c>
      <c r="O1291" s="16">
        <v>10.061999999999999</v>
      </c>
      <c r="P1291" s="124">
        <f t="shared" si="58"/>
        <v>0.61130012150668278</v>
      </c>
      <c r="Q1291" s="16">
        <v>729.87</v>
      </c>
      <c r="S1291" s="1"/>
    </row>
    <row r="1292" spans="1:19" x14ac:dyDescent="0.2">
      <c r="A1292" s="39">
        <f t="shared" si="57"/>
        <v>43337</v>
      </c>
      <c r="B1292" s="16">
        <v>1.145</v>
      </c>
      <c r="C1292" s="16">
        <v>98.07</v>
      </c>
      <c r="D1292" s="16">
        <v>24.64</v>
      </c>
      <c r="E1292" s="16">
        <v>23.32</v>
      </c>
      <c r="F1292" s="16">
        <v>28.18</v>
      </c>
      <c r="G1292" s="16">
        <v>3.55</v>
      </c>
      <c r="H1292" s="16">
        <v>8.49</v>
      </c>
      <c r="I1292" s="16">
        <v>322.79000000000002</v>
      </c>
      <c r="J1292" s="38">
        <v>2.6269999999999998</v>
      </c>
      <c r="K1292" s="16">
        <v>13.52</v>
      </c>
      <c r="L1292" s="16">
        <v>26.03</v>
      </c>
      <c r="M1292" s="16">
        <v>30.741303620938876</v>
      </c>
      <c r="N1292" s="16">
        <f t="shared" si="59"/>
        <v>2.273765060720331</v>
      </c>
      <c r="O1292" s="16">
        <v>8.6679999999999993</v>
      </c>
      <c r="P1292" s="124">
        <f t="shared" si="58"/>
        <v>0.64112426035502956</v>
      </c>
      <c r="Q1292" s="16">
        <v>730.3</v>
      </c>
      <c r="S1292" s="1"/>
    </row>
    <row r="1293" spans="1:19" x14ac:dyDescent="0.2">
      <c r="A1293" s="39">
        <f t="shared" si="57"/>
        <v>43338</v>
      </c>
      <c r="B1293" s="16">
        <v>0.89</v>
      </c>
      <c r="C1293" s="16">
        <v>97.56</v>
      </c>
      <c r="D1293" s="16">
        <v>24.47</v>
      </c>
      <c r="E1293" s="16">
        <v>22.62</v>
      </c>
      <c r="F1293" s="16">
        <v>26.81</v>
      </c>
      <c r="G1293" s="16">
        <v>2.82</v>
      </c>
      <c r="H1293" s="16">
        <v>7.98</v>
      </c>
      <c r="I1293" s="16">
        <v>336.39</v>
      </c>
      <c r="J1293" s="38">
        <v>1.5569999999999999</v>
      </c>
      <c r="K1293" s="16">
        <v>7.26</v>
      </c>
      <c r="L1293" s="16">
        <v>26.12</v>
      </c>
      <c r="M1293" s="16">
        <v>17.49064935670857</v>
      </c>
      <c r="N1293" s="16">
        <f t="shared" si="59"/>
        <v>2.4091803521637147</v>
      </c>
      <c r="O1293" s="16">
        <v>3.5390000000000001</v>
      </c>
      <c r="P1293" s="124">
        <f t="shared" si="58"/>
        <v>0.48746556473829206</v>
      </c>
      <c r="Q1293" s="16">
        <v>730.33</v>
      </c>
      <c r="S1293" s="1"/>
    </row>
    <row r="1294" spans="1:19" x14ac:dyDescent="0.2">
      <c r="A1294" s="39">
        <f t="shared" si="57"/>
        <v>43339</v>
      </c>
      <c r="B1294" s="16">
        <v>2.0299999999999998</v>
      </c>
      <c r="C1294" s="16">
        <v>98.12</v>
      </c>
      <c r="D1294" s="16">
        <v>24.44</v>
      </c>
      <c r="E1294" s="16">
        <v>23.26</v>
      </c>
      <c r="F1294" s="16">
        <v>28.22</v>
      </c>
      <c r="G1294" s="16">
        <v>3.05</v>
      </c>
      <c r="H1294" s="16">
        <v>7.59</v>
      </c>
      <c r="I1294" s="16">
        <v>318.58</v>
      </c>
      <c r="J1294" s="38">
        <v>2.6859999999999999</v>
      </c>
      <c r="K1294" s="16">
        <v>14.38</v>
      </c>
      <c r="L1294" s="16">
        <v>26.06</v>
      </c>
      <c r="M1294" s="16">
        <v>32.867349169306905</v>
      </c>
      <c r="N1294" s="16">
        <f t="shared" si="59"/>
        <v>2.2856292885470726</v>
      </c>
      <c r="O1294" s="16">
        <v>8.6809999999999992</v>
      </c>
      <c r="P1294" s="124">
        <f t="shared" si="58"/>
        <v>0.60368567454798316</v>
      </c>
      <c r="Q1294" s="16">
        <v>730.33</v>
      </c>
      <c r="S1294" s="1"/>
    </row>
    <row r="1295" spans="1:19" x14ac:dyDescent="0.2">
      <c r="A1295" s="39">
        <f t="shared" si="57"/>
        <v>43340</v>
      </c>
      <c r="B1295" s="16">
        <v>0.63500000000000001</v>
      </c>
      <c r="C1295" s="16">
        <v>97.3</v>
      </c>
      <c r="D1295" s="16">
        <v>24.89</v>
      </c>
      <c r="E1295" s="16">
        <v>21.45</v>
      </c>
      <c r="F1295" s="16">
        <v>29.1</v>
      </c>
      <c r="G1295" s="16">
        <v>2.83</v>
      </c>
      <c r="H1295" s="16">
        <v>8.35</v>
      </c>
      <c r="I1295" s="16">
        <v>323.44</v>
      </c>
      <c r="J1295" s="38">
        <v>2.9359999999999999</v>
      </c>
      <c r="K1295" s="16">
        <v>14.83</v>
      </c>
      <c r="L1295" s="16">
        <v>25.99</v>
      </c>
      <c r="M1295" s="16">
        <v>33.850581515404691</v>
      </c>
      <c r="N1295" s="16">
        <f t="shared" si="59"/>
        <v>2.2825746133111728</v>
      </c>
      <c r="O1295" s="16">
        <v>8.9169999999999998</v>
      </c>
      <c r="P1295" s="124">
        <f t="shared" si="58"/>
        <v>0.60128118678354681</v>
      </c>
      <c r="Q1295" s="16">
        <v>730.14</v>
      </c>
      <c r="S1295" s="1"/>
    </row>
    <row r="1296" spans="1:19" x14ac:dyDescent="0.2">
      <c r="A1296" s="39">
        <f t="shared" si="57"/>
        <v>43341</v>
      </c>
      <c r="B1296" s="16">
        <v>0.38</v>
      </c>
      <c r="C1296" s="16">
        <v>96.94</v>
      </c>
      <c r="D1296" s="16">
        <v>24.82</v>
      </c>
      <c r="E1296" s="16">
        <v>23.48</v>
      </c>
      <c r="F1296" s="16">
        <v>30.01</v>
      </c>
      <c r="G1296" s="16">
        <v>1.91</v>
      </c>
      <c r="H1296" s="16">
        <v>5.92</v>
      </c>
      <c r="I1296" s="16">
        <v>329.6</v>
      </c>
      <c r="J1296" s="38">
        <v>1.946</v>
      </c>
      <c r="K1296" s="16">
        <v>8.8000000000000007</v>
      </c>
      <c r="L1296" s="16">
        <v>26.01</v>
      </c>
      <c r="M1296" s="16">
        <v>20.950452174559164</v>
      </c>
      <c r="N1296" s="16">
        <f t="shared" si="59"/>
        <v>2.3807332016544502</v>
      </c>
      <c r="O1296" s="16">
        <v>4.7089999999999996</v>
      </c>
      <c r="P1296" s="124">
        <f t="shared" si="58"/>
        <v>0.53511363636363629</v>
      </c>
      <c r="Q1296" s="16">
        <v>730.42</v>
      </c>
      <c r="S1296" s="1"/>
    </row>
    <row r="1297" spans="1:19" x14ac:dyDescent="0.2">
      <c r="A1297" s="39">
        <f t="shared" si="57"/>
        <v>43342</v>
      </c>
      <c r="B1297" s="16">
        <v>27.305</v>
      </c>
      <c r="C1297" s="16">
        <v>97.32</v>
      </c>
      <c r="D1297" s="16">
        <v>24.01</v>
      </c>
      <c r="E1297" s="16">
        <v>21.77</v>
      </c>
      <c r="F1297" s="16">
        <v>28.25</v>
      </c>
      <c r="G1297" s="16">
        <v>2.71</v>
      </c>
      <c r="H1297" s="16">
        <v>8.2899999999999991</v>
      </c>
      <c r="I1297" s="16">
        <v>318.33999999999997</v>
      </c>
      <c r="J1297" s="38">
        <v>2.2639999999999998</v>
      </c>
      <c r="K1297" s="16">
        <v>11.03</v>
      </c>
      <c r="L1297" s="16">
        <v>26.14</v>
      </c>
      <c r="M1297" s="16">
        <v>25.926748326215407</v>
      </c>
      <c r="N1297" s="16">
        <f t="shared" si="59"/>
        <v>2.3505664846976799</v>
      </c>
      <c r="O1297" s="16">
        <v>6.4</v>
      </c>
      <c r="P1297" s="124">
        <f t="shared" si="58"/>
        <v>0.58023572076155949</v>
      </c>
      <c r="Q1297" s="16">
        <v>730.17</v>
      </c>
      <c r="S1297" s="1"/>
    </row>
    <row r="1298" spans="1:19" x14ac:dyDescent="0.2">
      <c r="A1298" s="39">
        <f t="shared" si="57"/>
        <v>43343</v>
      </c>
      <c r="B1298" s="16">
        <v>0</v>
      </c>
      <c r="C1298" s="16">
        <v>94.94</v>
      </c>
      <c r="D1298" s="16">
        <v>25.01</v>
      </c>
      <c r="E1298" s="16">
        <v>23.15</v>
      </c>
      <c r="F1298" s="16">
        <v>29.17</v>
      </c>
      <c r="G1298" s="16">
        <v>3.09</v>
      </c>
      <c r="H1298" s="16">
        <v>8.09</v>
      </c>
      <c r="I1298" s="16">
        <v>321.39</v>
      </c>
      <c r="J1298" s="38">
        <v>3.669</v>
      </c>
      <c r="K1298" s="16">
        <v>18.04</v>
      </c>
      <c r="L1298" s="16">
        <v>26.04</v>
      </c>
      <c r="M1298" s="16">
        <v>40.873435187449182</v>
      </c>
      <c r="N1298" s="16">
        <f t="shared" si="59"/>
        <v>2.2657114848918618</v>
      </c>
      <c r="O1298" s="16">
        <v>10.909000000000001</v>
      </c>
      <c r="P1298" s="124">
        <f t="shared" si="58"/>
        <v>0.6047117516629712</v>
      </c>
      <c r="Q1298" s="16">
        <v>729.89</v>
      </c>
      <c r="S1298" s="1"/>
    </row>
    <row r="1299" spans="1:19" x14ac:dyDescent="0.2">
      <c r="A1299" s="39">
        <f t="shared" si="57"/>
        <v>43344</v>
      </c>
      <c r="B1299" s="16">
        <v>0.125</v>
      </c>
      <c r="C1299" s="16">
        <v>98.65</v>
      </c>
      <c r="D1299" s="16">
        <v>23.99</v>
      </c>
      <c r="E1299" s="16">
        <v>22.89</v>
      </c>
      <c r="F1299" s="16">
        <v>28.19</v>
      </c>
      <c r="G1299" s="16">
        <v>2.84</v>
      </c>
      <c r="H1299" s="16">
        <v>7.04</v>
      </c>
      <c r="I1299" s="16">
        <v>317.56</v>
      </c>
      <c r="J1299" s="38">
        <v>1.681</v>
      </c>
      <c r="K1299" s="16">
        <v>8.73</v>
      </c>
      <c r="L1299" s="16">
        <v>26.08</v>
      </c>
      <c r="M1299" s="16">
        <v>20.333642357442109</v>
      </c>
      <c r="N1299" s="16">
        <f t="shared" si="59"/>
        <v>2.3291686549189126</v>
      </c>
      <c r="O1299" s="16">
        <v>4.2130000000000001</v>
      </c>
      <c r="P1299" s="124">
        <f t="shared" si="58"/>
        <v>0.48258877434135167</v>
      </c>
      <c r="Q1299" s="16">
        <v>729.78</v>
      </c>
      <c r="S1299" s="1"/>
    </row>
    <row r="1300" spans="1:19" x14ac:dyDescent="0.2">
      <c r="A1300" s="39">
        <f t="shared" si="57"/>
        <v>43345</v>
      </c>
      <c r="B1300" s="16">
        <v>0.125</v>
      </c>
      <c r="C1300" s="16">
        <v>96.97</v>
      </c>
      <c r="D1300" s="16">
        <v>25.09</v>
      </c>
      <c r="E1300" s="16">
        <v>23.73</v>
      </c>
      <c r="F1300" s="16">
        <v>27.97</v>
      </c>
      <c r="G1300" s="16">
        <v>2.23</v>
      </c>
      <c r="H1300" s="16">
        <v>6.31</v>
      </c>
      <c r="I1300" s="16">
        <v>319.73</v>
      </c>
      <c r="J1300" s="38">
        <v>2.5270000000000001</v>
      </c>
      <c r="K1300" s="16">
        <v>12.21</v>
      </c>
      <c r="L1300" s="16">
        <v>25.96</v>
      </c>
      <c r="M1300" s="16">
        <v>28.257129946509739</v>
      </c>
      <c r="N1300" s="16">
        <f t="shared" si="59"/>
        <v>2.3142612568804042</v>
      </c>
      <c r="O1300" s="16">
        <v>6.4119999999999999</v>
      </c>
      <c r="P1300" s="124">
        <f t="shared" si="58"/>
        <v>0.52514332514332507</v>
      </c>
      <c r="Q1300" s="16">
        <v>729.27</v>
      </c>
      <c r="S1300" s="1"/>
    </row>
    <row r="1301" spans="1:19" x14ac:dyDescent="0.2">
      <c r="A1301" s="39">
        <f t="shared" si="57"/>
        <v>43346</v>
      </c>
      <c r="B1301" s="16">
        <v>17.27</v>
      </c>
      <c r="C1301" s="16">
        <v>96.59</v>
      </c>
      <c r="D1301" s="16">
        <v>24.89</v>
      </c>
      <c r="E1301" s="16">
        <v>22.73</v>
      </c>
      <c r="F1301" s="16">
        <v>30.53</v>
      </c>
      <c r="G1301" s="16">
        <v>2.74</v>
      </c>
      <c r="H1301" s="16">
        <v>10.49</v>
      </c>
      <c r="I1301" s="16">
        <v>347.95</v>
      </c>
      <c r="J1301" s="38">
        <v>2.5030000000000001</v>
      </c>
      <c r="K1301" s="16">
        <v>12.26</v>
      </c>
      <c r="L1301" s="16">
        <v>26.01</v>
      </c>
      <c r="M1301" s="16">
        <v>27.905395422699186</v>
      </c>
      <c r="N1301" s="16">
        <f t="shared" si="59"/>
        <v>2.2761333949999338</v>
      </c>
      <c r="O1301" s="16">
        <v>6.5609999999999999</v>
      </c>
      <c r="P1301" s="124">
        <f t="shared" si="58"/>
        <v>0.53515497553017943</v>
      </c>
      <c r="Q1301" s="16">
        <v>729.26</v>
      </c>
      <c r="S1301" s="1"/>
    </row>
    <row r="1302" spans="1:19" x14ac:dyDescent="0.2">
      <c r="A1302" s="39">
        <f t="shared" si="57"/>
        <v>43347</v>
      </c>
      <c r="B1302" s="16">
        <v>1.9049999999999998</v>
      </c>
      <c r="C1302" s="16">
        <v>99.11</v>
      </c>
      <c r="D1302" s="16">
        <v>23.99</v>
      </c>
      <c r="E1302" s="16">
        <v>23.05</v>
      </c>
      <c r="F1302" s="16">
        <v>27.3</v>
      </c>
      <c r="G1302" s="16">
        <v>2.2999999999999998</v>
      </c>
      <c r="H1302" s="16">
        <v>6.33</v>
      </c>
      <c r="I1302" s="16">
        <v>8.76</v>
      </c>
      <c r="J1302" s="38">
        <v>1.113</v>
      </c>
      <c r="K1302" s="16">
        <v>5.58</v>
      </c>
      <c r="L1302" s="16">
        <v>26.08</v>
      </c>
      <c r="M1302" s="16">
        <v>13.44211673162509</v>
      </c>
      <c r="N1302" s="16">
        <f t="shared" si="59"/>
        <v>2.4089814931227758</v>
      </c>
      <c r="O1302" s="16">
        <v>2.448</v>
      </c>
      <c r="P1302" s="124">
        <f t="shared" si="58"/>
        <v>0.43870967741935485</v>
      </c>
      <c r="Q1302" s="16">
        <v>729.34</v>
      </c>
      <c r="S1302" s="1"/>
    </row>
    <row r="1303" spans="1:19" x14ac:dyDescent="0.2">
      <c r="A1303" s="39">
        <f t="shared" si="57"/>
        <v>43348</v>
      </c>
      <c r="B1303" s="16">
        <v>51.69</v>
      </c>
      <c r="C1303" s="16">
        <v>97.47</v>
      </c>
      <c r="D1303" s="16">
        <v>23.77</v>
      </c>
      <c r="E1303" s="16">
        <v>20.76</v>
      </c>
      <c r="F1303" s="16">
        <v>29.51</v>
      </c>
      <c r="G1303" s="16">
        <v>3.09</v>
      </c>
      <c r="H1303" s="16">
        <v>14.86</v>
      </c>
      <c r="I1303" s="16">
        <v>332.06</v>
      </c>
      <c r="J1303" s="38">
        <v>2.7719999999999998</v>
      </c>
      <c r="K1303" s="16">
        <v>14.22</v>
      </c>
      <c r="L1303" s="16">
        <v>26.04</v>
      </c>
      <c r="M1303" s="16">
        <v>32.189540930718408</v>
      </c>
      <c r="N1303" s="16">
        <f t="shared" si="59"/>
        <v>2.2636807968156405</v>
      </c>
      <c r="O1303" s="16">
        <v>9.0579999999999998</v>
      </c>
      <c r="P1303" s="124">
        <f t="shared" si="58"/>
        <v>0.63699015471167364</v>
      </c>
      <c r="Q1303" s="16">
        <v>729.66</v>
      </c>
      <c r="S1303" s="1"/>
    </row>
    <row r="1304" spans="1:19" x14ac:dyDescent="0.2">
      <c r="A1304" s="39">
        <f t="shared" si="57"/>
        <v>43349</v>
      </c>
      <c r="B1304" s="16">
        <v>14.350000000000001</v>
      </c>
      <c r="C1304" s="16">
        <v>96.45</v>
      </c>
      <c r="D1304" s="16">
        <v>23.73</v>
      </c>
      <c r="E1304" s="16">
        <v>21.95</v>
      </c>
      <c r="F1304" s="16">
        <v>29.71</v>
      </c>
      <c r="G1304" s="16">
        <v>2.69</v>
      </c>
      <c r="H1304" s="16">
        <v>10.98</v>
      </c>
      <c r="I1304" s="16">
        <v>336.07</v>
      </c>
      <c r="J1304" s="38">
        <v>2.9049999999999998</v>
      </c>
      <c r="K1304" s="16">
        <v>14.4</v>
      </c>
      <c r="L1304" s="16">
        <v>26.06</v>
      </c>
      <c r="M1304" s="16">
        <v>32.769630734910017</v>
      </c>
      <c r="N1304" s="16">
        <f t="shared" si="59"/>
        <v>2.2756688010354176</v>
      </c>
      <c r="O1304" s="16">
        <v>8.1170000000000009</v>
      </c>
      <c r="P1304" s="124">
        <f t="shared" si="58"/>
        <v>0.56368055555555563</v>
      </c>
      <c r="Q1304" s="16">
        <v>730.14</v>
      </c>
      <c r="S1304" s="1"/>
    </row>
    <row r="1305" spans="1:19" x14ac:dyDescent="0.2">
      <c r="A1305" s="39">
        <f t="shared" si="57"/>
        <v>43350</v>
      </c>
      <c r="B1305" s="16">
        <v>31.240000000000002</v>
      </c>
      <c r="C1305" s="16">
        <v>94.48</v>
      </c>
      <c r="D1305" s="16">
        <v>24.25</v>
      </c>
      <c r="E1305" s="16">
        <v>22.19</v>
      </c>
      <c r="F1305" s="16">
        <v>30.75</v>
      </c>
      <c r="G1305" s="16">
        <v>1.58</v>
      </c>
      <c r="H1305" s="16">
        <v>10.43</v>
      </c>
      <c r="I1305" s="16">
        <v>295.14</v>
      </c>
      <c r="J1305" s="38">
        <v>2.988</v>
      </c>
      <c r="K1305" s="16">
        <v>14.03</v>
      </c>
      <c r="L1305" s="16">
        <v>26.02</v>
      </c>
      <c r="M1305" s="16">
        <v>32.191096131265837</v>
      </c>
      <c r="N1305" s="16">
        <f t="shared" si="59"/>
        <v>2.2944473365121767</v>
      </c>
      <c r="O1305" s="16">
        <v>7.5679999999999996</v>
      </c>
      <c r="P1305" s="124">
        <f t="shared" si="58"/>
        <v>0.53941553813257304</v>
      </c>
      <c r="Q1305" s="16">
        <v>730.2</v>
      </c>
      <c r="S1305" s="1"/>
    </row>
    <row r="1306" spans="1:19" x14ac:dyDescent="0.2">
      <c r="A1306" s="39">
        <f t="shared" si="57"/>
        <v>43351</v>
      </c>
      <c r="B1306" s="16">
        <v>0.51</v>
      </c>
      <c r="C1306" s="16">
        <v>92.93</v>
      </c>
      <c r="D1306" s="16">
        <v>25.14</v>
      </c>
      <c r="E1306" s="16">
        <v>22.31</v>
      </c>
      <c r="F1306" s="16">
        <v>31.12</v>
      </c>
      <c r="G1306" s="16">
        <v>1.87</v>
      </c>
      <c r="H1306" s="16">
        <v>5.57</v>
      </c>
      <c r="I1306" s="16">
        <v>146.6</v>
      </c>
      <c r="J1306" s="38">
        <v>3.968</v>
      </c>
      <c r="K1306" s="16">
        <v>19.72</v>
      </c>
      <c r="L1306" s="16">
        <v>25.94</v>
      </c>
      <c r="M1306" s="16">
        <v>45.058739060676146</v>
      </c>
      <c r="N1306" s="16">
        <f t="shared" si="59"/>
        <v>2.2849259158557884</v>
      </c>
      <c r="O1306" s="16">
        <v>11.430999999999999</v>
      </c>
      <c r="P1306" s="124">
        <f t="shared" si="58"/>
        <v>0.57966531440162272</v>
      </c>
      <c r="Q1306" s="16">
        <v>729.54</v>
      </c>
      <c r="S1306" s="1"/>
    </row>
    <row r="1307" spans="1:19" x14ac:dyDescent="0.2">
      <c r="A1307" s="39">
        <f t="shared" si="57"/>
        <v>43352</v>
      </c>
      <c r="B1307" s="16">
        <v>6.86</v>
      </c>
      <c r="C1307" s="16">
        <v>93.28</v>
      </c>
      <c r="D1307" s="16">
        <v>24.72</v>
      </c>
      <c r="E1307" s="16">
        <v>22.66</v>
      </c>
      <c r="F1307" s="16">
        <v>32.049999999999997</v>
      </c>
      <c r="G1307" s="16">
        <v>1.9</v>
      </c>
      <c r="H1307" s="16">
        <v>8.39</v>
      </c>
      <c r="I1307" s="16">
        <v>103.36</v>
      </c>
      <c r="J1307" s="38">
        <v>2.6549999999999998</v>
      </c>
      <c r="K1307" s="16">
        <v>12.18</v>
      </c>
      <c r="L1307" s="16">
        <v>25.92</v>
      </c>
      <c r="M1307" s="16">
        <v>27.999485055818738</v>
      </c>
      <c r="N1307" s="16">
        <f t="shared" si="59"/>
        <v>2.2988082968652495</v>
      </c>
      <c r="O1307" s="16">
        <v>5.79</v>
      </c>
      <c r="P1307" s="124">
        <f t="shared" si="58"/>
        <v>0.47536945812807885</v>
      </c>
      <c r="Q1307" s="16">
        <v>729.83</v>
      </c>
      <c r="S1307" s="1"/>
    </row>
    <row r="1308" spans="1:19" x14ac:dyDescent="0.2">
      <c r="A1308" s="39">
        <f t="shared" si="57"/>
        <v>43353</v>
      </c>
      <c r="B1308" s="16">
        <v>0.125</v>
      </c>
      <c r="C1308" s="16">
        <v>91.04</v>
      </c>
      <c r="D1308" s="16">
        <v>25.88</v>
      </c>
      <c r="E1308" s="16">
        <v>22.72</v>
      </c>
      <c r="F1308" s="16">
        <v>30.5</v>
      </c>
      <c r="G1308" s="16">
        <v>2.1800000000000002</v>
      </c>
      <c r="H1308" s="16">
        <v>6.88</v>
      </c>
      <c r="I1308" s="16">
        <v>12.98</v>
      </c>
      <c r="J1308" s="38">
        <v>4.1639999999999997</v>
      </c>
      <c r="K1308" s="16">
        <v>19.21</v>
      </c>
      <c r="L1308" s="16">
        <v>25.88</v>
      </c>
      <c r="M1308" s="16">
        <v>43.892597850194441</v>
      </c>
      <c r="N1308" s="16">
        <f t="shared" si="59"/>
        <v>2.2848827615926308</v>
      </c>
      <c r="O1308" s="16">
        <v>10.132999999999999</v>
      </c>
      <c r="P1308" s="124">
        <f t="shared" si="58"/>
        <v>0.52748568453930234</v>
      </c>
      <c r="Q1308" s="16">
        <v>730.14</v>
      </c>
      <c r="S1308" s="1"/>
    </row>
    <row r="1309" spans="1:19" x14ac:dyDescent="0.2">
      <c r="A1309" s="39">
        <f t="shared" si="57"/>
        <v>43354</v>
      </c>
      <c r="B1309" s="16">
        <v>23.495000000000001</v>
      </c>
      <c r="C1309" s="16">
        <v>94.79</v>
      </c>
      <c r="D1309" s="16">
        <v>25.38</v>
      </c>
      <c r="E1309" s="16">
        <v>23.95</v>
      </c>
      <c r="F1309" s="16">
        <v>29.32</v>
      </c>
      <c r="G1309" s="16">
        <v>2.23</v>
      </c>
      <c r="H1309" s="16">
        <v>9.33</v>
      </c>
      <c r="I1309" s="16">
        <v>343.39</v>
      </c>
      <c r="J1309" s="38">
        <v>2.4900000000000002</v>
      </c>
      <c r="K1309" s="16">
        <v>11.88</v>
      </c>
      <c r="L1309" s="16">
        <v>25.82</v>
      </c>
      <c r="M1309" s="16">
        <v>27.305260811451806</v>
      </c>
      <c r="N1309" s="16">
        <f t="shared" si="59"/>
        <v>2.2984226272265826</v>
      </c>
      <c r="O1309" s="16">
        <v>5.774</v>
      </c>
      <c r="P1309" s="124">
        <f t="shared" si="58"/>
        <v>0.48602693602693597</v>
      </c>
      <c r="Q1309" s="16">
        <v>729.9</v>
      </c>
      <c r="S1309" s="1"/>
    </row>
    <row r="1310" spans="1:19" x14ac:dyDescent="0.2">
      <c r="A1310" s="39">
        <f t="shared" si="57"/>
        <v>43355</v>
      </c>
      <c r="B1310" s="16">
        <v>15.115</v>
      </c>
      <c r="C1310" s="16">
        <v>92.57</v>
      </c>
      <c r="D1310" s="16">
        <v>25.72</v>
      </c>
      <c r="E1310" s="16">
        <v>23.45</v>
      </c>
      <c r="F1310" s="16">
        <v>30.25</v>
      </c>
      <c r="G1310" s="16">
        <v>2.11</v>
      </c>
      <c r="H1310" s="16">
        <v>9.56</v>
      </c>
      <c r="I1310" s="16">
        <v>356.98</v>
      </c>
      <c r="J1310" s="38">
        <v>4.25</v>
      </c>
      <c r="K1310" s="16">
        <v>20.96</v>
      </c>
      <c r="L1310" s="16">
        <v>25.81</v>
      </c>
      <c r="M1310" s="16">
        <v>48.084813725854431</v>
      </c>
      <c r="N1310" s="16">
        <f t="shared" si="59"/>
        <v>2.294122792264047</v>
      </c>
      <c r="O1310" s="16">
        <v>10.888</v>
      </c>
      <c r="P1310" s="124">
        <f t="shared" si="58"/>
        <v>0.51946564885496183</v>
      </c>
      <c r="Q1310" s="16">
        <v>729.93</v>
      </c>
      <c r="S1310" s="1"/>
    </row>
    <row r="1311" spans="1:19" x14ac:dyDescent="0.2">
      <c r="A1311" s="39">
        <f t="shared" si="57"/>
        <v>43356</v>
      </c>
      <c r="B1311" s="16">
        <v>1.78</v>
      </c>
      <c r="C1311" s="16">
        <v>95.77</v>
      </c>
      <c r="D1311" s="16">
        <v>24.56</v>
      </c>
      <c r="E1311" s="16">
        <v>23.17</v>
      </c>
      <c r="F1311" s="16">
        <v>27.94</v>
      </c>
      <c r="G1311" s="16">
        <v>2.4300000000000002</v>
      </c>
      <c r="H1311" s="16">
        <v>8.27</v>
      </c>
      <c r="I1311" s="16">
        <v>300.31</v>
      </c>
      <c r="J1311" s="38">
        <v>3.46</v>
      </c>
      <c r="K1311" s="16">
        <v>18.27</v>
      </c>
      <c r="L1311" s="16">
        <v>25.87</v>
      </c>
      <c r="M1311" s="16">
        <v>41.697259477435338</v>
      </c>
      <c r="N1311" s="16">
        <f t="shared" si="59"/>
        <v>2.28228021222963</v>
      </c>
      <c r="O1311" s="16">
        <v>10.308</v>
      </c>
      <c r="P1311" s="124">
        <f t="shared" si="58"/>
        <v>0.56420361247947459</v>
      </c>
      <c r="Q1311" s="16">
        <v>730.08</v>
      </c>
      <c r="S1311" s="1"/>
    </row>
    <row r="1312" spans="1:19" x14ac:dyDescent="0.2">
      <c r="A1312" s="39">
        <f t="shared" si="57"/>
        <v>43357</v>
      </c>
      <c r="B1312" s="16">
        <v>8</v>
      </c>
      <c r="C1312" s="16">
        <v>97.23</v>
      </c>
      <c r="D1312" s="16">
        <v>24.15</v>
      </c>
      <c r="E1312" s="16">
        <v>22.53</v>
      </c>
      <c r="F1312" s="16">
        <v>28.2</v>
      </c>
      <c r="G1312" s="16">
        <v>1.99</v>
      </c>
      <c r="H1312" s="16">
        <v>6.35</v>
      </c>
      <c r="I1312" s="16">
        <v>293.62</v>
      </c>
      <c r="J1312" s="38">
        <v>2.5019999999999998</v>
      </c>
      <c r="K1312" s="16">
        <v>12.73</v>
      </c>
      <c r="L1312" s="16">
        <v>25.86</v>
      </c>
      <c r="M1312" s="16">
        <v>29.117242249269271</v>
      </c>
      <c r="N1312" s="16">
        <f t="shared" si="59"/>
        <v>2.2872931853314431</v>
      </c>
      <c r="O1312" s="16">
        <v>7.0259999999999998</v>
      </c>
      <c r="P1312" s="124">
        <f t="shared" si="58"/>
        <v>0.55192458758837393</v>
      </c>
      <c r="Q1312" s="16">
        <v>729.88</v>
      </c>
      <c r="S1312" s="1"/>
    </row>
    <row r="1313" spans="1:19" x14ac:dyDescent="0.2">
      <c r="A1313" s="39">
        <f t="shared" ref="A1313:A1376" si="60">A1312+1</f>
        <v>43358</v>
      </c>
      <c r="B1313" s="16">
        <v>8.89</v>
      </c>
      <c r="C1313" s="16">
        <v>99.09</v>
      </c>
      <c r="D1313" s="16">
        <v>23.82</v>
      </c>
      <c r="E1313" s="16">
        <v>22.53</v>
      </c>
      <c r="F1313" s="16">
        <v>27.57</v>
      </c>
      <c r="G1313" s="16">
        <v>2.54</v>
      </c>
      <c r="H1313" s="16">
        <v>8.02</v>
      </c>
      <c r="I1313" s="16">
        <v>301.76</v>
      </c>
      <c r="J1313" s="38">
        <v>2.0750000000000002</v>
      </c>
      <c r="K1313" s="16">
        <v>11.36</v>
      </c>
      <c r="L1313" s="16">
        <v>25.82</v>
      </c>
      <c r="M1313" s="16">
        <v>26.200463622563191</v>
      </c>
      <c r="N1313" s="16">
        <f t="shared" si="59"/>
        <v>2.3063788400143657</v>
      </c>
      <c r="O1313" s="16">
        <v>6.4950000000000001</v>
      </c>
      <c r="P1313" s="124">
        <f t="shared" si="58"/>
        <v>0.57174295774647887</v>
      </c>
      <c r="Q1313" s="16">
        <v>729.73</v>
      </c>
      <c r="S1313" s="1"/>
    </row>
    <row r="1314" spans="1:19" x14ac:dyDescent="0.2">
      <c r="A1314" s="39">
        <f t="shared" si="60"/>
        <v>43359</v>
      </c>
      <c r="B1314" s="16">
        <v>3.05</v>
      </c>
      <c r="C1314" s="16">
        <v>97.69</v>
      </c>
      <c r="D1314" s="16">
        <v>24.13</v>
      </c>
      <c r="E1314" s="16">
        <v>22.71</v>
      </c>
      <c r="F1314" s="16">
        <v>28.51</v>
      </c>
      <c r="G1314" s="16">
        <v>1.47</v>
      </c>
      <c r="H1314" s="16">
        <v>6.04</v>
      </c>
      <c r="I1314" s="16">
        <v>14.15</v>
      </c>
      <c r="J1314" s="38">
        <v>1.8140000000000001</v>
      </c>
      <c r="K1314" s="16">
        <v>9.01</v>
      </c>
      <c r="L1314" s="16">
        <v>25.79</v>
      </c>
      <c r="M1314" s="16">
        <v>21.077978619448473</v>
      </c>
      <c r="N1314" s="16">
        <f t="shared" si="59"/>
        <v>2.3393982929465564</v>
      </c>
      <c r="O1314" s="16">
        <v>4.13</v>
      </c>
      <c r="P1314" s="124">
        <f t="shared" si="58"/>
        <v>0.45837957824639292</v>
      </c>
      <c r="Q1314" s="16">
        <v>729.88</v>
      </c>
      <c r="S1314" s="1"/>
    </row>
    <row r="1315" spans="1:19" x14ac:dyDescent="0.2">
      <c r="A1315" s="39">
        <f t="shared" si="60"/>
        <v>43360</v>
      </c>
      <c r="B1315" s="16">
        <v>0.51</v>
      </c>
      <c r="C1315" s="16">
        <v>93.87</v>
      </c>
      <c r="D1315" s="16">
        <v>25.22</v>
      </c>
      <c r="E1315" s="16">
        <v>22.87</v>
      </c>
      <c r="F1315" s="16">
        <v>31.24</v>
      </c>
      <c r="G1315" s="16">
        <v>2.5499999999999998</v>
      </c>
      <c r="H1315" s="16">
        <v>8.17</v>
      </c>
      <c r="I1315" s="16">
        <v>16.93</v>
      </c>
      <c r="J1315" s="38">
        <v>3.7309999999999999</v>
      </c>
      <c r="K1315" s="16">
        <v>17.87</v>
      </c>
      <c r="L1315" s="16">
        <v>25.69</v>
      </c>
      <c r="M1315" s="16">
        <v>41.140238481363944</v>
      </c>
      <c r="N1315" s="16">
        <f t="shared" si="59"/>
        <v>2.3021957739991015</v>
      </c>
      <c r="O1315" s="16">
        <v>9.6240000000000006</v>
      </c>
      <c r="P1315" s="124">
        <f t="shared" si="58"/>
        <v>0.5385562395075546</v>
      </c>
      <c r="Q1315" s="16">
        <v>729.65</v>
      </c>
      <c r="S1315" s="1"/>
    </row>
    <row r="1316" spans="1:19" x14ac:dyDescent="0.2">
      <c r="A1316" s="39">
        <f t="shared" si="60"/>
        <v>43361</v>
      </c>
      <c r="B1316" s="16">
        <v>6.6050000000000004</v>
      </c>
      <c r="C1316" s="16">
        <v>95.48</v>
      </c>
      <c r="D1316" s="16">
        <v>25.36</v>
      </c>
      <c r="E1316" s="16">
        <v>23.17</v>
      </c>
      <c r="F1316" s="16">
        <v>28.82</v>
      </c>
      <c r="G1316" s="16">
        <v>3.01</v>
      </c>
      <c r="H1316" s="16">
        <v>8.15</v>
      </c>
      <c r="I1316" s="16">
        <v>339.56</v>
      </c>
      <c r="J1316" s="38">
        <v>3.5150000000000001</v>
      </c>
      <c r="K1316" s="16">
        <v>18.03</v>
      </c>
      <c r="L1316" s="16">
        <v>25.6</v>
      </c>
      <c r="M1316" s="16">
        <v>40.192084547613753</v>
      </c>
      <c r="N1316" s="16">
        <f t="shared" si="59"/>
        <v>2.2291782888304907</v>
      </c>
      <c r="O1316" s="16">
        <v>10.119</v>
      </c>
      <c r="P1316" s="124">
        <f t="shared" si="58"/>
        <v>0.56123128119800325</v>
      </c>
      <c r="Q1316" s="16">
        <v>729.24</v>
      </c>
      <c r="S1316" s="1"/>
    </row>
    <row r="1317" spans="1:19" x14ac:dyDescent="0.2">
      <c r="A1317" s="39">
        <f t="shared" si="60"/>
        <v>43362</v>
      </c>
      <c r="B1317" s="16">
        <v>38.734999999999999</v>
      </c>
      <c r="C1317" s="16">
        <v>97.77</v>
      </c>
      <c r="D1317" s="16">
        <v>24.55</v>
      </c>
      <c r="E1317" s="16">
        <v>21.65</v>
      </c>
      <c r="F1317" s="16">
        <v>30.56</v>
      </c>
      <c r="G1317" s="16">
        <v>2.68</v>
      </c>
      <c r="H1317" s="16">
        <v>16.170000000000002</v>
      </c>
      <c r="I1317" s="16">
        <v>306.62</v>
      </c>
      <c r="J1317" s="38">
        <v>2.198</v>
      </c>
      <c r="K1317" s="16">
        <v>10.96</v>
      </c>
      <c r="L1317" s="16">
        <v>25.63</v>
      </c>
      <c r="M1317" s="16">
        <v>24.903080765884429</v>
      </c>
      <c r="N1317" s="16">
        <f t="shared" si="59"/>
        <v>2.2721789019967544</v>
      </c>
      <c r="O1317" s="16">
        <v>6.4669999999999996</v>
      </c>
      <c r="P1317" s="124">
        <f t="shared" si="58"/>
        <v>0.5900547445255474</v>
      </c>
      <c r="Q1317" s="16">
        <v>728.73</v>
      </c>
      <c r="S1317" s="1"/>
    </row>
    <row r="1318" spans="1:19" x14ac:dyDescent="0.2">
      <c r="A1318" s="39">
        <f t="shared" si="60"/>
        <v>43363</v>
      </c>
      <c r="B1318" s="16">
        <v>0.51</v>
      </c>
      <c r="C1318" s="16">
        <v>97.88</v>
      </c>
      <c r="D1318" s="16">
        <v>25</v>
      </c>
      <c r="E1318" s="16">
        <v>23.33</v>
      </c>
      <c r="F1318" s="16">
        <v>28.1</v>
      </c>
      <c r="G1318" s="16">
        <v>2.36</v>
      </c>
      <c r="H1318" s="16">
        <v>6.57</v>
      </c>
      <c r="I1318" s="16">
        <v>315.33999999999997</v>
      </c>
      <c r="J1318" s="38">
        <v>2.242</v>
      </c>
      <c r="K1318" s="16">
        <v>11.12</v>
      </c>
      <c r="L1318" s="16">
        <v>25.55</v>
      </c>
      <c r="M1318" s="16">
        <v>25.426664950186062</v>
      </c>
      <c r="N1318" s="16">
        <f t="shared" si="59"/>
        <v>2.2865705890455095</v>
      </c>
      <c r="O1318" s="16">
        <v>5.87</v>
      </c>
      <c r="P1318" s="124">
        <f t="shared" si="58"/>
        <v>0.52787769784172667</v>
      </c>
      <c r="Q1318" s="16">
        <v>728.75</v>
      </c>
      <c r="S1318" s="1"/>
    </row>
    <row r="1319" spans="1:19" x14ac:dyDescent="0.2">
      <c r="A1319" s="39">
        <f t="shared" si="60"/>
        <v>43364</v>
      </c>
      <c r="B1319" s="16">
        <v>0.25</v>
      </c>
      <c r="C1319" s="16">
        <v>96.45</v>
      </c>
      <c r="D1319" s="16">
        <v>25.82</v>
      </c>
      <c r="E1319" s="16">
        <v>24.38</v>
      </c>
      <c r="F1319" s="16">
        <v>29.83</v>
      </c>
      <c r="G1319" s="16">
        <v>2.8</v>
      </c>
      <c r="H1319" s="16">
        <v>6.59</v>
      </c>
      <c r="I1319" s="16">
        <v>325.72000000000003</v>
      </c>
      <c r="J1319" s="38">
        <v>3.2269999999999999</v>
      </c>
      <c r="K1319" s="16">
        <v>15.69</v>
      </c>
      <c r="L1319" s="16">
        <v>25.46</v>
      </c>
      <c r="M1319" s="16">
        <v>35.880982230105744</v>
      </c>
      <c r="N1319" s="16">
        <f t="shared" si="59"/>
        <v>2.2868694856663954</v>
      </c>
      <c r="O1319" s="16">
        <v>8.9469999999999992</v>
      </c>
      <c r="P1319" s="124">
        <f t="shared" ref="P1319:P1382" si="61">O1319/K1319</f>
        <v>0.57023581899298914</v>
      </c>
      <c r="Q1319" s="16">
        <v>728.81</v>
      </c>
      <c r="S1319" s="1"/>
    </row>
    <row r="1320" spans="1:19" x14ac:dyDescent="0.2">
      <c r="A1320" s="39">
        <f t="shared" si="60"/>
        <v>43365</v>
      </c>
      <c r="B1320" s="16">
        <v>57.784999999999997</v>
      </c>
      <c r="C1320" s="16">
        <v>99.78</v>
      </c>
      <c r="D1320" s="16">
        <v>24.09</v>
      </c>
      <c r="E1320" s="16">
        <v>22.82</v>
      </c>
      <c r="F1320" s="16">
        <v>25.2</v>
      </c>
      <c r="G1320" s="16">
        <v>2.2400000000000002</v>
      </c>
      <c r="H1320" s="16">
        <v>9.6</v>
      </c>
      <c r="I1320" s="16">
        <v>291.91000000000003</v>
      </c>
      <c r="J1320" s="38">
        <v>0.58699999999999997</v>
      </c>
      <c r="K1320" s="16">
        <v>3.43</v>
      </c>
      <c r="L1320" s="16">
        <v>25.65</v>
      </c>
      <c r="M1320" s="16">
        <v>8.1498556687491952</v>
      </c>
      <c r="N1320" s="16">
        <f t="shared" si="59"/>
        <v>2.3760512153787738</v>
      </c>
      <c r="O1320" s="16">
        <v>0.85799999999999998</v>
      </c>
      <c r="P1320" s="124">
        <f t="shared" si="61"/>
        <v>0.25014577259475218</v>
      </c>
      <c r="Q1320" s="16">
        <v>728.66</v>
      </c>
      <c r="S1320" s="1"/>
    </row>
    <row r="1321" spans="1:19" x14ac:dyDescent="0.2">
      <c r="A1321" s="39">
        <f t="shared" si="60"/>
        <v>43366</v>
      </c>
      <c r="B1321" s="16">
        <v>9.6550000000000011</v>
      </c>
      <c r="C1321" s="16">
        <v>96.95</v>
      </c>
      <c r="D1321" s="16">
        <v>24.72</v>
      </c>
      <c r="E1321" s="16">
        <v>22.94</v>
      </c>
      <c r="F1321" s="16">
        <v>29.38</v>
      </c>
      <c r="G1321" s="16">
        <v>2.5299999999999998</v>
      </c>
      <c r="H1321" s="16">
        <v>7.1</v>
      </c>
      <c r="I1321" s="16">
        <v>331.43</v>
      </c>
      <c r="J1321" s="38">
        <v>2.2440000000000002</v>
      </c>
      <c r="K1321" s="16">
        <v>10.83</v>
      </c>
      <c r="L1321" s="16">
        <v>25.48</v>
      </c>
      <c r="M1321" s="16">
        <v>25.177746462566752</v>
      </c>
      <c r="N1321" s="16">
        <f t="shared" si="59"/>
        <v>2.3248150011603648</v>
      </c>
      <c r="O1321" s="16">
        <v>6.0970000000000004</v>
      </c>
      <c r="P1321" s="124">
        <f t="shared" si="61"/>
        <v>0.56297322253000925</v>
      </c>
      <c r="Q1321" s="16">
        <v>728.45</v>
      </c>
      <c r="S1321" s="1"/>
    </row>
    <row r="1322" spans="1:19" x14ac:dyDescent="0.2">
      <c r="A1322" s="39">
        <f t="shared" si="60"/>
        <v>43367</v>
      </c>
      <c r="B1322" s="16">
        <v>15.875</v>
      </c>
      <c r="C1322" s="16">
        <v>99.69</v>
      </c>
      <c r="D1322" s="16">
        <v>23.75</v>
      </c>
      <c r="E1322" s="16">
        <v>22.56</v>
      </c>
      <c r="F1322" s="16">
        <v>28.18</v>
      </c>
      <c r="G1322" s="16">
        <v>2.0099999999999998</v>
      </c>
      <c r="H1322" s="16">
        <v>7.17</v>
      </c>
      <c r="I1322" s="16">
        <v>297.8</v>
      </c>
      <c r="J1322" s="38">
        <v>1.0349999999999999</v>
      </c>
      <c r="K1322" s="16">
        <v>5.23</v>
      </c>
      <c r="L1322" s="16">
        <v>25.5</v>
      </c>
      <c r="M1322" s="16">
        <v>12.392356362109439</v>
      </c>
      <c r="N1322" s="16">
        <f t="shared" si="59"/>
        <v>2.369475403845017</v>
      </c>
      <c r="O1322" s="16">
        <v>2.819</v>
      </c>
      <c r="P1322" s="124">
        <f t="shared" si="61"/>
        <v>0.53900573613766722</v>
      </c>
      <c r="Q1322" s="16">
        <v>728.7</v>
      </c>
      <c r="S1322" s="1"/>
    </row>
    <row r="1323" spans="1:19" x14ac:dyDescent="0.2">
      <c r="A1323" s="39">
        <f t="shared" si="60"/>
        <v>43368</v>
      </c>
      <c r="B1323" s="16">
        <v>0</v>
      </c>
      <c r="C1323" s="16">
        <v>96.54</v>
      </c>
      <c r="D1323" s="16">
        <v>24.78</v>
      </c>
      <c r="E1323" s="16">
        <v>22.8</v>
      </c>
      <c r="F1323" s="16">
        <v>28.38</v>
      </c>
      <c r="G1323" s="16">
        <v>3.77</v>
      </c>
      <c r="H1323" s="16">
        <v>9.4499999999999993</v>
      </c>
      <c r="I1323" s="16">
        <v>335.44</v>
      </c>
      <c r="J1323" s="38">
        <v>3.6789999999999998</v>
      </c>
      <c r="K1323" s="16">
        <v>19.98</v>
      </c>
      <c r="L1323" s="16">
        <v>25.4</v>
      </c>
      <c r="M1323" s="16">
        <v>44.695513332820688</v>
      </c>
      <c r="N1323" s="16">
        <f t="shared" si="59"/>
        <v>2.2370126793203546</v>
      </c>
      <c r="O1323" s="16">
        <v>11.441000000000001</v>
      </c>
      <c r="P1323" s="124">
        <f t="shared" si="61"/>
        <v>0.57262262262262265</v>
      </c>
      <c r="Q1323" s="16">
        <v>729.54</v>
      </c>
      <c r="S1323" s="1"/>
    </row>
    <row r="1324" spans="1:19" x14ac:dyDescent="0.2">
      <c r="A1324" s="39">
        <f t="shared" si="60"/>
        <v>43369</v>
      </c>
      <c r="B1324" s="16">
        <v>37.844999999999999</v>
      </c>
      <c r="C1324" s="16">
        <v>99.99</v>
      </c>
      <c r="D1324" s="16">
        <v>22.7</v>
      </c>
      <c r="E1324" s="16">
        <v>20.94</v>
      </c>
      <c r="F1324" s="16">
        <v>25.29</v>
      </c>
      <c r="G1324" s="16">
        <v>2.82</v>
      </c>
      <c r="H1324" s="16">
        <v>8.15</v>
      </c>
      <c r="I1324" s="16">
        <v>317.24</v>
      </c>
      <c r="J1324" s="38">
        <v>0.56499999999999995</v>
      </c>
      <c r="K1324" s="16">
        <v>2.94</v>
      </c>
      <c r="L1324" s="16">
        <v>25.54</v>
      </c>
      <c r="M1324" s="16">
        <v>7.286200964742739</v>
      </c>
      <c r="N1324" s="16">
        <f t="shared" si="59"/>
        <v>2.4782996478716801</v>
      </c>
      <c r="O1324" s="16">
        <v>1.129</v>
      </c>
      <c r="P1324" s="124">
        <f t="shared" si="61"/>
        <v>0.38401360544217689</v>
      </c>
      <c r="Q1324" s="16">
        <v>729.31</v>
      </c>
      <c r="S1324" s="1"/>
    </row>
    <row r="1325" spans="1:19" x14ac:dyDescent="0.2">
      <c r="A1325" s="39">
        <f t="shared" si="60"/>
        <v>43370</v>
      </c>
      <c r="B1325" s="16">
        <v>10.54</v>
      </c>
      <c r="C1325" s="16">
        <v>96.73</v>
      </c>
      <c r="D1325" s="16">
        <v>23.68</v>
      </c>
      <c r="E1325" s="16">
        <v>21.67</v>
      </c>
      <c r="F1325" s="16">
        <v>28.79</v>
      </c>
      <c r="G1325" s="16">
        <v>2.35</v>
      </c>
      <c r="H1325" s="16">
        <v>8.94</v>
      </c>
      <c r="I1325" s="16">
        <v>333.03</v>
      </c>
      <c r="J1325" s="38">
        <v>2.5630000000000002</v>
      </c>
      <c r="K1325" s="16">
        <v>13.66</v>
      </c>
      <c r="L1325" s="16">
        <v>25.36</v>
      </c>
      <c r="M1325" s="16">
        <v>30.989876508436527</v>
      </c>
      <c r="N1325" s="16">
        <f t="shared" si="59"/>
        <v>2.2686586023745625</v>
      </c>
      <c r="O1325" s="16">
        <v>7.9459999999999997</v>
      </c>
      <c r="P1325" s="124">
        <f t="shared" si="61"/>
        <v>0.58169838945827235</v>
      </c>
      <c r="Q1325" s="16">
        <v>729.64</v>
      </c>
      <c r="S1325" s="1"/>
    </row>
    <row r="1326" spans="1:19" x14ac:dyDescent="0.2">
      <c r="A1326" s="39">
        <f t="shared" si="60"/>
        <v>43371</v>
      </c>
      <c r="B1326" s="16">
        <v>15.875</v>
      </c>
      <c r="C1326" s="16">
        <v>92.46</v>
      </c>
      <c r="D1326" s="16">
        <v>24.36</v>
      </c>
      <c r="E1326" s="16">
        <v>22.03</v>
      </c>
      <c r="F1326" s="16">
        <v>29.89</v>
      </c>
      <c r="G1326" s="16">
        <v>1.7</v>
      </c>
      <c r="H1326" s="16">
        <v>9.06</v>
      </c>
      <c r="I1326" s="16">
        <v>12.17</v>
      </c>
      <c r="J1326" s="38">
        <v>2.637</v>
      </c>
      <c r="K1326" s="16">
        <v>12.36</v>
      </c>
      <c r="L1326" s="16">
        <v>25.35</v>
      </c>
      <c r="M1326" s="16">
        <v>28.704250103896037</v>
      </c>
      <c r="N1326" s="16">
        <f t="shared" si="59"/>
        <v>2.3223503320304237</v>
      </c>
      <c r="O1326" s="16">
        <v>5.9859999999999998</v>
      </c>
      <c r="P1326" s="124">
        <f t="shared" si="61"/>
        <v>0.48430420711974109</v>
      </c>
      <c r="Q1326" s="16">
        <v>729.86</v>
      </c>
      <c r="S1326" s="1"/>
    </row>
    <row r="1327" spans="1:19" x14ac:dyDescent="0.2">
      <c r="A1327" s="39">
        <f t="shared" si="60"/>
        <v>43372</v>
      </c>
      <c r="B1327" s="16">
        <v>31.37</v>
      </c>
      <c r="C1327" s="16">
        <v>98.29</v>
      </c>
      <c r="D1327" s="16">
        <v>23.57</v>
      </c>
      <c r="E1327" s="16">
        <v>22.17</v>
      </c>
      <c r="F1327" s="16">
        <v>28.63</v>
      </c>
      <c r="G1327" s="16">
        <v>2.29</v>
      </c>
      <c r="H1327" s="16">
        <v>9.15</v>
      </c>
      <c r="I1327" s="16">
        <v>340.3</v>
      </c>
      <c r="J1327" s="38">
        <v>1.9490000000000001</v>
      </c>
      <c r="K1327" s="16">
        <v>10.1</v>
      </c>
      <c r="L1327" s="16">
        <v>25.26</v>
      </c>
      <c r="M1327" s="16">
        <v>23.264244989014234</v>
      </c>
      <c r="N1327" s="16">
        <f t="shared" si="59"/>
        <v>2.3033905929717062</v>
      </c>
      <c r="O1327" s="16">
        <v>5.34</v>
      </c>
      <c r="P1327" s="124">
        <f t="shared" si="61"/>
        <v>0.52871287128712874</v>
      </c>
      <c r="Q1327" s="16">
        <v>729.45</v>
      </c>
      <c r="S1327" s="1"/>
    </row>
    <row r="1328" spans="1:19" x14ac:dyDescent="0.2">
      <c r="A1328" s="39">
        <f t="shared" si="60"/>
        <v>43373</v>
      </c>
      <c r="B1328" s="16">
        <v>0.51</v>
      </c>
      <c r="C1328" s="16">
        <v>97.15</v>
      </c>
      <c r="D1328" s="16">
        <v>24.37</v>
      </c>
      <c r="E1328" s="16">
        <v>22.66</v>
      </c>
      <c r="F1328" s="16">
        <v>28.53</v>
      </c>
      <c r="G1328" s="16">
        <v>3.22</v>
      </c>
      <c r="H1328" s="16">
        <v>7.51</v>
      </c>
      <c r="I1328" s="16">
        <v>321.06</v>
      </c>
      <c r="J1328" s="38">
        <v>2.948</v>
      </c>
      <c r="K1328" s="16">
        <v>16.47</v>
      </c>
      <c r="L1328" s="16">
        <v>25.16</v>
      </c>
      <c r="M1328" s="16">
        <v>36.970918613763352</v>
      </c>
      <c r="N1328" s="16">
        <f t="shared" si="59"/>
        <v>2.2447430852315335</v>
      </c>
      <c r="O1328" s="16">
        <v>9.3840000000000003</v>
      </c>
      <c r="P1328" s="124">
        <f t="shared" si="61"/>
        <v>0.56976320582877971</v>
      </c>
      <c r="Q1328" s="16">
        <v>729.16</v>
      </c>
      <c r="S1328" s="1"/>
    </row>
    <row r="1329" spans="1:19" x14ac:dyDescent="0.2">
      <c r="A1329" s="39">
        <f t="shared" si="60"/>
        <v>43374</v>
      </c>
      <c r="B1329" s="16">
        <v>39.5</v>
      </c>
      <c r="C1329" s="16">
        <v>94.07</v>
      </c>
      <c r="D1329" s="16">
        <v>25.32</v>
      </c>
      <c r="E1329" s="16">
        <v>22</v>
      </c>
      <c r="F1329" s="16">
        <v>31.72</v>
      </c>
      <c r="G1329" s="16">
        <v>2.2400000000000002</v>
      </c>
      <c r="H1329" s="16">
        <v>7.49</v>
      </c>
      <c r="I1329" s="16">
        <v>334.96</v>
      </c>
      <c r="J1329" s="38">
        <v>3.327</v>
      </c>
      <c r="K1329" s="16">
        <v>16.57</v>
      </c>
      <c r="L1329" s="16">
        <v>25.05</v>
      </c>
      <c r="M1329" s="16">
        <v>37.382873958771633</v>
      </c>
      <c r="N1329" s="16">
        <f t="shared" si="59"/>
        <v>2.2560575714406537</v>
      </c>
      <c r="O1329" s="16">
        <v>8.3290000000000006</v>
      </c>
      <c r="P1329" s="124">
        <f t="shared" si="61"/>
        <v>0.5026554013277007</v>
      </c>
      <c r="Q1329" s="16">
        <v>729.38</v>
      </c>
      <c r="S1329" s="1"/>
    </row>
    <row r="1330" spans="1:19" x14ac:dyDescent="0.2">
      <c r="A1330" s="39">
        <f t="shared" si="60"/>
        <v>43375</v>
      </c>
      <c r="B1330" s="16">
        <v>9.1449999999999996</v>
      </c>
      <c r="C1330" s="16">
        <v>92.44</v>
      </c>
      <c r="D1330" s="16">
        <v>25.31</v>
      </c>
      <c r="E1330" s="16">
        <v>22.15</v>
      </c>
      <c r="F1330" s="16">
        <v>30.55</v>
      </c>
      <c r="G1330" s="16">
        <v>1.75</v>
      </c>
      <c r="H1330" s="16">
        <v>6.43</v>
      </c>
      <c r="I1330" s="16">
        <v>179.82</v>
      </c>
      <c r="J1330" s="38">
        <v>3.15</v>
      </c>
      <c r="K1330" s="16">
        <v>16.059999999999999</v>
      </c>
      <c r="L1330" s="16">
        <v>25.02</v>
      </c>
      <c r="M1330" s="16">
        <v>36.747315335054992</v>
      </c>
      <c r="N1330" s="16">
        <f t="shared" si="59"/>
        <v>2.288126733191469</v>
      </c>
      <c r="O1330" s="16">
        <v>7.9720000000000004</v>
      </c>
      <c r="P1330" s="124">
        <f t="shared" si="61"/>
        <v>0.49638854296388552</v>
      </c>
      <c r="Q1330" s="16">
        <v>729.18</v>
      </c>
      <c r="S1330" s="1"/>
    </row>
    <row r="1331" spans="1:19" x14ac:dyDescent="0.2">
      <c r="A1331" s="39">
        <f t="shared" si="60"/>
        <v>43376</v>
      </c>
      <c r="B1331" s="16">
        <v>0.25</v>
      </c>
      <c r="C1331" s="16">
        <v>94.86</v>
      </c>
      <c r="D1331" s="16">
        <v>25.22</v>
      </c>
      <c r="E1331" s="16">
        <v>23.32</v>
      </c>
      <c r="F1331" s="16">
        <v>31.16</v>
      </c>
      <c r="G1331" s="16">
        <v>2.19</v>
      </c>
      <c r="H1331" s="16">
        <v>7.86</v>
      </c>
      <c r="I1331" s="16">
        <v>149.54</v>
      </c>
      <c r="J1331" s="38">
        <v>3.1269999999999998</v>
      </c>
      <c r="K1331" s="16">
        <v>16.149999999999999</v>
      </c>
      <c r="L1331" s="16">
        <v>24.97</v>
      </c>
      <c r="M1331" s="16">
        <v>36.625750492264167</v>
      </c>
      <c r="N1331" s="16">
        <f t="shared" si="59"/>
        <v>2.2678483276943759</v>
      </c>
      <c r="O1331" s="16">
        <v>8.2750000000000004</v>
      </c>
      <c r="P1331" s="124">
        <f t="shared" si="61"/>
        <v>0.5123839009287926</v>
      </c>
      <c r="Q1331" s="16">
        <v>728.63</v>
      </c>
      <c r="S1331" s="1"/>
    </row>
    <row r="1332" spans="1:19" x14ac:dyDescent="0.2">
      <c r="A1332" s="39">
        <f t="shared" si="60"/>
        <v>43377</v>
      </c>
      <c r="B1332" s="16">
        <v>0</v>
      </c>
      <c r="C1332" s="16">
        <v>85.28</v>
      </c>
      <c r="D1332" s="16">
        <v>25.6</v>
      </c>
      <c r="E1332" s="16">
        <v>22.44</v>
      </c>
      <c r="F1332" s="16">
        <v>30.56</v>
      </c>
      <c r="G1332" s="16">
        <v>3.99</v>
      </c>
      <c r="H1332" s="16">
        <v>10.68</v>
      </c>
      <c r="I1332" s="16">
        <v>171.45</v>
      </c>
      <c r="J1332" s="38">
        <v>5.96</v>
      </c>
      <c r="K1332" s="16">
        <v>27.68</v>
      </c>
      <c r="L1332" s="16">
        <v>25.19</v>
      </c>
      <c r="M1332" s="16">
        <v>60.657918951587462</v>
      </c>
      <c r="N1332" s="16">
        <f t="shared" si="59"/>
        <v>2.1913988060544605</v>
      </c>
      <c r="O1332" s="16">
        <v>13.592000000000001</v>
      </c>
      <c r="P1332" s="124">
        <f t="shared" si="61"/>
        <v>0.49104046242774568</v>
      </c>
      <c r="Q1332" s="16">
        <v>729.02</v>
      </c>
      <c r="S1332" s="1"/>
    </row>
    <row r="1333" spans="1:19" x14ac:dyDescent="0.2">
      <c r="A1333" s="39">
        <f t="shared" si="60"/>
        <v>43378</v>
      </c>
      <c r="B1333" s="16">
        <v>0</v>
      </c>
      <c r="C1333" s="16">
        <v>87.35</v>
      </c>
      <c r="D1333" s="16">
        <v>24.44</v>
      </c>
      <c r="E1333" s="16">
        <v>22.09</v>
      </c>
      <c r="F1333" s="16">
        <v>28.5</v>
      </c>
      <c r="G1333" s="16">
        <v>4.97</v>
      </c>
      <c r="H1333" s="16">
        <v>12.31</v>
      </c>
      <c r="I1333" s="16">
        <v>175.32</v>
      </c>
      <c r="J1333" s="38">
        <v>4.4480000000000004</v>
      </c>
      <c r="K1333" s="16">
        <v>21.76</v>
      </c>
      <c r="L1333" s="16">
        <v>25.13</v>
      </c>
      <c r="M1333" s="16">
        <v>47.681671183948254</v>
      </c>
      <c r="N1333" s="16">
        <f t="shared" si="59"/>
        <v>2.191253271321151</v>
      </c>
      <c r="O1333" s="16">
        <v>8.7799999999999994</v>
      </c>
      <c r="P1333" s="124">
        <f t="shared" si="61"/>
        <v>0.40349264705882348</v>
      </c>
      <c r="Q1333" s="16">
        <v>729.98</v>
      </c>
      <c r="S1333" s="1"/>
    </row>
    <row r="1334" spans="1:19" x14ac:dyDescent="0.2">
      <c r="A1334" s="39">
        <f t="shared" si="60"/>
        <v>43379</v>
      </c>
      <c r="B1334" s="16">
        <v>0</v>
      </c>
      <c r="C1334" s="16">
        <v>83.65</v>
      </c>
      <c r="D1334" s="16">
        <v>24.77</v>
      </c>
      <c r="E1334" s="16">
        <v>21.56</v>
      </c>
      <c r="F1334" s="16">
        <v>29.51</v>
      </c>
      <c r="G1334" s="16">
        <v>3.62</v>
      </c>
      <c r="H1334" s="16">
        <v>9.8800000000000008</v>
      </c>
      <c r="I1334" s="16">
        <v>163.03</v>
      </c>
      <c r="J1334" s="38">
        <v>5.194</v>
      </c>
      <c r="K1334" s="16">
        <v>25.42</v>
      </c>
      <c r="L1334" s="16">
        <v>25.1</v>
      </c>
      <c r="M1334" s="16">
        <v>56.172893372858461</v>
      </c>
      <c r="N1334" s="16">
        <f t="shared" si="59"/>
        <v>2.2097912420479329</v>
      </c>
      <c r="O1334" s="16">
        <v>10.584</v>
      </c>
      <c r="P1334" s="124">
        <f t="shared" si="61"/>
        <v>0.41636506687647518</v>
      </c>
      <c r="Q1334" s="16">
        <v>730.62</v>
      </c>
      <c r="S1334" s="1"/>
    </row>
    <row r="1335" spans="1:19" x14ac:dyDescent="0.2">
      <c r="A1335" s="39">
        <f t="shared" si="60"/>
        <v>43380</v>
      </c>
      <c r="B1335" s="16">
        <v>0</v>
      </c>
      <c r="C1335" s="16">
        <v>80.45</v>
      </c>
      <c r="D1335" s="16">
        <v>25.92</v>
      </c>
      <c r="E1335" s="16">
        <v>22.04</v>
      </c>
      <c r="F1335" s="16">
        <v>32.36</v>
      </c>
      <c r="G1335" s="16">
        <v>2.04</v>
      </c>
      <c r="H1335" s="16">
        <v>6.27</v>
      </c>
      <c r="I1335" s="16">
        <v>146.93</v>
      </c>
      <c r="J1335" s="38">
        <v>5.1680000000000001</v>
      </c>
      <c r="K1335" s="16">
        <v>25.91</v>
      </c>
      <c r="L1335" s="16">
        <v>24.98</v>
      </c>
      <c r="M1335" s="16">
        <v>57.49109863686671</v>
      </c>
      <c r="N1335" s="16">
        <f t="shared" si="59"/>
        <v>2.2188768289026131</v>
      </c>
      <c r="O1335" s="16">
        <v>11.207000000000001</v>
      </c>
      <c r="P1335" s="124">
        <f t="shared" si="61"/>
        <v>0.43253570050173679</v>
      </c>
      <c r="Q1335" s="16">
        <v>730.65</v>
      </c>
      <c r="S1335" s="1"/>
    </row>
    <row r="1336" spans="1:19" x14ac:dyDescent="0.2">
      <c r="A1336" s="39">
        <f t="shared" si="60"/>
        <v>43381</v>
      </c>
      <c r="B1336" s="16">
        <v>0</v>
      </c>
      <c r="C1336" s="16">
        <v>83.95</v>
      </c>
      <c r="D1336" s="16">
        <v>26.27</v>
      </c>
      <c r="E1336" s="16">
        <v>22.56</v>
      </c>
      <c r="F1336" s="16">
        <v>32.6</v>
      </c>
      <c r="G1336" s="16">
        <v>2.17</v>
      </c>
      <c r="H1336" s="16">
        <v>5.68</v>
      </c>
      <c r="I1336" s="16">
        <v>156.75</v>
      </c>
      <c r="J1336" s="38">
        <v>4.8579999999999997</v>
      </c>
      <c r="K1336" s="16">
        <v>23.66</v>
      </c>
      <c r="L1336" s="16">
        <v>24.82</v>
      </c>
      <c r="M1336" s="16">
        <v>53.193647524163929</v>
      </c>
      <c r="N1336" s="16">
        <f t="shared" si="59"/>
        <v>2.2482522199562101</v>
      </c>
      <c r="O1336" s="16">
        <v>9.9250000000000007</v>
      </c>
      <c r="P1336" s="124">
        <f t="shared" si="61"/>
        <v>0.41948436179205412</v>
      </c>
      <c r="Q1336" s="16">
        <v>730.18</v>
      </c>
      <c r="S1336" s="1"/>
    </row>
    <row r="1337" spans="1:19" x14ac:dyDescent="0.2">
      <c r="A1337" s="39">
        <f t="shared" si="60"/>
        <v>43382</v>
      </c>
      <c r="B1337" s="16">
        <v>11.809999999999999</v>
      </c>
      <c r="C1337" s="16">
        <v>93.89</v>
      </c>
      <c r="D1337" s="16">
        <v>24.37</v>
      </c>
      <c r="E1337" s="16">
        <v>22.47</v>
      </c>
      <c r="F1337" s="16">
        <v>29.98</v>
      </c>
      <c r="G1337" s="16">
        <v>2.04</v>
      </c>
      <c r="H1337" s="16">
        <v>6.23</v>
      </c>
      <c r="I1337" s="16">
        <v>116.61</v>
      </c>
      <c r="J1337" s="38">
        <v>2.2530000000000001</v>
      </c>
      <c r="K1337" s="16">
        <v>10.65</v>
      </c>
      <c r="L1337" s="16">
        <v>24.75</v>
      </c>
      <c r="M1337" s="16">
        <v>24.842168744443395</v>
      </c>
      <c r="N1337" s="16">
        <f t="shared" si="59"/>
        <v>2.3325980041730885</v>
      </c>
      <c r="O1337" s="16">
        <v>4.4509999999999996</v>
      </c>
      <c r="P1337" s="124">
        <f t="shared" si="61"/>
        <v>0.41793427230046942</v>
      </c>
      <c r="Q1337" s="16">
        <v>730.64</v>
      </c>
      <c r="S1337" s="1"/>
    </row>
    <row r="1338" spans="1:19" x14ac:dyDescent="0.2">
      <c r="A1338" s="39">
        <f t="shared" si="60"/>
        <v>43383</v>
      </c>
      <c r="B1338" s="16">
        <v>33.144999999999996</v>
      </c>
      <c r="C1338" s="16">
        <v>93.56</v>
      </c>
      <c r="D1338" s="16">
        <v>24.27</v>
      </c>
      <c r="E1338" s="16">
        <v>21.54</v>
      </c>
      <c r="F1338" s="16">
        <v>29.84</v>
      </c>
      <c r="G1338" s="16">
        <v>1.66</v>
      </c>
      <c r="H1338" s="16">
        <v>7.19</v>
      </c>
      <c r="I1338" s="16">
        <v>137.69999999999999</v>
      </c>
      <c r="J1338" s="38">
        <v>2.2290000000000001</v>
      </c>
      <c r="K1338" s="16">
        <v>10.54</v>
      </c>
      <c r="L1338" s="16">
        <v>24.71</v>
      </c>
      <c r="M1338" s="16">
        <v>24.352539772093998</v>
      </c>
      <c r="N1338" s="16">
        <f t="shared" si="59"/>
        <v>2.3104876444111953</v>
      </c>
      <c r="O1338" s="16">
        <v>4.524</v>
      </c>
      <c r="P1338" s="124">
        <f t="shared" si="61"/>
        <v>0.42922201138519928</v>
      </c>
      <c r="Q1338" s="16">
        <v>730.69</v>
      </c>
      <c r="S1338" s="1"/>
    </row>
    <row r="1339" spans="1:19" x14ac:dyDescent="0.2">
      <c r="A1339" s="39">
        <f t="shared" si="60"/>
        <v>43384</v>
      </c>
      <c r="B1339" s="16">
        <v>69.465000000000003</v>
      </c>
      <c r="C1339" s="16">
        <v>95.43</v>
      </c>
      <c r="D1339" s="16">
        <v>23.83</v>
      </c>
      <c r="E1339" s="16">
        <v>21.45</v>
      </c>
      <c r="F1339" s="16">
        <v>31.18</v>
      </c>
      <c r="G1339" s="16">
        <v>2.25</v>
      </c>
      <c r="H1339" s="16">
        <v>8.35</v>
      </c>
      <c r="I1339" s="16">
        <v>175.66</v>
      </c>
      <c r="J1339" s="38">
        <v>2.73</v>
      </c>
      <c r="K1339" s="16">
        <v>14.18</v>
      </c>
      <c r="L1339" s="16">
        <v>24.62</v>
      </c>
      <c r="M1339" s="16">
        <v>32.324152178101563</v>
      </c>
      <c r="N1339" s="16">
        <f t="shared" si="59"/>
        <v>2.2795593919676702</v>
      </c>
      <c r="O1339" s="16">
        <v>8.0530000000000008</v>
      </c>
      <c r="P1339" s="124">
        <f t="shared" si="61"/>
        <v>0.56791255289139642</v>
      </c>
      <c r="Q1339" s="16">
        <v>730.63</v>
      </c>
      <c r="S1339" s="1"/>
    </row>
    <row r="1340" spans="1:19" x14ac:dyDescent="0.2">
      <c r="A1340" s="39">
        <f t="shared" si="60"/>
        <v>43385</v>
      </c>
      <c r="B1340" s="16">
        <v>87.884999999999991</v>
      </c>
      <c r="C1340" s="16">
        <v>96.38</v>
      </c>
      <c r="D1340" s="16">
        <v>23.15</v>
      </c>
      <c r="E1340" s="16">
        <v>21.47</v>
      </c>
      <c r="F1340" s="16">
        <v>29.26</v>
      </c>
      <c r="G1340" s="16">
        <v>2.62</v>
      </c>
      <c r="H1340" s="16">
        <v>7.7</v>
      </c>
      <c r="I1340" s="16">
        <v>160.08000000000001</v>
      </c>
      <c r="J1340" s="38">
        <v>2.62</v>
      </c>
      <c r="K1340" s="16">
        <v>13.15</v>
      </c>
      <c r="L1340" s="16">
        <v>24.6</v>
      </c>
      <c r="M1340" s="16">
        <v>30.271114655432356</v>
      </c>
      <c r="N1340" s="16">
        <f t="shared" si="59"/>
        <v>2.3019859053560725</v>
      </c>
      <c r="O1340" s="16">
        <v>6.8680000000000003</v>
      </c>
      <c r="P1340" s="124">
        <f t="shared" si="61"/>
        <v>0.52228136882129284</v>
      </c>
      <c r="Q1340" s="16">
        <v>730.76</v>
      </c>
      <c r="S1340" s="1"/>
    </row>
    <row r="1341" spans="1:19" x14ac:dyDescent="0.2">
      <c r="A1341" s="39">
        <f t="shared" si="60"/>
        <v>43386</v>
      </c>
      <c r="B1341" s="16">
        <v>5.33</v>
      </c>
      <c r="C1341" s="16">
        <v>95.41</v>
      </c>
      <c r="D1341" s="16">
        <v>23.4</v>
      </c>
      <c r="E1341" s="16">
        <v>21.67</v>
      </c>
      <c r="F1341" s="16">
        <v>28.67</v>
      </c>
      <c r="G1341" s="16">
        <v>4.1500000000000004</v>
      </c>
      <c r="H1341" s="16">
        <v>10.19</v>
      </c>
      <c r="I1341" s="16">
        <v>177.06</v>
      </c>
      <c r="J1341" s="38">
        <v>3.3860000000000001</v>
      </c>
      <c r="K1341" s="16">
        <v>18.3</v>
      </c>
      <c r="L1341" s="16">
        <v>24.55</v>
      </c>
      <c r="M1341" s="16">
        <v>41.719809885373074</v>
      </c>
      <c r="N1341" s="16">
        <f t="shared" si="59"/>
        <v>2.2797710319875995</v>
      </c>
      <c r="O1341" s="16">
        <v>10.925000000000001</v>
      </c>
      <c r="P1341" s="124">
        <f t="shared" si="61"/>
        <v>0.59699453551912574</v>
      </c>
      <c r="Q1341" s="16">
        <v>730.91</v>
      </c>
      <c r="S1341" s="1"/>
    </row>
    <row r="1342" spans="1:19" x14ac:dyDescent="0.2">
      <c r="A1342" s="39">
        <f t="shared" si="60"/>
        <v>43387</v>
      </c>
      <c r="B1342" s="16">
        <v>11.555</v>
      </c>
      <c r="C1342" s="16">
        <v>96.75</v>
      </c>
      <c r="D1342" s="16">
        <v>23.77</v>
      </c>
      <c r="E1342" s="16">
        <v>22.34</v>
      </c>
      <c r="F1342" s="16">
        <v>28.94</v>
      </c>
      <c r="G1342" s="16">
        <v>3.75</v>
      </c>
      <c r="H1342" s="16">
        <v>9.84</v>
      </c>
      <c r="I1342" s="16">
        <v>171.64</v>
      </c>
      <c r="J1342" s="38">
        <v>2.339</v>
      </c>
      <c r="K1342" s="16">
        <v>12.36</v>
      </c>
      <c r="L1342" s="16">
        <v>24.44</v>
      </c>
      <c r="M1342" s="16">
        <v>28.290480358249081</v>
      </c>
      <c r="N1342" s="16">
        <f t="shared" si="59"/>
        <v>2.2888738153923205</v>
      </c>
      <c r="O1342" s="16">
        <v>7.258</v>
      </c>
      <c r="P1342" s="124">
        <f t="shared" si="61"/>
        <v>0.58721682847896439</v>
      </c>
      <c r="Q1342" s="16">
        <v>730.75</v>
      </c>
      <c r="S1342" s="1"/>
    </row>
    <row r="1343" spans="1:19" x14ac:dyDescent="0.2">
      <c r="A1343" s="39">
        <f t="shared" si="60"/>
        <v>43388</v>
      </c>
      <c r="B1343" s="16">
        <v>0.25</v>
      </c>
      <c r="C1343" s="16">
        <v>93.35</v>
      </c>
      <c r="D1343" s="16">
        <v>24.77</v>
      </c>
      <c r="E1343" s="16">
        <v>22.25</v>
      </c>
      <c r="F1343" s="16">
        <v>29.89</v>
      </c>
      <c r="G1343" s="16">
        <v>3.41</v>
      </c>
      <c r="H1343" s="16">
        <v>9.56</v>
      </c>
      <c r="I1343" s="16">
        <v>162.46</v>
      </c>
      <c r="J1343" s="38">
        <v>3.9620000000000002</v>
      </c>
      <c r="K1343" s="16">
        <v>21.56</v>
      </c>
      <c r="L1343" s="16">
        <v>24.32</v>
      </c>
      <c r="M1343" s="16">
        <v>48.837789990902067</v>
      </c>
      <c r="N1343" s="16">
        <f t="shared" si="59"/>
        <v>2.2652036173887788</v>
      </c>
      <c r="O1343" s="16">
        <v>11.169</v>
      </c>
      <c r="P1343" s="124">
        <f t="shared" si="61"/>
        <v>0.51804267161410023</v>
      </c>
      <c r="Q1343" s="16">
        <v>730.13</v>
      </c>
      <c r="S1343" s="1"/>
    </row>
    <row r="1344" spans="1:19" x14ac:dyDescent="0.2">
      <c r="A1344" s="39">
        <f t="shared" si="60"/>
        <v>43389</v>
      </c>
      <c r="B1344" s="16">
        <v>29.465</v>
      </c>
      <c r="C1344" s="16">
        <v>91.57</v>
      </c>
      <c r="D1344" s="16">
        <v>25.14</v>
      </c>
      <c r="E1344" s="16">
        <v>22.53</v>
      </c>
      <c r="F1344" s="16">
        <v>32.450000000000003</v>
      </c>
      <c r="G1344" s="16">
        <v>2.82</v>
      </c>
      <c r="H1344" s="16">
        <v>9.49</v>
      </c>
      <c r="I1344" s="16">
        <v>105.69</v>
      </c>
      <c r="J1344" s="38">
        <v>3.7240000000000002</v>
      </c>
      <c r="K1344" s="16">
        <v>19.03</v>
      </c>
      <c r="L1344" s="16">
        <v>24.26</v>
      </c>
      <c r="M1344" s="16">
        <v>43.116811977117813</v>
      </c>
      <c r="N1344" s="16">
        <f t="shared" si="59"/>
        <v>2.2657284275942096</v>
      </c>
      <c r="O1344" s="16">
        <v>9.1549999999999994</v>
      </c>
      <c r="P1344" s="124">
        <f t="shared" si="61"/>
        <v>0.48108250131371511</v>
      </c>
      <c r="Q1344" s="16">
        <v>729.24</v>
      </c>
      <c r="S1344" s="1"/>
    </row>
    <row r="1345" spans="1:19" x14ac:dyDescent="0.2">
      <c r="A1345" s="39">
        <f t="shared" si="60"/>
        <v>43390</v>
      </c>
      <c r="B1345" s="16">
        <v>2.16</v>
      </c>
      <c r="C1345" s="16">
        <v>97.18</v>
      </c>
      <c r="D1345" s="16">
        <v>24.32</v>
      </c>
      <c r="E1345" s="16">
        <v>23.16</v>
      </c>
      <c r="F1345" s="16">
        <v>26.27</v>
      </c>
      <c r="G1345" s="16">
        <v>1.76</v>
      </c>
      <c r="H1345" s="16">
        <v>4.92</v>
      </c>
      <c r="I1345" s="16">
        <v>164.57</v>
      </c>
      <c r="J1345" s="38">
        <v>1.42</v>
      </c>
      <c r="K1345" s="16">
        <v>7.06</v>
      </c>
      <c r="L1345" s="16">
        <v>24.17</v>
      </c>
      <c r="M1345" s="16">
        <v>16.569365832416771</v>
      </c>
      <c r="N1345" s="16">
        <f t="shared" si="59"/>
        <v>2.3469356703139903</v>
      </c>
      <c r="O1345" s="16">
        <v>2.4950000000000001</v>
      </c>
      <c r="P1345" s="124">
        <f t="shared" si="61"/>
        <v>0.35339943342776209</v>
      </c>
      <c r="Q1345" s="16">
        <v>729.35</v>
      </c>
      <c r="S1345" s="1"/>
    </row>
    <row r="1346" spans="1:19" x14ac:dyDescent="0.2">
      <c r="A1346" s="39">
        <f t="shared" si="60"/>
        <v>43391</v>
      </c>
      <c r="B1346" s="16">
        <v>16.254999999999999</v>
      </c>
      <c r="C1346" s="16">
        <v>99</v>
      </c>
      <c r="D1346" s="16">
        <v>23.75</v>
      </c>
      <c r="E1346" s="16">
        <v>22.91</v>
      </c>
      <c r="F1346" s="16">
        <v>26.16</v>
      </c>
      <c r="G1346" s="16">
        <v>2.4</v>
      </c>
      <c r="H1346" s="16">
        <v>8.2100000000000009</v>
      </c>
      <c r="I1346" s="16">
        <v>303.76</v>
      </c>
      <c r="J1346" s="38">
        <v>1.6679999999999999</v>
      </c>
      <c r="K1346" s="16">
        <v>8.98</v>
      </c>
      <c r="L1346" s="16">
        <v>24.14</v>
      </c>
      <c r="M1346" s="16">
        <v>20.572452041503116</v>
      </c>
      <c r="N1346" s="16">
        <f t="shared" si="59"/>
        <v>2.2909189355794113</v>
      </c>
      <c r="O1346" s="16">
        <v>4.7699999999999996</v>
      </c>
      <c r="P1346" s="124">
        <f t="shared" si="61"/>
        <v>0.53118040089086849</v>
      </c>
      <c r="Q1346" s="16">
        <v>730.48</v>
      </c>
      <c r="S1346" s="1"/>
    </row>
    <row r="1347" spans="1:19" x14ac:dyDescent="0.2">
      <c r="A1347" s="39">
        <f t="shared" si="60"/>
        <v>43392</v>
      </c>
      <c r="B1347" s="16">
        <v>17.270000000000003</v>
      </c>
      <c r="C1347" s="16">
        <v>99.17</v>
      </c>
      <c r="D1347" s="16">
        <v>23.72</v>
      </c>
      <c r="E1347" s="16">
        <v>22.46</v>
      </c>
      <c r="F1347" s="16">
        <v>27.57</v>
      </c>
      <c r="G1347" s="16">
        <v>2.2799999999999998</v>
      </c>
      <c r="H1347" s="16">
        <v>9.15</v>
      </c>
      <c r="I1347" s="16">
        <v>298.52</v>
      </c>
      <c r="J1347" s="38">
        <v>1.381</v>
      </c>
      <c r="K1347" s="16">
        <v>7.18</v>
      </c>
      <c r="L1347" s="16">
        <v>24.1</v>
      </c>
      <c r="M1347" s="16">
        <v>16.783119507658064</v>
      </c>
      <c r="N1347" s="16">
        <f t="shared" si="59"/>
        <v>2.3374818255791179</v>
      </c>
      <c r="O1347" s="16">
        <v>3.8490000000000002</v>
      </c>
      <c r="P1347" s="124">
        <f t="shared" si="61"/>
        <v>0.53607242339832872</v>
      </c>
      <c r="Q1347" s="16">
        <v>729.98</v>
      </c>
      <c r="S1347" s="1"/>
    </row>
    <row r="1348" spans="1:19" x14ac:dyDescent="0.2">
      <c r="A1348" s="39">
        <f t="shared" si="60"/>
        <v>43393</v>
      </c>
      <c r="B1348" s="16">
        <v>2.7949999999999999</v>
      </c>
      <c r="C1348" s="16">
        <v>98.12</v>
      </c>
      <c r="D1348" s="16">
        <v>24.47</v>
      </c>
      <c r="E1348" s="16">
        <v>23.31</v>
      </c>
      <c r="F1348" s="16">
        <v>28.74</v>
      </c>
      <c r="G1348" s="16">
        <v>2.1</v>
      </c>
      <c r="H1348" s="16">
        <v>6.35</v>
      </c>
      <c r="I1348" s="16">
        <v>298.39</v>
      </c>
      <c r="J1348" s="38">
        <v>2.38</v>
      </c>
      <c r="K1348" s="16">
        <v>13.48</v>
      </c>
      <c r="L1348" s="16">
        <v>23.95</v>
      </c>
      <c r="M1348" s="16">
        <v>30.680564399558666</v>
      </c>
      <c r="N1348" s="16">
        <f t="shared" si="59"/>
        <v>2.2760062610948566</v>
      </c>
      <c r="O1348" s="16">
        <v>8.0350000000000001</v>
      </c>
      <c r="P1348" s="124">
        <f t="shared" si="61"/>
        <v>0.59606824925816027</v>
      </c>
      <c r="Q1348" s="16">
        <v>729.26</v>
      </c>
      <c r="S1348" s="1"/>
    </row>
    <row r="1349" spans="1:19" x14ac:dyDescent="0.2">
      <c r="A1349" s="39">
        <f t="shared" si="60"/>
        <v>43394</v>
      </c>
      <c r="B1349" s="16">
        <v>0.25</v>
      </c>
      <c r="C1349" s="16">
        <v>95.55</v>
      </c>
      <c r="D1349" s="16">
        <v>24.42</v>
      </c>
      <c r="E1349" s="16">
        <v>22.43</v>
      </c>
      <c r="F1349" s="16">
        <v>28.6</v>
      </c>
      <c r="G1349" s="16">
        <v>2.16</v>
      </c>
      <c r="H1349" s="16">
        <v>7.9</v>
      </c>
      <c r="I1349" s="16">
        <v>57.23</v>
      </c>
      <c r="J1349" s="38">
        <v>2.524</v>
      </c>
      <c r="K1349" s="16">
        <v>12.71</v>
      </c>
      <c r="L1349" s="16">
        <v>23.94</v>
      </c>
      <c r="M1349" s="16">
        <v>29.348016730501886</v>
      </c>
      <c r="N1349" s="16">
        <f t="shared" si="59"/>
        <v>2.3090493100316194</v>
      </c>
      <c r="O1349" s="16">
        <v>6.8120000000000003</v>
      </c>
      <c r="P1349" s="124">
        <f t="shared" si="61"/>
        <v>0.53595594020456327</v>
      </c>
      <c r="Q1349" s="16">
        <v>729.29</v>
      </c>
      <c r="S1349" s="1"/>
    </row>
    <row r="1350" spans="1:19" x14ac:dyDescent="0.2">
      <c r="A1350" s="39">
        <f t="shared" si="60"/>
        <v>43395</v>
      </c>
      <c r="B1350" s="16">
        <v>47.879999999999995</v>
      </c>
      <c r="C1350" s="16">
        <v>99.17</v>
      </c>
      <c r="D1350" s="16">
        <v>23.35</v>
      </c>
      <c r="E1350" s="16">
        <v>21.74</v>
      </c>
      <c r="F1350" s="16">
        <v>28.53</v>
      </c>
      <c r="G1350" s="16">
        <v>1.85</v>
      </c>
      <c r="H1350" s="16">
        <v>8.43</v>
      </c>
      <c r="I1350" s="16">
        <v>278.13</v>
      </c>
      <c r="J1350" s="38">
        <v>1.802</v>
      </c>
      <c r="K1350" s="16">
        <v>9.67</v>
      </c>
      <c r="L1350" s="16">
        <v>23.92</v>
      </c>
      <c r="M1350" s="16">
        <v>22.161694200916354</v>
      </c>
      <c r="N1350" s="16">
        <f t="shared" si="59"/>
        <v>2.2917987798258896</v>
      </c>
      <c r="O1350" s="16">
        <v>6.0250000000000004</v>
      </c>
      <c r="P1350" s="124">
        <f t="shared" si="61"/>
        <v>0.62306101344364018</v>
      </c>
      <c r="Q1350" s="16">
        <v>730.25</v>
      </c>
      <c r="S1350" s="1"/>
    </row>
    <row r="1351" spans="1:19" x14ac:dyDescent="0.2">
      <c r="A1351" s="39">
        <f t="shared" si="60"/>
        <v>43396</v>
      </c>
      <c r="B1351" s="16">
        <v>2.54</v>
      </c>
      <c r="C1351" s="16">
        <v>99.98</v>
      </c>
      <c r="D1351" s="16">
        <v>22.81</v>
      </c>
      <c r="E1351" s="16">
        <v>21.41</v>
      </c>
      <c r="F1351" s="16">
        <v>24.46</v>
      </c>
      <c r="G1351" s="16">
        <v>3.13</v>
      </c>
      <c r="H1351" s="16">
        <v>7.47</v>
      </c>
      <c r="I1351" s="16">
        <v>322.3</v>
      </c>
      <c r="J1351" s="38">
        <v>1.3680000000000001</v>
      </c>
      <c r="K1351" s="16">
        <v>7.97</v>
      </c>
      <c r="L1351" s="16">
        <v>23.9</v>
      </c>
      <c r="M1351" s="16">
        <v>18.007062338485941</v>
      </c>
      <c r="N1351" s="16">
        <f t="shared" si="59"/>
        <v>2.2593553749668684</v>
      </c>
      <c r="O1351" s="16">
        <v>4.3739999999999997</v>
      </c>
      <c r="P1351" s="124">
        <f t="shared" si="61"/>
        <v>0.54880803011292345</v>
      </c>
      <c r="Q1351" s="16">
        <v>730.58</v>
      </c>
      <c r="S1351" s="1"/>
    </row>
    <row r="1352" spans="1:19" x14ac:dyDescent="0.2">
      <c r="A1352" s="39">
        <f t="shared" si="60"/>
        <v>43397</v>
      </c>
      <c r="B1352" s="16">
        <v>0.25</v>
      </c>
      <c r="C1352" s="16">
        <v>98.96</v>
      </c>
      <c r="D1352" s="16">
        <v>23.63</v>
      </c>
      <c r="E1352" s="16">
        <v>22.22</v>
      </c>
      <c r="F1352" s="16">
        <v>26.64</v>
      </c>
      <c r="G1352" s="16">
        <v>3.3</v>
      </c>
      <c r="H1352" s="16">
        <v>7.61</v>
      </c>
      <c r="I1352" s="16">
        <v>327.57</v>
      </c>
      <c r="J1352" s="38">
        <v>1.823</v>
      </c>
      <c r="K1352" s="16">
        <v>10.37</v>
      </c>
      <c r="L1352" s="16">
        <v>23.8</v>
      </c>
      <c r="M1352" s="16">
        <v>23.503400273196892</v>
      </c>
      <c r="N1352" s="16">
        <f t="shared" si="59"/>
        <v>2.266480257781764</v>
      </c>
      <c r="O1352" s="16">
        <v>5.7910000000000004</v>
      </c>
      <c r="P1352" s="124">
        <f t="shared" si="61"/>
        <v>0.55843780135004828</v>
      </c>
      <c r="Q1352" s="16">
        <v>730.34</v>
      </c>
      <c r="S1352" s="1"/>
    </row>
    <row r="1353" spans="1:19" x14ac:dyDescent="0.2">
      <c r="A1353" s="39">
        <f t="shared" si="60"/>
        <v>43398</v>
      </c>
      <c r="B1353" s="16">
        <v>5.08</v>
      </c>
      <c r="C1353" s="16">
        <v>97.81</v>
      </c>
      <c r="D1353" s="16">
        <v>24.64</v>
      </c>
      <c r="E1353" s="16">
        <v>23.22</v>
      </c>
      <c r="F1353" s="16">
        <v>29.22</v>
      </c>
      <c r="G1353" s="16">
        <v>2.68</v>
      </c>
      <c r="H1353" s="16">
        <v>7.8</v>
      </c>
      <c r="I1353" s="16">
        <v>320.64</v>
      </c>
      <c r="J1353" s="38">
        <v>2.4790000000000001</v>
      </c>
      <c r="K1353" s="16">
        <v>13.69</v>
      </c>
      <c r="L1353" s="16">
        <v>23.61</v>
      </c>
      <c r="M1353" s="16">
        <v>31.302039818318011</v>
      </c>
      <c r="N1353" s="16">
        <f t="shared" si="59"/>
        <v>2.2864893950561003</v>
      </c>
      <c r="O1353" s="16">
        <v>8.3979999999999997</v>
      </c>
      <c r="P1353" s="124">
        <f t="shared" si="61"/>
        <v>0.61344046749452152</v>
      </c>
      <c r="Q1353" s="16">
        <v>729.55</v>
      </c>
      <c r="S1353" s="1"/>
    </row>
    <row r="1354" spans="1:19" x14ac:dyDescent="0.2">
      <c r="A1354" s="39">
        <f t="shared" si="60"/>
        <v>43399</v>
      </c>
      <c r="B1354" s="16">
        <v>19.049999999999997</v>
      </c>
      <c r="C1354" s="16">
        <v>97.91</v>
      </c>
      <c r="D1354" s="16">
        <v>24.05</v>
      </c>
      <c r="E1354" s="16">
        <v>22.07</v>
      </c>
      <c r="F1354" s="16">
        <v>26.79</v>
      </c>
      <c r="G1354" s="16">
        <v>1.92</v>
      </c>
      <c r="H1354" s="16">
        <v>11.76</v>
      </c>
      <c r="I1354" s="16">
        <v>359.6</v>
      </c>
      <c r="J1354" s="38">
        <v>1.5960000000000001</v>
      </c>
      <c r="K1354" s="16">
        <v>8.49</v>
      </c>
      <c r="L1354" s="16">
        <v>23.63</v>
      </c>
      <c r="M1354" s="16">
        <v>19.614621304346695</v>
      </c>
      <c r="N1354" s="16">
        <f t="shared" si="59"/>
        <v>2.310320530547314</v>
      </c>
      <c r="O1354" s="16">
        <v>3.1840000000000002</v>
      </c>
      <c r="P1354" s="124">
        <f t="shared" si="61"/>
        <v>0.37502944640753827</v>
      </c>
      <c r="Q1354" s="16">
        <v>729.44</v>
      </c>
      <c r="S1354" s="1"/>
    </row>
    <row r="1355" spans="1:19" x14ac:dyDescent="0.2">
      <c r="A1355" s="39">
        <f t="shared" si="60"/>
        <v>43400</v>
      </c>
      <c r="B1355" s="16">
        <v>35.94</v>
      </c>
      <c r="C1355" s="16">
        <v>99.95</v>
      </c>
      <c r="D1355" s="16">
        <v>24.04</v>
      </c>
      <c r="E1355" s="16">
        <v>22.32</v>
      </c>
      <c r="F1355" s="16">
        <v>25.72</v>
      </c>
      <c r="G1355" s="16">
        <v>2.59</v>
      </c>
      <c r="H1355" s="16">
        <v>9.6999999999999993</v>
      </c>
      <c r="I1355" s="16">
        <v>325.08999999999997</v>
      </c>
      <c r="J1355" s="38">
        <v>1.2669999999999999</v>
      </c>
      <c r="K1355" s="16">
        <v>7.05</v>
      </c>
      <c r="L1355" s="16">
        <v>23.56</v>
      </c>
      <c r="M1355" s="16">
        <v>16.291503334609171</v>
      </c>
      <c r="N1355" s="16">
        <f t="shared" ref="N1355:N1418" si="62">M1355/K1355</f>
        <v>2.3108515368239959</v>
      </c>
      <c r="O1355" s="16">
        <v>3.6030000000000002</v>
      </c>
      <c r="P1355" s="124">
        <f t="shared" si="61"/>
        <v>0.51106382978723408</v>
      </c>
      <c r="Q1355" s="16">
        <v>729.52</v>
      </c>
      <c r="S1355" s="1"/>
    </row>
    <row r="1356" spans="1:19" x14ac:dyDescent="0.2">
      <c r="A1356" s="39">
        <f t="shared" si="60"/>
        <v>43401</v>
      </c>
      <c r="B1356" s="16">
        <v>0.125</v>
      </c>
      <c r="C1356" s="16">
        <v>99.08</v>
      </c>
      <c r="D1356" s="16">
        <v>23.92</v>
      </c>
      <c r="E1356" s="16">
        <v>22.78</v>
      </c>
      <c r="F1356" s="16">
        <v>26.66</v>
      </c>
      <c r="G1356" s="16">
        <v>2.4900000000000002</v>
      </c>
      <c r="H1356" s="16">
        <v>7.84</v>
      </c>
      <c r="I1356" s="16">
        <v>299.61</v>
      </c>
      <c r="J1356" s="38">
        <v>1.7689999999999999</v>
      </c>
      <c r="K1356" s="16">
        <v>9.5399999999999991</v>
      </c>
      <c r="L1356" s="16">
        <v>23.46</v>
      </c>
      <c r="M1356" s="16">
        <v>21.886423704021141</v>
      </c>
      <c r="N1356" s="16">
        <f t="shared" si="62"/>
        <v>2.2941743924550466</v>
      </c>
      <c r="O1356" s="16">
        <v>5.0730000000000004</v>
      </c>
      <c r="P1356" s="124">
        <f t="shared" si="61"/>
        <v>0.53176100628930822</v>
      </c>
      <c r="Q1356" s="16">
        <v>730.17</v>
      </c>
      <c r="S1356" s="1"/>
    </row>
    <row r="1357" spans="1:19" x14ac:dyDescent="0.2">
      <c r="A1357" s="39">
        <f t="shared" si="60"/>
        <v>43402</v>
      </c>
      <c r="B1357" s="16">
        <v>0</v>
      </c>
      <c r="C1357" s="16">
        <v>93.52</v>
      </c>
      <c r="D1357" s="16">
        <v>25.37</v>
      </c>
      <c r="E1357" s="16">
        <v>23.54</v>
      </c>
      <c r="F1357" s="16">
        <v>29.7</v>
      </c>
      <c r="G1357" s="16">
        <v>2.82</v>
      </c>
      <c r="H1357" s="16">
        <v>9.43</v>
      </c>
      <c r="I1357" s="16">
        <v>11.56</v>
      </c>
      <c r="J1357" s="38">
        <v>2.5990000000000002</v>
      </c>
      <c r="K1357" s="16">
        <v>12.95</v>
      </c>
      <c r="L1357" s="16">
        <v>23.31</v>
      </c>
      <c r="M1357" s="16">
        <v>29.165539866270034</v>
      </c>
      <c r="N1357" s="16">
        <f t="shared" si="62"/>
        <v>2.2521652406386128</v>
      </c>
      <c r="O1357" s="16">
        <v>6.3680000000000003</v>
      </c>
      <c r="P1357" s="124">
        <f t="shared" si="61"/>
        <v>0.49173745173745181</v>
      </c>
      <c r="Q1357" s="16">
        <v>729.95</v>
      </c>
      <c r="S1357" s="1"/>
    </row>
    <row r="1358" spans="1:19" x14ac:dyDescent="0.2">
      <c r="A1358" s="39">
        <f t="shared" si="60"/>
        <v>43403</v>
      </c>
      <c r="B1358" s="16">
        <v>0</v>
      </c>
      <c r="C1358" s="16">
        <v>89</v>
      </c>
      <c r="D1358" s="16">
        <v>25.57</v>
      </c>
      <c r="E1358" s="16">
        <v>23.69</v>
      </c>
      <c r="F1358" s="16">
        <v>30.93</v>
      </c>
      <c r="G1358" s="16">
        <v>3.03</v>
      </c>
      <c r="H1358" s="16">
        <v>9.76</v>
      </c>
      <c r="I1358" s="16">
        <v>20.87</v>
      </c>
      <c r="J1358" s="38">
        <v>3.266</v>
      </c>
      <c r="K1358" s="16">
        <v>15.24</v>
      </c>
      <c r="L1358" s="16">
        <v>23.35</v>
      </c>
      <c r="M1358" s="16">
        <v>34.616085784862193</v>
      </c>
      <c r="N1358" s="16">
        <f t="shared" si="62"/>
        <v>2.2713967050434509</v>
      </c>
      <c r="O1358" s="16">
        <v>6.94</v>
      </c>
      <c r="P1358" s="124">
        <f t="shared" si="61"/>
        <v>0.45538057742782156</v>
      </c>
      <c r="Q1358" s="16">
        <v>730.13</v>
      </c>
      <c r="S1358" s="1"/>
    </row>
    <row r="1359" spans="1:19" x14ac:dyDescent="0.2">
      <c r="A1359" s="39">
        <f t="shared" si="60"/>
        <v>43404</v>
      </c>
      <c r="B1359" s="16">
        <v>65.789999999999992</v>
      </c>
      <c r="C1359" s="16">
        <v>94.24</v>
      </c>
      <c r="D1359" s="16">
        <v>25.08</v>
      </c>
      <c r="E1359" s="16">
        <v>22.62</v>
      </c>
      <c r="F1359" s="16">
        <v>30.61</v>
      </c>
      <c r="G1359" s="16">
        <v>2.84</v>
      </c>
      <c r="H1359" s="16">
        <v>9.33</v>
      </c>
      <c r="I1359" s="16">
        <v>349.26</v>
      </c>
      <c r="J1359" s="38">
        <v>2.7719999999999998</v>
      </c>
      <c r="K1359" s="16">
        <v>14.47</v>
      </c>
      <c r="L1359" s="16">
        <v>23.25</v>
      </c>
      <c r="M1359" s="16">
        <v>32.666728298688355</v>
      </c>
      <c r="N1359" s="16">
        <f t="shared" si="62"/>
        <v>2.2575486039176469</v>
      </c>
      <c r="O1359" s="16">
        <v>7.2889999999999997</v>
      </c>
      <c r="P1359" s="124">
        <f t="shared" si="61"/>
        <v>0.50373185901865924</v>
      </c>
      <c r="Q1359" s="16">
        <v>730.35</v>
      </c>
      <c r="S1359" s="1"/>
    </row>
    <row r="1360" spans="1:19" x14ac:dyDescent="0.2">
      <c r="A1360" s="39">
        <f t="shared" si="60"/>
        <v>43405</v>
      </c>
      <c r="B1360" s="16">
        <v>8.2550000000000008</v>
      </c>
      <c r="C1360" s="16">
        <v>99.54</v>
      </c>
      <c r="D1360" s="16">
        <v>23.54</v>
      </c>
      <c r="E1360" s="16">
        <v>21.98</v>
      </c>
      <c r="F1360" s="16">
        <v>25.71</v>
      </c>
      <c r="G1360" s="16">
        <v>3.47</v>
      </c>
      <c r="H1360" s="16">
        <v>7.88</v>
      </c>
      <c r="I1360" s="16">
        <v>317.95</v>
      </c>
      <c r="J1360" s="38">
        <v>1.419</v>
      </c>
      <c r="K1360" s="16">
        <v>8.09</v>
      </c>
      <c r="L1360" s="16">
        <v>23.24</v>
      </c>
      <c r="M1360" s="16">
        <v>18.263152028629513</v>
      </c>
      <c r="N1360" s="16">
        <f t="shared" si="62"/>
        <v>2.2574971605228074</v>
      </c>
      <c r="O1360" s="16">
        <v>4.9039999999999999</v>
      </c>
      <c r="P1360" s="124">
        <f t="shared" si="61"/>
        <v>0.60618046971569839</v>
      </c>
      <c r="Q1360" s="16">
        <v>730.2</v>
      </c>
      <c r="S1360" s="1"/>
    </row>
    <row r="1361" spans="1:19" x14ac:dyDescent="0.2">
      <c r="A1361" s="39">
        <f t="shared" si="60"/>
        <v>43406</v>
      </c>
      <c r="B1361" s="16">
        <v>9.91</v>
      </c>
      <c r="C1361" s="16">
        <v>98.36</v>
      </c>
      <c r="D1361" s="16">
        <v>23.89</v>
      </c>
      <c r="E1361" s="16">
        <v>22.23</v>
      </c>
      <c r="F1361" s="16">
        <v>28.23</v>
      </c>
      <c r="G1361" s="16">
        <v>2.27</v>
      </c>
      <c r="H1361" s="16">
        <v>6.12</v>
      </c>
      <c r="I1361" s="16">
        <v>273.12</v>
      </c>
      <c r="J1361" s="38">
        <v>1.8839999999999999</v>
      </c>
      <c r="K1361" s="16">
        <v>10.57</v>
      </c>
      <c r="L1361" s="16">
        <v>23.13</v>
      </c>
      <c r="M1361" s="16">
        <v>24.10457168480923</v>
      </c>
      <c r="N1361" s="16">
        <f t="shared" si="62"/>
        <v>2.2804703580708825</v>
      </c>
      <c r="O1361" s="16">
        <v>5.8929999999999998</v>
      </c>
      <c r="P1361" s="124">
        <f t="shared" si="61"/>
        <v>0.55752128666035949</v>
      </c>
      <c r="Q1361" s="16">
        <v>730.1</v>
      </c>
      <c r="S1361" s="1"/>
    </row>
    <row r="1362" spans="1:19" x14ac:dyDescent="0.2">
      <c r="A1362" s="39">
        <f t="shared" si="60"/>
        <v>43407</v>
      </c>
      <c r="B1362" s="16">
        <v>1.02</v>
      </c>
      <c r="C1362" s="16">
        <v>96.04</v>
      </c>
      <c r="D1362" s="16">
        <v>24.23</v>
      </c>
      <c r="E1362" s="16">
        <v>21.99</v>
      </c>
      <c r="F1362" s="16">
        <v>29.04</v>
      </c>
      <c r="G1362" s="16">
        <v>1.57</v>
      </c>
      <c r="H1362" s="16">
        <v>6.08</v>
      </c>
      <c r="I1362" s="16">
        <v>162.6</v>
      </c>
      <c r="J1362" s="38">
        <v>2.2010000000000001</v>
      </c>
      <c r="K1362" s="16">
        <v>11.62</v>
      </c>
      <c r="L1362" s="16">
        <v>23.05</v>
      </c>
      <c r="M1362" s="16">
        <v>26.479622120826981</v>
      </c>
      <c r="N1362" s="16">
        <f t="shared" si="62"/>
        <v>2.2787970844085184</v>
      </c>
      <c r="O1362" s="16">
        <v>5.6070000000000002</v>
      </c>
      <c r="P1362" s="124">
        <f t="shared" si="61"/>
        <v>0.48253012048192778</v>
      </c>
      <c r="Q1362" s="16">
        <v>730.39</v>
      </c>
      <c r="S1362" s="1"/>
    </row>
    <row r="1363" spans="1:19" x14ac:dyDescent="0.2">
      <c r="A1363" s="39">
        <f t="shared" si="60"/>
        <v>43408</v>
      </c>
      <c r="B1363" s="16">
        <v>17.27</v>
      </c>
      <c r="C1363" s="16">
        <v>96.21</v>
      </c>
      <c r="D1363" s="16">
        <v>23.89</v>
      </c>
      <c r="E1363" s="16">
        <v>22.42</v>
      </c>
      <c r="F1363" s="16">
        <v>31.08</v>
      </c>
      <c r="G1363" s="16">
        <v>1.1399999999999999</v>
      </c>
      <c r="H1363" s="16">
        <v>10.92</v>
      </c>
      <c r="I1363" s="16">
        <v>255.61</v>
      </c>
      <c r="J1363" s="38">
        <v>1.5509999999999999</v>
      </c>
      <c r="K1363" s="16">
        <v>8.09</v>
      </c>
      <c r="L1363" s="16">
        <v>23.02</v>
      </c>
      <c r="M1363" s="16">
        <v>18.567452935743432</v>
      </c>
      <c r="N1363" s="16">
        <f t="shared" si="62"/>
        <v>2.2951116113403502</v>
      </c>
      <c r="O1363" s="16">
        <v>3.613</v>
      </c>
      <c r="P1363" s="124">
        <f t="shared" si="61"/>
        <v>0.44660074165636587</v>
      </c>
      <c r="Q1363" s="16">
        <v>730.64</v>
      </c>
      <c r="S1363" s="1"/>
    </row>
    <row r="1364" spans="1:19" x14ac:dyDescent="0.2">
      <c r="A1364" s="39">
        <f t="shared" si="60"/>
        <v>43409</v>
      </c>
      <c r="B1364" s="16">
        <v>35.56</v>
      </c>
      <c r="C1364" s="16">
        <v>96.68</v>
      </c>
      <c r="D1364" s="16">
        <v>23.75</v>
      </c>
      <c r="E1364" s="16">
        <v>21.85</v>
      </c>
      <c r="F1364" s="16">
        <v>28.38</v>
      </c>
      <c r="G1364" s="16">
        <v>1.54</v>
      </c>
      <c r="H1364" s="16">
        <v>5.21</v>
      </c>
      <c r="I1364" s="16">
        <v>303.04000000000002</v>
      </c>
      <c r="J1364" s="38">
        <v>1.8149999999999999</v>
      </c>
      <c r="K1364" s="16">
        <v>9.48</v>
      </c>
      <c r="L1364" s="16">
        <v>22.93</v>
      </c>
      <c r="M1364" s="16">
        <v>21.742913253505463</v>
      </c>
      <c r="N1364" s="16">
        <f t="shared" si="62"/>
        <v>2.2935562503697744</v>
      </c>
      <c r="O1364" s="16">
        <v>4.2309999999999999</v>
      </c>
      <c r="P1364" s="124">
        <f t="shared" si="61"/>
        <v>0.4463080168776371</v>
      </c>
      <c r="Q1364" s="16">
        <v>730.47</v>
      </c>
      <c r="S1364" s="1"/>
    </row>
    <row r="1365" spans="1:19" x14ac:dyDescent="0.2">
      <c r="A1365" s="39">
        <f t="shared" si="60"/>
        <v>43410</v>
      </c>
      <c r="B1365" s="16">
        <v>9.9050000000000011</v>
      </c>
      <c r="C1365" s="16">
        <v>94.89</v>
      </c>
      <c r="D1365" s="16">
        <v>24.31</v>
      </c>
      <c r="E1365" s="16">
        <v>22.2</v>
      </c>
      <c r="F1365" s="16">
        <v>29.88</v>
      </c>
      <c r="G1365" s="16">
        <v>2.08</v>
      </c>
      <c r="H1365" s="16">
        <v>8.2899999999999991</v>
      </c>
      <c r="I1365" s="16">
        <v>327.27999999999997</v>
      </c>
      <c r="J1365" s="38">
        <v>2.8650000000000002</v>
      </c>
      <c r="K1365" s="16">
        <v>15.82</v>
      </c>
      <c r="L1365" s="16">
        <v>22.88</v>
      </c>
      <c r="M1365" s="16">
        <v>36.071839897287639</v>
      </c>
      <c r="N1365" s="16">
        <f t="shared" si="62"/>
        <v>2.2801415864277899</v>
      </c>
      <c r="O1365" s="16">
        <v>7.4690000000000003</v>
      </c>
      <c r="P1365" s="124">
        <f t="shared" si="61"/>
        <v>0.47212389380530972</v>
      </c>
      <c r="Q1365" s="16">
        <v>729.77</v>
      </c>
      <c r="S1365" s="1"/>
    </row>
    <row r="1366" spans="1:19" x14ac:dyDescent="0.2">
      <c r="A1366" s="39">
        <f t="shared" si="60"/>
        <v>43411</v>
      </c>
      <c r="B1366" s="16">
        <v>7.7450000000000001</v>
      </c>
      <c r="C1366" s="16">
        <v>96.76</v>
      </c>
      <c r="D1366" s="16">
        <v>24.51</v>
      </c>
      <c r="E1366" s="16">
        <v>23.21</v>
      </c>
      <c r="F1366" s="16">
        <v>28.61</v>
      </c>
      <c r="G1366" s="16">
        <v>3.22</v>
      </c>
      <c r="H1366" s="16">
        <v>9.07</v>
      </c>
      <c r="I1366" s="16">
        <v>342.91</v>
      </c>
      <c r="J1366" s="38">
        <v>2.681</v>
      </c>
      <c r="K1366" s="16">
        <v>16.350000000000001</v>
      </c>
      <c r="L1366" s="16">
        <v>22.78</v>
      </c>
      <c r="M1366" s="16">
        <v>36.979990616956698</v>
      </c>
      <c r="N1366" s="16">
        <f t="shared" si="62"/>
        <v>2.2617731264193699</v>
      </c>
      <c r="O1366" s="16">
        <v>7.4569999999999999</v>
      </c>
      <c r="P1366" s="124">
        <f t="shared" si="61"/>
        <v>0.45608562691131493</v>
      </c>
      <c r="Q1366" s="16">
        <v>729.05</v>
      </c>
      <c r="S1366" s="1"/>
    </row>
    <row r="1367" spans="1:19" x14ac:dyDescent="0.2">
      <c r="A1367" s="39">
        <f t="shared" si="60"/>
        <v>43412</v>
      </c>
      <c r="B1367" s="16">
        <v>8.2550000000000008</v>
      </c>
      <c r="C1367" s="16">
        <v>95.15</v>
      </c>
      <c r="D1367" s="16">
        <v>24.96</v>
      </c>
      <c r="E1367" s="16">
        <v>23.43</v>
      </c>
      <c r="F1367" s="16">
        <v>27.63</v>
      </c>
      <c r="G1367" s="16">
        <v>3.68</v>
      </c>
      <c r="H1367" s="16">
        <v>9.02</v>
      </c>
      <c r="I1367" s="16">
        <v>344.61</v>
      </c>
      <c r="J1367" s="38">
        <v>2.5659999999999998</v>
      </c>
      <c r="K1367" s="16">
        <v>13.06</v>
      </c>
      <c r="L1367" s="16">
        <v>22.71</v>
      </c>
      <c r="M1367" s="16">
        <v>29.400634349023292</v>
      </c>
      <c r="N1367" s="16">
        <f t="shared" si="62"/>
        <v>2.2511971170768215</v>
      </c>
      <c r="O1367" s="16">
        <v>5.0170000000000003</v>
      </c>
      <c r="P1367" s="124">
        <f t="shared" si="61"/>
        <v>0.38415007656967842</v>
      </c>
      <c r="Q1367" s="16">
        <v>729.17</v>
      </c>
      <c r="S1367" s="1"/>
    </row>
    <row r="1368" spans="1:19" x14ac:dyDescent="0.2">
      <c r="A1368" s="39">
        <f t="shared" si="60"/>
        <v>43413</v>
      </c>
      <c r="B1368" s="16">
        <v>4.1899999999999995</v>
      </c>
      <c r="C1368" s="16">
        <v>98.41</v>
      </c>
      <c r="D1368" s="16">
        <v>24.3</v>
      </c>
      <c r="E1368" s="16">
        <v>22.44</v>
      </c>
      <c r="F1368" s="16">
        <v>27.61</v>
      </c>
      <c r="G1368" s="16">
        <v>3.19</v>
      </c>
      <c r="H1368" s="16">
        <v>8.19</v>
      </c>
      <c r="I1368" s="16">
        <v>332.13</v>
      </c>
      <c r="J1368" s="38">
        <v>2.7109999999999999</v>
      </c>
      <c r="K1368" s="16">
        <v>15.61</v>
      </c>
      <c r="L1368" s="16">
        <v>22.63</v>
      </c>
      <c r="M1368" s="16">
        <v>35.46168288251237</v>
      </c>
      <c r="N1368" s="16">
        <f t="shared" si="62"/>
        <v>2.2717285639021378</v>
      </c>
      <c r="O1368" s="16">
        <v>8.39</v>
      </c>
      <c r="P1368" s="124">
        <f t="shared" si="61"/>
        <v>0.53747597693786042</v>
      </c>
      <c r="Q1368" s="16">
        <v>729.68</v>
      </c>
      <c r="S1368" s="1"/>
    </row>
    <row r="1369" spans="1:19" x14ac:dyDescent="0.2">
      <c r="A1369" s="39">
        <f t="shared" si="60"/>
        <v>43414</v>
      </c>
      <c r="B1369" s="16">
        <v>0.125</v>
      </c>
      <c r="C1369" s="16">
        <v>99.24</v>
      </c>
      <c r="D1369" s="16">
        <v>24.17</v>
      </c>
      <c r="E1369" s="16">
        <v>23.28</v>
      </c>
      <c r="F1369" s="16">
        <v>27.58</v>
      </c>
      <c r="G1369" s="16">
        <v>2.38</v>
      </c>
      <c r="H1369" s="16">
        <v>8.58</v>
      </c>
      <c r="I1369" s="16">
        <v>331.6</v>
      </c>
      <c r="J1369" s="38">
        <v>1.286</v>
      </c>
      <c r="K1369" s="16">
        <v>6.37</v>
      </c>
      <c r="L1369" s="16">
        <v>22.57</v>
      </c>
      <c r="M1369" s="16">
        <v>14.803003610657269</v>
      </c>
      <c r="N1369" s="16">
        <f t="shared" si="62"/>
        <v>2.323862419255458</v>
      </c>
      <c r="O1369" s="16">
        <v>3.0779999999999998</v>
      </c>
      <c r="P1369" s="124">
        <f t="shared" si="61"/>
        <v>0.4832025117739403</v>
      </c>
      <c r="Q1369" s="16">
        <v>729.75</v>
      </c>
      <c r="S1369" s="1"/>
    </row>
    <row r="1370" spans="1:19" x14ac:dyDescent="0.2">
      <c r="A1370" s="39">
        <f t="shared" si="60"/>
        <v>43415</v>
      </c>
      <c r="B1370" s="16">
        <v>0.125</v>
      </c>
      <c r="C1370" s="16">
        <v>92.27</v>
      </c>
      <c r="D1370" s="16">
        <v>25.81</v>
      </c>
      <c r="E1370" s="16">
        <v>23.23</v>
      </c>
      <c r="F1370" s="16">
        <v>30.21</v>
      </c>
      <c r="G1370" s="16">
        <v>3.96</v>
      </c>
      <c r="H1370" s="16">
        <v>11.31</v>
      </c>
      <c r="I1370" s="16">
        <v>36.72</v>
      </c>
      <c r="J1370" s="38">
        <v>3.69</v>
      </c>
      <c r="K1370" s="16">
        <v>19.66</v>
      </c>
      <c r="L1370" s="16">
        <v>22.48</v>
      </c>
      <c r="M1370" s="16">
        <v>44.525823673089931</v>
      </c>
      <c r="N1370" s="16">
        <f t="shared" si="62"/>
        <v>2.2647926588550322</v>
      </c>
      <c r="O1370" s="16">
        <v>10.252000000000001</v>
      </c>
      <c r="P1370" s="124">
        <f t="shared" si="61"/>
        <v>0.52146490335707019</v>
      </c>
      <c r="Q1370" s="16">
        <v>728.82</v>
      </c>
      <c r="S1370" s="1"/>
    </row>
    <row r="1371" spans="1:19" x14ac:dyDescent="0.2">
      <c r="A1371" s="39">
        <f t="shared" si="60"/>
        <v>43416</v>
      </c>
      <c r="B1371" s="16">
        <v>0</v>
      </c>
      <c r="C1371" s="16">
        <v>94.1</v>
      </c>
      <c r="D1371" s="16">
        <v>25.73</v>
      </c>
      <c r="E1371" s="16">
        <v>24.33</v>
      </c>
      <c r="F1371" s="16">
        <v>28.3</v>
      </c>
      <c r="G1371" s="16">
        <v>4.6100000000000003</v>
      </c>
      <c r="H1371" s="16">
        <v>11.88</v>
      </c>
      <c r="I1371" s="16">
        <v>51.41</v>
      </c>
      <c r="J1371" s="38">
        <v>3.5409999999999999</v>
      </c>
      <c r="K1371" s="16">
        <v>20.399999999999999</v>
      </c>
      <c r="L1371" s="16">
        <v>22.4</v>
      </c>
      <c r="M1371" s="16">
        <v>46.482352361788031</v>
      </c>
      <c r="N1371" s="16">
        <f t="shared" si="62"/>
        <v>2.2785466844013742</v>
      </c>
      <c r="O1371" s="16">
        <v>10.369</v>
      </c>
      <c r="P1371" s="124">
        <f t="shared" si="61"/>
        <v>0.50828431372549021</v>
      </c>
      <c r="Q1371" s="16">
        <v>728.63</v>
      </c>
      <c r="S1371" s="1"/>
    </row>
    <row r="1372" spans="1:19" x14ac:dyDescent="0.2">
      <c r="A1372" s="39">
        <f t="shared" si="60"/>
        <v>43417</v>
      </c>
      <c r="B1372" s="16">
        <v>1.02</v>
      </c>
      <c r="C1372" s="16">
        <v>99.61</v>
      </c>
      <c r="D1372" s="16">
        <v>23.96</v>
      </c>
      <c r="E1372" s="16">
        <v>23.28</v>
      </c>
      <c r="F1372" s="16">
        <v>25.72</v>
      </c>
      <c r="G1372" s="16">
        <v>2.16</v>
      </c>
      <c r="H1372" s="16">
        <v>6.37</v>
      </c>
      <c r="I1372" s="16">
        <v>304.24</v>
      </c>
      <c r="J1372" s="38">
        <v>0.97599999999999998</v>
      </c>
      <c r="K1372" s="16">
        <v>4.96</v>
      </c>
      <c r="L1372" s="16">
        <v>22.44</v>
      </c>
      <c r="M1372" s="16">
        <v>11.910244192405955</v>
      </c>
      <c r="N1372" s="16">
        <f t="shared" si="62"/>
        <v>2.4012589097592651</v>
      </c>
      <c r="O1372" s="16">
        <v>2.286</v>
      </c>
      <c r="P1372" s="124">
        <f t="shared" si="61"/>
        <v>0.46088709677419354</v>
      </c>
      <c r="Q1372" s="16">
        <v>729.55</v>
      </c>
      <c r="S1372" s="1"/>
    </row>
    <row r="1373" spans="1:19" x14ac:dyDescent="0.2">
      <c r="A1373" s="39">
        <f t="shared" si="60"/>
        <v>43418</v>
      </c>
      <c r="B1373" s="16">
        <v>9.27</v>
      </c>
      <c r="C1373" s="16">
        <v>99.18</v>
      </c>
      <c r="D1373" s="16">
        <v>23.25</v>
      </c>
      <c r="E1373" s="16">
        <v>21.75</v>
      </c>
      <c r="F1373" s="16">
        <v>25.07</v>
      </c>
      <c r="G1373" s="16">
        <v>2.82</v>
      </c>
      <c r="H1373" s="16">
        <v>9.1300000000000008</v>
      </c>
      <c r="I1373" s="16">
        <v>319.51</v>
      </c>
      <c r="J1373" s="38">
        <v>1.077</v>
      </c>
      <c r="K1373" s="16">
        <v>5.63</v>
      </c>
      <c r="L1373" s="16">
        <v>22.46</v>
      </c>
      <c r="M1373" s="16">
        <v>13.161230232753041</v>
      </c>
      <c r="N1373" s="16">
        <f t="shared" si="62"/>
        <v>2.3376963113238083</v>
      </c>
      <c r="O1373" s="16">
        <v>2.9129999999999998</v>
      </c>
      <c r="P1373" s="124">
        <f t="shared" si="61"/>
        <v>0.51740674955595023</v>
      </c>
      <c r="Q1373" s="16">
        <v>729.95</v>
      </c>
      <c r="S1373" s="1"/>
    </row>
    <row r="1374" spans="1:19" x14ac:dyDescent="0.2">
      <c r="A1374" s="39">
        <f t="shared" si="60"/>
        <v>43419</v>
      </c>
      <c r="B1374" s="16">
        <v>11.175000000000001</v>
      </c>
      <c r="C1374" s="16">
        <v>99.89</v>
      </c>
      <c r="D1374" s="16">
        <v>23.55</v>
      </c>
      <c r="E1374" s="16">
        <v>22.42</v>
      </c>
      <c r="F1374" s="16">
        <v>26</v>
      </c>
      <c r="G1374" s="16">
        <v>2.39</v>
      </c>
      <c r="H1374" s="16">
        <v>6.02</v>
      </c>
      <c r="I1374" s="16">
        <v>307.44</v>
      </c>
      <c r="J1374" s="38">
        <v>1.097</v>
      </c>
      <c r="K1374" s="16">
        <v>6.18</v>
      </c>
      <c r="L1374" s="16">
        <v>22.38</v>
      </c>
      <c r="M1374" s="16">
        <v>14.292206630856734</v>
      </c>
      <c r="N1374" s="16">
        <f t="shared" si="62"/>
        <v>2.312654794637012</v>
      </c>
      <c r="O1374" s="16">
        <v>3.6440000000000001</v>
      </c>
      <c r="P1374" s="124">
        <f t="shared" si="61"/>
        <v>0.58964401294498392</v>
      </c>
      <c r="Q1374" s="16">
        <v>730.1</v>
      </c>
      <c r="S1374" s="1"/>
    </row>
    <row r="1375" spans="1:19" x14ac:dyDescent="0.2">
      <c r="A1375" s="39">
        <f t="shared" si="60"/>
        <v>43420</v>
      </c>
      <c r="B1375" s="16">
        <v>0.125</v>
      </c>
      <c r="C1375" s="16">
        <v>99</v>
      </c>
      <c r="D1375" s="16">
        <v>24.66</v>
      </c>
      <c r="E1375" s="16">
        <v>22.83</v>
      </c>
      <c r="F1375" s="16">
        <v>27.36</v>
      </c>
      <c r="G1375" s="16">
        <v>2.89</v>
      </c>
      <c r="H1375" s="16">
        <v>8.4499999999999993</v>
      </c>
      <c r="I1375" s="16">
        <v>335.75</v>
      </c>
      <c r="J1375" s="38">
        <v>1.879</v>
      </c>
      <c r="K1375" s="16">
        <v>10.49</v>
      </c>
      <c r="L1375" s="16">
        <v>22.17</v>
      </c>
      <c r="M1375" s="16">
        <v>23.413285041476335</v>
      </c>
      <c r="N1375" s="16">
        <f t="shared" si="62"/>
        <v>2.2319623490444553</v>
      </c>
      <c r="O1375" s="16">
        <v>5.5469999999999997</v>
      </c>
      <c r="P1375" s="124">
        <f t="shared" si="61"/>
        <v>0.52878932316491889</v>
      </c>
      <c r="Q1375" s="16">
        <v>729.64</v>
      </c>
      <c r="S1375" s="1"/>
    </row>
    <row r="1376" spans="1:19" x14ac:dyDescent="0.2">
      <c r="A1376" s="39">
        <f t="shared" si="60"/>
        <v>43421</v>
      </c>
      <c r="B1376" s="16">
        <v>0.125</v>
      </c>
      <c r="C1376" s="16">
        <v>93.69</v>
      </c>
      <c r="D1376" s="16">
        <v>25.72</v>
      </c>
      <c r="E1376" s="16">
        <v>23.44</v>
      </c>
      <c r="F1376" s="16">
        <v>29.66</v>
      </c>
      <c r="G1376" s="16">
        <v>3.21</v>
      </c>
      <c r="H1376" s="16">
        <v>11.39</v>
      </c>
      <c r="I1376" s="16">
        <v>17.14</v>
      </c>
      <c r="J1376" s="38">
        <v>3.3170000000000002</v>
      </c>
      <c r="K1376" s="16">
        <v>17.18</v>
      </c>
      <c r="L1376" s="16">
        <v>22.08</v>
      </c>
      <c r="M1376" s="16">
        <v>39.136621776090863</v>
      </c>
      <c r="N1376" s="16">
        <f t="shared" si="62"/>
        <v>2.2780338635675705</v>
      </c>
      <c r="O1376" s="16">
        <v>8.327</v>
      </c>
      <c r="P1376" s="124">
        <f t="shared" si="61"/>
        <v>0.48469150174621656</v>
      </c>
      <c r="Q1376" s="16">
        <v>729.23</v>
      </c>
      <c r="S1376" s="1"/>
    </row>
    <row r="1377" spans="1:19" x14ac:dyDescent="0.2">
      <c r="A1377" s="39">
        <f t="shared" ref="A1377:A1420" si="63">A1376+1</f>
        <v>43422</v>
      </c>
      <c r="B1377" s="16">
        <v>2.54</v>
      </c>
      <c r="C1377" s="16">
        <v>96.45</v>
      </c>
      <c r="D1377" s="16">
        <v>25.4</v>
      </c>
      <c r="E1377" s="16">
        <v>24.05</v>
      </c>
      <c r="F1377" s="16">
        <v>28.92</v>
      </c>
      <c r="G1377" s="16">
        <v>3</v>
      </c>
      <c r="H1377" s="16">
        <v>7.53</v>
      </c>
      <c r="I1377" s="16">
        <v>7.5</v>
      </c>
      <c r="J1377" s="38">
        <v>2.2210000000000001</v>
      </c>
      <c r="K1377" s="16">
        <v>11.52</v>
      </c>
      <c r="L1377" s="16">
        <v>22.03</v>
      </c>
      <c r="M1377" s="16">
        <v>26.413698897622009</v>
      </c>
      <c r="N1377" s="16">
        <f t="shared" si="62"/>
        <v>2.2928558070852438</v>
      </c>
      <c r="O1377" s="16">
        <v>5.32</v>
      </c>
      <c r="P1377" s="124">
        <f t="shared" si="61"/>
        <v>0.46180555555555558</v>
      </c>
      <c r="Q1377" s="16">
        <v>729.37</v>
      </c>
      <c r="S1377" s="1"/>
    </row>
    <row r="1378" spans="1:19" x14ac:dyDescent="0.2">
      <c r="A1378" s="39">
        <f t="shared" si="63"/>
        <v>43423</v>
      </c>
      <c r="B1378" s="16">
        <v>18.545000000000002</v>
      </c>
      <c r="C1378" s="16">
        <v>98.67</v>
      </c>
      <c r="D1378" s="16">
        <v>24.39</v>
      </c>
      <c r="E1378" s="16">
        <v>22.94</v>
      </c>
      <c r="F1378" s="16">
        <v>27.73</v>
      </c>
      <c r="G1378" s="16">
        <v>3.05</v>
      </c>
      <c r="H1378" s="16">
        <v>12.21</v>
      </c>
      <c r="I1378" s="16">
        <v>31.09</v>
      </c>
      <c r="J1378" s="38">
        <v>1.27</v>
      </c>
      <c r="K1378" s="16">
        <v>6.72</v>
      </c>
      <c r="L1378" s="16">
        <v>22.03</v>
      </c>
      <c r="M1378" s="16">
        <v>15.634603903380572</v>
      </c>
      <c r="N1378" s="16">
        <f t="shared" si="62"/>
        <v>2.3265779618125855</v>
      </c>
      <c r="O1378" s="16">
        <v>3.101</v>
      </c>
      <c r="P1378" s="124">
        <f t="shared" si="61"/>
        <v>0.46145833333333336</v>
      </c>
      <c r="Q1378" s="16">
        <v>729.08</v>
      </c>
      <c r="S1378" s="1"/>
    </row>
    <row r="1379" spans="1:19" x14ac:dyDescent="0.2">
      <c r="A1379" s="39">
        <f t="shared" si="63"/>
        <v>43424</v>
      </c>
      <c r="B1379" s="16">
        <v>4.32</v>
      </c>
      <c r="C1379" s="16">
        <v>98.61</v>
      </c>
      <c r="D1379" s="16">
        <v>24.19</v>
      </c>
      <c r="E1379" s="16">
        <v>21.91</v>
      </c>
      <c r="F1379" s="16">
        <v>27.28</v>
      </c>
      <c r="G1379" s="16">
        <v>1.95</v>
      </c>
      <c r="H1379" s="16">
        <v>6.02</v>
      </c>
      <c r="I1379" s="16">
        <v>316.77</v>
      </c>
      <c r="J1379" s="38">
        <v>1.7050000000000001</v>
      </c>
      <c r="K1379" s="16">
        <v>9.07</v>
      </c>
      <c r="L1379" s="16">
        <v>22</v>
      </c>
      <c r="M1379" s="16">
        <v>20.707322488977514</v>
      </c>
      <c r="N1379" s="16">
        <f t="shared" si="62"/>
        <v>2.2830565037461428</v>
      </c>
      <c r="O1379" s="16">
        <v>4.8639999999999999</v>
      </c>
      <c r="P1379" s="124">
        <f t="shared" si="61"/>
        <v>0.53627342888643881</v>
      </c>
      <c r="Q1379" s="16">
        <v>729.65</v>
      </c>
      <c r="S1379" s="1"/>
    </row>
    <row r="1380" spans="1:19" x14ac:dyDescent="0.2">
      <c r="A1380" s="39">
        <f t="shared" si="63"/>
        <v>43425</v>
      </c>
      <c r="B1380" s="16">
        <v>32.385000000000005</v>
      </c>
      <c r="C1380" s="16">
        <v>99.5</v>
      </c>
      <c r="D1380" s="16">
        <v>24.24</v>
      </c>
      <c r="E1380" s="16">
        <v>23.34</v>
      </c>
      <c r="F1380" s="16">
        <v>27.06</v>
      </c>
      <c r="G1380" s="16">
        <v>2.2000000000000002</v>
      </c>
      <c r="H1380" s="16">
        <v>8.5299999999999994</v>
      </c>
      <c r="I1380" s="16">
        <v>317.24</v>
      </c>
      <c r="J1380" s="38">
        <v>1.069</v>
      </c>
      <c r="K1380" s="16">
        <v>5.66</v>
      </c>
      <c r="L1380" s="16">
        <v>21.94</v>
      </c>
      <c r="M1380" s="16">
        <v>13.176955038288172</v>
      </c>
      <c r="N1380" s="16">
        <f t="shared" si="62"/>
        <v>2.3280839290261786</v>
      </c>
      <c r="O1380" s="16">
        <v>3.0249999999999999</v>
      </c>
      <c r="P1380" s="124">
        <f t="shared" si="61"/>
        <v>0.53445229681978801</v>
      </c>
      <c r="Q1380" s="16">
        <v>730.75</v>
      </c>
      <c r="S1380" s="1"/>
    </row>
    <row r="1381" spans="1:19" x14ac:dyDescent="0.2">
      <c r="A1381" s="39">
        <f t="shared" si="63"/>
        <v>43426</v>
      </c>
      <c r="B1381" s="16">
        <v>3.4299999999999997</v>
      </c>
      <c r="C1381" s="16">
        <v>98.98</v>
      </c>
      <c r="D1381" s="16">
        <v>24.32</v>
      </c>
      <c r="E1381" s="16">
        <v>23.19</v>
      </c>
      <c r="F1381" s="16">
        <v>29.14</v>
      </c>
      <c r="G1381" s="16">
        <v>1.91</v>
      </c>
      <c r="H1381" s="16">
        <v>8.49</v>
      </c>
      <c r="I1381" s="16">
        <v>341.63</v>
      </c>
      <c r="J1381" s="38">
        <v>1.5089999999999999</v>
      </c>
      <c r="K1381" s="16">
        <v>7.79</v>
      </c>
      <c r="L1381" s="16">
        <v>21.88</v>
      </c>
      <c r="M1381" s="16">
        <v>18.053199954726384</v>
      </c>
      <c r="N1381" s="16">
        <f t="shared" si="62"/>
        <v>2.3174839479751457</v>
      </c>
      <c r="O1381" s="16">
        <v>3.972</v>
      </c>
      <c r="P1381" s="124">
        <f t="shared" si="61"/>
        <v>0.50988446726572534</v>
      </c>
      <c r="Q1381" s="16">
        <v>730.75</v>
      </c>
      <c r="S1381" s="1"/>
    </row>
    <row r="1382" spans="1:19" x14ac:dyDescent="0.2">
      <c r="A1382" s="39">
        <f t="shared" si="63"/>
        <v>43427</v>
      </c>
      <c r="B1382" s="16">
        <v>0</v>
      </c>
      <c r="C1382" s="16">
        <v>93.39</v>
      </c>
      <c r="D1382" s="16">
        <v>24.85</v>
      </c>
      <c r="E1382" s="16">
        <v>22.91</v>
      </c>
      <c r="F1382" s="16">
        <v>28.75</v>
      </c>
      <c r="G1382" s="16">
        <v>3.52</v>
      </c>
      <c r="H1382" s="16">
        <v>8.43</v>
      </c>
      <c r="I1382" s="16">
        <v>355.02</v>
      </c>
      <c r="J1382" s="38">
        <v>3.339</v>
      </c>
      <c r="K1382" s="16">
        <v>14.36</v>
      </c>
      <c r="L1382" s="16">
        <v>21.77</v>
      </c>
      <c r="M1382" s="16">
        <v>32.878667573290983</v>
      </c>
      <c r="N1382" s="16">
        <f t="shared" si="62"/>
        <v>2.2896008059394837</v>
      </c>
      <c r="O1382" s="16">
        <v>8.8610000000000007</v>
      </c>
      <c r="P1382" s="124">
        <f t="shared" si="61"/>
        <v>0.61706128133704741</v>
      </c>
      <c r="Q1382" s="16">
        <v>729.98</v>
      </c>
      <c r="S1382" s="1"/>
    </row>
    <row r="1383" spans="1:19" x14ac:dyDescent="0.2">
      <c r="A1383" s="39">
        <f t="shared" si="63"/>
        <v>43428</v>
      </c>
      <c r="B1383" s="16">
        <v>8</v>
      </c>
      <c r="C1383" s="16">
        <v>90.51</v>
      </c>
      <c r="D1383" s="16">
        <v>25.16</v>
      </c>
      <c r="E1383" s="16">
        <v>22.8</v>
      </c>
      <c r="F1383" s="16">
        <v>30</v>
      </c>
      <c r="G1383" s="16">
        <v>3.04</v>
      </c>
      <c r="H1383" s="16">
        <v>7.41</v>
      </c>
      <c r="I1383" s="16">
        <v>358.32</v>
      </c>
      <c r="J1383" s="38">
        <v>3.5310000000000001</v>
      </c>
      <c r="K1383" s="16">
        <v>17.22</v>
      </c>
      <c r="L1383" s="16">
        <v>21.85</v>
      </c>
      <c r="M1383" s="16">
        <v>39.925194853668586</v>
      </c>
      <c r="N1383" s="16">
        <f t="shared" si="62"/>
        <v>2.3185362865080483</v>
      </c>
      <c r="O1383" s="16">
        <v>8.1690000000000005</v>
      </c>
      <c r="P1383" s="124">
        <f t="shared" ref="P1383:P1446" si="64">O1383/K1383</f>
        <v>0.47439024390243906</v>
      </c>
      <c r="Q1383" s="16">
        <v>729.49</v>
      </c>
      <c r="S1383" s="1"/>
    </row>
    <row r="1384" spans="1:19" x14ac:dyDescent="0.2">
      <c r="A1384" s="39">
        <f t="shared" si="63"/>
        <v>43429</v>
      </c>
      <c r="B1384" s="16">
        <v>6.1</v>
      </c>
      <c r="C1384" s="16">
        <v>95.02</v>
      </c>
      <c r="D1384" s="16">
        <v>24.37</v>
      </c>
      <c r="E1384" s="16">
        <v>22.81</v>
      </c>
      <c r="F1384" s="16">
        <v>28.09</v>
      </c>
      <c r="G1384" s="16">
        <v>2.92</v>
      </c>
      <c r="H1384" s="16">
        <v>8.5299999999999994</v>
      </c>
      <c r="I1384" s="16">
        <v>352.77</v>
      </c>
      <c r="J1384" s="38">
        <v>2.641</v>
      </c>
      <c r="K1384" s="16">
        <v>12.85</v>
      </c>
      <c r="L1384" s="16">
        <v>21.79</v>
      </c>
      <c r="M1384" s="16">
        <v>30.260573851721993</v>
      </c>
      <c r="N1384" s="16">
        <f t="shared" si="62"/>
        <v>2.3549084709511279</v>
      </c>
      <c r="O1384" s="16">
        <v>5.758</v>
      </c>
      <c r="P1384" s="124">
        <f t="shared" si="64"/>
        <v>0.44809338521400782</v>
      </c>
      <c r="Q1384" s="16">
        <v>729.68</v>
      </c>
      <c r="S1384" s="1"/>
    </row>
    <row r="1385" spans="1:19" x14ac:dyDescent="0.2">
      <c r="A1385" s="39">
        <f t="shared" si="63"/>
        <v>43430</v>
      </c>
      <c r="B1385" s="16">
        <v>3.05</v>
      </c>
      <c r="C1385" s="16">
        <v>95.48</v>
      </c>
      <c r="D1385" s="16">
        <v>24.77</v>
      </c>
      <c r="E1385" s="16">
        <v>23.09</v>
      </c>
      <c r="F1385" s="16">
        <v>28.2</v>
      </c>
      <c r="G1385" s="16">
        <v>3.75</v>
      </c>
      <c r="H1385" s="16">
        <v>9.49</v>
      </c>
      <c r="I1385" s="16">
        <v>333.9</v>
      </c>
      <c r="J1385" s="38">
        <v>2.8</v>
      </c>
      <c r="K1385" s="16">
        <v>14.89</v>
      </c>
      <c r="L1385" s="16">
        <v>21.72</v>
      </c>
      <c r="M1385" s="16">
        <v>34.356972093654171</v>
      </c>
      <c r="N1385" s="16">
        <f t="shared" si="62"/>
        <v>2.3073856342279497</v>
      </c>
      <c r="O1385" s="16">
        <v>8.1649999999999991</v>
      </c>
      <c r="P1385" s="124">
        <f t="shared" si="64"/>
        <v>0.54835460040295492</v>
      </c>
      <c r="Q1385" s="16">
        <v>729.96</v>
      </c>
      <c r="S1385" s="1"/>
    </row>
    <row r="1386" spans="1:19" x14ac:dyDescent="0.2">
      <c r="A1386" s="39">
        <f t="shared" si="63"/>
        <v>43431</v>
      </c>
      <c r="B1386" s="16">
        <v>0.125</v>
      </c>
      <c r="C1386" s="16">
        <v>96.33</v>
      </c>
      <c r="D1386" s="16">
        <v>24.17</v>
      </c>
      <c r="E1386" s="16">
        <v>22.73</v>
      </c>
      <c r="F1386" s="16">
        <v>28.17</v>
      </c>
      <c r="G1386" s="16">
        <v>2.83</v>
      </c>
      <c r="H1386" s="16">
        <v>7.1</v>
      </c>
      <c r="I1386" s="16">
        <v>291.70999999999998</v>
      </c>
      <c r="J1386" s="38">
        <v>2.89</v>
      </c>
      <c r="K1386" s="16">
        <v>15.45</v>
      </c>
      <c r="L1386" s="16">
        <v>21.74</v>
      </c>
      <c r="M1386" s="16">
        <v>36.182777536337689</v>
      </c>
      <c r="N1386" s="16">
        <f t="shared" si="62"/>
        <v>2.3419273486302714</v>
      </c>
      <c r="O1386" s="16">
        <v>8.9580000000000002</v>
      </c>
      <c r="P1386" s="124">
        <f t="shared" si="64"/>
        <v>0.57980582524271851</v>
      </c>
      <c r="Q1386" s="16">
        <v>730.26</v>
      </c>
      <c r="S1386" s="1"/>
    </row>
    <row r="1387" spans="1:19" x14ac:dyDescent="0.2">
      <c r="A1387" s="39">
        <f t="shared" si="63"/>
        <v>43432</v>
      </c>
      <c r="B1387" s="16">
        <v>0.25</v>
      </c>
      <c r="C1387" s="16">
        <v>93.34</v>
      </c>
      <c r="D1387" s="16">
        <v>24.59</v>
      </c>
      <c r="E1387" s="16">
        <v>22.47</v>
      </c>
      <c r="F1387" s="16">
        <v>29.91</v>
      </c>
      <c r="G1387" s="16">
        <v>2.0699999999999998</v>
      </c>
      <c r="H1387" s="16">
        <v>6.7</v>
      </c>
      <c r="I1387" s="16">
        <v>130.31</v>
      </c>
      <c r="J1387" s="38">
        <v>2.7469999999999999</v>
      </c>
      <c r="K1387" s="16">
        <v>13.21</v>
      </c>
      <c r="L1387" s="16">
        <v>21.69</v>
      </c>
      <c r="M1387" s="16">
        <v>31.125956556336707</v>
      </c>
      <c r="N1387" s="16">
        <f t="shared" si="62"/>
        <v>2.3562419800406289</v>
      </c>
      <c r="O1387" s="16">
        <v>6.4740000000000002</v>
      </c>
      <c r="P1387" s="124">
        <f t="shared" si="64"/>
        <v>0.49008327024981074</v>
      </c>
      <c r="Q1387" s="16">
        <v>730.43</v>
      </c>
      <c r="S1387" s="1"/>
    </row>
    <row r="1388" spans="1:19" x14ac:dyDescent="0.2">
      <c r="A1388" s="39">
        <f t="shared" si="63"/>
        <v>43433</v>
      </c>
      <c r="B1388" s="16">
        <v>0</v>
      </c>
      <c r="C1388" s="16">
        <v>89.14</v>
      </c>
      <c r="D1388" s="16">
        <v>25.09</v>
      </c>
      <c r="E1388" s="16">
        <v>23.13</v>
      </c>
      <c r="F1388" s="16">
        <v>29.99</v>
      </c>
      <c r="G1388" s="16">
        <v>2.66</v>
      </c>
      <c r="H1388" s="16">
        <v>8.19</v>
      </c>
      <c r="I1388" s="16">
        <v>27.7</v>
      </c>
      <c r="J1388" s="38">
        <v>4.032</v>
      </c>
      <c r="K1388" s="16">
        <v>19.850000000000001</v>
      </c>
      <c r="L1388" s="16">
        <v>21.68</v>
      </c>
      <c r="M1388" s="16">
        <v>46.483216362092158</v>
      </c>
      <c r="N1388" s="16">
        <f t="shared" si="62"/>
        <v>2.341723746201116</v>
      </c>
      <c r="O1388" s="16">
        <v>10.648999999999999</v>
      </c>
      <c r="P1388" s="124">
        <f t="shared" si="64"/>
        <v>0.5364735516372795</v>
      </c>
      <c r="Q1388" s="16">
        <v>730.74</v>
      </c>
      <c r="S1388" s="1"/>
    </row>
    <row r="1389" spans="1:19" x14ac:dyDescent="0.2">
      <c r="A1389" s="39">
        <f t="shared" si="63"/>
        <v>43434</v>
      </c>
      <c r="B1389" s="16">
        <v>16.260000000000002</v>
      </c>
      <c r="C1389" s="16">
        <v>91.64</v>
      </c>
      <c r="D1389" s="16">
        <v>24.99</v>
      </c>
      <c r="E1389" s="16">
        <v>22.95</v>
      </c>
      <c r="F1389" s="16">
        <v>30.5</v>
      </c>
      <c r="G1389" s="16">
        <v>2.82</v>
      </c>
      <c r="H1389" s="16">
        <v>10.050000000000001</v>
      </c>
      <c r="I1389" s="16">
        <v>23.59</v>
      </c>
      <c r="J1389" s="38">
        <v>2.883</v>
      </c>
      <c r="K1389" s="16">
        <v>13.29</v>
      </c>
      <c r="L1389" s="16">
        <v>21.57</v>
      </c>
      <c r="M1389" s="16">
        <v>31.097703746391719</v>
      </c>
      <c r="N1389" s="16">
        <f t="shared" si="62"/>
        <v>2.339932561805246</v>
      </c>
      <c r="O1389" s="16">
        <v>6.4720000000000004</v>
      </c>
      <c r="P1389" s="124">
        <f t="shared" si="64"/>
        <v>0.48698269375470282</v>
      </c>
      <c r="Q1389" s="16">
        <v>731.05</v>
      </c>
      <c r="S1389" s="1"/>
    </row>
    <row r="1390" spans="1:19" x14ac:dyDescent="0.2">
      <c r="A1390" s="39">
        <f t="shared" si="63"/>
        <v>43435</v>
      </c>
      <c r="B1390" s="16">
        <v>0.89</v>
      </c>
      <c r="C1390" s="16">
        <v>89.79</v>
      </c>
      <c r="D1390" s="16">
        <v>24.99</v>
      </c>
      <c r="E1390" s="16">
        <v>23.14</v>
      </c>
      <c r="F1390" s="16">
        <v>29.79</v>
      </c>
      <c r="G1390" s="16">
        <v>1.99</v>
      </c>
      <c r="H1390" s="16">
        <v>7.31</v>
      </c>
      <c r="I1390" s="16">
        <v>337.86</v>
      </c>
      <c r="J1390" s="38">
        <v>3.23</v>
      </c>
      <c r="K1390" s="16">
        <v>15.34</v>
      </c>
      <c r="L1390" s="16">
        <v>21.61</v>
      </c>
      <c r="M1390" s="16">
        <v>35.55508131538862</v>
      </c>
      <c r="N1390" s="16">
        <f t="shared" si="62"/>
        <v>2.3178019110422827</v>
      </c>
      <c r="O1390" s="16">
        <v>7.1559999999999997</v>
      </c>
      <c r="P1390" s="124">
        <f t="shared" si="64"/>
        <v>0.46649282920469359</v>
      </c>
      <c r="Q1390" s="16">
        <v>730.55</v>
      </c>
      <c r="S1390" s="1"/>
    </row>
    <row r="1391" spans="1:19" x14ac:dyDescent="0.2">
      <c r="A1391" s="39">
        <f t="shared" si="63"/>
        <v>43436</v>
      </c>
      <c r="B1391" s="16">
        <v>0.25</v>
      </c>
      <c r="C1391" s="16">
        <v>95.79</v>
      </c>
      <c r="D1391" s="16">
        <v>24.64</v>
      </c>
      <c r="E1391" s="16">
        <v>22.77</v>
      </c>
      <c r="F1391" s="16">
        <v>28.6</v>
      </c>
      <c r="G1391" s="16">
        <v>2.61</v>
      </c>
      <c r="H1391" s="16">
        <v>8.5500000000000007</v>
      </c>
      <c r="I1391" s="16">
        <v>328.66</v>
      </c>
      <c r="J1391" s="38">
        <v>3.2229999999999999</v>
      </c>
      <c r="K1391" s="16">
        <v>16.87</v>
      </c>
      <c r="L1391" s="16">
        <v>21.49</v>
      </c>
      <c r="M1391" s="16">
        <v>38.910253696409299</v>
      </c>
      <c r="N1391" s="16">
        <f t="shared" si="62"/>
        <v>2.3064762119981799</v>
      </c>
      <c r="O1391" s="16">
        <v>8.7050000000000001</v>
      </c>
      <c r="P1391" s="124">
        <f t="shared" si="64"/>
        <v>0.51600474214582093</v>
      </c>
      <c r="Q1391" s="16">
        <v>730.35</v>
      </c>
      <c r="S1391" s="1"/>
    </row>
    <row r="1392" spans="1:19" x14ac:dyDescent="0.2">
      <c r="A1392" s="39">
        <f t="shared" si="63"/>
        <v>43437</v>
      </c>
      <c r="B1392" s="16">
        <v>1.145</v>
      </c>
      <c r="C1392" s="16">
        <v>92.3</v>
      </c>
      <c r="D1392" s="16">
        <v>24.9</v>
      </c>
      <c r="E1392" s="16">
        <v>22.93</v>
      </c>
      <c r="F1392" s="16">
        <v>28.73</v>
      </c>
      <c r="G1392" s="16">
        <v>2.64</v>
      </c>
      <c r="H1392" s="16">
        <v>10.41</v>
      </c>
      <c r="I1392" s="16">
        <v>10.74</v>
      </c>
      <c r="J1392" s="38">
        <v>3.2919999999999998</v>
      </c>
      <c r="K1392" s="16">
        <v>15.55</v>
      </c>
      <c r="L1392" s="16">
        <v>21.51</v>
      </c>
      <c r="M1392" s="16">
        <v>35.867503825361339</v>
      </c>
      <c r="N1392" s="16">
        <f t="shared" si="62"/>
        <v>2.3065918858753274</v>
      </c>
      <c r="O1392" s="16">
        <v>7.0490000000000004</v>
      </c>
      <c r="P1392" s="124">
        <f t="shared" si="64"/>
        <v>0.45331189710610931</v>
      </c>
      <c r="Q1392" s="16">
        <v>730.32</v>
      </c>
      <c r="S1392" s="1"/>
    </row>
    <row r="1393" spans="1:19" x14ac:dyDescent="0.2">
      <c r="A1393" s="39">
        <f t="shared" si="63"/>
        <v>43438</v>
      </c>
      <c r="B1393" s="16">
        <v>1.395</v>
      </c>
      <c r="C1393" s="16">
        <v>87.38</v>
      </c>
      <c r="D1393" s="16">
        <v>25.1</v>
      </c>
      <c r="E1393" s="16">
        <v>22.53</v>
      </c>
      <c r="F1393" s="16">
        <v>30.59</v>
      </c>
      <c r="G1393" s="16">
        <v>2.2999999999999998</v>
      </c>
      <c r="H1393" s="16">
        <v>7.51</v>
      </c>
      <c r="I1393" s="16">
        <v>20</v>
      </c>
      <c r="J1393" s="38">
        <v>3.6539999999999999</v>
      </c>
      <c r="K1393" s="16">
        <v>17.239999999999998</v>
      </c>
      <c r="L1393" s="16">
        <v>21.52</v>
      </c>
      <c r="M1393" s="16">
        <v>39.822465217507755</v>
      </c>
      <c r="N1393" s="16">
        <f t="shared" si="62"/>
        <v>2.3098877736373411</v>
      </c>
      <c r="O1393" s="16">
        <v>7.9180000000000001</v>
      </c>
      <c r="P1393" s="124">
        <f t="shared" si="64"/>
        <v>0.45928074245939682</v>
      </c>
      <c r="Q1393" s="16">
        <v>730.39</v>
      </c>
      <c r="S1393" s="1"/>
    </row>
    <row r="1394" spans="1:19" x14ac:dyDescent="0.2">
      <c r="A1394" s="39">
        <f t="shared" si="63"/>
        <v>43439</v>
      </c>
      <c r="B1394" s="16">
        <v>0.25</v>
      </c>
      <c r="C1394" s="16">
        <v>85.73</v>
      </c>
      <c r="D1394" s="16">
        <v>24.86</v>
      </c>
      <c r="E1394" s="16">
        <v>21.66</v>
      </c>
      <c r="F1394" s="16">
        <v>29.94</v>
      </c>
      <c r="G1394" s="16">
        <v>3.8</v>
      </c>
      <c r="H1394" s="16">
        <v>9.9</v>
      </c>
      <c r="I1394" s="16">
        <v>20.7</v>
      </c>
      <c r="J1394" s="38">
        <v>4.2270000000000003</v>
      </c>
      <c r="K1394" s="16">
        <v>20.02</v>
      </c>
      <c r="L1394" s="16">
        <v>21.56</v>
      </c>
      <c r="M1394" s="16">
        <v>46.135542639711005</v>
      </c>
      <c r="N1394" s="16">
        <f t="shared" si="62"/>
        <v>2.3044726593262239</v>
      </c>
      <c r="O1394" s="16">
        <v>9.2789999999999999</v>
      </c>
      <c r="P1394" s="124">
        <f t="shared" si="64"/>
        <v>0.46348651348651349</v>
      </c>
      <c r="Q1394" s="16">
        <v>730.9</v>
      </c>
      <c r="S1394" s="1"/>
    </row>
    <row r="1395" spans="1:19" x14ac:dyDescent="0.2">
      <c r="A1395" s="39">
        <f t="shared" si="63"/>
        <v>43440</v>
      </c>
      <c r="B1395" s="16">
        <v>0</v>
      </c>
      <c r="C1395" s="16">
        <v>86.61</v>
      </c>
      <c r="D1395" s="16">
        <v>25.18</v>
      </c>
      <c r="E1395" s="16">
        <v>22.93</v>
      </c>
      <c r="F1395" s="16">
        <v>29.06</v>
      </c>
      <c r="G1395" s="16">
        <v>5.01</v>
      </c>
      <c r="H1395" s="16">
        <v>12.11</v>
      </c>
      <c r="I1395" s="16">
        <v>51.25</v>
      </c>
      <c r="J1395" s="38">
        <v>4.2789999999999999</v>
      </c>
      <c r="K1395" s="16">
        <v>20.190000000000001</v>
      </c>
      <c r="L1395" s="16">
        <v>21.48</v>
      </c>
      <c r="M1395" s="16">
        <v>46.58283559715813</v>
      </c>
      <c r="N1395" s="16">
        <f t="shared" si="62"/>
        <v>2.3072231598394319</v>
      </c>
      <c r="O1395" s="16">
        <v>9.1940000000000008</v>
      </c>
      <c r="P1395" s="124">
        <f t="shared" si="64"/>
        <v>0.45537394749876176</v>
      </c>
      <c r="Q1395" s="16">
        <v>731.1</v>
      </c>
      <c r="S1395" s="1"/>
    </row>
    <row r="1396" spans="1:19" x14ac:dyDescent="0.2">
      <c r="A1396" s="39">
        <f t="shared" si="63"/>
        <v>43441</v>
      </c>
      <c r="B1396" s="16">
        <v>0</v>
      </c>
      <c r="C1396" s="16">
        <v>86.62</v>
      </c>
      <c r="D1396" s="16">
        <v>25.4</v>
      </c>
      <c r="E1396" s="16">
        <v>22.95</v>
      </c>
      <c r="F1396" s="16">
        <v>30.08</v>
      </c>
      <c r="G1396" s="16">
        <v>3.83</v>
      </c>
      <c r="H1396" s="16">
        <v>10.51</v>
      </c>
      <c r="I1396" s="16">
        <v>37.49</v>
      </c>
      <c r="J1396" s="38">
        <v>4.4219999999999997</v>
      </c>
      <c r="K1396" s="16">
        <v>20.7</v>
      </c>
      <c r="L1396" s="16">
        <v>21.42</v>
      </c>
      <c r="M1396" s="16">
        <v>47.500490320172588</v>
      </c>
      <c r="N1396" s="16">
        <f t="shared" si="62"/>
        <v>2.2947096773030236</v>
      </c>
      <c r="O1396" s="16">
        <v>9.1750000000000007</v>
      </c>
      <c r="P1396" s="124">
        <f t="shared" si="64"/>
        <v>0.44323671497584544</v>
      </c>
      <c r="Q1396" s="16">
        <v>731.64</v>
      </c>
      <c r="S1396" s="1"/>
    </row>
    <row r="1397" spans="1:19" x14ac:dyDescent="0.2">
      <c r="A1397" s="39">
        <f t="shared" si="63"/>
        <v>43442</v>
      </c>
      <c r="B1397" s="16">
        <v>2.0299999999999998</v>
      </c>
      <c r="C1397" s="16">
        <v>89.61</v>
      </c>
      <c r="D1397" s="16">
        <v>24.98</v>
      </c>
      <c r="E1397" s="16">
        <v>23.34</v>
      </c>
      <c r="F1397" s="16">
        <v>29.56</v>
      </c>
      <c r="G1397" s="16">
        <v>2.63</v>
      </c>
      <c r="H1397" s="16">
        <v>7.33</v>
      </c>
      <c r="I1397" s="16">
        <v>25.71</v>
      </c>
      <c r="J1397" s="38">
        <v>2.82</v>
      </c>
      <c r="K1397" s="16">
        <v>12.59</v>
      </c>
      <c r="L1397" s="16">
        <v>21.4</v>
      </c>
      <c r="M1397" s="16">
        <v>29.262826300514856</v>
      </c>
      <c r="N1397" s="16">
        <f t="shared" si="62"/>
        <v>2.3242912073482809</v>
      </c>
      <c r="O1397" s="16">
        <v>5.0549999999999997</v>
      </c>
      <c r="P1397" s="124">
        <f t="shared" si="64"/>
        <v>0.40150913423351864</v>
      </c>
      <c r="Q1397" s="16">
        <v>731.5</v>
      </c>
      <c r="S1397" s="1"/>
    </row>
    <row r="1398" spans="1:19" x14ac:dyDescent="0.2">
      <c r="A1398" s="39">
        <f t="shared" si="63"/>
        <v>43443</v>
      </c>
      <c r="B1398" s="16">
        <v>2.54</v>
      </c>
      <c r="C1398" s="16">
        <v>91.47</v>
      </c>
      <c r="D1398" s="16">
        <v>24.58</v>
      </c>
      <c r="E1398" s="16">
        <v>22.77</v>
      </c>
      <c r="F1398" s="16">
        <v>29.37</v>
      </c>
      <c r="G1398" s="16">
        <v>2.73</v>
      </c>
      <c r="H1398" s="16">
        <v>7.15</v>
      </c>
      <c r="I1398" s="16">
        <v>13.72</v>
      </c>
      <c r="J1398" s="38">
        <v>2.778</v>
      </c>
      <c r="K1398" s="16">
        <v>12.85</v>
      </c>
      <c r="L1398" s="16">
        <v>21.36</v>
      </c>
      <c r="M1398" s="16">
        <v>29.972775350416921</v>
      </c>
      <c r="N1398" s="16">
        <f t="shared" si="62"/>
        <v>2.3325117004215503</v>
      </c>
      <c r="O1398" s="16">
        <v>5.5529999999999999</v>
      </c>
      <c r="P1398" s="124">
        <f t="shared" si="64"/>
        <v>0.43214007782101166</v>
      </c>
      <c r="Q1398" s="16">
        <v>731.12</v>
      </c>
      <c r="S1398" s="1"/>
    </row>
    <row r="1399" spans="1:19" x14ac:dyDescent="0.2">
      <c r="A1399" s="39">
        <f t="shared" si="63"/>
        <v>43444</v>
      </c>
      <c r="B1399" s="16">
        <v>0.125</v>
      </c>
      <c r="C1399" s="16">
        <v>90.73</v>
      </c>
      <c r="D1399" s="16">
        <v>25.05</v>
      </c>
      <c r="E1399" s="16">
        <v>23.17</v>
      </c>
      <c r="F1399" s="16">
        <v>29.53</v>
      </c>
      <c r="G1399" s="16">
        <v>4.17</v>
      </c>
      <c r="H1399" s="16">
        <v>8.8000000000000007</v>
      </c>
      <c r="I1399" s="16">
        <v>354.14</v>
      </c>
      <c r="J1399" s="38">
        <v>3.7280000000000002</v>
      </c>
      <c r="K1399" s="16">
        <v>16.989999999999998</v>
      </c>
      <c r="L1399" s="16">
        <v>21.34</v>
      </c>
      <c r="M1399" s="16">
        <v>38.65459600641779</v>
      </c>
      <c r="N1399" s="16">
        <f t="shared" si="62"/>
        <v>2.2751380816019893</v>
      </c>
      <c r="O1399" s="16">
        <v>6.6779999999999999</v>
      </c>
      <c r="P1399" s="124">
        <f t="shared" si="64"/>
        <v>0.39305473808122426</v>
      </c>
      <c r="Q1399" s="16">
        <v>731.11</v>
      </c>
      <c r="S1399" s="1"/>
    </row>
    <row r="1400" spans="1:19" x14ac:dyDescent="0.2">
      <c r="A1400" s="39">
        <f t="shared" si="63"/>
        <v>43445</v>
      </c>
      <c r="B1400" s="16">
        <v>0</v>
      </c>
      <c r="C1400" s="16">
        <v>87.34</v>
      </c>
      <c r="D1400" s="16">
        <v>24.92</v>
      </c>
      <c r="E1400" s="16">
        <v>22.91</v>
      </c>
      <c r="F1400" s="16">
        <v>28.84</v>
      </c>
      <c r="G1400" s="16">
        <v>3.93</v>
      </c>
      <c r="H1400" s="16">
        <v>8.57</v>
      </c>
      <c r="I1400" s="16">
        <v>5.29</v>
      </c>
      <c r="J1400" s="38">
        <v>3.5670000000000002</v>
      </c>
      <c r="K1400" s="16">
        <v>15.33</v>
      </c>
      <c r="L1400" s="16">
        <v>21.39</v>
      </c>
      <c r="M1400" s="16">
        <v>35.117983561530217</v>
      </c>
      <c r="N1400" s="16">
        <f t="shared" si="62"/>
        <v>2.2908012760293683</v>
      </c>
      <c r="O1400" s="16">
        <v>5.5919999999999996</v>
      </c>
      <c r="P1400" s="124">
        <f t="shared" si="64"/>
        <v>0.36477495107632091</v>
      </c>
      <c r="Q1400" s="16">
        <v>731.87</v>
      </c>
      <c r="S1400" s="1"/>
    </row>
    <row r="1401" spans="1:19" x14ac:dyDescent="0.2">
      <c r="A1401" s="39">
        <f t="shared" si="63"/>
        <v>43446</v>
      </c>
      <c r="B1401" s="16">
        <v>0</v>
      </c>
      <c r="C1401" s="16">
        <v>88.92</v>
      </c>
      <c r="D1401" s="16">
        <v>25</v>
      </c>
      <c r="E1401" s="16">
        <v>22.85</v>
      </c>
      <c r="F1401" s="16">
        <v>29.21</v>
      </c>
      <c r="G1401" s="16">
        <v>4.04</v>
      </c>
      <c r="H1401" s="16">
        <v>9.39</v>
      </c>
      <c r="I1401" s="16">
        <v>358.95</v>
      </c>
      <c r="J1401" s="38">
        <v>3.742</v>
      </c>
      <c r="K1401" s="16">
        <v>17.13</v>
      </c>
      <c r="L1401" s="16">
        <v>21.36</v>
      </c>
      <c r="M1401" s="16">
        <v>39.342599448595003</v>
      </c>
      <c r="N1401" s="16">
        <f t="shared" si="62"/>
        <v>2.2967074984585527</v>
      </c>
      <c r="O1401" s="16">
        <v>7.7889999999999997</v>
      </c>
      <c r="P1401" s="124">
        <f t="shared" si="64"/>
        <v>0.45469935785172211</v>
      </c>
      <c r="Q1401" s="16">
        <v>731.63</v>
      </c>
      <c r="S1401" s="1"/>
    </row>
    <row r="1402" spans="1:19" x14ac:dyDescent="0.2">
      <c r="A1402" s="39">
        <f t="shared" si="63"/>
        <v>43447</v>
      </c>
      <c r="B1402" s="16">
        <v>0</v>
      </c>
      <c r="C1402" s="16">
        <v>93.02</v>
      </c>
      <c r="D1402" s="16">
        <v>25.08</v>
      </c>
      <c r="E1402" s="16">
        <v>23.09</v>
      </c>
      <c r="F1402" s="16">
        <v>29.06</v>
      </c>
      <c r="G1402" s="16">
        <v>3.79</v>
      </c>
      <c r="H1402" s="16">
        <v>10.07</v>
      </c>
      <c r="I1402" s="16">
        <v>350.32</v>
      </c>
      <c r="J1402" s="38">
        <v>3.242</v>
      </c>
      <c r="K1402" s="16">
        <v>15.43</v>
      </c>
      <c r="L1402" s="16">
        <v>21.25</v>
      </c>
      <c r="M1402" s="16">
        <v>35.40595486289611</v>
      </c>
      <c r="N1402" s="16">
        <f t="shared" si="62"/>
        <v>2.294617943155937</v>
      </c>
      <c r="O1402" s="16">
        <v>7.1829999999999998</v>
      </c>
      <c r="P1402" s="124">
        <f t="shared" si="64"/>
        <v>0.46552171095268957</v>
      </c>
      <c r="Q1402" s="16">
        <v>731.05</v>
      </c>
      <c r="S1402" s="1"/>
    </row>
    <row r="1403" spans="1:19" x14ac:dyDescent="0.2">
      <c r="A1403" s="39">
        <f t="shared" si="63"/>
        <v>43448</v>
      </c>
      <c r="B1403" s="16">
        <v>0</v>
      </c>
      <c r="C1403" s="16">
        <v>93.63</v>
      </c>
      <c r="D1403" s="16">
        <v>25.42</v>
      </c>
      <c r="E1403" s="16">
        <v>22.66</v>
      </c>
      <c r="F1403" s="16">
        <v>30.3</v>
      </c>
      <c r="G1403" s="16">
        <v>3.04</v>
      </c>
      <c r="H1403" s="16">
        <v>8.9</v>
      </c>
      <c r="I1403" s="16">
        <v>337.37</v>
      </c>
      <c r="J1403" s="38">
        <v>3.4889999999999999</v>
      </c>
      <c r="K1403" s="16">
        <v>17</v>
      </c>
      <c r="L1403" s="16">
        <v>21.16</v>
      </c>
      <c r="M1403" s="16">
        <v>39.007626530684533</v>
      </c>
      <c r="N1403" s="16">
        <f t="shared" si="62"/>
        <v>2.2945662665108548</v>
      </c>
      <c r="O1403" s="16">
        <v>8.7210000000000001</v>
      </c>
      <c r="P1403" s="124">
        <f t="shared" si="64"/>
        <v>0.51300000000000001</v>
      </c>
      <c r="Q1403" s="16">
        <v>731.09</v>
      </c>
      <c r="S1403" s="1"/>
    </row>
    <row r="1404" spans="1:19" x14ac:dyDescent="0.2">
      <c r="A1404" s="39">
        <f t="shared" si="63"/>
        <v>43449</v>
      </c>
      <c r="B1404" s="16">
        <v>0</v>
      </c>
      <c r="C1404" s="16">
        <v>90.41</v>
      </c>
      <c r="D1404" s="16">
        <v>25.37</v>
      </c>
      <c r="E1404" s="16">
        <v>23.28</v>
      </c>
      <c r="F1404" s="16">
        <v>30</v>
      </c>
      <c r="G1404" s="16">
        <v>3.68</v>
      </c>
      <c r="H1404" s="16">
        <v>9.9</v>
      </c>
      <c r="I1404" s="16">
        <v>0.59</v>
      </c>
      <c r="J1404" s="38">
        <v>3.83</v>
      </c>
      <c r="K1404" s="16">
        <v>18.489999999999998</v>
      </c>
      <c r="L1404" s="16">
        <v>21.21</v>
      </c>
      <c r="M1404" s="16">
        <v>42.298690089138908</v>
      </c>
      <c r="N1404" s="16">
        <f t="shared" si="62"/>
        <v>2.2876522492773885</v>
      </c>
      <c r="O1404" s="16">
        <v>7.99</v>
      </c>
      <c r="P1404" s="124">
        <f t="shared" si="64"/>
        <v>0.43212547322877237</v>
      </c>
      <c r="Q1404" s="16">
        <v>731.44</v>
      </c>
      <c r="S1404" s="1"/>
    </row>
    <row r="1405" spans="1:19" x14ac:dyDescent="0.2">
      <c r="A1405" s="39">
        <f t="shared" si="63"/>
        <v>43450</v>
      </c>
      <c r="B1405" s="16">
        <v>0</v>
      </c>
      <c r="C1405" s="16">
        <v>89.99</v>
      </c>
      <c r="D1405" s="16">
        <v>25.02</v>
      </c>
      <c r="E1405" s="16">
        <v>23.21</v>
      </c>
      <c r="F1405" s="16">
        <v>28.63</v>
      </c>
      <c r="G1405" s="16">
        <v>4.8499999999999996</v>
      </c>
      <c r="H1405" s="16">
        <v>11.27</v>
      </c>
      <c r="I1405" s="16">
        <v>356.84</v>
      </c>
      <c r="J1405" s="38">
        <v>3.8769999999999998</v>
      </c>
      <c r="K1405" s="16">
        <v>18.600000000000001</v>
      </c>
      <c r="L1405" s="16">
        <v>21.27</v>
      </c>
      <c r="M1405" s="16">
        <v>42.463973347318614</v>
      </c>
      <c r="N1405" s="16">
        <f t="shared" si="62"/>
        <v>2.2830093197483126</v>
      </c>
      <c r="O1405" s="16">
        <v>8.016</v>
      </c>
      <c r="P1405" s="124">
        <f t="shared" si="64"/>
        <v>0.43096774193548382</v>
      </c>
      <c r="Q1405" s="16">
        <v>731.56</v>
      </c>
      <c r="S1405" s="1"/>
    </row>
    <row r="1406" spans="1:19" x14ac:dyDescent="0.2">
      <c r="A1406" s="39">
        <f t="shared" si="63"/>
        <v>43451</v>
      </c>
      <c r="B1406" s="16">
        <v>0.25</v>
      </c>
      <c r="C1406" s="16">
        <v>87.8</v>
      </c>
      <c r="D1406" s="16">
        <v>24.55</v>
      </c>
      <c r="E1406" s="16">
        <v>22.75</v>
      </c>
      <c r="F1406" s="16">
        <v>27.46</v>
      </c>
      <c r="G1406" s="16">
        <v>5.27</v>
      </c>
      <c r="H1406" s="16">
        <v>11.7</v>
      </c>
      <c r="I1406" s="16">
        <v>354.93</v>
      </c>
      <c r="J1406" s="38">
        <v>4.4889999999999999</v>
      </c>
      <c r="K1406" s="16">
        <v>21.75</v>
      </c>
      <c r="L1406" s="16">
        <v>21.38</v>
      </c>
      <c r="M1406" s="16">
        <v>49.571844649289318</v>
      </c>
      <c r="N1406" s="16">
        <f t="shared" si="62"/>
        <v>2.279165271231693</v>
      </c>
      <c r="O1406" s="16">
        <v>10.29</v>
      </c>
      <c r="P1406" s="124">
        <f t="shared" si="64"/>
        <v>0.47310344827586204</v>
      </c>
      <c r="Q1406" s="16">
        <v>731.51</v>
      </c>
      <c r="S1406" s="1"/>
    </row>
    <row r="1407" spans="1:19" x14ac:dyDescent="0.2">
      <c r="A1407" s="39">
        <f t="shared" si="63"/>
        <v>43452</v>
      </c>
      <c r="B1407" s="16">
        <v>0.125</v>
      </c>
      <c r="C1407" s="16">
        <v>86.27</v>
      </c>
      <c r="D1407" s="16">
        <v>24.99</v>
      </c>
      <c r="E1407" s="16">
        <v>22.78</v>
      </c>
      <c r="F1407" s="16">
        <v>29.73</v>
      </c>
      <c r="G1407" s="16">
        <v>4.33</v>
      </c>
      <c r="H1407" s="16">
        <v>10.66</v>
      </c>
      <c r="I1407" s="16">
        <v>0.86</v>
      </c>
      <c r="J1407" s="38">
        <v>4.6139999999999999</v>
      </c>
      <c r="K1407" s="16">
        <v>20.85</v>
      </c>
      <c r="L1407" s="16">
        <v>21.42</v>
      </c>
      <c r="M1407" s="16">
        <v>47.284749444231807</v>
      </c>
      <c r="N1407" s="16">
        <f t="shared" si="62"/>
        <v>2.26785369037083</v>
      </c>
      <c r="O1407" s="16">
        <v>9.2159999999999993</v>
      </c>
      <c r="P1407" s="124">
        <f t="shared" si="64"/>
        <v>0.44201438848920854</v>
      </c>
      <c r="Q1407" s="16">
        <v>730.93</v>
      </c>
      <c r="S1407" s="1"/>
    </row>
    <row r="1408" spans="1:19" x14ac:dyDescent="0.2">
      <c r="A1408" s="39">
        <f t="shared" si="63"/>
        <v>43453</v>
      </c>
      <c r="B1408" s="16">
        <v>4.8250000000000002</v>
      </c>
      <c r="C1408" s="16">
        <v>94.56</v>
      </c>
      <c r="D1408" s="16">
        <v>24.35</v>
      </c>
      <c r="E1408" s="16">
        <v>22.82</v>
      </c>
      <c r="F1408" s="16">
        <v>28.82</v>
      </c>
      <c r="G1408" s="16">
        <v>2.82</v>
      </c>
      <c r="H1408" s="16">
        <v>7.64</v>
      </c>
      <c r="I1408" s="16">
        <v>338.77</v>
      </c>
      <c r="J1408" s="38">
        <v>2.5470000000000002</v>
      </c>
      <c r="K1408" s="16">
        <v>11.95</v>
      </c>
      <c r="L1408" s="16">
        <v>21.23</v>
      </c>
      <c r="M1408" s="16">
        <v>27.557980900409277</v>
      </c>
      <c r="N1408" s="16">
        <f t="shared" si="62"/>
        <v>2.306107188318768</v>
      </c>
      <c r="O1408" s="16">
        <v>5.883</v>
      </c>
      <c r="P1408" s="124">
        <f t="shared" si="64"/>
        <v>0.49230125523012558</v>
      </c>
      <c r="Q1408" s="16">
        <v>730.35</v>
      </c>
      <c r="S1408" s="1"/>
    </row>
    <row r="1409" spans="1:19" x14ac:dyDescent="0.2">
      <c r="A1409" s="39">
        <f t="shared" si="63"/>
        <v>43454</v>
      </c>
      <c r="B1409" s="16">
        <v>0.125</v>
      </c>
      <c r="C1409" s="16">
        <v>91.94</v>
      </c>
      <c r="D1409" s="16">
        <v>24.69</v>
      </c>
      <c r="E1409" s="16">
        <v>22.57</v>
      </c>
      <c r="F1409" s="16">
        <v>28.65</v>
      </c>
      <c r="G1409" s="16">
        <v>3.55</v>
      </c>
      <c r="H1409" s="16">
        <v>8.49</v>
      </c>
      <c r="I1409" s="16">
        <v>342.98</v>
      </c>
      <c r="J1409" s="38">
        <v>4.0250000000000004</v>
      </c>
      <c r="K1409" s="16">
        <v>20.49</v>
      </c>
      <c r="L1409" s="16">
        <v>21.28</v>
      </c>
      <c r="M1409" s="16">
        <v>47.219085421118066</v>
      </c>
      <c r="N1409" s="16">
        <f t="shared" si="62"/>
        <v>2.3044941640369969</v>
      </c>
      <c r="O1409" s="16">
        <v>10.475</v>
      </c>
      <c r="P1409" s="124">
        <f t="shared" si="64"/>
        <v>0.51122498779892633</v>
      </c>
      <c r="Q1409" s="16">
        <v>730.46</v>
      </c>
      <c r="S1409" s="1"/>
    </row>
    <row r="1410" spans="1:19" x14ac:dyDescent="0.2">
      <c r="A1410" s="39">
        <f t="shared" si="63"/>
        <v>43455</v>
      </c>
      <c r="B1410" s="16">
        <v>6.0949999999999998</v>
      </c>
      <c r="C1410" s="16">
        <v>93.92</v>
      </c>
      <c r="D1410" s="16">
        <v>24.39</v>
      </c>
      <c r="E1410" s="16">
        <v>22.55</v>
      </c>
      <c r="F1410" s="16">
        <v>27.44</v>
      </c>
      <c r="G1410" s="16">
        <v>4.71</v>
      </c>
      <c r="H1410" s="16">
        <v>10.98</v>
      </c>
      <c r="I1410" s="16">
        <v>346.61</v>
      </c>
      <c r="J1410" s="38">
        <v>3.5649999999999999</v>
      </c>
      <c r="K1410" s="16">
        <v>18.13</v>
      </c>
      <c r="L1410" s="16">
        <v>21.27</v>
      </c>
      <c r="M1410" s="16">
        <v>41.301892938266313</v>
      </c>
      <c r="N1410" s="16">
        <f t="shared" si="62"/>
        <v>2.2780966871630621</v>
      </c>
      <c r="O1410" s="16">
        <v>9.2569999999999997</v>
      </c>
      <c r="P1410" s="124">
        <f t="shared" si="64"/>
        <v>0.5105901820187535</v>
      </c>
      <c r="Q1410" s="16">
        <v>731.05</v>
      </c>
      <c r="S1410" s="1"/>
    </row>
    <row r="1411" spans="1:19" x14ac:dyDescent="0.2">
      <c r="A1411" s="39">
        <f t="shared" si="63"/>
        <v>43456</v>
      </c>
      <c r="B1411" s="16">
        <v>0</v>
      </c>
      <c r="C1411" s="16">
        <v>89.55</v>
      </c>
      <c r="D1411" s="16">
        <v>24.73</v>
      </c>
      <c r="E1411" s="16">
        <v>23.04</v>
      </c>
      <c r="F1411" s="16">
        <v>28.12</v>
      </c>
      <c r="G1411" s="16">
        <v>4.1500000000000004</v>
      </c>
      <c r="H1411" s="16">
        <v>10.54</v>
      </c>
      <c r="I1411" s="16">
        <v>4.79</v>
      </c>
      <c r="J1411" s="38">
        <v>3.5979999999999999</v>
      </c>
      <c r="K1411" s="16">
        <v>16.61</v>
      </c>
      <c r="L1411" s="16">
        <v>21.3</v>
      </c>
      <c r="M1411" s="16">
        <v>37.902742941765517</v>
      </c>
      <c r="N1411" s="16">
        <f t="shared" si="62"/>
        <v>2.2819231150972619</v>
      </c>
      <c r="O1411" s="16">
        <v>7.2649999999999997</v>
      </c>
      <c r="P1411" s="124">
        <f t="shared" si="64"/>
        <v>0.43738711619506321</v>
      </c>
      <c r="Q1411" s="16">
        <v>730.61</v>
      </c>
      <c r="S1411" s="1"/>
    </row>
    <row r="1412" spans="1:19" x14ac:dyDescent="0.2">
      <c r="A1412" s="39">
        <f t="shared" si="63"/>
        <v>43457</v>
      </c>
      <c r="B1412" s="16">
        <v>0</v>
      </c>
      <c r="C1412" s="16">
        <v>87.74</v>
      </c>
      <c r="D1412" s="16">
        <v>24.74</v>
      </c>
      <c r="E1412" s="16">
        <v>22.57</v>
      </c>
      <c r="F1412" s="16">
        <v>29.67</v>
      </c>
      <c r="G1412" s="16">
        <v>4.08</v>
      </c>
      <c r="H1412" s="16">
        <v>9.41</v>
      </c>
      <c r="I1412" s="16">
        <v>1.28</v>
      </c>
      <c r="J1412" s="38">
        <v>3.9729999999999999</v>
      </c>
      <c r="K1412" s="16">
        <v>18.170000000000002</v>
      </c>
      <c r="L1412" s="16">
        <v>21.35</v>
      </c>
      <c r="M1412" s="16">
        <v>41.239598516338674</v>
      </c>
      <c r="N1412" s="16">
        <f t="shared" si="62"/>
        <v>2.2696531929740602</v>
      </c>
      <c r="O1412" s="16">
        <v>7.8070000000000004</v>
      </c>
      <c r="P1412" s="124">
        <f t="shared" si="64"/>
        <v>0.42966428178315902</v>
      </c>
      <c r="Q1412" s="16">
        <v>730.45</v>
      </c>
      <c r="S1412" s="1"/>
    </row>
    <row r="1413" spans="1:19" x14ac:dyDescent="0.2">
      <c r="A1413" s="39">
        <f t="shared" si="63"/>
        <v>43458</v>
      </c>
      <c r="B1413" s="16">
        <v>0</v>
      </c>
      <c r="C1413" s="16">
        <v>87.54</v>
      </c>
      <c r="D1413" s="16">
        <v>24.97</v>
      </c>
      <c r="E1413" s="16">
        <v>22.97</v>
      </c>
      <c r="F1413" s="16">
        <v>28.97</v>
      </c>
      <c r="G1413" s="16">
        <v>3.96</v>
      </c>
      <c r="H1413" s="16">
        <v>9.58</v>
      </c>
      <c r="I1413" s="16">
        <v>9.2799999999999994</v>
      </c>
      <c r="J1413" s="38">
        <v>3.7519999999999998</v>
      </c>
      <c r="K1413" s="16">
        <v>17.559999999999999</v>
      </c>
      <c r="L1413" s="16">
        <v>21.31</v>
      </c>
      <c r="M1413" s="16">
        <v>40.073975706039448</v>
      </c>
      <c r="N1413" s="16">
        <f t="shared" si="62"/>
        <v>2.2821170675421101</v>
      </c>
      <c r="O1413" s="16">
        <v>8.1189999999999998</v>
      </c>
      <c r="P1413" s="124">
        <f t="shared" si="64"/>
        <v>0.46235763097949889</v>
      </c>
      <c r="Q1413" s="16">
        <v>729.95</v>
      </c>
      <c r="S1413" s="1"/>
    </row>
    <row r="1414" spans="1:19" x14ac:dyDescent="0.2">
      <c r="A1414" s="39">
        <f t="shared" si="63"/>
        <v>43459</v>
      </c>
      <c r="B1414" s="16">
        <v>0</v>
      </c>
      <c r="C1414" s="16">
        <v>86.92</v>
      </c>
      <c r="D1414" s="16">
        <v>24.5</v>
      </c>
      <c r="E1414" s="16">
        <v>22.81</v>
      </c>
      <c r="F1414" s="16">
        <v>28.42</v>
      </c>
      <c r="G1414" s="16">
        <v>4.16</v>
      </c>
      <c r="H1414" s="16">
        <v>9.9600000000000009</v>
      </c>
      <c r="I1414" s="16">
        <v>6.35</v>
      </c>
      <c r="J1414" s="38">
        <v>3.8849999999999998</v>
      </c>
      <c r="K1414" s="16">
        <v>17.510000000000002</v>
      </c>
      <c r="L1414" s="16">
        <v>21.37</v>
      </c>
      <c r="M1414" s="16">
        <v>39.933489256588217</v>
      </c>
      <c r="N1414" s="16">
        <f t="shared" si="62"/>
        <v>2.2806104658245694</v>
      </c>
      <c r="O1414" s="16">
        <v>7.7279999999999998</v>
      </c>
      <c r="P1414" s="124">
        <f t="shared" si="64"/>
        <v>0.44134780125642487</v>
      </c>
      <c r="Q1414" s="16">
        <v>729.4</v>
      </c>
      <c r="S1414" s="1"/>
    </row>
    <row r="1415" spans="1:19" x14ac:dyDescent="0.2">
      <c r="A1415" s="39">
        <f t="shared" si="63"/>
        <v>43460</v>
      </c>
      <c r="B1415" s="16">
        <v>0</v>
      </c>
      <c r="C1415" s="16">
        <v>85.54</v>
      </c>
      <c r="D1415" s="16">
        <v>24.72</v>
      </c>
      <c r="E1415" s="16">
        <v>22.76</v>
      </c>
      <c r="F1415" s="16">
        <v>28.83</v>
      </c>
      <c r="G1415" s="16">
        <v>4.22</v>
      </c>
      <c r="H1415" s="16">
        <v>10.33</v>
      </c>
      <c r="I1415" s="16">
        <v>8.6199999999999992</v>
      </c>
      <c r="J1415" s="38">
        <v>4.0469999999999997</v>
      </c>
      <c r="K1415" s="16">
        <v>18.09</v>
      </c>
      <c r="L1415" s="16">
        <v>21.41</v>
      </c>
      <c r="M1415" s="16">
        <v>41.466484996202716</v>
      </c>
      <c r="N1415" s="16">
        <f t="shared" si="62"/>
        <v>2.2922324486568666</v>
      </c>
      <c r="O1415" s="16">
        <v>7.569</v>
      </c>
      <c r="P1415" s="124">
        <f t="shared" si="64"/>
        <v>0.418407960199005</v>
      </c>
      <c r="Q1415" s="16">
        <v>729.21</v>
      </c>
      <c r="S1415" s="1"/>
    </row>
    <row r="1416" spans="1:19" x14ac:dyDescent="0.2">
      <c r="A1416" s="39">
        <f t="shared" si="63"/>
        <v>43461</v>
      </c>
      <c r="B1416" s="16">
        <v>0</v>
      </c>
      <c r="C1416" s="16">
        <v>90.05</v>
      </c>
      <c r="D1416" s="16">
        <v>24.47</v>
      </c>
      <c r="E1416" s="16">
        <v>22.64</v>
      </c>
      <c r="F1416" s="16">
        <v>28.52</v>
      </c>
      <c r="G1416" s="16">
        <v>3.69</v>
      </c>
      <c r="H1416" s="16">
        <v>8.43</v>
      </c>
      <c r="I1416" s="16">
        <v>356.86</v>
      </c>
      <c r="J1416" s="38">
        <v>3.2290000000000001</v>
      </c>
      <c r="K1416" s="16">
        <v>14.83</v>
      </c>
      <c r="L1416" s="16">
        <v>21.35</v>
      </c>
      <c r="M1416" s="16">
        <v>33.808591100624064</v>
      </c>
      <c r="N1416" s="16">
        <f t="shared" si="62"/>
        <v>2.2797431625505098</v>
      </c>
      <c r="O1416" s="16">
        <v>5.64</v>
      </c>
      <c r="P1416" s="124">
        <f t="shared" si="64"/>
        <v>0.38031018206338502</v>
      </c>
      <c r="Q1416" s="16">
        <v>729.06</v>
      </c>
      <c r="S1416" s="1"/>
    </row>
    <row r="1417" spans="1:19" x14ac:dyDescent="0.2">
      <c r="A1417" s="39">
        <f t="shared" si="63"/>
        <v>43462</v>
      </c>
      <c r="B1417" s="16">
        <v>0</v>
      </c>
      <c r="C1417" s="16">
        <v>91.31</v>
      </c>
      <c r="D1417" s="16">
        <v>24.91</v>
      </c>
      <c r="E1417" s="16">
        <v>22.67</v>
      </c>
      <c r="F1417" s="16">
        <v>29.19</v>
      </c>
      <c r="G1417" s="16">
        <v>3.51</v>
      </c>
      <c r="H1417" s="16">
        <v>8.7200000000000006</v>
      </c>
      <c r="I1417" s="16">
        <v>349.53</v>
      </c>
      <c r="J1417" s="38">
        <v>3.6960000000000002</v>
      </c>
      <c r="K1417" s="16">
        <v>17.649999999999999</v>
      </c>
      <c r="L1417" s="16">
        <v>21.3</v>
      </c>
      <c r="M1417" s="16">
        <v>40.046932496520235</v>
      </c>
      <c r="N1417" s="16">
        <f t="shared" si="62"/>
        <v>2.2689480168000133</v>
      </c>
      <c r="O1417" s="16">
        <v>7.2519999999999998</v>
      </c>
      <c r="P1417" s="124">
        <f t="shared" si="64"/>
        <v>0.41087818696883854</v>
      </c>
      <c r="Q1417" s="16">
        <v>729.5</v>
      </c>
      <c r="S1417" s="1"/>
    </row>
    <row r="1418" spans="1:19" x14ac:dyDescent="0.2">
      <c r="A1418" s="39">
        <f t="shared" si="63"/>
        <v>43463</v>
      </c>
      <c r="B1418" s="16">
        <v>0</v>
      </c>
      <c r="C1418" s="16">
        <v>92.06</v>
      </c>
      <c r="D1418" s="16">
        <v>24.55</v>
      </c>
      <c r="E1418" s="16">
        <v>22.8</v>
      </c>
      <c r="F1418" s="16">
        <v>27.66</v>
      </c>
      <c r="G1418" s="16">
        <v>4.97</v>
      </c>
      <c r="H1418" s="16">
        <v>11.45</v>
      </c>
      <c r="I1418" s="16">
        <v>350.84</v>
      </c>
      <c r="J1418" s="38">
        <v>3.5430000000000001</v>
      </c>
      <c r="K1418" s="16">
        <v>17.77</v>
      </c>
      <c r="L1418" s="16">
        <v>21.36</v>
      </c>
      <c r="M1418" s="16">
        <v>40.211870154578293</v>
      </c>
      <c r="N1418" s="16">
        <f t="shared" si="62"/>
        <v>2.2629077183217947</v>
      </c>
      <c r="O1418" s="16">
        <v>8.3160000000000007</v>
      </c>
      <c r="P1418" s="124">
        <f t="shared" si="64"/>
        <v>0.4679797411367474</v>
      </c>
      <c r="Q1418" s="16">
        <v>729.64</v>
      </c>
      <c r="S1418" s="1"/>
    </row>
    <row r="1419" spans="1:19" x14ac:dyDescent="0.2">
      <c r="A1419" s="39">
        <f t="shared" si="63"/>
        <v>43464</v>
      </c>
      <c r="B1419" s="16">
        <v>0</v>
      </c>
      <c r="C1419" s="16">
        <v>90.5</v>
      </c>
      <c r="D1419" s="16">
        <v>24.47</v>
      </c>
      <c r="E1419" s="16">
        <v>22.84</v>
      </c>
      <c r="F1419" s="16">
        <v>27.75</v>
      </c>
      <c r="G1419" s="16">
        <v>5.17</v>
      </c>
      <c r="H1419" s="16">
        <v>11.33</v>
      </c>
      <c r="I1419" s="16">
        <v>352.13</v>
      </c>
      <c r="J1419" s="38">
        <v>4.0110000000000001</v>
      </c>
      <c r="K1419" s="16">
        <v>19.41</v>
      </c>
      <c r="L1419" s="16">
        <v>21.44</v>
      </c>
      <c r="M1419" s="16">
        <v>43.956620272730333</v>
      </c>
      <c r="N1419" s="16">
        <f t="shared" ref="N1419:N1482" si="65">M1419/K1419</f>
        <v>2.2646378296100118</v>
      </c>
      <c r="O1419" s="16">
        <v>9.3350000000000009</v>
      </c>
      <c r="P1419" s="124">
        <f t="shared" si="64"/>
        <v>0.48093766099948482</v>
      </c>
      <c r="Q1419" s="16">
        <v>729.43</v>
      </c>
      <c r="S1419" s="1"/>
    </row>
    <row r="1420" spans="1:19" x14ac:dyDescent="0.2">
      <c r="A1420" s="39">
        <f t="shared" si="63"/>
        <v>43465</v>
      </c>
      <c r="B1420" s="16">
        <v>0</v>
      </c>
      <c r="C1420" s="16">
        <v>87.35</v>
      </c>
      <c r="D1420" s="16">
        <v>24.67</v>
      </c>
      <c r="E1420" s="16">
        <v>22.68</v>
      </c>
      <c r="F1420" s="16">
        <v>27.86</v>
      </c>
      <c r="G1420" s="16">
        <v>4.87</v>
      </c>
      <c r="H1420" s="16">
        <v>10.7</v>
      </c>
      <c r="I1420" s="16">
        <v>358.05</v>
      </c>
      <c r="J1420" s="38">
        <v>4.5430000000000001</v>
      </c>
      <c r="K1420" s="16">
        <v>21.78</v>
      </c>
      <c r="L1420" s="16">
        <v>21.49</v>
      </c>
      <c r="M1420" s="16">
        <v>49.467559812581058</v>
      </c>
      <c r="N1420" s="16">
        <f t="shared" si="65"/>
        <v>2.2712378242691025</v>
      </c>
      <c r="O1420" s="16">
        <v>10.093</v>
      </c>
      <c r="P1420" s="124">
        <f t="shared" si="64"/>
        <v>0.46340679522497702</v>
      </c>
      <c r="Q1420" s="16">
        <v>729.22</v>
      </c>
      <c r="S1420" s="1"/>
    </row>
    <row r="1421" spans="1:19" x14ac:dyDescent="0.2">
      <c r="A1421" s="39">
        <v>43466</v>
      </c>
      <c r="B1421" s="16">
        <v>0</v>
      </c>
      <c r="C1421" s="16">
        <v>89.78</v>
      </c>
      <c r="D1421" s="16">
        <v>24.51</v>
      </c>
      <c r="E1421" s="16">
        <v>22.86</v>
      </c>
      <c r="F1421" s="16">
        <v>27.8</v>
      </c>
      <c r="G1421" s="16">
        <v>4.9400000000000004</v>
      </c>
      <c r="H1421" s="16">
        <v>11.74</v>
      </c>
      <c r="I1421" s="16">
        <v>357.87</v>
      </c>
      <c r="J1421" s="38">
        <v>4.0190000000000001</v>
      </c>
      <c r="K1421" s="16">
        <v>20.059999999999999</v>
      </c>
      <c r="L1421" s="16">
        <v>21.43</v>
      </c>
      <c r="M1421" s="16">
        <v>45.606515253493363</v>
      </c>
      <c r="N1421" s="16">
        <f t="shared" si="65"/>
        <v>2.2735052469338668</v>
      </c>
      <c r="O1421" s="16">
        <v>9.641</v>
      </c>
      <c r="P1421" s="124">
        <f t="shared" si="64"/>
        <v>0.48060817547357931</v>
      </c>
      <c r="Q1421" s="16">
        <v>728.36</v>
      </c>
      <c r="S1421" s="1"/>
    </row>
    <row r="1422" spans="1:19" x14ac:dyDescent="0.2">
      <c r="A1422" s="39">
        <f t="shared" ref="A1422:A1485" si="66">A1421+1</f>
        <v>43467</v>
      </c>
      <c r="B1422" s="16">
        <v>0</v>
      </c>
      <c r="C1422" s="16">
        <v>90.54</v>
      </c>
      <c r="D1422" s="16">
        <v>24.35</v>
      </c>
      <c r="E1422" s="16">
        <v>22.77</v>
      </c>
      <c r="F1422" s="16">
        <v>29.04</v>
      </c>
      <c r="G1422" s="16">
        <v>4.57</v>
      </c>
      <c r="H1422" s="16">
        <v>11.25</v>
      </c>
      <c r="I1422" s="16">
        <v>357.89</v>
      </c>
      <c r="J1422" s="38">
        <v>3.6970000000000001</v>
      </c>
      <c r="K1422" s="16">
        <v>17.73</v>
      </c>
      <c r="L1422" s="16">
        <v>21.48</v>
      </c>
      <c r="M1422" s="16">
        <v>40.34699980214392</v>
      </c>
      <c r="N1422" s="16">
        <f t="shared" si="65"/>
        <v>2.2756345066071022</v>
      </c>
      <c r="O1422" s="16">
        <v>8.8979999999999997</v>
      </c>
      <c r="P1422" s="124">
        <f t="shared" si="64"/>
        <v>0.50186125211505916</v>
      </c>
      <c r="Q1422" s="16">
        <v>728.68</v>
      </c>
      <c r="S1422" s="1"/>
    </row>
    <row r="1423" spans="1:19" x14ac:dyDescent="0.2">
      <c r="A1423" s="39">
        <f t="shared" si="66"/>
        <v>43468</v>
      </c>
      <c r="B1423" s="16">
        <v>0</v>
      </c>
      <c r="C1423" s="16">
        <v>91.73</v>
      </c>
      <c r="D1423" s="16">
        <v>24.15</v>
      </c>
      <c r="E1423" s="16">
        <v>22.19</v>
      </c>
      <c r="F1423" s="16">
        <v>27.43</v>
      </c>
      <c r="G1423" s="16">
        <v>4.49</v>
      </c>
      <c r="H1423" s="16">
        <v>9.8000000000000007</v>
      </c>
      <c r="I1423" s="16">
        <v>353.76</v>
      </c>
      <c r="J1423" s="38">
        <v>3.161</v>
      </c>
      <c r="K1423" s="16">
        <v>14.63</v>
      </c>
      <c r="L1423" s="16">
        <v>21.5</v>
      </c>
      <c r="M1423" s="16">
        <v>33.286994117021926</v>
      </c>
      <c r="N1423" s="16">
        <f t="shared" si="65"/>
        <v>2.2752559205073086</v>
      </c>
      <c r="O1423" s="16">
        <v>6.2530000000000001</v>
      </c>
      <c r="P1423" s="124">
        <f t="shared" si="64"/>
        <v>0.42740943267259057</v>
      </c>
      <c r="Q1423" s="16">
        <v>729.57</v>
      </c>
      <c r="S1423" s="1"/>
    </row>
    <row r="1424" spans="1:19" x14ac:dyDescent="0.2">
      <c r="A1424" s="39">
        <f t="shared" si="66"/>
        <v>43469</v>
      </c>
      <c r="B1424" s="16">
        <v>0</v>
      </c>
      <c r="C1424" s="16">
        <v>90.92</v>
      </c>
      <c r="D1424" s="16">
        <v>24.4</v>
      </c>
      <c r="E1424" s="16">
        <v>22.29</v>
      </c>
      <c r="F1424" s="16">
        <v>29.14</v>
      </c>
      <c r="G1424" s="16">
        <v>4.6399999999999997</v>
      </c>
      <c r="H1424" s="16">
        <v>9.74</v>
      </c>
      <c r="I1424" s="16">
        <v>350.92</v>
      </c>
      <c r="J1424" s="38">
        <v>4.0250000000000004</v>
      </c>
      <c r="K1424" s="16">
        <v>19.579999999999998</v>
      </c>
      <c r="L1424" s="16">
        <v>21.59</v>
      </c>
      <c r="M1424" s="16">
        <v>44.487116459464993</v>
      </c>
      <c r="N1424" s="16">
        <f t="shared" si="65"/>
        <v>2.2720692778072009</v>
      </c>
      <c r="O1424" s="16">
        <v>8.7370000000000001</v>
      </c>
      <c r="P1424" s="124">
        <f t="shared" si="64"/>
        <v>0.44622063329928502</v>
      </c>
      <c r="Q1424" s="16">
        <v>730.23</v>
      </c>
      <c r="S1424" s="1"/>
    </row>
    <row r="1425" spans="1:19" x14ac:dyDescent="0.2">
      <c r="A1425" s="39">
        <f t="shared" si="66"/>
        <v>43470</v>
      </c>
      <c r="B1425" s="16">
        <v>0</v>
      </c>
      <c r="C1425" s="16">
        <v>90</v>
      </c>
      <c r="D1425" s="16">
        <v>24.63</v>
      </c>
      <c r="E1425" s="16">
        <v>22.83</v>
      </c>
      <c r="F1425" s="16">
        <v>28.32</v>
      </c>
      <c r="G1425" s="16">
        <v>5.76</v>
      </c>
      <c r="H1425" s="16">
        <v>12.96</v>
      </c>
      <c r="I1425" s="16">
        <v>353.73</v>
      </c>
      <c r="J1425" s="38">
        <v>4.2510000000000003</v>
      </c>
      <c r="K1425" s="16">
        <v>20.64</v>
      </c>
      <c r="L1425" s="16">
        <v>21.62</v>
      </c>
      <c r="M1425" s="16">
        <v>46.90018290886438</v>
      </c>
      <c r="N1425" s="16">
        <f t="shared" si="65"/>
        <v>2.2722956835690105</v>
      </c>
      <c r="O1425" s="16">
        <v>9.4510000000000005</v>
      </c>
      <c r="P1425" s="124">
        <f t="shared" si="64"/>
        <v>0.45789728682170544</v>
      </c>
      <c r="Q1425" s="16">
        <v>731.05</v>
      </c>
      <c r="S1425" s="1"/>
    </row>
    <row r="1426" spans="1:19" x14ac:dyDescent="0.2">
      <c r="A1426" s="39">
        <f t="shared" si="66"/>
        <v>43471</v>
      </c>
      <c r="B1426" s="16">
        <v>0</v>
      </c>
      <c r="C1426" s="16">
        <v>87.65</v>
      </c>
      <c r="D1426" s="16">
        <v>24.24</v>
      </c>
      <c r="E1426" s="16">
        <v>22.44</v>
      </c>
      <c r="F1426" s="16">
        <v>27.97</v>
      </c>
      <c r="G1426" s="16">
        <v>5.47</v>
      </c>
      <c r="H1426" s="16">
        <v>13.41</v>
      </c>
      <c r="I1426" s="16">
        <v>3.28</v>
      </c>
      <c r="J1426" s="38">
        <v>4.0419999999999998</v>
      </c>
      <c r="K1426" s="16">
        <v>19.13</v>
      </c>
      <c r="L1426" s="16">
        <v>21.69</v>
      </c>
      <c r="M1426" s="16">
        <v>43.027733545762203</v>
      </c>
      <c r="N1426" s="16">
        <f t="shared" si="65"/>
        <v>2.2492280996216523</v>
      </c>
      <c r="O1426" s="16">
        <v>8.2840000000000007</v>
      </c>
      <c r="P1426" s="124">
        <f t="shared" si="64"/>
        <v>0.43303711447987459</v>
      </c>
      <c r="Q1426" s="16">
        <v>731.58</v>
      </c>
      <c r="S1426" s="1"/>
    </row>
    <row r="1427" spans="1:19" x14ac:dyDescent="0.2">
      <c r="A1427" s="39">
        <f t="shared" si="66"/>
        <v>43472</v>
      </c>
      <c r="B1427" s="16">
        <v>0</v>
      </c>
      <c r="C1427" s="16">
        <v>92.12</v>
      </c>
      <c r="D1427" s="16">
        <v>23.33</v>
      </c>
      <c r="E1427" s="16">
        <v>22.13</v>
      </c>
      <c r="F1427" s="16">
        <v>26.43</v>
      </c>
      <c r="G1427" s="16">
        <v>4.79</v>
      </c>
      <c r="H1427" s="16">
        <v>11.47</v>
      </c>
      <c r="I1427" s="16">
        <v>347.94</v>
      </c>
      <c r="J1427" s="38">
        <v>3.242</v>
      </c>
      <c r="K1427" s="16">
        <v>16.86</v>
      </c>
      <c r="L1427" s="16">
        <v>21.71</v>
      </c>
      <c r="M1427" s="16">
        <v>37.920627748060959</v>
      </c>
      <c r="N1427" s="16">
        <f t="shared" si="65"/>
        <v>2.2491475532657748</v>
      </c>
      <c r="O1427" s="16">
        <v>8.2059999999999995</v>
      </c>
      <c r="P1427" s="124">
        <f t="shared" si="64"/>
        <v>0.48671411625148281</v>
      </c>
      <c r="Q1427" s="16">
        <v>732.13</v>
      </c>
      <c r="S1427" s="1"/>
    </row>
    <row r="1428" spans="1:19" x14ac:dyDescent="0.2">
      <c r="A1428" s="39">
        <f t="shared" si="66"/>
        <v>43473</v>
      </c>
      <c r="B1428" s="16">
        <v>0.25</v>
      </c>
      <c r="C1428" s="16">
        <v>90.85</v>
      </c>
      <c r="D1428" s="16">
        <v>23.93</v>
      </c>
      <c r="E1428" s="16">
        <v>21.99</v>
      </c>
      <c r="F1428" s="16">
        <v>27.88</v>
      </c>
      <c r="G1428" s="16">
        <v>4.04</v>
      </c>
      <c r="H1428" s="16">
        <v>10.27</v>
      </c>
      <c r="I1428" s="16">
        <v>352.77</v>
      </c>
      <c r="J1428" s="38">
        <v>3.8130000000000002</v>
      </c>
      <c r="K1428" s="16">
        <v>18.34</v>
      </c>
      <c r="L1428" s="16">
        <v>21.77</v>
      </c>
      <c r="M1428" s="16">
        <v>41.65423226228976</v>
      </c>
      <c r="N1428" s="16">
        <f t="shared" si="65"/>
        <v>2.2712231331673807</v>
      </c>
      <c r="O1428" s="16">
        <v>9.86</v>
      </c>
      <c r="P1428" s="124">
        <f t="shared" si="64"/>
        <v>0.53762268266085056</v>
      </c>
      <c r="Q1428" s="16">
        <v>732.29</v>
      </c>
      <c r="S1428" s="1"/>
    </row>
    <row r="1429" spans="1:19" x14ac:dyDescent="0.2">
      <c r="A1429" s="39">
        <f t="shared" si="66"/>
        <v>43474</v>
      </c>
      <c r="B1429" s="16">
        <v>0.25</v>
      </c>
      <c r="C1429" s="16">
        <v>90.11</v>
      </c>
      <c r="D1429" s="16">
        <v>24.07</v>
      </c>
      <c r="E1429" s="16">
        <v>22.3</v>
      </c>
      <c r="F1429" s="16">
        <v>28.12</v>
      </c>
      <c r="G1429" s="16">
        <v>3.7</v>
      </c>
      <c r="H1429" s="16">
        <v>10.37</v>
      </c>
      <c r="I1429" s="16">
        <v>354.98</v>
      </c>
      <c r="J1429" s="38">
        <v>3.2189999999999999</v>
      </c>
      <c r="K1429" s="16">
        <v>15.88</v>
      </c>
      <c r="L1429" s="16">
        <v>21.78</v>
      </c>
      <c r="M1429" s="16">
        <v>36.425648021828103</v>
      </c>
      <c r="N1429" s="16">
        <f t="shared" si="65"/>
        <v>2.2938065504929535</v>
      </c>
      <c r="O1429" s="16">
        <v>7.9889999999999999</v>
      </c>
      <c r="P1429" s="124">
        <f t="shared" si="64"/>
        <v>0.50308564231738029</v>
      </c>
      <c r="Q1429" s="16">
        <v>732.43</v>
      </c>
      <c r="S1429" s="1"/>
    </row>
    <row r="1430" spans="1:19" x14ac:dyDescent="0.2">
      <c r="A1430" s="39">
        <f t="shared" si="66"/>
        <v>43475</v>
      </c>
      <c r="B1430" s="16">
        <v>4.4450000000000003</v>
      </c>
      <c r="C1430" s="16">
        <v>91.59</v>
      </c>
      <c r="D1430" s="16">
        <v>23.03</v>
      </c>
      <c r="E1430" s="16">
        <v>21.3</v>
      </c>
      <c r="F1430" s="16">
        <v>26.73</v>
      </c>
      <c r="G1430" s="16">
        <v>4.1900000000000004</v>
      </c>
      <c r="H1430" s="16">
        <v>9.6999999999999993</v>
      </c>
      <c r="I1430" s="16">
        <v>0.91</v>
      </c>
      <c r="J1430" s="38">
        <v>3.5169999999999999</v>
      </c>
      <c r="K1430" s="16">
        <v>18.84</v>
      </c>
      <c r="L1430" s="16">
        <v>21.89</v>
      </c>
      <c r="M1430" s="16">
        <v>43.424655285478657</v>
      </c>
      <c r="N1430" s="16">
        <f t="shared" si="65"/>
        <v>2.3049180087833681</v>
      </c>
      <c r="O1430" s="16">
        <v>9.8529999999999998</v>
      </c>
      <c r="P1430" s="124">
        <f t="shared" si="64"/>
        <v>0.52298301486199572</v>
      </c>
      <c r="Q1430" s="16">
        <v>732.16</v>
      </c>
      <c r="S1430" s="1"/>
    </row>
    <row r="1431" spans="1:19" x14ac:dyDescent="0.2">
      <c r="A1431" s="39">
        <f t="shared" si="66"/>
        <v>43476</v>
      </c>
      <c r="B1431" s="16">
        <v>0.125</v>
      </c>
      <c r="C1431" s="16">
        <v>84.65</v>
      </c>
      <c r="D1431" s="16">
        <v>23.65</v>
      </c>
      <c r="E1431" s="16">
        <v>21.71</v>
      </c>
      <c r="F1431" s="16">
        <v>28.34</v>
      </c>
      <c r="G1431" s="16">
        <v>3.61</v>
      </c>
      <c r="H1431" s="16">
        <v>10.17</v>
      </c>
      <c r="I1431" s="16">
        <v>21.5</v>
      </c>
      <c r="J1431" s="38">
        <v>3.5920000000000001</v>
      </c>
      <c r="K1431" s="16">
        <v>15.91</v>
      </c>
      <c r="L1431" s="16">
        <v>21.97</v>
      </c>
      <c r="M1431" s="16">
        <v>36.287667173258839</v>
      </c>
      <c r="N1431" s="16">
        <f t="shared" si="65"/>
        <v>2.2808087475335537</v>
      </c>
      <c r="O1431" s="16">
        <v>5.8129999999999997</v>
      </c>
      <c r="P1431" s="124">
        <f t="shared" si="64"/>
        <v>0.36536769327467</v>
      </c>
      <c r="Q1431" s="16">
        <v>732</v>
      </c>
      <c r="S1431" s="1"/>
    </row>
    <row r="1432" spans="1:19" x14ac:dyDescent="0.2">
      <c r="A1432" s="39">
        <f t="shared" si="66"/>
        <v>43477</v>
      </c>
      <c r="B1432" s="16">
        <v>0</v>
      </c>
      <c r="C1432" s="16">
        <v>80.81</v>
      </c>
      <c r="D1432" s="16">
        <v>24.21</v>
      </c>
      <c r="E1432" s="16">
        <v>21.59</v>
      </c>
      <c r="F1432" s="16">
        <v>29.18</v>
      </c>
      <c r="G1432" s="16">
        <v>3.56</v>
      </c>
      <c r="H1432" s="16">
        <v>8.8000000000000007</v>
      </c>
      <c r="I1432" s="16">
        <v>21.01</v>
      </c>
      <c r="J1432" s="38">
        <v>4.6790000000000003</v>
      </c>
      <c r="K1432" s="16">
        <v>20.67</v>
      </c>
      <c r="L1432" s="16">
        <v>22.11</v>
      </c>
      <c r="M1432" s="16">
        <v>47.097520578327241</v>
      </c>
      <c r="N1432" s="16">
        <f t="shared" si="65"/>
        <v>2.2785447788257009</v>
      </c>
      <c r="O1432" s="16">
        <v>8.4770000000000003</v>
      </c>
      <c r="P1432" s="124">
        <f t="shared" si="64"/>
        <v>0.41011127237542327</v>
      </c>
      <c r="Q1432" s="16">
        <v>732.03</v>
      </c>
      <c r="S1432" s="1"/>
    </row>
    <row r="1433" spans="1:19" x14ac:dyDescent="0.2">
      <c r="A1433" s="39">
        <f t="shared" si="66"/>
        <v>43478</v>
      </c>
      <c r="B1433" s="16">
        <v>0.25</v>
      </c>
      <c r="C1433" s="16">
        <v>87.11</v>
      </c>
      <c r="D1433" s="16">
        <v>24.06</v>
      </c>
      <c r="E1433" s="16">
        <v>21.91</v>
      </c>
      <c r="F1433" s="16">
        <v>28</v>
      </c>
      <c r="G1433" s="16">
        <v>4.49</v>
      </c>
      <c r="H1433" s="16">
        <v>11.02</v>
      </c>
      <c r="I1433" s="16">
        <v>1.23</v>
      </c>
      <c r="J1433" s="38">
        <v>3.74</v>
      </c>
      <c r="K1433" s="16">
        <v>17</v>
      </c>
      <c r="L1433" s="16">
        <v>21.99</v>
      </c>
      <c r="M1433" s="16">
        <v>38.609063190390245</v>
      </c>
      <c r="N1433" s="16">
        <f t="shared" si="65"/>
        <v>2.2711213641406025</v>
      </c>
      <c r="O1433" s="16">
        <v>6.5549999999999997</v>
      </c>
      <c r="P1433" s="124">
        <f t="shared" si="64"/>
        <v>0.38558823529411762</v>
      </c>
      <c r="Q1433" s="16">
        <v>731.86</v>
      </c>
      <c r="S1433" s="1"/>
    </row>
    <row r="1434" spans="1:19" x14ac:dyDescent="0.2">
      <c r="A1434" s="39">
        <f t="shared" si="66"/>
        <v>43479</v>
      </c>
      <c r="B1434" s="16">
        <v>0</v>
      </c>
      <c r="C1434" s="16">
        <v>85.23</v>
      </c>
      <c r="D1434" s="16">
        <v>24.35</v>
      </c>
      <c r="E1434" s="16">
        <v>22.43</v>
      </c>
      <c r="F1434" s="16">
        <v>28.67</v>
      </c>
      <c r="G1434" s="16">
        <v>4.26</v>
      </c>
      <c r="H1434" s="16">
        <v>11.51</v>
      </c>
      <c r="I1434" s="16">
        <v>3.39</v>
      </c>
      <c r="J1434" s="38">
        <v>4.0830000000000002</v>
      </c>
      <c r="K1434" s="16">
        <v>17.84</v>
      </c>
      <c r="L1434" s="16">
        <v>22.09</v>
      </c>
      <c r="M1434" s="16">
        <v>40.503470257221537</v>
      </c>
      <c r="N1434" s="16">
        <f t="shared" si="65"/>
        <v>2.2703738933420143</v>
      </c>
      <c r="O1434" s="16">
        <v>7.8890000000000002</v>
      </c>
      <c r="P1434" s="124">
        <f t="shared" si="64"/>
        <v>0.44220852017937223</v>
      </c>
      <c r="Q1434" s="16">
        <v>731.62</v>
      </c>
      <c r="S1434" s="1"/>
    </row>
    <row r="1435" spans="1:19" x14ac:dyDescent="0.2">
      <c r="A1435" s="39">
        <f t="shared" si="66"/>
        <v>43480</v>
      </c>
      <c r="B1435" s="16">
        <v>0</v>
      </c>
      <c r="C1435" s="16">
        <v>86.85</v>
      </c>
      <c r="D1435" s="16">
        <v>24.07</v>
      </c>
      <c r="E1435" s="16">
        <v>22.29</v>
      </c>
      <c r="F1435" s="16">
        <v>28.03</v>
      </c>
      <c r="G1435" s="16">
        <v>4.9000000000000004</v>
      </c>
      <c r="H1435" s="16">
        <v>12.35</v>
      </c>
      <c r="I1435" s="16">
        <v>358.39</v>
      </c>
      <c r="J1435" s="38">
        <v>4.3949999999999996</v>
      </c>
      <c r="K1435" s="16">
        <v>20.52</v>
      </c>
      <c r="L1435" s="16">
        <v>22.14</v>
      </c>
      <c r="M1435" s="16">
        <v>46.608496406190739</v>
      </c>
      <c r="N1435" s="16">
        <f t="shared" si="65"/>
        <v>2.2713692205745972</v>
      </c>
      <c r="O1435" s="16">
        <v>9.2970000000000006</v>
      </c>
      <c r="P1435" s="124">
        <f t="shared" si="64"/>
        <v>0.45307017543859651</v>
      </c>
      <c r="Q1435" s="16">
        <v>731.41</v>
      </c>
      <c r="S1435" s="1"/>
    </row>
    <row r="1436" spans="1:19" x14ac:dyDescent="0.2">
      <c r="A1436" s="39">
        <f t="shared" si="66"/>
        <v>43481</v>
      </c>
      <c r="B1436" s="16">
        <v>0</v>
      </c>
      <c r="C1436" s="16">
        <v>84.82</v>
      </c>
      <c r="D1436" s="16">
        <v>23.93</v>
      </c>
      <c r="E1436" s="16">
        <v>22.48</v>
      </c>
      <c r="F1436" s="16">
        <v>27.36</v>
      </c>
      <c r="G1436" s="16">
        <v>5.46</v>
      </c>
      <c r="H1436" s="16">
        <v>13.05</v>
      </c>
      <c r="I1436" s="16">
        <v>358.52</v>
      </c>
      <c r="J1436" s="38">
        <v>4.3179999999999996</v>
      </c>
      <c r="K1436" s="16">
        <v>19.399999999999999</v>
      </c>
      <c r="L1436" s="16">
        <v>22.23</v>
      </c>
      <c r="M1436" s="16">
        <v>43.984441082523261</v>
      </c>
      <c r="N1436" s="16">
        <f t="shared" si="65"/>
        <v>2.2672392310579004</v>
      </c>
      <c r="O1436" s="16">
        <v>8.6159999999999997</v>
      </c>
      <c r="P1436" s="124">
        <f t="shared" si="64"/>
        <v>0.44412371134020617</v>
      </c>
      <c r="Q1436" s="16">
        <v>732.22</v>
      </c>
      <c r="S1436" s="1"/>
    </row>
    <row r="1437" spans="1:19" x14ac:dyDescent="0.2">
      <c r="A1437" s="39">
        <f t="shared" si="66"/>
        <v>43482</v>
      </c>
      <c r="B1437" s="16">
        <v>0</v>
      </c>
      <c r="C1437" s="16">
        <v>87.33</v>
      </c>
      <c r="D1437" s="16">
        <v>23.67</v>
      </c>
      <c r="E1437" s="16">
        <v>21.51</v>
      </c>
      <c r="F1437" s="16">
        <v>27.18</v>
      </c>
      <c r="G1437" s="16">
        <v>5.38</v>
      </c>
      <c r="H1437" s="16">
        <v>12.58</v>
      </c>
      <c r="I1437" s="16">
        <v>359.85</v>
      </c>
      <c r="J1437" s="38">
        <v>4.1379999999999999</v>
      </c>
      <c r="K1437" s="16">
        <v>19.440000000000001</v>
      </c>
      <c r="L1437" s="16">
        <v>22.31</v>
      </c>
      <c r="M1437" s="16">
        <v>44.044575503690574</v>
      </c>
      <c r="N1437" s="16">
        <f t="shared" si="65"/>
        <v>2.2656674641816137</v>
      </c>
      <c r="O1437" s="16">
        <v>9.7729999999999997</v>
      </c>
      <c r="P1437" s="124">
        <f t="shared" si="64"/>
        <v>0.50272633744855966</v>
      </c>
      <c r="Q1437" s="16">
        <v>732.33</v>
      </c>
      <c r="S1437" s="1"/>
    </row>
    <row r="1438" spans="1:19" x14ac:dyDescent="0.2">
      <c r="A1438" s="39">
        <f t="shared" si="66"/>
        <v>43483</v>
      </c>
      <c r="B1438" s="16">
        <v>0</v>
      </c>
      <c r="C1438" s="16">
        <v>87.67</v>
      </c>
      <c r="D1438" s="16">
        <v>24.4</v>
      </c>
      <c r="E1438" s="16">
        <v>22.57</v>
      </c>
      <c r="F1438" s="16">
        <v>29.11</v>
      </c>
      <c r="G1438" s="16">
        <v>5.09</v>
      </c>
      <c r="H1438" s="16">
        <v>10.49</v>
      </c>
      <c r="I1438" s="16">
        <v>6.14</v>
      </c>
      <c r="J1438" s="38">
        <v>3.8079999999999998</v>
      </c>
      <c r="K1438" s="16">
        <v>16.66</v>
      </c>
      <c r="L1438" s="16">
        <v>22.27</v>
      </c>
      <c r="M1438" s="16">
        <v>37.815306110987748</v>
      </c>
      <c r="N1438" s="16">
        <f t="shared" si="65"/>
        <v>2.269826297178136</v>
      </c>
      <c r="O1438" s="16">
        <v>7.4219999999999997</v>
      </c>
      <c r="P1438" s="124">
        <f t="shared" si="64"/>
        <v>0.44549819927971185</v>
      </c>
      <c r="Q1438" s="16">
        <v>731.28</v>
      </c>
      <c r="S1438" s="1"/>
    </row>
    <row r="1439" spans="1:19" x14ac:dyDescent="0.2">
      <c r="A1439" s="39">
        <f t="shared" si="66"/>
        <v>43484</v>
      </c>
      <c r="B1439" s="16">
        <v>0</v>
      </c>
      <c r="C1439" s="16">
        <v>90.32</v>
      </c>
      <c r="D1439" s="16">
        <v>24.51</v>
      </c>
      <c r="E1439" s="16">
        <v>22.53</v>
      </c>
      <c r="F1439" s="16">
        <v>29.08</v>
      </c>
      <c r="G1439" s="16">
        <v>4.4000000000000004</v>
      </c>
      <c r="H1439" s="16">
        <v>10.09</v>
      </c>
      <c r="I1439" s="16">
        <v>357.52</v>
      </c>
      <c r="J1439" s="38">
        <v>3.5259999999999998</v>
      </c>
      <c r="K1439" s="16">
        <v>15.93</v>
      </c>
      <c r="L1439" s="16">
        <v>22.23</v>
      </c>
      <c r="M1439" s="16">
        <v>36.019135878735817</v>
      </c>
      <c r="N1439" s="16">
        <f t="shared" si="65"/>
        <v>2.2610882535301831</v>
      </c>
      <c r="O1439" s="16">
        <v>6.766</v>
      </c>
      <c r="P1439" s="124">
        <f t="shared" si="64"/>
        <v>0.42473320778405527</v>
      </c>
      <c r="Q1439" s="16">
        <v>730.63</v>
      </c>
      <c r="S1439" s="1"/>
    </row>
    <row r="1440" spans="1:19" x14ac:dyDescent="0.2">
      <c r="A1440" s="39">
        <f t="shared" si="66"/>
        <v>43485</v>
      </c>
      <c r="B1440" s="16">
        <v>0.25</v>
      </c>
      <c r="C1440" s="16">
        <v>91.69</v>
      </c>
      <c r="D1440" s="16">
        <v>24.49</v>
      </c>
      <c r="E1440" s="16">
        <v>22.98</v>
      </c>
      <c r="F1440" s="16">
        <v>27.98</v>
      </c>
      <c r="G1440" s="16">
        <v>6.07</v>
      </c>
      <c r="H1440" s="16">
        <v>13.62</v>
      </c>
      <c r="I1440" s="16">
        <v>355.85</v>
      </c>
      <c r="J1440" s="38">
        <v>4.0590000000000002</v>
      </c>
      <c r="K1440" s="16">
        <v>20.13</v>
      </c>
      <c r="L1440" s="16">
        <v>22.28</v>
      </c>
      <c r="M1440" s="16">
        <v>45.87236814707358</v>
      </c>
      <c r="N1440" s="16">
        <f t="shared" si="65"/>
        <v>2.2788061672664472</v>
      </c>
      <c r="O1440" s="16">
        <v>10.323</v>
      </c>
      <c r="P1440" s="124">
        <f t="shared" si="64"/>
        <v>0.51281669150521614</v>
      </c>
      <c r="Q1440" s="16">
        <v>731.01</v>
      </c>
      <c r="S1440" s="1"/>
    </row>
    <row r="1441" spans="1:19" x14ac:dyDescent="0.2">
      <c r="A1441" s="39">
        <f t="shared" si="66"/>
        <v>43486</v>
      </c>
      <c r="B1441" s="16">
        <v>0.51</v>
      </c>
      <c r="C1441" s="16">
        <v>88.16</v>
      </c>
      <c r="D1441" s="16">
        <v>24.42</v>
      </c>
      <c r="E1441" s="16">
        <v>22.56</v>
      </c>
      <c r="F1441" s="16">
        <v>28.73</v>
      </c>
      <c r="G1441" s="16">
        <v>5.58</v>
      </c>
      <c r="H1441" s="16">
        <v>12.6</v>
      </c>
      <c r="I1441" s="16">
        <v>1.64</v>
      </c>
      <c r="J1441" s="38">
        <v>3.3730000000000002</v>
      </c>
      <c r="K1441" s="16">
        <v>14.46</v>
      </c>
      <c r="L1441" s="16">
        <v>22.46</v>
      </c>
      <c r="M1441" s="16">
        <v>32.782331539380699</v>
      </c>
      <c r="N1441" s="16">
        <f t="shared" si="65"/>
        <v>2.2671045324606292</v>
      </c>
      <c r="O1441" s="16">
        <v>7.13</v>
      </c>
      <c r="P1441" s="124">
        <f t="shared" si="64"/>
        <v>0.49308437067773164</v>
      </c>
      <c r="Q1441" s="16">
        <v>731.85</v>
      </c>
      <c r="S1441" s="1"/>
    </row>
    <row r="1442" spans="1:19" x14ac:dyDescent="0.2">
      <c r="A1442" s="39">
        <f t="shared" si="66"/>
        <v>43487</v>
      </c>
      <c r="B1442" s="16">
        <v>0</v>
      </c>
      <c r="C1442" s="16">
        <v>90.79</v>
      </c>
      <c r="D1442" s="16">
        <v>23.97</v>
      </c>
      <c r="E1442" s="16">
        <v>22.35</v>
      </c>
      <c r="F1442" s="16">
        <v>26.98</v>
      </c>
      <c r="G1442" s="16">
        <v>5.47</v>
      </c>
      <c r="H1442" s="16">
        <v>12.31</v>
      </c>
      <c r="I1442" s="16">
        <v>2.36</v>
      </c>
      <c r="J1442" s="38">
        <v>3.2690000000000001</v>
      </c>
      <c r="K1442" s="16">
        <v>15.53</v>
      </c>
      <c r="L1442" s="16">
        <v>22.45</v>
      </c>
      <c r="M1442" s="16">
        <v>35.366383648967037</v>
      </c>
      <c r="N1442" s="16">
        <f t="shared" si="65"/>
        <v>2.2772945041189336</v>
      </c>
      <c r="O1442" s="16">
        <v>8.0440000000000005</v>
      </c>
      <c r="P1442" s="124">
        <f t="shared" si="64"/>
        <v>0.51796522858982619</v>
      </c>
      <c r="Q1442" s="16">
        <v>731.28</v>
      </c>
      <c r="S1442" s="1"/>
    </row>
    <row r="1443" spans="1:19" x14ac:dyDescent="0.2">
      <c r="A1443" s="39">
        <f t="shared" si="66"/>
        <v>43488</v>
      </c>
      <c r="B1443" s="16">
        <v>0</v>
      </c>
      <c r="C1443" s="16">
        <v>90.12</v>
      </c>
      <c r="D1443" s="16">
        <v>24.43</v>
      </c>
      <c r="E1443" s="16">
        <v>22.49</v>
      </c>
      <c r="F1443" s="16">
        <v>28.46</v>
      </c>
      <c r="G1443" s="16">
        <v>4.6100000000000003</v>
      </c>
      <c r="H1443" s="16">
        <v>10.09</v>
      </c>
      <c r="I1443" s="16">
        <v>356.65</v>
      </c>
      <c r="J1443" s="38">
        <v>3.8690000000000002</v>
      </c>
      <c r="K1443" s="16">
        <v>17.940000000000001</v>
      </c>
      <c r="L1443" s="16">
        <v>22.49</v>
      </c>
      <c r="M1443" s="16">
        <v>40.722148734196352</v>
      </c>
      <c r="N1443" s="16">
        <f t="shared" si="65"/>
        <v>2.2699079561982356</v>
      </c>
      <c r="O1443" s="16">
        <v>8.1620000000000008</v>
      </c>
      <c r="P1443" s="124">
        <f t="shared" si="64"/>
        <v>0.45496098104793758</v>
      </c>
      <c r="Q1443" s="16">
        <v>730.22</v>
      </c>
      <c r="S1443" s="1"/>
    </row>
    <row r="1444" spans="1:19" x14ac:dyDescent="0.2">
      <c r="A1444" s="39">
        <f t="shared" si="66"/>
        <v>43489</v>
      </c>
      <c r="B1444" s="16">
        <v>0</v>
      </c>
      <c r="C1444" s="16">
        <v>93.93</v>
      </c>
      <c r="D1444" s="16">
        <v>24.29</v>
      </c>
      <c r="E1444" s="16">
        <v>22.83</v>
      </c>
      <c r="F1444" s="16">
        <v>28.08</v>
      </c>
      <c r="G1444" s="16">
        <v>5.36</v>
      </c>
      <c r="H1444" s="16">
        <v>11.25</v>
      </c>
      <c r="I1444" s="16">
        <v>346.45</v>
      </c>
      <c r="J1444" s="38">
        <v>3.3159999999999998</v>
      </c>
      <c r="K1444" s="16">
        <v>17.13</v>
      </c>
      <c r="L1444" s="16">
        <v>22.49</v>
      </c>
      <c r="M1444" s="16">
        <v>38.935136905168179</v>
      </c>
      <c r="N1444" s="16">
        <f t="shared" si="65"/>
        <v>2.2729210102258133</v>
      </c>
      <c r="O1444" s="16">
        <v>8.1240000000000006</v>
      </c>
      <c r="P1444" s="124">
        <f t="shared" si="64"/>
        <v>0.4742556917688267</v>
      </c>
      <c r="Q1444" s="16">
        <v>730.03</v>
      </c>
      <c r="S1444" s="1"/>
    </row>
    <row r="1445" spans="1:19" x14ac:dyDescent="0.2">
      <c r="A1445" s="39">
        <f t="shared" si="66"/>
        <v>43490</v>
      </c>
      <c r="B1445" s="16">
        <v>0</v>
      </c>
      <c r="C1445" s="16">
        <v>88.61</v>
      </c>
      <c r="D1445" s="16">
        <v>24.83</v>
      </c>
      <c r="E1445" s="16">
        <v>22.91</v>
      </c>
      <c r="F1445" s="16">
        <v>29.04</v>
      </c>
      <c r="G1445" s="16">
        <v>5.3</v>
      </c>
      <c r="H1445" s="16">
        <v>12.07</v>
      </c>
      <c r="I1445" s="16">
        <v>355.95</v>
      </c>
      <c r="J1445" s="38">
        <v>4.7069999999999999</v>
      </c>
      <c r="K1445" s="16">
        <v>21.24</v>
      </c>
      <c r="L1445" s="16">
        <v>22.63</v>
      </c>
      <c r="M1445" s="16">
        <v>48.497546671136419</v>
      </c>
      <c r="N1445" s="16">
        <f t="shared" si="65"/>
        <v>2.2833119901664984</v>
      </c>
      <c r="O1445" s="16">
        <v>9.8670000000000009</v>
      </c>
      <c r="P1445" s="124">
        <f t="shared" si="64"/>
        <v>0.46454802259887013</v>
      </c>
      <c r="Q1445" s="16">
        <v>730.83</v>
      </c>
      <c r="S1445" s="1"/>
    </row>
    <row r="1446" spans="1:19" x14ac:dyDescent="0.2">
      <c r="A1446" s="39">
        <f t="shared" si="66"/>
        <v>43491</v>
      </c>
      <c r="B1446" s="16">
        <v>0</v>
      </c>
      <c r="C1446" s="16">
        <v>89.4</v>
      </c>
      <c r="D1446" s="16">
        <v>24.28</v>
      </c>
      <c r="E1446" s="16">
        <v>22.26</v>
      </c>
      <c r="F1446" s="16">
        <v>28.06</v>
      </c>
      <c r="G1446" s="16">
        <v>4.67</v>
      </c>
      <c r="H1446" s="16">
        <v>12</v>
      </c>
      <c r="I1446" s="16">
        <v>356.44</v>
      </c>
      <c r="J1446" s="38">
        <v>3.9750000000000001</v>
      </c>
      <c r="K1446" s="16">
        <v>18.809999999999999</v>
      </c>
      <c r="L1446" s="16">
        <v>22.66</v>
      </c>
      <c r="M1446" s="16">
        <v>42.575429386551143</v>
      </c>
      <c r="N1446" s="16">
        <f t="shared" si="65"/>
        <v>2.2634465383599758</v>
      </c>
      <c r="O1446" s="16">
        <v>8.2159999999999993</v>
      </c>
      <c r="P1446" s="124">
        <f t="shared" si="64"/>
        <v>0.43678894205209995</v>
      </c>
      <c r="Q1446" s="16">
        <v>730.2</v>
      </c>
      <c r="S1446" s="1"/>
    </row>
    <row r="1447" spans="1:19" x14ac:dyDescent="0.2">
      <c r="A1447" s="39">
        <f t="shared" si="66"/>
        <v>43492</v>
      </c>
      <c r="B1447" s="16">
        <v>0</v>
      </c>
      <c r="C1447" s="16">
        <v>86.64</v>
      </c>
      <c r="D1447" s="16">
        <v>24.26</v>
      </c>
      <c r="E1447" s="16">
        <v>22.11</v>
      </c>
      <c r="F1447" s="16">
        <v>28.66</v>
      </c>
      <c r="G1447" s="16">
        <v>4.53</v>
      </c>
      <c r="H1447" s="16">
        <v>9.98</v>
      </c>
      <c r="I1447" s="16">
        <v>352.97</v>
      </c>
      <c r="J1447" s="38">
        <v>4.78</v>
      </c>
      <c r="K1447" s="16">
        <v>22.46</v>
      </c>
      <c r="L1447" s="16">
        <v>22.84</v>
      </c>
      <c r="M1447" s="16">
        <v>51.189253218617125</v>
      </c>
      <c r="N1447" s="16">
        <f t="shared" si="65"/>
        <v>2.279129706973158</v>
      </c>
      <c r="O1447" s="16">
        <v>9.8290000000000006</v>
      </c>
      <c r="P1447" s="124">
        <f t="shared" ref="P1447:P1510" si="67">O1447/K1447</f>
        <v>0.43762243989314337</v>
      </c>
      <c r="Q1447" s="16">
        <v>730.15</v>
      </c>
      <c r="S1447" s="1"/>
    </row>
    <row r="1448" spans="1:19" x14ac:dyDescent="0.2">
      <c r="A1448" s="39">
        <f t="shared" si="66"/>
        <v>43493</v>
      </c>
      <c r="B1448" s="16">
        <v>3.3</v>
      </c>
      <c r="C1448" s="16">
        <v>91.85</v>
      </c>
      <c r="D1448" s="16">
        <v>23.86</v>
      </c>
      <c r="E1448" s="16">
        <v>22.21</v>
      </c>
      <c r="F1448" s="16">
        <v>27.52</v>
      </c>
      <c r="G1448" s="16">
        <v>4.43</v>
      </c>
      <c r="H1448" s="16">
        <v>11.47</v>
      </c>
      <c r="I1448" s="16">
        <v>344.64</v>
      </c>
      <c r="J1448" s="38">
        <v>3.6859999999999999</v>
      </c>
      <c r="K1448" s="16">
        <v>18.559999999999999</v>
      </c>
      <c r="L1448" s="16">
        <v>22.85</v>
      </c>
      <c r="M1448" s="16">
        <v>42.1704724440063</v>
      </c>
      <c r="N1448" s="16">
        <f t="shared" si="65"/>
        <v>2.2721159721986153</v>
      </c>
      <c r="O1448" s="16">
        <v>10.305999999999999</v>
      </c>
      <c r="P1448" s="124">
        <f t="shared" si="67"/>
        <v>0.55528017241379313</v>
      </c>
      <c r="Q1448" s="16">
        <v>731.1</v>
      </c>
      <c r="S1448" s="1"/>
    </row>
    <row r="1449" spans="1:19" x14ac:dyDescent="0.2">
      <c r="A1449" s="39">
        <f t="shared" si="66"/>
        <v>43494</v>
      </c>
      <c r="B1449" s="16">
        <v>0</v>
      </c>
      <c r="C1449" s="16">
        <v>92.77</v>
      </c>
      <c r="D1449" s="16">
        <v>23.66</v>
      </c>
      <c r="E1449" s="16">
        <v>22.19</v>
      </c>
      <c r="F1449" s="16">
        <v>26.47</v>
      </c>
      <c r="G1449" s="16">
        <v>4.97</v>
      </c>
      <c r="H1449" s="16">
        <v>11.74</v>
      </c>
      <c r="I1449" s="16">
        <v>346.66</v>
      </c>
      <c r="J1449" s="38">
        <v>3.0030000000000001</v>
      </c>
      <c r="K1449" s="16">
        <v>15.33</v>
      </c>
      <c r="L1449" s="16">
        <v>22.86</v>
      </c>
      <c r="M1449" s="16">
        <v>34.26633846175114</v>
      </c>
      <c r="N1449" s="16">
        <f t="shared" si="65"/>
        <v>2.235247127315795</v>
      </c>
      <c r="O1449" s="16">
        <v>7.5670000000000002</v>
      </c>
      <c r="P1449" s="124">
        <f t="shared" si="67"/>
        <v>0.49360730593607305</v>
      </c>
      <c r="Q1449" s="16">
        <v>731.29</v>
      </c>
      <c r="S1449" s="1"/>
    </row>
    <row r="1450" spans="1:19" x14ac:dyDescent="0.2">
      <c r="A1450" s="39">
        <f t="shared" si="66"/>
        <v>43495</v>
      </c>
      <c r="B1450" s="16">
        <v>0</v>
      </c>
      <c r="C1450" s="16">
        <v>80.849999999999994</v>
      </c>
      <c r="D1450" s="16">
        <v>24.13</v>
      </c>
      <c r="E1450" s="16">
        <v>21.49</v>
      </c>
      <c r="F1450" s="16">
        <v>29.24</v>
      </c>
      <c r="G1450" s="16">
        <v>4.67</v>
      </c>
      <c r="H1450" s="16">
        <v>10.47</v>
      </c>
      <c r="I1450" s="16">
        <v>4.71</v>
      </c>
      <c r="J1450" s="38">
        <v>5.3090000000000002</v>
      </c>
      <c r="K1450" s="16">
        <v>22.49</v>
      </c>
      <c r="L1450" s="16">
        <v>23.17</v>
      </c>
      <c r="M1450" s="16">
        <v>50.40897454395904</v>
      </c>
      <c r="N1450" s="16">
        <f t="shared" si="65"/>
        <v>2.2413950441955999</v>
      </c>
      <c r="O1450" s="16">
        <v>9.6950000000000003</v>
      </c>
      <c r="P1450" s="124">
        <f t="shared" si="67"/>
        <v>0.43108048021342821</v>
      </c>
      <c r="Q1450" s="16">
        <v>731.3</v>
      </c>
      <c r="S1450" s="1"/>
    </row>
    <row r="1451" spans="1:19" x14ac:dyDescent="0.2">
      <c r="A1451" s="39">
        <f t="shared" si="66"/>
        <v>43496</v>
      </c>
      <c r="B1451" s="16">
        <v>0</v>
      </c>
      <c r="C1451" s="16">
        <v>85.16</v>
      </c>
      <c r="D1451" s="16">
        <v>23.61</v>
      </c>
      <c r="E1451" s="16">
        <v>21.89</v>
      </c>
      <c r="F1451" s="16">
        <v>27.63</v>
      </c>
      <c r="G1451" s="16">
        <v>5.38</v>
      </c>
      <c r="H1451" s="16">
        <v>11.17</v>
      </c>
      <c r="I1451" s="16">
        <v>358.59</v>
      </c>
      <c r="J1451" s="38">
        <v>4.43</v>
      </c>
      <c r="K1451" s="16">
        <v>19.940000000000001</v>
      </c>
      <c r="L1451" s="16">
        <v>23.2</v>
      </c>
      <c r="M1451" s="16">
        <v>44.899590204655752</v>
      </c>
      <c r="N1451" s="16">
        <f t="shared" si="65"/>
        <v>2.2517347143759152</v>
      </c>
      <c r="O1451" s="16">
        <v>9.5950000000000006</v>
      </c>
      <c r="P1451" s="124">
        <f t="shared" si="67"/>
        <v>0.48119358074222668</v>
      </c>
      <c r="Q1451" s="16">
        <v>731.89</v>
      </c>
      <c r="S1451" s="1"/>
    </row>
    <row r="1452" spans="1:19" x14ac:dyDescent="0.2">
      <c r="A1452" s="39">
        <f t="shared" si="66"/>
        <v>43497</v>
      </c>
      <c r="B1452" s="16">
        <v>0</v>
      </c>
      <c r="C1452" s="16">
        <v>89.57</v>
      </c>
      <c r="D1452" s="16">
        <v>23.85</v>
      </c>
      <c r="E1452" s="16">
        <v>21.81</v>
      </c>
      <c r="F1452" s="16">
        <v>27.56</v>
      </c>
      <c r="G1452" s="16">
        <v>4.29</v>
      </c>
      <c r="H1452" s="16">
        <v>9.86</v>
      </c>
      <c r="I1452" s="16">
        <v>357.21</v>
      </c>
      <c r="J1452" s="38">
        <v>3.5139999999999998</v>
      </c>
      <c r="K1452" s="16">
        <v>15.76</v>
      </c>
      <c r="L1452" s="16">
        <v>23.11</v>
      </c>
      <c r="M1452" s="16">
        <v>35.320591632848249</v>
      </c>
      <c r="N1452" s="16">
        <f t="shared" si="65"/>
        <v>2.2411542914243814</v>
      </c>
      <c r="O1452" s="16">
        <v>6.8579999999999997</v>
      </c>
      <c r="P1452" s="124">
        <f t="shared" si="67"/>
        <v>0.43515228426395935</v>
      </c>
      <c r="Q1452" s="16">
        <v>731.51</v>
      </c>
      <c r="S1452" s="1"/>
    </row>
    <row r="1453" spans="1:19" x14ac:dyDescent="0.2">
      <c r="A1453" s="39">
        <f t="shared" si="66"/>
        <v>43498</v>
      </c>
      <c r="B1453" s="16">
        <v>0</v>
      </c>
      <c r="C1453" s="16">
        <v>88.5</v>
      </c>
      <c r="D1453" s="16">
        <v>23.9</v>
      </c>
      <c r="E1453" s="16">
        <v>21.5</v>
      </c>
      <c r="F1453" s="16">
        <v>28.21</v>
      </c>
      <c r="G1453" s="16">
        <v>4.5999999999999996</v>
      </c>
      <c r="H1453" s="16">
        <v>10.68</v>
      </c>
      <c r="I1453" s="16">
        <v>355.37</v>
      </c>
      <c r="J1453" s="38">
        <v>3.7519999999999998</v>
      </c>
      <c r="K1453" s="16">
        <v>16.97</v>
      </c>
      <c r="L1453" s="16">
        <v>23.18</v>
      </c>
      <c r="M1453" s="16">
        <v>38.356602301524006</v>
      </c>
      <c r="N1453" s="16">
        <f t="shared" si="65"/>
        <v>2.2602594167073664</v>
      </c>
      <c r="O1453" s="16">
        <v>7.2789999999999999</v>
      </c>
      <c r="P1453" s="124">
        <f t="shared" si="67"/>
        <v>0.42893341190335887</v>
      </c>
      <c r="Q1453" s="16">
        <v>731.2</v>
      </c>
      <c r="S1453" s="1"/>
    </row>
    <row r="1454" spans="1:19" x14ac:dyDescent="0.2">
      <c r="A1454" s="39">
        <f t="shared" si="66"/>
        <v>43499</v>
      </c>
      <c r="B1454" s="16">
        <v>0</v>
      </c>
      <c r="C1454" s="16">
        <v>87.98</v>
      </c>
      <c r="D1454" s="16">
        <v>23.72</v>
      </c>
      <c r="E1454" s="16">
        <v>21.52</v>
      </c>
      <c r="F1454" s="16">
        <v>27.44</v>
      </c>
      <c r="G1454" s="16">
        <v>4.88</v>
      </c>
      <c r="H1454" s="16">
        <v>11.25</v>
      </c>
      <c r="I1454" s="16">
        <v>357</v>
      </c>
      <c r="J1454" s="38">
        <v>3.9769999999999999</v>
      </c>
      <c r="K1454" s="16">
        <v>19.440000000000001</v>
      </c>
      <c r="L1454" s="16">
        <v>23.29</v>
      </c>
      <c r="M1454" s="16">
        <v>43.679880975318099</v>
      </c>
      <c r="N1454" s="16">
        <f t="shared" si="65"/>
        <v>2.2469074575780912</v>
      </c>
      <c r="O1454" s="16">
        <v>8.6859999999999999</v>
      </c>
      <c r="P1454" s="124">
        <f t="shared" si="67"/>
        <v>0.44681069958847736</v>
      </c>
      <c r="Q1454" s="16">
        <v>730.22</v>
      </c>
      <c r="S1454" s="1"/>
    </row>
    <row r="1455" spans="1:19" x14ac:dyDescent="0.2">
      <c r="A1455" s="39">
        <f t="shared" si="66"/>
        <v>43500</v>
      </c>
      <c r="B1455" s="16">
        <v>0</v>
      </c>
      <c r="C1455" s="16">
        <v>83.94</v>
      </c>
      <c r="D1455" s="16">
        <v>23.88</v>
      </c>
      <c r="E1455" s="16">
        <v>21.99</v>
      </c>
      <c r="F1455" s="16">
        <v>28.17</v>
      </c>
      <c r="G1455" s="16">
        <v>5.28</v>
      </c>
      <c r="H1455" s="16">
        <v>11.13</v>
      </c>
      <c r="I1455" s="16">
        <v>357.01</v>
      </c>
      <c r="J1455" s="38">
        <v>5.0609999999999999</v>
      </c>
      <c r="K1455" s="16">
        <v>23.79</v>
      </c>
      <c r="L1455" s="16">
        <v>23.47</v>
      </c>
      <c r="M1455" s="16">
        <v>53.512809236508843</v>
      </c>
      <c r="N1455" s="16">
        <f t="shared" si="65"/>
        <v>2.2493824815682575</v>
      </c>
      <c r="O1455" s="16">
        <v>10.375</v>
      </c>
      <c r="P1455" s="124">
        <f t="shared" si="67"/>
        <v>0.43610760823875577</v>
      </c>
      <c r="Q1455" s="16">
        <v>730.65</v>
      </c>
      <c r="S1455" s="1"/>
    </row>
    <row r="1456" spans="1:19" x14ac:dyDescent="0.2">
      <c r="A1456" s="39">
        <f t="shared" si="66"/>
        <v>43501</v>
      </c>
      <c r="B1456" s="16">
        <v>0</v>
      </c>
      <c r="C1456" s="16">
        <v>88.67</v>
      </c>
      <c r="D1456" s="16">
        <v>23.84</v>
      </c>
      <c r="E1456" s="16">
        <v>21.65</v>
      </c>
      <c r="F1456" s="16">
        <v>28.14</v>
      </c>
      <c r="G1456" s="16">
        <v>5.05</v>
      </c>
      <c r="H1456" s="16">
        <v>12.66</v>
      </c>
      <c r="I1456" s="16">
        <v>0.42</v>
      </c>
      <c r="J1456" s="38">
        <v>3.827</v>
      </c>
      <c r="K1456" s="16">
        <v>18.53</v>
      </c>
      <c r="L1456" s="16">
        <v>23.39</v>
      </c>
      <c r="M1456" s="16">
        <v>41.651553861346954</v>
      </c>
      <c r="N1456" s="16">
        <f t="shared" si="65"/>
        <v>2.2477902785400405</v>
      </c>
      <c r="O1456" s="16">
        <v>8.3979999999999997</v>
      </c>
      <c r="P1456" s="124">
        <f t="shared" si="67"/>
        <v>0.4532110091743119</v>
      </c>
      <c r="Q1456" s="16">
        <v>730.56</v>
      </c>
      <c r="S1456" s="1"/>
    </row>
    <row r="1457" spans="1:19" x14ac:dyDescent="0.2">
      <c r="A1457" s="39">
        <f t="shared" si="66"/>
        <v>43502</v>
      </c>
      <c r="B1457" s="16">
        <v>0</v>
      </c>
      <c r="C1457" s="16">
        <v>87.67</v>
      </c>
      <c r="D1457" s="16">
        <v>23.8</v>
      </c>
      <c r="E1457" s="16">
        <v>22.25</v>
      </c>
      <c r="F1457" s="16">
        <v>27.6</v>
      </c>
      <c r="G1457" s="16">
        <v>5.4</v>
      </c>
      <c r="H1457" s="16">
        <v>12.21</v>
      </c>
      <c r="I1457" s="16">
        <v>359.45</v>
      </c>
      <c r="J1457" s="38">
        <v>3.6920000000000002</v>
      </c>
      <c r="K1457" s="16">
        <v>18.96</v>
      </c>
      <c r="L1457" s="16">
        <v>23.51</v>
      </c>
      <c r="M1457" s="16">
        <v>42.545966976180381</v>
      </c>
      <c r="N1457" s="16">
        <f t="shared" si="65"/>
        <v>2.2439856000095135</v>
      </c>
      <c r="O1457" s="16">
        <v>9.1519999999999992</v>
      </c>
      <c r="P1457" s="124">
        <f t="shared" si="67"/>
        <v>0.48270042194092821</v>
      </c>
      <c r="Q1457" s="16">
        <v>730.78</v>
      </c>
      <c r="S1457" s="1"/>
    </row>
    <row r="1458" spans="1:19" x14ac:dyDescent="0.2">
      <c r="A1458" s="39">
        <f t="shared" si="66"/>
        <v>43503</v>
      </c>
      <c r="B1458" s="16">
        <v>0</v>
      </c>
      <c r="C1458" s="16">
        <v>89.4</v>
      </c>
      <c r="D1458" s="16">
        <v>23.95</v>
      </c>
      <c r="E1458" s="16">
        <v>22.3</v>
      </c>
      <c r="F1458" s="16">
        <v>27.56</v>
      </c>
      <c r="G1458" s="16">
        <v>5.0599999999999996</v>
      </c>
      <c r="H1458" s="16">
        <v>11.78</v>
      </c>
      <c r="I1458" s="16">
        <v>353.65</v>
      </c>
      <c r="J1458" s="38">
        <v>3.8969999999999998</v>
      </c>
      <c r="K1458" s="16">
        <v>19.18</v>
      </c>
      <c r="L1458" s="16">
        <v>23.56</v>
      </c>
      <c r="M1458" s="16">
        <v>42.611803799354938</v>
      </c>
      <c r="N1458" s="16">
        <f t="shared" si="65"/>
        <v>2.2216790302062011</v>
      </c>
      <c r="O1458" s="16">
        <v>9.3879999999999999</v>
      </c>
      <c r="P1458" s="124">
        <f t="shared" si="67"/>
        <v>0.4894681960375391</v>
      </c>
      <c r="Q1458" s="16">
        <v>730.47</v>
      </c>
      <c r="S1458" s="1"/>
    </row>
    <row r="1459" spans="1:19" x14ac:dyDescent="0.2">
      <c r="A1459" s="39">
        <f t="shared" si="66"/>
        <v>43504</v>
      </c>
      <c r="B1459" s="16">
        <v>1.02</v>
      </c>
      <c r="C1459" s="16">
        <v>91.8</v>
      </c>
      <c r="D1459" s="16">
        <v>23.86</v>
      </c>
      <c r="E1459" s="16">
        <v>22.33</v>
      </c>
      <c r="F1459" s="16">
        <v>27.56</v>
      </c>
      <c r="G1459" s="16">
        <v>5.18</v>
      </c>
      <c r="H1459" s="16">
        <v>12.56</v>
      </c>
      <c r="I1459" s="16">
        <v>356.93</v>
      </c>
      <c r="J1459" s="38">
        <v>3.0150000000000001</v>
      </c>
      <c r="K1459" s="16">
        <v>14.97</v>
      </c>
      <c r="L1459" s="16">
        <v>23.57</v>
      </c>
      <c r="M1459" s="16">
        <v>33.451845375049565</v>
      </c>
      <c r="N1459" s="16">
        <f t="shared" si="65"/>
        <v>2.2345922094221486</v>
      </c>
      <c r="O1459" s="16">
        <v>7.34</v>
      </c>
      <c r="P1459" s="124">
        <f t="shared" si="67"/>
        <v>0.49031396125584498</v>
      </c>
      <c r="Q1459" s="16">
        <v>730.75</v>
      </c>
      <c r="S1459" s="1"/>
    </row>
    <row r="1460" spans="1:19" x14ac:dyDescent="0.2">
      <c r="A1460" s="39">
        <f t="shared" si="66"/>
        <v>43505</v>
      </c>
      <c r="B1460" s="16">
        <v>0</v>
      </c>
      <c r="C1460" s="16">
        <v>84.69</v>
      </c>
      <c r="D1460" s="16">
        <v>23.97</v>
      </c>
      <c r="E1460" s="16">
        <v>21.9</v>
      </c>
      <c r="F1460" s="16">
        <v>29.12</v>
      </c>
      <c r="G1460" s="16">
        <v>5.09</v>
      </c>
      <c r="H1460" s="16">
        <v>12.7</v>
      </c>
      <c r="I1460" s="16">
        <v>8.48</v>
      </c>
      <c r="J1460" s="38">
        <v>4.3209999999999997</v>
      </c>
      <c r="K1460" s="16">
        <v>19.399999999999999</v>
      </c>
      <c r="L1460" s="16">
        <v>23.78</v>
      </c>
      <c r="M1460" s="16">
        <v>44.009065091190905</v>
      </c>
      <c r="N1460" s="16">
        <f t="shared" si="65"/>
        <v>2.2685085098552014</v>
      </c>
      <c r="O1460" s="16">
        <v>8.968</v>
      </c>
      <c r="P1460" s="124">
        <f t="shared" si="67"/>
        <v>0.46226804123711346</v>
      </c>
      <c r="Q1460" s="16">
        <v>731.38</v>
      </c>
      <c r="S1460" s="1"/>
    </row>
    <row r="1461" spans="1:19" x14ac:dyDescent="0.2">
      <c r="A1461" s="39">
        <f t="shared" si="66"/>
        <v>43506</v>
      </c>
      <c r="B1461" s="16">
        <v>0</v>
      </c>
      <c r="C1461" s="16">
        <v>83.68</v>
      </c>
      <c r="D1461" s="16">
        <v>24.04</v>
      </c>
      <c r="E1461" s="16">
        <v>21.99</v>
      </c>
      <c r="F1461" s="16">
        <v>28.56</v>
      </c>
      <c r="G1461" s="16">
        <v>4.8899999999999997</v>
      </c>
      <c r="H1461" s="16">
        <v>11.7</v>
      </c>
      <c r="I1461" s="16">
        <v>0.5</v>
      </c>
      <c r="J1461" s="38">
        <v>4.0350000000000001</v>
      </c>
      <c r="K1461" s="16">
        <v>15.92</v>
      </c>
      <c r="L1461" s="16">
        <v>23.93</v>
      </c>
      <c r="M1461" s="16">
        <v>35.854543820799421</v>
      </c>
      <c r="N1461" s="16">
        <f t="shared" si="65"/>
        <v>2.2521698379899133</v>
      </c>
      <c r="O1461" s="16">
        <v>6.4690000000000003</v>
      </c>
      <c r="P1461" s="124">
        <f t="shared" si="67"/>
        <v>0.40634422110552765</v>
      </c>
      <c r="Q1461" s="16">
        <v>730.64</v>
      </c>
      <c r="S1461" s="1"/>
    </row>
    <row r="1462" spans="1:19" x14ac:dyDescent="0.2">
      <c r="A1462" s="39">
        <f t="shared" si="66"/>
        <v>43507</v>
      </c>
      <c r="B1462" s="16">
        <v>0</v>
      </c>
      <c r="C1462" s="16">
        <v>89</v>
      </c>
      <c r="D1462" s="16">
        <v>24.01</v>
      </c>
      <c r="E1462" s="16">
        <v>22.31</v>
      </c>
      <c r="F1462" s="16">
        <v>28.12</v>
      </c>
      <c r="G1462" s="16">
        <v>5.4</v>
      </c>
      <c r="H1462" s="16">
        <v>11.72</v>
      </c>
      <c r="I1462" s="16">
        <v>354.79</v>
      </c>
      <c r="J1462" s="38">
        <v>3.9660000000000002</v>
      </c>
      <c r="K1462" s="16">
        <v>18.989999999999998</v>
      </c>
      <c r="L1462" s="16">
        <v>23.85</v>
      </c>
      <c r="M1462" s="16">
        <v>43.355362461087587</v>
      </c>
      <c r="N1462" s="16">
        <f t="shared" si="65"/>
        <v>2.2830627941594308</v>
      </c>
      <c r="O1462" s="16">
        <v>9.1110000000000007</v>
      </c>
      <c r="P1462" s="124">
        <f t="shared" si="67"/>
        <v>0.47977883096366514</v>
      </c>
      <c r="Q1462" s="16">
        <v>729.96</v>
      </c>
      <c r="S1462" s="1"/>
    </row>
    <row r="1463" spans="1:19" x14ac:dyDescent="0.2">
      <c r="A1463" s="39">
        <f t="shared" si="66"/>
        <v>43508</v>
      </c>
      <c r="B1463" s="16">
        <v>0</v>
      </c>
      <c r="C1463" s="16">
        <v>89.97</v>
      </c>
      <c r="D1463" s="16">
        <v>24.53</v>
      </c>
      <c r="E1463" s="16">
        <v>22.72</v>
      </c>
      <c r="F1463" s="16">
        <v>29.8</v>
      </c>
      <c r="G1463" s="16">
        <v>4.57</v>
      </c>
      <c r="H1463" s="16">
        <v>9.86</v>
      </c>
      <c r="I1463" s="16">
        <v>347.96</v>
      </c>
      <c r="J1463" s="38">
        <v>3.915</v>
      </c>
      <c r="K1463" s="16">
        <v>18.920000000000002</v>
      </c>
      <c r="L1463" s="16">
        <v>23.85</v>
      </c>
      <c r="M1463" s="16">
        <v>43.151803989435003</v>
      </c>
      <c r="N1463" s="16">
        <f t="shared" si="65"/>
        <v>2.2807507393993127</v>
      </c>
      <c r="O1463" s="16">
        <v>9.2390000000000008</v>
      </c>
      <c r="P1463" s="124">
        <f t="shared" si="67"/>
        <v>0.48831923890063422</v>
      </c>
      <c r="Q1463" s="16">
        <v>730.28</v>
      </c>
      <c r="S1463" s="1"/>
    </row>
    <row r="1464" spans="1:19" x14ac:dyDescent="0.2">
      <c r="A1464" s="39">
        <f t="shared" si="66"/>
        <v>43509</v>
      </c>
      <c r="B1464" s="16">
        <v>0</v>
      </c>
      <c r="C1464" s="16">
        <v>89.97</v>
      </c>
      <c r="D1464" s="16">
        <v>24.41</v>
      </c>
      <c r="E1464" s="16">
        <v>22.01</v>
      </c>
      <c r="F1464" s="16">
        <v>29.32</v>
      </c>
      <c r="G1464" s="16">
        <v>4.59</v>
      </c>
      <c r="H1464" s="16">
        <v>11.98</v>
      </c>
      <c r="I1464" s="16">
        <v>345.64</v>
      </c>
      <c r="J1464" s="38">
        <v>4.8609999999999998</v>
      </c>
      <c r="K1464" s="16">
        <v>23.46</v>
      </c>
      <c r="L1464" s="16">
        <v>24</v>
      </c>
      <c r="M1464" s="16">
        <v>53.5401116461193</v>
      </c>
      <c r="N1464" s="16">
        <f t="shared" si="65"/>
        <v>2.282187197191786</v>
      </c>
      <c r="O1464" s="16">
        <v>11.742000000000001</v>
      </c>
      <c r="P1464" s="124">
        <f t="shared" si="67"/>
        <v>0.50051150895140661</v>
      </c>
      <c r="Q1464" s="16">
        <v>731.01</v>
      </c>
      <c r="S1464" s="1"/>
    </row>
    <row r="1465" spans="1:19" x14ac:dyDescent="0.2">
      <c r="A1465" s="39">
        <f t="shared" si="66"/>
        <v>43510</v>
      </c>
      <c r="B1465" s="16">
        <v>0.51</v>
      </c>
      <c r="C1465" s="16">
        <v>93.45</v>
      </c>
      <c r="D1465" s="16">
        <v>24.19</v>
      </c>
      <c r="E1465" s="16">
        <v>22.51</v>
      </c>
      <c r="F1465" s="16">
        <v>27.71</v>
      </c>
      <c r="G1465" s="16">
        <v>5.24</v>
      </c>
      <c r="H1465" s="16">
        <v>11.03</v>
      </c>
      <c r="I1465" s="16">
        <v>348.57</v>
      </c>
      <c r="J1465" s="38">
        <v>3.7930000000000001</v>
      </c>
      <c r="K1465" s="16">
        <v>18.62</v>
      </c>
      <c r="L1465" s="16">
        <v>23.97</v>
      </c>
      <c r="M1465" s="16">
        <v>41.927861158607129</v>
      </c>
      <c r="N1465" s="16">
        <f t="shared" si="65"/>
        <v>2.2517648312893193</v>
      </c>
      <c r="O1465" s="16">
        <v>9.86</v>
      </c>
      <c r="P1465" s="124">
        <f t="shared" si="67"/>
        <v>0.5295381310418904</v>
      </c>
      <c r="Q1465" s="16">
        <v>731.3</v>
      </c>
      <c r="S1465" s="1"/>
    </row>
    <row r="1466" spans="1:19" x14ac:dyDescent="0.2">
      <c r="A1466" s="39">
        <f t="shared" si="66"/>
        <v>43511</v>
      </c>
      <c r="B1466" s="16">
        <v>0</v>
      </c>
      <c r="C1466" s="16">
        <v>92.78</v>
      </c>
      <c r="D1466" s="16">
        <v>24.25</v>
      </c>
      <c r="E1466" s="16">
        <v>22.72</v>
      </c>
      <c r="F1466" s="16">
        <v>27.41</v>
      </c>
      <c r="G1466" s="16">
        <v>4.6500000000000004</v>
      </c>
      <c r="H1466" s="16">
        <v>9.94</v>
      </c>
      <c r="I1466" s="16">
        <v>348.8</v>
      </c>
      <c r="J1466" s="38">
        <v>3.2349999999999999</v>
      </c>
      <c r="K1466" s="16">
        <v>14.37</v>
      </c>
      <c r="L1466" s="16">
        <v>24.05</v>
      </c>
      <c r="M1466" s="16">
        <v>32.290196966149331</v>
      </c>
      <c r="N1466" s="16">
        <f t="shared" si="65"/>
        <v>2.2470561563082345</v>
      </c>
      <c r="O1466" s="16">
        <v>6.9470000000000001</v>
      </c>
      <c r="P1466" s="124">
        <f t="shared" si="67"/>
        <v>0.48343771746694508</v>
      </c>
      <c r="Q1466" s="16">
        <v>730.96</v>
      </c>
      <c r="S1466" s="1"/>
    </row>
    <row r="1467" spans="1:19" x14ac:dyDescent="0.2">
      <c r="A1467" s="39">
        <f t="shared" si="66"/>
        <v>43512</v>
      </c>
      <c r="B1467" s="16">
        <v>0</v>
      </c>
      <c r="C1467" s="16">
        <v>90.58</v>
      </c>
      <c r="D1467" s="16">
        <v>24.71</v>
      </c>
      <c r="E1467" s="16">
        <v>22.5</v>
      </c>
      <c r="F1467" s="16">
        <v>28.84</v>
      </c>
      <c r="G1467" s="16">
        <v>3.46</v>
      </c>
      <c r="H1467" s="16">
        <v>9.39</v>
      </c>
      <c r="I1467" s="16">
        <v>357.96</v>
      </c>
      <c r="J1467" s="38">
        <v>3.8740000000000001</v>
      </c>
      <c r="K1467" s="16">
        <v>18.16</v>
      </c>
      <c r="L1467" s="16">
        <v>24.06</v>
      </c>
      <c r="M1467" s="16">
        <v>40.763188748642435</v>
      </c>
      <c r="N1467" s="16">
        <f t="shared" si="65"/>
        <v>2.2446689839560814</v>
      </c>
      <c r="O1467" s="16">
        <v>8.827</v>
      </c>
      <c r="P1467" s="124">
        <f t="shared" si="67"/>
        <v>0.48606828193832596</v>
      </c>
      <c r="Q1467" s="16">
        <v>730.76</v>
      </c>
      <c r="S1467" s="1"/>
    </row>
    <row r="1468" spans="1:19" x14ac:dyDescent="0.2">
      <c r="A1468" s="39">
        <f t="shared" si="66"/>
        <v>43513</v>
      </c>
      <c r="B1468" s="16">
        <v>0</v>
      </c>
      <c r="C1468" s="16">
        <v>86.8</v>
      </c>
      <c r="D1468" s="16">
        <v>25.31</v>
      </c>
      <c r="E1468" s="16">
        <v>22.48</v>
      </c>
      <c r="F1468" s="16">
        <v>30.61</v>
      </c>
      <c r="G1468" s="16">
        <v>3.94</v>
      </c>
      <c r="H1468" s="16">
        <v>10.27</v>
      </c>
      <c r="I1468" s="16">
        <v>9.3800000000000008</v>
      </c>
      <c r="J1468" s="38">
        <v>4.8840000000000003</v>
      </c>
      <c r="K1468" s="16">
        <v>22.02</v>
      </c>
      <c r="L1468" s="16">
        <v>24.2</v>
      </c>
      <c r="M1468" s="16">
        <v>49.38997258527035</v>
      </c>
      <c r="N1468" s="16">
        <f t="shared" si="65"/>
        <v>2.2429596996035581</v>
      </c>
      <c r="O1468" s="16">
        <v>10.739000000000001</v>
      </c>
      <c r="P1468" s="124">
        <f t="shared" si="67"/>
        <v>0.48769300635785656</v>
      </c>
      <c r="Q1468" s="16">
        <v>731.05</v>
      </c>
      <c r="S1468" s="1"/>
    </row>
    <row r="1469" spans="1:19" x14ac:dyDescent="0.2">
      <c r="A1469" s="39">
        <f t="shared" si="66"/>
        <v>43514</v>
      </c>
      <c r="B1469" s="16">
        <v>0</v>
      </c>
      <c r="C1469" s="16">
        <v>91.7</v>
      </c>
      <c r="D1469" s="16">
        <v>24.47</v>
      </c>
      <c r="E1469" s="16">
        <v>22.83</v>
      </c>
      <c r="F1469" s="16">
        <v>28.47</v>
      </c>
      <c r="G1469" s="16">
        <v>5.0599999999999996</v>
      </c>
      <c r="H1469" s="16">
        <v>12.66</v>
      </c>
      <c r="I1469" s="16">
        <v>349.98</v>
      </c>
      <c r="J1469" s="38">
        <v>3.9169999999999998</v>
      </c>
      <c r="K1469" s="16">
        <v>18.98</v>
      </c>
      <c r="L1469" s="16">
        <v>24.24</v>
      </c>
      <c r="M1469" s="16">
        <v>42.677899822620738</v>
      </c>
      <c r="N1469" s="16">
        <f t="shared" si="65"/>
        <v>2.248572171897826</v>
      </c>
      <c r="O1469" s="16">
        <v>9.6329999999999991</v>
      </c>
      <c r="P1469" s="124">
        <f t="shared" si="67"/>
        <v>0.50753424657534241</v>
      </c>
      <c r="Q1469" s="16">
        <v>731.49</v>
      </c>
      <c r="S1469" s="1"/>
    </row>
    <row r="1470" spans="1:19" x14ac:dyDescent="0.2">
      <c r="A1470" s="39">
        <f t="shared" si="66"/>
        <v>43515</v>
      </c>
      <c r="B1470" s="16">
        <v>0</v>
      </c>
      <c r="C1470" s="16">
        <v>86.31</v>
      </c>
      <c r="D1470" s="16">
        <v>24.17</v>
      </c>
      <c r="E1470" s="16">
        <v>22.17</v>
      </c>
      <c r="F1470" s="16">
        <v>28.85</v>
      </c>
      <c r="G1470" s="16">
        <v>4.7</v>
      </c>
      <c r="H1470" s="16">
        <v>11.45</v>
      </c>
      <c r="I1470" s="16">
        <v>352.79</v>
      </c>
      <c r="J1470" s="38">
        <v>4.6550000000000002</v>
      </c>
      <c r="K1470" s="16">
        <v>19.84</v>
      </c>
      <c r="L1470" s="16">
        <v>24.48</v>
      </c>
      <c r="M1470" s="16">
        <v>44.814399774668715</v>
      </c>
      <c r="N1470" s="16">
        <f t="shared" si="65"/>
        <v>2.2587903112232217</v>
      </c>
      <c r="O1470" s="16">
        <v>8.2859999999999996</v>
      </c>
      <c r="P1470" s="124">
        <f t="shared" si="67"/>
        <v>0.41764112903225803</v>
      </c>
      <c r="Q1470" s="16">
        <v>731.29</v>
      </c>
      <c r="S1470" s="1"/>
    </row>
    <row r="1471" spans="1:19" x14ac:dyDescent="0.2">
      <c r="A1471" s="39">
        <f t="shared" si="66"/>
        <v>43516</v>
      </c>
      <c r="B1471" s="16">
        <v>0</v>
      </c>
      <c r="C1471" s="16">
        <v>88.6</v>
      </c>
      <c r="D1471" s="16">
        <v>24.52</v>
      </c>
      <c r="E1471" s="16">
        <v>22.03</v>
      </c>
      <c r="F1471" s="16">
        <v>29.95</v>
      </c>
      <c r="G1471" s="16">
        <v>4.18</v>
      </c>
      <c r="H1471" s="16">
        <v>10.17</v>
      </c>
      <c r="I1471" s="16">
        <v>348.26</v>
      </c>
      <c r="J1471" s="38">
        <v>5.117</v>
      </c>
      <c r="K1471" s="16">
        <v>23.98</v>
      </c>
      <c r="L1471" s="16">
        <v>24.5</v>
      </c>
      <c r="M1471" s="16">
        <v>54.281769507182858</v>
      </c>
      <c r="N1471" s="16">
        <f t="shared" si="65"/>
        <v>2.2636267517590851</v>
      </c>
      <c r="O1471" s="16">
        <v>11.492000000000001</v>
      </c>
      <c r="P1471" s="124">
        <f t="shared" si="67"/>
        <v>0.47923269391159301</v>
      </c>
      <c r="Q1471" s="16">
        <v>730.44</v>
      </c>
      <c r="S1471" s="1"/>
    </row>
    <row r="1472" spans="1:19" x14ac:dyDescent="0.2">
      <c r="A1472" s="39">
        <f t="shared" si="66"/>
        <v>43517</v>
      </c>
      <c r="B1472" s="16">
        <v>0</v>
      </c>
      <c r="C1472" s="16">
        <v>88.22</v>
      </c>
      <c r="D1472" s="16">
        <v>24.86</v>
      </c>
      <c r="E1472" s="16">
        <v>22.75</v>
      </c>
      <c r="F1472" s="16">
        <v>29.49</v>
      </c>
      <c r="G1472" s="16">
        <v>4.09</v>
      </c>
      <c r="H1472" s="16">
        <v>9.2899999999999991</v>
      </c>
      <c r="I1472" s="16">
        <v>354.05</v>
      </c>
      <c r="J1472" s="38">
        <v>4.2450000000000001</v>
      </c>
      <c r="K1472" s="16">
        <v>18.27</v>
      </c>
      <c r="L1472" s="16">
        <v>24.47</v>
      </c>
      <c r="M1472" s="16">
        <v>41.199422502196718</v>
      </c>
      <c r="N1472" s="16">
        <f t="shared" si="65"/>
        <v>2.2550313356429514</v>
      </c>
      <c r="O1472" s="16">
        <v>8.4469999999999992</v>
      </c>
      <c r="P1472" s="124">
        <f t="shared" si="67"/>
        <v>0.46234263820470711</v>
      </c>
      <c r="Q1472" s="16">
        <v>730.08</v>
      </c>
      <c r="S1472" s="1"/>
    </row>
    <row r="1473" spans="1:19" x14ac:dyDescent="0.2">
      <c r="A1473" s="39">
        <f t="shared" si="66"/>
        <v>43518</v>
      </c>
      <c r="B1473" s="16">
        <v>0</v>
      </c>
      <c r="C1473" s="16">
        <v>88.82</v>
      </c>
      <c r="D1473" s="16">
        <v>24.72</v>
      </c>
      <c r="E1473" s="16">
        <v>22.79</v>
      </c>
      <c r="F1473" s="16">
        <v>29.06</v>
      </c>
      <c r="G1473" s="16">
        <v>3.97</v>
      </c>
      <c r="H1473" s="16">
        <v>9.17</v>
      </c>
      <c r="I1473" s="16">
        <v>0.08</v>
      </c>
      <c r="J1473" s="38">
        <v>3.5350000000000001</v>
      </c>
      <c r="K1473" s="16">
        <v>14.39</v>
      </c>
      <c r="L1473" s="16">
        <v>24.59</v>
      </c>
      <c r="M1473" s="16">
        <v>32.422475412711343</v>
      </c>
      <c r="N1473" s="16">
        <f t="shared" si="65"/>
        <v>2.2531254630098223</v>
      </c>
      <c r="O1473" s="16">
        <v>6.6319999999999997</v>
      </c>
      <c r="P1473" s="124">
        <f t="shared" si="67"/>
        <v>0.46087560806115352</v>
      </c>
      <c r="Q1473" s="16">
        <v>730.42</v>
      </c>
      <c r="S1473" s="1"/>
    </row>
    <row r="1474" spans="1:19" x14ac:dyDescent="0.2">
      <c r="A1474" s="39">
        <f t="shared" si="66"/>
        <v>43519</v>
      </c>
      <c r="B1474" s="16">
        <v>0</v>
      </c>
      <c r="C1474" s="16">
        <v>91.37</v>
      </c>
      <c r="D1474" s="16">
        <v>24.55</v>
      </c>
      <c r="E1474" s="16">
        <v>22.78</v>
      </c>
      <c r="F1474" s="16">
        <v>28.46</v>
      </c>
      <c r="G1474" s="16">
        <v>4.55</v>
      </c>
      <c r="H1474" s="16">
        <v>10.98</v>
      </c>
      <c r="I1474" s="16">
        <v>352.81</v>
      </c>
      <c r="J1474" s="38">
        <v>3.7519999999999998</v>
      </c>
      <c r="K1474" s="16">
        <v>17.02</v>
      </c>
      <c r="L1474" s="16">
        <v>24.59</v>
      </c>
      <c r="M1474" s="16">
        <v>38.299232681329904</v>
      </c>
      <c r="N1474" s="16">
        <f t="shared" si="65"/>
        <v>2.250248688679783</v>
      </c>
      <c r="O1474" s="16">
        <v>8.0429999999999993</v>
      </c>
      <c r="P1474" s="124">
        <f t="shared" si="67"/>
        <v>0.47256169212690946</v>
      </c>
      <c r="Q1474" s="16">
        <v>730.76</v>
      </c>
      <c r="S1474" s="1"/>
    </row>
    <row r="1475" spans="1:19" x14ac:dyDescent="0.2">
      <c r="A1475" s="39">
        <f t="shared" si="66"/>
        <v>43520</v>
      </c>
      <c r="B1475" s="16">
        <v>0</v>
      </c>
      <c r="C1475" s="16">
        <v>90.87</v>
      </c>
      <c r="D1475" s="16">
        <v>24.56</v>
      </c>
      <c r="E1475" s="16">
        <v>22.33</v>
      </c>
      <c r="F1475" s="16">
        <v>30.01</v>
      </c>
      <c r="G1475" s="16">
        <v>4.03</v>
      </c>
      <c r="H1475" s="16">
        <v>9.31</v>
      </c>
      <c r="I1475" s="16">
        <v>355.63</v>
      </c>
      <c r="J1475" s="38">
        <v>3.5049999999999999</v>
      </c>
      <c r="K1475" s="16">
        <v>16.04</v>
      </c>
      <c r="L1475" s="16">
        <v>24.68</v>
      </c>
      <c r="M1475" s="16">
        <v>36.330867188465248</v>
      </c>
      <c r="N1475" s="16">
        <f t="shared" si="65"/>
        <v>2.2650166576349906</v>
      </c>
      <c r="O1475" s="16">
        <v>6.9889999999999999</v>
      </c>
      <c r="P1475" s="124">
        <f t="shared" si="67"/>
        <v>0.43572319201995013</v>
      </c>
      <c r="Q1475" s="16">
        <v>730.69</v>
      </c>
      <c r="S1475" s="1"/>
    </row>
    <row r="1476" spans="1:19" x14ac:dyDescent="0.2">
      <c r="A1476" s="39">
        <f t="shared" si="66"/>
        <v>43521</v>
      </c>
      <c r="B1476" s="16">
        <v>0</v>
      </c>
      <c r="C1476" s="16">
        <v>83.65</v>
      </c>
      <c r="D1476" s="16">
        <v>25.3</v>
      </c>
      <c r="E1476" s="16">
        <v>22.75</v>
      </c>
      <c r="F1476" s="16">
        <v>30.72</v>
      </c>
      <c r="G1476" s="16">
        <v>4.25</v>
      </c>
      <c r="H1476" s="16">
        <v>10.96</v>
      </c>
      <c r="I1476" s="16">
        <v>32.81</v>
      </c>
      <c r="J1476" s="38">
        <v>5.49</v>
      </c>
      <c r="K1476" s="16">
        <v>23.63</v>
      </c>
      <c r="L1476" s="16">
        <v>24.84</v>
      </c>
      <c r="M1476" s="16">
        <v>52.950604238612691</v>
      </c>
      <c r="N1476" s="16">
        <f t="shared" si="65"/>
        <v>2.2408211696408249</v>
      </c>
      <c r="O1476" s="16">
        <v>12.093999999999999</v>
      </c>
      <c r="P1476" s="124">
        <f t="shared" si="67"/>
        <v>0.51180702496826069</v>
      </c>
      <c r="Q1476" s="16">
        <v>730.65</v>
      </c>
      <c r="S1476" s="1"/>
    </row>
    <row r="1477" spans="1:19" x14ac:dyDescent="0.2">
      <c r="A1477" s="39">
        <f t="shared" si="66"/>
        <v>43522</v>
      </c>
      <c r="B1477" s="16">
        <v>0</v>
      </c>
      <c r="C1477" s="16">
        <v>83.21</v>
      </c>
      <c r="D1477" s="16">
        <v>24.73</v>
      </c>
      <c r="E1477" s="16">
        <v>21.89</v>
      </c>
      <c r="F1477" s="16">
        <v>30.19</v>
      </c>
      <c r="G1477" s="16">
        <v>3.71</v>
      </c>
      <c r="H1477" s="16">
        <v>10.7</v>
      </c>
      <c r="I1477" s="16">
        <v>12.77</v>
      </c>
      <c r="J1477" s="38">
        <v>5.1420000000000003</v>
      </c>
      <c r="K1477" s="16">
        <v>20.98</v>
      </c>
      <c r="L1477" s="16">
        <v>25.02</v>
      </c>
      <c r="M1477" s="16">
        <v>46.961181330335826</v>
      </c>
      <c r="N1477" s="16">
        <f t="shared" si="65"/>
        <v>2.2383785190817838</v>
      </c>
      <c r="O1477" s="16">
        <v>9.9009999999999998</v>
      </c>
      <c r="P1477" s="124">
        <f t="shared" si="67"/>
        <v>0.4719256434699714</v>
      </c>
      <c r="Q1477" s="16">
        <v>731.38</v>
      </c>
      <c r="S1477" s="1"/>
    </row>
    <row r="1478" spans="1:19" x14ac:dyDescent="0.2">
      <c r="A1478" s="39">
        <f t="shared" si="66"/>
        <v>43523</v>
      </c>
      <c r="B1478" s="16">
        <v>0</v>
      </c>
      <c r="C1478" s="16">
        <v>87.12</v>
      </c>
      <c r="D1478" s="16">
        <v>24.27</v>
      </c>
      <c r="E1478" s="16">
        <v>21.95</v>
      </c>
      <c r="F1478" s="16">
        <v>28.28</v>
      </c>
      <c r="G1478" s="16">
        <v>3.97</v>
      </c>
      <c r="H1478" s="16">
        <v>10</v>
      </c>
      <c r="I1478" s="16">
        <v>354.66</v>
      </c>
      <c r="J1478" s="38">
        <v>4.34</v>
      </c>
      <c r="K1478" s="16">
        <v>18.940000000000001</v>
      </c>
      <c r="L1478" s="16">
        <v>24.98</v>
      </c>
      <c r="M1478" s="16">
        <v>42.043982799481945</v>
      </c>
      <c r="N1478" s="16">
        <f t="shared" si="65"/>
        <v>2.2198512565724364</v>
      </c>
      <c r="O1478" s="16">
        <v>8.0820000000000007</v>
      </c>
      <c r="P1478" s="124">
        <f t="shared" si="67"/>
        <v>0.42671594508975713</v>
      </c>
      <c r="Q1478" s="16">
        <v>730.93</v>
      </c>
      <c r="S1478" s="1"/>
    </row>
    <row r="1479" spans="1:19" x14ac:dyDescent="0.2">
      <c r="A1479" s="39">
        <f t="shared" si="66"/>
        <v>43524</v>
      </c>
      <c r="B1479" s="16">
        <v>0</v>
      </c>
      <c r="C1479" s="16">
        <v>86.06</v>
      </c>
      <c r="D1479" s="16">
        <v>24.87</v>
      </c>
      <c r="E1479" s="16">
        <v>22.45</v>
      </c>
      <c r="F1479" s="16">
        <v>30.53</v>
      </c>
      <c r="G1479" s="16">
        <v>3.83</v>
      </c>
      <c r="H1479" s="16">
        <v>9.17</v>
      </c>
      <c r="I1479" s="16">
        <v>0.97</v>
      </c>
      <c r="J1479" s="38">
        <v>4.3570000000000002</v>
      </c>
      <c r="K1479" s="16">
        <v>18.18</v>
      </c>
      <c r="L1479" s="16">
        <v>25.06</v>
      </c>
      <c r="M1479" s="16">
        <v>40.667198314853806</v>
      </c>
      <c r="N1479" s="16">
        <f t="shared" si="65"/>
        <v>2.2369195992768871</v>
      </c>
      <c r="O1479" s="16">
        <v>7.5439999999999996</v>
      </c>
      <c r="P1479" s="124">
        <f t="shared" si="67"/>
        <v>0.41496149614961497</v>
      </c>
      <c r="Q1479" s="16">
        <v>730.95</v>
      </c>
      <c r="S1479" s="1"/>
    </row>
    <row r="1480" spans="1:19" x14ac:dyDescent="0.2">
      <c r="A1480" s="39">
        <f t="shared" si="66"/>
        <v>43525</v>
      </c>
      <c r="B1480" s="16">
        <v>0</v>
      </c>
      <c r="C1480" s="16">
        <v>94.3</v>
      </c>
      <c r="D1480" s="16">
        <v>23.87</v>
      </c>
      <c r="E1480" s="16">
        <v>22.27</v>
      </c>
      <c r="F1480" s="16">
        <v>27.43</v>
      </c>
      <c r="G1480" s="16">
        <v>4.75</v>
      </c>
      <c r="H1480" s="16">
        <v>10.56</v>
      </c>
      <c r="I1480" s="16">
        <v>346.93</v>
      </c>
      <c r="J1480" s="38">
        <v>3.069</v>
      </c>
      <c r="K1480" s="16">
        <v>15.4</v>
      </c>
      <c r="L1480" s="16">
        <v>25.02</v>
      </c>
      <c r="M1480" s="16">
        <v>34.295628072061078</v>
      </c>
      <c r="N1480" s="16">
        <f t="shared" si="65"/>
        <v>2.2269888358481218</v>
      </c>
      <c r="O1480" s="16">
        <v>7.1879999999999997</v>
      </c>
      <c r="P1480" s="124">
        <f t="shared" si="67"/>
        <v>0.4667532467532467</v>
      </c>
      <c r="Q1480" s="16">
        <v>731.57100000000003</v>
      </c>
      <c r="S1480" s="1"/>
    </row>
    <row r="1481" spans="1:19" x14ac:dyDescent="0.2">
      <c r="A1481" s="39">
        <f t="shared" si="66"/>
        <v>43526</v>
      </c>
      <c r="B1481" s="16">
        <v>0</v>
      </c>
      <c r="C1481" s="16">
        <v>89.05</v>
      </c>
      <c r="D1481" s="16">
        <v>24.51</v>
      </c>
      <c r="E1481" s="16">
        <v>22.1</v>
      </c>
      <c r="F1481" s="16">
        <v>30.38</v>
      </c>
      <c r="G1481" s="16">
        <v>4.1900000000000004</v>
      </c>
      <c r="H1481" s="16">
        <v>10.07</v>
      </c>
      <c r="I1481" s="16">
        <v>353.17</v>
      </c>
      <c r="J1481" s="38">
        <v>4.4530000000000003</v>
      </c>
      <c r="K1481" s="16">
        <v>20.13</v>
      </c>
      <c r="L1481" s="16">
        <v>25.08</v>
      </c>
      <c r="M1481" s="16">
        <v>44.888358200702086</v>
      </c>
      <c r="N1481" s="16">
        <f t="shared" si="65"/>
        <v>2.2299234078838595</v>
      </c>
      <c r="O1481" s="16">
        <v>9.1489999999999991</v>
      </c>
      <c r="P1481" s="124">
        <f t="shared" si="67"/>
        <v>0.45449577744659708</v>
      </c>
      <c r="Q1481" s="16">
        <v>731.46299999999997</v>
      </c>
      <c r="S1481" s="1"/>
    </row>
    <row r="1482" spans="1:19" x14ac:dyDescent="0.2">
      <c r="A1482" s="39">
        <f t="shared" si="66"/>
        <v>43527</v>
      </c>
      <c r="B1482" s="16">
        <v>0</v>
      </c>
      <c r="C1482" s="16">
        <v>90.08</v>
      </c>
      <c r="D1482" s="16">
        <v>24.26</v>
      </c>
      <c r="E1482" s="16">
        <v>21.51</v>
      </c>
      <c r="F1482" s="16">
        <v>29.26</v>
      </c>
      <c r="G1482" s="16">
        <v>3.86</v>
      </c>
      <c r="H1482" s="16">
        <v>10.72</v>
      </c>
      <c r="I1482" s="16">
        <v>350.43</v>
      </c>
      <c r="J1482" s="38">
        <v>3.81</v>
      </c>
      <c r="K1482" s="16">
        <v>17.02</v>
      </c>
      <c r="L1482" s="16">
        <v>25.15</v>
      </c>
      <c r="M1482" s="16">
        <v>38.413712721626872</v>
      </c>
      <c r="N1482" s="16">
        <f t="shared" si="65"/>
        <v>2.2569748955127422</v>
      </c>
      <c r="O1482" s="16">
        <v>7.9960000000000004</v>
      </c>
      <c r="P1482" s="124">
        <f t="shared" si="67"/>
        <v>0.46980023501762636</v>
      </c>
      <c r="Q1482" s="16">
        <v>730.67899999999997</v>
      </c>
      <c r="S1482" s="1"/>
    </row>
    <row r="1483" spans="1:19" x14ac:dyDescent="0.2">
      <c r="A1483" s="39">
        <f t="shared" si="66"/>
        <v>43528</v>
      </c>
      <c r="B1483" s="16">
        <v>0</v>
      </c>
      <c r="C1483" s="16">
        <v>87.18</v>
      </c>
      <c r="D1483" s="16">
        <v>24.45</v>
      </c>
      <c r="E1483" s="16">
        <v>21.51</v>
      </c>
      <c r="F1483" s="16">
        <v>29.67</v>
      </c>
      <c r="G1483" s="16">
        <v>3.97</v>
      </c>
      <c r="H1483" s="16">
        <v>10.31</v>
      </c>
      <c r="I1483" s="16">
        <v>357.24</v>
      </c>
      <c r="J1483" s="38">
        <v>5.4359999999999999</v>
      </c>
      <c r="K1483" s="16">
        <v>25.23</v>
      </c>
      <c r="L1483" s="16">
        <v>25.29</v>
      </c>
      <c r="M1483" s="16">
        <v>56.754019977415027</v>
      </c>
      <c r="N1483" s="16">
        <f t="shared" ref="N1483:N1546" si="68">M1483/K1483</f>
        <v>2.2494657145229895</v>
      </c>
      <c r="O1483" s="16">
        <v>12.569000000000001</v>
      </c>
      <c r="P1483" s="124">
        <f t="shared" si="67"/>
        <v>0.49817677368212449</v>
      </c>
      <c r="Q1483" s="16">
        <v>730.88800000000003</v>
      </c>
      <c r="S1483" s="1"/>
    </row>
    <row r="1484" spans="1:19" x14ac:dyDescent="0.2">
      <c r="A1484" s="39">
        <f t="shared" si="66"/>
        <v>43529</v>
      </c>
      <c r="B1484" s="16">
        <v>0</v>
      </c>
      <c r="C1484" s="16">
        <v>86.93</v>
      </c>
      <c r="D1484" s="16">
        <v>24.48</v>
      </c>
      <c r="E1484" s="16">
        <v>21.93</v>
      </c>
      <c r="F1484" s="16">
        <v>29.88</v>
      </c>
      <c r="G1484" s="16">
        <v>4.67</v>
      </c>
      <c r="H1484" s="16">
        <v>11.37</v>
      </c>
      <c r="I1484" s="16">
        <v>358.45</v>
      </c>
      <c r="J1484" s="38">
        <v>4.4539999999999997</v>
      </c>
      <c r="K1484" s="16">
        <v>19.079999999999998</v>
      </c>
      <c r="L1484" s="16">
        <v>25.32</v>
      </c>
      <c r="M1484" s="16">
        <v>42.740885444791672</v>
      </c>
      <c r="N1484" s="16">
        <f t="shared" si="68"/>
        <v>2.2400883356809054</v>
      </c>
      <c r="O1484" s="16">
        <v>8.31</v>
      </c>
      <c r="P1484" s="124">
        <f t="shared" si="67"/>
        <v>0.43553459119496862</v>
      </c>
      <c r="Q1484" s="16">
        <v>731.30399999999997</v>
      </c>
      <c r="S1484" s="1"/>
    </row>
    <row r="1485" spans="1:19" x14ac:dyDescent="0.2">
      <c r="A1485" s="39">
        <f t="shared" si="66"/>
        <v>43530</v>
      </c>
      <c r="B1485" s="16">
        <v>0</v>
      </c>
      <c r="C1485" s="16">
        <v>86.21</v>
      </c>
      <c r="D1485" s="16">
        <v>24.28</v>
      </c>
      <c r="E1485" s="16">
        <v>21.99</v>
      </c>
      <c r="F1485" s="16">
        <v>29.6</v>
      </c>
      <c r="G1485" s="16">
        <v>5.69</v>
      </c>
      <c r="H1485" s="16">
        <v>13.19</v>
      </c>
      <c r="I1485" s="16">
        <v>0.62</v>
      </c>
      <c r="J1485" s="38">
        <v>5.0519999999999996</v>
      </c>
      <c r="K1485" s="16">
        <v>22.58</v>
      </c>
      <c r="L1485" s="16">
        <v>25.48</v>
      </c>
      <c r="M1485" s="16">
        <v>50.749131463694276</v>
      </c>
      <c r="N1485" s="16">
        <f t="shared" si="68"/>
        <v>2.2475257512707829</v>
      </c>
      <c r="O1485" s="16">
        <v>10.474</v>
      </c>
      <c r="P1485" s="124">
        <f t="shared" si="67"/>
        <v>0.46386182462356074</v>
      </c>
      <c r="Q1485" s="16">
        <v>732.12099999999998</v>
      </c>
      <c r="S1485" s="1"/>
    </row>
    <row r="1486" spans="1:19" x14ac:dyDescent="0.2">
      <c r="A1486" s="39">
        <f t="shared" ref="A1486:A1549" si="69">A1485+1</f>
        <v>43531</v>
      </c>
      <c r="B1486" s="16">
        <v>0</v>
      </c>
      <c r="C1486" s="16">
        <v>84.52</v>
      </c>
      <c r="D1486" s="16">
        <v>24.35</v>
      </c>
      <c r="E1486" s="16">
        <v>21.94</v>
      </c>
      <c r="F1486" s="16">
        <v>29.17</v>
      </c>
      <c r="G1486" s="16">
        <v>5.15</v>
      </c>
      <c r="H1486" s="16">
        <v>13.92</v>
      </c>
      <c r="I1486" s="16">
        <v>3.53</v>
      </c>
      <c r="J1486" s="38">
        <v>5.0430000000000001</v>
      </c>
      <c r="K1486" s="16">
        <v>20.32</v>
      </c>
      <c r="L1486" s="16">
        <v>25.6</v>
      </c>
      <c r="M1486" s="16">
        <v>45.560118437161691</v>
      </c>
      <c r="N1486" s="16">
        <f t="shared" si="68"/>
        <v>2.2421318128524454</v>
      </c>
      <c r="O1486" s="16">
        <v>9.2590000000000003</v>
      </c>
      <c r="P1486" s="124">
        <f t="shared" si="67"/>
        <v>0.45565944881889764</v>
      </c>
      <c r="Q1486" s="16">
        <v>732</v>
      </c>
      <c r="S1486" s="1"/>
    </row>
    <row r="1487" spans="1:19" x14ac:dyDescent="0.2">
      <c r="A1487" s="39">
        <f t="shared" si="69"/>
        <v>43532</v>
      </c>
      <c r="B1487" s="16">
        <v>0</v>
      </c>
      <c r="C1487" s="16">
        <v>87.29</v>
      </c>
      <c r="D1487" s="16">
        <v>23.84</v>
      </c>
      <c r="E1487" s="16">
        <v>21.41</v>
      </c>
      <c r="F1487" s="16">
        <v>28.23</v>
      </c>
      <c r="G1487" s="16">
        <v>5.51</v>
      </c>
      <c r="H1487" s="16">
        <v>12.17</v>
      </c>
      <c r="I1487" s="16">
        <v>358.91</v>
      </c>
      <c r="J1487" s="38">
        <v>4.2389999999999999</v>
      </c>
      <c r="K1487" s="16">
        <v>18.12</v>
      </c>
      <c r="L1487" s="16">
        <v>25.61</v>
      </c>
      <c r="M1487" s="16">
        <v>40.749019143654735</v>
      </c>
      <c r="N1487" s="16">
        <f t="shared" si="68"/>
        <v>2.2488421160957359</v>
      </c>
      <c r="O1487" s="16">
        <v>8.4220000000000006</v>
      </c>
      <c r="P1487" s="124">
        <f t="shared" si="67"/>
        <v>0.46479028697571745</v>
      </c>
      <c r="Q1487" s="16">
        <v>730.7</v>
      </c>
      <c r="S1487" s="1"/>
    </row>
    <row r="1488" spans="1:19" x14ac:dyDescent="0.2">
      <c r="A1488" s="39">
        <f t="shared" si="69"/>
        <v>43533</v>
      </c>
      <c r="B1488" s="16">
        <v>0</v>
      </c>
      <c r="C1488" s="16">
        <v>89.74</v>
      </c>
      <c r="D1488" s="16">
        <v>24.41</v>
      </c>
      <c r="E1488" s="16">
        <v>22.29</v>
      </c>
      <c r="F1488" s="16">
        <v>29.32</v>
      </c>
      <c r="G1488" s="16">
        <v>5.44</v>
      </c>
      <c r="H1488" s="16">
        <v>12.49</v>
      </c>
      <c r="I1488" s="16">
        <v>359</v>
      </c>
      <c r="J1488" s="38">
        <v>4.1109999999999998</v>
      </c>
      <c r="K1488" s="16">
        <v>17.77</v>
      </c>
      <c r="L1488" s="16">
        <v>25.56</v>
      </c>
      <c r="M1488" s="16">
        <v>39.755937194089896</v>
      </c>
      <c r="N1488" s="16">
        <f t="shared" si="68"/>
        <v>2.237250264158126</v>
      </c>
      <c r="O1488" s="16">
        <v>9.4450000000000003</v>
      </c>
      <c r="P1488" s="124">
        <f t="shared" si="67"/>
        <v>0.53151378728193588</v>
      </c>
      <c r="Q1488" s="16">
        <v>729.42499999999995</v>
      </c>
      <c r="S1488" s="1"/>
    </row>
    <row r="1489" spans="1:19" x14ac:dyDescent="0.2">
      <c r="A1489" s="39">
        <f t="shared" si="69"/>
        <v>43534</v>
      </c>
      <c r="B1489" s="16">
        <v>0</v>
      </c>
      <c r="C1489" s="16">
        <v>93.79</v>
      </c>
      <c r="D1489" s="16">
        <v>24.28</v>
      </c>
      <c r="E1489" s="16">
        <v>22.66</v>
      </c>
      <c r="F1489" s="16">
        <v>27.64</v>
      </c>
      <c r="G1489" s="16">
        <v>5.34</v>
      </c>
      <c r="H1489" s="16">
        <v>13.19</v>
      </c>
      <c r="I1489" s="16">
        <v>355.11</v>
      </c>
      <c r="J1489" s="38">
        <v>3.411</v>
      </c>
      <c r="K1489" s="16">
        <v>16.48</v>
      </c>
      <c r="L1489" s="16">
        <v>25.49</v>
      </c>
      <c r="M1489" s="16">
        <v>36.621776090865183</v>
      </c>
      <c r="N1489" s="16">
        <f t="shared" si="68"/>
        <v>2.222195151144732</v>
      </c>
      <c r="O1489" s="16">
        <v>9.7059999999999995</v>
      </c>
      <c r="P1489" s="124">
        <f t="shared" si="67"/>
        <v>0.58895631067961163</v>
      </c>
      <c r="Q1489" s="16">
        <v>730.42499999999995</v>
      </c>
      <c r="S1489" s="1"/>
    </row>
    <row r="1490" spans="1:19" x14ac:dyDescent="0.2">
      <c r="A1490" s="39">
        <f t="shared" si="69"/>
        <v>43535</v>
      </c>
      <c r="B1490" s="16">
        <v>0.25</v>
      </c>
      <c r="C1490" s="16">
        <v>92.67</v>
      </c>
      <c r="D1490" s="16">
        <v>24.42</v>
      </c>
      <c r="E1490" s="16">
        <v>22.91</v>
      </c>
      <c r="F1490" s="16">
        <v>28.62</v>
      </c>
      <c r="G1490" s="16">
        <v>3.93</v>
      </c>
      <c r="H1490" s="16">
        <v>9.5299999999999994</v>
      </c>
      <c r="I1490" s="16">
        <v>1.18</v>
      </c>
      <c r="J1490" s="38">
        <v>2.8029999999999999</v>
      </c>
      <c r="K1490" s="16">
        <v>12.38</v>
      </c>
      <c r="L1490" s="16">
        <v>25.59</v>
      </c>
      <c r="M1490" s="16">
        <v>27.862022607431953</v>
      </c>
      <c r="N1490" s="16">
        <f t="shared" si="68"/>
        <v>2.250567254235214</v>
      </c>
      <c r="O1490" s="16">
        <v>6.7839999999999998</v>
      </c>
      <c r="P1490" s="124">
        <f t="shared" si="67"/>
        <v>0.54798061389337638</v>
      </c>
      <c r="Q1490" s="16">
        <v>730.58299999999997</v>
      </c>
      <c r="S1490" s="1"/>
    </row>
    <row r="1491" spans="1:19" x14ac:dyDescent="0.2">
      <c r="A1491" s="39">
        <f t="shared" si="69"/>
        <v>43536</v>
      </c>
      <c r="B1491" s="16">
        <v>0</v>
      </c>
      <c r="C1491" s="16">
        <v>83.29</v>
      </c>
      <c r="D1491" s="16">
        <v>24.94</v>
      </c>
      <c r="E1491" s="16">
        <v>22.42</v>
      </c>
      <c r="F1491" s="16">
        <v>30.34</v>
      </c>
      <c r="G1491" s="16">
        <v>5.0999999999999996</v>
      </c>
      <c r="H1491" s="16">
        <v>12.09</v>
      </c>
      <c r="I1491" s="16">
        <v>2.76</v>
      </c>
      <c r="J1491" s="38">
        <v>5.6159999999999997</v>
      </c>
      <c r="K1491" s="16">
        <v>22.58</v>
      </c>
      <c r="L1491" s="16">
        <v>25.82</v>
      </c>
      <c r="M1491" s="16">
        <v>50.304171307068302</v>
      </c>
      <c r="N1491" s="16">
        <f t="shared" si="68"/>
        <v>2.2278198098790214</v>
      </c>
      <c r="O1491" s="16">
        <v>10.422000000000001</v>
      </c>
      <c r="P1491" s="124">
        <f t="shared" si="67"/>
        <v>0.46155890168290531</v>
      </c>
      <c r="Q1491" s="16">
        <v>730.60400000000004</v>
      </c>
      <c r="S1491" s="1"/>
    </row>
    <row r="1492" spans="1:19" x14ac:dyDescent="0.2">
      <c r="A1492" s="39">
        <f t="shared" si="69"/>
        <v>43537</v>
      </c>
      <c r="B1492" s="16">
        <v>0</v>
      </c>
      <c r="C1492" s="16">
        <v>83.84</v>
      </c>
      <c r="D1492" s="16">
        <v>24.3</v>
      </c>
      <c r="E1492" s="16">
        <v>22.08</v>
      </c>
      <c r="F1492" s="16">
        <v>29.43</v>
      </c>
      <c r="G1492" s="16">
        <v>5.3</v>
      </c>
      <c r="H1492" s="16">
        <v>12.07</v>
      </c>
      <c r="I1492" s="16">
        <v>356.18</v>
      </c>
      <c r="J1492" s="38">
        <v>4.5010000000000003</v>
      </c>
      <c r="K1492" s="16">
        <v>20.170000000000002</v>
      </c>
      <c r="L1492" s="16">
        <v>26.114000000000001</v>
      </c>
      <c r="M1492" s="16">
        <v>44.655769318830799</v>
      </c>
      <c r="N1492" s="16">
        <f t="shared" si="68"/>
        <v>2.2139697232935447</v>
      </c>
      <c r="O1492" s="16">
        <v>9.15</v>
      </c>
      <c r="P1492" s="124">
        <f t="shared" si="67"/>
        <v>0.45364402578086266</v>
      </c>
      <c r="Q1492" s="16">
        <v>730.16499999999996</v>
      </c>
      <c r="S1492" s="1"/>
    </row>
    <row r="1493" spans="1:19" x14ac:dyDescent="0.2">
      <c r="A1493" s="39">
        <f t="shared" si="69"/>
        <v>43538</v>
      </c>
      <c r="B1493" s="16">
        <v>0</v>
      </c>
      <c r="C1493" s="16">
        <v>93.17</v>
      </c>
      <c r="D1493" s="16">
        <v>23.7</v>
      </c>
      <c r="E1493" s="16">
        <v>22.19</v>
      </c>
      <c r="F1493" s="16">
        <v>27.57</v>
      </c>
      <c r="G1493" s="16">
        <v>5.04</v>
      </c>
      <c r="H1493" s="16">
        <v>10.43</v>
      </c>
      <c r="I1493" s="16">
        <v>348.88</v>
      </c>
      <c r="J1493" s="38">
        <v>3.472</v>
      </c>
      <c r="K1493" s="16">
        <v>17.84</v>
      </c>
      <c r="L1493" s="16">
        <v>25.78</v>
      </c>
      <c r="M1493" s="16">
        <v>39.952842863400676</v>
      </c>
      <c r="N1493" s="16">
        <f t="shared" si="68"/>
        <v>2.2395091291143876</v>
      </c>
      <c r="O1493" s="16">
        <v>7.9269999999999996</v>
      </c>
      <c r="P1493" s="124">
        <f t="shared" si="67"/>
        <v>0.44433856502242153</v>
      </c>
      <c r="Q1493" s="16">
        <v>730.53300000000002</v>
      </c>
      <c r="S1493" s="1"/>
    </row>
    <row r="1494" spans="1:19" x14ac:dyDescent="0.2">
      <c r="A1494" s="39">
        <f t="shared" si="69"/>
        <v>43539</v>
      </c>
      <c r="B1494" s="16">
        <v>0</v>
      </c>
      <c r="C1494" s="16">
        <v>86.38</v>
      </c>
      <c r="D1494" s="16">
        <v>25.39</v>
      </c>
      <c r="E1494" s="16">
        <v>22.39</v>
      </c>
      <c r="F1494" s="16">
        <v>33.18</v>
      </c>
      <c r="G1494" s="16">
        <v>3.68</v>
      </c>
      <c r="H1494" s="16">
        <v>10.58</v>
      </c>
      <c r="I1494" s="16">
        <v>1.78</v>
      </c>
      <c r="J1494" s="38">
        <v>4.5119999999999996</v>
      </c>
      <c r="K1494" s="16">
        <v>17.920000000000002</v>
      </c>
      <c r="L1494" s="16">
        <v>25.83</v>
      </c>
      <c r="M1494" s="16">
        <v>40.314599790739116</v>
      </c>
      <c r="N1494" s="16">
        <f t="shared" si="68"/>
        <v>2.2496986490367807</v>
      </c>
      <c r="O1494" s="16">
        <v>7.2249999999999996</v>
      </c>
      <c r="P1494" s="124">
        <f t="shared" si="67"/>
        <v>0.40318080357142849</v>
      </c>
      <c r="Q1494" s="16">
        <v>730.77499999999998</v>
      </c>
      <c r="S1494" s="1"/>
    </row>
    <row r="1495" spans="1:19" x14ac:dyDescent="0.2">
      <c r="A1495" s="39">
        <f t="shared" si="69"/>
        <v>43540</v>
      </c>
      <c r="B1495" s="16">
        <v>0</v>
      </c>
      <c r="C1495" s="16">
        <v>79.44</v>
      </c>
      <c r="D1495" s="16">
        <v>25.71</v>
      </c>
      <c r="E1495" s="16">
        <v>22.72</v>
      </c>
      <c r="F1495" s="16">
        <v>31.09</v>
      </c>
      <c r="G1495" s="16">
        <v>4.99</v>
      </c>
      <c r="H1495" s="16">
        <v>14.6</v>
      </c>
      <c r="I1495" s="16">
        <v>27.42</v>
      </c>
      <c r="J1495" s="38">
        <v>6.3810000000000002</v>
      </c>
      <c r="K1495" s="16">
        <v>23.05</v>
      </c>
      <c r="L1495" s="16">
        <v>26.02</v>
      </c>
      <c r="M1495" s="16">
        <v>51.465992516029367</v>
      </c>
      <c r="N1495" s="16">
        <f t="shared" si="68"/>
        <v>2.2327979399578899</v>
      </c>
      <c r="O1495" s="16">
        <v>10.61</v>
      </c>
      <c r="P1495" s="124">
        <f t="shared" si="67"/>
        <v>0.46030368763557478</v>
      </c>
      <c r="Q1495" s="16">
        <v>730.49199999999996</v>
      </c>
      <c r="S1495" s="1"/>
    </row>
    <row r="1496" spans="1:19" x14ac:dyDescent="0.2">
      <c r="A1496" s="39">
        <f t="shared" si="69"/>
        <v>43541</v>
      </c>
      <c r="B1496" s="16">
        <v>0</v>
      </c>
      <c r="C1496" s="16">
        <v>82.31</v>
      </c>
      <c r="D1496" s="16">
        <v>25.14</v>
      </c>
      <c r="E1496" s="16">
        <v>22.57</v>
      </c>
      <c r="F1496" s="16">
        <v>30.73</v>
      </c>
      <c r="G1496" s="16">
        <v>4.8099999999999996</v>
      </c>
      <c r="H1496" s="16">
        <v>12.64</v>
      </c>
      <c r="I1496" s="16">
        <v>358.67</v>
      </c>
      <c r="J1496" s="38">
        <v>5.4859999999999998</v>
      </c>
      <c r="K1496" s="16">
        <v>20.83</v>
      </c>
      <c r="L1496" s="16">
        <v>26.12</v>
      </c>
      <c r="M1496" s="16">
        <v>46.038515405557419</v>
      </c>
      <c r="N1496" s="16">
        <f t="shared" si="68"/>
        <v>2.2102023718462518</v>
      </c>
      <c r="O1496" s="16">
        <v>9.4429999999999996</v>
      </c>
      <c r="P1496" s="124">
        <f t="shared" si="67"/>
        <v>0.45333653384541528</v>
      </c>
      <c r="Q1496" s="16">
        <v>730.13800000000003</v>
      </c>
      <c r="S1496" s="1"/>
    </row>
    <row r="1497" spans="1:19" x14ac:dyDescent="0.2">
      <c r="A1497" s="39">
        <f t="shared" si="69"/>
        <v>43542</v>
      </c>
      <c r="B1497" s="16">
        <v>3.56</v>
      </c>
      <c r="C1497" s="16">
        <v>89.38</v>
      </c>
      <c r="D1497" s="16">
        <v>24.42</v>
      </c>
      <c r="E1497" s="16">
        <v>22.77</v>
      </c>
      <c r="F1497" s="16">
        <v>28.13</v>
      </c>
      <c r="G1497" s="16">
        <v>4.82</v>
      </c>
      <c r="H1497" s="16">
        <v>12.03</v>
      </c>
      <c r="I1497" s="16">
        <v>352.59</v>
      </c>
      <c r="J1497" s="38">
        <v>3.1429999999999998</v>
      </c>
      <c r="K1497" s="16">
        <v>13.44</v>
      </c>
      <c r="L1497" s="16">
        <v>26.06</v>
      </c>
      <c r="M1497" s="16">
        <v>30.410564304518633</v>
      </c>
      <c r="N1497" s="16">
        <f t="shared" si="68"/>
        <v>2.2626907964671603</v>
      </c>
      <c r="O1497" s="16">
        <v>6.5519999999999996</v>
      </c>
      <c r="P1497" s="124">
        <f t="shared" si="67"/>
        <v>0.48749999999999999</v>
      </c>
      <c r="Q1497" s="16">
        <v>730.40800000000002</v>
      </c>
      <c r="S1497" s="1"/>
    </row>
    <row r="1498" spans="1:19" x14ac:dyDescent="0.2">
      <c r="A1498" s="39">
        <f t="shared" si="69"/>
        <v>43543</v>
      </c>
      <c r="B1498" s="16">
        <v>0</v>
      </c>
      <c r="C1498" s="16">
        <v>87.57</v>
      </c>
      <c r="D1498" s="16">
        <v>24.68</v>
      </c>
      <c r="E1498" s="16">
        <v>22.34</v>
      </c>
      <c r="F1498" s="16">
        <v>29.77</v>
      </c>
      <c r="G1498" s="16">
        <v>3.91</v>
      </c>
      <c r="H1498" s="16">
        <v>10.35</v>
      </c>
      <c r="I1498" s="16">
        <v>347.92</v>
      </c>
      <c r="J1498" s="38">
        <v>3.8479999999999999</v>
      </c>
      <c r="K1498" s="16">
        <v>15.9</v>
      </c>
      <c r="L1498" s="16">
        <v>26</v>
      </c>
      <c r="M1498" s="16">
        <v>35.669561355685595</v>
      </c>
      <c r="N1498" s="16">
        <f t="shared" si="68"/>
        <v>2.2433686387223646</v>
      </c>
      <c r="O1498" s="16">
        <v>7.2530000000000001</v>
      </c>
      <c r="P1498" s="124">
        <f t="shared" si="67"/>
        <v>0.45616352201257859</v>
      </c>
      <c r="Q1498" s="16">
        <v>730.79200000000003</v>
      </c>
      <c r="S1498" s="1"/>
    </row>
    <row r="1499" spans="1:19" x14ac:dyDescent="0.2">
      <c r="A1499" s="39">
        <f t="shared" si="69"/>
        <v>43544</v>
      </c>
      <c r="B1499" s="16">
        <v>15.620000000000001</v>
      </c>
      <c r="C1499" s="16">
        <v>88.4</v>
      </c>
      <c r="D1499" s="16">
        <v>24.67</v>
      </c>
      <c r="E1499" s="16">
        <v>22.15</v>
      </c>
      <c r="F1499" s="16">
        <v>29.11</v>
      </c>
      <c r="G1499" s="16">
        <v>3.4</v>
      </c>
      <c r="H1499" s="16">
        <v>11.39</v>
      </c>
      <c r="I1499" s="16">
        <v>351.04</v>
      </c>
      <c r="J1499" s="38">
        <v>3.26</v>
      </c>
      <c r="K1499" s="16">
        <v>13.37</v>
      </c>
      <c r="L1499" s="16">
        <v>26.03</v>
      </c>
      <c r="M1499" s="16">
        <v>30.410823504609869</v>
      </c>
      <c r="N1499" s="16">
        <f t="shared" si="68"/>
        <v>2.274556731833199</v>
      </c>
      <c r="O1499" s="16">
        <v>6.5270000000000001</v>
      </c>
      <c r="P1499" s="124">
        <f t="shared" si="67"/>
        <v>0.48818249813014214</v>
      </c>
      <c r="Q1499" s="16">
        <v>730.87099999999998</v>
      </c>
      <c r="S1499" s="1"/>
    </row>
    <row r="1500" spans="1:19" x14ac:dyDescent="0.2">
      <c r="A1500" s="39">
        <f t="shared" si="69"/>
        <v>43545</v>
      </c>
      <c r="B1500" s="16">
        <v>0</v>
      </c>
      <c r="C1500" s="16">
        <v>79.78</v>
      </c>
      <c r="D1500" s="16">
        <v>25.13</v>
      </c>
      <c r="E1500" s="16">
        <v>22.61</v>
      </c>
      <c r="F1500" s="16">
        <v>30.81</v>
      </c>
      <c r="G1500" s="16">
        <v>4.4800000000000004</v>
      </c>
      <c r="H1500" s="16">
        <v>12.13</v>
      </c>
      <c r="I1500" s="16">
        <v>2.75</v>
      </c>
      <c r="J1500" s="38">
        <v>6.0339999999999998</v>
      </c>
      <c r="K1500" s="16">
        <v>23.13</v>
      </c>
      <c r="L1500" s="16">
        <v>26.32</v>
      </c>
      <c r="M1500" s="16">
        <v>51.984651898597463</v>
      </c>
      <c r="N1500" s="16">
        <f t="shared" si="68"/>
        <v>2.2474990012363798</v>
      </c>
      <c r="O1500" s="16">
        <v>12.065</v>
      </c>
      <c r="P1500" s="124">
        <f t="shared" si="67"/>
        <v>0.52161694768698663</v>
      </c>
      <c r="Q1500" s="16">
        <v>731.32899999999995</v>
      </c>
      <c r="S1500" s="1"/>
    </row>
    <row r="1501" spans="1:19" x14ac:dyDescent="0.2">
      <c r="A1501" s="39">
        <f t="shared" si="69"/>
        <v>43546</v>
      </c>
      <c r="B1501" s="16">
        <v>0</v>
      </c>
      <c r="C1501" s="16">
        <v>78.14</v>
      </c>
      <c r="D1501" s="16">
        <v>24.37</v>
      </c>
      <c r="E1501" s="16">
        <v>21.9</v>
      </c>
      <c r="F1501" s="16">
        <v>28.96</v>
      </c>
      <c r="G1501" s="16">
        <v>5.42</v>
      </c>
      <c r="H1501" s="16">
        <v>12.64</v>
      </c>
      <c r="I1501" s="16">
        <v>356.32</v>
      </c>
      <c r="J1501" s="38">
        <v>6.9729999999999999</v>
      </c>
      <c r="K1501" s="16">
        <v>27.4</v>
      </c>
      <c r="L1501" s="16">
        <v>26.46</v>
      </c>
      <c r="M1501" s="16">
        <v>61.271445567548831</v>
      </c>
      <c r="N1501" s="16">
        <f t="shared" si="68"/>
        <v>2.2361841448010522</v>
      </c>
      <c r="O1501" s="16">
        <v>13.621</v>
      </c>
      <c r="P1501" s="124">
        <f t="shared" si="67"/>
        <v>0.4971167883211679</v>
      </c>
      <c r="Q1501" s="16">
        <v>732.10400000000004</v>
      </c>
      <c r="S1501" s="1"/>
    </row>
    <row r="1502" spans="1:19" x14ac:dyDescent="0.2">
      <c r="A1502" s="39">
        <f t="shared" si="69"/>
        <v>43547</v>
      </c>
      <c r="B1502" s="16">
        <v>0</v>
      </c>
      <c r="C1502" s="16">
        <v>78.86</v>
      </c>
      <c r="D1502" s="16">
        <v>24.33</v>
      </c>
      <c r="E1502" s="16">
        <v>21.67</v>
      </c>
      <c r="F1502" s="16">
        <v>29.61</v>
      </c>
      <c r="G1502" s="16">
        <v>5.28</v>
      </c>
      <c r="H1502" s="16">
        <v>11.54</v>
      </c>
      <c r="I1502" s="16">
        <v>357.6</v>
      </c>
      <c r="J1502" s="38">
        <v>6.1429999999999998</v>
      </c>
      <c r="K1502" s="16">
        <v>23.46</v>
      </c>
      <c r="L1502" s="16">
        <v>26.5</v>
      </c>
      <c r="M1502" s="16">
        <v>52.297506408722249</v>
      </c>
      <c r="N1502" s="16">
        <f t="shared" si="68"/>
        <v>2.2292202220256714</v>
      </c>
      <c r="O1502" s="16">
        <v>11.484999999999999</v>
      </c>
      <c r="P1502" s="124">
        <f t="shared" si="67"/>
        <v>0.48955669224211418</v>
      </c>
      <c r="Q1502" s="16">
        <v>732.48800000000006</v>
      </c>
      <c r="S1502" s="1"/>
    </row>
    <row r="1503" spans="1:19" x14ac:dyDescent="0.2">
      <c r="A1503" s="39">
        <f t="shared" si="69"/>
        <v>43548</v>
      </c>
      <c r="B1503" s="16">
        <v>0</v>
      </c>
      <c r="C1503" s="16">
        <v>89.51</v>
      </c>
      <c r="D1503" s="16">
        <v>24.16</v>
      </c>
      <c r="E1503" s="16">
        <v>22.53</v>
      </c>
      <c r="F1503" s="16">
        <v>28</v>
      </c>
      <c r="G1503" s="16">
        <v>5</v>
      </c>
      <c r="H1503" s="16">
        <v>11.64</v>
      </c>
      <c r="I1503" s="16">
        <v>354.76</v>
      </c>
      <c r="J1503" s="38">
        <v>3.6030000000000002</v>
      </c>
      <c r="K1503" s="16">
        <v>15.98</v>
      </c>
      <c r="L1503" s="16">
        <v>26.24</v>
      </c>
      <c r="M1503" s="16">
        <v>36.09637750592487</v>
      </c>
      <c r="N1503" s="16">
        <f t="shared" si="68"/>
        <v>2.2588471530616312</v>
      </c>
      <c r="O1503" s="16">
        <v>8.3040000000000003</v>
      </c>
      <c r="P1503" s="124">
        <f t="shared" si="67"/>
        <v>0.51964956195244061</v>
      </c>
      <c r="Q1503" s="16">
        <v>732.06700000000001</v>
      </c>
      <c r="S1503" s="1"/>
    </row>
    <row r="1504" spans="1:19" x14ac:dyDescent="0.2">
      <c r="A1504" s="39">
        <f t="shared" si="69"/>
        <v>43549</v>
      </c>
      <c r="B1504" s="16">
        <v>0</v>
      </c>
      <c r="C1504" s="16">
        <v>81.709999999999994</v>
      </c>
      <c r="D1504" s="16">
        <v>25.64</v>
      </c>
      <c r="E1504" s="16">
        <v>22.63</v>
      </c>
      <c r="F1504" s="16">
        <v>32.049999999999997</v>
      </c>
      <c r="G1504" s="16">
        <v>3.52</v>
      </c>
      <c r="H1504" s="16">
        <v>10.37</v>
      </c>
      <c r="I1504" s="16">
        <v>16.04</v>
      </c>
      <c r="J1504" s="38">
        <v>4.9189999999999996</v>
      </c>
      <c r="K1504" s="16">
        <v>17.940000000000001</v>
      </c>
      <c r="L1504" s="16">
        <v>26.33</v>
      </c>
      <c r="M1504" s="16">
        <v>40.11268291966438</v>
      </c>
      <c r="N1504" s="16">
        <f t="shared" si="68"/>
        <v>2.2359355027683598</v>
      </c>
      <c r="O1504" s="16">
        <v>8.4819999999999993</v>
      </c>
      <c r="P1504" s="124">
        <f t="shared" si="67"/>
        <v>0.47279821627647706</v>
      </c>
      <c r="Q1504" s="16">
        <v>730.60400000000004</v>
      </c>
      <c r="S1504" s="1"/>
    </row>
    <row r="1505" spans="1:19" x14ac:dyDescent="0.2">
      <c r="A1505" s="39">
        <f t="shared" si="69"/>
        <v>43550</v>
      </c>
      <c r="B1505" s="16">
        <v>0</v>
      </c>
      <c r="C1505" s="16">
        <v>85.75</v>
      </c>
      <c r="D1505" s="16">
        <v>24.6</v>
      </c>
      <c r="E1505" s="16">
        <v>22.75</v>
      </c>
      <c r="F1505" s="16">
        <v>28.13</v>
      </c>
      <c r="G1505" s="16">
        <v>5.51</v>
      </c>
      <c r="H1505" s="16">
        <v>14.05</v>
      </c>
      <c r="I1505" s="16">
        <v>353.37</v>
      </c>
      <c r="J1505" s="38">
        <v>4.827</v>
      </c>
      <c r="K1505" s="16">
        <v>19.579999999999998</v>
      </c>
      <c r="L1505" s="16">
        <v>26.37</v>
      </c>
      <c r="M1505" s="16">
        <v>43.526088921183295</v>
      </c>
      <c r="N1505" s="16">
        <f t="shared" si="68"/>
        <v>2.2229871767713636</v>
      </c>
      <c r="O1505" s="16">
        <v>10.343</v>
      </c>
      <c r="P1505" s="124">
        <f t="shared" si="67"/>
        <v>0.52824310520939743</v>
      </c>
      <c r="Q1505" s="16">
        <v>730.57100000000003</v>
      </c>
      <c r="S1505" s="1"/>
    </row>
    <row r="1506" spans="1:19" x14ac:dyDescent="0.2">
      <c r="A1506" s="39">
        <f t="shared" si="69"/>
        <v>43551</v>
      </c>
      <c r="B1506" s="16">
        <v>0</v>
      </c>
      <c r="C1506" s="16">
        <v>84.44</v>
      </c>
      <c r="D1506" s="16">
        <v>24.84</v>
      </c>
      <c r="E1506" s="16">
        <v>22.14</v>
      </c>
      <c r="F1506" s="16">
        <v>29.31</v>
      </c>
      <c r="G1506" s="16">
        <v>6.08</v>
      </c>
      <c r="H1506" s="16">
        <v>13.84</v>
      </c>
      <c r="I1506" s="16">
        <v>353.58</v>
      </c>
      <c r="J1506" s="38">
        <v>6.5960000000000001</v>
      </c>
      <c r="K1506" s="16">
        <v>27.97</v>
      </c>
      <c r="L1506" s="16">
        <v>26.43</v>
      </c>
      <c r="M1506" s="16">
        <v>62.348594746705345</v>
      </c>
      <c r="N1506" s="16">
        <f t="shared" si="68"/>
        <v>2.2291238736755576</v>
      </c>
      <c r="O1506" s="16">
        <v>15.074999999999999</v>
      </c>
      <c r="P1506" s="124">
        <f t="shared" si="67"/>
        <v>0.5389703253485878</v>
      </c>
      <c r="Q1506" s="16">
        <v>730.9</v>
      </c>
      <c r="S1506" s="1"/>
    </row>
    <row r="1507" spans="1:19" x14ac:dyDescent="0.2">
      <c r="A1507" s="39">
        <f t="shared" si="69"/>
        <v>43552</v>
      </c>
      <c r="B1507" s="16">
        <v>0</v>
      </c>
      <c r="C1507" s="16">
        <v>86.1</v>
      </c>
      <c r="D1507" s="16">
        <v>24.29</v>
      </c>
      <c r="E1507" s="16">
        <v>22.67</v>
      </c>
      <c r="F1507" s="16">
        <v>28.76</v>
      </c>
      <c r="G1507" s="16">
        <v>5.4</v>
      </c>
      <c r="H1507" s="16">
        <v>12.94</v>
      </c>
      <c r="I1507" s="16">
        <v>353.08</v>
      </c>
      <c r="J1507" s="38">
        <v>4.2350000000000003</v>
      </c>
      <c r="K1507" s="16">
        <v>16.670000000000002</v>
      </c>
      <c r="L1507" s="16">
        <v>26.44</v>
      </c>
      <c r="M1507" s="16">
        <v>37.500378000133054</v>
      </c>
      <c r="N1507" s="16">
        <f t="shared" si="68"/>
        <v>2.249572765454892</v>
      </c>
      <c r="O1507" s="16">
        <v>8.2370000000000001</v>
      </c>
      <c r="P1507" s="124">
        <f t="shared" si="67"/>
        <v>0.49412117576484699</v>
      </c>
      <c r="Q1507" s="16">
        <v>731.80799999999999</v>
      </c>
      <c r="S1507" s="1"/>
    </row>
    <row r="1508" spans="1:19" x14ac:dyDescent="0.2">
      <c r="A1508" s="39">
        <f t="shared" si="69"/>
        <v>43553</v>
      </c>
      <c r="B1508" s="16">
        <v>0</v>
      </c>
      <c r="C1508" s="16">
        <v>79.64</v>
      </c>
      <c r="D1508" s="16">
        <v>24.97</v>
      </c>
      <c r="E1508" s="16">
        <v>22.44</v>
      </c>
      <c r="F1508" s="16">
        <v>30.21</v>
      </c>
      <c r="G1508" s="16">
        <v>4.62</v>
      </c>
      <c r="H1508" s="16">
        <v>10.94</v>
      </c>
      <c r="I1508" s="16">
        <v>356.65</v>
      </c>
      <c r="J1508" s="38">
        <v>6.76</v>
      </c>
      <c r="K1508" s="16">
        <v>26.16</v>
      </c>
      <c r="L1508" s="16">
        <v>26.61</v>
      </c>
      <c r="M1508" s="16">
        <v>58.701822263041429</v>
      </c>
      <c r="N1508" s="16">
        <f t="shared" si="68"/>
        <v>2.2439534504220728</v>
      </c>
      <c r="O1508" s="16">
        <v>12.683</v>
      </c>
      <c r="P1508" s="124">
        <f t="shared" si="67"/>
        <v>0.48482415902140674</v>
      </c>
      <c r="Q1508" s="16">
        <v>731.75800000000004</v>
      </c>
      <c r="S1508" s="1"/>
    </row>
    <row r="1509" spans="1:19" x14ac:dyDescent="0.2">
      <c r="A1509" s="39">
        <f t="shared" si="69"/>
        <v>43554</v>
      </c>
      <c r="B1509" s="16">
        <v>0</v>
      </c>
      <c r="C1509" s="16">
        <v>79.959999999999994</v>
      </c>
      <c r="D1509" s="16">
        <v>25.12</v>
      </c>
      <c r="E1509" s="16">
        <v>22.4</v>
      </c>
      <c r="F1509" s="16">
        <v>31.62</v>
      </c>
      <c r="G1509" s="16">
        <v>3.69</v>
      </c>
      <c r="H1509" s="16">
        <v>11.33</v>
      </c>
      <c r="I1509" s="16">
        <v>359.87</v>
      </c>
      <c r="J1509" s="38">
        <v>5.65</v>
      </c>
      <c r="K1509" s="16">
        <v>22.5</v>
      </c>
      <c r="L1509" s="16">
        <v>26.58</v>
      </c>
      <c r="M1509" s="16">
        <v>50.533736187875135</v>
      </c>
      <c r="N1509" s="16">
        <f t="shared" si="68"/>
        <v>2.2459438305722284</v>
      </c>
      <c r="O1509" s="16">
        <v>10.034000000000001</v>
      </c>
      <c r="P1509" s="124">
        <f t="shared" si="67"/>
        <v>0.44595555555555561</v>
      </c>
      <c r="Q1509" s="16">
        <v>730.63800000000003</v>
      </c>
      <c r="S1509" s="1"/>
    </row>
    <row r="1510" spans="1:19" x14ac:dyDescent="0.2">
      <c r="A1510" s="39">
        <f t="shared" si="69"/>
        <v>43555</v>
      </c>
      <c r="B1510" s="16">
        <v>0</v>
      </c>
      <c r="C1510" s="16">
        <v>88.06</v>
      </c>
      <c r="D1510" s="16">
        <v>25.24</v>
      </c>
      <c r="E1510" s="16">
        <v>22.83</v>
      </c>
      <c r="F1510" s="16">
        <v>29.5</v>
      </c>
      <c r="G1510" s="16">
        <v>4.9400000000000004</v>
      </c>
      <c r="H1510" s="16">
        <v>12.37</v>
      </c>
      <c r="I1510" s="16">
        <v>346.9</v>
      </c>
      <c r="J1510" s="38">
        <v>4.9589999999999996</v>
      </c>
      <c r="K1510" s="16">
        <v>20.77</v>
      </c>
      <c r="L1510" s="16">
        <v>26.37</v>
      </c>
      <c r="M1510" s="16">
        <v>46.042144206834756</v>
      </c>
      <c r="N1510" s="16">
        <f t="shared" si="68"/>
        <v>2.2167618780373015</v>
      </c>
      <c r="O1510" s="16">
        <v>10.542</v>
      </c>
      <c r="P1510" s="124">
        <f t="shared" si="67"/>
        <v>0.50755897929706306</v>
      </c>
      <c r="Q1510" s="16">
        <v>730.63300000000004</v>
      </c>
      <c r="S1510" s="1"/>
    </row>
    <row r="1511" spans="1:19" x14ac:dyDescent="0.2">
      <c r="A1511" s="39">
        <f t="shared" si="69"/>
        <v>43556</v>
      </c>
      <c r="B1511" s="16">
        <v>0.125</v>
      </c>
      <c r="C1511" s="16">
        <v>88.35</v>
      </c>
      <c r="D1511" s="16">
        <v>25.85</v>
      </c>
      <c r="E1511" s="16">
        <v>23.63</v>
      </c>
      <c r="F1511" s="16">
        <v>31.11</v>
      </c>
      <c r="G1511" s="16">
        <v>4.5599999999999996</v>
      </c>
      <c r="H1511" s="16">
        <v>12.09</v>
      </c>
      <c r="I1511" s="16">
        <v>345.58</v>
      </c>
      <c r="J1511" s="38">
        <v>4.9169999999999998</v>
      </c>
      <c r="K1511" s="16">
        <v>20.12</v>
      </c>
      <c r="L1511" s="16">
        <v>26.34</v>
      </c>
      <c r="M1511" s="16">
        <v>44.762732556481858</v>
      </c>
      <c r="N1511" s="16">
        <f t="shared" si="68"/>
        <v>2.2247879004215636</v>
      </c>
      <c r="O1511" s="16">
        <v>10.744999999999999</v>
      </c>
      <c r="P1511" s="124">
        <f t="shared" ref="P1511:P1574" si="70">O1511/K1511</f>
        <v>0.53404572564612318</v>
      </c>
      <c r="Q1511" s="16">
        <v>731.3</v>
      </c>
      <c r="S1511" s="1"/>
    </row>
    <row r="1512" spans="1:19" x14ac:dyDescent="0.2">
      <c r="A1512" s="39">
        <f t="shared" si="69"/>
        <v>43557</v>
      </c>
      <c r="B1512" s="16">
        <v>0</v>
      </c>
      <c r="C1512" s="16">
        <v>88.64</v>
      </c>
      <c r="D1512" s="16">
        <v>25.3</v>
      </c>
      <c r="E1512" s="16">
        <v>23.46</v>
      </c>
      <c r="F1512" s="16">
        <v>29.27</v>
      </c>
      <c r="G1512" s="16">
        <v>4.18</v>
      </c>
      <c r="H1512" s="16">
        <v>10.19</v>
      </c>
      <c r="I1512" s="16">
        <v>352.75</v>
      </c>
      <c r="J1512" s="38">
        <v>3.262</v>
      </c>
      <c r="K1512" s="16">
        <v>13.15</v>
      </c>
      <c r="L1512" s="16">
        <v>26.35</v>
      </c>
      <c r="M1512" s="16">
        <v>29.726621663770825</v>
      </c>
      <c r="N1512" s="16">
        <f t="shared" si="68"/>
        <v>2.2605795942031044</v>
      </c>
      <c r="O1512" s="16">
        <v>5.6950000000000003</v>
      </c>
      <c r="P1512" s="124">
        <f t="shared" si="70"/>
        <v>0.43307984790874526</v>
      </c>
      <c r="Q1512" s="16">
        <v>731.904</v>
      </c>
      <c r="S1512" s="1"/>
    </row>
    <row r="1513" spans="1:19" x14ac:dyDescent="0.2">
      <c r="A1513" s="39">
        <f t="shared" si="69"/>
        <v>43558</v>
      </c>
      <c r="B1513" s="16">
        <v>0</v>
      </c>
      <c r="C1513" s="16">
        <v>81.98</v>
      </c>
      <c r="D1513" s="16">
        <v>25.55</v>
      </c>
      <c r="E1513" s="16">
        <v>23.15</v>
      </c>
      <c r="F1513" s="16">
        <v>30.21</v>
      </c>
      <c r="G1513" s="16">
        <v>5.04</v>
      </c>
      <c r="H1513" s="16">
        <v>14.27</v>
      </c>
      <c r="I1513" s="16">
        <v>355.43</v>
      </c>
      <c r="J1513" s="38">
        <v>6.157</v>
      </c>
      <c r="K1513" s="16">
        <v>24.28</v>
      </c>
      <c r="L1513" s="16">
        <v>26.53</v>
      </c>
      <c r="M1513" s="16">
        <v>53.920012579844418</v>
      </c>
      <c r="N1513" s="16">
        <f t="shared" si="68"/>
        <v>2.2207583434861786</v>
      </c>
      <c r="O1513" s="16">
        <v>11.670999999999999</v>
      </c>
      <c r="P1513" s="124">
        <f t="shared" si="70"/>
        <v>0.48068369028006586</v>
      </c>
      <c r="Q1513" s="16">
        <v>732.779</v>
      </c>
      <c r="S1513" s="1"/>
    </row>
    <row r="1514" spans="1:19" x14ac:dyDescent="0.2">
      <c r="A1514" s="39">
        <f t="shared" si="69"/>
        <v>43559</v>
      </c>
      <c r="B1514" s="16">
        <v>0</v>
      </c>
      <c r="C1514" s="16">
        <v>82.15</v>
      </c>
      <c r="D1514" s="16">
        <v>25.33</v>
      </c>
      <c r="E1514" s="16">
        <v>22.69</v>
      </c>
      <c r="F1514" s="16">
        <v>31.21</v>
      </c>
      <c r="G1514" s="16">
        <v>4.6500000000000004</v>
      </c>
      <c r="H1514" s="16">
        <v>12.47</v>
      </c>
      <c r="I1514" s="16">
        <v>355.78</v>
      </c>
      <c r="J1514" s="38">
        <v>5.46</v>
      </c>
      <c r="K1514" s="16">
        <v>21.08</v>
      </c>
      <c r="L1514" s="16">
        <v>26.6</v>
      </c>
      <c r="M1514" s="16">
        <v>46.84782449043422</v>
      </c>
      <c r="N1514" s="16">
        <f t="shared" si="68"/>
        <v>2.2223825659598777</v>
      </c>
      <c r="O1514" s="16">
        <v>9.5229999999999997</v>
      </c>
      <c r="P1514" s="124">
        <f t="shared" si="70"/>
        <v>0.45175521821631881</v>
      </c>
      <c r="Q1514" s="16">
        <v>732.11699999999996</v>
      </c>
      <c r="S1514" s="1"/>
    </row>
    <row r="1515" spans="1:19" x14ac:dyDescent="0.2">
      <c r="A1515" s="39">
        <f t="shared" si="69"/>
        <v>43560</v>
      </c>
      <c r="B1515" s="16">
        <v>0</v>
      </c>
      <c r="C1515" s="16">
        <v>80.67</v>
      </c>
      <c r="D1515" s="16">
        <v>25.86</v>
      </c>
      <c r="E1515" s="16">
        <v>22.57</v>
      </c>
      <c r="F1515" s="16">
        <v>32.380000000000003</v>
      </c>
      <c r="G1515" s="16">
        <v>3.15</v>
      </c>
      <c r="H1515" s="16">
        <v>9.33</v>
      </c>
      <c r="I1515" s="16">
        <v>25.22</v>
      </c>
      <c r="J1515" s="38">
        <v>4.6520000000000001</v>
      </c>
      <c r="K1515" s="16">
        <v>16.489999999999998</v>
      </c>
      <c r="L1515" s="16">
        <v>26.56</v>
      </c>
      <c r="M1515" s="16">
        <v>37.154259478299338</v>
      </c>
      <c r="N1515" s="16">
        <f t="shared" si="68"/>
        <v>2.2531388404062671</v>
      </c>
      <c r="O1515" s="16">
        <v>7.8819999999999997</v>
      </c>
      <c r="P1515" s="124">
        <f t="shared" si="70"/>
        <v>0.47798665858095818</v>
      </c>
      <c r="Q1515" s="16">
        <v>731.13300000000004</v>
      </c>
      <c r="S1515" s="1"/>
    </row>
    <row r="1516" spans="1:19" x14ac:dyDescent="0.2">
      <c r="A1516" s="39">
        <f t="shared" si="69"/>
        <v>43561</v>
      </c>
      <c r="B1516" s="16">
        <v>2.29</v>
      </c>
      <c r="C1516" s="16">
        <v>92.11</v>
      </c>
      <c r="D1516" s="16">
        <v>24.58</v>
      </c>
      <c r="E1516" s="16">
        <v>22.72</v>
      </c>
      <c r="F1516" s="16">
        <v>29.51</v>
      </c>
      <c r="G1516" s="16">
        <v>3.43</v>
      </c>
      <c r="H1516" s="16">
        <v>10.27</v>
      </c>
      <c r="I1516" s="16">
        <v>340.12</v>
      </c>
      <c r="J1516" s="38">
        <v>3.5089999999999999</v>
      </c>
      <c r="K1516" s="16">
        <v>15.82</v>
      </c>
      <c r="L1516" s="16">
        <v>26.41</v>
      </c>
      <c r="M1516" s="16">
        <v>35.64899814844734</v>
      </c>
      <c r="N1516" s="16">
        <f t="shared" si="68"/>
        <v>2.2534132837198064</v>
      </c>
      <c r="O1516" s="16">
        <v>8.6180000000000003</v>
      </c>
      <c r="P1516" s="124">
        <f t="shared" si="70"/>
        <v>0.54475347661188367</v>
      </c>
      <c r="Q1516" s="16">
        <v>731.29200000000003</v>
      </c>
      <c r="S1516" s="1"/>
    </row>
    <row r="1517" spans="1:19" x14ac:dyDescent="0.2">
      <c r="A1517" s="39">
        <f t="shared" si="69"/>
        <v>43562</v>
      </c>
      <c r="B1517" s="16">
        <v>0</v>
      </c>
      <c r="C1517" s="16">
        <v>87.54</v>
      </c>
      <c r="D1517" s="16">
        <v>25.32</v>
      </c>
      <c r="E1517" s="16">
        <v>22.89</v>
      </c>
      <c r="F1517" s="16">
        <v>29.92</v>
      </c>
      <c r="G1517" s="16">
        <v>3.76</v>
      </c>
      <c r="H1517" s="16">
        <v>10.39</v>
      </c>
      <c r="I1517" s="16">
        <v>345.54</v>
      </c>
      <c r="J1517" s="38">
        <v>4.2649999999999997</v>
      </c>
      <c r="K1517" s="16">
        <v>17.05</v>
      </c>
      <c r="L1517" s="16">
        <v>26.44</v>
      </c>
      <c r="M1517" s="16">
        <v>38.255341465880193</v>
      </c>
      <c r="N1517" s="16">
        <f t="shared" si="68"/>
        <v>2.2437150419871079</v>
      </c>
      <c r="O1517" s="16">
        <v>8.1690000000000005</v>
      </c>
      <c r="P1517" s="124">
        <f t="shared" si="70"/>
        <v>0.47912023460410558</v>
      </c>
      <c r="Q1517" s="16">
        <v>731.25800000000004</v>
      </c>
      <c r="S1517" s="1"/>
    </row>
    <row r="1518" spans="1:19" x14ac:dyDescent="0.2">
      <c r="A1518" s="39">
        <f t="shared" si="69"/>
        <v>43563</v>
      </c>
      <c r="B1518" s="16">
        <v>0</v>
      </c>
      <c r="C1518" s="16">
        <v>87.26</v>
      </c>
      <c r="D1518" s="16">
        <v>25.58</v>
      </c>
      <c r="E1518" s="16">
        <v>23.25</v>
      </c>
      <c r="F1518" s="16">
        <v>30.91</v>
      </c>
      <c r="G1518" s="16">
        <v>4.13</v>
      </c>
      <c r="H1518" s="16">
        <v>10.43</v>
      </c>
      <c r="I1518" s="16">
        <v>346.15</v>
      </c>
      <c r="J1518" s="38">
        <v>5.6749999999999998</v>
      </c>
      <c r="K1518" s="16">
        <v>23.78</v>
      </c>
      <c r="L1518" s="16">
        <v>26.5</v>
      </c>
      <c r="M1518" s="16">
        <v>52.910341824440323</v>
      </c>
      <c r="N1518" s="16">
        <f t="shared" si="68"/>
        <v>2.2249933483784829</v>
      </c>
      <c r="O1518" s="16">
        <v>12.47</v>
      </c>
      <c r="P1518" s="124">
        <f t="shared" si="70"/>
        <v>0.52439024390243905</v>
      </c>
      <c r="Q1518" s="16">
        <v>730.80799999999999</v>
      </c>
      <c r="S1518" s="1"/>
    </row>
    <row r="1519" spans="1:19" x14ac:dyDescent="0.2">
      <c r="A1519" s="39">
        <f t="shared" si="69"/>
        <v>43564</v>
      </c>
      <c r="B1519" s="16">
        <v>0</v>
      </c>
      <c r="C1519" s="16">
        <v>82.69</v>
      </c>
      <c r="D1519" s="16">
        <v>26.15</v>
      </c>
      <c r="E1519" s="16">
        <v>23.35</v>
      </c>
      <c r="F1519" s="16">
        <v>31.59</v>
      </c>
      <c r="G1519" s="16">
        <v>3.73</v>
      </c>
      <c r="H1519" s="16">
        <v>9.23</v>
      </c>
      <c r="I1519" s="16">
        <v>345.41</v>
      </c>
      <c r="J1519" s="38">
        <v>6.3029999999999999</v>
      </c>
      <c r="K1519" s="16">
        <v>25.1</v>
      </c>
      <c r="L1519" s="16">
        <v>26.58</v>
      </c>
      <c r="M1519" s="16">
        <v>55.608269174110745</v>
      </c>
      <c r="N1519" s="16">
        <f t="shared" si="68"/>
        <v>2.2154688913988343</v>
      </c>
      <c r="O1519" s="16">
        <v>11.999000000000001</v>
      </c>
      <c r="P1519" s="124">
        <f t="shared" si="70"/>
        <v>0.47804780876494024</v>
      </c>
      <c r="Q1519" s="16">
        <v>730.40800000000002</v>
      </c>
      <c r="S1519" s="1"/>
    </row>
    <row r="1520" spans="1:19" x14ac:dyDescent="0.2">
      <c r="A1520" s="39">
        <f t="shared" si="69"/>
        <v>43565</v>
      </c>
      <c r="B1520" s="16">
        <v>0</v>
      </c>
      <c r="C1520" s="16">
        <v>81.95</v>
      </c>
      <c r="D1520" s="16">
        <v>26.51</v>
      </c>
      <c r="E1520" s="16">
        <v>23.38</v>
      </c>
      <c r="F1520" s="16">
        <v>33.020000000000003</v>
      </c>
      <c r="G1520" s="16">
        <v>2.79</v>
      </c>
      <c r="H1520" s="16">
        <v>9.8800000000000008</v>
      </c>
      <c r="I1520" s="16">
        <v>9.74</v>
      </c>
      <c r="J1520" s="38">
        <v>5.976</v>
      </c>
      <c r="K1520" s="16">
        <v>24.21</v>
      </c>
      <c r="L1520" s="16">
        <v>26.55</v>
      </c>
      <c r="M1520" s="16">
        <v>53.858841358312155</v>
      </c>
      <c r="N1520" s="16">
        <f t="shared" si="68"/>
        <v>2.2246526789885235</v>
      </c>
      <c r="O1520" s="16">
        <v>11.353999999999999</v>
      </c>
      <c r="P1520" s="124">
        <f t="shared" si="70"/>
        <v>0.46897976042957451</v>
      </c>
      <c r="Q1520" s="16">
        <v>730.44200000000001</v>
      </c>
      <c r="S1520" s="1"/>
    </row>
    <row r="1521" spans="1:19" x14ac:dyDescent="0.2">
      <c r="A1521" s="39">
        <f t="shared" si="69"/>
        <v>43566</v>
      </c>
      <c r="B1521" s="16">
        <v>0</v>
      </c>
      <c r="C1521" s="16">
        <v>81.61</v>
      </c>
      <c r="D1521" s="16">
        <v>26.14</v>
      </c>
      <c r="E1521" s="16">
        <v>22.67</v>
      </c>
      <c r="F1521" s="16">
        <v>32.14</v>
      </c>
      <c r="G1521" s="16">
        <v>2.77</v>
      </c>
      <c r="H1521" s="16">
        <v>9</v>
      </c>
      <c r="I1521" s="16">
        <v>27.1</v>
      </c>
      <c r="J1521" s="38">
        <v>5.7190000000000003</v>
      </c>
      <c r="K1521" s="16">
        <v>23.24</v>
      </c>
      <c r="L1521" s="16">
        <v>26.56</v>
      </c>
      <c r="M1521" s="16">
        <v>51.303301258762041</v>
      </c>
      <c r="N1521" s="16">
        <f t="shared" si="68"/>
        <v>2.2075430834234959</v>
      </c>
      <c r="O1521" s="16">
        <v>10.398</v>
      </c>
      <c r="P1521" s="124">
        <f t="shared" si="70"/>
        <v>0.44741824440619621</v>
      </c>
      <c r="Q1521" s="16">
        <v>729.73299999999995</v>
      </c>
      <c r="S1521" s="1"/>
    </row>
    <row r="1522" spans="1:19" x14ac:dyDescent="0.2">
      <c r="A1522" s="39">
        <f t="shared" si="69"/>
        <v>43567</v>
      </c>
      <c r="B1522" s="16">
        <v>0</v>
      </c>
      <c r="C1522" s="16">
        <v>83.77</v>
      </c>
      <c r="D1522" s="16">
        <v>26.51</v>
      </c>
      <c r="E1522" s="16">
        <v>23.61</v>
      </c>
      <c r="F1522" s="16">
        <v>32.270000000000003</v>
      </c>
      <c r="G1522" s="16">
        <v>3.18</v>
      </c>
      <c r="H1522" s="16">
        <v>10.39</v>
      </c>
      <c r="I1522" s="16">
        <v>4.28</v>
      </c>
      <c r="J1522" s="38">
        <v>5.0129999999999999</v>
      </c>
      <c r="K1522" s="16">
        <v>19.940000000000001</v>
      </c>
      <c r="L1522" s="16">
        <v>26.44</v>
      </c>
      <c r="M1522" s="16">
        <v>44.161993145021583</v>
      </c>
      <c r="N1522" s="16">
        <f t="shared" si="68"/>
        <v>2.2147438889178326</v>
      </c>
      <c r="O1522" s="16">
        <v>9.2240000000000002</v>
      </c>
      <c r="P1522" s="124">
        <f t="shared" si="70"/>
        <v>0.46258776328986961</v>
      </c>
      <c r="Q1522" s="16">
        <v>729.54200000000003</v>
      </c>
      <c r="S1522" s="1"/>
    </row>
    <row r="1523" spans="1:19" x14ac:dyDescent="0.2">
      <c r="A1523" s="39">
        <f t="shared" si="69"/>
        <v>43568</v>
      </c>
      <c r="B1523" s="16">
        <v>0</v>
      </c>
      <c r="C1523" s="16">
        <v>90.82</v>
      </c>
      <c r="D1523" s="16">
        <v>25.39</v>
      </c>
      <c r="E1523" s="16">
        <v>23.61</v>
      </c>
      <c r="F1523" s="16">
        <v>30.27</v>
      </c>
      <c r="G1523" s="16">
        <v>3.93</v>
      </c>
      <c r="H1523" s="16">
        <v>9.68</v>
      </c>
      <c r="I1523" s="16">
        <v>347.23</v>
      </c>
      <c r="J1523" s="38">
        <v>3.302</v>
      </c>
      <c r="K1523" s="16">
        <v>13.82</v>
      </c>
      <c r="L1523" s="16">
        <v>26.42</v>
      </c>
      <c r="M1523" s="16">
        <v>30.78519483638858</v>
      </c>
      <c r="N1523" s="16">
        <f t="shared" si="68"/>
        <v>2.2275828391019235</v>
      </c>
      <c r="O1523" s="16">
        <v>6.29</v>
      </c>
      <c r="P1523" s="124">
        <f t="shared" si="70"/>
        <v>0.45513748191027498</v>
      </c>
      <c r="Q1523" s="16">
        <v>729.66700000000003</v>
      </c>
      <c r="S1523" s="1"/>
    </row>
    <row r="1524" spans="1:19" x14ac:dyDescent="0.2">
      <c r="A1524" s="39">
        <f t="shared" si="69"/>
        <v>43569</v>
      </c>
      <c r="B1524" s="16">
        <v>0</v>
      </c>
      <c r="C1524" s="16">
        <v>89.35</v>
      </c>
      <c r="D1524" s="16">
        <v>26.01</v>
      </c>
      <c r="E1524" s="16">
        <v>24.15</v>
      </c>
      <c r="F1524" s="16">
        <v>30.64</v>
      </c>
      <c r="G1524" s="16">
        <v>4.32</v>
      </c>
      <c r="H1524" s="16">
        <v>9.43</v>
      </c>
      <c r="I1524" s="16">
        <v>346.23</v>
      </c>
      <c r="J1524" s="38">
        <v>4.415</v>
      </c>
      <c r="K1524" s="16">
        <v>18.11</v>
      </c>
      <c r="L1524" s="16">
        <v>26.42</v>
      </c>
      <c r="M1524" s="16">
        <v>39.985588474927141</v>
      </c>
      <c r="N1524" s="16">
        <f t="shared" si="68"/>
        <v>2.2079286844244694</v>
      </c>
      <c r="O1524" s="16">
        <v>10.243</v>
      </c>
      <c r="P1524" s="124">
        <f t="shared" si="70"/>
        <v>0.56559911651021544</v>
      </c>
      <c r="Q1524" s="16">
        <v>729.95399999999995</v>
      </c>
      <c r="S1524" s="1"/>
    </row>
    <row r="1525" spans="1:19" x14ac:dyDescent="0.2">
      <c r="A1525" s="39">
        <f t="shared" si="69"/>
        <v>43570</v>
      </c>
      <c r="B1525" s="16">
        <v>0</v>
      </c>
      <c r="C1525" s="16">
        <v>84.98</v>
      </c>
      <c r="D1525" s="16">
        <v>26.45</v>
      </c>
      <c r="E1525" s="16">
        <v>23.95</v>
      </c>
      <c r="F1525" s="16">
        <v>32.200000000000003</v>
      </c>
      <c r="G1525" s="16">
        <v>4.32</v>
      </c>
      <c r="H1525" s="16">
        <v>9.64</v>
      </c>
      <c r="I1525" s="16">
        <v>349.95</v>
      </c>
      <c r="J1525" s="38">
        <v>5.9589999999999996</v>
      </c>
      <c r="K1525" s="16">
        <v>23.94</v>
      </c>
      <c r="L1525" s="16">
        <v>26.5</v>
      </c>
      <c r="M1525" s="16">
        <v>52.466677668270542</v>
      </c>
      <c r="N1525" s="16">
        <f t="shared" si="68"/>
        <v>2.1915905458759624</v>
      </c>
      <c r="O1525" s="16">
        <v>12.093</v>
      </c>
      <c r="P1525" s="124">
        <f t="shared" si="70"/>
        <v>0.50513784461152877</v>
      </c>
      <c r="Q1525" s="16">
        <v>730.68299999999999</v>
      </c>
      <c r="S1525" s="1"/>
    </row>
    <row r="1526" spans="1:19" x14ac:dyDescent="0.2">
      <c r="A1526" s="39">
        <f t="shared" si="69"/>
        <v>43571</v>
      </c>
      <c r="B1526" s="16">
        <v>0</v>
      </c>
      <c r="C1526" s="16">
        <v>83.09</v>
      </c>
      <c r="D1526" s="16">
        <v>26.41</v>
      </c>
      <c r="E1526" s="16">
        <v>23.71</v>
      </c>
      <c r="F1526" s="16">
        <v>31.78</v>
      </c>
      <c r="G1526" s="16">
        <v>3.87</v>
      </c>
      <c r="H1526" s="16">
        <v>10.15</v>
      </c>
      <c r="I1526" s="16">
        <v>1.25</v>
      </c>
      <c r="J1526" s="38">
        <v>4.093</v>
      </c>
      <c r="K1526" s="16">
        <v>14.11</v>
      </c>
      <c r="L1526" s="16">
        <v>26.51</v>
      </c>
      <c r="M1526" s="16">
        <v>31.508449490974218</v>
      </c>
      <c r="N1526" s="16">
        <f t="shared" si="68"/>
        <v>2.2330580787366561</v>
      </c>
      <c r="O1526" s="16">
        <v>5.3339999999999996</v>
      </c>
      <c r="P1526" s="124">
        <f t="shared" si="70"/>
        <v>0.37802976612331679</v>
      </c>
      <c r="Q1526" s="16">
        <v>730.81299999999999</v>
      </c>
      <c r="S1526" s="1"/>
    </row>
    <row r="1527" spans="1:19" x14ac:dyDescent="0.2">
      <c r="A1527" s="39">
        <f t="shared" si="69"/>
        <v>43572</v>
      </c>
      <c r="B1527" s="16">
        <v>0</v>
      </c>
      <c r="C1527" s="16">
        <v>85.55</v>
      </c>
      <c r="D1527" s="16">
        <v>25.89</v>
      </c>
      <c r="E1527" s="16">
        <v>22.95</v>
      </c>
      <c r="F1527" s="16">
        <v>31.67</v>
      </c>
      <c r="G1527" s="16">
        <v>3.9</v>
      </c>
      <c r="H1527" s="16">
        <v>9.7200000000000006</v>
      </c>
      <c r="I1527" s="16">
        <v>349.55</v>
      </c>
      <c r="J1527" s="38">
        <v>4.76</v>
      </c>
      <c r="K1527" s="16">
        <v>18.260000000000002</v>
      </c>
      <c r="L1527" s="16">
        <v>26.52</v>
      </c>
      <c r="M1527" s="16">
        <v>40.987656027654921</v>
      </c>
      <c r="N1527" s="16">
        <f t="shared" si="68"/>
        <v>2.2446690048003788</v>
      </c>
      <c r="O1527" s="16">
        <v>8.6560000000000006</v>
      </c>
      <c r="P1527" s="124">
        <f t="shared" si="70"/>
        <v>0.47404162102957281</v>
      </c>
      <c r="Q1527" s="16">
        <v>730.25800000000004</v>
      </c>
      <c r="S1527" s="1"/>
    </row>
    <row r="1528" spans="1:19" x14ac:dyDescent="0.2">
      <c r="A1528" s="39">
        <f t="shared" si="69"/>
        <v>43573</v>
      </c>
      <c r="B1528" s="16">
        <v>5.46</v>
      </c>
      <c r="C1528" s="16">
        <v>81.3</v>
      </c>
      <c r="D1528" s="16">
        <v>26.36</v>
      </c>
      <c r="E1528" s="16">
        <v>23.65</v>
      </c>
      <c r="F1528" s="16">
        <v>32.799999999999997</v>
      </c>
      <c r="G1528" s="16">
        <v>3.23</v>
      </c>
      <c r="H1528" s="16">
        <v>10.15</v>
      </c>
      <c r="I1528" s="16">
        <v>28.17</v>
      </c>
      <c r="J1528" s="38">
        <v>4.8479999999999999</v>
      </c>
      <c r="K1528" s="16">
        <v>17.87</v>
      </c>
      <c r="L1528" s="16">
        <v>26.54</v>
      </c>
      <c r="M1528" s="16">
        <v>39.544084319517673</v>
      </c>
      <c r="N1528" s="16">
        <f t="shared" si="68"/>
        <v>2.2128754515678608</v>
      </c>
      <c r="O1528" s="16">
        <v>7.6420000000000003</v>
      </c>
      <c r="P1528" s="124">
        <f t="shared" si="70"/>
        <v>0.42764409625069949</v>
      </c>
      <c r="Q1528" s="16">
        <v>729.57100000000003</v>
      </c>
      <c r="S1528" s="1"/>
    </row>
    <row r="1529" spans="1:19" x14ac:dyDescent="0.2">
      <c r="A1529" s="39">
        <f t="shared" si="69"/>
        <v>43574</v>
      </c>
      <c r="B1529" s="16">
        <v>14.350000000000001</v>
      </c>
      <c r="C1529" s="16">
        <v>90.3</v>
      </c>
      <c r="D1529" s="16">
        <v>25.63</v>
      </c>
      <c r="E1529" s="16">
        <v>23.27</v>
      </c>
      <c r="F1529" s="16">
        <v>30.95</v>
      </c>
      <c r="G1529" s="16">
        <v>3.82</v>
      </c>
      <c r="H1529" s="16">
        <v>9.4499999999999993</v>
      </c>
      <c r="I1529" s="16">
        <v>342.89</v>
      </c>
      <c r="J1529" s="38">
        <v>4.1660000000000004</v>
      </c>
      <c r="K1529" s="16">
        <v>17.46</v>
      </c>
      <c r="L1529" s="16">
        <v>26.38</v>
      </c>
      <c r="M1529" s="16">
        <v>39.228465008419683</v>
      </c>
      <c r="N1529" s="16">
        <f t="shared" si="68"/>
        <v>2.2467620279736358</v>
      </c>
      <c r="O1529" s="16">
        <v>9.61</v>
      </c>
      <c r="P1529" s="124">
        <f t="shared" si="70"/>
        <v>0.55040091638029776</v>
      </c>
      <c r="Q1529" s="16">
        <v>730.07899999999995</v>
      </c>
      <c r="S1529" s="1"/>
    </row>
    <row r="1530" spans="1:19" x14ac:dyDescent="0.2">
      <c r="A1530" s="39">
        <f t="shared" si="69"/>
        <v>43575</v>
      </c>
      <c r="B1530" s="16">
        <v>13.59</v>
      </c>
      <c r="C1530" s="16">
        <v>91.21</v>
      </c>
      <c r="D1530" s="16">
        <v>25.3</v>
      </c>
      <c r="E1530" s="16">
        <v>22.13</v>
      </c>
      <c r="F1530" s="16">
        <v>30.5</v>
      </c>
      <c r="G1530" s="16">
        <v>4.1399999999999997</v>
      </c>
      <c r="H1530" s="16">
        <v>9.58</v>
      </c>
      <c r="I1530" s="16">
        <v>342.38</v>
      </c>
      <c r="J1530" s="38">
        <v>4.1989999999999998</v>
      </c>
      <c r="K1530" s="16">
        <v>17.36</v>
      </c>
      <c r="L1530" s="16">
        <v>26.43</v>
      </c>
      <c r="M1530" s="16">
        <v>39.030349738683107</v>
      </c>
      <c r="N1530" s="16">
        <f t="shared" si="68"/>
        <v>2.2482920356384279</v>
      </c>
      <c r="O1530" s="16">
        <v>10.396000000000001</v>
      </c>
      <c r="P1530" s="124">
        <f t="shared" si="70"/>
        <v>0.59884792626728112</v>
      </c>
      <c r="Q1530" s="16">
        <v>731.22900000000004</v>
      </c>
      <c r="S1530" s="1"/>
    </row>
    <row r="1531" spans="1:19" x14ac:dyDescent="0.2">
      <c r="A1531" s="39">
        <f t="shared" si="69"/>
        <v>43576</v>
      </c>
      <c r="B1531" s="16">
        <v>32.510000000000005</v>
      </c>
      <c r="C1531" s="16">
        <v>96.81</v>
      </c>
      <c r="D1531" s="16">
        <v>24.51</v>
      </c>
      <c r="E1531" s="16">
        <v>21.9</v>
      </c>
      <c r="F1531" s="16">
        <v>28.63</v>
      </c>
      <c r="G1531" s="16">
        <v>3.37</v>
      </c>
      <c r="H1531" s="16">
        <v>8.98</v>
      </c>
      <c r="I1531" s="16">
        <v>324.51</v>
      </c>
      <c r="J1531" s="38">
        <v>2.8780000000000001</v>
      </c>
      <c r="K1531" s="16">
        <v>13.63</v>
      </c>
      <c r="L1531" s="16">
        <v>26.3</v>
      </c>
      <c r="M1531" s="16">
        <v>31.284587012174622</v>
      </c>
      <c r="N1531" s="16">
        <f t="shared" si="68"/>
        <v>2.2952741755080428</v>
      </c>
      <c r="O1531" s="16">
        <v>9.484</v>
      </c>
      <c r="P1531" s="124">
        <f t="shared" si="70"/>
        <v>0.6958180484225972</v>
      </c>
      <c r="Q1531" s="16">
        <v>731.50800000000004</v>
      </c>
      <c r="S1531" s="1"/>
    </row>
    <row r="1532" spans="1:19" x14ac:dyDescent="0.2">
      <c r="A1532" s="39">
        <f t="shared" si="69"/>
        <v>43577</v>
      </c>
      <c r="B1532" s="16">
        <v>3.4299999999999997</v>
      </c>
      <c r="C1532" s="16">
        <v>86.8</v>
      </c>
      <c r="D1532" s="16">
        <v>25.67</v>
      </c>
      <c r="E1532" s="16">
        <v>22.77</v>
      </c>
      <c r="F1532" s="16">
        <v>30.06</v>
      </c>
      <c r="G1532" s="16">
        <v>3.78</v>
      </c>
      <c r="H1532" s="16">
        <v>10.9</v>
      </c>
      <c r="I1532" s="16">
        <v>28.89</v>
      </c>
      <c r="J1532" s="38">
        <v>4.7060000000000004</v>
      </c>
      <c r="K1532" s="16">
        <v>18.28</v>
      </c>
      <c r="L1532" s="16">
        <v>26.42</v>
      </c>
      <c r="M1532" s="16">
        <v>41.906952351247227</v>
      </c>
      <c r="N1532" s="16">
        <f t="shared" si="68"/>
        <v>2.292502863853787</v>
      </c>
      <c r="O1532" s="16">
        <v>11.789</v>
      </c>
      <c r="P1532" s="124">
        <f t="shared" si="70"/>
        <v>0.64491247264770235</v>
      </c>
      <c r="Q1532" s="16">
        <v>730.8</v>
      </c>
      <c r="S1532" s="1"/>
    </row>
    <row r="1533" spans="1:19" x14ac:dyDescent="0.2">
      <c r="A1533" s="39">
        <f t="shared" si="69"/>
        <v>43578</v>
      </c>
      <c r="B1533" s="16">
        <v>0</v>
      </c>
      <c r="C1533" s="16">
        <v>84.76</v>
      </c>
      <c r="D1533" s="16">
        <v>25.54</v>
      </c>
      <c r="E1533" s="16">
        <v>23.31</v>
      </c>
      <c r="F1533" s="16">
        <v>30.25</v>
      </c>
      <c r="G1533" s="16">
        <v>4.58</v>
      </c>
      <c r="H1533" s="16">
        <v>11.98</v>
      </c>
      <c r="I1533" s="16">
        <v>355.38</v>
      </c>
      <c r="J1533" s="38">
        <v>5.5620000000000003</v>
      </c>
      <c r="K1533" s="16">
        <v>22.59</v>
      </c>
      <c r="L1533" s="16">
        <v>26.46</v>
      </c>
      <c r="M1533" s="16">
        <v>50.62203701895703</v>
      </c>
      <c r="N1533" s="16">
        <f t="shared" si="68"/>
        <v>2.240904693180922</v>
      </c>
      <c r="O1533" s="16">
        <v>12.579000000000001</v>
      </c>
      <c r="P1533" s="124">
        <f t="shared" si="70"/>
        <v>0.55683930942895088</v>
      </c>
      <c r="Q1533" s="16">
        <v>730.85799999999995</v>
      </c>
      <c r="S1533" s="1"/>
    </row>
    <row r="1534" spans="1:19" x14ac:dyDescent="0.2">
      <c r="A1534" s="39">
        <f t="shared" si="69"/>
        <v>43579</v>
      </c>
      <c r="B1534" s="16">
        <v>0</v>
      </c>
      <c r="C1534" s="16">
        <v>80.400000000000006</v>
      </c>
      <c r="D1534" s="16">
        <v>25.76</v>
      </c>
      <c r="E1534" s="16">
        <v>22.72</v>
      </c>
      <c r="F1534" s="16">
        <v>30.63</v>
      </c>
      <c r="G1534" s="16">
        <v>3.61</v>
      </c>
      <c r="H1534" s="16">
        <v>10.84</v>
      </c>
      <c r="I1534" s="16">
        <v>356.12</v>
      </c>
      <c r="J1534" s="38">
        <v>5.7750000000000004</v>
      </c>
      <c r="K1534" s="16">
        <v>22.36</v>
      </c>
      <c r="L1534" s="16">
        <v>26.56</v>
      </c>
      <c r="M1534" s="16">
        <v>49.586705454520313</v>
      </c>
      <c r="N1534" s="16">
        <f t="shared" si="68"/>
        <v>2.2176523011860607</v>
      </c>
      <c r="O1534" s="16">
        <v>11.369</v>
      </c>
      <c r="P1534" s="124">
        <f t="shared" si="70"/>
        <v>0.50845259391771025</v>
      </c>
      <c r="Q1534" s="16">
        <v>730.69200000000001</v>
      </c>
      <c r="S1534" s="1"/>
    </row>
    <row r="1535" spans="1:19" x14ac:dyDescent="0.2">
      <c r="A1535" s="39">
        <f t="shared" si="69"/>
        <v>43580</v>
      </c>
      <c r="B1535" s="16">
        <v>0</v>
      </c>
      <c r="C1535" s="16">
        <v>83.65</v>
      </c>
      <c r="D1535" s="16">
        <v>25.83</v>
      </c>
      <c r="E1535" s="16">
        <v>22.92</v>
      </c>
      <c r="F1535" s="16">
        <v>31.85</v>
      </c>
      <c r="G1535" s="16">
        <v>3.83</v>
      </c>
      <c r="H1535" s="16">
        <v>9.92</v>
      </c>
      <c r="I1535" s="16">
        <v>353.3</v>
      </c>
      <c r="J1535" s="38">
        <v>5.8360000000000003</v>
      </c>
      <c r="K1535" s="16">
        <v>24.31</v>
      </c>
      <c r="L1535" s="16">
        <v>26.46</v>
      </c>
      <c r="M1535" s="16">
        <v>53.273221952174119</v>
      </c>
      <c r="N1535" s="16">
        <f t="shared" si="68"/>
        <v>2.1914118450092195</v>
      </c>
      <c r="O1535" s="16">
        <v>12.561</v>
      </c>
      <c r="P1535" s="124">
        <f t="shared" si="70"/>
        <v>0.51670094611271089</v>
      </c>
      <c r="Q1535" s="16">
        <v>730.68799999999999</v>
      </c>
      <c r="S1535" s="1"/>
    </row>
    <row r="1536" spans="1:19" x14ac:dyDescent="0.2">
      <c r="A1536" s="39">
        <f t="shared" si="69"/>
        <v>43581</v>
      </c>
      <c r="B1536" s="16">
        <v>0</v>
      </c>
      <c r="C1536" s="16">
        <v>88.83</v>
      </c>
      <c r="D1536" s="16">
        <v>26.17</v>
      </c>
      <c r="E1536" s="16">
        <v>23.81</v>
      </c>
      <c r="F1536" s="16">
        <v>31.31</v>
      </c>
      <c r="G1536" s="16">
        <v>4.1399999999999997</v>
      </c>
      <c r="H1536" s="16">
        <v>10.23</v>
      </c>
      <c r="I1536" s="16">
        <v>347.76</v>
      </c>
      <c r="J1536" s="38">
        <v>5.41</v>
      </c>
      <c r="K1536" s="16">
        <v>23.16</v>
      </c>
      <c r="L1536" s="16">
        <v>26.3</v>
      </c>
      <c r="M1536" s="16">
        <v>51.314792462806949</v>
      </c>
      <c r="N1536" s="16">
        <f t="shared" si="68"/>
        <v>2.2156646141108354</v>
      </c>
      <c r="O1536" s="16">
        <v>12.914</v>
      </c>
      <c r="P1536" s="124">
        <f t="shared" si="70"/>
        <v>0.55759930915371325</v>
      </c>
      <c r="Q1536" s="16">
        <v>730.81299999999999</v>
      </c>
      <c r="S1536" s="1"/>
    </row>
    <row r="1537" spans="1:19" x14ac:dyDescent="0.2">
      <c r="A1537" s="39">
        <f t="shared" si="69"/>
        <v>43582</v>
      </c>
      <c r="B1537" s="16">
        <v>3.4299999999999997</v>
      </c>
      <c r="C1537" s="16">
        <v>92.31</v>
      </c>
      <c r="D1537" s="16">
        <v>25.94</v>
      </c>
      <c r="E1537" s="16">
        <v>23.92</v>
      </c>
      <c r="F1537" s="16">
        <v>29.81</v>
      </c>
      <c r="G1537" s="16">
        <v>4.57</v>
      </c>
      <c r="H1537" s="16">
        <v>10.130000000000001</v>
      </c>
      <c r="I1537" s="16">
        <v>344.88</v>
      </c>
      <c r="J1537" s="38">
        <v>3.87</v>
      </c>
      <c r="K1537" s="16">
        <v>16.84</v>
      </c>
      <c r="L1537" s="16">
        <v>26.28</v>
      </c>
      <c r="M1537" s="16">
        <v>37.818675712173849</v>
      </c>
      <c r="N1537" s="16">
        <f t="shared" si="68"/>
        <v>2.2457645909841952</v>
      </c>
      <c r="O1537" s="16">
        <v>10.208</v>
      </c>
      <c r="P1537" s="124">
        <f t="shared" si="70"/>
        <v>0.60617577197149641</v>
      </c>
      <c r="Q1537" s="16">
        <v>730.00400000000002</v>
      </c>
      <c r="S1537" s="1"/>
    </row>
    <row r="1538" spans="1:19" x14ac:dyDescent="0.2">
      <c r="A1538" s="39">
        <f t="shared" si="69"/>
        <v>43583</v>
      </c>
      <c r="B1538" s="16">
        <v>0</v>
      </c>
      <c r="C1538" s="16">
        <v>90.52</v>
      </c>
      <c r="D1538" s="16">
        <v>26.56</v>
      </c>
      <c r="E1538" s="16">
        <v>24.05</v>
      </c>
      <c r="F1538" s="16">
        <v>30.94</v>
      </c>
      <c r="G1538" s="16">
        <v>3.82</v>
      </c>
      <c r="H1538" s="16">
        <v>10.58</v>
      </c>
      <c r="I1538" s="16">
        <v>2.78</v>
      </c>
      <c r="J1538" s="38">
        <v>4.0819999999999999</v>
      </c>
      <c r="K1538" s="16">
        <v>16.86</v>
      </c>
      <c r="L1538" s="16">
        <v>26.22</v>
      </c>
      <c r="M1538" s="16">
        <v>38.267091870016337</v>
      </c>
      <c r="N1538" s="16">
        <f t="shared" si="68"/>
        <v>2.2696970266913605</v>
      </c>
      <c r="O1538" s="16">
        <v>10.316000000000001</v>
      </c>
      <c r="P1538" s="124">
        <f t="shared" si="70"/>
        <v>0.61186239620403327</v>
      </c>
      <c r="Q1538" s="16">
        <v>728.97500000000002</v>
      </c>
      <c r="S1538" s="1"/>
    </row>
    <row r="1539" spans="1:19" x14ac:dyDescent="0.2">
      <c r="A1539" s="39">
        <f t="shared" si="69"/>
        <v>43584</v>
      </c>
      <c r="B1539" s="16">
        <v>0</v>
      </c>
      <c r="C1539" s="16">
        <v>84.76</v>
      </c>
      <c r="D1539" s="16">
        <v>27.37</v>
      </c>
      <c r="E1539" s="16">
        <v>24.61</v>
      </c>
      <c r="F1539" s="16">
        <v>33.85</v>
      </c>
      <c r="G1539" s="16">
        <v>3.4</v>
      </c>
      <c r="H1539" s="16">
        <v>9.15</v>
      </c>
      <c r="I1539" s="16">
        <v>15.96</v>
      </c>
      <c r="J1539" s="38">
        <v>5.22</v>
      </c>
      <c r="K1539" s="16">
        <v>19.97</v>
      </c>
      <c r="L1539" s="16">
        <v>26.26</v>
      </c>
      <c r="M1539" s="16">
        <v>44.646783715667866</v>
      </c>
      <c r="N1539" s="16">
        <f t="shared" si="68"/>
        <v>2.2356927248706993</v>
      </c>
      <c r="O1539" s="16">
        <v>11.09</v>
      </c>
      <c r="P1539" s="124">
        <f t="shared" si="70"/>
        <v>0.55533299949924886</v>
      </c>
      <c r="Q1539" s="16">
        <v>728.87099999999998</v>
      </c>
      <c r="S1539" s="1"/>
    </row>
    <row r="1540" spans="1:19" x14ac:dyDescent="0.2">
      <c r="A1540" s="39">
        <f t="shared" si="69"/>
        <v>43585</v>
      </c>
      <c r="B1540" s="16">
        <v>0.51</v>
      </c>
      <c r="C1540" s="16">
        <v>91.31</v>
      </c>
      <c r="D1540" s="16">
        <v>26.27</v>
      </c>
      <c r="E1540" s="16">
        <v>24.23</v>
      </c>
      <c r="F1540" s="16">
        <v>30.14</v>
      </c>
      <c r="G1540" s="16">
        <v>2.93</v>
      </c>
      <c r="H1540" s="16">
        <v>6.7</v>
      </c>
      <c r="I1540" s="16">
        <v>11.18</v>
      </c>
      <c r="J1540" s="38">
        <v>2.8620000000000001</v>
      </c>
      <c r="K1540" s="16">
        <v>11.79</v>
      </c>
      <c r="L1540" s="16">
        <v>26.2</v>
      </c>
      <c r="M1540" s="16">
        <v>27.305779211634281</v>
      </c>
      <c r="N1540" s="16">
        <f t="shared" si="68"/>
        <v>2.3160118076025684</v>
      </c>
      <c r="O1540" s="16">
        <v>6.28</v>
      </c>
      <c r="P1540" s="124">
        <f t="shared" si="70"/>
        <v>0.53265479219677703</v>
      </c>
      <c r="Q1540" s="16">
        <v>729.346</v>
      </c>
      <c r="S1540" s="1"/>
    </row>
    <row r="1541" spans="1:19" x14ac:dyDescent="0.2">
      <c r="A1541" s="39">
        <f t="shared" si="69"/>
        <v>43586</v>
      </c>
      <c r="B1541" s="16">
        <v>0</v>
      </c>
      <c r="C1541" s="16">
        <v>86.494</v>
      </c>
      <c r="D1541" s="16">
        <v>27.079000000000001</v>
      </c>
      <c r="E1541" s="16">
        <v>24.48</v>
      </c>
      <c r="F1541" s="16">
        <v>33.880000000000003</v>
      </c>
      <c r="G1541" s="16">
        <v>3.3279999999999998</v>
      </c>
      <c r="H1541" s="16">
        <v>8.06</v>
      </c>
      <c r="I1541" s="16">
        <v>357.85399999999998</v>
      </c>
      <c r="J1541" s="38">
        <v>4.2050000000000001</v>
      </c>
      <c r="K1541" s="16">
        <v>16.422000000000001</v>
      </c>
      <c r="L1541" s="16">
        <v>26.207000000000001</v>
      </c>
      <c r="M1541" s="16">
        <v>36.656768103182365</v>
      </c>
      <c r="N1541" s="16">
        <f t="shared" si="68"/>
        <v>2.2321744064780393</v>
      </c>
      <c r="O1541" s="16">
        <v>8.8000000000000007</v>
      </c>
      <c r="P1541" s="124">
        <f t="shared" si="70"/>
        <v>0.53586652052125205</v>
      </c>
      <c r="Q1541" s="16">
        <v>729.44600000000003</v>
      </c>
      <c r="S1541" s="1"/>
    </row>
    <row r="1542" spans="1:19" x14ac:dyDescent="0.2">
      <c r="A1542" s="39">
        <f t="shared" si="69"/>
        <v>43587</v>
      </c>
      <c r="B1542" s="16">
        <v>0</v>
      </c>
      <c r="C1542" s="16">
        <v>86.736999999999995</v>
      </c>
      <c r="D1542" s="16">
        <v>26.725000000000001</v>
      </c>
      <c r="E1542" s="16">
        <v>24.39</v>
      </c>
      <c r="F1542" s="16">
        <v>31.18</v>
      </c>
      <c r="G1542" s="16">
        <v>4.3209999999999997</v>
      </c>
      <c r="H1542" s="16">
        <v>10.72</v>
      </c>
      <c r="I1542" s="16">
        <v>352.18099999999998</v>
      </c>
      <c r="J1542" s="38">
        <v>5.3630000000000004</v>
      </c>
      <c r="K1542" s="16">
        <v>21.544</v>
      </c>
      <c r="L1542" s="16">
        <v>26.23</v>
      </c>
      <c r="M1542" s="16">
        <v>47.201978215096325</v>
      </c>
      <c r="N1542" s="16">
        <f t="shared" si="68"/>
        <v>2.1909570281793691</v>
      </c>
      <c r="O1542" s="16">
        <v>12.154999999999999</v>
      </c>
      <c r="P1542" s="124">
        <f t="shared" si="70"/>
        <v>0.56419420720386182</v>
      </c>
      <c r="Q1542" s="16">
        <v>729.31299999999999</v>
      </c>
      <c r="S1542" s="1"/>
    </row>
    <row r="1543" spans="1:19" x14ac:dyDescent="0.2">
      <c r="A1543" s="39">
        <f t="shared" si="69"/>
        <v>43588</v>
      </c>
      <c r="B1543" s="16">
        <v>0</v>
      </c>
      <c r="C1543" s="16">
        <v>90.103999999999999</v>
      </c>
      <c r="D1543" s="16">
        <v>26.422999999999998</v>
      </c>
      <c r="E1543" s="16">
        <v>23.89</v>
      </c>
      <c r="F1543" s="16">
        <v>30.65</v>
      </c>
      <c r="G1543" s="16">
        <v>3.8239999999999998</v>
      </c>
      <c r="H1543" s="16">
        <v>8.5299999999999994</v>
      </c>
      <c r="I1543" s="16">
        <v>344.24200000000002</v>
      </c>
      <c r="J1543" s="38">
        <v>3.9620000000000002</v>
      </c>
      <c r="K1543" s="16">
        <v>16.143000000000001</v>
      </c>
      <c r="L1543" s="16">
        <v>26.164000000000001</v>
      </c>
      <c r="M1543" s="16">
        <v>36.269868766993802</v>
      </c>
      <c r="N1543" s="16">
        <f t="shared" si="68"/>
        <v>2.2467861467505297</v>
      </c>
      <c r="O1543" s="16">
        <v>8.8369999999999997</v>
      </c>
      <c r="P1543" s="124">
        <f t="shared" si="70"/>
        <v>0.5474199343368642</v>
      </c>
      <c r="Q1543" s="16">
        <v>729.21699999999998</v>
      </c>
      <c r="S1543" s="1"/>
    </row>
    <row r="1544" spans="1:19" x14ac:dyDescent="0.2">
      <c r="A1544" s="39">
        <f t="shared" si="69"/>
        <v>43589</v>
      </c>
      <c r="B1544" s="16">
        <v>0</v>
      </c>
      <c r="C1544" s="16">
        <v>88.141000000000005</v>
      </c>
      <c r="D1544" s="16">
        <v>26.829000000000001</v>
      </c>
      <c r="E1544" s="16">
        <v>24.35</v>
      </c>
      <c r="F1544" s="16">
        <v>31.9</v>
      </c>
      <c r="G1544" s="16">
        <v>3.6269999999999998</v>
      </c>
      <c r="H1544" s="16">
        <v>10.02</v>
      </c>
      <c r="I1544" s="16">
        <v>354.93200000000002</v>
      </c>
      <c r="J1544" s="38">
        <v>4.7480000000000002</v>
      </c>
      <c r="K1544" s="16">
        <v>19.027999999999999</v>
      </c>
      <c r="L1544" s="16">
        <v>26.187999999999999</v>
      </c>
      <c r="M1544" s="16">
        <v>42.225941263531325</v>
      </c>
      <c r="N1544" s="16">
        <f t="shared" si="68"/>
        <v>2.2191476384029496</v>
      </c>
      <c r="O1544" s="16">
        <v>11.172000000000001</v>
      </c>
      <c r="P1544" s="124">
        <f t="shared" si="70"/>
        <v>0.58713474879125505</v>
      </c>
      <c r="Q1544" s="16">
        <v>729.08799999999997</v>
      </c>
      <c r="S1544" s="1"/>
    </row>
    <row r="1545" spans="1:19" x14ac:dyDescent="0.2">
      <c r="A1545" s="39">
        <f t="shared" si="69"/>
        <v>43590</v>
      </c>
      <c r="B1545" s="16">
        <v>0</v>
      </c>
      <c r="C1545" s="16">
        <v>91.397999999999996</v>
      </c>
      <c r="D1545" s="16">
        <v>26.536000000000001</v>
      </c>
      <c r="E1545" s="16">
        <v>24.41</v>
      </c>
      <c r="F1545" s="16">
        <v>30.32</v>
      </c>
      <c r="G1545" s="16">
        <v>3.3090000000000002</v>
      </c>
      <c r="H1545" s="16">
        <v>9.39</v>
      </c>
      <c r="I1545" s="16">
        <v>341.46899999999999</v>
      </c>
      <c r="J1545" s="38">
        <v>4.0430000000000001</v>
      </c>
      <c r="K1545" s="16">
        <v>17.248000000000001</v>
      </c>
      <c r="L1545" s="16">
        <v>26.074999999999999</v>
      </c>
      <c r="M1545" s="16">
        <v>38.121767018861995</v>
      </c>
      <c r="N1545" s="16">
        <f t="shared" si="68"/>
        <v>2.2102137650082323</v>
      </c>
      <c r="O1545" s="16">
        <v>9.5960000000000001</v>
      </c>
      <c r="P1545" s="124">
        <f t="shared" si="70"/>
        <v>0.55635435992578841</v>
      </c>
      <c r="Q1545" s="16">
        <v>728.44600000000003</v>
      </c>
      <c r="S1545" s="1"/>
    </row>
    <row r="1546" spans="1:19" x14ac:dyDescent="0.2">
      <c r="A1546" s="39">
        <f t="shared" si="69"/>
        <v>43591</v>
      </c>
      <c r="B1546" s="16">
        <v>6.0960000000000001</v>
      </c>
      <c r="C1546" s="16">
        <v>90.298000000000002</v>
      </c>
      <c r="D1546" s="16">
        <v>26.562999999999999</v>
      </c>
      <c r="E1546" s="16">
        <v>24.31</v>
      </c>
      <c r="F1546" s="16">
        <v>31.89</v>
      </c>
      <c r="G1546" s="16">
        <v>2.6920000000000002</v>
      </c>
      <c r="H1546" s="16">
        <v>8.4700000000000006</v>
      </c>
      <c r="I1546" s="16">
        <v>351.79199999999997</v>
      </c>
      <c r="J1546" s="38">
        <v>3.1419999999999999</v>
      </c>
      <c r="K1546" s="16">
        <v>12.868</v>
      </c>
      <c r="L1546" s="16">
        <v>26.079000000000001</v>
      </c>
      <c r="M1546" s="16">
        <v>29.162429465175173</v>
      </c>
      <c r="N1546" s="16">
        <f t="shared" si="68"/>
        <v>2.2662752148877194</v>
      </c>
      <c r="O1546" s="16">
        <v>6.827</v>
      </c>
      <c r="P1546" s="124">
        <f t="shared" si="70"/>
        <v>0.53054087659309912</v>
      </c>
      <c r="Q1546" s="16">
        <v>729.375</v>
      </c>
      <c r="S1546" s="1"/>
    </row>
    <row r="1547" spans="1:19" x14ac:dyDescent="0.2">
      <c r="A1547" s="39">
        <f t="shared" si="69"/>
        <v>43592</v>
      </c>
      <c r="B1547" s="16">
        <v>0.38100000000000001</v>
      </c>
      <c r="C1547" s="16">
        <v>91.552000000000007</v>
      </c>
      <c r="D1547" s="16">
        <v>26.716000000000001</v>
      </c>
      <c r="E1547" s="16">
        <v>24.42</v>
      </c>
      <c r="F1547" s="16">
        <v>32.56</v>
      </c>
      <c r="G1547" s="16">
        <v>2.4950000000000001</v>
      </c>
      <c r="H1547" s="16">
        <v>7.72</v>
      </c>
      <c r="I1547" s="16">
        <v>344.61700000000002</v>
      </c>
      <c r="J1547" s="38">
        <v>3.6030000000000002</v>
      </c>
      <c r="K1547" s="16">
        <v>15.289</v>
      </c>
      <c r="L1547" s="16">
        <v>25.991</v>
      </c>
      <c r="M1547" s="16">
        <v>34.51758975019159</v>
      </c>
      <c r="N1547" s="16">
        <f t="shared" ref="N1547:N1610" si="71">M1547/K1547</f>
        <v>2.257674782535914</v>
      </c>
      <c r="O1547" s="16">
        <v>8.8569999999999993</v>
      </c>
      <c r="P1547" s="124">
        <f t="shared" si="70"/>
        <v>0.57930538295506573</v>
      </c>
      <c r="Q1547" s="16">
        <v>729.67499999999995</v>
      </c>
      <c r="S1547" s="1"/>
    </row>
    <row r="1548" spans="1:19" x14ac:dyDescent="0.2">
      <c r="A1548" s="39">
        <f t="shared" si="69"/>
        <v>43593</v>
      </c>
      <c r="B1548" s="16">
        <v>2.4130000000000003</v>
      </c>
      <c r="C1548" s="16">
        <v>93.353999999999999</v>
      </c>
      <c r="D1548" s="16">
        <v>25.744</v>
      </c>
      <c r="E1548" s="16">
        <v>24.29</v>
      </c>
      <c r="F1548" s="16">
        <v>32.26</v>
      </c>
      <c r="G1548" s="16">
        <v>2.7429999999999999</v>
      </c>
      <c r="H1548" s="16">
        <v>9.09</v>
      </c>
      <c r="I1548" s="16">
        <v>32.521000000000001</v>
      </c>
      <c r="J1548" s="38">
        <v>2.1749999999999998</v>
      </c>
      <c r="K1548" s="16">
        <v>8.4949999999999992</v>
      </c>
      <c r="L1548" s="16">
        <v>26.094999999999999</v>
      </c>
      <c r="M1548" s="16">
        <v>20.463588003182974</v>
      </c>
      <c r="N1548" s="16">
        <f t="shared" si="71"/>
        <v>2.4088979403393731</v>
      </c>
      <c r="O1548" s="16">
        <v>4.5720000000000001</v>
      </c>
      <c r="P1548" s="124">
        <f t="shared" si="70"/>
        <v>0.53819894055326667</v>
      </c>
      <c r="Q1548" s="16">
        <v>729.4</v>
      </c>
      <c r="S1548" s="1"/>
    </row>
    <row r="1549" spans="1:19" x14ac:dyDescent="0.2">
      <c r="A1549" s="39">
        <f t="shared" si="69"/>
        <v>43594</v>
      </c>
      <c r="B1549" s="16">
        <v>30.353000000000002</v>
      </c>
      <c r="C1549" s="16">
        <v>97.96</v>
      </c>
      <c r="D1549" s="16">
        <v>24.896000000000001</v>
      </c>
      <c r="E1549" s="16">
        <v>23.48</v>
      </c>
      <c r="F1549" s="16">
        <v>29.2</v>
      </c>
      <c r="G1549" s="16">
        <v>1.677</v>
      </c>
      <c r="H1549" s="16">
        <v>5.92</v>
      </c>
      <c r="I1549" s="16">
        <v>319.65199999999999</v>
      </c>
      <c r="J1549" s="38">
        <v>1.157</v>
      </c>
      <c r="K1549" s="16">
        <v>5.2610000000000001</v>
      </c>
      <c r="L1549" s="16">
        <v>26.047000000000001</v>
      </c>
      <c r="M1549" s="16">
        <v>12.915422146228595</v>
      </c>
      <c r="N1549" s="16">
        <f t="shared" si="71"/>
        <v>2.4549367318434889</v>
      </c>
      <c r="O1549" s="16">
        <v>3.1560000000000001</v>
      </c>
      <c r="P1549" s="124">
        <f t="shared" si="70"/>
        <v>0.59988595324082872</v>
      </c>
      <c r="Q1549" s="16">
        <v>729.66300000000001</v>
      </c>
      <c r="S1549" s="1"/>
    </row>
    <row r="1550" spans="1:19" x14ac:dyDescent="0.2">
      <c r="A1550" s="39">
        <f t="shared" ref="A1550:A1613" si="72">A1549+1</f>
        <v>43595</v>
      </c>
      <c r="B1550" s="16">
        <v>15.620999999999999</v>
      </c>
      <c r="C1550" s="16">
        <v>94.572000000000003</v>
      </c>
      <c r="D1550" s="16">
        <v>25.202000000000002</v>
      </c>
      <c r="E1550" s="16">
        <v>22.98</v>
      </c>
      <c r="F1550" s="16">
        <v>29.21</v>
      </c>
      <c r="G1550" s="16">
        <v>1.86</v>
      </c>
      <c r="H1550" s="16">
        <v>6.31</v>
      </c>
      <c r="I1550" s="16">
        <v>188.488</v>
      </c>
      <c r="J1550" s="38">
        <v>2.7280000000000002</v>
      </c>
      <c r="K1550" s="16">
        <v>12.462</v>
      </c>
      <c r="L1550" s="16">
        <v>26.024000000000001</v>
      </c>
      <c r="M1550" s="16">
        <v>29.28745030918251</v>
      </c>
      <c r="N1550" s="16">
        <f t="shared" si="71"/>
        <v>2.3501404517077926</v>
      </c>
      <c r="O1550" s="16">
        <v>8.2409999999999997</v>
      </c>
      <c r="P1550" s="124">
        <f t="shared" si="70"/>
        <v>0.66129032258064513</v>
      </c>
      <c r="Q1550" s="16">
        <v>729.81299999999999</v>
      </c>
      <c r="S1550" s="1"/>
    </row>
    <row r="1551" spans="1:19" x14ac:dyDescent="0.2">
      <c r="A1551" s="39">
        <f t="shared" si="72"/>
        <v>43596</v>
      </c>
      <c r="B1551" s="16">
        <v>12.192</v>
      </c>
      <c r="C1551" s="16">
        <v>92.51</v>
      </c>
      <c r="D1551" s="16">
        <v>25.402999999999999</v>
      </c>
      <c r="E1551" s="16">
        <v>23.59</v>
      </c>
      <c r="F1551" s="16">
        <v>29.72</v>
      </c>
      <c r="G1551" s="16">
        <v>1.7230000000000001</v>
      </c>
      <c r="H1551" s="16">
        <v>7.8</v>
      </c>
      <c r="I1551" s="16">
        <v>118.23699999999999</v>
      </c>
      <c r="J1551" s="38">
        <v>2.2389999999999999</v>
      </c>
      <c r="K1551" s="16">
        <v>9.8160000000000007</v>
      </c>
      <c r="L1551" s="16">
        <v>26.04</v>
      </c>
      <c r="M1551" s="16">
        <v>23.287227397104044</v>
      </c>
      <c r="N1551" s="16">
        <f t="shared" si="71"/>
        <v>2.3723744292078282</v>
      </c>
      <c r="O1551" s="16">
        <v>5.5549999999999997</v>
      </c>
      <c r="P1551" s="124">
        <f t="shared" si="70"/>
        <v>0.5659127954360228</v>
      </c>
      <c r="Q1551" s="16">
        <v>730.02499999999998</v>
      </c>
      <c r="S1551" s="1"/>
    </row>
    <row r="1552" spans="1:19" x14ac:dyDescent="0.2">
      <c r="A1552" s="39">
        <f t="shared" si="72"/>
        <v>43597</v>
      </c>
      <c r="B1552" s="16">
        <v>0.38100000000000001</v>
      </c>
      <c r="C1552" s="16">
        <v>91.391999999999996</v>
      </c>
      <c r="D1552" s="16">
        <v>26.274000000000001</v>
      </c>
      <c r="E1552" s="16">
        <v>23.85</v>
      </c>
      <c r="F1552" s="16">
        <v>30.83</v>
      </c>
      <c r="G1552" s="16">
        <v>2.847</v>
      </c>
      <c r="H1552" s="16">
        <v>8.57</v>
      </c>
      <c r="I1552" s="16">
        <v>340.10599999999999</v>
      </c>
      <c r="J1552" s="38">
        <v>5.0750000000000002</v>
      </c>
      <c r="K1552" s="16">
        <v>22.271000000000001</v>
      </c>
      <c r="L1552" s="16">
        <v>25.981999999999999</v>
      </c>
      <c r="M1552" s="16">
        <v>49.418225395215337</v>
      </c>
      <c r="N1552" s="16">
        <f t="shared" si="71"/>
        <v>2.2189495485256763</v>
      </c>
      <c r="O1552" s="16">
        <v>13.204000000000001</v>
      </c>
      <c r="P1552" s="124">
        <f t="shared" si="70"/>
        <v>0.59287863140406805</v>
      </c>
      <c r="Q1552" s="16">
        <v>729.81700000000001</v>
      </c>
      <c r="S1552" s="1"/>
    </row>
    <row r="1553" spans="1:19" x14ac:dyDescent="0.2">
      <c r="A1553" s="39">
        <f t="shared" si="72"/>
        <v>43598</v>
      </c>
      <c r="B1553" s="16">
        <v>0.63500000000000001</v>
      </c>
      <c r="C1553" s="16">
        <v>92.831000000000003</v>
      </c>
      <c r="D1553" s="16">
        <v>26.308</v>
      </c>
      <c r="E1553" s="16">
        <v>24.2</v>
      </c>
      <c r="F1553" s="16">
        <v>31.88</v>
      </c>
      <c r="G1553" s="16">
        <v>2.5939999999999999</v>
      </c>
      <c r="H1553" s="16">
        <v>6.59</v>
      </c>
      <c r="I1553" s="16">
        <v>332.01</v>
      </c>
      <c r="J1553" s="38">
        <v>3.4929999999999999</v>
      </c>
      <c r="K1553" s="16">
        <v>14.779</v>
      </c>
      <c r="L1553" s="16">
        <v>25.94</v>
      </c>
      <c r="M1553" s="16">
        <v>33.769279086786234</v>
      </c>
      <c r="N1553" s="16">
        <f t="shared" si="71"/>
        <v>2.2849502054798183</v>
      </c>
      <c r="O1553" s="16">
        <v>8.7530000000000001</v>
      </c>
      <c r="P1553" s="124">
        <f t="shared" si="70"/>
        <v>0.59225928682590168</v>
      </c>
      <c r="Q1553" s="16">
        <v>730.13300000000004</v>
      </c>
      <c r="S1553" s="1"/>
    </row>
    <row r="1554" spans="1:19" x14ac:dyDescent="0.2">
      <c r="A1554" s="39">
        <f t="shared" si="72"/>
        <v>43599</v>
      </c>
      <c r="B1554" s="16">
        <v>79.503999999999991</v>
      </c>
      <c r="C1554" s="16">
        <v>92.346000000000004</v>
      </c>
      <c r="D1554" s="16">
        <v>26.204000000000001</v>
      </c>
      <c r="E1554" s="16">
        <v>23.73</v>
      </c>
      <c r="F1554" s="16">
        <v>31.87</v>
      </c>
      <c r="G1554" s="16">
        <v>1.8520000000000001</v>
      </c>
      <c r="H1554" s="16">
        <v>8.25</v>
      </c>
      <c r="I1554" s="16">
        <v>134.42099999999999</v>
      </c>
      <c r="J1554" s="38">
        <v>3.972</v>
      </c>
      <c r="K1554" s="16">
        <v>17.189</v>
      </c>
      <c r="L1554" s="16">
        <v>25.9</v>
      </c>
      <c r="M1554" s="16">
        <v>38.747389639081142</v>
      </c>
      <c r="N1554" s="16">
        <f t="shared" si="71"/>
        <v>2.2541968490942548</v>
      </c>
      <c r="O1554" s="16">
        <v>11.18</v>
      </c>
      <c r="P1554" s="124">
        <f t="shared" si="70"/>
        <v>0.65041596369771359</v>
      </c>
      <c r="Q1554" s="16">
        <v>730.17499999999995</v>
      </c>
      <c r="S1554" s="1"/>
    </row>
    <row r="1555" spans="1:19" x14ac:dyDescent="0.2">
      <c r="A1555" s="39">
        <f t="shared" si="72"/>
        <v>43600</v>
      </c>
      <c r="B1555" s="16">
        <v>37.972999999999999</v>
      </c>
      <c r="C1555" s="16">
        <v>95.254999999999995</v>
      </c>
      <c r="D1555" s="16">
        <v>24.637</v>
      </c>
      <c r="E1555" s="16">
        <v>22.54</v>
      </c>
      <c r="F1555" s="16">
        <v>29.16</v>
      </c>
      <c r="G1555" s="16">
        <v>1.8420000000000001</v>
      </c>
      <c r="H1555" s="16">
        <v>8.27</v>
      </c>
      <c r="I1555" s="16">
        <v>107.04300000000001</v>
      </c>
      <c r="J1555" s="38">
        <v>1.5840000000000001</v>
      </c>
      <c r="K1555" s="16">
        <v>6.9420000000000002</v>
      </c>
      <c r="L1555" s="16">
        <v>25.954000000000001</v>
      </c>
      <c r="M1555" s="16">
        <v>16.685055473139528</v>
      </c>
      <c r="N1555" s="16">
        <f t="shared" si="71"/>
        <v>2.403494018026437</v>
      </c>
      <c r="O1555" s="16">
        <v>3.645</v>
      </c>
      <c r="P1555" s="124">
        <f t="shared" si="70"/>
        <v>0.52506482281763178</v>
      </c>
      <c r="Q1555" s="16">
        <v>730.23800000000006</v>
      </c>
      <c r="S1555" s="1"/>
    </row>
    <row r="1556" spans="1:19" x14ac:dyDescent="0.2">
      <c r="A1556" s="39">
        <f t="shared" si="72"/>
        <v>43601</v>
      </c>
      <c r="B1556" s="16">
        <v>0.63500000000000001</v>
      </c>
      <c r="C1556" s="16">
        <v>92.265000000000001</v>
      </c>
      <c r="D1556" s="16">
        <v>26.231999999999999</v>
      </c>
      <c r="E1556" s="16">
        <v>23.73</v>
      </c>
      <c r="F1556" s="16">
        <v>32.51</v>
      </c>
      <c r="G1556" s="16">
        <v>2.1459999999999999</v>
      </c>
      <c r="H1556" s="16">
        <v>9.15</v>
      </c>
      <c r="I1556" s="16">
        <v>351.73200000000003</v>
      </c>
      <c r="J1556" s="38">
        <v>4.2240000000000002</v>
      </c>
      <c r="K1556" s="16">
        <v>18.824000000000002</v>
      </c>
      <c r="L1556" s="16">
        <v>25.878</v>
      </c>
      <c r="M1556" s="16">
        <v>42.611371799202871</v>
      </c>
      <c r="N1556" s="16">
        <f t="shared" si="71"/>
        <v>2.263672535019277</v>
      </c>
      <c r="O1556" s="16">
        <v>11.238</v>
      </c>
      <c r="P1556" s="124">
        <f t="shared" si="70"/>
        <v>0.59700382490437731</v>
      </c>
      <c r="Q1556" s="16">
        <v>730.35400000000004</v>
      </c>
      <c r="S1556" s="1"/>
    </row>
    <row r="1557" spans="1:19" x14ac:dyDescent="0.2">
      <c r="A1557" s="39">
        <f t="shared" si="72"/>
        <v>43602</v>
      </c>
      <c r="B1557" s="16">
        <v>22.097999999999999</v>
      </c>
      <c r="C1557" s="16">
        <v>95.977000000000004</v>
      </c>
      <c r="D1557" s="16">
        <v>25.356999999999999</v>
      </c>
      <c r="E1557" s="16">
        <v>23.65</v>
      </c>
      <c r="F1557" s="16">
        <v>31.67</v>
      </c>
      <c r="G1557" s="16">
        <v>1.611</v>
      </c>
      <c r="H1557" s="16">
        <v>8.2100000000000009</v>
      </c>
      <c r="I1557" s="16">
        <v>327.47399999999999</v>
      </c>
      <c r="J1557" s="38">
        <v>2.1240000000000001</v>
      </c>
      <c r="K1557" s="16">
        <v>9.5039999999999996</v>
      </c>
      <c r="L1557" s="16">
        <v>25.896000000000001</v>
      </c>
      <c r="M1557" s="16">
        <v>22.351515067733299</v>
      </c>
      <c r="N1557" s="16">
        <f t="shared" si="71"/>
        <v>2.3518008278338911</v>
      </c>
      <c r="O1557" s="16">
        <v>5.6689999999999996</v>
      </c>
      <c r="P1557" s="124">
        <f t="shared" si="70"/>
        <v>0.5964856902356902</v>
      </c>
      <c r="Q1557" s="16">
        <v>729.904</v>
      </c>
      <c r="S1557" s="1"/>
    </row>
    <row r="1558" spans="1:19" x14ac:dyDescent="0.2">
      <c r="A1558" s="39">
        <f t="shared" si="72"/>
        <v>43603</v>
      </c>
      <c r="B1558" s="16">
        <v>2.9210000000000003</v>
      </c>
      <c r="C1558" s="16">
        <v>97.373000000000005</v>
      </c>
      <c r="D1558" s="16">
        <v>24.905999999999999</v>
      </c>
      <c r="E1558" s="16">
        <v>23.69</v>
      </c>
      <c r="F1558" s="16">
        <v>28.29</v>
      </c>
      <c r="G1558" s="16">
        <v>1.5640000000000001</v>
      </c>
      <c r="H1558" s="16">
        <v>5.72</v>
      </c>
      <c r="I1558" s="16">
        <v>281.404</v>
      </c>
      <c r="J1558" s="38">
        <v>2.2280000000000002</v>
      </c>
      <c r="K1558" s="16">
        <v>10.396000000000001</v>
      </c>
      <c r="L1558" s="16">
        <v>25.872</v>
      </c>
      <c r="M1558" s="16">
        <v>24.771666319626544</v>
      </c>
      <c r="N1558" s="16">
        <f t="shared" si="71"/>
        <v>2.3828074566781976</v>
      </c>
      <c r="O1558" s="16">
        <v>7.2270000000000003</v>
      </c>
      <c r="P1558" s="124">
        <f t="shared" si="70"/>
        <v>0.6951712196998846</v>
      </c>
      <c r="Q1558" s="16">
        <v>729.74199999999996</v>
      </c>
      <c r="S1558" s="1"/>
    </row>
    <row r="1559" spans="1:19" x14ac:dyDescent="0.2">
      <c r="A1559" s="39">
        <f t="shared" si="72"/>
        <v>43604</v>
      </c>
      <c r="B1559" s="16">
        <v>52.326000000000001</v>
      </c>
      <c r="C1559" s="16">
        <v>96.194000000000003</v>
      </c>
      <c r="D1559" s="16">
        <v>24.65</v>
      </c>
      <c r="E1559" s="16">
        <v>22.58</v>
      </c>
      <c r="F1559" s="16">
        <v>29.66</v>
      </c>
      <c r="G1559" s="16">
        <v>1.63</v>
      </c>
      <c r="H1559" s="16">
        <v>9.82</v>
      </c>
      <c r="I1559" s="16">
        <v>340.36500000000001</v>
      </c>
      <c r="J1559" s="38">
        <v>2.3330000000000002</v>
      </c>
      <c r="K1559" s="16">
        <v>10.859</v>
      </c>
      <c r="L1559" s="16">
        <v>25.9</v>
      </c>
      <c r="M1559" s="16">
        <v>25.104652036837514</v>
      </c>
      <c r="N1559" s="16">
        <f t="shared" si="71"/>
        <v>2.3118751300154261</v>
      </c>
      <c r="O1559" s="16">
        <v>6.4909999999999997</v>
      </c>
      <c r="P1559" s="124">
        <f t="shared" si="70"/>
        <v>0.59775301593148533</v>
      </c>
      <c r="Q1559" s="16">
        <v>729.39200000000005</v>
      </c>
      <c r="S1559" s="1"/>
    </row>
    <row r="1560" spans="1:19" x14ac:dyDescent="0.2">
      <c r="A1560" s="39">
        <f t="shared" si="72"/>
        <v>43605</v>
      </c>
      <c r="B1560" s="16">
        <v>1.778</v>
      </c>
      <c r="C1560" s="16">
        <v>96.638000000000005</v>
      </c>
      <c r="D1560" s="16">
        <v>24.658000000000001</v>
      </c>
      <c r="E1560" s="16">
        <v>23.44</v>
      </c>
      <c r="F1560" s="16">
        <v>30.7</v>
      </c>
      <c r="G1560" s="16">
        <v>1.6519999999999999</v>
      </c>
      <c r="H1560" s="16">
        <v>6.02</v>
      </c>
      <c r="I1560" s="16">
        <v>126.164</v>
      </c>
      <c r="J1560" s="38">
        <v>1.784</v>
      </c>
      <c r="K1560" s="16">
        <v>8.1359999999999992</v>
      </c>
      <c r="L1560" s="16">
        <v>25.859000000000002</v>
      </c>
      <c r="M1560" s="16">
        <v>19.685987729467676</v>
      </c>
      <c r="N1560" s="16">
        <f t="shared" si="71"/>
        <v>2.4196150109965191</v>
      </c>
      <c r="O1560" s="16">
        <v>4.29</v>
      </c>
      <c r="P1560" s="124">
        <f t="shared" si="70"/>
        <v>0.52728613569321536</v>
      </c>
      <c r="Q1560" s="16">
        <v>729.404</v>
      </c>
      <c r="S1560" s="1"/>
    </row>
    <row r="1561" spans="1:19" x14ac:dyDescent="0.2">
      <c r="A1561" s="39">
        <f t="shared" si="72"/>
        <v>43606</v>
      </c>
      <c r="B1561" s="16">
        <v>2.286</v>
      </c>
      <c r="C1561" s="16">
        <v>93.69</v>
      </c>
      <c r="D1561" s="16">
        <v>25.408999999999999</v>
      </c>
      <c r="E1561" s="16">
        <v>22.81</v>
      </c>
      <c r="F1561" s="16">
        <v>30.25</v>
      </c>
      <c r="G1561" s="16">
        <v>2.7280000000000002</v>
      </c>
      <c r="H1561" s="16">
        <v>10.66</v>
      </c>
      <c r="I1561" s="16">
        <v>146.88300000000001</v>
      </c>
      <c r="J1561" s="38">
        <v>3.9980000000000002</v>
      </c>
      <c r="K1561" s="16">
        <v>18.242999999999999</v>
      </c>
      <c r="L1561" s="16">
        <v>25.806999999999999</v>
      </c>
      <c r="M1561" s="16">
        <v>41.017377638116933</v>
      </c>
      <c r="N1561" s="16">
        <f t="shared" si="71"/>
        <v>2.2483899379552121</v>
      </c>
      <c r="O1561" s="16">
        <v>11.853999999999999</v>
      </c>
      <c r="P1561" s="124">
        <f t="shared" si="70"/>
        <v>0.64978347859452945</v>
      </c>
      <c r="Q1561" s="16">
        <v>729.31299999999999</v>
      </c>
      <c r="S1561" s="1"/>
    </row>
    <row r="1562" spans="1:19" x14ac:dyDescent="0.2">
      <c r="A1562" s="39">
        <f t="shared" si="72"/>
        <v>43607</v>
      </c>
      <c r="B1562" s="16">
        <v>15.367000000000001</v>
      </c>
      <c r="C1562" s="16">
        <v>96.131</v>
      </c>
      <c r="D1562" s="16">
        <v>25.187999999999999</v>
      </c>
      <c r="E1562" s="16">
        <v>23.66</v>
      </c>
      <c r="F1562" s="16">
        <v>29.3</v>
      </c>
      <c r="G1562" s="16">
        <v>2.3940000000000001</v>
      </c>
      <c r="H1562" s="16">
        <v>9.33</v>
      </c>
      <c r="I1562" s="16">
        <v>122.08799999999999</v>
      </c>
      <c r="J1562" s="38">
        <v>2.1459999999999999</v>
      </c>
      <c r="K1562" s="16">
        <v>9.5790000000000006</v>
      </c>
      <c r="L1562" s="16">
        <v>25.777000000000001</v>
      </c>
      <c r="M1562" s="16">
        <v>22.724331198964578</v>
      </c>
      <c r="N1562" s="16">
        <f t="shared" si="71"/>
        <v>2.3723072553465472</v>
      </c>
      <c r="O1562" s="16">
        <v>5.3330000000000002</v>
      </c>
      <c r="P1562" s="124">
        <f t="shared" si="70"/>
        <v>0.5567386992379163</v>
      </c>
      <c r="Q1562" s="16">
        <v>729.625</v>
      </c>
      <c r="S1562" s="1"/>
    </row>
    <row r="1563" spans="1:19" x14ac:dyDescent="0.2">
      <c r="A1563" s="39">
        <f t="shared" si="72"/>
        <v>43608</v>
      </c>
      <c r="B1563" s="16">
        <v>2.1589999999999998</v>
      </c>
      <c r="C1563" s="16">
        <v>91.914000000000001</v>
      </c>
      <c r="D1563" s="16">
        <v>26.097000000000001</v>
      </c>
      <c r="E1563" s="16">
        <v>23.92</v>
      </c>
      <c r="F1563" s="16">
        <v>31.8</v>
      </c>
      <c r="G1563" s="16">
        <v>2.1</v>
      </c>
      <c r="H1563" s="16">
        <v>7.47</v>
      </c>
      <c r="I1563" s="16">
        <v>90.741</v>
      </c>
      <c r="J1563" s="38">
        <v>3.359</v>
      </c>
      <c r="K1563" s="16">
        <v>14.369</v>
      </c>
      <c r="L1563" s="16">
        <v>25.741</v>
      </c>
      <c r="M1563" s="16">
        <v>32.826481954921647</v>
      </c>
      <c r="N1563" s="16">
        <f t="shared" si="71"/>
        <v>2.2845348983869194</v>
      </c>
      <c r="O1563" s="16">
        <v>7.7240000000000002</v>
      </c>
      <c r="P1563" s="124">
        <f t="shared" si="70"/>
        <v>0.53754610620084908</v>
      </c>
      <c r="Q1563" s="16">
        <v>729.97900000000004</v>
      </c>
      <c r="S1563" s="1"/>
    </row>
    <row r="1564" spans="1:19" x14ac:dyDescent="0.2">
      <c r="A1564" s="39">
        <f t="shared" si="72"/>
        <v>43609</v>
      </c>
      <c r="B1564" s="16">
        <v>1.651</v>
      </c>
      <c r="C1564" s="16">
        <v>92.948999999999998</v>
      </c>
      <c r="D1564" s="16">
        <v>25.872</v>
      </c>
      <c r="E1564" s="16">
        <v>23.54</v>
      </c>
      <c r="F1564" s="16">
        <v>31.01</v>
      </c>
      <c r="G1564" s="16">
        <v>1.9410000000000001</v>
      </c>
      <c r="H1564" s="16">
        <v>6.25</v>
      </c>
      <c r="I1564" s="16">
        <v>156.422</v>
      </c>
      <c r="J1564" s="38">
        <v>3.5920000000000001</v>
      </c>
      <c r="K1564" s="16">
        <v>15.625</v>
      </c>
      <c r="L1564" s="16">
        <v>25.710999999999999</v>
      </c>
      <c r="M1564" s="16">
        <v>35.445353276764351</v>
      </c>
      <c r="N1564" s="16">
        <f t="shared" si="71"/>
        <v>2.2685026097129186</v>
      </c>
      <c r="O1564" s="16">
        <v>9.9090000000000007</v>
      </c>
      <c r="P1564" s="124">
        <f t="shared" si="70"/>
        <v>0.63417600000000007</v>
      </c>
      <c r="Q1564" s="16">
        <v>729.74199999999996</v>
      </c>
      <c r="S1564" s="1"/>
    </row>
    <row r="1565" spans="1:19" x14ac:dyDescent="0.2">
      <c r="A1565" s="39">
        <f t="shared" si="72"/>
        <v>43610</v>
      </c>
      <c r="B1565" s="16">
        <v>0</v>
      </c>
      <c r="C1565" s="16">
        <v>87.619</v>
      </c>
      <c r="D1565" s="16">
        <v>26.378</v>
      </c>
      <c r="E1565" s="16">
        <v>23.16</v>
      </c>
      <c r="F1565" s="16">
        <v>31.49</v>
      </c>
      <c r="G1565" s="16">
        <v>2.5329999999999999</v>
      </c>
      <c r="H1565" s="16">
        <v>8.33</v>
      </c>
      <c r="I1565" s="16">
        <v>129.88900000000001</v>
      </c>
      <c r="J1565" s="38">
        <v>4.6230000000000002</v>
      </c>
      <c r="K1565" s="16">
        <v>19.448</v>
      </c>
      <c r="L1565" s="16">
        <v>25.731999999999999</v>
      </c>
      <c r="M1565" s="16">
        <v>43.229564016806528</v>
      </c>
      <c r="N1565" s="16">
        <f t="shared" si="71"/>
        <v>2.2228282608394965</v>
      </c>
      <c r="O1565" s="16">
        <v>11.757</v>
      </c>
      <c r="P1565" s="124">
        <f t="shared" si="70"/>
        <v>0.60453517071164131</v>
      </c>
      <c r="Q1565" s="16">
        <v>729.74199999999996</v>
      </c>
      <c r="S1565" s="1"/>
    </row>
    <row r="1566" spans="1:19" x14ac:dyDescent="0.2">
      <c r="A1566" s="39">
        <f t="shared" si="72"/>
        <v>43611</v>
      </c>
      <c r="B1566" s="16">
        <v>0.127</v>
      </c>
      <c r="C1566" s="16">
        <v>92.15</v>
      </c>
      <c r="D1566" s="16">
        <v>26.016999999999999</v>
      </c>
      <c r="E1566" s="16">
        <v>23.99</v>
      </c>
      <c r="F1566" s="16">
        <v>30.69</v>
      </c>
      <c r="G1566" s="16">
        <v>1.974</v>
      </c>
      <c r="H1566" s="16">
        <v>7.59</v>
      </c>
      <c r="I1566" s="16">
        <v>154.63</v>
      </c>
      <c r="J1566" s="38">
        <v>4.0019999999999998</v>
      </c>
      <c r="K1566" s="16">
        <v>17.198</v>
      </c>
      <c r="L1566" s="16">
        <v>25.686</v>
      </c>
      <c r="M1566" s="16">
        <v>38.875175284061697</v>
      </c>
      <c r="N1566" s="16">
        <f t="shared" si="71"/>
        <v>2.2604474522654785</v>
      </c>
      <c r="O1566" s="16">
        <v>10.523</v>
      </c>
      <c r="P1566" s="124">
        <f t="shared" si="70"/>
        <v>0.61187347365972788</v>
      </c>
      <c r="Q1566" s="16">
        <v>730.06700000000001</v>
      </c>
      <c r="S1566" s="1"/>
    </row>
    <row r="1567" spans="1:19" x14ac:dyDescent="0.2">
      <c r="A1567" s="39">
        <f t="shared" si="72"/>
        <v>43612</v>
      </c>
      <c r="B1567" s="16">
        <v>0</v>
      </c>
      <c r="C1567" s="16">
        <v>92.766000000000005</v>
      </c>
      <c r="D1567" s="16">
        <v>25.815000000000001</v>
      </c>
      <c r="E1567" s="16">
        <v>23.17</v>
      </c>
      <c r="F1567" s="16">
        <v>32.24</v>
      </c>
      <c r="G1567" s="16">
        <v>2.7679999999999998</v>
      </c>
      <c r="H1567" s="16">
        <v>8.92</v>
      </c>
      <c r="I1567" s="16">
        <v>167.22499999999999</v>
      </c>
      <c r="J1567" s="38">
        <v>3.8180000000000001</v>
      </c>
      <c r="K1567" s="16">
        <v>16.597999999999999</v>
      </c>
      <c r="L1567" s="16">
        <v>25.637</v>
      </c>
      <c r="M1567" s="16">
        <v>36.872854579244809</v>
      </c>
      <c r="N1567" s="16">
        <f t="shared" si="71"/>
        <v>2.2215239534428735</v>
      </c>
      <c r="O1567" s="16">
        <v>10.433999999999999</v>
      </c>
      <c r="P1567" s="124">
        <f t="shared" si="70"/>
        <v>0.62862995541631517</v>
      </c>
      <c r="Q1567" s="16">
        <v>729.89599999999996</v>
      </c>
      <c r="S1567" s="1"/>
    </row>
    <row r="1568" spans="1:19" x14ac:dyDescent="0.2">
      <c r="A1568" s="39">
        <f t="shared" si="72"/>
        <v>43613</v>
      </c>
      <c r="B1568" s="16">
        <v>0</v>
      </c>
      <c r="C1568" s="16">
        <v>88.024000000000001</v>
      </c>
      <c r="D1568" s="16">
        <v>26.045000000000002</v>
      </c>
      <c r="E1568" s="16">
        <v>23.06</v>
      </c>
      <c r="F1568" s="16">
        <v>31.78</v>
      </c>
      <c r="G1568" s="16">
        <v>2.48</v>
      </c>
      <c r="H1568" s="16">
        <v>8.15</v>
      </c>
      <c r="I1568" s="16">
        <v>165.28200000000001</v>
      </c>
      <c r="J1568" s="38">
        <v>5.2560000000000002</v>
      </c>
      <c r="K1568" s="16">
        <v>22.422000000000001</v>
      </c>
      <c r="L1568" s="16">
        <v>25.771999999999998</v>
      </c>
      <c r="M1568" s="16">
        <v>49.89739996388478</v>
      </c>
      <c r="N1568" s="16">
        <f t="shared" si="71"/>
        <v>2.2253768603998205</v>
      </c>
      <c r="O1568" s="16">
        <v>13.443</v>
      </c>
      <c r="P1568" s="124">
        <f t="shared" si="70"/>
        <v>0.59954508964409947</v>
      </c>
      <c r="Q1568" s="16">
        <v>729.98299999999995</v>
      </c>
      <c r="S1568" s="1"/>
    </row>
    <row r="1569" spans="1:19" x14ac:dyDescent="0.2">
      <c r="A1569" s="39">
        <f t="shared" si="72"/>
        <v>43614</v>
      </c>
      <c r="B1569" s="16">
        <v>2.1589999999999998</v>
      </c>
      <c r="C1569" s="16">
        <v>89.572000000000003</v>
      </c>
      <c r="D1569" s="16">
        <v>25.872</v>
      </c>
      <c r="E1569" s="16">
        <v>23.37</v>
      </c>
      <c r="F1569" s="16">
        <v>31.8</v>
      </c>
      <c r="G1569" s="16">
        <v>2.2650000000000001</v>
      </c>
      <c r="H1569" s="16">
        <v>7.49</v>
      </c>
      <c r="I1569" s="16">
        <v>160.18799999999999</v>
      </c>
      <c r="J1569" s="38">
        <v>3.43</v>
      </c>
      <c r="K1569" s="16">
        <v>14.784000000000001</v>
      </c>
      <c r="L1569" s="16">
        <v>25.702000000000002</v>
      </c>
      <c r="M1569" s="16">
        <v>33.504635793631806</v>
      </c>
      <c r="N1569" s="16">
        <f t="shared" si="71"/>
        <v>2.2662767717553982</v>
      </c>
      <c r="O1569" s="16">
        <v>8.1609999999999996</v>
      </c>
      <c r="P1569" s="124">
        <f t="shared" si="70"/>
        <v>0.55201569264069261</v>
      </c>
      <c r="Q1569" s="16">
        <v>730.15</v>
      </c>
      <c r="S1569" s="1"/>
    </row>
    <row r="1570" spans="1:19" x14ac:dyDescent="0.2">
      <c r="A1570" s="39">
        <f t="shared" si="72"/>
        <v>43615</v>
      </c>
      <c r="B1570" s="16">
        <v>35.179000000000002</v>
      </c>
      <c r="C1570" s="16">
        <v>95.212000000000003</v>
      </c>
      <c r="D1570" s="16">
        <v>25.68</v>
      </c>
      <c r="E1570" s="16">
        <v>23.2</v>
      </c>
      <c r="F1570" s="16">
        <v>30.68</v>
      </c>
      <c r="G1570" s="16">
        <v>1.7649999999999999</v>
      </c>
      <c r="H1570" s="16">
        <v>6.06</v>
      </c>
      <c r="I1570" s="16">
        <v>139.91399999999999</v>
      </c>
      <c r="J1570" s="38">
        <v>2.6640000000000001</v>
      </c>
      <c r="K1570" s="16">
        <v>12.112</v>
      </c>
      <c r="L1570" s="16">
        <v>25.597000000000001</v>
      </c>
      <c r="M1570" s="16">
        <v>27.97529304730315</v>
      </c>
      <c r="N1570" s="16">
        <f t="shared" si="71"/>
        <v>2.3097170613691507</v>
      </c>
      <c r="O1570" s="16">
        <v>6.8049999999999997</v>
      </c>
      <c r="P1570" s="124">
        <f t="shared" si="70"/>
        <v>0.56183949801849398</v>
      </c>
      <c r="Q1570" s="16">
        <v>730.95</v>
      </c>
      <c r="S1570" s="1"/>
    </row>
    <row r="1571" spans="1:19" x14ac:dyDescent="0.2">
      <c r="A1571" s="39">
        <f t="shared" si="72"/>
        <v>43616</v>
      </c>
      <c r="B1571" s="16">
        <v>18.033999999999999</v>
      </c>
      <c r="C1571" s="16">
        <v>96.84</v>
      </c>
      <c r="D1571" s="16">
        <v>25.382999999999999</v>
      </c>
      <c r="E1571" s="16">
        <v>23.73</v>
      </c>
      <c r="F1571" s="16">
        <v>30.9</v>
      </c>
      <c r="G1571" s="16">
        <v>1.7430000000000001</v>
      </c>
      <c r="H1571" s="16">
        <v>7.37</v>
      </c>
      <c r="I1571" s="16">
        <v>5.2549999999999999</v>
      </c>
      <c r="J1571" s="38">
        <v>1.7529999999999999</v>
      </c>
      <c r="K1571" s="16">
        <v>7.8390000000000004</v>
      </c>
      <c r="L1571" s="16">
        <v>25.565000000000001</v>
      </c>
      <c r="M1571" s="16">
        <v>18.37987846971722</v>
      </c>
      <c r="N1571" s="16">
        <f t="shared" si="71"/>
        <v>2.344671319009723</v>
      </c>
      <c r="O1571" s="16">
        <v>4.077</v>
      </c>
      <c r="P1571" s="124">
        <f t="shared" si="70"/>
        <v>0.5200918484500574</v>
      </c>
      <c r="Q1571" s="16">
        <v>731.11699999999996</v>
      </c>
      <c r="S1571" s="1"/>
    </row>
    <row r="1572" spans="1:19" x14ac:dyDescent="0.2">
      <c r="A1572" s="39">
        <f t="shared" si="72"/>
        <v>43617</v>
      </c>
      <c r="B1572" s="16">
        <v>30.353000000000002</v>
      </c>
      <c r="C1572" s="16">
        <v>94.352000000000004</v>
      </c>
      <c r="D1572" s="16">
        <v>24.914999999999999</v>
      </c>
      <c r="E1572" s="16">
        <v>22.3</v>
      </c>
      <c r="F1572" s="16">
        <v>30.89</v>
      </c>
      <c r="G1572" s="16">
        <v>1.6659999999999999</v>
      </c>
      <c r="H1572" s="16">
        <v>7.9</v>
      </c>
      <c r="I1572" s="16">
        <v>123.485</v>
      </c>
      <c r="J1572" s="38">
        <v>2.101</v>
      </c>
      <c r="K1572" s="16">
        <v>9.6080000000000005</v>
      </c>
      <c r="L1572" s="16">
        <v>25.629000000000001</v>
      </c>
      <c r="M1572" s="16">
        <v>22.430139095408961</v>
      </c>
      <c r="N1572" s="16">
        <f t="shared" si="71"/>
        <v>2.3345273829526394</v>
      </c>
      <c r="O1572" s="16">
        <v>4.4349999999999996</v>
      </c>
      <c r="P1572" s="124">
        <f t="shared" si="70"/>
        <v>0.46159450457951701</v>
      </c>
      <c r="Q1572" s="16">
        <v>730.62099999999998</v>
      </c>
      <c r="S1572" s="1"/>
    </row>
    <row r="1573" spans="1:19" x14ac:dyDescent="0.2">
      <c r="A1573" s="39">
        <f t="shared" si="72"/>
        <v>43618</v>
      </c>
      <c r="B1573" s="16">
        <v>0.127</v>
      </c>
      <c r="C1573" s="16">
        <v>88.141999999999996</v>
      </c>
      <c r="D1573" s="16">
        <v>26.440999999999999</v>
      </c>
      <c r="E1573" s="16">
        <v>23.01</v>
      </c>
      <c r="F1573" s="16">
        <v>32.17</v>
      </c>
      <c r="G1573" s="16">
        <v>2.347</v>
      </c>
      <c r="H1573" s="16">
        <v>7.23</v>
      </c>
      <c r="I1573" s="16">
        <v>69.552000000000007</v>
      </c>
      <c r="J1573" s="38">
        <v>5.0640000000000001</v>
      </c>
      <c r="K1573" s="16">
        <v>22.077000000000002</v>
      </c>
      <c r="L1573" s="16">
        <v>25.606000000000002</v>
      </c>
      <c r="M1573" s="16">
        <v>48.464801059609968</v>
      </c>
      <c r="N1573" s="16">
        <f t="shared" si="71"/>
        <v>2.1952620854106066</v>
      </c>
      <c r="O1573" s="16">
        <v>12.419</v>
      </c>
      <c r="P1573" s="124">
        <f t="shared" si="70"/>
        <v>0.56253114100647728</v>
      </c>
      <c r="Q1573" s="16">
        <v>730.07500000000005</v>
      </c>
      <c r="S1573" s="1"/>
    </row>
    <row r="1574" spans="1:19" x14ac:dyDescent="0.2">
      <c r="A1574" s="39">
        <f t="shared" si="72"/>
        <v>43619</v>
      </c>
      <c r="B1574" s="16">
        <v>7.1120000000000001</v>
      </c>
      <c r="C1574" s="16">
        <v>91.819000000000003</v>
      </c>
      <c r="D1574" s="16">
        <v>26.228999999999999</v>
      </c>
      <c r="E1574" s="16">
        <v>23.99</v>
      </c>
      <c r="F1574" s="16">
        <v>30.8</v>
      </c>
      <c r="G1574" s="16">
        <v>2.0710000000000002</v>
      </c>
      <c r="H1574" s="16">
        <v>7.82</v>
      </c>
      <c r="I1574" s="16">
        <v>21.109000000000002</v>
      </c>
      <c r="J1574" s="38">
        <v>3.831</v>
      </c>
      <c r="K1574" s="16">
        <v>16.97</v>
      </c>
      <c r="L1574" s="16">
        <v>25.474</v>
      </c>
      <c r="M1574" s="16">
        <v>38.497088750975237</v>
      </c>
      <c r="N1574" s="16">
        <f t="shared" si="71"/>
        <v>2.2685379346479224</v>
      </c>
      <c r="O1574" s="16">
        <v>10.016</v>
      </c>
      <c r="P1574" s="124">
        <f t="shared" si="70"/>
        <v>0.59021803182086041</v>
      </c>
      <c r="Q1574" s="16">
        <v>730.38300000000004</v>
      </c>
      <c r="S1574" s="1"/>
    </row>
    <row r="1575" spans="1:19" x14ac:dyDescent="0.2">
      <c r="A1575" s="39">
        <f t="shared" si="72"/>
        <v>43620</v>
      </c>
      <c r="B1575" s="16">
        <v>12.573</v>
      </c>
      <c r="C1575" s="16">
        <v>94.685000000000002</v>
      </c>
      <c r="D1575" s="16">
        <v>26.042000000000002</v>
      </c>
      <c r="E1575" s="16">
        <v>24.17</v>
      </c>
      <c r="F1575" s="16">
        <v>31.8</v>
      </c>
      <c r="G1575" s="16">
        <v>2.3980000000000001</v>
      </c>
      <c r="H1575" s="16">
        <v>7.76</v>
      </c>
      <c r="I1575" s="16">
        <v>1.0860000000000001</v>
      </c>
      <c r="J1575" s="38">
        <v>2.694</v>
      </c>
      <c r="K1575" s="16">
        <v>11.926</v>
      </c>
      <c r="L1575" s="16">
        <v>25.457000000000001</v>
      </c>
      <c r="M1575" s="16">
        <v>27.350620827418528</v>
      </c>
      <c r="N1575" s="16">
        <f t="shared" si="71"/>
        <v>2.2933607938469334</v>
      </c>
      <c r="O1575" s="16">
        <v>6.5830000000000002</v>
      </c>
      <c r="P1575" s="124">
        <f t="shared" ref="P1575:P1638" si="73">O1575/K1575</f>
        <v>0.55198725473754817</v>
      </c>
      <c r="Q1575" s="16">
        <v>730.38800000000003</v>
      </c>
      <c r="S1575" s="1"/>
    </row>
    <row r="1576" spans="1:19" x14ac:dyDescent="0.2">
      <c r="A1576" s="39">
        <f t="shared" si="72"/>
        <v>43621</v>
      </c>
      <c r="B1576" s="16">
        <v>8.1280000000000001</v>
      </c>
      <c r="C1576" s="16">
        <v>96.697000000000003</v>
      </c>
      <c r="D1576" s="16">
        <v>25.417999999999999</v>
      </c>
      <c r="E1576" s="16">
        <v>23.94</v>
      </c>
      <c r="F1576" s="16">
        <v>29.03</v>
      </c>
      <c r="G1576" s="16">
        <v>2.3290000000000002</v>
      </c>
      <c r="H1576" s="16">
        <v>6.15</v>
      </c>
      <c r="I1576" s="16">
        <v>326.06299999999999</v>
      </c>
      <c r="J1576" s="38">
        <v>1.575</v>
      </c>
      <c r="K1576" s="16">
        <v>7.4269999999999996</v>
      </c>
      <c r="L1576" s="16">
        <v>25.443999999999999</v>
      </c>
      <c r="M1576" s="16">
        <v>17.45738534499964</v>
      </c>
      <c r="N1576" s="16">
        <f t="shared" si="71"/>
        <v>2.3505298700686201</v>
      </c>
      <c r="O1576" s="16">
        <v>3.5430000000000001</v>
      </c>
      <c r="P1576" s="124">
        <f t="shared" si="73"/>
        <v>0.47704322068129801</v>
      </c>
      <c r="Q1576" s="16">
        <v>730.23800000000006</v>
      </c>
      <c r="S1576" s="1"/>
    </row>
    <row r="1577" spans="1:19" x14ac:dyDescent="0.2">
      <c r="A1577" s="39">
        <f t="shared" si="72"/>
        <v>43622</v>
      </c>
      <c r="B1577" s="16">
        <v>7.2389999999999999</v>
      </c>
      <c r="C1577" s="16">
        <v>94.88</v>
      </c>
      <c r="D1577" s="16">
        <v>24.867000000000001</v>
      </c>
      <c r="E1577" s="16">
        <v>21.71</v>
      </c>
      <c r="F1577" s="16">
        <v>28.18</v>
      </c>
      <c r="G1577" s="16">
        <v>2.2909999999999999</v>
      </c>
      <c r="H1577" s="16">
        <v>7.04</v>
      </c>
      <c r="I1577" s="16">
        <v>292.45299999999997</v>
      </c>
      <c r="J1577" s="38">
        <v>2.9870000000000001</v>
      </c>
      <c r="K1577" s="16">
        <v>13.818</v>
      </c>
      <c r="L1577" s="16">
        <v>25.541</v>
      </c>
      <c r="M1577" s="16">
        <v>31.534628700189298</v>
      </c>
      <c r="N1577" s="16">
        <f t="shared" si="71"/>
        <v>2.2821413156889059</v>
      </c>
      <c r="O1577" s="16">
        <v>9.0190000000000001</v>
      </c>
      <c r="P1577" s="124">
        <f t="shared" si="73"/>
        <v>0.65269937762338981</v>
      </c>
      <c r="Q1577" s="16">
        <v>729.93799999999999</v>
      </c>
      <c r="S1577" s="1"/>
    </row>
    <row r="1578" spans="1:19" x14ac:dyDescent="0.2">
      <c r="A1578" s="39">
        <f t="shared" si="72"/>
        <v>43623</v>
      </c>
      <c r="B1578" s="16">
        <v>0.254</v>
      </c>
      <c r="C1578" s="16">
        <v>92.772999999999996</v>
      </c>
      <c r="D1578" s="16">
        <v>25.515000000000001</v>
      </c>
      <c r="E1578" s="16">
        <v>23.08</v>
      </c>
      <c r="F1578" s="16">
        <v>30.15</v>
      </c>
      <c r="G1578" s="16">
        <v>1.9950000000000001</v>
      </c>
      <c r="H1578" s="16">
        <v>7.61</v>
      </c>
      <c r="I1578" s="16">
        <v>156.37700000000001</v>
      </c>
      <c r="J1578" s="38">
        <v>3.8929999999999998</v>
      </c>
      <c r="K1578" s="16">
        <v>17.673999999999999</v>
      </c>
      <c r="L1578" s="16">
        <v>25.481000000000002</v>
      </c>
      <c r="M1578" s="16">
        <v>40.120372522371127</v>
      </c>
      <c r="N1578" s="16">
        <f t="shared" si="71"/>
        <v>2.2700222090285802</v>
      </c>
      <c r="O1578" s="16">
        <v>11.117000000000001</v>
      </c>
      <c r="P1578" s="124">
        <f t="shared" si="73"/>
        <v>0.62900305533552114</v>
      </c>
      <c r="Q1578" s="16">
        <v>730.26300000000003</v>
      </c>
      <c r="S1578" s="1"/>
    </row>
    <row r="1579" spans="1:19" x14ac:dyDescent="0.2">
      <c r="A1579" s="39">
        <f t="shared" si="72"/>
        <v>43624</v>
      </c>
      <c r="B1579" s="16">
        <v>14.350999999999999</v>
      </c>
      <c r="C1579" s="16">
        <v>92.194000000000003</v>
      </c>
      <c r="D1579" s="16">
        <v>25.891999999999999</v>
      </c>
      <c r="E1579" s="16">
        <v>23.39</v>
      </c>
      <c r="F1579" s="16">
        <v>32.119999999999997</v>
      </c>
      <c r="G1579" s="16">
        <v>1.6879999999999999</v>
      </c>
      <c r="H1579" s="16">
        <v>7.57</v>
      </c>
      <c r="I1579" s="16">
        <v>73.816000000000003</v>
      </c>
      <c r="J1579" s="38">
        <v>3.4729999999999999</v>
      </c>
      <c r="K1579" s="16">
        <v>15.095000000000001</v>
      </c>
      <c r="L1579" s="16">
        <v>25.472000000000001</v>
      </c>
      <c r="M1579" s="16">
        <v>34.338914487297899</v>
      </c>
      <c r="N1579" s="16">
        <f t="shared" si="71"/>
        <v>2.2748535599402384</v>
      </c>
      <c r="O1579" s="16">
        <v>8.2050000000000001</v>
      </c>
      <c r="P1579" s="124">
        <f t="shared" si="73"/>
        <v>0.54355746936071547</v>
      </c>
      <c r="Q1579" s="16">
        <v>730.29200000000003</v>
      </c>
      <c r="S1579" s="1"/>
    </row>
    <row r="1580" spans="1:19" x14ac:dyDescent="0.2">
      <c r="A1580" s="39">
        <f t="shared" si="72"/>
        <v>43625</v>
      </c>
      <c r="B1580" s="16">
        <v>16.763999999999999</v>
      </c>
      <c r="C1580" s="16">
        <v>95.319000000000003</v>
      </c>
      <c r="D1580" s="16">
        <v>25.992000000000001</v>
      </c>
      <c r="E1580" s="16">
        <v>24.09</v>
      </c>
      <c r="F1580" s="16">
        <v>31.74</v>
      </c>
      <c r="G1580" s="16">
        <v>2.1480000000000001</v>
      </c>
      <c r="H1580" s="16">
        <v>8.7799999999999994</v>
      </c>
      <c r="I1580" s="16">
        <v>322.43200000000002</v>
      </c>
      <c r="J1580" s="38">
        <v>3.6139999999999999</v>
      </c>
      <c r="K1580" s="16">
        <v>16.263999999999999</v>
      </c>
      <c r="L1580" s="16">
        <v>25.367000000000001</v>
      </c>
      <c r="M1580" s="16">
        <v>36.674912109569064</v>
      </c>
      <c r="N1580" s="16">
        <f t="shared" si="71"/>
        <v>2.2549749206572223</v>
      </c>
      <c r="O1580" s="16">
        <v>9.8979999999999997</v>
      </c>
      <c r="P1580" s="124">
        <f t="shared" si="73"/>
        <v>0.60858337432365961</v>
      </c>
      <c r="Q1580" s="16">
        <v>730.38800000000003</v>
      </c>
      <c r="S1580" s="1"/>
    </row>
    <row r="1581" spans="1:19" x14ac:dyDescent="0.2">
      <c r="A1581" s="39">
        <f t="shared" si="72"/>
        <v>43626</v>
      </c>
      <c r="B1581" s="16">
        <v>0.127</v>
      </c>
      <c r="C1581" s="16">
        <v>97.893000000000001</v>
      </c>
      <c r="D1581" s="16">
        <v>25.099</v>
      </c>
      <c r="E1581" s="16">
        <v>23.84</v>
      </c>
      <c r="F1581" s="16">
        <v>26.69</v>
      </c>
      <c r="G1581" s="16">
        <v>2.339</v>
      </c>
      <c r="H1581" s="16">
        <v>6.55</v>
      </c>
      <c r="I1581" s="16">
        <v>319.48700000000002</v>
      </c>
      <c r="J1581" s="38">
        <v>1.3260000000000001</v>
      </c>
      <c r="K1581" s="16">
        <v>6.1520000000000001</v>
      </c>
      <c r="L1581" s="16">
        <v>25.428999999999998</v>
      </c>
      <c r="M1581" s="16">
        <v>14.731205185384225</v>
      </c>
      <c r="N1581" s="16">
        <f t="shared" si="71"/>
        <v>2.3945392043862523</v>
      </c>
      <c r="O1581" s="16">
        <v>3.3279999999999998</v>
      </c>
      <c r="P1581" s="124">
        <f t="shared" si="73"/>
        <v>0.5409622886866059</v>
      </c>
      <c r="Q1581" s="16">
        <v>730.47900000000004</v>
      </c>
      <c r="S1581" s="1"/>
    </row>
    <row r="1582" spans="1:19" x14ac:dyDescent="0.2">
      <c r="A1582" s="39">
        <f t="shared" si="72"/>
        <v>43627</v>
      </c>
      <c r="B1582" s="16">
        <v>4.3179999999999996</v>
      </c>
      <c r="C1582" s="16">
        <v>97.545000000000002</v>
      </c>
      <c r="D1582" s="16">
        <v>25.265999999999998</v>
      </c>
      <c r="E1582" s="16">
        <v>23.4</v>
      </c>
      <c r="F1582" s="16">
        <v>30.09</v>
      </c>
      <c r="G1582" s="16">
        <v>2.6389999999999998</v>
      </c>
      <c r="H1582" s="16">
        <v>8.7799999999999994</v>
      </c>
      <c r="I1582" s="16">
        <v>332.90800000000002</v>
      </c>
      <c r="J1582" s="38">
        <v>2.137</v>
      </c>
      <c r="K1582" s="16">
        <v>9.9339999999999993</v>
      </c>
      <c r="L1582" s="16">
        <v>25.378</v>
      </c>
      <c r="M1582" s="16">
        <v>23.043752111400739</v>
      </c>
      <c r="N1582" s="16">
        <f t="shared" si="71"/>
        <v>2.3196851330179928</v>
      </c>
      <c r="O1582" s="16">
        <v>5.6079999999999997</v>
      </c>
      <c r="P1582" s="124">
        <f t="shared" si="73"/>
        <v>0.56452587074692973</v>
      </c>
      <c r="Q1582" s="16">
        <v>730.55</v>
      </c>
      <c r="S1582" s="1"/>
    </row>
    <row r="1583" spans="1:19" x14ac:dyDescent="0.2">
      <c r="A1583" s="39">
        <f t="shared" si="72"/>
        <v>43628</v>
      </c>
      <c r="B1583" s="16">
        <v>4.4450000000000003</v>
      </c>
      <c r="C1583" s="16">
        <v>94.421000000000006</v>
      </c>
      <c r="D1583" s="16">
        <v>25.725000000000001</v>
      </c>
      <c r="E1583" s="16">
        <v>23.6</v>
      </c>
      <c r="F1583" s="16">
        <v>32.5</v>
      </c>
      <c r="G1583" s="16">
        <v>2.02</v>
      </c>
      <c r="H1583" s="16">
        <v>8.3699999999999992</v>
      </c>
      <c r="I1583" s="16">
        <v>311.74700000000001</v>
      </c>
      <c r="J1583" s="38">
        <v>3.0350000000000001</v>
      </c>
      <c r="K1583" s="16">
        <v>13.231999999999999</v>
      </c>
      <c r="L1583" s="16">
        <v>25.334</v>
      </c>
      <c r="M1583" s="16">
        <v>29.890349721403098</v>
      </c>
      <c r="N1583" s="16">
        <f t="shared" si="71"/>
        <v>2.2589442050637167</v>
      </c>
      <c r="O1583" s="16">
        <v>8.4540000000000006</v>
      </c>
      <c r="P1583" s="124">
        <f t="shared" si="73"/>
        <v>0.63890568319226126</v>
      </c>
      <c r="Q1583" s="16">
        <v>730.49599999999998</v>
      </c>
      <c r="S1583" s="1"/>
    </row>
    <row r="1584" spans="1:19" x14ac:dyDescent="0.2">
      <c r="A1584" s="39">
        <f t="shared" si="72"/>
        <v>43629</v>
      </c>
      <c r="B1584" s="16">
        <v>0.88900000000000001</v>
      </c>
      <c r="C1584" s="16">
        <v>93.370999999999995</v>
      </c>
      <c r="D1584" s="16">
        <v>25.975999999999999</v>
      </c>
      <c r="E1584" s="16">
        <v>23.7</v>
      </c>
      <c r="F1584" s="16">
        <v>31.99</v>
      </c>
      <c r="G1584" s="16">
        <v>2.1030000000000002</v>
      </c>
      <c r="H1584" s="16">
        <v>6.25</v>
      </c>
      <c r="I1584" s="16">
        <v>348.01400000000001</v>
      </c>
      <c r="J1584" s="38">
        <v>3.6619999999999999</v>
      </c>
      <c r="K1584" s="16">
        <v>16.324999999999999</v>
      </c>
      <c r="L1584" s="16">
        <v>25.375</v>
      </c>
      <c r="M1584" s="16">
        <v>36.835184165984835</v>
      </c>
      <c r="N1584" s="16">
        <f t="shared" si="71"/>
        <v>2.2563665645319961</v>
      </c>
      <c r="O1584" s="16">
        <v>10.247999999999999</v>
      </c>
      <c r="P1584" s="124">
        <f t="shared" si="73"/>
        <v>0.62774885145482384</v>
      </c>
      <c r="Q1584" s="16">
        <v>731.21299999999997</v>
      </c>
      <c r="S1584" s="1"/>
    </row>
    <row r="1585" spans="1:19" x14ac:dyDescent="0.2">
      <c r="A1585" s="39">
        <f t="shared" si="72"/>
        <v>43630</v>
      </c>
      <c r="B1585" s="16">
        <v>11.684000000000001</v>
      </c>
      <c r="C1585" s="16">
        <v>91.125</v>
      </c>
      <c r="D1585" s="16">
        <v>26.439</v>
      </c>
      <c r="E1585" s="16">
        <v>24.35</v>
      </c>
      <c r="F1585" s="16">
        <v>30.7</v>
      </c>
      <c r="G1585" s="16">
        <v>2.3180000000000001</v>
      </c>
      <c r="H1585" s="16">
        <v>9.7200000000000006</v>
      </c>
      <c r="I1585" s="16">
        <v>353.18</v>
      </c>
      <c r="J1585" s="38">
        <v>3.8559999999999999</v>
      </c>
      <c r="K1585" s="16">
        <v>16.884</v>
      </c>
      <c r="L1585" s="16">
        <v>25.356000000000002</v>
      </c>
      <c r="M1585" s="16">
        <v>37.722858078446052</v>
      </c>
      <c r="N1585" s="16">
        <f t="shared" si="71"/>
        <v>2.234237033786191</v>
      </c>
      <c r="O1585" s="16">
        <v>9.4570000000000007</v>
      </c>
      <c r="P1585" s="124">
        <f t="shared" si="73"/>
        <v>0.56011608623548925</v>
      </c>
      <c r="Q1585" s="16">
        <v>731.00400000000002</v>
      </c>
      <c r="S1585" s="1"/>
    </row>
    <row r="1586" spans="1:19" x14ac:dyDescent="0.2">
      <c r="A1586" s="39">
        <f t="shared" si="72"/>
        <v>43631</v>
      </c>
      <c r="B1586" s="16">
        <v>4.1909999999999998</v>
      </c>
      <c r="C1586" s="16">
        <v>92.537999999999997</v>
      </c>
      <c r="D1586" s="16">
        <v>26.457999999999998</v>
      </c>
      <c r="E1586" s="16">
        <v>24.63</v>
      </c>
      <c r="F1586" s="16">
        <v>30.62</v>
      </c>
      <c r="G1586" s="16">
        <v>2.3849999999999998</v>
      </c>
      <c r="H1586" s="16">
        <v>8.94</v>
      </c>
      <c r="I1586" s="16">
        <v>36.908000000000001</v>
      </c>
      <c r="J1586" s="38">
        <v>2.6949999999999998</v>
      </c>
      <c r="K1586" s="16">
        <v>11.648</v>
      </c>
      <c r="L1586" s="16">
        <v>25.286999999999999</v>
      </c>
      <c r="M1586" s="16">
        <v>26.630390173897339</v>
      </c>
      <c r="N1586" s="16">
        <f t="shared" si="71"/>
        <v>2.2862628926766262</v>
      </c>
      <c r="O1586" s="16">
        <v>6.0069999999999997</v>
      </c>
      <c r="P1586" s="124">
        <f t="shared" si="73"/>
        <v>0.51571085164835162</v>
      </c>
      <c r="Q1586" s="16">
        <v>730.74199999999996</v>
      </c>
      <c r="S1586" s="1"/>
    </row>
    <row r="1587" spans="1:19" x14ac:dyDescent="0.2">
      <c r="A1587" s="39">
        <f t="shared" si="72"/>
        <v>43632</v>
      </c>
      <c r="B1587" s="16">
        <v>0</v>
      </c>
      <c r="C1587" s="16">
        <v>89.703999999999994</v>
      </c>
      <c r="D1587" s="16">
        <v>26.890999999999998</v>
      </c>
      <c r="E1587" s="16">
        <v>24.48</v>
      </c>
      <c r="F1587" s="16">
        <v>32.29</v>
      </c>
      <c r="G1587" s="16">
        <v>2.0379999999999998</v>
      </c>
      <c r="H1587" s="16">
        <v>7.78</v>
      </c>
      <c r="I1587" s="16">
        <v>23.495999999999999</v>
      </c>
      <c r="J1587" s="38">
        <v>3.383</v>
      </c>
      <c r="K1587" s="16">
        <v>14.621</v>
      </c>
      <c r="L1587" s="16">
        <v>25.283000000000001</v>
      </c>
      <c r="M1587" s="16">
        <v>32.930161991417023</v>
      </c>
      <c r="N1587" s="16">
        <f t="shared" si="71"/>
        <v>2.2522510082358953</v>
      </c>
      <c r="O1587" s="16">
        <v>7.4829999999999997</v>
      </c>
      <c r="P1587" s="124">
        <f t="shared" si="73"/>
        <v>0.51179809862526504</v>
      </c>
      <c r="Q1587" s="16">
        <v>729.9</v>
      </c>
      <c r="S1587" s="1"/>
    </row>
    <row r="1588" spans="1:19" x14ac:dyDescent="0.2">
      <c r="A1588" s="39">
        <f t="shared" si="72"/>
        <v>43633</v>
      </c>
      <c r="B1588" s="16">
        <v>0</v>
      </c>
      <c r="C1588" s="16">
        <v>90.019000000000005</v>
      </c>
      <c r="D1588" s="16">
        <v>27.228999999999999</v>
      </c>
      <c r="E1588" s="16">
        <v>24.81</v>
      </c>
      <c r="F1588" s="16">
        <v>32.17</v>
      </c>
      <c r="G1588" s="16">
        <v>3.226</v>
      </c>
      <c r="H1588" s="16">
        <v>7.86</v>
      </c>
      <c r="I1588" s="16">
        <v>358.923</v>
      </c>
      <c r="J1588" s="38">
        <v>3.8439999999999999</v>
      </c>
      <c r="K1588" s="16">
        <v>16.013000000000002</v>
      </c>
      <c r="L1588" s="16">
        <v>25.233000000000001</v>
      </c>
      <c r="M1588" s="16">
        <v>35.09949395502187</v>
      </c>
      <c r="N1588" s="16">
        <f t="shared" si="71"/>
        <v>2.1919374230326527</v>
      </c>
      <c r="O1588" s="16">
        <v>8.2629999999999999</v>
      </c>
      <c r="P1588" s="124">
        <f t="shared" si="73"/>
        <v>0.51601823518391299</v>
      </c>
      <c r="Q1588" s="16">
        <v>729.17899999999997</v>
      </c>
      <c r="S1588" s="1"/>
    </row>
    <row r="1589" spans="1:19" x14ac:dyDescent="0.2">
      <c r="A1589" s="39">
        <f t="shared" si="72"/>
        <v>43634</v>
      </c>
      <c r="B1589" s="16">
        <v>0</v>
      </c>
      <c r="C1589" s="16">
        <v>88.331000000000003</v>
      </c>
      <c r="D1589" s="16">
        <v>27.645</v>
      </c>
      <c r="E1589" s="16">
        <v>25.22</v>
      </c>
      <c r="F1589" s="16">
        <v>32.32</v>
      </c>
      <c r="G1589" s="16">
        <v>3.4159999999999999</v>
      </c>
      <c r="H1589" s="16">
        <v>9.4499999999999993</v>
      </c>
      <c r="I1589" s="16">
        <v>0.17499999999999999</v>
      </c>
      <c r="J1589" s="38">
        <v>4.9260000000000002</v>
      </c>
      <c r="K1589" s="16">
        <v>20.635000000000002</v>
      </c>
      <c r="L1589" s="16">
        <v>25.231999999999999</v>
      </c>
      <c r="M1589" s="16">
        <v>44.989964636467548</v>
      </c>
      <c r="N1589" s="16">
        <f t="shared" si="71"/>
        <v>2.1802745159422119</v>
      </c>
      <c r="O1589" s="16">
        <v>11.503</v>
      </c>
      <c r="P1589" s="124">
        <f t="shared" si="73"/>
        <v>0.55745093288102732</v>
      </c>
      <c r="Q1589" s="16">
        <v>729.07100000000003</v>
      </c>
      <c r="S1589" s="1"/>
    </row>
    <row r="1590" spans="1:19" x14ac:dyDescent="0.2">
      <c r="A1590" s="39">
        <f t="shared" si="72"/>
        <v>43635</v>
      </c>
      <c r="B1590" s="16">
        <v>0</v>
      </c>
      <c r="C1590" s="16">
        <v>92.281000000000006</v>
      </c>
      <c r="D1590" s="16">
        <v>26.997</v>
      </c>
      <c r="E1590" s="16">
        <v>24.58</v>
      </c>
      <c r="F1590" s="16">
        <v>31.5</v>
      </c>
      <c r="G1590" s="16">
        <v>2.157</v>
      </c>
      <c r="H1590" s="16">
        <v>7.57</v>
      </c>
      <c r="I1590" s="16">
        <v>356.96300000000002</v>
      </c>
      <c r="J1590" s="38">
        <v>2.7240000000000002</v>
      </c>
      <c r="K1590" s="16">
        <v>11.388999999999999</v>
      </c>
      <c r="L1590" s="16">
        <v>25.221</v>
      </c>
      <c r="M1590" s="16">
        <v>25.886745112134278</v>
      </c>
      <c r="N1590" s="16">
        <f t="shared" si="71"/>
        <v>2.2729603224281569</v>
      </c>
      <c r="O1590" s="16">
        <v>5.7160000000000002</v>
      </c>
      <c r="P1590" s="124">
        <f t="shared" si="73"/>
        <v>0.50188778646061993</v>
      </c>
      <c r="Q1590" s="16">
        <v>728.99599999999998</v>
      </c>
      <c r="S1590" s="1"/>
    </row>
    <row r="1591" spans="1:19" x14ac:dyDescent="0.2">
      <c r="A1591" s="39">
        <f t="shared" si="72"/>
        <v>43636</v>
      </c>
      <c r="B1591" s="16">
        <v>5.2069999999999999</v>
      </c>
      <c r="C1591" s="16">
        <v>93.192999999999998</v>
      </c>
      <c r="D1591" s="16">
        <v>26.922000000000001</v>
      </c>
      <c r="E1591" s="16">
        <v>25.07</v>
      </c>
      <c r="F1591" s="16">
        <v>32.5</v>
      </c>
      <c r="G1591" s="16">
        <v>1.7909999999999999</v>
      </c>
      <c r="H1591" s="16">
        <v>5.61</v>
      </c>
      <c r="I1591" s="16">
        <v>22.245000000000001</v>
      </c>
      <c r="J1591" s="38">
        <v>2.8860000000000001</v>
      </c>
      <c r="K1591" s="16">
        <v>12.034000000000001</v>
      </c>
      <c r="L1591" s="16">
        <v>25.195</v>
      </c>
      <c r="M1591" s="16">
        <v>27.584073709593945</v>
      </c>
      <c r="N1591" s="16">
        <f t="shared" si="71"/>
        <v>2.2921783039383365</v>
      </c>
      <c r="O1591" s="16">
        <v>6.702</v>
      </c>
      <c r="P1591" s="124">
        <f t="shared" si="73"/>
        <v>0.55692205417982377</v>
      </c>
      <c r="Q1591" s="16">
        <v>729.27099999999996</v>
      </c>
      <c r="S1591" s="1"/>
    </row>
    <row r="1592" spans="1:19" x14ac:dyDescent="0.2">
      <c r="A1592" s="39">
        <f t="shared" si="72"/>
        <v>43637</v>
      </c>
      <c r="B1592" s="16">
        <v>18.923000000000002</v>
      </c>
      <c r="C1592" s="16">
        <v>99.058000000000007</v>
      </c>
      <c r="D1592" s="16">
        <v>25.873999999999999</v>
      </c>
      <c r="E1592" s="16">
        <v>24.75</v>
      </c>
      <c r="F1592" s="16">
        <v>28.46</v>
      </c>
      <c r="G1592" s="16">
        <v>2.0699999999999998</v>
      </c>
      <c r="H1592" s="16">
        <v>7.96</v>
      </c>
      <c r="I1592" s="16">
        <v>331.67700000000002</v>
      </c>
      <c r="J1592" s="38">
        <v>1.103</v>
      </c>
      <c r="K1592" s="16">
        <v>5.0949999999999998</v>
      </c>
      <c r="L1592" s="16">
        <v>25.224</v>
      </c>
      <c r="M1592" s="16">
        <v>12.194241092372863</v>
      </c>
      <c r="N1592" s="16">
        <f t="shared" si="71"/>
        <v>2.393374110377402</v>
      </c>
      <c r="O1592" s="16">
        <v>3.0379999999999998</v>
      </c>
      <c r="P1592" s="124">
        <f t="shared" si="73"/>
        <v>0.59627085377821398</v>
      </c>
      <c r="Q1592" s="16">
        <v>730.25800000000004</v>
      </c>
      <c r="S1592" s="1"/>
    </row>
    <row r="1593" spans="1:19" x14ac:dyDescent="0.2">
      <c r="A1593" s="39">
        <f t="shared" si="72"/>
        <v>43638</v>
      </c>
      <c r="B1593" s="16">
        <v>18.542000000000002</v>
      </c>
      <c r="C1593" s="16">
        <v>95.668999999999997</v>
      </c>
      <c r="D1593" s="16">
        <v>26.442</v>
      </c>
      <c r="E1593" s="16">
        <v>24.84</v>
      </c>
      <c r="F1593" s="16">
        <v>30.85</v>
      </c>
      <c r="G1593" s="16">
        <v>2.68</v>
      </c>
      <c r="H1593" s="16">
        <v>7.17</v>
      </c>
      <c r="I1593" s="16">
        <v>356.964</v>
      </c>
      <c r="J1593" s="38">
        <v>2.9350000000000001</v>
      </c>
      <c r="K1593" s="16">
        <v>13.159000000000001</v>
      </c>
      <c r="L1593" s="16">
        <v>25.19</v>
      </c>
      <c r="M1593" s="16">
        <v>29.781140082961308</v>
      </c>
      <c r="N1593" s="16">
        <f t="shared" si="71"/>
        <v>2.2631765394757433</v>
      </c>
      <c r="O1593" s="16">
        <v>7.5960000000000001</v>
      </c>
      <c r="P1593" s="124">
        <f t="shared" si="73"/>
        <v>0.57724751120905837</v>
      </c>
      <c r="Q1593" s="16">
        <v>730.45799999999997</v>
      </c>
      <c r="S1593" s="1"/>
    </row>
    <row r="1594" spans="1:19" x14ac:dyDescent="0.2">
      <c r="A1594" s="39">
        <f t="shared" si="72"/>
        <v>43639</v>
      </c>
      <c r="B1594" s="16">
        <v>4.8259999999999996</v>
      </c>
      <c r="C1594" s="16">
        <v>94.707999999999998</v>
      </c>
      <c r="D1594" s="16">
        <v>26.19</v>
      </c>
      <c r="E1594" s="16">
        <v>24.85</v>
      </c>
      <c r="F1594" s="16">
        <v>29.28</v>
      </c>
      <c r="G1594" s="16">
        <v>2.6230000000000002</v>
      </c>
      <c r="H1594" s="16">
        <v>8.17</v>
      </c>
      <c r="I1594" s="16">
        <v>351.947</v>
      </c>
      <c r="J1594" s="38">
        <v>2.4430000000000001</v>
      </c>
      <c r="K1594" s="16">
        <v>10.791</v>
      </c>
      <c r="L1594" s="16">
        <v>25.248999999999999</v>
      </c>
      <c r="M1594" s="16">
        <v>24.695288692741617</v>
      </c>
      <c r="N1594" s="16">
        <f t="shared" si="71"/>
        <v>2.2885078947958126</v>
      </c>
      <c r="O1594" s="16">
        <v>5.5350000000000001</v>
      </c>
      <c r="P1594" s="124">
        <f t="shared" si="73"/>
        <v>0.51292743953294406</v>
      </c>
      <c r="Q1594" s="16">
        <v>730.46699999999998</v>
      </c>
      <c r="S1594" s="1"/>
    </row>
    <row r="1595" spans="1:19" x14ac:dyDescent="0.2">
      <c r="A1595" s="39">
        <f t="shared" si="72"/>
        <v>43640</v>
      </c>
      <c r="B1595" s="16">
        <v>22.987000000000002</v>
      </c>
      <c r="C1595" s="16">
        <v>93.147999999999996</v>
      </c>
      <c r="D1595" s="16">
        <v>26.003</v>
      </c>
      <c r="E1595" s="16">
        <v>22.81</v>
      </c>
      <c r="F1595" s="16">
        <v>31.1</v>
      </c>
      <c r="G1595" s="16">
        <v>2.823</v>
      </c>
      <c r="H1595" s="16">
        <v>8.9600000000000009</v>
      </c>
      <c r="I1595" s="16">
        <v>342.75299999999999</v>
      </c>
      <c r="J1595" s="38">
        <v>4.0049999999999999</v>
      </c>
      <c r="K1595" s="16">
        <v>17.459</v>
      </c>
      <c r="L1595" s="16">
        <v>25.32</v>
      </c>
      <c r="M1595" s="16">
        <v>39.042532142971311</v>
      </c>
      <c r="N1595" s="16">
        <f t="shared" si="71"/>
        <v>2.2362410300115307</v>
      </c>
      <c r="O1595" s="16">
        <v>11.185</v>
      </c>
      <c r="P1595" s="124">
        <f t="shared" si="73"/>
        <v>0.64064379403173155</v>
      </c>
      <c r="Q1595" s="16">
        <v>730.79600000000005</v>
      </c>
      <c r="S1595" s="1"/>
    </row>
    <row r="1596" spans="1:19" x14ac:dyDescent="0.2">
      <c r="A1596" s="39">
        <f t="shared" si="72"/>
        <v>43641</v>
      </c>
      <c r="B1596" s="16">
        <v>7.6199999999999992</v>
      </c>
      <c r="C1596" s="16">
        <v>95.998000000000005</v>
      </c>
      <c r="D1596" s="16">
        <v>24.068000000000001</v>
      </c>
      <c r="E1596" s="16">
        <v>21.06</v>
      </c>
      <c r="F1596" s="16">
        <v>30.54</v>
      </c>
      <c r="G1596" s="16">
        <v>2.6840000000000002</v>
      </c>
      <c r="H1596" s="16">
        <v>14.35</v>
      </c>
      <c r="I1596" s="16">
        <v>347.322</v>
      </c>
      <c r="J1596" s="38">
        <v>1.54</v>
      </c>
      <c r="K1596" s="16">
        <v>6.4480000000000004</v>
      </c>
      <c r="L1596" s="16">
        <v>25.539000000000001</v>
      </c>
      <c r="M1596" s="16">
        <v>15.21642775618257</v>
      </c>
      <c r="N1596" s="16">
        <f t="shared" si="71"/>
        <v>2.359867828192086</v>
      </c>
      <c r="O1596" s="16">
        <v>3.4009999999999998</v>
      </c>
      <c r="P1596" s="124">
        <f t="shared" si="73"/>
        <v>0.52745037220843671</v>
      </c>
      <c r="Q1596" s="16">
        <v>730.92899999999997</v>
      </c>
      <c r="S1596" s="1"/>
    </row>
    <row r="1597" spans="1:19" x14ac:dyDescent="0.2">
      <c r="A1597" s="39">
        <f t="shared" si="72"/>
        <v>43642</v>
      </c>
      <c r="B1597" s="16">
        <v>0.88900000000000001</v>
      </c>
      <c r="C1597" s="16">
        <v>94.528999999999996</v>
      </c>
      <c r="D1597" s="16">
        <v>25.701000000000001</v>
      </c>
      <c r="E1597" s="16">
        <v>23.83</v>
      </c>
      <c r="F1597" s="16">
        <v>30.33</v>
      </c>
      <c r="G1597" s="16">
        <v>3.2589999999999999</v>
      </c>
      <c r="H1597" s="16">
        <v>8.02</v>
      </c>
      <c r="I1597" s="16">
        <v>3.7559999999999998</v>
      </c>
      <c r="J1597" s="38">
        <v>2.5539999999999998</v>
      </c>
      <c r="K1597" s="16">
        <v>11.304</v>
      </c>
      <c r="L1597" s="16">
        <v>25.315999999999999</v>
      </c>
      <c r="M1597" s="16">
        <v>25.848815498783054</v>
      </c>
      <c r="N1597" s="16">
        <f t="shared" si="71"/>
        <v>2.2866963463183878</v>
      </c>
      <c r="O1597" s="16">
        <v>5.9470000000000001</v>
      </c>
      <c r="P1597" s="124">
        <f t="shared" si="73"/>
        <v>0.52609695682944091</v>
      </c>
      <c r="Q1597" s="16">
        <v>729.27099999999996</v>
      </c>
      <c r="S1597" s="1"/>
    </row>
    <row r="1598" spans="1:19" x14ac:dyDescent="0.2">
      <c r="A1598" s="39">
        <f t="shared" si="72"/>
        <v>43643</v>
      </c>
      <c r="B1598" s="16">
        <v>3.302</v>
      </c>
      <c r="C1598" s="16">
        <v>96.036000000000001</v>
      </c>
      <c r="D1598" s="16">
        <v>24.858000000000001</v>
      </c>
      <c r="E1598" s="16">
        <v>22.6</v>
      </c>
      <c r="F1598" s="16">
        <v>29.61</v>
      </c>
      <c r="G1598" s="16">
        <v>2.2410000000000001</v>
      </c>
      <c r="H1598" s="16">
        <v>6.27</v>
      </c>
      <c r="I1598" s="16">
        <v>348.59399999999999</v>
      </c>
      <c r="J1598" s="38">
        <v>1.534</v>
      </c>
      <c r="K1598" s="16">
        <v>6.5410000000000004</v>
      </c>
      <c r="L1598" s="16">
        <v>25.414000000000001</v>
      </c>
      <c r="M1598" s="16">
        <v>15.293064583158731</v>
      </c>
      <c r="N1598" s="16">
        <f t="shared" si="71"/>
        <v>2.3380315828097737</v>
      </c>
      <c r="O1598" s="16">
        <v>3.2210000000000001</v>
      </c>
      <c r="P1598" s="124">
        <f t="shared" si="73"/>
        <v>0.4924323497936095</v>
      </c>
      <c r="Q1598" s="16">
        <v>728.61300000000006</v>
      </c>
      <c r="S1598" s="1"/>
    </row>
    <row r="1599" spans="1:19" x14ac:dyDescent="0.2">
      <c r="A1599" s="39">
        <f t="shared" si="72"/>
        <v>43644</v>
      </c>
      <c r="B1599" s="16">
        <v>3.302</v>
      </c>
      <c r="C1599" s="16">
        <v>94.509</v>
      </c>
      <c r="D1599" s="16">
        <v>25.745999999999999</v>
      </c>
      <c r="E1599" s="16">
        <v>23.46</v>
      </c>
      <c r="F1599" s="16">
        <v>31.48</v>
      </c>
      <c r="G1599" s="16">
        <v>2.8010000000000002</v>
      </c>
      <c r="H1599" s="16">
        <v>8.84</v>
      </c>
      <c r="I1599" s="16">
        <v>1.4339999999999999</v>
      </c>
      <c r="J1599" s="38">
        <v>3.1989999999999998</v>
      </c>
      <c r="K1599" s="16">
        <v>13.851000000000001</v>
      </c>
      <c r="L1599" s="16">
        <v>25.338000000000001</v>
      </c>
      <c r="M1599" s="16">
        <v>31.284414212113802</v>
      </c>
      <c r="N1599" s="16">
        <f t="shared" si="71"/>
        <v>2.2586393915322938</v>
      </c>
      <c r="O1599" s="16">
        <v>8.1649999999999991</v>
      </c>
      <c r="P1599" s="124">
        <f t="shared" si="73"/>
        <v>0.58948812360118397</v>
      </c>
      <c r="Q1599" s="16">
        <v>728.65800000000002</v>
      </c>
      <c r="S1599" s="1"/>
    </row>
    <row r="1600" spans="1:19" x14ac:dyDescent="0.2">
      <c r="A1600" s="39">
        <f t="shared" si="72"/>
        <v>43645</v>
      </c>
      <c r="B1600" s="16">
        <v>1.143</v>
      </c>
      <c r="C1600" s="16">
        <v>95.070999999999998</v>
      </c>
      <c r="D1600" s="16">
        <v>25.838999999999999</v>
      </c>
      <c r="E1600" s="16">
        <v>23.8</v>
      </c>
      <c r="F1600" s="16">
        <v>30.51</v>
      </c>
      <c r="G1600" s="16">
        <v>2.7959999999999998</v>
      </c>
      <c r="H1600" s="16">
        <v>9.2899999999999991</v>
      </c>
      <c r="I1600" s="16">
        <v>301.36200000000002</v>
      </c>
      <c r="J1600" s="38">
        <v>4.3650000000000002</v>
      </c>
      <c r="K1600" s="16">
        <v>20.018999999999998</v>
      </c>
      <c r="L1600" s="16">
        <v>25.306999999999999</v>
      </c>
      <c r="M1600" s="16">
        <v>44.418601235347637</v>
      </c>
      <c r="N1600" s="16">
        <f t="shared" si="71"/>
        <v>2.2188221806957209</v>
      </c>
      <c r="O1600" s="16">
        <v>13.445</v>
      </c>
      <c r="P1600" s="124">
        <f t="shared" si="73"/>
        <v>0.67161196862980177</v>
      </c>
      <c r="Q1600" s="16">
        <v>729.61699999999996</v>
      </c>
      <c r="S1600" s="1"/>
    </row>
    <row r="1601" spans="1:19" x14ac:dyDescent="0.2">
      <c r="A1601" s="39">
        <f t="shared" si="72"/>
        <v>43646</v>
      </c>
      <c r="B1601" s="16">
        <v>0.76200000000000001</v>
      </c>
      <c r="C1601" s="16">
        <v>98.349000000000004</v>
      </c>
      <c r="D1601" s="16">
        <v>24.827000000000002</v>
      </c>
      <c r="E1601" s="16">
        <v>23.83</v>
      </c>
      <c r="F1601" s="16">
        <v>27.72</v>
      </c>
      <c r="G1601" s="16">
        <v>2.6640000000000001</v>
      </c>
      <c r="H1601" s="16">
        <v>8.25</v>
      </c>
      <c r="I1601" s="16">
        <v>329.59899999999999</v>
      </c>
      <c r="J1601" s="38">
        <v>1.7649999999999999</v>
      </c>
      <c r="K1601" s="16">
        <v>8.8960000000000008</v>
      </c>
      <c r="L1601" s="16">
        <v>25.39</v>
      </c>
      <c r="M1601" s="16">
        <v>20.080922268484638</v>
      </c>
      <c r="N1601" s="16">
        <f t="shared" si="71"/>
        <v>2.2572979168710248</v>
      </c>
      <c r="O1601" s="16">
        <v>4.899</v>
      </c>
      <c r="P1601" s="124">
        <f t="shared" si="73"/>
        <v>0.55069694244604317</v>
      </c>
      <c r="Q1601" s="16">
        <v>730.31700000000001</v>
      </c>
      <c r="S1601" s="1"/>
    </row>
    <row r="1602" spans="1:19" x14ac:dyDescent="0.2">
      <c r="A1602" s="39">
        <f t="shared" si="72"/>
        <v>43647</v>
      </c>
      <c r="B1602" s="16">
        <v>41.021000000000001</v>
      </c>
      <c r="C1602" s="16">
        <v>96.667000000000002</v>
      </c>
      <c r="D1602" s="16">
        <v>24.902000000000001</v>
      </c>
      <c r="E1602" s="16">
        <v>22.42</v>
      </c>
      <c r="F1602" s="16">
        <v>30.62</v>
      </c>
      <c r="G1602" s="16">
        <v>2.4119999999999999</v>
      </c>
      <c r="H1602" s="16">
        <v>10.9</v>
      </c>
      <c r="I1602" s="16">
        <v>340.69</v>
      </c>
      <c r="J1602" s="38">
        <v>2.3260000000000001</v>
      </c>
      <c r="K1602" s="16">
        <v>10.505000000000001</v>
      </c>
      <c r="L1602" s="16">
        <v>25.364999999999998</v>
      </c>
      <c r="M1602" s="16">
        <v>23.911381216806188</v>
      </c>
      <c r="N1602" s="16">
        <f t="shared" si="71"/>
        <v>2.2761905013618455</v>
      </c>
      <c r="O1602" s="16">
        <v>6.11</v>
      </c>
      <c r="P1602" s="124">
        <f t="shared" si="73"/>
        <v>0.58162779628748218</v>
      </c>
      <c r="Q1602" s="16">
        <v>730.10400000000004</v>
      </c>
      <c r="S1602" s="1"/>
    </row>
    <row r="1603" spans="1:19" x14ac:dyDescent="0.2">
      <c r="A1603" s="39">
        <f t="shared" si="72"/>
        <v>43648</v>
      </c>
      <c r="B1603" s="16">
        <v>0.127</v>
      </c>
      <c r="C1603" s="16">
        <v>95.346999999999994</v>
      </c>
      <c r="D1603" s="16">
        <v>25.652999999999999</v>
      </c>
      <c r="E1603" s="16">
        <v>23.9</v>
      </c>
      <c r="F1603" s="16">
        <v>29.77</v>
      </c>
      <c r="G1603" s="16">
        <v>1.986</v>
      </c>
      <c r="H1603" s="16">
        <v>6.14</v>
      </c>
      <c r="I1603" s="16">
        <v>359.26499999999999</v>
      </c>
      <c r="J1603" s="38">
        <v>2.1549999999999998</v>
      </c>
      <c r="K1603" s="16">
        <v>9.4529999999999994</v>
      </c>
      <c r="L1603" s="16">
        <v>25.337</v>
      </c>
      <c r="M1603" s="16">
        <v>21.853418892403447</v>
      </c>
      <c r="N1603" s="16">
        <f t="shared" si="71"/>
        <v>2.3117971958535333</v>
      </c>
      <c r="O1603" s="16">
        <v>4.8499999999999996</v>
      </c>
      <c r="P1603" s="124">
        <f t="shared" si="73"/>
        <v>0.51306463556542892</v>
      </c>
      <c r="Q1603" s="16">
        <v>729.971</v>
      </c>
      <c r="S1603" s="1"/>
    </row>
    <row r="1604" spans="1:19" x14ac:dyDescent="0.2">
      <c r="A1604" s="39">
        <f t="shared" si="72"/>
        <v>43649</v>
      </c>
      <c r="B1604" s="16">
        <v>32.257999999999996</v>
      </c>
      <c r="C1604" s="16">
        <v>96.061000000000007</v>
      </c>
      <c r="D1604" s="16">
        <v>25.497</v>
      </c>
      <c r="E1604" s="16">
        <v>23.81</v>
      </c>
      <c r="F1604" s="16">
        <v>31.03</v>
      </c>
      <c r="G1604" s="16">
        <v>2.306</v>
      </c>
      <c r="H1604" s="16">
        <v>7.84</v>
      </c>
      <c r="I1604" s="16">
        <v>352.161</v>
      </c>
      <c r="J1604" s="38">
        <v>2.6659999999999999</v>
      </c>
      <c r="K1604" s="16">
        <v>11.907</v>
      </c>
      <c r="L1604" s="16">
        <v>25.346</v>
      </c>
      <c r="M1604" s="16">
        <v>27.113193543844126</v>
      </c>
      <c r="N1604" s="16">
        <f t="shared" si="71"/>
        <v>2.2770801666115834</v>
      </c>
      <c r="O1604" s="16">
        <v>6.617</v>
      </c>
      <c r="P1604" s="124">
        <f t="shared" si="73"/>
        <v>0.55572352397749225</v>
      </c>
      <c r="Q1604" s="16">
        <v>729.54600000000005</v>
      </c>
      <c r="S1604" s="1"/>
    </row>
    <row r="1605" spans="1:19" x14ac:dyDescent="0.2">
      <c r="A1605" s="39">
        <f t="shared" si="72"/>
        <v>43650</v>
      </c>
      <c r="B1605" s="16">
        <v>0.254</v>
      </c>
      <c r="C1605" s="16">
        <v>89.988</v>
      </c>
      <c r="D1605" s="16">
        <v>26.05</v>
      </c>
      <c r="E1605" s="16">
        <v>24.25</v>
      </c>
      <c r="F1605" s="16">
        <v>29.98</v>
      </c>
      <c r="G1605" s="16">
        <v>4.1280000000000001</v>
      </c>
      <c r="H1605" s="16">
        <v>10.47</v>
      </c>
      <c r="I1605" s="16">
        <v>359.34</v>
      </c>
      <c r="J1605" s="38">
        <v>4.6059999999999999</v>
      </c>
      <c r="K1605" s="16">
        <v>20.363</v>
      </c>
      <c r="L1605" s="16">
        <v>25.399000000000001</v>
      </c>
      <c r="M1605" s="16">
        <v>44.160697144565397</v>
      </c>
      <c r="N1605" s="16">
        <f t="shared" si="71"/>
        <v>2.1686734343940186</v>
      </c>
      <c r="O1605" s="16">
        <v>11.387</v>
      </c>
      <c r="P1605" s="124">
        <f t="shared" si="73"/>
        <v>0.55920051073024601</v>
      </c>
      <c r="Q1605" s="16">
        <v>729.61300000000006</v>
      </c>
      <c r="S1605" s="1"/>
    </row>
    <row r="1606" spans="1:19" x14ac:dyDescent="0.2">
      <c r="A1606" s="39">
        <f t="shared" si="72"/>
        <v>43651</v>
      </c>
      <c r="B1606" s="16">
        <v>0.127</v>
      </c>
      <c r="C1606" s="16">
        <v>91.394000000000005</v>
      </c>
      <c r="D1606" s="16">
        <v>25.449000000000002</v>
      </c>
      <c r="E1606" s="16">
        <v>23.86</v>
      </c>
      <c r="F1606" s="16">
        <v>29.53</v>
      </c>
      <c r="G1606" s="16">
        <v>4.2510000000000003</v>
      </c>
      <c r="H1606" s="16">
        <v>10.84</v>
      </c>
      <c r="I1606" s="16">
        <v>334.89699999999999</v>
      </c>
      <c r="J1606" s="38">
        <v>3.992</v>
      </c>
      <c r="K1606" s="16">
        <v>17.885000000000002</v>
      </c>
      <c r="L1606" s="16">
        <v>25.460999999999999</v>
      </c>
      <c r="M1606" s="16">
        <v>39.011514532053106</v>
      </c>
      <c r="N1606" s="16">
        <f t="shared" si="71"/>
        <v>2.1812420761561699</v>
      </c>
      <c r="O1606" s="16">
        <v>10.396000000000001</v>
      </c>
      <c r="P1606" s="124">
        <f t="shared" si="73"/>
        <v>0.58126922001677384</v>
      </c>
      <c r="Q1606" s="16">
        <v>730.65</v>
      </c>
      <c r="S1606" s="1"/>
    </row>
    <row r="1607" spans="1:19" x14ac:dyDescent="0.2">
      <c r="A1607" s="39">
        <f t="shared" si="72"/>
        <v>43652</v>
      </c>
      <c r="B1607" s="16">
        <v>0.50800000000000001</v>
      </c>
      <c r="C1607" s="16">
        <v>96.921999999999997</v>
      </c>
      <c r="D1607" s="16">
        <v>25.396999999999998</v>
      </c>
      <c r="E1607" s="16">
        <v>23.34</v>
      </c>
      <c r="F1607" s="16">
        <v>29.09</v>
      </c>
      <c r="G1607" s="16">
        <v>3.1480000000000001</v>
      </c>
      <c r="H1607" s="16">
        <v>8.33</v>
      </c>
      <c r="I1607" s="16">
        <v>315.029</v>
      </c>
      <c r="J1607" s="38">
        <v>3.0129999999999999</v>
      </c>
      <c r="K1607" s="16">
        <v>14.62</v>
      </c>
      <c r="L1607" s="16">
        <v>25.372</v>
      </c>
      <c r="M1607" s="16">
        <v>32.134072111193383</v>
      </c>
      <c r="N1607" s="16">
        <f t="shared" si="71"/>
        <v>2.1979529487820373</v>
      </c>
      <c r="O1607" s="16">
        <v>9.7409999999999997</v>
      </c>
      <c r="P1607" s="124">
        <f t="shared" si="73"/>
        <v>0.66627906976744189</v>
      </c>
      <c r="Q1607" s="16">
        <v>730.43299999999999</v>
      </c>
      <c r="S1607" s="1"/>
    </row>
    <row r="1608" spans="1:19" x14ac:dyDescent="0.2">
      <c r="A1608" s="39">
        <f t="shared" si="72"/>
        <v>43653</v>
      </c>
      <c r="B1608" s="16">
        <v>40.259</v>
      </c>
      <c r="C1608" s="16">
        <v>95.396000000000001</v>
      </c>
      <c r="D1608" s="16">
        <v>25.715</v>
      </c>
      <c r="E1608" s="16">
        <v>22.03</v>
      </c>
      <c r="F1608" s="16">
        <v>31.1</v>
      </c>
      <c r="G1608" s="16">
        <v>2.8210000000000002</v>
      </c>
      <c r="H1608" s="16">
        <v>11</v>
      </c>
      <c r="I1608" s="16">
        <v>334.70400000000001</v>
      </c>
      <c r="J1608" s="38">
        <v>2.9009999999999998</v>
      </c>
      <c r="K1608" s="16">
        <v>13.026999999999999</v>
      </c>
      <c r="L1608" s="16">
        <v>25.323</v>
      </c>
      <c r="M1608" s="16">
        <v>28.899427772598571</v>
      </c>
      <c r="N1608" s="16">
        <f t="shared" si="71"/>
        <v>2.2184254066629747</v>
      </c>
      <c r="O1608" s="16">
        <v>8.1440000000000001</v>
      </c>
      <c r="P1608" s="124">
        <f t="shared" si="73"/>
        <v>0.62516312274506802</v>
      </c>
      <c r="Q1608" s="16">
        <v>730.21299999999997</v>
      </c>
      <c r="S1608" s="1"/>
    </row>
    <row r="1609" spans="1:19" x14ac:dyDescent="0.2">
      <c r="A1609" s="39">
        <f t="shared" si="72"/>
        <v>43654</v>
      </c>
      <c r="B1609" s="16">
        <v>8.6359999999999992</v>
      </c>
      <c r="C1609" s="16">
        <v>92.885000000000005</v>
      </c>
      <c r="D1609" s="16">
        <v>25.138000000000002</v>
      </c>
      <c r="E1609" s="16">
        <v>22.67</v>
      </c>
      <c r="F1609" s="16">
        <v>31.96</v>
      </c>
      <c r="G1609" s="16">
        <v>1.851</v>
      </c>
      <c r="H1609" s="16">
        <v>7.74</v>
      </c>
      <c r="I1609" s="16">
        <v>148.02500000000001</v>
      </c>
      <c r="J1609" s="38">
        <v>3.4790000000000001</v>
      </c>
      <c r="K1609" s="16">
        <v>15.172000000000001</v>
      </c>
      <c r="L1609" s="16">
        <v>25.434000000000001</v>
      </c>
      <c r="M1609" s="16">
        <v>34.005842370056513</v>
      </c>
      <c r="N1609" s="16">
        <f t="shared" si="71"/>
        <v>2.241355284079654</v>
      </c>
      <c r="O1609" s="16">
        <v>8.7370000000000001</v>
      </c>
      <c r="P1609" s="124">
        <f t="shared" si="73"/>
        <v>0.57586343263907191</v>
      </c>
      <c r="Q1609" s="16">
        <v>730.89599999999996</v>
      </c>
      <c r="S1609" s="1"/>
    </row>
    <row r="1610" spans="1:19" x14ac:dyDescent="0.2">
      <c r="A1610" s="39">
        <f t="shared" si="72"/>
        <v>43655</v>
      </c>
      <c r="B1610" s="16">
        <v>61.849000000000004</v>
      </c>
      <c r="C1610" s="16">
        <v>96.45</v>
      </c>
      <c r="D1610" s="16">
        <v>24.34</v>
      </c>
      <c r="E1610" s="16">
        <v>22.03</v>
      </c>
      <c r="F1610" s="16">
        <v>28.19</v>
      </c>
      <c r="G1610" s="16">
        <v>2.0510000000000002</v>
      </c>
      <c r="H1610" s="16">
        <v>8.15</v>
      </c>
      <c r="I1610" s="16">
        <v>332.05500000000001</v>
      </c>
      <c r="J1610" s="38">
        <v>1.603</v>
      </c>
      <c r="K1610" s="16">
        <v>7.0640000000000001</v>
      </c>
      <c r="L1610" s="16">
        <v>25.495999999999999</v>
      </c>
      <c r="M1610" s="16">
        <v>16.281740131172526</v>
      </c>
      <c r="N1610" s="16">
        <f t="shared" si="71"/>
        <v>2.3048895995431096</v>
      </c>
      <c r="O1610" s="16">
        <v>3.621</v>
      </c>
      <c r="P1610" s="124">
        <f t="shared" si="73"/>
        <v>0.51259909399773496</v>
      </c>
      <c r="Q1610" s="16">
        <v>731.85799999999995</v>
      </c>
      <c r="S1610" s="1"/>
    </row>
    <row r="1611" spans="1:19" x14ac:dyDescent="0.2">
      <c r="A1611" s="39">
        <f t="shared" si="72"/>
        <v>43656</v>
      </c>
      <c r="B1611" s="16">
        <v>11.684000000000001</v>
      </c>
      <c r="C1611" s="16">
        <v>99.012</v>
      </c>
      <c r="D1611" s="16">
        <v>24.175000000000001</v>
      </c>
      <c r="E1611" s="16">
        <v>22.18</v>
      </c>
      <c r="F1611" s="16">
        <v>28.96</v>
      </c>
      <c r="G1611" s="16">
        <v>2.891</v>
      </c>
      <c r="H1611" s="16">
        <v>8.6199999999999992</v>
      </c>
      <c r="I1611" s="16">
        <v>311.09199999999998</v>
      </c>
      <c r="J1611" s="38">
        <v>1.681</v>
      </c>
      <c r="K1611" s="16">
        <v>8.3559999999999999</v>
      </c>
      <c r="L1611" s="16">
        <v>25.495999999999999</v>
      </c>
      <c r="M1611" s="16">
        <v>18.985110682758961</v>
      </c>
      <c r="N1611" s="16">
        <f t="shared" ref="N1611:N1674" si="74">M1611/K1611</f>
        <v>2.2720333512157684</v>
      </c>
      <c r="O1611" s="16">
        <v>5.5460000000000003</v>
      </c>
      <c r="P1611" s="124">
        <f t="shared" si="73"/>
        <v>0.6637146960268071</v>
      </c>
      <c r="Q1611" s="16">
        <v>731.37099999999998</v>
      </c>
      <c r="S1611" s="1"/>
    </row>
    <row r="1612" spans="1:19" x14ac:dyDescent="0.2">
      <c r="A1612" s="39">
        <f t="shared" si="72"/>
        <v>43657</v>
      </c>
      <c r="B1612" s="16">
        <v>11.811</v>
      </c>
      <c r="C1612" s="16">
        <v>96.873000000000005</v>
      </c>
      <c r="D1612" s="16">
        <v>25.007000000000001</v>
      </c>
      <c r="E1612" s="16">
        <v>23.08</v>
      </c>
      <c r="F1612" s="16">
        <v>28.99</v>
      </c>
      <c r="G1612" s="16">
        <v>2.9039999999999999</v>
      </c>
      <c r="H1612" s="16">
        <v>7.74</v>
      </c>
      <c r="I1612" s="16">
        <v>316.505</v>
      </c>
      <c r="J1612" s="38">
        <v>2.6760000000000002</v>
      </c>
      <c r="K1612" s="16">
        <v>12.712</v>
      </c>
      <c r="L1612" s="16">
        <v>25.428000000000001</v>
      </c>
      <c r="M1612" s="16">
        <v>28.632192478531753</v>
      </c>
      <c r="N1612" s="16">
        <f t="shared" si="74"/>
        <v>2.2523751163099242</v>
      </c>
      <c r="O1612" s="16">
        <v>7.9210000000000003</v>
      </c>
      <c r="P1612" s="124">
        <f t="shared" si="73"/>
        <v>0.62311202013845191</v>
      </c>
      <c r="Q1612" s="16">
        <v>730.11300000000006</v>
      </c>
      <c r="S1612" s="1"/>
    </row>
    <row r="1613" spans="1:19" x14ac:dyDescent="0.2">
      <c r="A1613" s="39">
        <f t="shared" si="72"/>
        <v>43658</v>
      </c>
      <c r="B1613" s="16">
        <v>11.176</v>
      </c>
      <c r="C1613" s="16">
        <v>97.25</v>
      </c>
      <c r="D1613" s="16">
        <v>25.065999999999999</v>
      </c>
      <c r="E1613" s="16">
        <v>23.84</v>
      </c>
      <c r="F1613" s="16">
        <v>27.67</v>
      </c>
      <c r="G1613" s="16">
        <v>2.3420000000000001</v>
      </c>
      <c r="H1613" s="16">
        <v>6.59</v>
      </c>
      <c r="I1613" s="16">
        <v>314.93200000000002</v>
      </c>
      <c r="J1613" s="38">
        <v>2.4089999999999998</v>
      </c>
      <c r="K1613" s="16">
        <v>11.622999999999999</v>
      </c>
      <c r="L1613" s="16">
        <v>25.422999999999998</v>
      </c>
      <c r="M1613" s="16">
        <v>25.895125915084318</v>
      </c>
      <c r="N1613" s="16">
        <f t="shared" si="74"/>
        <v>2.2279210113640473</v>
      </c>
      <c r="O1613" s="16">
        <v>6.3470000000000004</v>
      </c>
      <c r="P1613" s="124">
        <f t="shared" si="73"/>
        <v>0.54607244257076493</v>
      </c>
      <c r="Q1613" s="16">
        <v>729.31700000000001</v>
      </c>
      <c r="S1613" s="1"/>
    </row>
    <row r="1614" spans="1:19" x14ac:dyDescent="0.2">
      <c r="A1614" s="39">
        <f t="shared" ref="A1614:A1677" si="75">A1613+1</f>
        <v>43659</v>
      </c>
      <c r="B1614" s="16">
        <v>16.637</v>
      </c>
      <c r="C1614" s="16">
        <v>97.625</v>
      </c>
      <c r="D1614" s="16">
        <v>24.771000000000001</v>
      </c>
      <c r="E1614" s="16">
        <v>22.01</v>
      </c>
      <c r="F1614" s="16">
        <v>30.52</v>
      </c>
      <c r="G1614" s="16">
        <v>2.601</v>
      </c>
      <c r="H1614" s="16">
        <v>7.61</v>
      </c>
      <c r="I1614" s="16">
        <v>354.29700000000003</v>
      </c>
      <c r="J1614" s="38">
        <v>1.8759999999999999</v>
      </c>
      <c r="K1614" s="16">
        <v>8.5250000000000004</v>
      </c>
      <c r="L1614" s="16">
        <v>25.439</v>
      </c>
      <c r="M1614" s="16">
        <v>19.700070934424968</v>
      </c>
      <c r="N1614" s="16">
        <f t="shared" si="74"/>
        <v>2.3108587606363598</v>
      </c>
      <c r="O1614" s="16">
        <v>4.8010000000000002</v>
      </c>
      <c r="P1614" s="124">
        <f t="shared" si="73"/>
        <v>0.56316715542521989</v>
      </c>
      <c r="Q1614" s="16">
        <v>729.6</v>
      </c>
      <c r="S1614" s="1"/>
    </row>
    <row r="1615" spans="1:19" x14ac:dyDescent="0.2">
      <c r="A1615" s="39">
        <f t="shared" si="75"/>
        <v>43660</v>
      </c>
      <c r="B1615" s="16">
        <v>41.656000000000006</v>
      </c>
      <c r="C1615" s="16">
        <v>98.168000000000006</v>
      </c>
      <c r="D1615" s="16">
        <v>23.702999999999999</v>
      </c>
      <c r="E1615" s="16">
        <v>21.49</v>
      </c>
      <c r="F1615" s="16">
        <v>30.44</v>
      </c>
      <c r="G1615" s="16">
        <v>1.9339999999999999</v>
      </c>
      <c r="H1615" s="16">
        <v>15.19</v>
      </c>
      <c r="I1615" s="16">
        <v>296.91500000000002</v>
      </c>
      <c r="J1615" s="38">
        <v>1.633</v>
      </c>
      <c r="K1615" s="16">
        <v>7.4119999999999999</v>
      </c>
      <c r="L1615" s="16">
        <v>25.54</v>
      </c>
      <c r="M1615" s="16">
        <v>17.007673186700963</v>
      </c>
      <c r="N1615" s="16">
        <f t="shared" si="74"/>
        <v>2.294613220008225</v>
      </c>
      <c r="O1615" s="16">
        <v>3.7930000000000001</v>
      </c>
      <c r="P1615" s="124">
        <f t="shared" si="73"/>
        <v>0.51173772261198058</v>
      </c>
      <c r="Q1615" s="16">
        <v>728.89200000000005</v>
      </c>
      <c r="S1615" s="1"/>
    </row>
    <row r="1616" spans="1:19" x14ac:dyDescent="0.2">
      <c r="A1616" s="39">
        <f t="shared" si="75"/>
        <v>43661</v>
      </c>
      <c r="B1616" s="16">
        <v>41.402000000000001</v>
      </c>
      <c r="C1616" s="16">
        <v>95.995999999999995</v>
      </c>
      <c r="D1616" s="16">
        <v>23.725999999999999</v>
      </c>
      <c r="E1616" s="16">
        <v>21.14</v>
      </c>
      <c r="F1616" s="16">
        <v>31.14</v>
      </c>
      <c r="G1616" s="16">
        <v>2.2000000000000002</v>
      </c>
      <c r="H1616" s="16">
        <v>7.59</v>
      </c>
      <c r="I1616" s="16">
        <v>293.13799999999998</v>
      </c>
      <c r="J1616" s="38">
        <v>2.9809999999999999</v>
      </c>
      <c r="K1616" s="16">
        <v>13.676</v>
      </c>
      <c r="L1616" s="16">
        <v>25.539000000000001</v>
      </c>
      <c r="M1616" s="16">
        <v>30.35820588608847</v>
      </c>
      <c r="N1616" s="16">
        <f t="shared" si="74"/>
        <v>2.2198161659906748</v>
      </c>
      <c r="O1616" s="16">
        <v>8.34</v>
      </c>
      <c r="P1616" s="124">
        <f t="shared" si="73"/>
        <v>0.60982743492249192</v>
      </c>
      <c r="Q1616" s="16">
        <v>729.52099999999996</v>
      </c>
      <c r="S1616" s="1"/>
    </row>
    <row r="1617" spans="1:19" x14ac:dyDescent="0.2">
      <c r="A1617" s="39">
        <f t="shared" si="75"/>
        <v>43662</v>
      </c>
      <c r="B1617" s="16">
        <v>0.38100000000000001</v>
      </c>
      <c r="C1617" s="16">
        <v>95.793000000000006</v>
      </c>
      <c r="D1617" s="16">
        <v>24.382999999999999</v>
      </c>
      <c r="E1617" s="16">
        <v>21.88</v>
      </c>
      <c r="F1617" s="16">
        <v>28.76</v>
      </c>
      <c r="G1617" s="16">
        <v>2.64</v>
      </c>
      <c r="H1617" s="16">
        <v>7.84</v>
      </c>
      <c r="I1617" s="16">
        <v>331.08499999999998</v>
      </c>
      <c r="J1617" s="38">
        <v>3.1080000000000001</v>
      </c>
      <c r="K1617" s="16">
        <v>14.686</v>
      </c>
      <c r="L1617" s="16">
        <v>25.548999999999999</v>
      </c>
      <c r="M1617" s="16">
        <v>32.534017851974284</v>
      </c>
      <c r="N1617" s="16">
        <f t="shared" si="74"/>
        <v>2.2153083107704128</v>
      </c>
      <c r="O1617" s="16">
        <v>9.173</v>
      </c>
      <c r="P1617" s="124">
        <f t="shared" si="73"/>
        <v>0.62460847065232195</v>
      </c>
      <c r="Q1617" s="16">
        <v>730.80399999999997</v>
      </c>
      <c r="S1617" s="1"/>
    </row>
    <row r="1618" spans="1:19" x14ac:dyDescent="0.2">
      <c r="A1618" s="39">
        <f t="shared" si="75"/>
        <v>43663</v>
      </c>
      <c r="B1618" s="16">
        <v>0.254</v>
      </c>
      <c r="C1618" s="16">
        <v>95.415000000000006</v>
      </c>
      <c r="D1618" s="16">
        <v>25.753</v>
      </c>
      <c r="E1618" s="16">
        <v>23.89</v>
      </c>
      <c r="F1618" s="16">
        <v>30.12</v>
      </c>
      <c r="G1618" s="16">
        <v>3.4910000000000001</v>
      </c>
      <c r="H1618" s="16">
        <v>9.7200000000000006</v>
      </c>
      <c r="I1618" s="16">
        <v>334.92200000000003</v>
      </c>
      <c r="J1618" s="38">
        <v>3.766</v>
      </c>
      <c r="K1618" s="16">
        <v>17.640999999999998</v>
      </c>
      <c r="L1618" s="16">
        <v>25.446999999999999</v>
      </c>
      <c r="M1618" s="16">
        <v>38.245319062352308</v>
      </c>
      <c r="N1618" s="16">
        <f t="shared" si="74"/>
        <v>2.1679790863529456</v>
      </c>
      <c r="O1618" s="16">
        <v>10.601000000000001</v>
      </c>
      <c r="P1618" s="124">
        <f t="shared" si="73"/>
        <v>0.60092965251402997</v>
      </c>
      <c r="Q1618" s="16">
        <v>730.36300000000006</v>
      </c>
      <c r="S1618" s="1"/>
    </row>
    <row r="1619" spans="1:19" x14ac:dyDescent="0.2">
      <c r="A1619" s="39">
        <f t="shared" si="75"/>
        <v>43664</v>
      </c>
      <c r="B1619" s="16">
        <v>14.350999999999999</v>
      </c>
      <c r="C1619" s="16">
        <v>94.724999999999994</v>
      </c>
      <c r="D1619" s="16">
        <v>25.766999999999999</v>
      </c>
      <c r="E1619" s="16">
        <v>23.81</v>
      </c>
      <c r="F1619" s="16">
        <v>29.73</v>
      </c>
      <c r="G1619" s="16">
        <v>3.0419999999999998</v>
      </c>
      <c r="H1619" s="16">
        <v>7.76</v>
      </c>
      <c r="I1619" s="16">
        <v>2.1669999999999998</v>
      </c>
      <c r="J1619" s="38">
        <v>2.9449999999999998</v>
      </c>
      <c r="K1619" s="16">
        <v>13.411</v>
      </c>
      <c r="L1619" s="16">
        <v>25.462</v>
      </c>
      <c r="M1619" s="16">
        <v>29.854752908873021</v>
      </c>
      <c r="N1619" s="16">
        <f t="shared" si="74"/>
        <v>2.2261392072830528</v>
      </c>
      <c r="O1619" s="16">
        <v>6.8639999999999999</v>
      </c>
      <c r="P1619" s="124">
        <f t="shared" si="73"/>
        <v>0.51181865632689583</v>
      </c>
      <c r="Q1619" s="16">
        <v>729.81299999999999</v>
      </c>
      <c r="S1619" s="1"/>
    </row>
    <row r="1620" spans="1:19" x14ac:dyDescent="0.2">
      <c r="A1620" s="39">
        <f t="shared" si="75"/>
        <v>43665</v>
      </c>
      <c r="B1620" s="16">
        <v>0.254</v>
      </c>
      <c r="C1620" s="16">
        <v>93.311000000000007</v>
      </c>
      <c r="D1620" s="16">
        <v>26.212</v>
      </c>
      <c r="E1620" s="16">
        <v>24.45</v>
      </c>
      <c r="F1620" s="16">
        <v>32.28</v>
      </c>
      <c r="G1620" s="16">
        <v>3.3260000000000001</v>
      </c>
      <c r="H1620" s="16">
        <v>10.43</v>
      </c>
      <c r="I1620" s="16">
        <v>7.21</v>
      </c>
      <c r="J1620" s="38">
        <v>3.6960000000000002</v>
      </c>
      <c r="K1620" s="16">
        <v>16.305</v>
      </c>
      <c r="L1620" s="16">
        <v>25.454000000000001</v>
      </c>
      <c r="M1620" s="16">
        <v>36.129123117451336</v>
      </c>
      <c r="N1620" s="16">
        <f t="shared" si="74"/>
        <v>2.2158309179669633</v>
      </c>
      <c r="O1620" s="16">
        <v>8.9190000000000005</v>
      </c>
      <c r="P1620" s="124">
        <f t="shared" si="73"/>
        <v>0.54701011959521628</v>
      </c>
      <c r="Q1620" s="16">
        <v>729.41700000000003</v>
      </c>
      <c r="S1620" s="1"/>
    </row>
    <row r="1621" spans="1:19" x14ac:dyDescent="0.2">
      <c r="A1621" s="39">
        <f t="shared" si="75"/>
        <v>43666</v>
      </c>
      <c r="B1621" s="16">
        <v>0</v>
      </c>
      <c r="C1621" s="16">
        <v>93.218000000000004</v>
      </c>
      <c r="D1621" s="16">
        <v>26.478000000000002</v>
      </c>
      <c r="E1621" s="16">
        <v>24.54</v>
      </c>
      <c r="F1621" s="16">
        <v>30.47</v>
      </c>
      <c r="G1621" s="16">
        <v>3.8359999999999999</v>
      </c>
      <c r="H1621" s="16">
        <v>10.35</v>
      </c>
      <c r="I1621" s="16">
        <v>348.72699999999998</v>
      </c>
      <c r="J1621" s="38">
        <v>3.9780000000000002</v>
      </c>
      <c r="K1621" s="16">
        <v>17.818999999999999</v>
      </c>
      <c r="L1621" s="16">
        <v>25.452000000000002</v>
      </c>
      <c r="M1621" s="16">
        <v>38.337507894802776</v>
      </c>
      <c r="N1621" s="16">
        <f t="shared" si="74"/>
        <v>2.1514960376453662</v>
      </c>
      <c r="O1621" s="16">
        <v>9.8260000000000005</v>
      </c>
      <c r="P1621" s="124">
        <f t="shared" si="73"/>
        <v>0.55143386273079298</v>
      </c>
      <c r="Q1621" s="16">
        <v>728.83799999999997</v>
      </c>
      <c r="S1621" s="1"/>
    </row>
    <row r="1622" spans="1:19" x14ac:dyDescent="0.2">
      <c r="A1622" s="39">
        <f t="shared" si="75"/>
        <v>43667</v>
      </c>
      <c r="B1622" s="16">
        <v>0</v>
      </c>
      <c r="C1622" s="16">
        <v>94.462999999999994</v>
      </c>
      <c r="D1622" s="16">
        <v>26.257000000000001</v>
      </c>
      <c r="E1622" s="16">
        <v>24.18</v>
      </c>
      <c r="F1622" s="16">
        <v>29.49</v>
      </c>
      <c r="G1622" s="16">
        <v>3.4369999999999998</v>
      </c>
      <c r="H1622" s="16">
        <v>8.84</v>
      </c>
      <c r="I1622" s="16">
        <v>343.447</v>
      </c>
      <c r="J1622" s="38">
        <v>3.69</v>
      </c>
      <c r="K1622" s="16">
        <v>16.550999999999998</v>
      </c>
      <c r="L1622" s="16">
        <v>25.489000000000001</v>
      </c>
      <c r="M1622" s="16">
        <v>36.350998395551429</v>
      </c>
      <c r="N1622" s="16">
        <f t="shared" si="74"/>
        <v>2.1963022412876221</v>
      </c>
      <c r="O1622" s="16">
        <v>8.9779999999999998</v>
      </c>
      <c r="P1622" s="124">
        <f t="shared" si="73"/>
        <v>0.54244456528306451</v>
      </c>
      <c r="Q1622" s="16">
        <v>729.125</v>
      </c>
      <c r="S1622" s="1"/>
    </row>
    <row r="1623" spans="1:19" x14ac:dyDescent="0.2">
      <c r="A1623" s="39">
        <f t="shared" si="75"/>
        <v>43668</v>
      </c>
      <c r="B1623" s="16">
        <v>6.0960000000000001</v>
      </c>
      <c r="C1623" s="16">
        <v>94.915999999999997</v>
      </c>
      <c r="D1623" s="16">
        <v>25.721</v>
      </c>
      <c r="E1623" s="16">
        <v>22.97</v>
      </c>
      <c r="F1623" s="16">
        <v>30.2</v>
      </c>
      <c r="G1623" s="16">
        <v>2.4860000000000002</v>
      </c>
      <c r="H1623" s="16">
        <v>8.02</v>
      </c>
      <c r="I1623" s="16">
        <v>340.786</v>
      </c>
      <c r="J1623" s="38">
        <v>2.9409999999999998</v>
      </c>
      <c r="K1623" s="16">
        <v>13.212</v>
      </c>
      <c r="L1623" s="16">
        <v>25.545000000000002</v>
      </c>
      <c r="M1623" s="16">
        <v>29.682125648108226</v>
      </c>
      <c r="N1623" s="16">
        <f t="shared" si="74"/>
        <v>2.2466035156000776</v>
      </c>
      <c r="O1623" s="16">
        <v>7.609</v>
      </c>
      <c r="P1623" s="124">
        <f t="shared" si="73"/>
        <v>0.57591583409022107</v>
      </c>
      <c r="Q1623" s="16">
        <v>729.90800000000002</v>
      </c>
      <c r="S1623" s="1"/>
    </row>
    <row r="1624" spans="1:19" x14ac:dyDescent="0.2">
      <c r="A1624" s="39">
        <f t="shared" si="75"/>
        <v>43669</v>
      </c>
      <c r="B1624" s="16">
        <v>11.43</v>
      </c>
      <c r="C1624" s="16">
        <v>98.909000000000006</v>
      </c>
      <c r="D1624" s="16">
        <v>23.422000000000001</v>
      </c>
      <c r="E1624" s="16">
        <v>22.06</v>
      </c>
      <c r="F1624" s="16">
        <v>27.48</v>
      </c>
      <c r="G1624" s="16">
        <v>2.3639999999999999</v>
      </c>
      <c r="H1624" s="16">
        <v>11.13</v>
      </c>
      <c r="I1624" s="16">
        <v>323.98099999999999</v>
      </c>
      <c r="J1624" s="38">
        <v>1.2</v>
      </c>
      <c r="K1624" s="16">
        <v>5.7169999999999996</v>
      </c>
      <c r="L1624" s="16">
        <v>25.724</v>
      </c>
      <c r="M1624" s="16">
        <v>13.159588632175199</v>
      </c>
      <c r="N1624" s="16">
        <f t="shared" si="74"/>
        <v>2.3018346391770508</v>
      </c>
      <c r="O1624" s="16">
        <v>2.8610000000000002</v>
      </c>
      <c r="P1624" s="124">
        <f t="shared" si="73"/>
        <v>0.50043729228616418</v>
      </c>
      <c r="Q1624" s="16">
        <v>731.096</v>
      </c>
      <c r="S1624" s="1"/>
    </row>
    <row r="1625" spans="1:19" x14ac:dyDescent="0.2">
      <c r="A1625" s="39">
        <f t="shared" si="75"/>
        <v>43670</v>
      </c>
      <c r="B1625" s="16">
        <v>3.4290000000000003</v>
      </c>
      <c r="C1625" s="16">
        <v>97.24</v>
      </c>
      <c r="D1625" s="16">
        <v>24.43</v>
      </c>
      <c r="E1625" s="16">
        <v>22.53</v>
      </c>
      <c r="F1625" s="16">
        <v>29.02</v>
      </c>
      <c r="G1625" s="16">
        <v>2.2970000000000002</v>
      </c>
      <c r="H1625" s="16">
        <v>6.76</v>
      </c>
      <c r="I1625" s="16">
        <v>318.11399999999998</v>
      </c>
      <c r="J1625" s="38">
        <v>2.7989999999999999</v>
      </c>
      <c r="K1625" s="16">
        <v>13.186</v>
      </c>
      <c r="L1625" s="16">
        <v>25.670999999999999</v>
      </c>
      <c r="M1625" s="16">
        <v>29.97795935224169</v>
      </c>
      <c r="N1625" s="16">
        <f t="shared" si="74"/>
        <v>2.2734687814531847</v>
      </c>
      <c r="O1625" s="16">
        <v>8.2750000000000004</v>
      </c>
      <c r="P1625" s="124">
        <f t="shared" si="73"/>
        <v>0.62755953283785837</v>
      </c>
      <c r="Q1625" s="16">
        <v>731.57100000000003</v>
      </c>
      <c r="S1625" s="1"/>
    </row>
    <row r="1626" spans="1:19" x14ac:dyDescent="0.2">
      <c r="A1626" s="39">
        <f t="shared" si="75"/>
        <v>43671</v>
      </c>
      <c r="B1626" s="16">
        <v>0</v>
      </c>
      <c r="C1626" s="16">
        <v>97.623999999999995</v>
      </c>
      <c r="D1626" s="16">
        <v>24.114999999999998</v>
      </c>
      <c r="E1626" s="16">
        <v>22.76</v>
      </c>
      <c r="F1626" s="16">
        <v>26.94</v>
      </c>
      <c r="G1626" s="16">
        <v>2.286</v>
      </c>
      <c r="H1626" s="16">
        <v>8.84</v>
      </c>
      <c r="I1626" s="16">
        <v>314.50400000000002</v>
      </c>
      <c r="J1626" s="38">
        <v>2.008</v>
      </c>
      <c r="K1626" s="16">
        <v>9.6379999999999999</v>
      </c>
      <c r="L1626" s="16">
        <v>25.782</v>
      </c>
      <c r="M1626" s="16">
        <v>22.329051059825971</v>
      </c>
      <c r="N1626" s="16">
        <f t="shared" si="74"/>
        <v>2.3167722618620017</v>
      </c>
      <c r="O1626" s="16">
        <v>5.7009999999999996</v>
      </c>
      <c r="P1626" s="124">
        <f t="shared" si="73"/>
        <v>0.59151276198381408</v>
      </c>
      <c r="Q1626" s="16">
        <v>731.29200000000003</v>
      </c>
      <c r="S1626" s="1"/>
    </row>
    <row r="1627" spans="1:19" x14ac:dyDescent="0.2">
      <c r="A1627" s="39">
        <f t="shared" si="75"/>
        <v>43672</v>
      </c>
      <c r="B1627" s="16">
        <v>13.716000000000001</v>
      </c>
      <c r="C1627" s="16">
        <v>99.555999999999997</v>
      </c>
      <c r="D1627" s="16">
        <v>23.273</v>
      </c>
      <c r="E1627" s="16">
        <v>20.329999999999998</v>
      </c>
      <c r="F1627" s="16">
        <v>26.55</v>
      </c>
      <c r="G1627" s="16">
        <v>2.9359999999999999</v>
      </c>
      <c r="H1627" s="16">
        <v>13.15</v>
      </c>
      <c r="I1627" s="16">
        <v>313.23200000000003</v>
      </c>
      <c r="J1627" s="38">
        <v>0.88</v>
      </c>
      <c r="K1627" s="16">
        <v>4.7439999999999998</v>
      </c>
      <c r="L1627" s="16">
        <v>25.905999999999999</v>
      </c>
      <c r="M1627" s="16">
        <v>11.033975083959229</v>
      </c>
      <c r="N1627" s="16">
        <f t="shared" si="74"/>
        <v>2.3258800767199048</v>
      </c>
      <c r="O1627" s="16">
        <v>2.3559999999999999</v>
      </c>
      <c r="P1627" s="124">
        <f t="shared" si="73"/>
        <v>0.49662731871838112</v>
      </c>
      <c r="Q1627" s="16">
        <v>731.3</v>
      </c>
      <c r="S1627" s="1"/>
    </row>
    <row r="1628" spans="1:19" x14ac:dyDescent="0.2">
      <c r="A1628" s="39">
        <f t="shared" si="75"/>
        <v>43673</v>
      </c>
      <c r="B1628" s="16">
        <v>0</v>
      </c>
      <c r="C1628" s="16">
        <v>98.387</v>
      </c>
      <c r="D1628" s="16">
        <v>24.245999999999999</v>
      </c>
      <c r="E1628" s="16">
        <v>22.25</v>
      </c>
      <c r="F1628" s="16">
        <v>27.42</v>
      </c>
      <c r="G1628" s="16">
        <v>3.7189999999999999</v>
      </c>
      <c r="H1628" s="16">
        <v>9.11</v>
      </c>
      <c r="I1628" s="16">
        <v>320.09699999999998</v>
      </c>
      <c r="J1628" s="38">
        <v>2.4049999999999998</v>
      </c>
      <c r="K1628" s="16">
        <v>12.231</v>
      </c>
      <c r="L1628" s="16">
        <v>25.756</v>
      </c>
      <c r="M1628" s="16">
        <v>26.874729459904771</v>
      </c>
      <c r="N1628" s="16">
        <f t="shared" si="74"/>
        <v>2.1972634665934732</v>
      </c>
      <c r="O1628" s="16">
        <v>8.4979999999999993</v>
      </c>
      <c r="P1628" s="124">
        <f t="shared" si="73"/>
        <v>0.69479192216499053</v>
      </c>
      <c r="Q1628" s="16">
        <v>731.49199999999996</v>
      </c>
      <c r="S1628" s="1"/>
    </row>
    <row r="1629" spans="1:19" x14ac:dyDescent="0.2">
      <c r="A1629" s="39">
        <f t="shared" si="75"/>
        <v>43674</v>
      </c>
      <c r="B1629" s="16">
        <v>0.254</v>
      </c>
      <c r="C1629" s="16">
        <v>93.236000000000004</v>
      </c>
      <c r="D1629" s="16">
        <v>26.222999999999999</v>
      </c>
      <c r="E1629" s="16">
        <v>24.13</v>
      </c>
      <c r="F1629" s="16">
        <v>31.28</v>
      </c>
      <c r="G1629" s="16">
        <v>2.93</v>
      </c>
      <c r="H1629" s="16">
        <v>7.43</v>
      </c>
      <c r="I1629" s="16">
        <v>349.08800000000002</v>
      </c>
      <c r="J1629" s="38">
        <v>3.3039999999999998</v>
      </c>
      <c r="K1629" s="16">
        <v>14.611000000000001</v>
      </c>
      <c r="L1629" s="16">
        <v>25.579000000000001</v>
      </c>
      <c r="M1629" s="16">
        <v>31.806443195868003</v>
      </c>
      <c r="N1629" s="16">
        <f t="shared" si="74"/>
        <v>2.1768833889444941</v>
      </c>
      <c r="O1629" s="16">
        <v>8.2650000000000006</v>
      </c>
      <c r="P1629" s="124">
        <f t="shared" si="73"/>
        <v>0.56566970091027313</v>
      </c>
      <c r="Q1629" s="16">
        <v>730.92100000000005</v>
      </c>
      <c r="S1629" s="1"/>
    </row>
    <row r="1630" spans="1:19" x14ac:dyDescent="0.2">
      <c r="A1630" s="39">
        <f t="shared" si="75"/>
        <v>43675</v>
      </c>
      <c r="B1630" s="16">
        <v>2.032</v>
      </c>
      <c r="C1630" s="16">
        <v>91.563000000000002</v>
      </c>
      <c r="D1630" s="16">
        <v>25.888999999999999</v>
      </c>
      <c r="E1630" s="16">
        <v>23.83</v>
      </c>
      <c r="F1630" s="16">
        <v>30.98</v>
      </c>
      <c r="G1630" s="16">
        <v>3.7509999999999999</v>
      </c>
      <c r="H1630" s="16">
        <v>9</v>
      </c>
      <c r="I1630" s="16">
        <v>359.59199999999998</v>
      </c>
      <c r="J1630" s="38">
        <v>3.6320000000000001</v>
      </c>
      <c r="K1630" s="16">
        <v>15.503</v>
      </c>
      <c r="L1630" s="16">
        <v>25.733000000000001</v>
      </c>
      <c r="M1630" s="16">
        <v>33.605896629275612</v>
      </c>
      <c r="N1630" s="16">
        <f t="shared" si="74"/>
        <v>2.1677028077969176</v>
      </c>
      <c r="O1630" s="16">
        <v>7.7329999999999997</v>
      </c>
      <c r="P1630" s="124">
        <f t="shared" si="73"/>
        <v>0.49880668257756561</v>
      </c>
      <c r="Q1630" s="16">
        <v>730.17100000000005</v>
      </c>
      <c r="S1630" s="1"/>
    </row>
    <row r="1631" spans="1:19" x14ac:dyDescent="0.2">
      <c r="A1631" s="39">
        <f t="shared" si="75"/>
        <v>43676</v>
      </c>
      <c r="B1631" s="16">
        <v>1.27</v>
      </c>
      <c r="C1631" s="16">
        <v>92.724999999999994</v>
      </c>
      <c r="D1631" s="16">
        <v>25.63</v>
      </c>
      <c r="E1631" s="16">
        <v>23.53</v>
      </c>
      <c r="F1631" s="16">
        <v>30.07</v>
      </c>
      <c r="G1631" s="16">
        <v>3.605</v>
      </c>
      <c r="H1631" s="16">
        <v>9.49</v>
      </c>
      <c r="I1631" s="16">
        <v>349.37799999999999</v>
      </c>
      <c r="J1631" s="38">
        <v>3.879</v>
      </c>
      <c r="K1631" s="16">
        <v>17.277000000000001</v>
      </c>
      <c r="L1631" s="16">
        <v>25.774000000000001</v>
      </c>
      <c r="M1631" s="16">
        <v>37.912678945262982</v>
      </c>
      <c r="N1631" s="16">
        <f t="shared" si="74"/>
        <v>2.1944017448204538</v>
      </c>
      <c r="O1631" s="16">
        <v>9.6820000000000004</v>
      </c>
      <c r="P1631" s="124">
        <f t="shared" si="73"/>
        <v>0.56039821728309314</v>
      </c>
      <c r="Q1631" s="16">
        <v>730.28800000000001</v>
      </c>
      <c r="S1631" s="1"/>
    </row>
    <row r="1632" spans="1:19" x14ac:dyDescent="0.2">
      <c r="A1632" s="39">
        <f t="shared" si="75"/>
        <v>43677</v>
      </c>
      <c r="B1632" s="16">
        <v>0.254</v>
      </c>
      <c r="C1632" s="16">
        <v>96.983000000000004</v>
      </c>
      <c r="D1632" s="16">
        <v>25.295999999999999</v>
      </c>
      <c r="E1632" s="16">
        <v>23.55</v>
      </c>
      <c r="F1632" s="16">
        <v>29.02</v>
      </c>
      <c r="G1632" s="16">
        <v>3.544</v>
      </c>
      <c r="H1632" s="16">
        <v>7.72</v>
      </c>
      <c r="I1632" s="16">
        <v>331.83600000000001</v>
      </c>
      <c r="J1632" s="38">
        <v>2.7229999999999999</v>
      </c>
      <c r="K1632" s="16">
        <v>12.539</v>
      </c>
      <c r="L1632" s="16">
        <v>25.702999999999999</v>
      </c>
      <c r="M1632" s="16">
        <v>27.275971201141864</v>
      </c>
      <c r="N1632" s="16">
        <f t="shared" si="74"/>
        <v>2.1752907888301989</v>
      </c>
      <c r="O1632" s="16">
        <v>7.8289999999999997</v>
      </c>
      <c r="P1632" s="124">
        <f t="shared" si="73"/>
        <v>0.62437195948640245</v>
      </c>
      <c r="Q1632" s="16">
        <v>730.05799999999999</v>
      </c>
      <c r="S1632" s="1"/>
    </row>
    <row r="1633" spans="1:19" x14ac:dyDescent="0.2">
      <c r="A1633" s="39">
        <f t="shared" si="75"/>
        <v>43678</v>
      </c>
      <c r="B1633" s="16">
        <v>18.414999999999999</v>
      </c>
      <c r="C1633" s="16">
        <v>98.846000000000004</v>
      </c>
      <c r="D1633" s="16">
        <v>25.257000000000001</v>
      </c>
      <c r="E1633" s="16">
        <v>24.25</v>
      </c>
      <c r="F1633" s="16">
        <v>28.43</v>
      </c>
      <c r="G1633" s="16">
        <v>3.8690000000000002</v>
      </c>
      <c r="H1633" s="16">
        <v>9.49</v>
      </c>
      <c r="I1633" s="16">
        <v>329.42099999999999</v>
      </c>
      <c r="J1633" s="38">
        <v>2.1659999999999999</v>
      </c>
      <c r="K1633" s="16">
        <v>10.933</v>
      </c>
      <c r="L1633" s="16">
        <v>25.716000000000001</v>
      </c>
      <c r="M1633" s="16">
        <v>24.547458240705296</v>
      </c>
      <c r="N1633" s="16">
        <f t="shared" si="74"/>
        <v>2.2452628044183021</v>
      </c>
      <c r="O1633" s="16">
        <v>7.5419999999999998</v>
      </c>
      <c r="P1633" s="124">
        <f t="shared" si="73"/>
        <v>0.68983810482026886</v>
      </c>
      <c r="Q1633" s="16">
        <v>729.85799999999995</v>
      </c>
      <c r="S1633" s="1"/>
    </row>
    <row r="1634" spans="1:19" x14ac:dyDescent="0.2">
      <c r="A1634" s="39">
        <f t="shared" si="75"/>
        <v>43679</v>
      </c>
      <c r="B1634" s="16">
        <v>11.43</v>
      </c>
      <c r="C1634" s="16">
        <v>96.471999999999994</v>
      </c>
      <c r="D1634" s="16">
        <v>25.741</v>
      </c>
      <c r="E1634" s="16">
        <v>23.24</v>
      </c>
      <c r="F1634" s="16">
        <v>31.42</v>
      </c>
      <c r="G1634" s="16">
        <v>2.96</v>
      </c>
      <c r="H1634" s="16">
        <v>9.7799999999999994</v>
      </c>
      <c r="I1634" s="16">
        <v>328.44499999999999</v>
      </c>
      <c r="J1634" s="38">
        <v>2.8220000000000001</v>
      </c>
      <c r="K1634" s="16">
        <v>12.74</v>
      </c>
      <c r="L1634" s="16">
        <v>25.696000000000002</v>
      </c>
      <c r="M1634" s="16">
        <v>28.163904313694317</v>
      </c>
      <c r="N1634" s="16">
        <f t="shared" si="74"/>
        <v>2.2106675285474346</v>
      </c>
      <c r="O1634" s="16">
        <v>8.1219999999999999</v>
      </c>
      <c r="P1634" s="124">
        <f t="shared" si="73"/>
        <v>0.63751962323390898</v>
      </c>
      <c r="Q1634" s="16">
        <v>729.6</v>
      </c>
      <c r="S1634" s="1"/>
    </row>
    <row r="1635" spans="1:19" x14ac:dyDescent="0.2">
      <c r="A1635" s="39">
        <f t="shared" si="75"/>
        <v>43680</v>
      </c>
      <c r="B1635" s="16">
        <v>3.81</v>
      </c>
      <c r="C1635" s="16">
        <v>99.676000000000002</v>
      </c>
      <c r="D1635" s="16">
        <v>24.370999999999999</v>
      </c>
      <c r="E1635" s="16">
        <v>23.17</v>
      </c>
      <c r="F1635" s="16">
        <v>26.02</v>
      </c>
      <c r="G1635" s="16">
        <v>2.3460000000000001</v>
      </c>
      <c r="H1635" s="16">
        <v>7.61</v>
      </c>
      <c r="I1635" s="16">
        <v>299.52699999999999</v>
      </c>
      <c r="J1635" s="38">
        <v>0.97299999999999998</v>
      </c>
      <c r="K1635" s="16">
        <v>4.8719999999999999</v>
      </c>
      <c r="L1635" s="16">
        <v>25.867000000000001</v>
      </c>
      <c r="M1635" s="16">
        <v>11.236410355216444</v>
      </c>
      <c r="N1635" s="16">
        <f t="shared" si="74"/>
        <v>2.306323964535395</v>
      </c>
      <c r="O1635" s="16">
        <v>2.9660000000000002</v>
      </c>
      <c r="P1635" s="124">
        <f t="shared" si="73"/>
        <v>0.60878489326765195</v>
      </c>
      <c r="Q1635" s="16">
        <v>730.346</v>
      </c>
      <c r="S1635" s="1"/>
    </row>
    <row r="1636" spans="1:19" x14ac:dyDescent="0.2">
      <c r="A1636" s="39">
        <f t="shared" si="75"/>
        <v>43681</v>
      </c>
      <c r="B1636" s="16">
        <v>47.626999999999995</v>
      </c>
      <c r="C1636" s="16">
        <v>96.787000000000006</v>
      </c>
      <c r="D1636" s="16">
        <v>25.11</v>
      </c>
      <c r="E1636" s="16">
        <v>22.77</v>
      </c>
      <c r="F1636" s="16">
        <v>30.46</v>
      </c>
      <c r="G1636" s="16">
        <v>2.6379999999999999</v>
      </c>
      <c r="H1636" s="16">
        <v>7.72</v>
      </c>
      <c r="I1636" s="16">
        <v>337.62599999999998</v>
      </c>
      <c r="J1636" s="38">
        <v>2.8809999999999998</v>
      </c>
      <c r="K1636" s="16">
        <v>13.6</v>
      </c>
      <c r="L1636" s="16">
        <v>25.818999999999999</v>
      </c>
      <c r="M1636" s="16">
        <v>30.239837844422919</v>
      </c>
      <c r="N1636" s="16">
        <f t="shared" si="74"/>
        <v>2.2235174885605087</v>
      </c>
      <c r="O1636" s="16">
        <v>8.2530000000000001</v>
      </c>
      <c r="P1636" s="124">
        <f t="shared" si="73"/>
        <v>0.60683823529411762</v>
      </c>
      <c r="Q1636" s="16">
        <v>730.87900000000002</v>
      </c>
      <c r="S1636" s="1"/>
    </row>
    <row r="1637" spans="1:19" x14ac:dyDescent="0.2">
      <c r="A1637" s="39">
        <f t="shared" si="75"/>
        <v>43682</v>
      </c>
      <c r="B1637" s="16">
        <v>4.4450000000000003</v>
      </c>
      <c r="C1637" s="16">
        <v>97.522999999999996</v>
      </c>
      <c r="D1637" s="16">
        <v>25.533999999999999</v>
      </c>
      <c r="E1637" s="16">
        <v>23.48</v>
      </c>
      <c r="F1637" s="16">
        <v>30.07</v>
      </c>
      <c r="G1637" s="16">
        <v>2.9319999999999999</v>
      </c>
      <c r="H1637" s="16">
        <v>9.4499999999999993</v>
      </c>
      <c r="I1637" s="16">
        <v>321.31099999999998</v>
      </c>
      <c r="J1637" s="38">
        <v>3.3330000000000002</v>
      </c>
      <c r="K1637" s="16">
        <v>15.711</v>
      </c>
      <c r="L1637" s="16">
        <v>25.742000000000001</v>
      </c>
      <c r="M1637" s="16">
        <v>34.366044096847517</v>
      </c>
      <c r="N1637" s="16">
        <f t="shared" si="74"/>
        <v>2.1873874417190198</v>
      </c>
      <c r="O1637" s="16">
        <v>10.292</v>
      </c>
      <c r="P1637" s="124">
        <f t="shared" si="73"/>
        <v>0.6550824263255044</v>
      </c>
      <c r="Q1637" s="16">
        <v>730.375</v>
      </c>
      <c r="S1637" s="1"/>
    </row>
    <row r="1638" spans="1:19" x14ac:dyDescent="0.2">
      <c r="A1638" s="39">
        <f t="shared" si="75"/>
        <v>43683</v>
      </c>
      <c r="B1638" s="16">
        <v>1.905</v>
      </c>
      <c r="C1638" s="16">
        <v>99.453999999999994</v>
      </c>
      <c r="D1638" s="16">
        <v>24.436</v>
      </c>
      <c r="E1638" s="16">
        <v>23.32</v>
      </c>
      <c r="F1638" s="16">
        <v>26.9</v>
      </c>
      <c r="G1638" s="16">
        <v>1.6020000000000001</v>
      </c>
      <c r="H1638" s="16">
        <v>5.21</v>
      </c>
      <c r="I1638" s="16">
        <v>304.27300000000002</v>
      </c>
      <c r="J1638" s="38">
        <v>0.99399999999999999</v>
      </c>
      <c r="K1638" s="16">
        <v>4.6760000000000002</v>
      </c>
      <c r="L1638" s="16">
        <v>25.850999999999999</v>
      </c>
      <c r="M1638" s="16">
        <v>10.970298261544988</v>
      </c>
      <c r="N1638" s="16">
        <f t="shared" si="74"/>
        <v>2.3460860268487997</v>
      </c>
      <c r="O1638" s="16">
        <v>2.1389999999999998</v>
      </c>
      <c r="P1638" s="124">
        <f t="shared" si="73"/>
        <v>0.45744225834046187</v>
      </c>
      <c r="Q1638" s="16">
        <v>730.49599999999998</v>
      </c>
      <c r="S1638" s="1"/>
    </row>
    <row r="1639" spans="1:19" x14ac:dyDescent="0.2">
      <c r="A1639" s="39">
        <f t="shared" si="75"/>
        <v>43684</v>
      </c>
      <c r="B1639" s="16">
        <v>0.127</v>
      </c>
      <c r="C1639" s="16">
        <v>89.429000000000002</v>
      </c>
      <c r="D1639" s="16">
        <v>25.783000000000001</v>
      </c>
      <c r="E1639" s="16">
        <v>23.03</v>
      </c>
      <c r="F1639" s="16">
        <v>30.78</v>
      </c>
      <c r="G1639" s="16">
        <v>2.1869999999999998</v>
      </c>
      <c r="H1639" s="16">
        <v>6.66</v>
      </c>
      <c r="I1639" s="16">
        <v>160.846</v>
      </c>
      <c r="J1639" s="38">
        <v>4.9379999999999997</v>
      </c>
      <c r="K1639" s="16">
        <v>22.035</v>
      </c>
      <c r="L1639" s="16">
        <v>25.936</v>
      </c>
      <c r="M1639" s="16">
        <v>47.796410424336464</v>
      </c>
      <c r="N1639" s="16">
        <f t="shared" si="74"/>
        <v>2.1691132482113211</v>
      </c>
      <c r="O1639" s="16">
        <v>12.712999999999999</v>
      </c>
      <c r="P1639" s="124">
        <f t="shared" ref="P1639:P1702" si="76">O1639/K1639</f>
        <v>0.57694576809621057</v>
      </c>
      <c r="Q1639" s="16">
        <v>731.55799999999999</v>
      </c>
      <c r="S1639" s="1"/>
    </row>
    <row r="1640" spans="1:19" x14ac:dyDescent="0.2">
      <c r="A1640" s="39">
        <f t="shared" si="75"/>
        <v>43685</v>
      </c>
      <c r="B1640" s="16">
        <v>0.254</v>
      </c>
      <c r="C1640" s="16">
        <v>91.361999999999995</v>
      </c>
      <c r="D1640" s="16">
        <v>25.654</v>
      </c>
      <c r="E1640" s="16">
        <v>22.85</v>
      </c>
      <c r="F1640" s="16">
        <v>30.79</v>
      </c>
      <c r="G1640" s="16">
        <v>2.3279999999999998</v>
      </c>
      <c r="H1640" s="16">
        <v>8.43</v>
      </c>
      <c r="I1640" s="16">
        <v>29.109000000000002</v>
      </c>
      <c r="J1640" s="38">
        <v>3.2890000000000001</v>
      </c>
      <c r="K1640" s="16">
        <v>14.131</v>
      </c>
      <c r="L1640" s="16">
        <v>25.913</v>
      </c>
      <c r="M1640" s="16">
        <v>30.921274884288756</v>
      </c>
      <c r="N1640" s="16">
        <f t="shared" si="74"/>
        <v>2.1881873104726317</v>
      </c>
      <c r="O1640" s="16">
        <v>6.7939999999999996</v>
      </c>
      <c r="P1640" s="124">
        <f t="shared" si="76"/>
        <v>0.48078692236925902</v>
      </c>
      <c r="Q1640" s="16">
        <v>731.81700000000001</v>
      </c>
      <c r="S1640" s="1"/>
    </row>
    <row r="1641" spans="1:19" x14ac:dyDescent="0.2">
      <c r="A1641" s="39">
        <f t="shared" si="75"/>
        <v>43686</v>
      </c>
      <c r="B1641" s="16">
        <v>0</v>
      </c>
      <c r="C1641" s="16">
        <v>94.162999999999997</v>
      </c>
      <c r="D1641" s="16">
        <v>26.113</v>
      </c>
      <c r="E1641" s="16">
        <v>23.75</v>
      </c>
      <c r="F1641" s="16">
        <v>31.95</v>
      </c>
      <c r="G1641" s="16">
        <v>2.8730000000000002</v>
      </c>
      <c r="H1641" s="16">
        <v>6.98</v>
      </c>
      <c r="I1641" s="16">
        <v>351.65499999999997</v>
      </c>
      <c r="J1641" s="38">
        <v>3.43</v>
      </c>
      <c r="K1641" s="16">
        <v>15.074</v>
      </c>
      <c r="L1641" s="16">
        <v>25.814</v>
      </c>
      <c r="M1641" s="16">
        <v>33.295115719880734</v>
      </c>
      <c r="N1641" s="16">
        <f t="shared" si="74"/>
        <v>2.2087777444527488</v>
      </c>
      <c r="O1641" s="16">
        <v>8.16</v>
      </c>
      <c r="P1641" s="124">
        <f t="shared" si="76"/>
        <v>0.54132944142231654</v>
      </c>
      <c r="Q1641" s="16">
        <v>731.05</v>
      </c>
      <c r="S1641" s="1"/>
    </row>
    <row r="1642" spans="1:19" x14ac:dyDescent="0.2">
      <c r="A1642" s="39">
        <f t="shared" si="75"/>
        <v>43687</v>
      </c>
      <c r="B1642" s="16">
        <v>0</v>
      </c>
      <c r="C1642" s="16">
        <v>91.537000000000006</v>
      </c>
      <c r="D1642" s="16">
        <v>26.994</v>
      </c>
      <c r="E1642" s="16">
        <v>24.36</v>
      </c>
      <c r="F1642" s="16">
        <v>32.299999999999997</v>
      </c>
      <c r="G1642" s="16">
        <v>2.3889999999999998</v>
      </c>
      <c r="H1642" s="16">
        <v>7.12</v>
      </c>
      <c r="I1642" s="16">
        <v>19.375</v>
      </c>
      <c r="J1642" s="38">
        <v>3.879</v>
      </c>
      <c r="K1642" s="16">
        <v>16.332000000000001</v>
      </c>
      <c r="L1642" s="16">
        <v>25.777000000000001</v>
      </c>
      <c r="M1642" s="16">
        <v>35.79345899929757</v>
      </c>
      <c r="N1642" s="16">
        <f t="shared" si="74"/>
        <v>2.1916151726241471</v>
      </c>
      <c r="O1642" s="16">
        <v>7.9560000000000004</v>
      </c>
      <c r="P1642" s="124">
        <f t="shared" si="76"/>
        <v>0.48714180749448938</v>
      </c>
      <c r="Q1642" s="16">
        <v>730.00400000000002</v>
      </c>
      <c r="S1642" s="1"/>
    </row>
    <row r="1643" spans="1:19" x14ac:dyDescent="0.2">
      <c r="A1643" s="39">
        <f t="shared" si="75"/>
        <v>43688</v>
      </c>
      <c r="B1643" s="16">
        <v>23.748999999999999</v>
      </c>
      <c r="C1643" s="16">
        <v>93.03</v>
      </c>
      <c r="D1643" s="16">
        <v>26.166</v>
      </c>
      <c r="E1643" s="16">
        <v>22.41</v>
      </c>
      <c r="F1643" s="16">
        <v>31.92</v>
      </c>
      <c r="G1643" s="16">
        <v>2.5910000000000002</v>
      </c>
      <c r="H1643" s="16">
        <v>13.76</v>
      </c>
      <c r="I1643" s="16">
        <v>6.4</v>
      </c>
      <c r="J1643" s="38">
        <v>3.0289999999999999</v>
      </c>
      <c r="K1643" s="16">
        <v>12.602</v>
      </c>
      <c r="L1643" s="16">
        <v>25.867999999999999</v>
      </c>
      <c r="M1643" s="16">
        <v>27.551414498097902</v>
      </c>
      <c r="N1643" s="16">
        <f t="shared" si="74"/>
        <v>2.1862731707743137</v>
      </c>
      <c r="O1643" s="16">
        <v>6.1760000000000002</v>
      </c>
      <c r="P1643" s="124">
        <f t="shared" si="76"/>
        <v>0.49008093953340742</v>
      </c>
      <c r="Q1643" s="16">
        <v>729.8</v>
      </c>
      <c r="S1643" s="1"/>
    </row>
    <row r="1644" spans="1:19" x14ac:dyDescent="0.2">
      <c r="A1644" s="39">
        <f t="shared" si="75"/>
        <v>43689</v>
      </c>
      <c r="B1644" s="16">
        <v>1.524</v>
      </c>
      <c r="C1644" s="16">
        <v>97.031999999999996</v>
      </c>
      <c r="D1644" s="16">
        <v>24.585000000000001</v>
      </c>
      <c r="E1644" s="16">
        <v>21.94</v>
      </c>
      <c r="F1644" s="16">
        <v>28.5</v>
      </c>
      <c r="G1644" s="16">
        <v>3.117</v>
      </c>
      <c r="H1644" s="16">
        <v>11.39</v>
      </c>
      <c r="I1644" s="16">
        <v>16.196999999999999</v>
      </c>
      <c r="J1644" s="38">
        <v>1.3340000000000001</v>
      </c>
      <c r="K1644" s="16">
        <v>5.7960000000000003</v>
      </c>
      <c r="L1644" s="16">
        <v>26.04</v>
      </c>
      <c r="M1644" s="16">
        <v>13.491278348929978</v>
      </c>
      <c r="N1644" s="16">
        <f t="shared" si="74"/>
        <v>2.3276877758678358</v>
      </c>
      <c r="O1644" s="16">
        <v>2.5409999999999999</v>
      </c>
      <c r="P1644" s="124">
        <f t="shared" si="76"/>
        <v>0.43840579710144922</v>
      </c>
      <c r="Q1644" s="16">
        <v>729.44600000000003</v>
      </c>
      <c r="S1644" s="1"/>
    </row>
    <row r="1645" spans="1:19" x14ac:dyDescent="0.2">
      <c r="A1645" s="39">
        <f t="shared" si="75"/>
        <v>43690</v>
      </c>
      <c r="B1645" s="16">
        <v>3.048</v>
      </c>
      <c r="C1645" s="16">
        <v>97.149000000000001</v>
      </c>
      <c r="D1645" s="16">
        <v>25.763999999999999</v>
      </c>
      <c r="E1645" s="16">
        <v>24.05</v>
      </c>
      <c r="F1645" s="16">
        <v>30.22</v>
      </c>
      <c r="G1645" s="16">
        <v>3.0390000000000001</v>
      </c>
      <c r="H1645" s="16">
        <v>8.27</v>
      </c>
      <c r="I1645" s="16">
        <v>352.32</v>
      </c>
      <c r="J1645" s="38">
        <v>2.234</v>
      </c>
      <c r="K1645" s="16">
        <v>10.228</v>
      </c>
      <c r="L1645" s="16">
        <v>25.875</v>
      </c>
      <c r="M1645" s="16">
        <v>22.66004957633745</v>
      </c>
      <c r="N1645" s="16">
        <f t="shared" si="74"/>
        <v>2.2154917458288472</v>
      </c>
      <c r="O1645" s="16">
        <v>5.7439999999999998</v>
      </c>
      <c r="P1645" s="124">
        <f t="shared" si="76"/>
        <v>0.56159561986703166</v>
      </c>
      <c r="Q1645" s="16">
        <v>729.15</v>
      </c>
      <c r="S1645" s="1"/>
    </row>
    <row r="1646" spans="1:19" x14ac:dyDescent="0.2">
      <c r="A1646" s="39">
        <f t="shared" si="75"/>
        <v>43691</v>
      </c>
      <c r="B1646" s="16">
        <v>7.7469999999999999</v>
      </c>
      <c r="C1646" s="16">
        <v>99.338999999999999</v>
      </c>
      <c r="D1646" s="16">
        <v>24.428999999999998</v>
      </c>
      <c r="E1646" s="16">
        <v>22.27</v>
      </c>
      <c r="F1646" s="16">
        <v>26.1</v>
      </c>
      <c r="G1646" s="16">
        <v>1.98</v>
      </c>
      <c r="H1646" s="16">
        <v>10.39</v>
      </c>
      <c r="I1646" s="16">
        <v>296.09800000000001</v>
      </c>
      <c r="J1646" s="38">
        <v>1.1679999999999999</v>
      </c>
      <c r="K1646" s="16">
        <v>5.8860000000000001</v>
      </c>
      <c r="L1646" s="16">
        <v>26.073</v>
      </c>
      <c r="M1646" s="16">
        <v>13.426391926089957</v>
      </c>
      <c r="N1646" s="16">
        <f t="shared" si="74"/>
        <v>2.2810723625704989</v>
      </c>
      <c r="O1646" s="16">
        <v>3.35</v>
      </c>
      <c r="P1646" s="124">
        <f t="shared" si="76"/>
        <v>0.56914712878015628</v>
      </c>
      <c r="Q1646" s="16">
        <v>729.57100000000003</v>
      </c>
      <c r="S1646" s="1"/>
    </row>
    <row r="1647" spans="1:19" x14ac:dyDescent="0.2">
      <c r="A1647" s="39">
        <f t="shared" si="75"/>
        <v>43692</v>
      </c>
      <c r="B1647" s="16">
        <v>8.89</v>
      </c>
      <c r="C1647" s="16">
        <v>99.174000000000007</v>
      </c>
      <c r="D1647" s="16">
        <v>23.445</v>
      </c>
      <c r="E1647" s="16">
        <v>21.77</v>
      </c>
      <c r="F1647" s="16">
        <v>26.93</v>
      </c>
      <c r="G1647" s="16">
        <v>1.6910000000000001</v>
      </c>
      <c r="H1647" s="16">
        <v>6.74</v>
      </c>
      <c r="I1647" s="16">
        <v>203.28800000000001</v>
      </c>
      <c r="J1647" s="38">
        <v>1.1479999999999999</v>
      </c>
      <c r="K1647" s="16">
        <v>5.827</v>
      </c>
      <c r="L1647" s="16">
        <v>26.091999999999999</v>
      </c>
      <c r="M1647" s="16">
        <v>13.789704053975827</v>
      </c>
      <c r="N1647" s="16">
        <f t="shared" si="74"/>
        <v>2.3665186294792906</v>
      </c>
      <c r="O1647" s="16">
        <v>2.831</v>
      </c>
      <c r="P1647" s="124">
        <f t="shared" si="76"/>
        <v>0.48584177106572851</v>
      </c>
      <c r="Q1647" s="16">
        <v>731.19200000000001</v>
      </c>
      <c r="S1647" s="1"/>
    </row>
    <row r="1648" spans="1:19" x14ac:dyDescent="0.2">
      <c r="A1648" s="39">
        <f t="shared" si="75"/>
        <v>43693</v>
      </c>
      <c r="B1648" s="16">
        <v>0.50800000000000001</v>
      </c>
      <c r="C1648" s="16">
        <v>96.206000000000003</v>
      </c>
      <c r="D1648" s="16">
        <v>23.811</v>
      </c>
      <c r="E1648" s="16">
        <v>21.92</v>
      </c>
      <c r="F1648" s="16">
        <v>27.96</v>
      </c>
      <c r="G1648" s="16">
        <v>2.4430000000000001</v>
      </c>
      <c r="H1648" s="16">
        <v>7.57</v>
      </c>
      <c r="I1648" s="16">
        <v>155.374</v>
      </c>
      <c r="J1648" s="38">
        <v>2.4910000000000001</v>
      </c>
      <c r="K1648" s="16">
        <v>11.724</v>
      </c>
      <c r="L1648" s="16">
        <v>26.042999999999999</v>
      </c>
      <c r="M1648" s="16">
        <v>25.904889118520966</v>
      </c>
      <c r="N1648" s="16">
        <f t="shared" si="74"/>
        <v>2.2095606549403759</v>
      </c>
      <c r="O1648" s="16">
        <v>6.6310000000000002</v>
      </c>
      <c r="P1648" s="124">
        <f t="shared" si="76"/>
        <v>0.56559194814056635</v>
      </c>
      <c r="Q1648" s="16">
        <v>732.14599999999996</v>
      </c>
      <c r="S1648" s="1"/>
    </row>
    <row r="1649" spans="1:19" x14ac:dyDescent="0.2">
      <c r="A1649" s="39">
        <f t="shared" si="75"/>
        <v>43694</v>
      </c>
      <c r="B1649" s="16">
        <v>7.6199999999999992</v>
      </c>
      <c r="C1649" s="16">
        <v>91.570999999999998</v>
      </c>
      <c r="D1649" s="16">
        <v>25.166</v>
      </c>
      <c r="E1649" s="16">
        <v>22.4</v>
      </c>
      <c r="F1649" s="16">
        <v>32.68</v>
      </c>
      <c r="G1649" s="16">
        <v>2.1120000000000001</v>
      </c>
      <c r="H1649" s="16">
        <v>7.84</v>
      </c>
      <c r="I1649" s="16">
        <v>84.275999999999996</v>
      </c>
      <c r="J1649" s="38">
        <v>4.17</v>
      </c>
      <c r="K1649" s="16">
        <v>18.347000000000001</v>
      </c>
      <c r="L1649" s="16">
        <v>26.074999999999999</v>
      </c>
      <c r="M1649" s="16">
        <v>39.465892291994088</v>
      </c>
      <c r="N1649" s="16">
        <f t="shared" si="74"/>
        <v>2.151081500626483</v>
      </c>
      <c r="O1649" s="16">
        <v>10.205</v>
      </c>
      <c r="P1649" s="124">
        <f t="shared" si="76"/>
        <v>0.55622172562271754</v>
      </c>
      <c r="Q1649" s="16">
        <v>731.69200000000001</v>
      </c>
      <c r="S1649" s="1"/>
    </row>
    <row r="1650" spans="1:19" x14ac:dyDescent="0.2">
      <c r="A1650" s="39">
        <f t="shared" si="75"/>
        <v>43695</v>
      </c>
      <c r="B1650" s="16">
        <v>0</v>
      </c>
      <c r="C1650" s="16">
        <v>88.664000000000001</v>
      </c>
      <c r="D1650" s="16">
        <v>26.483000000000001</v>
      </c>
      <c r="E1650" s="16">
        <v>23.34</v>
      </c>
      <c r="F1650" s="16">
        <v>31.61</v>
      </c>
      <c r="G1650" s="16">
        <v>2.331</v>
      </c>
      <c r="H1650" s="16">
        <v>8.08</v>
      </c>
      <c r="I1650" s="16">
        <v>18.95</v>
      </c>
      <c r="J1650" s="38">
        <v>5.1449999999999996</v>
      </c>
      <c r="K1650" s="16">
        <v>22.602</v>
      </c>
      <c r="L1650" s="16">
        <v>25.992000000000001</v>
      </c>
      <c r="M1650" s="16">
        <v>49.015774053552462</v>
      </c>
      <c r="N1650" s="16">
        <f t="shared" si="74"/>
        <v>2.1686476441709788</v>
      </c>
      <c r="O1650" s="16">
        <v>11.574</v>
      </c>
      <c r="P1650" s="124">
        <f t="shared" si="76"/>
        <v>0.51207857711706928</v>
      </c>
      <c r="Q1650" s="16">
        <v>730.43299999999999</v>
      </c>
      <c r="S1650" s="1"/>
    </row>
    <row r="1651" spans="1:19" x14ac:dyDescent="0.2">
      <c r="A1651" s="39">
        <f t="shared" si="75"/>
        <v>43696</v>
      </c>
      <c r="B1651" s="16">
        <v>11.176</v>
      </c>
      <c r="C1651" s="16">
        <v>96.938999999999993</v>
      </c>
      <c r="D1651" s="16">
        <v>24.981999999999999</v>
      </c>
      <c r="E1651" s="16">
        <v>23.59</v>
      </c>
      <c r="F1651" s="16">
        <v>29.77</v>
      </c>
      <c r="G1651" s="16">
        <v>1.976</v>
      </c>
      <c r="H1651" s="16">
        <v>7.02</v>
      </c>
      <c r="I1651" s="16">
        <v>327.61500000000001</v>
      </c>
      <c r="J1651" s="38">
        <v>1.42</v>
      </c>
      <c r="K1651" s="16">
        <v>6.476</v>
      </c>
      <c r="L1651" s="16">
        <v>26</v>
      </c>
      <c r="M1651" s="16">
        <v>14.587262734716482</v>
      </c>
      <c r="N1651" s="16">
        <f t="shared" si="74"/>
        <v>2.2525112314262636</v>
      </c>
      <c r="O1651" s="16">
        <v>2.9329999999999998</v>
      </c>
      <c r="P1651" s="124">
        <f t="shared" si="76"/>
        <v>0.45290302655960468</v>
      </c>
      <c r="Q1651" s="16">
        <v>730.04600000000005</v>
      </c>
      <c r="S1651" s="1"/>
    </row>
    <row r="1652" spans="1:19" x14ac:dyDescent="0.2">
      <c r="A1652" s="39">
        <f t="shared" si="75"/>
        <v>43697</v>
      </c>
      <c r="B1652" s="16">
        <v>7.3659999999999997</v>
      </c>
      <c r="C1652" s="16">
        <v>94.903000000000006</v>
      </c>
      <c r="D1652" s="16">
        <v>25.780999999999999</v>
      </c>
      <c r="E1652" s="16">
        <v>23.42</v>
      </c>
      <c r="F1652" s="16">
        <v>31.75</v>
      </c>
      <c r="G1652" s="16">
        <v>1.825</v>
      </c>
      <c r="H1652" s="16">
        <v>9.76</v>
      </c>
      <c r="I1652" s="16">
        <v>321.58100000000002</v>
      </c>
      <c r="J1652" s="38">
        <v>3.7919999999999998</v>
      </c>
      <c r="K1652" s="16">
        <v>16.934000000000001</v>
      </c>
      <c r="L1652" s="16">
        <v>25.942</v>
      </c>
      <c r="M1652" s="16">
        <v>36.352899196220513</v>
      </c>
      <c r="N1652" s="16">
        <f t="shared" si="74"/>
        <v>2.1467402383500951</v>
      </c>
      <c r="O1652" s="16">
        <v>10.074999999999999</v>
      </c>
      <c r="P1652" s="124">
        <f t="shared" si="76"/>
        <v>0.59495689146096598</v>
      </c>
      <c r="Q1652" s="16">
        <v>730.47500000000002</v>
      </c>
      <c r="S1652" s="1"/>
    </row>
    <row r="1653" spans="1:19" x14ac:dyDescent="0.2">
      <c r="A1653" s="39">
        <f t="shared" si="75"/>
        <v>43698</v>
      </c>
      <c r="B1653" s="16">
        <v>19.177</v>
      </c>
      <c r="C1653" s="16">
        <v>93.894000000000005</v>
      </c>
      <c r="D1653" s="16">
        <v>25.149000000000001</v>
      </c>
      <c r="E1653" s="16">
        <v>22.1</v>
      </c>
      <c r="F1653" s="16">
        <v>30.58</v>
      </c>
      <c r="G1653" s="16">
        <v>2.456</v>
      </c>
      <c r="H1653" s="16">
        <v>8.27</v>
      </c>
      <c r="I1653" s="16">
        <v>5.53</v>
      </c>
      <c r="J1653" s="38">
        <v>2.875</v>
      </c>
      <c r="K1653" s="16">
        <v>12.29</v>
      </c>
      <c r="L1653" s="16">
        <v>25.975999999999999</v>
      </c>
      <c r="M1653" s="16">
        <v>26.913436673529706</v>
      </c>
      <c r="N1653" s="16">
        <f t="shared" si="74"/>
        <v>2.1898646601732876</v>
      </c>
      <c r="O1653" s="16">
        <v>6.0439999999999996</v>
      </c>
      <c r="P1653" s="124">
        <f t="shared" si="76"/>
        <v>0.49178193653376728</v>
      </c>
      <c r="Q1653" s="16">
        <v>730.86300000000006</v>
      </c>
      <c r="S1653" s="1"/>
    </row>
    <row r="1654" spans="1:19" x14ac:dyDescent="0.2">
      <c r="A1654" s="39">
        <f t="shared" si="75"/>
        <v>43699</v>
      </c>
      <c r="B1654" s="16">
        <v>4.3179999999999996</v>
      </c>
      <c r="C1654" s="16">
        <v>93.665000000000006</v>
      </c>
      <c r="D1654" s="16">
        <v>25.933</v>
      </c>
      <c r="E1654" s="16">
        <v>23.01</v>
      </c>
      <c r="F1654" s="16">
        <v>31.33</v>
      </c>
      <c r="G1654" s="16">
        <v>2.3220000000000001</v>
      </c>
      <c r="H1654" s="16">
        <v>8.86</v>
      </c>
      <c r="I1654" s="16">
        <v>318.24099999999999</v>
      </c>
      <c r="J1654" s="38">
        <v>3.7349999999999999</v>
      </c>
      <c r="K1654" s="16">
        <v>16.641999999999999</v>
      </c>
      <c r="L1654" s="16">
        <v>25.937000000000001</v>
      </c>
      <c r="M1654" s="16">
        <v>36.169817531775777</v>
      </c>
      <c r="N1654" s="16">
        <f t="shared" si="74"/>
        <v>2.1734056923311971</v>
      </c>
      <c r="O1654" s="16">
        <v>9.1210000000000004</v>
      </c>
      <c r="P1654" s="124">
        <f t="shared" si="76"/>
        <v>0.54807114529503664</v>
      </c>
      <c r="Q1654" s="16">
        <v>731.20799999999997</v>
      </c>
      <c r="S1654" s="1"/>
    </row>
    <row r="1655" spans="1:19" x14ac:dyDescent="0.2">
      <c r="A1655" s="39">
        <f t="shared" si="75"/>
        <v>43700</v>
      </c>
      <c r="B1655" s="16">
        <v>0.254</v>
      </c>
      <c r="C1655" s="16">
        <v>91.191999999999993</v>
      </c>
      <c r="D1655" s="16">
        <v>26.605</v>
      </c>
      <c r="E1655" s="16">
        <v>24.36</v>
      </c>
      <c r="F1655" s="16">
        <v>32.04</v>
      </c>
      <c r="G1655" s="16">
        <v>2.89</v>
      </c>
      <c r="H1655" s="16">
        <v>8.33</v>
      </c>
      <c r="I1655" s="16">
        <v>354.529</v>
      </c>
      <c r="J1655" s="38">
        <v>4.6840000000000002</v>
      </c>
      <c r="K1655" s="16">
        <v>20.536000000000001</v>
      </c>
      <c r="L1655" s="16">
        <v>25.922999999999998</v>
      </c>
      <c r="M1655" s="16">
        <v>44.34974041110862</v>
      </c>
      <c r="N1655" s="16">
        <f t="shared" si="74"/>
        <v>2.159609486322001</v>
      </c>
      <c r="O1655" s="16">
        <v>10.627000000000001</v>
      </c>
      <c r="P1655" s="124">
        <f t="shared" si="76"/>
        <v>0.51748149590962211</v>
      </c>
      <c r="Q1655" s="16">
        <v>730.74199999999996</v>
      </c>
      <c r="S1655" s="1"/>
    </row>
    <row r="1656" spans="1:19" x14ac:dyDescent="0.2">
      <c r="A1656" s="39">
        <f t="shared" si="75"/>
        <v>43701</v>
      </c>
      <c r="B1656" s="16">
        <v>5.2069999999999999</v>
      </c>
      <c r="C1656" s="16">
        <v>99.912999999999997</v>
      </c>
      <c r="D1656" s="16">
        <v>23.869</v>
      </c>
      <c r="E1656" s="16">
        <v>23.03</v>
      </c>
      <c r="F1656" s="16">
        <v>24.92</v>
      </c>
      <c r="G1656" s="16">
        <v>3.36</v>
      </c>
      <c r="H1656" s="16">
        <v>9.07</v>
      </c>
      <c r="I1656" s="16">
        <v>326.404</v>
      </c>
      <c r="J1656" s="38">
        <v>0.38200000000000001</v>
      </c>
      <c r="K1656" s="16">
        <v>2.1970000000000001</v>
      </c>
      <c r="L1656" s="16">
        <v>26.184999999999999</v>
      </c>
      <c r="M1656" s="16">
        <v>5.3983603002228264</v>
      </c>
      <c r="N1656" s="16">
        <f t="shared" si="74"/>
        <v>2.4571507966421602</v>
      </c>
      <c r="O1656" s="16">
        <v>0.30299999999999999</v>
      </c>
      <c r="P1656" s="124">
        <f t="shared" si="76"/>
        <v>0.13791533909877104</v>
      </c>
      <c r="Q1656" s="16">
        <v>730.68799999999999</v>
      </c>
      <c r="S1656" s="1"/>
    </row>
    <row r="1657" spans="1:19" x14ac:dyDescent="0.2">
      <c r="A1657" s="39">
        <f t="shared" si="75"/>
        <v>43702</v>
      </c>
      <c r="B1657" s="16">
        <v>0.38100000000000001</v>
      </c>
      <c r="C1657" s="16">
        <v>95.028999999999996</v>
      </c>
      <c r="D1657" s="16">
        <v>25.132999999999999</v>
      </c>
      <c r="E1657" s="16">
        <v>22.72</v>
      </c>
      <c r="F1657" s="16">
        <v>30.47</v>
      </c>
      <c r="G1657" s="16">
        <v>2.145</v>
      </c>
      <c r="H1657" s="16">
        <v>9.8800000000000008</v>
      </c>
      <c r="I1657" s="16">
        <v>322.13</v>
      </c>
      <c r="J1657" s="38">
        <v>2.613</v>
      </c>
      <c r="K1657" s="16">
        <v>12.089</v>
      </c>
      <c r="L1657" s="16">
        <v>26.094999999999999</v>
      </c>
      <c r="M1657" s="16">
        <v>27.010463907683292</v>
      </c>
      <c r="N1657" s="16">
        <f t="shared" si="74"/>
        <v>2.2343009270976335</v>
      </c>
      <c r="O1657" s="16">
        <v>6.7370000000000001</v>
      </c>
      <c r="P1657" s="124">
        <f t="shared" si="76"/>
        <v>0.55728348085035984</v>
      </c>
      <c r="Q1657" s="16">
        <v>730.13800000000003</v>
      </c>
      <c r="S1657" s="1"/>
    </row>
    <row r="1658" spans="1:19" x14ac:dyDescent="0.2">
      <c r="A1658" s="39">
        <f t="shared" si="75"/>
        <v>43703</v>
      </c>
      <c r="B1658" s="16">
        <v>0</v>
      </c>
      <c r="C1658" s="16">
        <v>96.179000000000002</v>
      </c>
      <c r="D1658" s="16">
        <v>25.550999999999998</v>
      </c>
      <c r="E1658" s="16">
        <v>23.79</v>
      </c>
      <c r="F1658" s="16">
        <v>29.55</v>
      </c>
      <c r="G1658" s="16">
        <v>3.0209999999999999</v>
      </c>
      <c r="H1658" s="16">
        <v>8.11</v>
      </c>
      <c r="I1658" s="16">
        <v>318.70600000000002</v>
      </c>
      <c r="J1658" s="38">
        <v>3.4380000000000002</v>
      </c>
      <c r="K1658" s="16">
        <v>16.29</v>
      </c>
      <c r="L1658" s="16">
        <v>25.966000000000001</v>
      </c>
      <c r="M1658" s="16">
        <v>35.389884457239326</v>
      </c>
      <c r="N1658" s="16">
        <f t="shared" si="74"/>
        <v>2.1724913724517698</v>
      </c>
      <c r="O1658" s="16">
        <v>10.097</v>
      </c>
      <c r="P1658" s="124">
        <f t="shared" si="76"/>
        <v>0.61982811540822591</v>
      </c>
      <c r="Q1658" s="16">
        <v>729.69600000000003</v>
      </c>
      <c r="S1658" s="1"/>
    </row>
    <row r="1659" spans="1:19" x14ac:dyDescent="0.2">
      <c r="A1659" s="39">
        <f t="shared" si="75"/>
        <v>43704</v>
      </c>
      <c r="B1659" s="16">
        <v>0.63500000000000001</v>
      </c>
      <c r="C1659" s="16">
        <v>92.721000000000004</v>
      </c>
      <c r="D1659" s="16">
        <v>26.97</v>
      </c>
      <c r="E1659" s="16">
        <v>24.92</v>
      </c>
      <c r="F1659" s="16">
        <v>32.71</v>
      </c>
      <c r="G1659" s="16">
        <v>3.298</v>
      </c>
      <c r="H1659" s="16">
        <v>9.7799999999999994</v>
      </c>
      <c r="I1659" s="16">
        <v>1.4710000000000001</v>
      </c>
      <c r="J1659" s="38">
        <v>4.2389999999999999</v>
      </c>
      <c r="K1659" s="16">
        <v>18.948</v>
      </c>
      <c r="L1659" s="16">
        <v>25.853999999999999</v>
      </c>
      <c r="M1659" s="16">
        <v>41.103172868316847</v>
      </c>
      <c r="N1659" s="16">
        <f t="shared" si="74"/>
        <v>2.1692618148784488</v>
      </c>
      <c r="O1659" s="16">
        <v>10.67</v>
      </c>
      <c r="P1659" s="124">
        <f t="shared" si="76"/>
        <v>0.56312011821828156</v>
      </c>
      <c r="Q1659" s="16">
        <v>729.10400000000004</v>
      </c>
      <c r="S1659" s="1"/>
    </row>
    <row r="1660" spans="1:19" x14ac:dyDescent="0.2">
      <c r="A1660" s="39">
        <f t="shared" si="75"/>
        <v>43705</v>
      </c>
      <c r="B1660" s="16">
        <v>14.350999999999999</v>
      </c>
      <c r="C1660" s="16">
        <v>92.227000000000004</v>
      </c>
      <c r="D1660" s="16">
        <v>24.79</v>
      </c>
      <c r="E1660" s="16">
        <v>20.3</v>
      </c>
      <c r="F1660" s="16">
        <v>29.42</v>
      </c>
      <c r="G1660" s="16">
        <v>2.9129999999999998</v>
      </c>
      <c r="H1660" s="16">
        <v>16.11</v>
      </c>
      <c r="I1660" s="16">
        <v>23.539000000000001</v>
      </c>
      <c r="J1660" s="38">
        <v>2.133</v>
      </c>
      <c r="K1660" s="16">
        <v>8.7309999999999999</v>
      </c>
      <c r="L1660" s="16">
        <v>26.125</v>
      </c>
      <c r="M1660" s="16">
        <v>19.495562062437841</v>
      </c>
      <c r="N1660" s="16">
        <f t="shared" si="74"/>
        <v>2.2329128464594938</v>
      </c>
      <c r="O1660" s="16">
        <v>3.9119999999999999</v>
      </c>
      <c r="P1660" s="124">
        <f t="shared" si="76"/>
        <v>0.44805864162180736</v>
      </c>
      <c r="Q1660" s="16">
        <v>729.62099999999998</v>
      </c>
      <c r="S1660" s="1"/>
    </row>
    <row r="1661" spans="1:19" x14ac:dyDescent="0.2">
      <c r="A1661" s="39">
        <f t="shared" si="75"/>
        <v>43706</v>
      </c>
      <c r="B1661" s="16">
        <v>1.016</v>
      </c>
      <c r="C1661" s="16">
        <v>94.739000000000004</v>
      </c>
      <c r="D1661" s="16">
        <v>24.609000000000002</v>
      </c>
      <c r="E1661" s="16">
        <v>22.55</v>
      </c>
      <c r="F1661" s="16">
        <v>28.78</v>
      </c>
      <c r="G1661" s="16">
        <v>2.9540000000000002</v>
      </c>
      <c r="H1661" s="16">
        <v>8.86</v>
      </c>
      <c r="I1661" s="16">
        <v>327.27199999999999</v>
      </c>
      <c r="J1661" s="38">
        <v>3.02</v>
      </c>
      <c r="K1661" s="16">
        <v>13.769</v>
      </c>
      <c r="L1661" s="16">
        <v>26.074000000000002</v>
      </c>
      <c r="M1661" s="16">
        <v>30.407626703484599</v>
      </c>
      <c r="N1661" s="16">
        <f t="shared" si="74"/>
        <v>2.2084121362106615</v>
      </c>
      <c r="O1661" s="16">
        <v>7.7329999999999997</v>
      </c>
      <c r="P1661" s="124">
        <f t="shared" si="76"/>
        <v>0.56162393783136022</v>
      </c>
      <c r="Q1661" s="16">
        <v>730.15800000000002</v>
      </c>
      <c r="S1661" s="1"/>
    </row>
    <row r="1662" spans="1:19" x14ac:dyDescent="0.2">
      <c r="A1662" s="39">
        <f t="shared" si="75"/>
        <v>43707</v>
      </c>
      <c r="B1662" s="16">
        <v>0</v>
      </c>
      <c r="C1662" s="16">
        <v>99.533000000000001</v>
      </c>
      <c r="D1662" s="16">
        <v>23.876000000000001</v>
      </c>
      <c r="E1662" s="16">
        <v>22.92</v>
      </c>
      <c r="F1662" s="16">
        <v>26.1</v>
      </c>
      <c r="G1662" s="16">
        <v>3.35</v>
      </c>
      <c r="H1662" s="16">
        <v>8.08</v>
      </c>
      <c r="I1662" s="16">
        <v>330.81599999999997</v>
      </c>
      <c r="J1662" s="38">
        <v>0.80800000000000005</v>
      </c>
      <c r="K1662" s="16">
        <v>4.5910000000000002</v>
      </c>
      <c r="L1662" s="16">
        <v>26.120999999999999</v>
      </c>
      <c r="M1662" s="16">
        <v>10.173085180925982</v>
      </c>
      <c r="N1662" s="16">
        <f t="shared" si="74"/>
        <v>2.2158756656340626</v>
      </c>
      <c r="O1662" s="16">
        <v>1.1830000000000001</v>
      </c>
      <c r="P1662" s="124">
        <f t="shared" si="76"/>
        <v>0.25767806578087565</v>
      </c>
      <c r="Q1662" s="16">
        <v>730.37099999999998</v>
      </c>
      <c r="S1662" s="1"/>
    </row>
    <row r="1663" spans="1:19" x14ac:dyDescent="0.2">
      <c r="A1663" s="39">
        <f t="shared" si="75"/>
        <v>43708</v>
      </c>
      <c r="B1663" s="16">
        <v>0.254</v>
      </c>
      <c r="C1663" s="16">
        <v>95.947000000000003</v>
      </c>
      <c r="D1663" s="16">
        <v>25.745999999999999</v>
      </c>
      <c r="E1663" s="16">
        <v>23.61</v>
      </c>
      <c r="F1663" s="16">
        <v>29.32</v>
      </c>
      <c r="G1663" s="16">
        <v>3.5779999999999998</v>
      </c>
      <c r="H1663" s="16">
        <v>8.2100000000000009</v>
      </c>
      <c r="I1663" s="16">
        <v>328.73099999999999</v>
      </c>
      <c r="J1663" s="38">
        <v>3.47</v>
      </c>
      <c r="K1663" s="16">
        <v>16.423999999999999</v>
      </c>
      <c r="L1663" s="16">
        <v>25.91</v>
      </c>
      <c r="M1663" s="16">
        <v>35.77203179175519</v>
      </c>
      <c r="N1663" s="16">
        <f t="shared" si="74"/>
        <v>2.178034083764929</v>
      </c>
      <c r="O1663" s="16">
        <v>9.7759999999999998</v>
      </c>
      <c r="P1663" s="124">
        <f t="shared" si="76"/>
        <v>0.59522649780808579</v>
      </c>
      <c r="Q1663" s="16">
        <v>730.05</v>
      </c>
      <c r="S1663" s="1"/>
    </row>
    <row r="1664" spans="1:19" x14ac:dyDescent="0.2">
      <c r="A1664" s="39">
        <f t="shared" si="75"/>
        <v>43709</v>
      </c>
      <c r="B1664" s="16">
        <v>2.286</v>
      </c>
      <c r="C1664" s="16">
        <v>99.225999999999999</v>
      </c>
      <c r="D1664" s="16">
        <v>25.094999999999999</v>
      </c>
      <c r="E1664" s="16">
        <v>23.11</v>
      </c>
      <c r="F1664" s="16">
        <v>27.84</v>
      </c>
      <c r="G1664" s="16">
        <v>2.4260000000000002</v>
      </c>
      <c r="H1664" s="16">
        <v>9.15</v>
      </c>
      <c r="I1664" s="16">
        <v>325.33800000000002</v>
      </c>
      <c r="J1664" s="38">
        <v>1.238</v>
      </c>
      <c r="K1664" s="16">
        <v>6.1029999999999998</v>
      </c>
      <c r="L1664" s="16">
        <v>25.971</v>
      </c>
      <c r="M1664" s="16">
        <v>13.562903974142198</v>
      </c>
      <c r="N1664" s="16">
        <f t="shared" si="74"/>
        <v>2.2223339298938551</v>
      </c>
      <c r="O1664" s="16">
        <v>3.363</v>
      </c>
      <c r="P1664" s="124">
        <f t="shared" si="76"/>
        <v>0.55104047189906602</v>
      </c>
      <c r="Q1664" s="16">
        <v>730.029</v>
      </c>
      <c r="S1664" s="1"/>
    </row>
    <row r="1665" spans="1:19" x14ac:dyDescent="0.2">
      <c r="A1665" s="39">
        <f t="shared" si="75"/>
        <v>43710</v>
      </c>
      <c r="B1665" s="16">
        <v>8.6359999999999992</v>
      </c>
      <c r="C1665" s="16">
        <v>95.94</v>
      </c>
      <c r="D1665" s="16">
        <v>25.207999999999998</v>
      </c>
      <c r="E1665" s="16">
        <v>23.06</v>
      </c>
      <c r="F1665" s="16">
        <v>30.67</v>
      </c>
      <c r="G1665" s="16">
        <v>2.7349999999999999</v>
      </c>
      <c r="H1665" s="16">
        <v>11.64</v>
      </c>
      <c r="I1665" s="16">
        <v>350.32499999999999</v>
      </c>
      <c r="J1665" s="38">
        <v>2.4289999999999998</v>
      </c>
      <c r="K1665" s="16">
        <v>10.805999999999999</v>
      </c>
      <c r="L1665" s="16">
        <v>25.946000000000002</v>
      </c>
      <c r="M1665" s="16">
        <v>23.969096437121944</v>
      </c>
      <c r="N1665" s="16">
        <f t="shared" si="74"/>
        <v>2.218128487610767</v>
      </c>
      <c r="O1665" s="16">
        <v>5.8840000000000003</v>
      </c>
      <c r="P1665" s="124">
        <f t="shared" si="76"/>
        <v>0.54451230797704986</v>
      </c>
      <c r="Q1665" s="16">
        <v>729.66300000000001</v>
      </c>
      <c r="S1665" s="1"/>
    </row>
    <row r="1666" spans="1:19" x14ac:dyDescent="0.2">
      <c r="A1666" s="39">
        <f t="shared" si="75"/>
        <v>43711</v>
      </c>
      <c r="B1666" s="16">
        <v>5.5880000000000001</v>
      </c>
      <c r="C1666" s="16">
        <v>98.025999999999996</v>
      </c>
      <c r="D1666" s="16">
        <v>24.806000000000001</v>
      </c>
      <c r="E1666" s="16">
        <v>22.73</v>
      </c>
      <c r="F1666" s="16">
        <v>29.6</v>
      </c>
      <c r="G1666" s="16">
        <v>2.3929999999999998</v>
      </c>
      <c r="H1666" s="16">
        <v>8.9</v>
      </c>
      <c r="I1666" s="16">
        <v>314.70100000000002</v>
      </c>
      <c r="J1666" s="38">
        <v>2.2799999999999998</v>
      </c>
      <c r="K1666" s="16">
        <v>10.842000000000001</v>
      </c>
      <c r="L1666" s="16">
        <v>26.004999999999999</v>
      </c>
      <c r="M1666" s="16">
        <v>24.056792467990949</v>
      </c>
      <c r="N1666" s="16">
        <f t="shared" si="74"/>
        <v>2.2188519155129081</v>
      </c>
      <c r="O1666" s="16">
        <v>6.4489999999999998</v>
      </c>
      <c r="P1666" s="124">
        <f t="shared" si="76"/>
        <v>0.5948164545286847</v>
      </c>
      <c r="Q1666" s="16">
        <v>729.24599999999998</v>
      </c>
      <c r="S1666" s="1"/>
    </row>
    <row r="1667" spans="1:19" x14ac:dyDescent="0.2">
      <c r="A1667" s="39">
        <f t="shared" si="75"/>
        <v>43712</v>
      </c>
      <c r="B1667" s="16">
        <v>32.002000000000002</v>
      </c>
      <c r="C1667" s="16">
        <v>95.957999999999998</v>
      </c>
      <c r="D1667" s="16">
        <v>24.736999999999998</v>
      </c>
      <c r="E1667" s="16">
        <v>21.63</v>
      </c>
      <c r="F1667" s="16">
        <v>30.9</v>
      </c>
      <c r="G1667" s="16">
        <v>2.9460000000000002</v>
      </c>
      <c r="H1667" s="16">
        <v>11.6</v>
      </c>
      <c r="I1667" s="16">
        <v>312.596</v>
      </c>
      <c r="J1667" s="38">
        <v>2.68</v>
      </c>
      <c r="K1667" s="16">
        <v>11.894</v>
      </c>
      <c r="L1667" s="16">
        <v>25.963999999999999</v>
      </c>
      <c r="M1667" s="16">
        <v>25.752825064994422</v>
      </c>
      <c r="N1667" s="16">
        <f t="shared" si="74"/>
        <v>2.1651946414153711</v>
      </c>
      <c r="O1667" s="16">
        <v>7.444</v>
      </c>
      <c r="P1667" s="124">
        <f t="shared" si="76"/>
        <v>0.62586177904825957</v>
      </c>
      <c r="Q1667" s="16">
        <v>730.12099999999998</v>
      </c>
      <c r="S1667" s="1"/>
    </row>
    <row r="1668" spans="1:19" x14ac:dyDescent="0.2">
      <c r="A1668" s="39">
        <f t="shared" si="75"/>
        <v>43713</v>
      </c>
      <c r="B1668" s="16">
        <v>13.715999999999999</v>
      </c>
      <c r="C1668" s="16">
        <v>97.382999999999996</v>
      </c>
      <c r="D1668" s="16">
        <v>24.812000000000001</v>
      </c>
      <c r="E1668" s="16">
        <v>23.13</v>
      </c>
      <c r="F1668" s="16">
        <v>29.31</v>
      </c>
      <c r="G1668" s="16">
        <v>2.1669999999999998</v>
      </c>
      <c r="H1668" s="16">
        <v>7.12</v>
      </c>
      <c r="I1668" s="16">
        <v>261.79599999999999</v>
      </c>
      <c r="J1668" s="38">
        <v>2.5030000000000001</v>
      </c>
      <c r="K1668" s="16">
        <v>11.698</v>
      </c>
      <c r="L1668" s="16">
        <v>25.949000000000002</v>
      </c>
      <c r="M1668" s="16">
        <v>25.477036167916729</v>
      </c>
      <c r="N1668" s="16">
        <f t="shared" si="74"/>
        <v>2.1778967488388381</v>
      </c>
      <c r="O1668" s="16">
        <v>7.3109999999999999</v>
      </c>
      <c r="P1668" s="124">
        <f t="shared" si="76"/>
        <v>0.6249786288254402</v>
      </c>
      <c r="Q1668" s="16">
        <v>731.04600000000005</v>
      </c>
      <c r="S1668" s="1"/>
    </row>
    <row r="1669" spans="1:19" x14ac:dyDescent="0.2">
      <c r="A1669" s="39">
        <f t="shared" si="75"/>
        <v>43714</v>
      </c>
      <c r="B1669" s="16">
        <v>15.747999999999999</v>
      </c>
      <c r="C1669" s="16">
        <v>97.915000000000006</v>
      </c>
      <c r="D1669" s="16">
        <v>25.004000000000001</v>
      </c>
      <c r="E1669" s="16">
        <v>23.01</v>
      </c>
      <c r="F1669" s="16">
        <v>28.83</v>
      </c>
      <c r="G1669" s="16">
        <v>2.2650000000000001</v>
      </c>
      <c r="H1669" s="16">
        <v>8.57</v>
      </c>
      <c r="I1669" s="16">
        <v>312.76299999999998</v>
      </c>
      <c r="J1669" s="38">
        <v>2.5059999999999998</v>
      </c>
      <c r="K1669" s="16">
        <v>11.973000000000001</v>
      </c>
      <c r="L1669" s="16">
        <v>25.899000000000001</v>
      </c>
      <c r="M1669" s="16">
        <v>25.732175457725763</v>
      </c>
      <c r="N1669" s="16">
        <f t="shared" si="74"/>
        <v>2.1491836179508694</v>
      </c>
      <c r="O1669" s="16">
        <v>8.3290000000000006</v>
      </c>
      <c r="P1669" s="124">
        <f t="shared" si="76"/>
        <v>0.69564854255408004</v>
      </c>
      <c r="Q1669" s="16">
        <v>730.78300000000002</v>
      </c>
      <c r="S1669" s="1"/>
    </row>
    <row r="1670" spans="1:19" x14ac:dyDescent="0.2">
      <c r="A1670" s="39">
        <f t="shared" si="75"/>
        <v>43715</v>
      </c>
      <c r="B1670" s="16">
        <v>54.356000000000002</v>
      </c>
      <c r="C1670" s="16">
        <v>97.613</v>
      </c>
      <c r="D1670" s="16">
        <v>24.731000000000002</v>
      </c>
      <c r="E1670" s="16">
        <v>22.41</v>
      </c>
      <c r="F1670" s="16">
        <v>29.5</v>
      </c>
      <c r="G1670" s="16">
        <v>2.2000000000000002</v>
      </c>
      <c r="H1670" s="16">
        <v>7.72</v>
      </c>
      <c r="I1670" s="16">
        <v>337.09100000000001</v>
      </c>
      <c r="J1670" s="38">
        <v>1.86</v>
      </c>
      <c r="K1670" s="16">
        <v>8.59</v>
      </c>
      <c r="L1670" s="16">
        <v>25.917000000000002</v>
      </c>
      <c r="M1670" s="16">
        <v>19.181411551856865</v>
      </c>
      <c r="N1670" s="16">
        <f t="shared" si="74"/>
        <v>2.2329931957924174</v>
      </c>
      <c r="O1670" s="16">
        <v>5.6959999999999997</v>
      </c>
      <c r="P1670" s="124">
        <f t="shared" si="76"/>
        <v>0.6630966239813737</v>
      </c>
      <c r="Q1670" s="16">
        <v>730.346</v>
      </c>
      <c r="S1670" s="1"/>
    </row>
    <row r="1671" spans="1:19" x14ac:dyDescent="0.2">
      <c r="A1671" s="39">
        <f t="shared" si="75"/>
        <v>43716</v>
      </c>
      <c r="B1671" s="16">
        <v>3.81</v>
      </c>
      <c r="C1671" s="16">
        <v>98.668000000000006</v>
      </c>
      <c r="D1671" s="16">
        <v>24.379000000000001</v>
      </c>
      <c r="E1671" s="16">
        <v>22.55</v>
      </c>
      <c r="F1671" s="16">
        <v>29.46</v>
      </c>
      <c r="G1671" s="16">
        <v>2.3140000000000001</v>
      </c>
      <c r="H1671" s="16">
        <v>9.5500000000000007</v>
      </c>
      <c r="I1671" s="16">
        <v>314.80900000000003</v>
      </c>
      <c r="J1671" s="38">
        <v>1.738</v>
      </c>
      <c r="K1671" s="16">
        <v>8.218</v>
      </c>
      <c r="L1671" s="16">
        <v>25.936</v>
      </c>
      <c r="M1671" s="16">
        <v>18.022787144021077</v>
      </c>
      <c r="N1671" s="16">
        <f t="shared" si="74"/>
        <v>2.1930867782941199</v>
      </c>
      <c r="O1671" s="16">
        <v>5.5650000000000004</v>
      </c>
      <c r="P1671" s="124">
        <f t="shared" si="76"/>
        <v>0.67717206132879049</v>
      </c>
      <c r="Q1671" s="16">
        <v>730.82100000000003</v>
      </c>
      <c r="S1671" s="1"/>
    </row>
    <row r="1672" spans="1:19" x14ac:dyDescent="0.2">
      <c r="A1672" s="39">
        <f t="shared" si="75"/>
        <v>43717</v>
      </c>
      <c r="B1672" s="16">
        <v>3.302</v>
      </c>
      <c r="C1672" s="16">
        <v>98.067999999999998</v>
      </c>
      <c r="D1672" s="16">
        <v>25.271999999999998</v>
      </c>
      <c r="E1672" s="16">
        <v>23.57</v>
      </c>
      <c r="F1672" s="16">
        <v>29.54</v>
      </c>
      <c r="G1672" s="16">
        <v>2.8879999999999999</v>
      </c>
      <c r="H1672" s="16">
        <v>7.41</v>
      </c>
      <c r="I1672" s="16">
        <v>318.07100000000003</v>
      </c>
      <c r="J1672" s="38">
        <v>2.7130000000000001</v>
      </c>
      <c r="K1672" s="16">
        <v>12.943</v>
      </c>
      <c r="L1672" s="16">
        <v>25.811</v>
      </c>
      <c r="M1672" s="16">
        <v>28.003286657156902</v>
      </c>
      <c r="N1672" s="16">
        <f t="shared" si="74"/>
        <v>2.1635854637376886</v>
      </c>
      <c r="O1672" s="16">
        <v>9.2449999999999992</v>
      </c>
      <c r="P1672" s="124">
        <f t="shared" si="76"/>
        <v>0.7142857142857143</v>
      </c>
      <c r="Q1672" s="16">
        <v>731.14599999999996</v>
      </c>
      <c r="S1672" s="1"/>
    </row>
    <row r="1673" spans="1:19" x14ac:dyDescent="0.2">
      <c r="A1673" s="39">
        <f t="shared" si="75"/>
        <v>43718</v>
      </c>
      <c r="B1673" s="16">
        <v>0.50800000000000001</v>
      </c>
      <c r="C1673" s="16">
        <v>97.302999999999997</v>
      </c>
      <c r="D1673" s="16">
        <v>25.768999999999998</v>
      </c>
      <c r="E1673" s="16">
        <v>23.56</v>
      </c>
      <c r="F1673" s="16">
        <v>29.15</v>
      </c>
      <c r="G1673" s="16">
        <v>3.1160000000000001</v>
      </c>
      <c r="H1673" s="16">
        <v>8.98</v>
      </c>
      <c r="I1673" s="16">
        <v>328.65899999999999</v>
      </c>
      <c r="J1673" s="38">
        <v>3.0339999999999998</v>
      </c>
      <c r="K1673" s="16">
        <v>14.275</v>
      </c>
      <c r="L1673" s="16">
        <v>25.754000000000001</v>
      </c>
      <c r="M1673" s="16">
        <v>30.587165966682416</v>
      </c>
      <c r="N1673" s="16">
        <f t="shared" si="74"/>
        <v>2.1427086491546352</v>
      </c>
      <c r="O1673" s="16">
        <v>9.8819999999999997</v>
      </c>
      <c r="P1673" s="124">
        <f t="shared" si="76"/>
        <v>0.69225919439579686</v>
      </c>
      <c r="Q1673" s="16">
        <v>730.35</v>
      </c>
      <c r="S1673" s="1"/>
    </row>
    <row r="1674" spans="1:19" x14ac:dyDescent="0.2">
      <c r="A1674" s="39">
        <f t="shared" si="75"/>
        <v>43719</v>
      </c>
      <c r="B1674" s="16">
        <v>19.05</v>
      </c>
      <c r="C1674" s="16">
        <v>98.9</v>
      </c>
      <c r="D1674" s="16">
        <v>25.279</v>
      </c>
      <c r="E1674" s="16">
        <v>23.45</v>
      </c>
      <c r="F1674" s="16">
        <v>29.81</v>
      </c>
      <c r="G1674" s="16">
        <v>2.4870000000000001</v>
      </c>
      <c r="H1674" s="16">
        <v>8.23</v>
      </c>
      <c r="I1674" s="16">
        <v>309.209</v>
      </c>
      <c r="J1674" s="38">
        <v>1.873</v>
      </c>
      <c r="K1674" s="16">
        <v>8.9920000000000009</v>
      </c>
      <c r="L1674" s="16">
        <v>25.760999999999999</v>
      </c>
      <c r="M1674" s="16">
        <v>19.344102809124188</v>
      </c>
      <c r="N1674" s="16">
        <f t="shared" si="74"/>
        <v>2.1512569850004657</v>
      </c>
      <c r="O1674" s="16">
        <v>6.3970000000000002</v>
      </c>
      <c r="P1674" s="124">
        <f t="shared" si="76"/>
        <v>0.71141014234875444</v>
      </c>
      <c r="Q1674" s="16">
        <v>729.29600000000005</v>
      </c>
      <c r="S1674" s="1"/>
    </row>
    <row r="1675" spans="1:19" x14ac:dyDescent="0.2">
      <c r="A1675" s="39">
        <f t="shared" si="75"/>
        <v>43720</v>
      </c>
      <c r="B1675" s="16">
        <v>14.986000000000001</v>
      </c>
      <c r="C1675" s="16">
        <v>98.927000000000007</v>
      </c>
      <c r="D1675" s="16">
        <v>24.942</v>
      </c>
      <c r="E1675" s="16">
        <v>23.53</v>
      </c>
      <c r="F1675" s="16">
        <v>28.76</v>
      </c>
      <c r="G1675" s="16">
        <v>2.1440000000000001</v>
      </c>
      <c r="H1675" s="16">
        <v>9.94</v>
      </c>
      <c r="I1675" s="16">
        <v>341.68299999999999</v>
      </c>
      <c r="J1675" s="38">
        <v>1.2829999999999999</v>
      </c>
      <c r="K1675" s="16">
        <v>6.0679999999999996</v>
      </c>
      <c r="L1675" s="16">
        <v>25.806000000000001</v>
      </c>
      <c r="M1675" s="16">
        <v>13.367207905257182</v>
      </c>
      <c r="N1675" s="16">
        <f t="shared" ref="N1675:N1738" si="77">M1675/K1675</f>
        <v>2.2029017642150928</v>
      </c>
      <c r="O1675" s="16">
        <v>3.8620000000000001</v>
      </c>
      <c r="P1675" s="124">
        <f t="shared" si="76"/>
        <v>0.63645352669742916</v>
      </c>
      <c r="Q1675" s="16">
        <v>728.55799999999999</v>
      </c>
      <c r="S1675" s="1"/>
    </row>
    <row r="1676" spans="1:19" x14ac:dyDescent="0.2">
      <c r="A1676" s="39">
        <f t="shared" si="75"/>
        <v>43721</v>
      </c>
      <c r="B1676" s="16">
        <v>1.778</v>
      </c>
      <c r="C1676" s="16">
        <v>99.25</v>
      </c>
      <c r="D1676" s="16">
        <v>24.06</v>
      </c>
      <c r="E1676" s="16">
        <v>23.33</v>
      </c>
      <c r="F1676" s="16">
        <v>26.02</v>
      </c>
      <c r="G1676" s="16">
        <v>2.5630000000000002</v>
      </c>
      <c r="H1676" s="16">
        <v>6.63</v>
      </c>
      <c r="I1676" s="16">
        <v>292.96899999999999</v>
      </c>
      <c r="J1676" s="38">
        <v>1.37</v>
      </c>
      <c r="K1676" s="16">
        <v>6.9889999999999999</v>
      </c>
      <c r="L1676" s="16">
        <v>25.901</v>
      </c>
      <c r="M1676" s="16">
        <v>15.310603789332532</v>
      </c>
      <c r="N1676" s="16">
        <f t="shared" si="77"/>
        <v>2.190671596699461</v>
      </c>
      <c r="O1676" s="16">
        <v>4.9349999999999996</v>
      </c>
      <c r="P1676" s="124">
        <f t="shared" si="76"/>
        <v>0.70610960080125906</v>
      </c>
      <c r="Q1676" s="16">
        <v>729.28800000000001</v>
      </c>
      <c r="S1676" s="1"/>
    </row>
    <row r="1677" spans="1:19" x14ac:dyDescent="0.2">
      <c r="A1677" s="39">
        <f t="shared" si="75"/>
        <v>43722</v>
      </c>
      <c r="B1677" s="16">
        <v>1.524</v>
      </c>
      <c r="C1677" s="16">
        <v>98.058000000000007</v>
      </c>
      <c r="D1677" s="16">
        <v>24.97</v>
      </c>
      <c r="E1677" s="16">
        <v>23.5</v>
      </c>
      <c r="F1677" s="16">
        <v>28.63</v>
      </c>
      <c r="G1677" s="16">
        <v>3.0670000000000002</v>
      </c>
      <c r="H1677" s="16">
        <v>7.41</v>
      </c>
      <c r="I1677" s="16">
        <v>318.928</v>
      </c>
      <c r="J1677" s="38">
        <v>2.524</v>
      </c>
      <c r="K1677" s="16">
        <v>12.412000000000001</v>
      </c>
      <c r="L1677" s="16">
        <v>25.734000000000002</v>
      </c>
      <c r="M1677" s="16">
        <v>26.344924473413414</v>
      </c>
      <c r="N1677" s="16">
        <f t="shared" si="77"/>
        <v>2.1225366156472294</v>
      </c>
      <c r="O1677" s="16">
        <v>8.7110000000000003</v>
      </c>
      <c r="P1677" s="124">
        <f t="shared" si="76"/>
        <v>0.7018208185626813</v>
      </c>
      <c r="Q1677" s="16">
        <v>729.70399999999995</v>
      </c>
      <c r="S1677" s="1"/>
    </row>
    <row r="1678" spans="1:19" x14ac:dyDescent="0.2">
      <c r="A1678" s="39">
        <f t="shared" ref="A1678:A1741" si="78">A1677+1</f>
        <v>43723</v>
      </c>
      <c r="B1678" s="16">
        <v>4.8259999999999996</v>
      </c>
      <c r="C1678" s="16">
        <v>98.072999999999993</v>
      </c>
      <c r="D1678" s="16">
        <v>24.408000000000001</v>
      </c>
      <c r="E1678" s="16">
        <v>22.3</v>
      </c>
      <c r="F1678" s="16">
        <v>29.84</v>
      </c>
      <c r="G1678" s="16">
        <v>2.5630000000000002</v>
      </c>
      <c r="H1678" s="16">
        <v>14.82</v>
      </c>
      <c r="I1678" s="16">
        <v>114.953</v>
      </c>
      <c r="J1678" s="38">
        <v>1.6459999999999999</v>
      </c>
      <c r="K1678" s="16">
        <v>7.7649999999999997</v>
      </c>
      <c r="L1678" s="16">
        <v>25.751000000000001</v>
      </c>
      <c r="M1678" s="16">
        <v>17.081977212855975</v>
      </c>
      <c r="N1678" s="16">
        <f t="shared" si="77"/>
        <v>2.1998682824025724</v>
      </c>
      <c r="O1678" s="16">
        <v>4.6970000000000001</v>
      </c>
      <c r="P1678" s="124">
        <f t="shared" si="76"/>
        <v>0.60489375402446877</v>
      </c>
      <c r="Q1678" s="16">
        <v>729.9</v>
      </c>
      <c r="S1678" s="1"/>
    </row>
    <row r="1679" spans="1:19" x14ac:dyDescent="0.2">
      <c r="A1679" s="39">
        <f t="shared" si="78"/>
        <v>43724</v>
      </c>
      <c r="B1679" s="16">
        <v>0.254</v>
      </c>
      <c r="C1679" s="16">
        <v>95.460999999999999</v>
      </c>
      <c r="D1679" s="16">
        <v>24.484000000000002</v>
      </c>
      <c r="E1679" s="16">
        <v>22.05</v>
      </c>
      <c r="F1679" s="16">
        <v>30.01</v>
      </c>
      <c r="G1679" s="16">
        <v>1.9770000000000001</v>
      </c>
      <c r="H1679" s="16">
        <v>5.78</v>
      </c>
      <c r="I1679" s="16">
        <v>164.864</v>
      </c>
      <c r="J1679" s="38">
        <v>3.0259999999999998</v>
      </c>
      <c r="K1679" s="16">
        <v>14.138999999999999</v>
      </c>
      <c r="L1679" s="16">
        <v>25.745000000000001</v>
      </c>
      <c r="M1679" s="16">
        <v>30.096672994028893</v>
      </c>
      <c r="N1679" s="16">
        <f t="shared" si="77"/>
        <v>2.1286281203783077</v>
      </c>
      <c r="O1679" s="16">
        <v>7.899</v>
      </c>
      <c r="P1679" s="124">
        <f t="shared" si="76"/>
        <v>0.55866751538298332</v>
      </c>
      <c r="Q1679" s="16">
        <v>731.04200000000003</v>
      </c>
      <c r="S1679" s="1"/>
    </row>
    <row r="1680" spans="1:19" x14ac:dyDescent="0.2">
      <c r="A1680" s="39">
        <f t="shared" si="78"/>
        <v>43725</v>
      </c>
      <c r="B1680" s="16">
        <v>8.1280000000000001</v>
      </c>
      <c r="C1680" s="16">
        <v>97.007999999999996</v>
      </c>
      <c r="D1680" s="16">
        <v>24.943000000000001</v>
      </c>
      <c r="E1680" s="16">
        <v>23.22</v>
      </c>
      <c r="F1680" s="16">
        <v>29.54</v>
      </c>
      <c r="G1680" s="16">
        <v>2.306</v>
      </c>
      <c r="H1680" s="16">
        <v>7.47</v>
      </c>
      <c r="I1680" s="16">
        <v>302.70400000000001</v>
      </c>
      <c r="J1680" s="38">
        <v>2.4049999999999998</v>
      </c>
      <c r="K1680" s="16">
        <v>11.648</v>
      </c>
      <c r="L1680" s="16">
        <v>25.683</v>
      </c>
      <c r="M1680" s="16">
        <v>25.182325664178631</v>
      </c>
      <c r="N1680" s="16">
        <f t="shared" si="77"/>
        <v>2.1619441675977535</v>
      </c>
      <c r="O1680" s="16">
        <v>7.101</v>
      </c>
      <c r="P1680" s="124">
        <f t="shared" si="76"/>
        <v>0.60963255494505497</v>
      </c>
      <c r="Q1680" s="16">
        <v>730.97500000000002</v>
      </c>
      <c r="S1680" s="1"/>
    </row>
    <row r="1681" spans="1:19" x14ac:dyDescent="0.2">
      <c r="A1681" s="39">
        <f t="shared" si="78"/>
        <v>43726</v>
      </c>
      <c r="B1681" s="16">
        <v>3.048</v>
      </c>
      <c r="C1681" s="16">
        <v>99.054000000000002</v>
      </c>
      <c r="D1681" s="16">
        <v>24.71</v>
      </c>
      <c r="E1681" s="16">
        <v>23.47</v>
      </c>
      <c r="F1681" s="16">
        <v>27.66</v>
      </c>
      <c r="G1681" s="16">
        <v>2.5590000000000002</v>
      </c>
      <c r="H1681" s="16">
        <v>8.7200000000000006</v>
      </c>
      <c r="I1681" s="16">
        <v>301.41000000000003</v>
      </c>
      <c r="J1681" s="38">
        <v>1.9630000000000001</v>
      </c>
      <c r="K1681" s="16">
        <v>10.118</v>
      </c>
      <c r="L1681" s="16">
        <v>25.646000000000001</v>
      </c>
      <c r="M1681" s="16">
        <v>21.76097085986174</v>
      </c>
      <c r="N1681" s="16">
        <f t="shared" si="77"/>
        <v>2.1507186064302966</v>
      </c>
      <c r="O1681" s="16">
        <v>6.726</v>
      </c>
      <c r="P1681" s="124">
        <f t="shared" si="76"/>
        <v>0.66475588060881596</v>
      </c>
      <c r="Q1681" s="16">
        <v>730.41300000000001</v>
      </c>
      <c r="S1681" s="1"/>
    </row>
    <row r="1682" spans="1:19" x14ac:dyDescent="0.2">
      <c r="A1682" s="39">
        <f t="shared" si="78"/>
        <v>43727</v>
      </c>
      <c r="B1682" s="16">
        <v>0.254</v>
      </c>
      <c r="C1682" s="16">
        <v>97.025999999999996</v>
      </c>
      <c r="D1682" s="16">
        <v>23.77</v>
      </c>
      <c r="E1682" s="16">
        <v>21.9</v>
      </c>
      <c r="F1682" s="16">
        <v>26.97</v>
      </c>
      <c r="G1682" s="16">
        <v>2.2610000000000001</v>
      </c>
      <c r="H1682" s="16">
        <v>7.21</v>
      </c>
      <c r="I1682" s="16">
        <v>175.80500000000001</v>
      </c>
      <c r="J1682" s="38">
        <v>1.1950000000000001</v>
      </c>
      <c r="K1682" s="16">
        <v>5.5940000000000003</v>
      </c>
      <c r="L1682" s="16">
        <v>25.779</v>
      </c>
      <c r="M1682" s="16">
        <v>12.237873107731334</v>
      </c>
      <c r="N1682" s="16">
        <f t="shared" si="77"/>
        <v>2.1876784246927659</v>
      </c>
      <c r="O1682" s="16">
        <v>2.5379999999999998</v>
      </c>
      <c r="P1682" s="124">
        <f t="shared" si="76"/>
        <v>0.45370039327851264</v>
      </c>
      <c r="Q1682" s="16">
        <v>729.86699999999996</v>
      </c>
      <c r="S1682" s="1"/>
    </row>
    <row r="1683" spans="1:19" x14ac:dyDescent="0.2">
      <c r="A1683" s="39">
        <f t="shared" si="78"/>
        <v>43728</v>
      </c>
      <c r="B1683" s="16">
        <v>0.50800000000000001</v>
      </c>
      <c r="C1683" s="16">
        <v>94.111000000000004</v>
      </c>
      <c r="D1683" s="16">
        <v>24.917999999999999</v>
      </c>
      <c r="E1683" s="16">
        <v>22.75</v>
      </c>
      <c r="F1683" s="16">
        <v>30.23</v>
      </c>
      <c r="G1683" s="16">
        <v>2.3140000000000001</v>
      </c>
      <c r="H1683" s="16">
        <v>8.25</v>
      </c>
      <c r="I1683" s="16">
        <v>150.684</v>
      </c>
      <c r="J1683" s="38">
        <v>3.7290000000000001</v>
      </c>
      <c r="K1683" s="16">
        <v>16.914999999999999</v>
      </c>
      <c r="L1683" s="16">
        <v>25.63</v>
      </c>
      <c r="M1683" s="16">
        <v>35.490367692609425</v>
      </c>
      <c r="N1683" s="16">
        <f t="shared" si="77"/>
        <v>2.098159485226688</v>
      </c>
      <c r="O1683" s="16">
        <v>11.16</v>
      </c>
      <c r="P1683" s="124">
        <f t="shared" si="76"/>
        <v>0.65976943541235589</v>
      </c>
      <c r="Q1683" s="16">
        <v>730.07500000000005</v>
      </c>
      <c r="S1683" s="1"/>
    </row>
    <row r="1684" spans="1:19" x14ac:dyDescent="0.2">
      <c r="A1684" s="39">
        <f t="shared" si="78"/>
        <v>43729</v>
      </c>
      <c r="B1684" s="16">
        <v>0.254</v>
      </c>
      <c r="C1684" s="16">
        <v>93.256</v>
      </c>
      <c r="D1684" s="16">
        <v>25.215</v>
      </c>
      <c r="E1684" s="16">
        <v>22.99</v>
      </c>
      <c r="F1684" s="16">
        <v>30.68</v>
      </c>
      <c r="G1684" s="16">
        <v>2.2639999999999998</v>
      </c>
      <c r="H1684" s="16">
        <v>6.9</v>
      </c>
      <c r="I1684" s="16">
        <v>141.584</v>
      </c>
      <c r="J1684" s="38">
        <v>4.1619999999999999</v>
      </c>
      <c r="K1684" s="16">
        <v>19.248000000000001</v>
      </c>
      <c r="L1684" s="16">
        <v>25.597999999999999</v>
      </c>
      <c r="M1684" s="16">
        <v>40.7143727314592</v>
      </c>
      <c r="N1684" s="16">
        <f t="shared" si="77"/>
        <v>2.1152521161398168</v>
      </c>
      <c r="O1684" s="16">
        <v>12.651</v>
      </c>
      <c r="P1684" s="124">
        <f t="shared" si="76"/>
        <v>0.65726309226932667</v>
      </c>
      <c r="Q1684" s="16">
        <v>731.01300000000003</v>
      </c>
      <c r="S1684" s="1"/>
    </row>
    <row r="1685" spans="1:19" x14ac:dyDescent="0.2">
      <c r="A1685" s="39">
        <f t="shared" si="78"/>
        <v>43730</v>
      </c>
      <c r="B1685" s="16">
        <v>3.81</v>
      </c>
      <c r="C1685" s="16">
        <v>93.983000000000004</v>
      </c>
      <c r="D1685" s="16">
        <v>25.49</v>
      </c>
      <c r="E1685" s="16">
        <v>23.69</v>
      </c>
      <c r="F1685" s="16">
        <v>31.97</v>
      </c>
      <c r="G1685" s="16">
        <v>1.901</v>
      </c>
      <c r="H1685" s="16">
        <v>5.45</v>
      </c>
      <c r="I1685" s="16">
        <v>142.602</v>
      </c>
      <c r="J1685" s="38">
        <v>3.3109999999999999</v>
      </c>
      <c r="K1685" s="16">
        <v>15.036</v>
      </c>
      <c r="L1685" s="16">
        <v>25.494</v>
      </c>
      <c r="M1685" s="16">
        <v>31.713908763295883</v>
      </c>
      <c r="N1685" s="16">
        <f t="shared" si="77"/>
        <v>2.1091985078010032</v>
      </c>
      <c r="O1685" s="16">
        <v>9.9090000000000007</v>
      </c>
      <c r="P1685" s="124">
        <f t="shared" si="76"/>
        <v>0.65901835594573033</v>
      </c>
      <c r="Q1685" s="16">
        <v>731.19600000000003</v>
      </c>
      <c r="S1685" s="1"/>
    </row>
    <row r="1686" spans="1:19" x14ac:dyDescent="0.2">
      <c r="A1686" s="39">
        <f t="shared" si="78"/>
        <v>43731</v>
      </c>
      <c r="B1686" s="16">
        <v>0</v>
      </c>
      <c r="C1686" s="16">
        <v>90.370999999999995</v>
      </c>
      <c r="D1686" s="16">
        <v>26.088999999999999</v>
      </c>
      <c r="E1686" s="16">
        <v>23.33</v>
      </c>
      <c r="F1686" s="16">
        <v>31.16</v>
      </c>
      <c r="G1686" s="16">
        <v>2.4</v>
      </c>
      <c r="H1686" s="16">
        <v>6.19</v>
      </c>
      <c r="I1686" s="16">
        <v>136.102</v>
      </c>
      <c r="J1686" s="38">
        <v>4.2190000000000003</v>
      </c>
      <c r="K1686" s="16">
        <v>18.454999999999998</v>
      </c>
      <c r="L1686" s="16">
        <v>25.446000000000002</v>
      </c>
      <c r="M1686" s="16">
        <v>38.616320792944911</v>
      </c>
      <c r="N1686" s="16">
        <f t="shared" si="77"/>
        <v>2.0924584553207755</v>
      </c>
      <c r="O1686" s="16">
        <v>9.6129999999999995</v>
      </c>
      <c r="P1686" s="124">
        <f t="shared" si="76"/>
        <v>0.52088864806285562</v>
      </c>
      <c r="Q1686" s="16">
        <v>731.18799999999999</v>
      </c>
      <c r="S1686" s="1"/>
    </row>
    <row r="1687" spans="1:19" x14ac:dyDescent="0.2">
      <c r="A1687" s="39">
        <f t="shared" si="78"/>
        <v>43732</v>
      </c>
      <c r="B1687" s="16">
        <v>0</v>
      </c>
      <c r="C1687" s="16">
        <v>92.39</v>
      </c>
      <c r="D1687" s="16">
        <v>25.561</v>
      </c>
      <c r="E1687" s="16">
        <v>23.45</v>
      </c>
      <c r="F1687" s="16">
        <v>30.65</v>
      </c>
      <c r="G1687" s="16">
        <v>2.5550000000000002</v>
      </c>
      <c r="H1687" s="16">
        <v>8</v>
      </c>
      <c r="I1687" s="16">
        <v>155.67599999999999</v>
      </c>
      <c r="J1687" s="38">
        <v>4.2709999999999999</v>
      </c>
      <c r="K1687" s="16">
        <v>19.55</v>
      </c>
      <c r="L1687" s="16">
        <v>25.454000000000001</v>
      </c>
      <c r="M1687" s="16">
        <v>40.843195176804699</v>
      </c>
      <c r="N1687" s="16">
        <f t="shared" si="77"/>
        <v>2.0891659936984501</v>
      </c>
      <c r="O1687" s="16">
        <v>11.33</v>
      </c>
      <c r="P1687" s="124">
        <f t="shared" si="76"/>
        <v>0.57953964194373397</v>
      </c>
      <c r="Q1687" s="16">
        <v>731</v>
      </c>
      <c r="S1687" s="1"/>
    </row>
    <row r="1688" spans="1:19" x14ac:dyDescent="0.2">
      <c r="A1688" s="39">
        <f t="shared" si="78"/>
        <v>43733</v>
      </c>
      <c r="B1688" s="16">
        <v>0</v>
      </c>
      <c r="C1688" s="16">
        <v>92.534999999999997</v>
      </c>
      <c r="D1688" s="16">
        <v>25.736000000000001</v>
      </c>
      <c r="E1688" s="16">
        <v>23.44</v>
      </c>
      <c r="F1688" s="16">
        <v>30.29</v>
      </c>
      <c r="G1688" s="16">
        <v>2.6339999999999999</v>
      </c>
      <c r="H1688" s="16">
        <v>8.92</v>
      </c>
      <c r="I1688" s="16">
        <v>164.13</v>
      </c>
      <c r="J1688" s="38">
        <v>4.319</v>
      </c>
      <c r="K1688" s="16">
        <v>19.670999999999999</v>
      </c>
      <c r="L1688" s="16">
        <v>25.373999999999999</v>
      </c>
      <c r="M1688" s="16">
        <v>40.794033559499809</v>
      </c>
      <c r="N1688" s="16">
        <f t="shared" si="77"/>
        <v>2.073815950358386</v>
      </c>
      <c r="O1688" s="16">
        <v>10.922000000000001</v>
      </c>
      <c r="P1688" s="124">
        <f t="shared" si="76"/>
        <v>0.55523359259824112</v>
      </c>
      <c r="Q1688" s="16">
        <v>730.88300000000004</v>
      </c>
      <c r="S1688" s="1"/>
    </row>
    <row r="1689" spans="1:19" x14ac:dyDescent="0.2">
      <c r="A1689" s="39">
        <f t="shared" si="78"/>
        <v>43734</v>
      </c>
      <c r="B1689" s="16">
        <v>0</v>
      </c>
      <c r="C1689" s="16">
        <v>92.036000000000001</v>
      </c>
      <c r="D1689" s="16">
        <v>25.587</v>
      </c>
      <c r="E1689" s="16">
        <v>22.88</v>
      </c>
      <c r="F1689" s="16">
        <v>30.12</v>
      </c>
      <c r="G1689" s="16">
        <v>3.1379999999999999</v>
      </c>
      <c r="H1689" s="16">
        <v>10.07</v>
      </c>
      <c r="I1689" s="16">
        <v>153.74</v>
      </c>
      <c r="J1689" s="38">
        <v>4.7409999999999997</v>
      </c>
      <c r="K1689" s="16">
        <v>22.091000000000001</v>
      </c>
      <c r="L1689" s="16">
        <v>25.34</v>
      </c>
      <c r="M1689" s="16">
        <v>46.377030724714807</v>
      </c>
      <c r="N1689" s="16">
        <f t="shared" si="77"/>
        <v>2.0993631218466708</v>
      </c>
      <c r="O1689" s="16">
        <v>13.951000000000001</v>
      </c>
      <c r="P1689" s="124">
        <f t="shared" si="76"/>
        <v>0.63152415010637819</v>
      </c>
      <c r="Q1689" s="16">
        <v>730.23299999999995</v>
      </c>
      <c r="S1689" s="1"/>
    </row>
    <row r="1690" spans="1:19" x14ac:dyDescent="0.2">
      <c r="A1690" s="39">
        <f t="shared" si="78"/>
        <v>43735</v>
      </c>
      <c r="B1690" s="16">
        <v>0</v>
      </c>
      <c r="C1690" s="16">
        <v>94.153999999999996</v>
      </c>
      <c r="D1690" s="16">
        <v>25.44</v>
      </c>
      <c r="E1690" s="16">
        <v>23.45</v>
      </c>
      <c r="F1690" s="16">
        <v>31</v>
      </c>
      <c r="G1690" s="16">
        <v>2.5009999999999999</v>
      </c>
      <c r="H1690" s="16">
        <v>7.98</v>
      </c>
      <c r="I1690" s="16">
        <v>161.03800000000001</v>
      </c>
      <c r="J1690" s="38">
        <v>3.6749999999999998</v>
      </c>
      <c r="K1690" s="16">
        <v>17.256</v>
      </c>
      <c r="L1690" s="16">
        <v>25.236999999999998</v>
      </c>
      <c r="M1690" s="16">
        <v>36.174223933326822</v>
      </c>
      <c r="N1690" s="16">
        <f t="shared" si="77"/>
        <v>2.0963273025803675</v>
      </c>
      <c r="O1690" s="16">
        <v>10.606</v>
      </c>
      <c r="P1690" s="124">
        <f t="shared" si="76"/>
        <v>0.6146267964765878</v>
      </c>
      <c r="Q1690" s="16">
        <v>730.50800000000004</v>
      </c>
      <c r="S1690" s="1"/>
    </row>
    <row r="1691" spans="1:19" x14ac:dyDescent="0.2">
      <c r="A1691" s="39">
        <f t="shared" si="78"/>
        <v>43736</v>
      </c>
      <c r="B1691" s="16">
        <v>0.254</v>
      </c>
      <c r="C1691" s="16">
        <v>93.319000000000003</v>
      </c>
      <c r="D1691" s="16">
        <v>25.832999999999998</v>
      </c>
      <c r="E1691" s="16">
        <v>23.36</v>
      </c>
      <c r="F1691" s="16">
        <v>32.24</v>
      </c>
      <c r="G1691" s="16">
        <v>1.9</v>
      </c>
      <c r="H1691" s="16">
        <v>8.7200000000000006</v>
      </c>
      <c r="I1691" s="16">
        <v>141.53100000000001</v>
      </c>
      <c r="J1691" s="38">
        <v>3.3490000000000002</v>
      </c>
      <c r="K1691" s="16">
        <v>15.164</v>
      </c>
      <c r="L1691" s="16">
        <v>25.184000000000001</v>
      </c>
      <c r="M1691" s="16">
        <v>31.992635261407614</v>
      </c>
      <c r="N1691" s="16">
        <f t="shared" si="77"/>
        <v>2.1097754722637574</v>
      </c>
      <c r="O1691" s="16">
        <v>9.6690000000000005</v>
      </c>
      <c r="P1691" s="124">
        <f t="shared" si="76"/>
        <v>0.63762859403851235</v>
      </c>
      <c r="Q1691" s="16">
        <v>731.07899999999995</v>
      </c>
      <c r="S1691" s="1"/>
    </row>
    <row r="1692" spans="1:19" x14ac:dyDescent="0.2">
      <c r="A1692" s="39">
        <f t="shared" si="78"/>
        <v>43737</v>
      </c>
      <c r="B1692" s="16">
        <v>0.254</v>
      </c>
      <c r="C1692" s="16">
        <v>96.617000000000004</v>
      </c>
      <c r="D1692" s="16">
        <v>25.141999999999999</v>
      </c>
      <c r="E1692" s="16">
        <v>22.96</v>
      </c>
      <c r="F1692" s="16">
        <v>29.66</v>
      </c>
      <c r="G1692" s="16">
        <v>2.738</v>
      </c>
      <c r="H1692" s="16">
        <v>8.6999999999999993</v>
      </c>
      <c r="I1692" s="16">
        <v>335.10300000000001</v>
      </c>
      <c r="J1692" s="38">
        <v>2.867</v>
      </c>
      <c r="K1692" s="16">
        <v>13.772</v>
      </c>
      <c r="L1692" s="16">
        <v>25.06</v>
      </c>
      <c r="M1692" s="16">
        <v>28.879987765755693</v>
      </c>
      <c r="N1692" s="16">
        <f t="shared" si="77"/>
        <v>2.097007534545142</v>
      </c>
      <c r="O1692" s="16">
        <v>8.33</v>
      </c>
      <c r="P1692" s="124">
        <f t="shared" si="76"/>
        <v>0.60485042114435084</v>
      </c>
      <c r="Q1692" s="16">
        <v>730.41300000000001</v>
      </c>
      <c r="S1692" s="1"/>
    </row>
    <row r="1693" spans="1:19" x14ac:dyDescent="0.2">
      <c r="A1693" s="39">
        <f t="shared" si="78"/>
        <v>43738</v>
      </c>
      <c r="B1693" s="16">
        <v>7.8739999999999997</v>
      </c>
      <c r="C1693" s="16">
        <v>99.438000000000002</v>
      </c>
      <c r="D1693" s="16">
        <v>23.024000000000001</v>
      </c>
      <c r="E1693" s="16">
        <v>20.62</v>
      </c>
      <c r="F1693" s="16">
        <v>24.84</v>
      </c>
      <c r="G1693" s="16">
        <v>1.964</v>
      </c>
      <c r="H1693" s="16">
        <v>9.27</v>
      </c>
      <c r="I1693" s="16">
        <v>303.017</v>
      </c>
      <c r="J1693" s="38">
        <v>1.0449999999999999</v>
      </c>
      <c r="K1693" s="16">
        <v>5.4989999999999997</v>
      </c>
      <c r="L1693" s="16">
        <v>25.356999999999999</v>
      </c>
      <c r="M1693" s="16">
        <v>12.446874781299924</v>
      </c>
      <c r="N1693" s="16">
        <f t="shared" si="77"/>
        <v>2.2634796838152256</v>
      </c>
      <c r="O1693" s="16">
        <v>3.4750000000000001</v>
      </c>
      <c r="P1693" s="124">
        <f t="shared" si="76"/>
        <v>0.63193307874158944</v>
      </c>
      <c r="Q1693" s="16">
        <v>729.64200000000005</v>
      </c>
      <c r="S1693" s="1"/>
    </row>
    <row r="1694" spans="1:19" x14ac:dyDescent="0.2">
      <c r="A1694" s="39">
        <f t="shared" si="78"/>
        <v>43739</v>
      </c>
      <c r="B1694" s="16">
        <v>6.9849999999999994</v>
      </c>
      <c r="C1694" s="16">
        <v>94.207999999999998</v>
      </c>
      <c r="D1694" s="16">
        <v>24.596</v>
      </c>
      <c r="E1694" s="16">
        <v>21.98</v>
      </c>
      <c r="F1694" s="16">
        <v>29.41</v>
      </c>
      <c r="G1694" s="16">
        <v>2.7530000000000001</v>
      </c>
      <c r="H1694" s="16">
        <v>9.06</v>
      </c>
      <c r="I1694" s="16">
        <v>161.14699999999999</v>
      </c>
      <c r="J1694" s="38">
        <v>3.8490000000000002</v>
      </c>
      <c r="K1694" s="16">
        <v>19.167999999999999</v>
      </c>
      <c r="L1694" s="16">
        <v>25.126000000000001</v>
      </c>
      <c r="M1694" s="16">
        <v>40.137652528453692</v>
      </c>
      <c r="N1694" s="16">
        <f t="shared" si="77"/>
        <v>2.0939927237298464</v>
      </c>
      <c r="O1694" s="16">
        <v>11.606</v>
      </c>
      <c r="P1694" s="124">
        <f t="shared" si="76"/>
        <v>0.60548831385642743</v>
      </c>
      <c r="Q1694" s="16">
        <v>728.96699999999998</v>
      </c>
      <c r="S1694" s="1"/>
    </row>
    <row r="1695" spans="1:19" x14ac:dyDescent="0.2">
      <c r="A1695" s="39">
        <f t="shared" si="78"/>
        <v>43740</v>
      </c>
      <c r="B1695" s="16">
        <v>1.016</v>
      </c>
      <c r="C1695" s="16">
        <v>92.326999999999998</v>
      </c>
      <c r="D1695" s="16">
        <v>25.04</v>
      </c>
      <c r="E1695" s="16">
        <v>22.4</v>
      </c>
      <c r="F1695" s="16">
        <v>30.51</v>
      </c>
      <c r="G1695" s="16">
        <v>2.3439999999999999</v>
      </c>
      <c r="H1695" s="16">
        <v>9.33</v>
      </c>
      <c r="I1695" s="16">
        <v>131.87899999999999</v>
      </c>
      <c r="J1695" s="38">
        <v>4.4349999999999996</v>
      </c>
      <c r="K1695" s="16">
        <v>20.407</v>
      </c>
      <c r="L1695" s="16">
        <v>25.064</v>
      </c>
      <c r="M1695" s="16">
        <v>42.618456601696721</v>
      </c>
      <c r="N1695" s="16">
        <f t="shared" si="77"/>
        <v>2.0884234136177153</v>
      </c>
      <c r="O1695" s="16">
        <v>12.173</v>
      </c>
      <c r="P1695" s="124">
        <f t="shared" si="76"/>
        <v>0.59651100112706423</v>
      </c>
      <c r="Q1695" s="16">
        <v>729.48299999999995</v>
      </c>
      <c r="S1695" s="1"/>
    </row>
    <row r="1696" spans="1:19" x14ac:dyDescent="0.2">
      <c r="A1696" s="39">
        <f t="shared" si="78"/>
        <v>43741</v>
      </c>
      <c r="B1696" s="16">
        <v>0</v>
      </c>
      <c r="C1696" s="16">
        <v>93.558999999999997</v>
      </c>
      <c r="D1696" s="16">
        <v>25.367000000000001</v>
      </c>
      <c r="E1696" s="16">
        <v>22.71</v>
      </c>
      <c r="F1696" s="16">
        <v>30.96</v>
      </c>
      <c r="G1696" s="16">
        <v>1.782</v>
      </c>
      <c r="H1696" s="16">
        <v>6.08</v>
      </c>
      <c r="I1696" s="16">
        <v>155.89400000000001</v>
      </c>
      <c r="J1696" s="38">
        <v>3.6389999999999998</v>
      </c>
      <c r="K1696" s="16">
        <v>17.02</v>
      </c>
      <c r="L1696" s="16">
        <v>24.957000000000001</v>
      </c>
      <c r="M1696" s="16">
        <v>35.283094019649099</v>
      </c>
      <c r="N1696" s="16">
        <f t="shared" si="77"/>
        <v>2.0730372514482434</v>
      </c>
      <c r="O1696" s="16">
        <v>10.526999999999999</v>
      </c>
      <c r="P1696" s="124">
        <f t="shared" si="76"/>
        <v>0.61850763807285547</v>
      </c>
      <c r="Q1696" s="16">
        <v>730.7</v>
      </c>
      <c r="S1696" s="1"/>
    </row>
    <row r="1697" spans="1:19" x14ac:dyDescent="0.2">
      <c r="A1697" s="39">
        <f t="shared" si="78"/>
        <v>43742</v>
      </c>
      <c r="B1697" s="16">
        <v>7.3659999999999997</v>
      </c>
      <c r="C1697" s="16">
        <v>94.748000000000005</v>
      </c>
      <c r="D1697" s="16">
        <v>25.077999999999999</v>
      </c>
      <c r="E1697" s="16">
        <v>22.05</v>
      </c>
      <c r="F1697" s="16">
        <v>32.35</v>
      </c>
      <c r="G1697" s="16">
        <v>2.2730000000000001</v>
      </c>
      <c r="H1697" s="16">
        <v>9.2899999999999991</v>
      </c>
      <c r="I1697" s="16">
        <v>25.65</v>
      </c>
      <c r="J1697" s="38">
        <v>2.423</v>
      </c>
      <c r="K1697" s="16">
        <v>10.644</v>
      </c>
      <c r="L1697" s="16">
        <v>24.966000000000001</v>
      </c>
      <c r="M1697" s="16">
        <v>22.880974454103008</v>
      </c>
      <c r="N1697" s="16">
        <f t="shared" si="77"/>
        <v>2.1496593812573286</v>
      </c>
      <c r="O1697" s="16">
        <v>6.15</v>
      </c>
      <c r="P1697" s="124">
        <f t="shared" si="76"/>
        <v>0.57779030439684331</v>
      </c>
      <c r="Q1697" s="16">
        <v>731.17899999999997</v>
      </c>
      <c r="S1697" s="1"/>
    </row>
    <row r="1698" spans="1:19" x14ac:dyDescent="0.2">
      <c r="A1698" s="39">
        <f t="shared" si="78"/>
        <v>43743</v>
      </c>
      <c r="B1698" s="16">
        <v>140.96899999999999</v>
      </c>
      <c r="C1698" s="16">
        <v>95.293999999999997</v>
      </c>
      <c r="D1698" s="16">
        <v>24.888000000000002</v>
      </c>
      <c r="E1698" s="16">
        <v>22.54</v>
      </c>
      <c r="F1698" s="16">
        <v>31.39</v>
      </c>
      <c r="G1698" s="16">
        <v>1.571</v>
      </c>
      <c r="H1698" s="16">
        <v>9.92</v>
      </c>
      <c r="I1698" s="16">
        <v>307.63600000000002</v>
      </c>
      <c r="J1698" s="38">
        <v>2.1970000000000001</v>
      </c>
      <c r="K1698" s="16">
        <v>9.7260000000000009</v>
      </c>
      <c r="L1698" s="16">
        <v>24.834</v>
      </c>
      <c r="M1698" s="16">
        <v>20.614701656374983</v>
      </c>
      <c r="N1698" s="16">
        <f t="shared" si="77"/>
        <v>2.119545718319451</v>
      </c>
      <c r="O1698" s="16">
        <v>5.593</v>
      </c>
      <c r="P1698" s="124">
        <f t="shared" si="76"/>
        <v>0.57505654945506879</v>
      </c>
      <c r="Q1698" s="16">
        <v>730.07899999999995</v>
      </c>
      <c r="S1698" s="1"/>
    </row>
    <row r="1699" spans="1:19" x14ac:dyDescent="0.2">
      <c r="A1699" s="39">
        <f t="shared" si="78"/>
        <v>43744</v>
      </c>
      <c r="B1699" s="16">
        <v>0.88900000000000001</v>
      </c>
      <c r="C1699" s="16">
        <v>96.340999999999994</v>
      </c>
      <c r="D1699" s="16">
        <v>24.536999999999999</v>
      </c>
      <c r="E1699" s="16">
        <v>23.13</v>
      </c>
      <c r="F1699" s="16">
        <v>27.08</v>
      </c>
      <c r="G1699" s="16">
        <v>1.35</v>
      </c>
      <c r="H1699" s="16">
        <v>5.57</v>
      </c>
      <c r="I1699" s="16">
        <v>167.33099999999999</v>
      </c>
      <c r="J1699" s="38">
        <v>1.607</v>
      </c>
      <c r="K1699" s="16">
        <v>7.29</v>
      </c>
      <c r="L1699" s="16">
        <v>24.838000000000001</v>
      </c>
      <c r="M1699" s="16">
        <v>15.96465201955751</v>
      </c>
      <c r="N1699" s="16">
        <f t="shared" si="77"/>
        <v>2.1899385486361469</v>
      </c>
      <c r="O1699" s="16">
        <v>3.427</v>
      </c>
      <c r="P1699" s="124">
        <f t="shared" si="76"/>
        <v>0.47009602194787381</v>
      </c>
      <c r="Q1699" s="16">
        <v>729.71299999999997</v>
      </c>
      <c r="S1699" s="1"/>
    </row>
    <row r="1700" spans="1:19" x14ac:dyDescent="0.2">
      <c r="A1700" s="39">
        <f t="shared" si="78"/>
        <v>43745</v>
      </c>
      <c r="B1700" s="16">
        <v>0.254</v>
      </c>
      <c r="C1700" s="16">
        <v>91.013000000000005</v>
      </c>
      <c r="D1700" s="16">
        <v>25.565999999999999</v>
      </c>
      <c r="E1700" s="16">
        <v>22.48</v>
      </c>
      <c r="F1700" s="16">
        <v>31.23</v>
      </c>
      <c r="G1700" s="16">
        <v>2.1619999999999999</v>
      </c>
      <c r="H1700" s="16">
        <v>5.92</v>
      </c>
      <c r="I1700" s="16">
        <v>143.59899999999999</v>
      </c>
      <c r="J1700" s="38">
        <v>4.2770000000000001</v>
      </c>
      <c r="K1700" s="16">
        <v>21.088999999999999</v>
      </c>
      <c r="L1700" s="16">
        <v>24.768000000000001</v>
      </c>
      <c r="M1700" s="16">
        <v>43.767058606004625</v>
      </c>
      <c r="N1700" s="16">
        <f t="shared" si="77"/>
        <v>2.0753501164590369</v>
      </c>
      <c r="O1700" s="16">
        <v>12.462</v>
      </c>
      <c r="P1700" s="124">
        <f t="shared" si="76"/>
        <v>0.59092417848167289</v>
      </c>
      <c r="Q1700" s="16">
        <v>729.50400000000002</v>
      </c>
      <c r="S1700" s="1"/>
    </row>
    <row r="1701" spans="1:19" x14ac:dyDescent="0.2">
      <c r="A1701" s="39">
        <f t="shared" si="78"/>
        <v>43746</v>
      </c>
      <c r="B1701" s="16">
        <v>10.287000000000001</v>
      </c>
      <c r="C1701" s="16">
        <v>93.256</v>
      </c>
      <c r="D1701" s="16">
        <v>25.501000000000001</v>
      </c>
      <c r="E1701" s="16">
        <v>23.17</v>
      </c>
      <c r="F1701" s="16">
        <v>31.99</v>
      </c>
      <c r="G1701" s="16">
        <v>1.5940000000000001</v>
      </c>
      <c r="H1701" s="16">
        <v>8.17</v>
      </c>
      <c r="I1701" s="16">
        <v>124.23</v>
      </c>
      <c r="J1701" s="38">
        <v>3.21</v>
      </c>
      <c r="K1701" s="16">
        <v>15.19</v>
      </c>
      <c r="L1701" s="16">
        <v>24.704999999999998</v>
      </c>
      <c r="M1701" s="16">
        <v>31.922737636803646</v>
      </c>
      <c r="N1701" s="16">
        <f t="shared" si="77"/>
        <v>2.1015627147336171</v>
      </c>
      <c r="O1701" s="16">
        <v>8.5530000000000008</v>
      </c>
      <c r="P1701" s="124">
        <f t="shared" si="76"/>
        <v>0.5630678077682687</v>
      </c>
      <c r="Q1701" s="16">
        <v>729.37099999999998</v>
      </c>
      <c r="S1701" s="1"/>
    </row>
    <row r="1702" spans="1:19" x14ac:dyDescent="0.2">
      <c r="A1702" s="39">
        <f t="shared" si="78"/>
        <v>43747</v>
      </c>
      <c r="B1702" s="16">
        <v>66.043999999999997</v>
      </c>
      <c r="C1702" s="16">
        <v>97.275000000000006</v>
      </c>
      <c r="D1702" s="16">
        <v>24.837</v>
      </c>
      <c r="E1702" s="16">
        <v>22.12</v>
      </c>
      <c r="F1702" s="16">
        <v>28.33</v>
      </c>
      <c r="G1702" s="16">
        <v>1.506</v>
      </c>
      <c r="H1702" s="16">
        <v>10.35</v>
      </c>
      <c r="I1702" s="16">
        <v>265.75799999999998</v>
      </c>
      <c r="J1702" s="38">
        <v>1.8260000000000001</v>
      </c>
      <c r="K1702" s="16">
        <v>8.4469999999999992</v>
      </c>
      <c r="L1702" s="16">
        <v>24.622</v>
      </c>
      <c r="M1702" s="16">
        <v>18.020540743230342</v>
      </c>
      <c r="N1702" s="16">
        <f t="shared" si="77"/>
        <v>2.133365779949135</v>
      </c>
      <c r="O1702" s="16">
        <v>5.157</v>
      </c>
      <c r="P1702" s="124">
        <f t="shared" si="76"/>
        <v>0.6105126080265183</v>
      </c>
      <c r="Q1702" s="16">
        <v>729.40800000000002</v>
      </c>
      <c r="S1702" s="1"/>
    </row>
    <row r="1703" spans="1:19" x14ac:dyDescent="0.2">
      <c r="A1703" s="39">
        <f t="shared" si="78"/>
        <v>43748</v>
      </c>
      <c r="B1703" s="16">
        <v>4.4450000000000003</v>
      </c>
      <c r="C1703" s="16">
        <v>97.438999999999993</v>
      </c>
      <c r="D1703" s="16">
        <v>24.457999999999998</v>
      </c>
      <c r="E1703" s="16">
        <v>23.22</v>
      </c>
      <c r="F1703" s="16">
        <v>30.43</v>
      </c>
      <c r="G1703" s="16">
        <v>1.5960000000000001</v>
      </c>
      <c r="H1703" s="16">
        <v>7.27</v>
      </c>
      <c r="I1703" s="16">
        <v>252.72499999999999</v>
      </c>
      <c r="J1703" s="38">
        <v>2.012</v>
      </c>
      <c r="K1703" s="16">
        <v>9.4220000000000006</v>
      </c>
      <c r="L1703" s="16">
        <v>24.579000000000001</v>
      </c>
      <c r="M1703" s="16">
        <v>20.198426309846063</v>
      </c>
      <c r="N1703" s="16">
        <f t="shared" si="77"/>
        <v>2.1437514657021928</v>
      </c>
      <c r="O1703" s="16">
        <v>6.1349999999999998</v>
      </c>
      <c r="P1703" s="124">
        <f t="shared" ref="P1703:P1766" si="79">O1703/K1703</f>
        <v>0.65113563999150914</v>
      </c>
      <c r="Q1703" s="16">
        <v>728.779</v>
      </c>
      <c r="S1703" s="1"/>
    </row>
    <row r="1704" spans="1:19" x14ac:dyDescent="0.2">
      <c r="A1704" s="39">
        <f t="shared" si="78"/>
        <v>43749</v>
      </c>
      <c r="B1704" s="16">
        <v>4.6989999999999998</v>
      </c>
      <c r="C1704" s="16">
        <v>93.353999999999999</v>
      </c>
      <c r="D1704" s="16">
        <v>24.9</v>
      </c>
      <c r="E1704" s="16">
        <v>22.3</v>
      </c>
      <c r="F1704" s="16">
        <v>31.16</v>
      </c>
      <c r="G1704" s="16">
        <v>1.8029999999999999</v>
      </c>
      <c r="H1704" s="16">
        <v>9.41</v>
      </c>
      <c r="I1704" s="16">
        <v>176.53899999999999</v>
      </c>
      <c r="J1704" s="38">
        <v>3.1680000000000001</v>
      </c>
      <c r="K1704" s="16">
        <v>15.025</v>
      </c>
      <c r="L1704" s="16">
        <v>24.54</v>
      </c>
      <c r="M1704" s="16">
        <v>31.676065549975071</v>
      </c>
      <c r="N1704" s="16">
        <f t="shared" si="77"/>
        <v>2.1082239966705538</v>
      </c>
      <c r="O1704" s="16">
        <v>9.3740000000000006</v>
      </c>
      <c r="P1704" s="124">
        <f t="shared" si="79"/>
        <v>0.62389351081530786</v>
      </c>
      <c r="Q1704" s="16">
        <v>728.75</v>
      </c>
      <c r="S1704" s="1"/>
    </row>
    <row r="1705" spans="1:19" x14ac:dyDescent="0.2">
      <c r="A1705" s="39">
        <f t="shared" si="78"/>
        <v>43750</v>
      </c>
      <c r="B1705" s="16">
        <v>0.254</v>
      </c>
      <c r="C1705" s="16">
        <v>96.06</v>
      </c>
      <c r="D1705" s="16">
        <v>24.779</v>
      </c>
      <c r="E1705" s="16">
        <v>23.15</v>
      </c>
      <c r="F1705" s="16">
        <v>30.11</v>
      </c>
      <c r="G1705" s="16">
        <v>1.919</v>
      </c>
      <c r="H1705" s="16">
        <v>7.08</v>
      </c>
      <c r="I1705" s="16">
        <v>136.459</v>
      </c>
      <c r="J1705" s="38">
        <v>2.944</v>
      </c>
      <c r="K1705" s="16">
        <v>13.925000000000001</v>
      </c>
      <c r="L1705" s="16">
        <v>24.472999999999999</v>
      </c>
      <c r="M1705" s="16">
        <v>29.404867950513516</v>
      </c>
      <c r="N1705" s="16">
        <f t="shared" si="77"/>
        <v>2.1116601759794267</v>
      </c>
      <c r="O1705" s="16">
        <v>8.8829999999999991</v>
      </c>
      <c r="P1705" s="124">
        <f t="shared" si="79"/>
        <v>0.63791741472172347</v>
      </c>
      <c r="Q1705" s="16">
        <v>728.85400000000004</v>
      </c>
      <c r="S1705" s="1"/>
    </row>
    <row r="1706" spans="1:19" x14ac:dyDescent="0.2">
      <c r="A1706" s="39">
        <f t="shared" si="78"/>
        <v>43751</v>
      </c>
      <c r="B1706" s="16">
        <v>0.76200000000000001</v>
      </c>
      <c r="C1706" s="16">
        <v>96.594999999999999</v>
      </c>
      <c r="D1706" s="16">
        <v>24.509</v>
      </c>
      <c r="E1706" s="16">
        <v>22.46</v>
      </c>
      <c r="F1706" s="16">
        <v>28.21</v>
      </c>
      <c r="G1706" s="16">
        <v>2.165</v>
      </c>
      <c r="H1706" s="16">
        <v>8.68</v>
      </c>
      <c r="I1706" s="16">
        <v>151.19900000000001</v>
      </c>
      <c r="J1706" s="38">
        <v>2.5430000000000001</v>
      </c>
      <c r="K1706" s="16">
        <v>12.442</v>
      </c>
      <c r="L1706" s="16">
        <v>24.388000000000002</v>
      </c>
      <c r="M1706" s="16">
        <v>26.37525088408831</v>
      </c>
      <c r="N1706" s="16">
        <f t="shared" si="77"/>
        <v>2.1198562035113575</v>
      </c>
      <c r="O1706" s="16">
        <v>8.016</v>
      </c>
      <c r="P1706" s="124">
        <f t="shared" si="79"/>
        <v>0.64426941006269089</v>
      </c>
      <c r="Q1706" s="16">
        <v>729.60400000000004</v>
      </c>
      <c r="S1706" s="1"/>
    </row>
    <row r="1707" spans="1:19" x14ac:dyDescent="0.2">
      <c r="A1707" s="39">
        <f t="shared" si="78"/>
        <v>43752</v>
      </c>
      <c r="B1707" s="16">
        <v>0.254</v>
      </c>
      <c r="C1707" s="16">
        <v>96.909000000000006</v>
      </c>
      <c r="D1707" s="16">
        <v>23.914999999999999</v>
      </c>
      <c r="E1707" s="16">
        <v>22.57</v>
      </c>
      <c r="F1707" s="16">
        <v>26.8</v>
      </c>
      <c r="G1707" s="16">
        <v>2.0979999999999999</v>
      </c>
      <c r="H1707" s="16">
        <v>7.35</v>
      </c>
      <c r="I1707" s="16">
        <v>147.422</v>
      </c>
      <c r="J1707" s="38">
        <v>1.843</v>
      </c>
      <c r="K1707" s="16">
        <v>8.9789999999999992</v>
      </c>
      <c r="L1707" s="16">
        <v>24.417000000000002</v>
      </c>
      <c r="M1707" s="16">
        <v>18.766605005844962</v>
      </c>
      <c r="N1707" s="16">
        <f t="shared" si="77"/>
        <v>2.0900551292844374</v>
      </c>
      <c r="O1707" s="16">
        <v>5.0890000000000004</v>
      </c>
      <c r="P1707" s="124">
        <f t="shared" si="79"/>
        <v>0.56676690054571788</v>
      </c>
      <c r="Q1707" s="16">
        <v>730.36699999999996</v>
      </c>
      <c r="S1707" s="1"/>
    </row>
    <row r="1708" spans="1:19" x14ac:dyDescent="0.2">
      <c r="A1708" s="39">
        <f t="shared" si="78"/>
        <v>43753</v>
      </c>
      <c r="B1708" s="16">
        <v>6.7309999999999999</v>
      </c>
      <c r="C1708" s="16">
        <v>92.477000000000004</v>
      </c>
      <c r="D1708" s="16">
        <v>25.087</v>
      </c>
      <c r="E1708" s="16">
        <v>22.63</v>
      </c>
      <c r="F1708" s="16">
        <v>29.8</v>
      </c>
      <c r="G1708" s="16">
        <v>2.8969999999999998</v>
      </c>
      <c r="H1708" s="16">
        <v>8.51</v>
      </c>
      <c r="I1708" s="16">
        <v>8.5679999999999996</v>
      </c>
      <c r="J1708" s="38">
        <v>3.258</v>
      </c>
      <c r="K1708" s="16">
        <v>15.555</v>
      </c>
      <c r="L1708" s="16">
        <v>24.355</v>
      </c>
      <c r="M1708" s="16">
        <v>32.725739519460305</v>
      </c>
      <c r="N1708" s="16">
        <f t="shared" si="77"/>
        <v>2.1038726788466926</v>
      </c>
      <c r="O1708" s="16">
        <v>8.8650000000000002</v>
      </c>
      <c r="P1708" s="124">
        <f t="shared" si="79"/>
        <v>0.56991321118611382</v>
      </c>
      <c r="Q1708" s="16">
        <v>731.20399999999995</v>
      </c>
      <c r="S1708" s="1"/>
    </row>
    <row r="1709" spans="1:19" x14ac:dyDescent="0.2">
      <c r="A1709" s="39">
        <f t="shared" si="78"/>
        <v>43754</v>
      </c>
      <c r="B1709" s="16">
        <v>15.875</v>
      </c>
      <c r="C1709" s="16">
        <v>95.807000000000002</v>
      </c>
      <c r="D1709" s="16">
        <v>25.03</v>
      </c>
      <c r="E1709" s="16">
        <v>22.45</v>
      </c>
      <c r="F1709" s="16">
        <v>30.25</v>
      </c>
      <c r="G1709" s="16">
        <v>2.1800000000000002</v>
      </c>
      <c r="H1709" s="16">
        <v>8.82</v>
      </c>
      <c r="I1709" s="16">
        <v>334.56599999999997</v>
      </c>
      <c r="J1709" s="38">
        <v>2.403</v>
      </c>
      <c r="K1709" s="16">
        <v>11.66</v>
      </c>
      <c r="L1709" s="16">
        <v>24.263000000000002</v>
      </c>
      <c r="M1709" s="16">
        <v>24.665394282218784</v>
      </c>
      <c r="N1709" s="16">
        <f t="shared" si="77"/>
        <v>2.1153854444441498</v>
      </c>
      <c r="O1709" s="16">
        <v>5.2859999999999996</v>
      </c>
      <c r="P1709" s="124">
        <f t="shared" si="79"/>
        <v>0.45334476843910804</v>
      </c>
      <c r="Q1709" s="16">
        <v>731.10799999999995</v>
      </c>
      <c r="S1709" s="1"/>
    </row>
    <row r="1710" spans="1:19" x14ac:dyDescent="0.2">
      <c r="A1710" s="39">
        <f t="shared" si="78"/>
        <v>43755</v>
      </c>
      <c r="B1710" s="16">
        <v>17.652999999999999</v>
      </c>
      <c r="C1710" s="16">
        <v>97.522000000000006</v>
      </c>
      <c r="D1710" s="16">
        <v>24.140999999999998</v>
      </c>
      <c r="E1710" s="16">
        <v>21.85</v>
      </c>
      <c r="F1710" s="16">
        <v>27.26</v>
      </c>
      <c r="G1710" s="16">
        <v>2.2200000000000002</v>
      </c>
      <c r="H1710" s="16">
        <v>7.94</v>
      </c>
      <c r="I1710" s="16">
        <v>295.15300000000002</v>
      </c>
      <c r="J1710" s="38">
        <v>2.206</v>
      </c>
      <c r="K1710" s="16">
        <v>11.214</v>
      </c>
      <c r="L1710" s="16">
        <v>24.248000000000001</v>
      </c>
      <c r="M1710" s="16">
        <v>23.625051516018132</v>
      </c>
      <c r="N1710" s="16">
        <f t="shared" si="77"/>
        <v>2.1067461669358063</v>
      </c>
      <c r="O1710" s="16">
        <v>6.4180000000000001</v>
      </c>
      <c r="P1710" s="124">
        <f t="shared" si="79"/>
        <v>0.57232031389334759</v>
      </c>
      <c r="Q1710" s="16">
        <v>730.88300000000004</v>
      </c>
      <c r="S1710" s="1"/>
    </row>
    <row r="1711" spans="1:19" x14ac:dyDescent="0.2">
      <c r="A1711" s="39">
        <f t="shared" si="78"/>
        <v>43756</v>
      </c>
      <c r="B1711" s="16">
        <v>1.524</v>
      </c>
      <c r="C1711" s="16">
        <v>95.016999999999996</v>
      </c>
      <c r="D1711" s="16">
        <v>24.039000000000001</v>
      </c>
      <c r="E1711" s="16">
        <v>21.61</v>
      </c>
      <c r="F1711" s="16">
        <v>28.77</v>
      </c>
      <c r="G1711" s="16">
        <v>1.6859999999999999</v>
      </c>
      <c r="H1711" s="16">
        <v>9.8800000000000008</v>
      </c>
      <c r="I1711" s="16">
        <v>301.93799999999999</v>
      </c>
      <c r="J1711" s="38">
        <v>1.522</v>
      </c>
      <c r="K1711" s="16">
        <v>7.08</v>
      </c>
      <c r="L1711" s="16">
        <v>24.166</v>
      </c>
      <c r="M1711" s="16">
        <v>15.472258246234901</v>
      </c>
      <c r="N1711" s="16">
        <f t="shared" si="77"/>
        <v>2.1853472099201836</v>
      </c>
      <c r="O1711" s="16">
        <v>3.024</v>
      </c>
      <c r="P1711" s="124">
        <f t="shared" si="79"/>
        <v>0.42711864406779659</v>
      </c>
      <c r="Q1711" s="16">
        <v>730.57500000000005</v>
      </c>
      <c r="S1711" s="1"/>
    </row>
    <row r="1712" spans="1:19" x14ac:dyDescent="0.2">
      <c r="A1712" s="39">
        <f t="shared" si="78"/>
        <v>43757</v>
      </c>
      <c r="B1712" s="16">
        <v>0</v>
      </c>
      <c r="C1712" s="16">
        <v>92.611000000000004</v>
      </c>
      <c r="D1712" s="16">
        <v>24.962</v>
      </c>
      <c r="E1712" s="16">
        <v>22.15</v>
      </c>
      <c r="F1712" s="16">
        <v>30.26</v>
      </c>
      <c r="G1712" s="16">
        <v>1.9630000000000001</v>
      </c>
      <c r="H1712" s="16">
        <v>9.64</v>
      </c>
      <c r="I1712" s="16">
        <v>148.74299999999999</v>
      </c>
      <c r="J1712" s="38">
        <v>4.1680000000000001</v>
      </c>
      <c r="K1712" s="16">
        <v>20.379000000000001</v>
      </c>
      <c r="L1712" s="16">
        <v>24.030999999999999</v>
      </c>
      <c r="M1712" s="16">
        <v>42.265253277369148</v>
      </c>
      <c r="N1712" s="16">
        <f t="shared" si="77"/>
        <v>2.0739611010044232</v>
      </c>
      <c r="O1712" s="16">
        <v>13.045</v>
      </c>
      <c r="P1712" s="124">
        <f t="shared" si="79"/>
        <v>0.64011973109573572</v>
      </c>
      <c r="Q1712" s="16">
        <v>730.45799999999997</v>
      </c>
      <c r="S1712" s="1"/>
    </row>
    <row r="1713" spans="1:19" x14ac:dyDescent="0.2">
      <c r="A1713" s="39">
        <f t="shared" si="78"/>
        <v>43758</v>
      </c>
      <c r="B1713" s="16">
        <v>11.683999999999999</v>
      </c>
      <c r="C1713" s="16">
        <v>99.248000000000005</v>
      </c>
      <c r="D1713" s="16">
        <v>23.47</v>
      </c>
      <c r="E1713" s="16">
        <v>21.97</v>
      </c>
      <c r="F1713" s="16">
        <v>26.38</v>
      </c>
      <c r="G1713" s="16">
        <v>2.71</v>
      </c>
      <c r="H1713" s="16">
        <v>7.25</v>
      </c>
      <c r="I1713" s="16">
        <v>152.262</v>
      </c>
      <c r="J1713" s="38">
        <v>1.6080000000000001</v>
      </c>
      <c r="K1713" s="16">
        <v>8.1739999999999995</v>
      </c>
      <c r="L1713" s="16">
        <v>24.023</v>
      </c>
      <c r="M1713" s="16">
        <v>17.627420604852048</v>
      </c>
      <c r="N1713" s="16">
        <f t="shared" si="77"/>
        <v>2.1565231960915159</v>
      </c>
      <c r="O1713" s="16">
        <v>5.7450000000000001</v>
      </c>
      <c r="P1713" s="124">
        <f t="shared" si="79"/>
        <v>0.7028382676780035</v>
      </c>
      <c r="Q1713" s="16">
        <v>730.97900000000004</v>
      </c>
      <c r="S1713" s="1"/>
    </row>
    <row r="1714" spans="1:19" x14ac:dyDescent="0.2">
      <c r="A1714" s="39">
        <f t="shared" si="78"/>
        <v>43759</v>
      </c>
      <c r="B1714" s="16">
        <v>0.254</v>
      </c>
      <c r="C1714" s="16">
        <v>92.501999999999995</v>
      </c>
      <c r="D1714" s="16">
        <v>24.777999999999999</v>
      </c>
      <c r="E1714" s="16">
        <v>22.34</v>
      </c>
      <c r="F1714" s="16">
        <v>30.73</v>
      </c>
      <c r="G1714" s="16">
        <v>2.8279999999999998</v>
      </c>
      <c r="H1714" s="16">
        <v>8.4700000000000006</v>
      </c>
      <c r="I1714" s="16">
        <v>146.20099999999999</v>
      </c>
      <c r="J1714" s="38">
        <v>3.89</v>
      </c>
      <c r="K1714" s="16">
        <v>19.681000000000001</v>
      </c>
      <c r="L1714" s="16">
        <v>23.972999999999999</v>
      </c>
      <c r="M1714" s="16">
        <v>40.837233574706218</v>
      </c>
      <c r="N1714" s="16">
        <f t="shared" si="77"/>
        <v>2.0749572468221236</v>
      </c>
      <c r="O1714" s="16">
        <v>11.497</v>
      </c>
      <c r="P1714" s="124">
        <f t="shared" si="79"/>
        <v>0.58416747116508305</v>
      </c>
      <c r="Q1714" s="16">
        <v>731.17100000000005</v>
      </c>
      <c r="S1714" s="1"/>
    </row>
    <row r="1715" spans="1:19" x14ac:dyDescent="0.2">
      <c r="A1715" s="39">
        <f t="shared" si="78"/>
        <v>43760</v>
      </c>
      <c r="B1715" s="16">
        <v>10.541</v>
      </c>
      <c r="C1715" s="16">
        <v>95.447999999999993</v>
      </c>
      <c r="D1715" s="16">
        <v>23.827999999999999</v>
      </c>
      <c r="E1715" s="16">
        <v>21.6</v>
      </c>
      <c r="F1715" s="16">
        <v>27.98</v>
      </c>
      <c r="G1715" s="16">
        <v>1.99</v>
      </c>
      <c r="H1715" s="16">
        <v>7.1</v>
      </c>
      <c r="I1715" s="16">
        <v>302.50099999999998</v>
      </c>
      <c r="J1715" s="38">
        <v>1.464</v>
      </c>
      <c r="K1715" s="16">
        <v>6.4649999999999999</v>
      </c>
      <c r="L1715" s="16">
        <v>23.917999999999999</v>
      </c>
      <c r="M1715" s="16">
        <v>13.956801712794203</v>
      </c>
      <c r="N1715" s="16">
        <f t="shared" si="77"/>
        <v>2.1588247042218414</v>
      </c>
      <c r="O1715" s="16">
        <v>2.319</v>
      </c>
      <c r="P1715" s="124">
        <f t="shared" si="79"/>
        <v>0.35870069605568444</v>
      </c>
      <c r="Q1715" s="16">
        <v>730.93299999999999</v>
      </c>
      <c r="S1715" s="1"/>
    </row>
    <row r="1716" spans="1:19" x14ac:dyDescent="0.2">
      <c r="A1716" s="39">
        <f t="shared" si="78"/>
        <v>43761</v>
      </c>
      <c r="B1716" s="16">
        <v>6.2229999999999999</v>
      </c>
      <c r="C1716" s="16">
        <v>95.582999999999998</v>
      </c>
      <c r="D1716" s="16">
        <v>24.608000000000001</v>
      </c>
      <c r="E1716" s="16">
        <v>22.64</v>
      </c>
      <c r="F1716" s="16">
        <v>29.89</v>
      </c>
      <c r="G1716" s="16">
        <v>1.4430000000000001</v>
      </c>
      <c r="H1716" s="16">
        <v>5</v>
      </c>
      <c r="I1716" s="16">
        <v>325.35300000000001</v>
      </c>
      <c r="J1716" s="38">
        <v>2.2269999999999999</v>
      </c>
      <c r="K1716" s="16">
        <v>10.63</v>
      </c>
      <c r="L1716" s="16">
        <v>23.809000000000001</v>
      </c>
      <c r="M1716" s="16">
        <v>22.492260717275769</v>
      </c>
      <c r="N1716" s="16">
        <f t="shared" si="77"/>
        <v>2.115922927307222</v>
      </c>
      <c r="O1716" s="16">
        <v>5.7670000000000003</v>
      </c>
      <c r="P1716" s="124">
        <f t="shared" si="79"/>
        <v>0.54252116650987769</v>
      </c>
      <c r="Q1716" s="16">
        <v>729.55</v>
      </c>
      <c r="S1716" s="1"/>
    </row>
    <row r="1717" spans="1:19" x14ac:dyDescent="0.2">
      <c r="A1717" s="39">
        <f t="shared" si="78"/>
        <v>43762</v>
      </c>
      <c r="B1717" s="16">
        <v>5.2069999999999999</v>
      </c>
      <c r="C1717" s="16">
        <v>96.393000000000001</v>
      </c>
      <c r="D1717" s="16">
        <v>24.236000000000001</v>
      </c>
      <c r="E1717" s="16">
        <v>22.27</v>
      </c>
      <c r="F1717" s="16">
        <v>29.12</v>
      </c>
      <c r="G1717" s="16">
        <v>1.851</v>
      </c>
      <c r="H1717" s="16">
        <v>5.8</v>
      </c>
      <c r="I1717" s="16">
        <v>142.45599999999999</v>
      </c>
      <c r="J1717" s="38">
        <v>2.3490000000000002</v>
      </c>
      <c r="K1717" s="16">
        <v>11.646000000000001</v>
      </c>
      <c r="L1717" s="16">
        <v>23.738</v>
      </c>
      <c r="M1717" s="16">
        <v>24.220261325531986</v>
      </c>
      <c r="N1717" s="16">
        <f t="shared" si="77"/>
        <v>2.0797064507583705</v>
      </c>
      <c r="O1717" s="16">
        <v>5.9539999999999997</v>
      </c>
      <c r="P1717" s="124">
        <f t="shared" si="79"/>
        <v>0.51124849733814182</v>
      </c>
      <c r="Q1717" s="16">
        <v>729.43299999999999</v>
      </c>
      <c r="S1717" s="1"/>
    </row>
    <row r="1718" spans="1:19" x14ac:dyDescent="0.2">
      <c r="A1718" s="39">
        <f t="shared" si="78"/>
        <v>43763</v>
      </c>
      <c r="B1718" s="16">
        <v>0.127</v>
      </c>
      <c r="C1718" s="16">
        <v>92.861000000000004</v>
      </c>
      <c r="D1718" s="16">
        <v>25.163</v>
      </c>
      <c r="E1718" s="16">
        <v>22.81</v>
      </c>
      <c r="F1718" s="16">
        <v>31.04</v>
      </c>
      <c r="G1718" s="16">
        <v>2.105</v>
      </c>
      <c r="H1718" s="16">
        <v>6.74</v>
      </c>
      <c r="I1718" s="16">
        <v>143.06</v>
      </c>
      <c r="J1718" s="38">
        <v>3.6819999999999999</v>
      </c>
      <c r="K1718" s="16">
        <v>18.09</v>
      </c>
      <c r="L1718" s="16">
        <v>23.631</v>
      </c>
      <c r="M1718" s="16">
        <v>37.712835674918153</v>
      </c>
      <c r="N1718" s="16">
        <f t="shared" si="77"/>
        <v>2.0847338681546796</v>
      </c>
      <c r="O1718" s="16">
        <v>11.154</v>
      </c>
      <c r="P1718" s="124">
        <f t="shared" si="79"/>
        <v>0.61658374792703152</v>
      </c>
      <c r="Q1718" s="16">
        <v>729.64200000000005</v>
      </c>
      <c r="S1718" s="1"/>
    </row>
    <row r="1719" spans="1:19" x14ac:dyDescent="0.2">
      <c r="A1719" s="39">
        <f t="shared" si="78"/>
        <v>43764</v>
      </c>
      <c r="B1719" s="16">
        <v>0.127</v>
      </c>
      <c r="C1719" s="16">
        <v>93.856999999999999</v>
      </c>
      <c r="D1719" s="16">
        <v>25.056999999999999</v>
      </c>
      <c r="E1719" s="16">
        <v>23.05</v>
      </c>
      <c r="F1719" s="16">
        <v>31.31</v>
      </c>
      <c r="G1719" s="16">
        <v>1.9410000000000001</v>
      </c>
      <c r="H1719" s="16">
        <v>7.25</v>
      </c>
      <c r="I1719" s="16">
        <v>103.166</v>
      </c>
      <c r="J1719" s="38">
        <v>2.6970000000000001</v>
      </c>
      <c r="K1719" s="16">
        <v>12.148</v>
      </c>
      <c r="L1719" s="16">
        <v>23.552</v>
      </c>
      <c r="M1719" s="16">
        <v>25.359445726524893</v>
      </c>
      <c r="N1719" s="16">
        <f t="shared" si="77"/>
        <v>2.0875408072542716</v>
      </c>
      <c r="O1719" s="16">
        <v>7.1950000000000003</v>
      </c>
      <c r="P1719" s="124">
        <f t="shared" si="79"/>
        <v>0.59227856437273629</v>
      </c>
      <c r="Q1719" s="16">
        <v>729.8</v>
      </c>
      <c r="S1719" s="1"/>
    </row>
    <row r="1720" spans="1:19" x14ac:dyDescent="0.2">
      <c r="A1720" s="39">
        <f t="shared" si="78"/>
        <v>43765</v>
      </c>
      <c r="B1720" s="16">
        <v>29.718</v>
      </c>
      <c r="C1720" s="16">
        <v>94.683999999999997</v>
      </c>
      <c r="D1720" s="16">
        <v>25.268000000000001</v>
      </c>
      <c r="E1720" s="16">
        <v>21.71</v>
      </c>
      <c r="F1720" s="16">
        <v>29.64</v>
      </c>
      <c r="G1720" s="16">
        <v>2.0489999999999999</v>
      </c>
      <c r="H1720" s="16">
        <v>8.66</v>
      </c>
      <c r="I1720" s="16">
        <v>356.024</v>
      </c>
      <c r="J1720" s="38">
        <v>2.8620000000000001</v>
      </c>
      <c r="K1720" s="16">
        <v>14.117000000000001</v>
      </c>
      <c r="L1720" s="16">
        <v>23.446000000000002</v>
      </c>
      <c r="M1720" s="16">
        <v>29.942016939589958</v>
      </c>
      <c r="N1720" s="16">
        <f t="shared" si="77"/>
        <v>2.1209900785995579</v>
      </c>
      <c r="O1720" s="16">
        <v>8.2479999999999993</v>
      </c>
      <c r="P1720" s="124">
        <f t="shared" si="79"/>
        <v>0.58426011192179628</v>
      </c>
      <c r="Q1720" s="16">
        <v>729.50400000000002</v>
      </c>
      <c r="S1720" s="1"/>
    </row>
    <row r="1721" spans="1:19" x14ac:dyDescent="0.2">
      <c r="A1721" s="39">
        <f t="shared" si="78"/>
        <v>43766</v>
      </c>
      <c r="B1721" s="16">
        <v>6.9849999999999994</v>
      </c>
      <c r="C1721" s="16">
        <v>96.941000000000003</v>
      </c>
      <c r="D1721" s="16">
        <v>25.052</v>
      </c>
      <c r="E1721" s="16">
        <v>22.85</v>
      </c>
      <c r="F1721" s="16">
        <v>29.37</v>
      </c>
      <c r="G1721" s="16">
        <v>2.3820000000000001</v>
      </c>
      <c r="H1721" s="16">
        <v>10.15</v>
      </c>
      <c r="I1721" s="16">
        <v>299.959</v>
      </c>
      <c r="J1721" s="38">
        <v>2.927</v>
      </c>
      <c r="K1721" s="16">
        <v>14.773</v>
      </c>
      <c r="L1721" s="16">
        <v>23.346</v>
      </c>
      <c r="M1721" s="16">
        <v>30.590362767807694</v>
      </c>
      <c r="N1721" s="16">
        <f t="shared" si="77"/>
        <v>2.0706940207004463</v>
      </c>
      <c r="O1721" s="16">
        <v>9.7349999999999994</v>
      </c>
      <c r="P1721" s="124">
        <f t="shared" si="79"/>
        <v>0.6589724497393894</v>
      </c>
      <c r="Q1721" s="16">
        <v>729.26300000000003</v>
      </c>
      <c r="S1721" s="1"/>
    </row>
    <row r="1722" spans="1:19" x14ac:dyDescent="0.2">
      <c r="A1722" s="39">
        <f t="shared" si="78"/>
        <v>43767</v>
      </c>
      <c r="B1722" s="16">
        <v>12.318999999999999</v>
      </c>
      <c r="C1722" s="16">
        <v>99.388000000000005</v>
      </c>
      <c r="D1722" s="16">
        <v>24.402999999999999</v>
      </c>
      <c r="E1722" s="16">
        <v>22.97</v>
      </c>
      <c r="F1722" s="16">
        <v>28.26</v>
      </c>
      <c r="G1722" s="16">
        <v>1.617</v>
      </c>
      <c r="H1722" s="16">
        <v>5.0199999999999996</v>
      </c>
      <c r="I1722" s="16">
        <v>279.49</v>
      </c>
      <c r="J1722" s="38">
        <v>1.5780000000000001</v>
      </c>
      <c r="K1722" s="16">
        <v>7.6079999999999997</v>
      </c>
      <c r="L1722" s="16">
        <v>23.302</v>
      </c>
      <c r="M1722" s="16">
        <v>16.432076184090818</v>
      </c>
      <c r="N1722" s="16">
        <f t="shared" si="77"/>
        <v>2.1598417697280254</v>
      </c>
      <c r="O1722" s="16">
        <v>5.21</v>
      </c>
      <c r="P1722" s="124">
        <f t="shared" si="79"/>
        <v>0.68480546792849639</v>
      </c>
      <c r="Q1722" s="16">
        <v>729.12099999999998</v>
      </c>
      <c r="S1722" s="1"/>
    </row>
    <row r="1723" spans="1:19" x14ac:dyDescent="0.2">
      <c r="A1723" s="39">
        <f t="shared" si="78"/>
        <v>43768</v>
      </c>
      <c r="B1723" s="16">
        <v>8.0009999999999994</v>
      </c>
      <c r="C1723" s="16">
        <v>97.287000000000006</v>
      </c>
      <c r="D1723" s="16">
        <v>24.658000000000001</v>
      </c>
      <c r="E1723" s="16">
        <v>22.9</v>
      </c>
      <c r="F1723" s="16">
        <v>27.8</v>
      </c>
      <c r="G1723" s="16">
        <v>2.6160000000000001</v>
      </c>
      <c r="H1723" s="16">
        <v>7.39</v>
      </c>
      <c r="I1723" s="16">
        <v>342.56599999999997</v>
      </c>
      <c r="J1723" s="38">
        <v>2.14</v>
      </c>
      <c r="K1723" s="16">
        <v>10.662000000000001</v>
      </c>
      <c r="L1723" s="16">
        <v>23.312999999999999</v>
      </c>
      <c r="M1723" s="16">
        <v>22.379076677434988</v>
      </c>
      <c r="N1723" s="16">
        <f t="shared" si="77"/>
        <v>2.0989567320798148</v>
      </c>
      <c r="O1723" s="16">
        <v>5.8810000000000002</v>
      </c>
      <c r="P1723" s="124">
        <f t="shared" si="79"/>
        <v>0.55158506846745448</v>
      </c>
      <c r="Q1723" s="16">
        <v>729.69600000000003</v>
      </c>
      <c r="S1723" s="1"/>
    </row>
    <row r="1724" spans="1:19" x14ac:dyDescent="0.2">
      <c r="A1724" s="39">
        <f t="shared" si="78"/>
        <v>43769</v>
      </c>
      <c r="B1724" s="16">
        <v>21.591000000000001</v>
      </c>
      <c r="C1724" s="16">
        <v>97.227999999999994</v>
      </c>
      <c r="D1724" s="16">
        <v>25.207000000000001</v>
      </c>
      <c r="E1724" s="16">
        <v>22.46</v>
      </c>
      <c r="F1724" s="16">
        <v>31.02</v>
      </c>
      <c r="G1724" s="16">
        <v>2.2429999999999999</v>
      </c>
      <c r="H1724" s="16">
        <v>10.23</v>
      </c>
      <c r="I1724" s="16">
        <v>316.83199999999999</v>
      </c>
      <c r="J1724" s="38">
        <v>2.4590000000000001</v>
      </c>
      <c r="K1724" s="16">
        <v>12.238</v>
      </c>
      <c r="L1724" s="16">
        <v>23.145</v>
      </c>
      <c r="M1724" s="16">
        <v>25.51090497983855</v>
      </c>
      <c r="N1724" s="16">
        <f t="shared" si="77"/>
        <v>2.0845648782348873</v>
      </c>
      <c r="O1724" s="16">
        <v>7.39</v>
      </c>
      <c r="P1724" s="124">
        <f t="shared" si="79"/>
        <v>0.60385683935283541</v>
      </c>
      <c r="Q1724" s="16">
        <v>730.02099999999996</v>
      </c>
      <c r="S1724" s="1"/>
    </row>
    <row r="1725" spans="1:19" x14ac:dyDescent="0.2">
      <c r="A1725" s="39">
        <f t="shared" si="78"/>
        <v>43770</v>
      </c>
      <c r="B1725" s="16">
        <v>7.1120000000000001</v>
      </c>
      <c r="C1725" s="16">
        <v>99.781000000000006</v>
      </c>
      <c r="D1725" s="16">
        <v>23.716999999999999</v>
      </c>
      <c r="E1725" s="16">
        <v>22.47</v>
      </c>
      <c r="F1725" s="16">
        <v>24.74</v>
      </c>
      <c r="G1725" s="16">
        <v>2.8860000000000001</v>
      </c>
      <c r="H1725" s="16">
        <v>10.62</v>
      </c>
      <c r="I1725" s="16">
        <v>329.49599999999998</v>
      </c>
      <c r="J1725" s="38">
        <v>0.97399999999999998</v>
      </c>
      <c r="K1725" s="16">
        <v>5.492</v>
      </c>
      <c r="L1725" s="16">
        <v>23.3</v>
      </c>
      <c r="M1725" s="16">
        <v>11.954221807886077</v>
      </c>
      <c r="N1725" s="16">
        <f t="shared" si="77"/>
        <v>2.1766609264177124</v>
      </c>
      <c r="O1725" s="16">
        <v>3.3650000000000002</v>
      </c>
      <c r="P1725" s="124">
        <f t="shared" si="79"/>
        <v>0.61270939548434089</v>
      </c>
      <c r="Q1725" s="16">
        <v>730.76300000000003</v>
      </c>
      <c r="S1725" s="1"/>
    </row>
    <row r="1726" spans="1:19" x14ac:dyDescent="0.2">
      <c r="A1726" s="39">
        <f t="shared" si="78"/>
        <v>43771</v>
      </c>
      <c r="B1726" s="16">
        <v>29.21</v>
      </c>
      <c r="C1726" s="16">
        <v>99.756</v>
      </c>
      <c r="D1726" s="16">
        <v>23.798999999999999</v>
      </c>
      <c r="E1726" s="16">
        <v>22.11</v>
      </c>
      <c r="F1726" s="16">
        <v>26.04</v>
      </c>
      <c r="G1726" s="16">
        <v>2.3149999999999999</v>
      </c>
      <c r="H1726" s="16">
        <v>7.51</v>
      </c>
      <c r="I1726" s="16">
        <v>310.09199999999998</v>
      </c>
      <c r="J1726" s="38">
        <v>1.0660000000000001</v>
      </c>
      <c r="K1726" s="16">
        <v>5.3179999999999996</v>
      </c>
      <c r="L1726" s="16">
        <v>23.117000000000001</v>
      </c>
      <c r="M1726" s="16">
        <v>11.179040735022339</v>
      </c>
      <c r="N1726" s="16">
        <f t="shared" si="77"/>
        <v>2.1021137147465851</v>
      </c>
      <c r="O1726" s="16">
        <v>3.351</v>
      </c>
      <c r="P1726" s="124">
        <f t="shared" si="79"/>
        <v>0.63012410680707032</v>
      </c>
      <c r="Q1726" s="16">
        <v>730.029</v>
      </c>
      <c r="S1726" s="1"/>
    </row>
    <row r="1727" spans="1:19" x14ac:dyDescent="0.2">
      <c r="A1727" s="39">
        <f t="shared" si="78"/>
        <v>43772</v>
      </c>
      <c r="B1727" s="16">
        <v>21.716999999999999</v>
      </c>
      <c r="C1727" s="16">
        <v>98.924000000000007</v>
      </c>
      <c r="D1727" s="16">
        <v>24.425999999999998</v>
      </c>
      <c r="E1727" s="16">
        <v>22.25</v>
      </c>
      <c r="F1727" s="16">
        <v>28.41</v>
      </c>
      <c r="G1727" s="16">
        <v>2.3050000000000002</v>
      </c>
      <c r="H1727" s="16">
        <v>10.130000000000001</v>
      </c>
      <c r="I1727" s="16">
        <v>322.87400000000002</v>
      </c>
      <c r="J1727" s="38">
        <v>1.8959999999999999</v>
      </c>
      <c r="K1727" s="16">
        <v>10.195</v>
      </c>
      <c r="L1727" s="16">
        <v>23.042000000000002</v>
      </c>
      <c r="M1727" s="16">
        <v>21.136817040159599</v>
      </c>
      <c r="N1727" s="16">
        <f t="shared" si="77"/>
        <v>2.073253265341795</v>
      </c>
      <c r="O1727" s="16">
        <v>5.8849999999999998</v>
      </c>
      <c r="P1727" s="124">
        <f t="shared" si="79"/>
        <v>0.57724374693477187</v>
      </c>
      <c r="Q1727" s="16">
        <v>729.24599999999998</v>
      </c>
      <c r="S1727" s="1"/>
    </row>
    <row r="1728" spans="1:19" x14ac:dyDescent="0.2">
      <c r="A1728" s="39">
        <f t="shared" si="78"/>
        <v>43773</v>
      </c>
      <c r="B1728" s="16">
        <v>0</v>
      </c>
      <c r="C1728" s="16">
        <v>93.855000000000004</v>
      </c>
      <c r="D1728" s="16">
        <v>25.577999999999999</v>
      </c>
      <c r="E1728" s="16">
        <v>23.3</v>
      </c>
      <c r="F1728" s="16">
        <v>30.19</v>
      </c>
      <c r="G1728" s="16">
        <v>2.8559999999999999</v>
      </c>
      <c r="H1728" s="16">
        <v>8.3699999999999992</v>
      </c>
      <c r="I1728" s="16">
        <v>328.66699999999997</v>
      </c>
      <c r="J1728" s="38">
        <v>3.1850000000000001</v>
      </c>
      <c r="K1728" s="16">
        <v>15.644</v>
      </c>
      <c r="L1728" s="16">
        <v>22.896999999999998</v>
      </c>
      <c r="M1728" s="16">
        <v>32.025812873086124</v>
      </c>
      <c r="N1728" s="16">
        <f t="shared" si="77"/>
        <v>2.0471626740658477</v>
      </c>
      <c r="O1728" s="16">
        <v>8.0619999999999994</v>
      </c>
      <c r="P1728" s="124">
        <f t="shared" si="79"/>
        <v>0.51534134492457173</v>
      </c>
      <c r="Q1728" s="16">
        <v>728.96699999999998</v>
      </c>
      <c r="S1728" s="1"/>
    </row>
    <row r="1729" spans="1:19" x14ac:dyDescent="0.2">
      <c r="A1729" s="39">
        <f t="shared" si="78"/>
        <v>43774</v>
      </c>
      <c r="B1729" s="16">
        <v>0</v>
      </c>
      <c r="C1729" s="16">
        <v>96.275999999999996</v>
      </c>
      <c r="D1729" s="16">
        <v>24.343</v>
      </c>
      <c r="E1729" s="16">
        <v>22.43</v>
      </c>
      <c r="F1729" s="16">
        <v>29.33</v>
      </c>
      <c r="G1729" s="16">
        <v>3.302</v>
      </c>
      <c r="H1729" s="16">
        <v>7.68</v>
      </c>
      <c r="I1729" s="16">
        <v>340.387</v>
      </c>
      <c r="J1729" s="38">
        <v>2.3319999999999999</v>
      </c>
      <c r="K1729" s="16">
        <v>12.301</v>
      </c>
      <c r="L1729" s="16">
        <v>22.931999999999999</v>
      </c>
      <c r="M1729" s="16">
        <v>25.364888928440902</v>
      </c>
      <c r="N1729" s="16">
        <f t="shared" si="77"/>
        <v>2.062018447966905</v>
      </c>
      <c r="O1729" s="16">
        <v>7.91</v>
      </c>
      <c r="P1729" s="124">
        <f t="shared" si="79"/>
        <v>0.64303715145110152</v>
      </c>
      <c r="Q1729" s="16">
        <v>729.27499999999998</v>
      </c>
      <c r="S1729" s="1"/>
    </row>
    <row r="1730" spans="1:19" x14ac:dyDescent="0.2">
      <c r="A1730" s="39">
        <f t="shared" si="78"/>
        <v>43775</v>
      </c>
      <c r="B1730" s="16">
        <v>2.6669999999999998</v>
      </c>
      <c r="C1730" s="16">
        <v>95.349000000000004</v>
      </c>
      <c r="D1730" s="16">
        <v>25.256</v>
      </c>
      <c r="E1730" s="16">
        <v>23.64</v>
      </c>
      <c r="F1730" s="16">
        <v>29.72</v>
      </c>
      <c r="G1730" s="16">
        <v>2.5390000000000001</v>
      </c>
      <c r="H1730" s="16">
        <v>7.37</v>
      </c>
      <c r="I1730" s="16">
        <v>333.88299999999998</v>
      </c>
      <c r="J1730" s="38">
        <v>2.6469999999999998</v>
      </c>
      <c r="K1730" s="16">
        <v>12.848000000000001</v>
      </c>
      <c r="L1730" s="16">
        <v>22.783000000000001</v>
      </c>
      <c r="M1730" s="16">
        <v>26.492754925449734</v>
      </c>
      <c r="N1730" s="16">
        <f t="shared" si="77"/>
        <v>2.0620139263270341</v>
      </c>
      <c r="O1730" s="16">
        <v>8.0380000000000003</v>
      </c>
      <c r="P1730" s="124">
        <f t="shared" si="79"/>
        <v>0.62562266500622665</v>
      </c>
      <c r="Q1730" s="16">
        <v>729.29600000000005</v>
      </c>
      <c r="S1730" s="1"/>
    </row>
    <row r="1731" spans="1:19" x14ac:dyDescent="0.2">
      <c r="A1731" s="39">
        <f t="shared" si="78"/>
        <v>43776</v>
      </c>
      <c r="B1731" s="16">
        <v>6.6040000000000001</v>
      </c>
      <c r="C1731" s="16">
        <v>95.668999999999997</v>
      </c>
      <c r="D1731" s="16">
        <v>25.753</v>
      </c>
      <c r="E1731" s="16">
        <v>23.37</v>
      </c>
      <c r="F1731" s="16">
        <v>30.36</v>
      </c>
      <c r="G1731" s="16">
        <v>2.5209999999999999</v>
      </c>
      <c r="H1731" s="16">
        <v>7.84</v>
      </c>
      <c r="I1731" s="16">
        <v>355.553</v>
      </c>
      <c r="J1731" s="38">
        <v>3.1150000000000002</v>
      </c>
      <c r="K1731" s="16">
        <v>15.366</v>
      </c>
      <c r="L1731" s="16">
        <v>22.651</v>
      </c>
      <c r="M1731" s="16">
        <v>31.717623964603632</v>
      </c>
      <c r="N1731" s="16">
        <f t="shared" si="77"/>
        <v>2.0641431709360689</v>
      </c>
      <c r="O1731" s="16">
        <v>9.6660000000000004</v>
      </c>
      <c r="P1731" s="124">
        <f t="shared" si="79"/>
        <v>0.62905115189379157</v>
      </c>
      <c r="Q1731" s="16">
        <v>728.27499999999998</v>
      </c>
      <c r="S1731" s="1"/>
    </row>
    <row r="1732" spans="1:19" x14ac:dyDescent="0.2">
      <c r="A1732" s="39">
        <f t="shared" si="78"/>
        <v>43777</v>
      </c>
      <c r="B1732" s="16">
        <v>0</v>
      </c>
      <c r="C1732" s="16">
        <v>91.935000000000002</v>
      </c>
      <c r="D1732" s="16">
        <v>26.853000000000002</v>
      </c>
      <c r="E1732" s="16">
        <v>24.88</v>
      </c>
      <c r="F1732" s="16">
        <v>31.7</v>
      </c>
      <c r="G1732" s="16">
        <v>3.2210000000000001</v>
      </c>
      <c r="H1732" s="16">
        <v>8.66</v>
      </c>
      <c r="I1732" s="16">
        <v>32.54</v>
      </c>
      <c r="J1732" s="38">
        <v>3.8250000000000002</v>
      </c>
      <c r="K1732" s="16">
        <v>18.315999999999999</v>
      </c>
      <c r="L1732" s="16">
        <v>22.565000000000001</v>
      </c>
      <c r="M1732" s="16">
        <v>37.764675693165842</v>
      </c>
      <c r="N1732" s="16">
        <f t="shared" si="77"/>
        <v>2.0618407781811445</v>
      </c>
      <c r="O1732" s="16">
        <v>10.348000000000001</v>
      </c>
      <c r="P1732" s="124">
        <f t="shared" si="79"/>
        <v>0.56497051758025774</v>
      </c>
      <c r="Q1732" s="16">
        <v>727.19200000000001</v>
      </c>
      <c r="S1732" s="1"/>
    </row>
    <row r="1733" spans="1:19" x14ac:dyDescent="0.2">
      <c r="A1733" s="39">
        <f t="shared" si="78"/>
        <v>43778</v>
      </c>
      <c r="B1733" s="16">
        <v>0</v>
      </c>
      <c r="C1733" s="16">
        <v>93.614999999999995</v>
      </c>
      <c r="D1733" s="16">
        <v>25.956</v>
      </c>
      <c r="E1733" s="16">
        <v>23.59</v>
      </c>
      <c r="F1733" s="16">
        <v>30.32</v>
      </c>
      <c r="G1733" s="16">
        <v>3.0150000000000001</v>
      </c>
      <c r="H1733" s="16">
        <v>9.43</v>
      </c>
      <c r="I1733" s="16">
        <v>69.820999999999998</v>
      </c>
      <c r="J1733" s="38">
        <v>2.71</v>
      </c>
      <c r="K1733" s="16">
        <v>12.016</v>
      </c>
      <c r="L1733" s="16">
        <v>22.515999999999998</v>
      </c>
      <c r="M1733" s="16">
        <v>24.926235974035059</v>
      </c>
      <c r="N1733" s="16">
        <f t="shared" si="77"/>
        <v>2.0744204372532504</v>
      </c>
      <c r="O1733" s="16">
        <v>6.6379999999999999</v>
      </c>
      <c r="P1733" s="124">
        <f t="shared" si="79"/>
        <v>0.55243009320905456</v>
      </c>
      <c r="Q1733" s="16">
        <v>728.25</v>
      </c>
      <c r="S1733" s="1"/>
    </row>
    <row r="1734" spans="1:19" x14ac:dyDescent="0.2">
      <c r="A1734" s="39">
        <f t="shared" si="78"/>
        <v>43779</v>
      </c>
      <c r="B1734" s="16">
        <v>13.716000000000001</v>
      </c>
      <c r="C1734" s="16">
        <v>99.745000000000005</v>
      </c>
      <c r="D1734" s="16">
        <v>23.972000000000001</v>
      </c>
      <c r="E1734" s="16">
        <v>23.03</v>
      </c>
      <c r="F1734" s="16">
        <v>27.77</v>
      </c>
      <c r="G1734" s="16">
        <v>1.5980000000000001</v>
      </c>
      <c r="H1734" s="16">
        <v>8.33</v>
      </c>
      <c r="I1734" s="16">
        <v>208.18100000000001</v>
      </c>
      <c r="J1734" s="38">
        <v>0.95599999999999996</v>
      </c>
      <c r="K1734" s="16">
        <v>4.6900000000000004</v>
      </c>
      <c r="L1734" s="16">
        <v>22.585999999999999</v>
      </c>
      <c r="M1734" s="16">
        <v>10.024736328707187</v>
      </c>
      <c r="N1734" s="16">
        <f t="shared" si="77"/>
        <v>2.1374704325601677</v>
      </c>
      <c r="O1734" s="16">
        <v>2.9940000000000002</v>
      </c>
      <c r="P1734" s="124">
        <f t="shared" si="79"/>
        <v>0.6383795309168443</v>
      </c>
      <c r="Q1734" s="16">
        <v>729.75</v>
      </c>
      <c r="S1734" s="1"/>
    </row>
    <row r="1735" spans="1:19" x14ac:dyDescent="0.2">
      <c r="A1735" s="39">
        <f t="shared" si="78"/>
        <v>43780</v>
      </c>
      <c r="B1735" s="16">
        <v>14.605</v>
      </c>
      <c r="C1735" s="16">
        <v>98.734999999999999</v>
      </c>
      <c r="D1735" s="16">
        <v>24.035</v>
      </c>
      <c r="E1735" s="16">
        <v>22.68</v>
      </c>
      <c r="F1735" s="16">
        <v>28.55</v>
      </c>
      <c r="G1735" s="16">
        <v>1.6990000000000001</v>
      </c>
      <c r="H1735" s="16">
        <v>8.27</v>
      </c>
      <c r="I1735" s="16">
        <v>277.45600000000002</v>
      </c>
      <c r="J1735" s="38">
        <v>1.595</v>
      </c>
      <c r="K1735" s="16">
        <v>7.6219999999999999</v>
      </c>
      <c r="L1735" s="16">
        <v>22.515000000000001</v>
      </c>
      <c r="M1735" s="16">
        <v>15.883954391151946</v>
      </c>
      <c r="N1735" s="16">
        <f t="shared" si="77"/>
        <v>2.0839614787656711</v>
      </c>
      <c r="O1735" s="16">
        <v>5.0209999999999999</v>
      </c>
      <c r="P1735" s="124">
        <f t="shared" si="79"/>
        <v>0.65875098399370247</v>
      </c>
      <c r="Q1735" s="16">
        <v>729.71299999999997</v>
      </c>
      <c r="S1735" s="1"/>
    </row>
    <row r="1736" spans="1:19" x14ac:dyDescent="0.2">
      <c r="A1736" s="39">
        <f t="shared" si="78"/>
        <v>43781</v>
      </c>
      <c r="B1736" s="16">
        <v>5.7149999999999999</v>
      </c>
      <c r="C1736" s="16">
        <v>98.245999999999995</v>
      </c>
      <c r="D1736" s="16">
        <v>24.227</v>
      </c>
      <c r="E1736" s="16">
        <v>22.45</v>
      </c>
      <c r="F1736" s="16">
        <v>30.72</v>
      </c>
      <c r="G1736" s="16">
        <v>1.9510000000000001</v>
      </c>
      <c r="H1736" s="16">
        <v>5.74</v>
      </c>
      <c r="I1736" s="16">
        <v>310.75799999999998</v>
      </c>
      <c r="J1736" s="38">
        <v>2.3250000000000002</v>
      </c>
      <c r="K1736" s="16">
        <v>11.693</v>
      </c>
      <c r="L1736" s="16">
        <v>22.417999999999999</v>
      </c>
      <c r="M1736" s="16">
        <v>24.08850127915245</v>
      </c>
      <c r="N1736" s="16">
        <f t="shared" si="77"/>
        <v>2.0600787889465879</v>
      </c>
      <c r="O1736" s="16">
        <v>7.9390000000000001</v>
      </c>
      <c r="P1736" s="124">
        <f t="shared" si="79"/>
        <v>0.67895321987513901</v>
      </c>
      <c r="Q1736" s="16">
        <v>729.55399999999997</v>
      </c>
      <c r="S1736" s="1"/>
    </row>
    <row r="1737" spans="1:19" x14ac:dyDescent="0.2">
      <c r="A1737" s="39">
        <f t="shared" si="78"/>
        <v>43782</v>
      </c>
      <c r="B1737" s="16">
        <v>3.9370000000000003</v>
      </c>
      <c r="C1737" s="16">
        <v>98.149000000000001</v>
      </c>
      <c r="D1737" s="16">
        <v>23.550999999999998</v>
      </c>
      <c r="E1737" s="16">
        <v>21.81</v>
      </c>
      <c r="F1737" s="16">
        <v>26.77</v>
      </c>
      <c r="G1737" s="16">
        <v>3.0169999999999999</v>
      </c>
      <c r="H1737" s="16">
        <v>7.92</v>
      </c>
      <c r="I1737" s="16">
        <v>313.76600000000002</v>
      </c>
      <c r="J1737" s="38">
        <v>2.0779999999999998</v>
      </c>
      <c r="K1737" s="16">
        <v>11.045</v>
      </c>
      <c r="L1737" s="16">
        <v>22.475999999999999</v>
      </c>
      <c r="M1737" s="16">
        <v>22.71171679452431</v>
      </c>
      <c r="N1737" s="16">
        <f t="shared" si="77"/>
        <v>2.0562894336373301</v>
      </c>
      <c r="O1737" s="16">
        <v>6.5279999999999996</v>
      </c>
      <c r="P1737" s="124">
        <f t="shared" si="79"/>
        <v>0.59103666817564504</v>
      </c>
      <c r="Q1737" s="16">
        <v>730.48800000000006</v>
      </c>
      <c r="S1737" s="1"/>
    </row>
    <row r="1738" spans="1:19" x14ac:dyDescent="0.2">
      <c r="A1738" s="39">
        <f t="shared" si="78"/>
        <v>43783</v>
      </c>
      <c r="B1738" s="16">
        <v>11.048999999999999</v>
      </c>
      <c r="C1738" s="16">
        <v>99.15</v>
      </c>
      <c r="D1738" s="16">
        <v>24.074999999999999</v>
      </c>
      <c r="E1738" s="16">
        <v>22.85</v>
      </c>
      <c r="F1738" s="16">
        <v>26.76</v>
      </c>
      <c r="G1738" s="16">
        <v>2.5529999999999999</v>
      </c>
      <c r="H1738" s="16">
        <v>7.74</v>
      </c>
      <c r="I1738" s="16">
        <v>312.20999999999998</v>
      </c>
      <c r="J1738" s="38">
        <v>1.5920000000000001</v>
      </c>
      <c r="K1738" s="16">
        <v>8.4369999999999994</v>
      </c>
      <c r="L1738" s="16">
        <v>22.388000000000002</v>
      </c>
      <c r="M1738" s="16">
        <v>17.680643023586342</v>
      </c>
      <c r="N1738" s="16">
        <f t="shared" si="77"/>
        <v>2.0956078017762643</v>
      </c>
      <c r="O1738" s="16">
        <v>5.4530000000000003</v>
      </c>
      <c r="P1738" s="124">
        <f t="shared" si="79"/>
        <v>0.64631978191300232</v>
      </c>
      <c r="Q1738" s="16">
        <v>731.10400000000004</v>
      </c>
      <c r="S1738" s="1"/>
    </row>
    <row r="1739" spans="1:19" x14ac:dyDescent="0.2">
      <c r="A1739" s="39">
        <f t="shared" si="78"/>
        <v>43784</v>
      </c>
      <c r="B1739" s="16">
        <v>16.637</v>
      </c>
      <c r="C1739" s="16">
        <v>98.81</v>
      </c>
      <c r="D1739" s="16">
        <v>24.303999999999998</v>
      </c>
      <c r="E1739" s="16">
        <v>23.07</v>
      </c>
      <c r="F1739" s="16">
        <v>27.96</v>
      </c>
      <c r="G1739" s="16">
        <v>2.4849999999999999</v>
      </c>
      <c r="H1739" s="16">
        <v>6</v>
      </c>
      <c r="I1739" s="16">
        <v>314.78500000000003</v>
      </c>
      <c r="J1739" s="38">
        <v>2.13</v>
      </c>
      <c r="K1739" s="16">
        <v>11.509</v>
      </c>
      <c r="L1739" s="16">
        <v>22.265999999999998</v>
      </c>
      <c r="M1739" s="16">
        <v>23.541416286578535</v>
      </c>
      <c r="N1739" s="16">
        <f t="shared" ref="N1739:N1802" si="80">M1739/K1739</f>
        <v>2.0454788675452718</v>
      </c>
      <c r="O1739" s="16">
        <v>7.2409999999999997</v>
      </c>
      <c r="P1739" s="124">
        <f t="shared" si="79"/>
        <v>0.62915978799200623</v>
      </c>
      <c r="Q1739" s="16">
        <v>730.92899999999997</v>
      </c>
      <c r="S1739" s="1"/>
    </row>
    <row r="1740" spans="1:19" x14ac:dyDescent="0.2">
      <c r="A1740" s="39">
        <f t="shared" si="78"/>
        <v>43785</v>
      </c>
      <c r="B1740" s="16">
        <v>5.3339999999999996</v>
      </c>
      <c r="C1740" s="16">
        <v>98.685000000000002</v>
      </c>
      <c r="D1740" s="16">
        <v>24.411999999999999</v>
      </c>
      <c r="E1740" s="16">
        <v>23.23</v>
      </c>
      <c r="F1740" s="16">
        <v>27.49</v>
      </c>
      <c r="G1740" s="16">
        <v>2.4239999999999999</v>
      </c>
      <c r="H1740" s="16">
        <v>9.92</v>
      </c>
      <c r="I1740" s="16">
        <v>330.017</v>
      </c>
      <c r="J1740" s="38">
        <v>2.1459999999999999</v>
      </c>
      <c r="K1740" s="16">
        <v>11.445</v>
      </c>
      <c r="L1740" s="16">
        <v>22.204000000000001</v>
      </c>
      <c r="M1740" s="16">
        <v>23.643368322465648</v>
      </c>
      <c r="N1740" s="16">
        <f t="shared" si="80"/>
        <v>2.0658251046278417</v>
      </c>
      <c r="O1740" s="16">
        <v>6.6529999999999996</v>
      </c>
      <c r="P1740" s="124">
        <f t="shared" si="79"/>
        <v>0.58130187854958493</v>
      </c>
      <c r="Q1740" s="16">
        <v>729.596</v>
      </c>
      <c r="S1740" s="1"/>
    </row>
    <row r="1741" spans="1:19" x14ac:dyDescent="0.2">
      <c r="A1741" s="39">
        <f t="shared" si="78"/>
        <v>43786</v>
      </c>
      <c r="B1741" s="16">
        <v>1.397</v>
      </c>
      <c r="C1741" s="16">
        <v>96.082999999999998</v>
      </c>
      <c r="D1741" s="16">
        <v>24.725999999999999</v>
      </c>
      <c r="E1741" s="16">
        <v>23.13</v>
      </c>
      <c r="F1741" s="16">
        <v>28.21</v>
      </c>
      <c r="G1741" s="16">
        <v>2.63</v>
      </c>
      <c r="H1741" s="16">
        <v>7.82</v>
      </c>
      <c r="I1741" s="16">
        <v>324.82799999999997</v>
      </c>
      <c r="J1741" s="38">
        <v>3.3039999999999998</v>
      </c>
      <c r="K1741" s="16">
        <v>16.815000000000001</v>
      </c>
      <c r="L1741" s="16">
        <v>22.187000000000001</v>
      </c>
      <c r="M1741" s="16">
        <v>34.286815268958975</v>
      </c>
      <c r="N1741" s="16">
        <f t="shared" si="80"/>
        <v>2.0390612708271765</v>
      </c>
      <c r="O1741" s="16">
        <v>9.7840000000000007</v>
      </c>
      <c r="P1741" s="124">
        <f t="shared" si="79"/>
        <v>0.58186143324412731</v>
      </c>
      <c r="Q1741" s="16">
        <v>729.17899999999997</v>
      </c>
      <c r="S1741" s="1"/>
    </row>
    <row r="1742" spans="1:19" x14ac:dyDescent="0.2">
      <c r="A1742" s="39">
        <f t="shared" ref="A1742:A1785" si="81">A1741+1</f>
        <v>43787</v>
      </c>
      <c r="B1742" s="16">
        <v>1.651</v>
      </c>
      <c r="C1742" s="16">
        <v>96.567999999999998</v>
      </c>
      <c r="D1742" s="16">
        <v>24.369</v>
      </c>
      <c r="E1742" s="16">
        <v>22.24</v>
      </c>
      <c r="F1742" s="16">
        <v>29.12</v>
      </c>
      <c r="G1742" s="16">
        <v>2.7949999999999999</v>
      </c>
      <c r="H1742" s="16">
        <v>7.82</v>
      </c>
      <c r="I1742" s="16">
        <v>329.99400000000003</v>
      </c>
      <c r="J1742" s="38">
        <v>2.1840000000000002</v>
      </c>
      <c r="K1742" s="16">
        <v>11.206</v>
      </c>
      <c r="L1742" s="16">
        <v>22.166</v>
      </c>
      <c r="M1742" s="16">
        <v>22.979556888804023</v>
      </c>
      <c r="N1742" s="16">
        <f t="shared" si="80"/>
        <v>2.0506475895773715</v>
      </c>
      <c r="O1742" s="16">
        <v>5.05</v>
      </c>
      <c r="P1742" s="124">
        <f t="shared" si="79"/>
        <v>0.45065143673032304</v>
      </c>
      <c r="Q1742" s="16">
        <v>729.63300000000004</v>
      </c>
      <c r="S1742" s="1"/>
    </row>
    <row r="1743" spans="1:19" x14ac:dyDescent="0.2">
      <c r="A1743" s="39">
        <f t="shared" si="81"/>
        <v>43788</v>
      </c>
      <c r="B1743" s="16">
        <v>0</v>
      </c>
      <c r="C1743" s="16">
        <v>93.290999999999997</v>
      </c>
      <c r="D1743" s="16">
        <v>24.927</v>
      </c>
      <c r="E1743" s="16">
        <v>22.73</v>
      </c>
      <c r="F1743" s="16">
        <v>29.82</v>
      </c>
      <c r="G1743" s="16">
        <v>2.3220000000000001</v>
      </c>
      <c r="H1743" s="16">
        <v>8.74</v>
      </c>
      <c r="I1743" s="16">
        <v>328.32299999999998</v>
      </c>
      <c r="J1743" s="38">
        <v>3.3119999999999998</v>
      </c>
      <c r="K1743" s="16">
        <v>17.27</v>
      </c>
      <c r="L1743" s="16">
        <v>22.062000000000001</v>
      </c>
      <c r="M1743" s="16">
        <v>34.741711429082422</v>
      </c>
      <c r="N1743" s="16">
        <f t="shared" si="80"/>
        <v>2.0116798742954503</v>
      </c>
      <c r="O1743" s="16">
        <v>8.7720000000000002</v>
      </c>
      <c r="P1743" s="124">
        <f t="shared" si="79"/>
        <v>0.50793283149971047</v>
      </c>
      <c r="Q1743" s="16">
        <v>730.75400000000002</v>
      </c>
      <c r="S1743" s="1"/>
    </row>
    <row r="1744" spans="1:19" x14ac:dyDescent="0.2">
      <c r="A1744" s="39">
        <f t="shared" si="81"/>
        <v>43789</v>
      </c>
      <c r="B1744" s="16">
        <v>0</v>
      </c>
      <c r="C1744" s="16">
        <v>94.316999999999993</v>
      </c>
      <c r="D1744" s="16">
        <v>24.635000000000002</v>
      </c>
      <c r="E1744" s="16">
        <v>22.48</v>
      </c>
      <c r="F1744" s="16">
        <v>29.11</v>
      </c>
      <c r="G1744" s="16">
        <v>2.4449999999999998</v>
      </c>
      <c r="H1744" s="16">
        <v>8.19</v>
      </c>
      <c r="I1744" s="16">
        <v>330.55900000000003</v>
      </c>
      <c r="J1744" s="38">
        <v>2.9769999999999999</v>
      </c>
      <c r="K1744" s="16">
        <v>15.148</v>
      </c>
      <c r="L1744" s="16">
        <v>22.027999999999999</v>
      </c>
      <c r="M1744" s="16">
        <v>30.697585205549991</v>
      </c>
      <c r="N1744" s="16">
        <f t="shared" si="80"/>
        <v>2.0265107740658825</v>
      </c>
      <c r="O1744" s="16">
        <v>8.1110000000000007</v>
      </c>
      <c r="P1744" s="124">
        <f t="shared" si="79"/>
        <v>0.53545022445207291</v>
      </c>
      <c r="Q1744" s="16">
        <v>731.32500000000005</v>
      </c>
      <c r="S1744" s="1"/>
    </row>
    <row r="1745" spans="1:19" x14ac:dyDescent="0.2">
      <c r="A1745" s="39">
        <f t="shared" si="81"/>
        <v>43790</v>
      </c>
      <c r="B1745" s="16">
        <v>0.63500000000000001</v>
      </c>
      <c r="C1745" s="16">
        <v>89.722999999999999</v>
      </c>
      <c r="D1745" s="16">
        <v>25.178000000000001</v>
      </c>
      <c r="E1745" s="16">
        <v>23.35</v>
      </c>
      <c r="F1745" s="16">
        <v>29.74</v>
      </c>
      <c r="G1745" s="16">
        <v>3.544</v>
      </c>
      <c r="H1745" s="16">
        <v>8.5500000000000007</v>
      </c>
      <c r="I1745" s="16">
        <v>343.70499999999998</v>
      </c>
      <c r="J1745" s="38">
        <v>4.2270000000000003</v>
      </c>
      <c r="K1745" s="16">
        <v>19.928000000000001</v>
      </c>
      <c r="L1745" s="16">
        <v>22.064</v>
      </c>
      <c r="M1745" s="16">
        <v>40.05367169889243</v>
      </c>
      <c r="N1745" s="16">
        <f t="shared" si="80"/>
        <v>2.0099192944044777</v>
      </c>
      <c r="O1745" s="16">
        <v>10.737</v>
      </c>
      <c r="P1745" s="124">
        <f t="shared" si="79"/>
        <v>0.5387896427137695</v>
      </c>
      <c r="Q1745" s="16">
        <v>731.07100000000003</v>
      </c>
      <c r="S1745" s="1"/>
    </row>
    <row r="1746" spans="1:19" x14ac:dyDescent="0.2">
      <c r="A1746" s="39">
        <f t="shared" si="81"/>
        <v>43791</v>
      </c>
      <c r="B1746" s="16">
        <v>21.59</v>
      </c>
      <c r="C1746" s="16">
        <v>97.084000000000003</v>
      </c>
      <c r="D1746" s="16">
        <v>24.114000000000001</v>
      </c>
      <c r="E1746" s="16">
        <v>20.76</v>
      </c>
      <c r="F1746" s="16">
        <v>27.42</v>
      </c>
      <c r="G1746" s="16">
        <v>3.3759999999999999</v>
      </c>
      <c r="H1746" s="16">
        <v>9.35</v>
      </c>
      <c r="I1746" s="16">
        <v>323.82600000000002</v>
      </c>
      <c r="J1746" s="38">
        <v>3.1040000000000001</v>
      </c>
      <c r="K1746" s="16">
        <v>17.116</v>
      </c>
      <c r="L1746" s="16">
        <v>21.937999999999999</v>
      </c>
      <c r="M1746" s="16">
        <v>34.521564151590582</v>
      </c>
      <c r="N1746" s="16">
        <f t="shared" si="80"/>
        <v>2.0169177466458623</v>
      </c>
      <c r="O1746" s="16">
        <v>11.144</v>
      </c>
      <c r="P1746" s="124">
        <f t="shared" si="79"/>
        <v>0.65108670250058431</v>
      </c>
      <c r="Q1746" s="16">
        <v>730.8</v>
      </c>
      <c r="S1746" s="1"/>
    </row>
    <row r="1747" spans="1:19" x14ac:dyDescent="0.2">
      <c r="A1747" s="39">
        <f t="shared" si="81"/>
        <v>43792</v>
      </c>
      <c r="B1747" s="16">
        <v>9.1440000000000001</v>
      </c>
      <c r="C1747" s="16">
        <v>93.504000000000005</v>
      </c>
      <c r="D1747" s="16">
        <v>24.92</v>
      </c>
      <c r="E1747" s="16">
        <v>22.55</v>
      </c>
      <c r="F1747" s="16">
        <v>28.99</v>
      </c>
      <c r="G1747" s="16">
        <v>3.3340000000000001</v>
      </c>
      <c r="H1747" s="16">
        <v>12.43</v>
      </c>
      <c r="I1747" s="16">
        <v>344.88400000000001</v>
      </c>
      <c r="J1747" s="38">
        <v>3.6970000000000001</v>
      </c>
      <c r="K1747" s="16">
        <v>19.324999999999999</v>
      </c>
      <c r="L1747" s="16">
        <v>21.885999999999999</v>
      </c>
      <c r="M1747" s="16">
        <v>39.183623392635432</v>
      </c>
      <c r="N1747" s="16">
        <f t="shared" si="80"/>
        <v>2.0276131121674221</v>
      </c>
      <c r="O1747" s="16">
        <v>10.422000000000001</v>
      </c>
      <c r="P1747" s="124">
        <f t="shared" si="79"/>
        <v>0.53930142302716688</v>
      </c>
      <c r="Q1747" s="16">
        <v>730.68799999999999</v>
      </c>
      <c r="S1747" s="1"/>
    </row>
    <row r="1748" spans="1:19" x14ac:dyDescent="0.2">
      <c r="A1748" s="39">
        <f t="shared" si="81"/>
        <v>43793</v>
      </c>
      <c r="B1748" s="16">
        <v>1.27</v>
      </c>
      <c r="C1748" s="16">
        <v>94.948999999999998</v>
      </c>
      <c r="D1748" s="16">
        <v>25.2</v>
      </c>
      <c r="E1748" s="16">
        <v>23.13</v>
      </c>
      <c r="F1748" s="16">
        <v>29.72</v>
      </c>
      <c r="G1748" s="16">
        <v>3.3109999999999999</v>
      </c>
      <c r="H1748" s="16">
        <v>8.23</v>
      </c>
      <c r="I1748" s="16">
        <v>337.74599999999998</v>
      </c>
      <c r="J1748" s="38">
        <v>3.165</v>
      </c>
      <c r="K1748" s="16">
        <v>16.414000000000001</v>
      </c>
      <c r="L1748" s="16">
        <v>21.782</v>
      </c>
      <c r="M1748" s="16">
        <v>33.123438859450474</v>
      </c>
      <c r="N1748" s="16">
        <f t="shared" si="80"/>
        <v>2.0179991994303932</v>
      </c>
      <c r="O1748" s="16">
        <v>8.1720000000000006</v>
      </c>
      <c r="P1748" s="124">
        <f t="shared" si="79"/>
        <v>0.49786767393688314</v>
      </c>
      <c r="Q1748" s="16">
        <v>729.92499999999995</v>
      </c>
      <c r="S1748" s="1"/>
    </row>
    <row r="1749" spans="1:19" x14ac:dyDescent="0.2">
      <c r="A1749" s="39">
        <f t="shared" si="81"/>
        <v>43794</v>
      </c>
      <c r="B1749" s="16">
        <v>0.38100000000000001</v>
      </c>
      <c r="C1749" s="16">
        <v>91.894000000000005</v>
      </c>
      <c r="D1749" s="16">
        <v>25.581</v>
      </c>
      <c r="E1749" s="16">
        <v>23.45</v>
      </c>
      <c r="F1749" s="16">
        <v>30.34</v>
      </c>
      <c r="G1749" s="16">
        <v>2.8050000000000002</v>
      </c>
      <c r="H1749" s="16">
        <v>7.86</v>
      </c>
      <c r="I1749" s="16">
        <v>12.385</v>
      </c>
      <c r="J1749" s="38">
        <v>3.2040000000000002</v>
      </c>
      <c r="K1749" s="16">
        <v>14.87</v>
      </c>
      <c r="L1749" s="16">
        <v>21.763000000000002</v>
      </c>
      <c r="M1749" s="16">
        <v>30.305674667597479</v>
      </c>
      <c r="N1749" s="16">
        <f t="shared" si="80"/>
        <v>2.03804133608591</v>
      </c>
      <c r="O1749" s="16">
        <v>8.2710000000000008</v>
      </c>
      <c r="P1749" s="124">
        <f t="shared" si="79"/>
        <v>0.55622057834566252</v>
      </c>
      <c r="Q1749" s="16">
        <v>728.471</v>
      </c>
      <c r="S1749" s="1"/>
    </row>
    <row r="1750" spans="1:19" x14ac:dyDescent="0.2">
      <c r="A1750" s="39">
        <f t="shared" si="81"/>
        <v>43795</v>
      </c>
      <c r="B1750" s="16">
        <v>12.446</v>
      </c>
      <c r="C1750" s="16">
        <v>93.756</v>
      </c>
      <c r="D1750" s="16">
        <v>25.736000000000001</v>
      </c>
      <c r="E1750" s="16">
        <v>24.11</v>
      </c>
      <c r="F1750" s="16">
        <v>30.75</v>
      </c>
      <c r="G1750" s="16">
        <v>2.5550000000000002</v>
      </c>
      <c r="H1750" s="16">
        <v>8.39</v>
      </c>
      <c r="I1750" s="16">
        <v>345.029</v>
      </c>
      <c r="J1750" s="38">
        <v>2.758</v>
      </c>
      <c r="K1750" s="16">
        <v>13.273</v>
      </c>
      <c r="L1750" s="16">
        <v>21.619</v>
      </c>
      <c r="M1750" s="16">
        <v>27.056342323832496</v>
      </c>
      <c r="N1750" s="16">
        <f t="shared" si="80"/>
        <v>2.038449658994387</v>
      </c>
      <c r="O1750" s="16">
        <v>8.5340000000000007</v>
      </c>
      <c r="P1750" s="124">
        <f t="shared" si="79"/>
        <v>0.64295939124538548</v>
      </c>
      <c r="Q1750" s="16">
        <v>727.779</v>
      </c>
      <c r="S1750" s="1"/>
    </row>
    <row r="1751" spans="1:19" x14ac:dyDescent="0.2">
      <c r="A1751" s="39">
        <f t="shared" si="81"/>
        <v>43796</v>
      </c>
      <c r="B1751" s="16">
        <v>0.254</v>
      </c>
      <c r="C1751" s="16">
        <v>91.638999999999996</v>
      </c>
      <c r="D1751" s="16">
        <v>27.033000000000001</v>
      </c>
      <c r="E1751" s="16">
        <v>24.27</v>
      </c>
      <c r="F1751" s="16">
        <v>33.18</v>
      </c>
      <c r="G1751" s="16">
        <v>2.3740000000000001</v>
      </c>
      <c r="H1751" s="16">
        <v>8.82</v>
      </c>
      <c r="I1751" s="16">
        <v>7.7720000000000002</v>
      </c>
      <c r="J1751" s="38">
        <v>3.9609999999999999</v>
      </c>
      <c r="K1751" s="16">
        <v>19.422999999999998</v>
      </c>
      <c r="L1751" s="16">
        <v>21.524999999999999</v>
      </c>
      <c r="M1751" s="16">
        <v>39.928305254763444</v>
      </c>
      <c r="N1751" s="16">
        <f t="shared" si="80"/>
        <v>2.055722867464524</v>
      </c>
      <c r="O1751" s="16">
        <v>11.731</v>
      </c>
      <c r="P1751" s="124">
        <f t="shared" si="79"/>
        <v>0.6039746692066108</v>
      </c>
      <c r="Q1751" s="16">
        <v>728.48800000000006</v>
      </c>
      <c r="S1751" s="1"/>
    </row>
    <row r="1752" spans="1:19" x14ac:dyDescent="0.2">
      <c r="A1752" s="39">
        <f t="shared" si="81"/>
        <v>43797</v>
      </c>
      <c r="B1752" s="16">
        <v>26.798000000000002</v>
      </c>
      <c r="C1752" s="16">
        <v>97.686000000000007</v>
      </c>
      <c r="D1752" s="16">
        <v>25.283000000000001</v>
      </c>
      <c r="E1752" s="16">
        <v>22.72</v>
      </c>
      <c r="F1752" s="16">
        <v>29.35</v>
      </c>
      <c r="G1752" s="16">
        <v>3.0950000000000002</v>
      </c>
      <c r="H1752" s="16">
        <v>12.66</v>
      </c>
      <c r="I1752" s="16">
        <v>45.101999999999997</v>
      </c>
      <c r="J1752" s="38">
        <v>1.321</v>
      </c>
      <c r="K1752" s="16">
        <v>5.9580000000000002</v>
      </c>
      <c r="L1752" s="16">
        <v>21.515999999999998</v>
      </c>
      <c r="M1752" s="16">
        <v>12.559972421110292</v>
      </c>
      <c r="N1752" s="16">
        <f t="shared" si="80"/>
        <v>2.1080853341910526</v>
      </c>
      <c r="O1752" s="16">
        <v>3.0230000000000001</v>
      </c>
      <c r="P1752" s="124">
        <f t="shared" si="79"/>
        <v>0.50738502853306477</v>
      </c>
      <c r="Q1752" s="16">
        <v>729.25400000000002</v>
      </c>
      <c r="S1752" s="1"/>
    </row>
    <row r="1753" spans="1:19" x14ac:dyDescent="0.2">
      <c r="A1753" s="39">
        <f t="shared" si="81"/>
        <v>43798</v>
      </c>
      <c r="B1753" s="16">
        <v>33.908999999999999</v>
      </c>
      <c r="C1753" s="16">
        <v>96.343999999999994</v>
      </c>
      <c r="D1753" s="16">
        <v>24.751000000000001</v>
      </c>
      <c r="E1753" s="16">
        <v>21.82</v>
      </c>
      <c r="F1753" s="16">
        <v>28.49</v>
      </c>
      <c r="G1753" s="16">
        <v>2.6909999999999998</v>
      </c>
      <c r="H1753" s="16">
        <v>9.84</v>
      </c>
      <c r="I1753" s="16">
        <v>1.4379999999999999</v>
      </c>
      <c r="J1753" s="38">
        <v>2.0169999999999999</v>
      </c>
      <c r="K1753" s="16">
        <v>10.297000000000001</v>
      </c>
      <c r="L1753" s="16">
        <v>21.594000000000001</v>
      </c>
      <c r="M1753" s="16">
        <v>21.245249078327674</v>
      </c>
      <c r="N1753" s="16">
        <f t="shared" si="80"/>
        <v>2.0632464871639966</v>
      </c>
      <c r="O1753" s="16">
        <v>5.859</v>
      </c>
      <c r="P1753" s="124">
        <f t="shared" si="79"/>
        <v>0.5690006798096533</v>
      </c>
      <c r="Q1753" s="16">
        <v>730.45</v>
      </c>
      <c r="S1753" s="1"/>
    </row>
    <row r="1754" spans="1:19" x14ac:dyDescent="0.2">
      <c r="A1754" s="39">
        <f t="shared" si="81"/>
        <v>43799</v>
      </c>
      <c r="B1754" s="16">
        <v>0</v>
      </c>
      <c r="C1754" s="16">
        <v>87.393000000000001</v>
      </c>
      <c r="D1754" s="16">
        <v>25.678999999999998</v>
      </c>
      <c r="E1754" s="16">
        <v>23.71</v>
      </c>
      <c r="F1754" s="16">
        <v>30.58</v>
      </c>
      <c r="G1754" s="16">
        <v>2.84</v>
      </c>
      <c r="H1754" s="16">
        <v>7.15</v>
      </c>
      <c r="I1754" s="16">
        <v>15.183999999999999</v>
      </c>
      <c r="J1754" s="38">
        <v>3.5590000000000002</v>
      </c>
      <c r="K1754" s="16">
        <v>15.516999999999999</v>
      </c>
      <c r="L1754" s="16">
        <v>21.646999999999998</v>
      </c>
      <c r="M1754" s="16">
        <v>31.406929455239165</v>
      </c>
      <c r="N1754" s="16">
        <f t="shared" si="80"/>
        <v>2.0240336054159416</v>
      </c>
      <c r="O1754" s="16">
        <v>7.5389999999999997</v>
      </c>
      <c r="P1754" s="124">
        <f t="shared" si="79"/>
        <v>0.48585422439904619</v>
      </c>
      <c r="Q1754" s="16">
        <v>729.71699999999998</v>
      </c>
      <c r="S1754" s="1"/>
    </row>
    <row r="1755" spans="1:19" x14ac:dyDescent="0.2">
      <c r="A1755" s="39">
        <f t="shared" si="81"/>
        <v>43800</v>
      </c>
      <c r="B1755" s="16">
        <v>0.76200000000000001</v>
      </c>
      <c r="C1755" s="16">
        <v>91.195999999999998</v>
      </c>
      <c r="D1755" s="16">
        <v>25.231999999999999</v>
      </c>
      <c r="E1755" s="16">
        <v>23.3</v>
      </c>
      <c r="F1755" s="16">
        <v>29.5</v>
      </c>
      <c r="G1755" s="16">
        <v>3.0750000000000002</v>
      </c>
      <c r="H1755" s="16">
        <v>7.78</v>
      </c>
      <c r="I1755" s="16">
        <v>344.79599999999999</v>
      </c>
      <c r="J1755" s="38">
        <v>3.1739999999999999</v>
      </c>
      <c r="K1755" s="16">
        <v>15.09</v>
      </c>
      <c r="L1755" s="16">
        <v>21.55</v>
      </c>
      <c r="M1755" s="16">
        <v>30.353367484385352</v>
      </c>
      <c r="N1755" s="16">
        <f t="shared" si="80"/>
        <v>2.0114888988989632</v>
      </c>
      <c r="O1755" s="16">
        <v>6.1130000000000004</v>
      </c>
      <c r="P1755" s="124">
        <f t="shared" si="79"/>
        <v>0.40510271703114648</v>
      </c>
      <c r="Q1755" s="16">
        <v>729.73299999999995</v>
      </c>
      <c r="S1755" s="1"/>
    </row>
    <row r="1756" spans="1:19" x14ac:dyDescent="0.2">
      <c r="A1756" s="39">
        <f t="shared" si="81"/>
        <v>43801</v>
      </c>
      <c r="B1756" s="16">
        <v>0.127</v>
      </c>
      <c r="C1756" s="16">
        <v>93.733000000000004</v>
      </c>
      <c r="D1756" s="16">
        <v>25.151</v>
      </c>
      <c r="E1756" s="16">
        <v>23.2</v>
      </c>
      <c r="F1756" s="16">
        <v>29.22</v>
      </c>
      <c r="G1756" s="16">
        <v>4.1390000000000002</v>
      </c>
      <c r="H1756" s="16">
        <v>10.039999999999999</v>
      </c>
      <c r="I1756" s="16">
        <v>340.22199999999998</v>
      </c>
      <c r="J1756" s="38">
        <v>3.677</v>
      </c>
      <c r="K1756" s="16">
        <v>18.696000000000002</v>
      </c>
      <c r="L1756" s="16">
        <v>21.492999999999999</v>
      </c>
      <c r="M1756" s="16">
        <v>37.827056515123893</v>
      </c>
      <c r="N1756" s="16">
        <f t="shared" si="80"/>
        <v>2.0232700318316157</v>
      </c>
      <c r="O1756" s="16">
        <v>10.054</v>
      </c>
      <c r="P1756" s="124">
        <f t="shared" si="79"/>
        <v>0.53776208814719728</v>
      </c>
      <c r="Q1756" s="16">
        <v>730.654</v>
      </c>
      <c r="S1756" s="1"/>
    </row>
    <row r="1757" spans="1:19" x14ac:dyDescent="0.2">
      <c r="A1757" s="39">
        <f t="shared" si="81"/>
        <v>43802</v>
      </c>
      <c r="B1757" s="16">
        <v>6.0960000000000001</v>
      </c>
      <c r="C1757" s="16">
        <v>98.195999999999998</v>
      </c>
      <c r="D1757" s="16">
        <v>24.456</v>
      </c>
      <c r="E1757" s="16">
        <v>23.1</v>
      </c>
      <c r="F1757" s="16">
        <v>27.12</v>
      </c>
      <c r="G1757" s="16">
        <v>3.59</v>
      </c>
      <c r="H1757" s="16">
        <v>9.19</v>
      </c>
      <c r="I1757" s="16">
        <v>338.53699999999998</v>
      </c>
      <c r="J1757" s="38">
        <v>1.9990000000000001</v>
      </c>
      <c r="K1757" s="16">
        <v>10.406000000000001</v>
      </c>
      <c r="L1757" s="16">
        <v>21.47</v>
      </c>
      <c r="M1757" s="16">
        <v>21.431873144019349</v>
      </c>
      <c r="N1757" s="16">
        <f t="shared" si="80"/>
        <v>2.0595688202978422</v>
      </c>
      <c r="O1757" s="16">
        <v>6.226</v>
      </c>
      <c r="P1757" s="124">
        <f t="shared" si="79"/>
        <v>0.59830866807610994</v>
      </c>
      <c r="Q1757" s="16">
        <v>730.55</v>
      </c>
      <c r="S1757" s="1"/>
    </row>
    <row r="1758" spans="1:19" x14ac:dyDescent="0.2">
      <c r="A1758" s="39">
        <f t="shared" si="81"/>
        <v>43803</v>
      </c>
      <c r="B1758" s="16">
        <v>2.032</v>
      </c>
      <c r="C1758" s="16">
        <v>100</v>
      </c>
      <c r="D1758" s="16">
        <v>23.605</v>
      </c>
      <c r="E1758" s="16">
        <v>23</v>
      </c>
      <c r="F1758" s="16">
        <v>24.41</v>
      </c>
      <c r="G1758" s="16">
        <v>3.149</v>
      </c>
      <c r="H1758" s="16">
        <v>7.82</v>
      </c>
      <c r="I1758" s="16">
        <v>312.98399999999998</v>
      </c>
      <c r="J1758" s="38">
        <v>0.67200000000000004</v>
      </c>
      <c r="K1758" s="16">
        <v>3.589</v>
      </c>
      <c r="L1758" s="16">
        <v>21.509</v>
      </c>
      <c r="M1758" s="16">
        <v>7.3834009989571516</v>
      </c>
      <c r="N1758" s="16">
        <f t="shared" si="80"/>
        <v>2.0572307046411678</v>
      </c>
      <c r="O1758" s="16">
        <v>2.3820000000000001</v>
      </c>
      <c r="P1758" s="124">
        <f t="shared" si="79"/>
        <v>0.6636946224575091</v>
      </c>
      <c r="Q1758" s="16">
        <v>730.39599999999996</v>
      </c>
      <c r="S1758" s="1"/>
    </row>
    <row r="1759" spans="1:19" x14ac:dyDescent="0.2">
      <c r="A1759" s="39">
        <f t="shared" si="81"/>
        <v>43804</v>
      </c>
      <c r="B1759" s="16">
        <v>5.3339999999999996</v>
      </c>
      <c r="C1759" s="16">
        <v>99.622</v>
      </c>
      <c r="D1759" s="16">
        <v>24.07</v>
      </c>
      <c r="E1759" s="16">
        <v>22.8</v>
      </c>
      <c r="F1759" s="16">
        <v>26.19</v>
      </c>
      <c r="G1759" s="16">
        <v>2.9340000000000002</v>
      </c>
      <c r="H1759" s="16">
        <v>8.41</v>
      </c>
      <c r="I1759" s="16">
        <v>319.75200000000001</v>
      </c>
      <c r="J1759" s="38">
        <v>1.139</v>
      </c>
      <c r="K1759" s="16">
        <v>5.82</v>
      </c>
      <c r="L1759" s="16">
        <v>21.396000000000001</v>
      </c>
      <c r="M1759" s="16">
        <v>12.020404231182289</v>
      </c>
      <c r="N1759" s="16">
        <f t="shared" si="80"/>
        <v>2.0653615517495338</v>
      </c>
      <c r="O1759" s="16">
        <v>3.8260000000000001</v>
      </c>
      <c r="P1759" s="124">
        <f t="shared" si="79"/>
        <v>0.65738831615120275</v>
      </c>
      <c r="Q1759" s="16">
        <v>730.404</v>
      </c>
      <c r="S1759" s="1"/>
    </row>
    <row r="1760" spans="1:19" x14ac:dyDescent="0.2">
      <c r="A1760" s="39">
        <f t="shared" si="81"/>
        <v>43805</v>
      </c>
      <c r="B1760" s="16">
        <v>1.143</v>
      </c>
      <c r="C1760" s="16">
        <v>98.704999999999998</v>
      </c>
      <c r="D1760" s="16">
        <v>24.832999999999998</v>
      </c>
      <c r="E1760" s="16">
        <v>23.15</v>
      </c>
      <c r="F1760" s="16">
        <v>29.34</v>
      </c>
      <c r="G1760" s="16">
        <v>1.758</v>
      </c>
      <c r="H1760" s="16">
        <v>7.49</v>
      </c>
      <c r="I1760" s="16">
        <v>311.36200000000002</v>
      </c>
      <c r="J1760" s="38">
        <v>1.7170000000000001</v>
      </c>
      <c r="K1760" s="16">
        <v>8.7650000000000006</v>
      </c>
      <c r="L1760" s="16">
        <v>21.263000000000002</v>
      </c>
      <c r="M1760" s="16">
        <v>17.850332683317102</v>
      </c>
      <c r="N1760" s="16">
        <f t="shared" si="80"/>
        <v>2.0365467978684655</v>
      </c>
      <c r="O1760" s="16">
        <v>5.4180000000000001</v>
      </c>
      <c r="P1760" s="124">
        <f t="shared" si="79"/>
        <v>0.61814033086138043</v>
      </c>
      <c r="Q1760" s="16">
        <v>731.06700000000001</v>
      </c>
      <c r="S1760" s="1"/>
    </row>
    <row r="1761" spans="1:19" x14ac:dyDescent="0.2">
      <c r="A1761" s="39">
        <f t="shared" si="81"/>
        <v>43806</v>
      </c>
      <c r="B1761" s="16">
        <v>1.143</v>
      </c>
      <c r="C1761" s="16">
        <v>96.882000000000005</v>
      </c>
      <c r="D1761" s="16">
        <v>24.834</v>
      </c>
      <c r="E1761" s="16">
        <v>23.17</v>
      </c>
      <c r="F1761" s="16">
        <v>29.05</v>
      </c>
      <c r="G1761" s="16">
        <v>2.3620000000000001</v>
      </c>
      <c r="H1761" s="16">
        <v>9.49</v>
      </c>
      <c r="I1761" s="16">
        <v>335.7</v>
      </c>
      <c r="J1761" s="38">
        <v>2.492</v>
      </c>
      <c r="K1761" s="16">
        <v>11.863</v>
      </c>
      <c r="L1761" s="16">
        <v>21.268000000000001</v>
      </c>
      <c r="M1761" s="16">
        <v>24.123493291469636</v>
      </c>
      <c r="N1761" s="16">
        <f t="shared" si="80"/>
        <v>2.033506978965661</v>
      </c>
      <c r="O1761" s="16">
        <v>7.1559999999999997</v>
      </c>
      <c r="P1761" s="124">
        <f t="shared" si="79"/>
        <v>0.60322009609710869</v>
      </c>
      <c r="Q1761" s="16">
        <v>731.75800000000004</v>
      </c>
      <c r="S1761" s="1"/>
    </row>
    <row r="1762" spans="1:19" x14ac:dyDescent="0.2">
      <c r="A1762" s="39">
        <f t="shared" si="81"/>
        <v>43807</v>
      </c>
      <c r="B1762" s="16">
        <v>0.127</v>
      </c>
      <c r="C1762" s="16">
        <v>90.543000000000006</v>
      </c>
      <c r="D1762" s="16">
        <v>25.202999999999999</v>
      </c>
      <c r="E1762" s="16">
        <v>22.81</v>
      </c>
      <c r="F1762" s="16">
        <v>30.05</v>
      </c>
      <c r="G1762" s="16">
        <v>2.9510000000000001</v>
      </c>
      <c r="H1762" s="16">
        <v>12.96</v>
      </c>
      <c r="I1762" s="16">
        <v>6.5060000000000002</v>
      </c>
      <c r="J1762" s="38">
        <v>3.843</v>
      </c>
      <c r="K1762" s="16">
        <v>18.984999999999999</v>
      </c>
      <c r="L1762" s="16">
        <v>21.364999999999998</v>
      </c>
      <c r="M1762" s="16">
        <v>38.255600665971436</v>
      </c>
      <c r="N1762" s="16">
        <f t="shared" si="80"/>
        <v>2.0150434904383165</v>
      </c>
      <c r="O1762" s="16">
        <v>11.159000000000001</v>
      </c>
      <c r="P1762" s="124">
        <f t="shared" si="79"/>
        <v>0.58777982617856206</v>
      </c>
      <c r="Q1762" s="16">
        <v>731.3</v>
      </c>
      <c r="S1762" s="1"/>
    </row>
    <row r="1763" spans="1:19" x14ac:dyDescent="0.2">
      <c r="A1763" s="39">
        <f t="shared" si="81"/>
        <v>43808</v>
      </c>
      <c r="B1763" s="16">
        <v>0.88900000000000001</v>
      </c>
      <c r="C1763" s="16">
        <v>88.656000000000006</v>
      </c>
      <c r="D1763" s="16">
        <v>25.795999999999999</v>
      </c>
      <c r="E1763" s="16">
        <v>23.76</v>
      </c>
      <c r="F1763" s="16">
        <v>29.73</v>
      </c>
      <c r="G1763" s="16">
        <v>3.8490000000000002</v>
      </c>
      <c r="H1763" s="16">
        <v>11.84</v>
      </c>
      <c r="I1763" s="16">
        <v>40.470999999999997</v>
      </c>
      <c r="J1763" s="38">
        <v>4.2409999999999997</v>
      </c>
      <c r="K1763" s="16">
        <v>21.401</v>
      </c>
      <c r="L1763" s="16">
        <v>21.282</v>
      </c>
      <c r="M1763" s="16">
        <v>43.208223209294566</v>
      </c>
      <c r="N1763" s="16">
        <f t="shared" si="80"/>
        <v>2.0189815059714298</v>
      </c>
      <c r="O1763" s="16">
        <v>11.128</v>
      </c>
      <c r="P1763" s="124">
        <f t="shared" si="79"/>
        <v>0.51997570206999677</v>
      </c>
      <c r="Q1763" s="16">
        <v>729.73299999999995</v>
      </c>
      <c r="S1763" s="1"/>
    </row>
    <row r="1764" spans="1:19" x14ac:dyDescent="0.2">
      <c r="A1764" s="39">
        <f t="shared" si="81"/>
        <v>43809</v>
      </c>
      <c r="B1764" s="16">
        <v>0</v>
      </c>
      <c r="C1764" s="16">
        <v>89.218000000000004</v>
      </c>
      <c r="D1764" s="16">
        <v>25.986000000000001</v>
      </c>
      <c r="E1764" s="16">
        <v>23.85</v>
      </c>
      <c r="F1764" s="16">
        <v>30.62</v>
      </c>
      <c r="G1764" s="16">
        <v>3.7839999999999998</v>
      </c>
      <c r="H1764" s="16">
        <v>9.98</v>
      </c>
      <c r="I1764" s="16">
        <v>45.915999999999997</v>
      </c>
      <c r="J1764" s="38">
        <v>3.9710000000000001</v>
      </c>
      <c r="K1764" s="16">
        <v>19.079999999999998</v>
      </c>
      <c r="L1764" s="16">
        <v>21.263000000000002</v>
      </c>
      <c r="M1764" s="16">
        <v>38.586512782452502</v>
      </c>
      <c r="N1764" s="16">
        <f t="shared" si="80"/>
        <v>2.0223539194157496</v>
      </c>
      <c r="O1764" s="16">
        <v>10.512</v>
      </c>
      <c r="P1764" s="124">
        <f t="shared" si="79"/>
        <v>0.55094339622641519</v>
      </c>
      <c r="Q1764" s="16">
        <v>729.41300000000001</v>
      </c>
      <c r="S1764" s="1"/>
    </row>
    <row r="1765" spans="1:19" x14ac:dyDescent="0.2">
      <c r="A1765" s="39">
        <f t="shared" si="81"/>
        <v>43810</v>
      </c>
      <c r="B1765" s="16">
        <v>9.0169999999999995</v>
      </c>
      <c r="C1765" s="16">
        <v>96.524000000000001</v>
      </c>
      <c r="D1765" s="16">
        <v>24.783999999999999</v>
      </c>
      <c r="E1765" s="16">
        <v>23.43</v>
      </c>
      <c r="F1765" s="16">
        <v>29.38</v>
      </c>
      <c r="G1765" s="16">
        <v>2.5379999999999998</v>
      </c>
      <c r="H1765" s="16">
        <v>10.39</v>
      </c>
      <c r="I1765" s="16">
        <v>352.76600000000002</v>
      </c>
      <c r="J1765" s="38">
        <v>2.1539999999999999</v>
      </c>
      <c r="K1765" s="16">
        <v>10.315</v>
      </c>
      <c r="L1765" s="16">
        <v>21.247</v>
      </c>
      <c r="M1765" s="16">
        <v>20.977754584169613</v>
      </c>
      <c r="N1765" s="16">
        <f t="shared" si="80"/>
        <v>2.0337134836810096</v>
      </c>
      <c r="O1765" s="16">
        <v>5.524</v>
      </c>
      <c r="P1765" s="124">
        <f t="shared" si="79"/>
        <v>0.53553078041686863</v>
      </c>
      <c r="Q1765" s="16">
        <v>729.93799999999999</v>
      </c>
      <c r="S1765" s="1"/>
    </row>
    <row r="1766" spans="1:19" x14ac:dyDescent="0.2">
      <c r="A1766" s="39">
        <f t="shared" si="81"/>
        <v>43811</v>
      </c>
      <c r="B1766" s="16">
        <v>2.286</v>
      </c>
      <c r="C1766" s="16">
        <v>91.844999999999999</v>
      </c>
      <c r="D1766" s="16">
        <v>25.123999999999999</v>
      </c>
      <c r="E1766" s="16">
        <v>23.55</v>
      </c>
      <c r="F1766" s="16">
        <v>29.58</v>
      </c>
      <c r="G1766" s="16">
        <v>4.2489999999999997</v>
      </c>
      <c r="H1766" s="16">
        <v>13.27</v>
      </c>
      <c r="I1766" s="16">
        <v>43.765000000000001</v>
      </c>
      <c r="J1766" s="38">
        <v>3.3759999999999999</v>
      </c>
      <c r="K1766" s="16">
        <v>16.774999999999999</v>
      </c>
      <c r="L1766" s="16">
        <v>21.274999999999999</v>
      </c>
      <c r="M1766" s="16">
        <v>33.973874358803769</v>
      </c>
      <c r="N1766" s="16">
        <f t="shared" si="80"/>
        <v>2.0252682181105079</v>
      </c>
      <c r="O1766" s="16">
        <v>8.7230000000000008</v>
      </c>
      <c r="P1766" s="124">
        <f t="shared" si="79"/>
        <v>0.52000000000000013</v>
      </c>
      <c r="Q1766" s="16">
        <v>729.75</v>
      </c>
      <c r="S1766" s="1"/>
    </row>
    <row r="1767" spans="1:19" x14ac:dyDescent="0.2">
      <c r="A1767" s="39">
        <f t="shared" si="81"/>
        <v>43812</v>
      </c>
      <c r="B1767" s="16">
        <v>4.0640000000000001</v>
      </c>
      <c r="C1767" s="16">
        <v>92.662999999999997</v>
      </c>
      <c r="D1767" s="16">
        <v>24.92</v>
      </c>
      <c r="E1767" s="16">
        <v>21.62</v>
      </c>
      <c r="F1767" s="16">
        <v>31.1</v>
      </c>
      <c r="G1767" s="16">
        <v>3.419</v>
      </c>
      <c r="H1767" s="16">
        <v>9</v>
      </c>
      <c r="I1767" s="16">
        <v>7.2089999999999996</v>
      </c>
      <c r="J1767" s="38">
        <v>3.4430000000000001</v>
      </c>
      <c r="K1767" s="16">
        <v>16.591999999999999</v>
      </c>
      <c r="L1767" s="16">
        <v>21.254999999999999</v>
      </c>
      <c r="M1767" s="16">
        <v>33.560882213430538</v>
      </c>
      <c r="N1767" s="16">
        <f t="shared" si="80"/>
        <v>2.0227146946378101</v>
      </c>
      <c r="O1767" s="16">
        <v>9.56</v>
      </c>
      <c r="P1767" s="124">
        <f t="shared" ref="P1767:P1830" si="82">O1767/K1767</f>
        <v>0.57618129218900682</v>
      </c>
      <c r="Q1767" s="16">
        <v>729.44200000000001</v>
      </c>
      <c r="S1767" s="1"/>
    </row>
    <row r="1768" spans="1:19" x14ac:dyDescent="0.2">
      <c r="A1768" s="39">
        <f t="shared" si="81"/>
        <v>43813</v>
      </c>
      <c r="B1768" s="16">
        <v>1.143</v>
      </c>
      <c r="C1768" s="16">
        <v>95.456000000000003</v>
      </c>
      <c r="D1768" s="16">
        <v>24.032</v>
      </c>
      <c r="E1768" s="16">
        <v>20.72</v>
      </c>
      <c r="F1768" s="16">
        <v>28.25</v>
      </c>
      <c r="G1768" s="16">
        <v>3.2890000000000001</v>
      </c>
      <c r="H1768" s="16">
        <v>8</v>
      </c>
      <c r="I1768" s="16">
        <v>329.83199999999999</v>
      </c>
      <c r="J1768" s="38">
        <v>3.5990000000000002</v>
      </c>
      <c r="K1768" s="16">
        <v>19.713999999999999</v>
      </c>
      <c r="L1768" s="16">
        <v>21.268999999999998</v>
      </c>
      <c r="M1768" s="16">
        <v>40.02991169052892</v>
      </c>
      <c r="N1768" s="16">
        <f t="shared" si="80"/>
        <v>2.0305321949137123</v>
      </c>
      <c r="O1768" s="16">
        <v>12.598000000000001</v>
      </c>
      <c r="P1768" s="124">
        <f t="shared" si="82"/>
        <v>0.63903824693111499</v>
      </c>
      <c r="Q1768" s="16">
        <v>730.24599999999998</v>
      </c>
      <c r="S1768" s="1"/>
    </row>
    <row r="1769" spans="1:19" x14ac:dyDescent="0.2">
      <c r="A1769" s="39">
        <f t="shared" si="81"/>
        <v>43814</v>
      </c>
      <c r="B1769" s="16">
        <v>0.38100000000000001</v>
      </c>
      <c r="C1769" s="16">
        <v>93.537999999999997</v>
      </c>
      <c r="D1769" s="16">
        <v>24.992000000000001</v>
      </c>
      <c r="E1769" s="16">
        <v>22.92</v>
      </c>
      <c r="F1769" s="16">
        <v>29.58</v>
      </c>
      <c r="G1769" s="16">
        <v>2.9129999999999998</v>
      </c>
      <c r="H1769" s="16">
        <v>8.02</v>
      </c>
      <c r="I1769" s="16">
        <v>353.35300000000001</v>
      </c>
      <c r="J1769" s="38">
        <v>3.3050000000000002</v>
      </c>
      <c r="K1769" s="16">
        <v>15.907</v>
      </c>
      <c r="L1769" s="16">
        <v>21.251999999999999</v>
      </c>
      <c r="M1769" s="16">
        <v>32.368475393703335</v>
      </c>
      <c r="N1769" s="16">
        <f t="shared" si="80"/>
        <v>2.0348573202805893</v>
      </c>
      <c r="O1769" s="16">
        <v>8.0210000000000008</v>
      </c>
      <c r="P1769" s="124">
        <f t="shared" si="82"/>
        <v>0.50424341484880875</v>
      </c>
      <c r="Q1769" s="16">
        <v>730.73299999999995</v>
      </c>
      <c r="S1769" s="1"/>
    </row>
    <row r="1770" spans="1:19" x14ac:dyDescent="0.2">
      <c r="A1770" s="39">
        <f t="shared" si="81"/>
        <v>43815</v>
      </c>
      <c r="B1770" s="16">
        <v>0.63500000000000001</v>
      </c>
      <c r="C1770" s="16">
        <v>97.259</v>
      </c>
      <c r="D1770" s="16">
        <v>24.637</v>
      </c>
      <c r="E1770" s="16">
        <v>22.81</v>
      </c>
      <c r="F1770" s="16">
        <v>29.7</v>
      </c>
      <c r="G1770" s="16">
        <v>2.5880000000000001</v>
      </c>
      <c r="H1770" s="16">
        <v>8.64</v>
      </c>
      <c r="I1770" s="16">
        <v>327.39800000000002</v>
      </c>
      <c r="J1770" s="38">
        <v>2.1669999999999998</v>
      </c>
      <c r="K1770" s="16">
        <v>10.792999999999999</v>
      </c>
      <c r="L1770" s="16">
        <v>21.132000000000001</v>
      </c>
      <c r="M1770" s="16">
        <v>21.967553332578774</v>
      </c>
      <c r="N1770" s="16">
        <f t="shared" si="80"/>
        <v>2.0353519255608985</v>
      </c>
      <c r="O1770" s="16">
        <v>6.4029999999999996</v>
      </c>
      <c r="P1770" s="124">
        <f t="shared" si="82"/>
        <v>0.59325488742703603</v>
      </c>
      <c r="Q1770" s="16">
        <v>729.63300000000004</v>
      </c>
      <c r="S1770" s="1"/>
    </row>
    <row r="1771" spans="1:19" x14ac:dyDescent="0.2">
      <c r="A1771" s="39">
        <f t="shared" si="81"/>
        <v>43816</v>
      </c>
      <c r="B1771" s="16">
        <v>7.1120000000000001</v>
      </c>
      <c r="C1771" s="16">
        <v>99.563000000000002</v>
      </c>
      <c r="D1771" s="16">
        <v>24.718</v>
      </c>
      <c r="E1771" s="16">
        <v>23.29</v>
      </c>
      <c r="F1771" s="16">
        <v>27.49</v>
      </c>
      <c r="G1771" s="16">
        <v>2.4780000000000002</v>
      </c>
      <c r="H1771" s="16">
        <v>9.19</v>
      </c>
      <c r="I1771" s="16">
        <v>298.26600000000002</v>
      </c>
      <c r="J1771" s="38">
        <v>1.889</v>
      </c>
      <c r="K1771" s="16">
        <v>10.284000000000001</v>
      </c>
      <c r="L1771" s="16">
        <v>21.109000000000002</v>
      </c>
      <c r="M1771" s="16">
        <v>20.558196036485004</v>
      </c>
      <c r="N1771" s="16">
        <f t="shared" si="80"/>
        <v>1.9990466779934852</v>
      </c>
      <c r="O1771" s="16">
        <v>7.3310000000000004</v>
      </c>
      <c r="P1771" s="124">
        <f t="shared" si="82"/>
        <v>0.71285492026448849</v>
      </c>
      <c r="Q1771" s="16">
        <v>728.30799999999999</v>
      </c>
      <c r="S1771" s="1"/>
    </row>
    <row r="1772" spans="1:19" x14ac:dyDescent="0.2">
      <c r="A1772" s="39">
        <f t="shared" si="81"/>
        <v>43817</v>
      </c>
      <c r="B1772" s="16">
        <v>18.795999999999999</v>
      </c>
      <c r="C1772" s="16">
        <v>98.278000000000006</v>
      </c>
      <c r="D1772" s="16">
        <v>24.824000000000002</v>
      </c>
      <c r="E1772" s="16">
        <v>23</v>
      </c>
      <c r="F1772" s="16">
        <v>29.36</v>
      </c>
      <c r="G1772" s="16">
        <v>1.9159999999999999</v>
      </c>
      <c r="H1772" s="16">
        <v>6.19</v>
      </c>
      <c r="I1772" s="16">
        <v>299.86599999999999</v>
      </c>
      <c r="J1772" s="38">
        <v>1.718</v>
      </c>
      <c r="K1772" s="16">
        <v>8.516</v>
      </c>
      <c r="L1772" s="16">
        <v>21.100999999999999</v>
      </c>
      <c r="M1772" s="16">
        <v>17.230585265166013</v>
      </c>
      <c r="N1772" s="16">
        <f t="shared" si="80"/>
        <v>2.0233190776380945</v>
      </c>
      <c r="O1772" s="16">
        <v>5.49</v>
      </c>
      <c r="P1772" s="124">
        <f t="shared" si="82"/>
        <v>0.64466885861906997</v>
      </c>
      <c r="Q1772" s="16">
        <v>728.60400000000004</v>
      </c>
      <c r="S1772" s="1"/>
    </row>
    <row r="1773" spans="1:19" x14ac:dyDescent="0.2">
      <c r="A1773" s="39">
        <f t="shared" si="81"/>
        <v>43818</v>
      </c>
      <c r="B1773" s="16">
        <v>7.3659999999999997</v>
      </c>
      <c r="C1773" s="16">
        <v>98.073999999999998</v>
      </c>
      <c r="D1773" s="16">
        <v>24.561</v>
      </c>
      <c r="E1773" s="16">
        <v>22.78</v>
      </c>
      <c r="F1773" s="16">
        <v>29</v>
      </c>
      <c r="G1773" s="16">
        <v>2.5099999999999998</v>
      </c>
      <c r="H1773" s="16">
        <v>8.51</v>
      </c>
      <c r="I1773" s="16">
        <v>333.92700000000002</v>
      </c>
      <c r="J1773" s="38">
        <v>1.597</v>
      </c>
      <c r="K1773" s="16">
        <v>7.8040000000000003</v>
      </c>
      <c r="L1773" s="16">
        <v>21.134</v>
      </c>
      <c r="M1773" s="16">
        <v>15.956530416698705</v>
      </c>
      <c r="N1773" s="16">
        <f t="shared" si="80"/>
        <v>2.0446604839439653</v>
      </c>
      <c r="O1773" s="16">
        <v>4.1420000000000003</v>
      </c>
      <c r="P1773" s="124">
        <f t="shared" si="82"/>
        <v>0.5307534597642235</v>
      </c>
      <c r="Q1773" s="16">
        <v>728.88300000000004</v>
      </c>
      <c r="S1773" s="1"/>
    </row>
    <row r="1774" spans="1:19" x14ac:dyDescent="0.2">
      <c r="A1774" s="39">
        <f t="shared" si="81"/>
        <v>43819</v>
      </c>
      <c r="B1774" s="16">
        <v>3.556</v>
      </c>
      <c r="C1774" s="16">
        <v>98.591999999999999</v>
      </c>
      <c r="D1774" s="16">
        <v>24.856999999999999</v>
      </c>
      <c r="E1774" s="16">
        <v>22.36</v>
      </c>
      <c r="F1774" s="16">
        <v>28.57</v>
      </c>
      <c r="G1774" s="16">
        <v>2.7280000000000002</v>
      </c>
      <c r="H1774" s="16">
        <v>8.9</v>
      </c>
      <c r="I1774" s="16">
        <v>320.27499999999998</v>
      </c>
      <c r="J1774" s="38">
        <v>2.1930000000000001</v>
      </c>
      <c r="K1774" s="16">
        <v>12.422000000000001</v>
      </c>
      <c r="L1774" s="16">
        <v>21.103000000000002</v>
      </c>
      <c r="M1774" s="16">
        <v>25.106812037597837</v>
      </c>
      <c r="N1774" s="16">
        <f t="shared" si="80"/>
        <v>2.0211569825791207</v>
      </c>
      <c r="O1774" s="16">
        <v>8.4220000000000006</v>
      </c>
      <c r="P1774" s="124">
        <f t="shared" si="82"/>
        <v>0.6779906617291902</v>
      </c>
      <c r="Q1774" s="16">
        <v>729.221</v>
      </c>
      <c r="S1774" s="1"/>
    </row>
    <row r="1775" spans="1:19" x14ac:dyDescent="0.2">
      <c r="A1775" s="39">
        <f t="shared" si="81"/>
        <v>43820</v>
      </c>
      <c r="B1775" s="16">
        <v>0.254</v>
      </c>
      <c r="C1775" s="16">
        <v>92.191000000000003</v>
      </c>
      <c r="D1775" s="16">
        <v>26.332000000000001</v>
      </c>
      <c r="E1775" s="16">
        <v>23.96</v>
      </c>
      <c r="F1775" s="16">
        <v>30.48</v>
      </c>
      <c r="G1775" s="16">
        <v>2.9710000000000001</v>
      </c>
      <c r="H1775" s="16">
        <v>8.64</v>
      </c>
      <c r="I1775" s="16">
        <v>32.003999999999998</v>
      </c>
      <c r="J1775" s="38">
        <v>3.6539999999999999</v>
      </c>
      <c r="K1775" s="16">
        <v>17.452999999999999</v>
      </c>
      <c r="L1775" s="16">
        <v>21.068000000000001</v>
      </c>
      <c r="M1775" s="16">
        <v>35.12394516362869</v>
      </c>
      <c r="N1775" s="16">
        <f t="shared" si="80"/>
        <v>2.0124875473344805</v>
      </c>
      <c r="O1775" s="16">
        <v>10.196999999999999</v>
      </c>
      <c r="P1775" s="124">
        <f t="shared" si="82"/>
        <v>0.5842548558986993</v>
      </c>
      <c r="Q1775" s="16">
        <v>728.66300000000001</v>
      </c>
      <c r="S1775" s="1"/>
    </row>
    <row r="1776" spans="1:19" x14ac:dyDescent="0.2">
      <c r="A1776" s="39">
        <f t="shared" si="81"/>
        <v>43821</v>
      </c>
      <c r="B1776" s="16">
        <v>0.38100000000000001</v>
      </c>
      <c r="C1776" s="16">
        <v>95.978999999999999</v>
      </c>
      <c r="D1776" s="16">
        <v>25.739000000000001</v>
      </c>
      <c r="E1776" s="16">
        <v>24.34</v>
      </c>
      <c r="F1776" s="16">
        <v>27.86</v>
      </c>
      <c r="G1776" s="16">
        <v>2.6989999999999998</v>
      </c>
      <c r="H1776" s="16">
        <v>8.94</v>
      </c>
      <c r="I1776" s="16">
        <v>15.507</v>
      </c>
      <c r="J1776" s="38">
        <v>1.7829999999999999</v>
      </c>
      <c r="K1776" s="16">
        <v>7.992</v>
      </c>
      <c r="L1776" s="16">
        <v>21.079000000000001</v>
      </c>
      <c r="M1776" s="16">
        <v>16.543273023232103</v>
      </c>
      <c r="N1776" s="16">
        <f t="shared" si="80"/>
        <v>2.0699791070110241</v>
      </c>
      <c r="O1776" s="16">
        <v>4.492</v>
      </c>
      <c r="P1776" s="124">
        <f t="shared" si="82"/>
        <v>0.56206206206206211</v>
      </c>
      <c r="Q1776" s="16">
        <v>728.91300000000001</v>
      </c>
      <c r="S1776" s="1"/>
    </row>
    <row r="1777" spans="1:19" x14ac:dyDescent="0.2">
      <c r="A1777" s="39">
        <f t="shared" si="81"/>
        <v>43822</v>
      </c>
      <c r="B1777" s="16">
        <v>13.335000000000001</v>
      </c>
      <c r="C1777" s="16">
        <v>97.441000000000003</v>
      </c>
      <c r="D1777" s="16">
        <v>24.933</v>
      </c>
      <c r="E1777" s="16">
        <v>22.86</v>
      </c>
      <c r="F1777" s="16">
        <v>29.79</v>
      </c>
      <c r="G1777" s="16">
        <v>2.5649999999999999</v>
      </c>
      <c r="H1777" s="16">
        <v>8.31</v>
      </c>
      <c r="I1777" s="16">
        <v>335.35</v>
      </c>
      <c r="J1777" s="38">
        <v>2.13</v>
      </c>
      <c r="K1777" s="16">
        <v>11.91</v>
      </c>
      <c r="L1777" s="16">
        <v>21.167999999999999</v>
      </c>
      <c r="M1777" s="16">
        <v>24.491125420876145</v>
      </c>
      <c r="N1777" s="16">
        <f t="shared" si="80"/>
        <v>2.0563497414673506</v>
      </c>
      <c r="O1777" s="16">
        <v>8.3689999999999998</v>
      </c>
      <c r="P1777" s="124">
        <f t="shared" si="82"/>
        <v>0.70268681780016795</v>
      </c>
      <c r="Q1777" s="16">
        <v>729.38300000000004</v>
      </c>
      <c r="S1777" s="1"/>
    </row>
    <row r="1778" spans="1:19" x14ac:dyDescent="0.2">
      <c r="A1778" s="39">
        <f t="shared" si="81"/>
        <v>43823</v>
      </c>
      <c r="B1778" s="16">
        <v>62.611000000000004</v>
      </c>
      <c r="C1778" s="16">
        <v>99.983000000000004</v>
      </c>
      <c r="D1778" s="16">
        <v>24.2</v>
      </c>
      <c r="E1778" s="16">
        <v>23.09</v>
      </c>
      <c r="F1778" s="16">
        <v>26.27</v>
      </c>
      <c r="G1778" s="16">
        <v>3.4079999999999999</v>
      </c>
      <c r="H1778" s="16">
        <v>8.92</v>
      </c>
      <c r="I1778" s="16">
        <v>311.00900000000001</v>
      </c>
      <c r="J1778" s="38">
        <v>0.82899999999999996</v>
      </c>
      <c r="K1778" s="16">
        <v>4.6120000000000001</v>
      </c>
      <c r="L1778" s="16">
        <v>21.199000000000002</v>
      </c>
      <c r="M1778" s="16">
        <v>9.8426914646273964</v>
      </c>
      <c r="N1778" s="16">
        <f t="shared" si="80"/>
        <v>2.1341481926772325</v>
      </c>
      <c r="O1778" s="16">
        <v>3.4169999999999998</v>
      </c>
      <c r="P1778" s="124">
        <f t="shared" si="82"/>
        <v>0.74089332176929745</v>
      </c>
      <c r="Q1778" s="16">
        <v>729.08299999999997</v>
      </c>
      <c r="S1778" s="1"/>
    </row>
    <row r="1779" spans="1:19" x14ac:dyDescent="0.2">
      <c r="A1779" s="39">
        <f t="shared" si="81"/>
        <v>43824</v>
      </c>
      <c r="B1779" s="16">
        <v>0.127</v>
      </c>
      <c r="C1779" s="16">
        <v>94.486000000000004</v>
      </c>
      <c r="D1779" s="16">
        <v>25.515999999999998</v>
      </c>
      <c r="E1779" s="16">
        <v>23.51</v>
      </c>
      <c r="F1779" s="16">
        <v>29.8</v>
      </c>
      <c r="G1779" s="16">
        <v>2.3250000000000002</v>
      </c>
      <c r="H1779" s="16">
        <v>8.94</v>
      </c>
      <c r="I1779" s="16">
        <v>14.24</v>
      </c>
      <c r="J1779" s="38">
        <v>2.536</v>
      </c>
      <c r="K1779" s="16">
        <v>11.974</v>
      </c>
      <c r="L1779" s="16">
        <v>21.132999999999999</v>
      </c>
      <c r="M1779" s="16">
        <v>24.114507688306706</v>
      </c>
      <c r="N1779" s="16">
        <f t="shared" si="80"/>
        <v>2.0139057698602558</v>
      </c>
      <c r="O1779" s="16">
        <v>7.032</v>
      </c>
      <c r="P1779" s="124">
        <f t="shared" si="82"/>
        <v>0.58727242358443288</v>
      </c>
      <c r="Q1779" s="16">
        <v>728.65800000000002</v>
      </c>
      <c r="S1779" s="1"/>
    </row>
    <row r="1780" spans="1:19" x14ac:dyDescent="0.2">
      <c r="A1780" s="39">
        <f t="shared" si="81"/>
        <v>43825</v>
      </c>
      <c r="B1780" s="16">
        <v>0.127</v>
      </c>
      <c r="C1780" s="16">
        <v>89.381</v>
      </c>
      <c r="D1780" s="16">
        <v>26.039000000000001</v>
      </c>
      <c r="E1780" s="16">
        <v>23.83</v>
      </c>
      <c r="F1780" s="16">
        <v>30.54</v>
      </c>
      <c r="G1780" s="16">
        <v>3.9020000000000001</v>
      </c>
      <c r="H1780" s="16">
        <v>10.37</v>
      </c>
      <c r="I1780" s="16">
        <v>38.578000000000003</v>
      </c>
      <c r="J1780" s="38">
        <v>3.7160000000000002</v>
      </c>
      <c r="K1780" s="16">
        <v>16.943999999999999</v>
      </c>
      <c r="L1780" s="16">
        <v>21.187000000000001</v>
      </c>
      <c r="M1780" s="16">
        <v>33.900434332952884</v>
      </c>
      <c r="N1780" s="16">
        <f t="shared" si="80"/>
        <v>2.0007338487342357</v>
      </c>
      <c r="O1780" s="16">
        <v>9.4570000000000007</v>
      </c>
      <c r="P1780" s="124">
        <f t="shared" si="82"/>
        <v>0.55813267233238917</v>
      </c>
      <c r="Q1780" s="16">
        <v>728.63300000000004</v>
      </c>
      <c r="S1780" s="1"/>
    </row>
    <row r="1781" spans="1:19" x14ac:dyDescent="0.2">
      <c r="A1781" s="39">
        <f t="shared" si="81"/>
        <v>43826</v>
      </c>
      <c r="B1781" s="16">
        <v>3.6829999999999998</v>
      </c>
      <c r="C1781" s="16">
        <v>93.936000000000007</v>
      </c>
      <c r="D1781" s="16">
        <v>25.667000000000002</v>
      </c>
      <c r="E1781" s="16">
        <v>23.31</v>
      </c>
      <c r="F1781" s="16">
        <v>29.76</v>
      </c>
      <c r="G1781" s="16">
        <v>2.9449999999999998</v>
      </c>
      <c r="H1781" s="16">
        <v>7.57</v>
      </c>
      <c r="I1781" s="16">
        <v>4.444</v>
      </c>
      <c r="J1781" s="38">
        <v>2.698</v>
      </c>
      <c r="K1781" s="16">
        <v>12.250999999999999</v>
      </c>
      <c r="L1781" s="16">
        <v>21.155000000000001</v>
      </c>
      <c r="M1781" s="16">
        <v>24.382866182768893</v>
      </c>
      <c r="N1781" s="16">
        <f t="shared" si="80"/>
        <v>1.9902755842599702</v>
      </c>
      <c r="O1781" s="16">
        <v>7.2709999999999999</v>
      </c>
      <c r="P1781" s="124">
        <f t="shared" si="82"/>
        <v>0.593502571218676</v>
      </c>
      <c r="Q1781" s="16">
        <v>729.63300000000004</v>
      </c>
      <c r="S1781" s="1"/>
    </row>
    <row r="1782" spans="1:19" x14ac:dyDescent="0.2">
      <c r="A1782" s="39">
        <f t="shared" si="81"/>
        <v>43827</v>
      </c>
      <c r="B1782" s="16">
        <v>2.1589999999999998</v>
      </c>
      <c r="C1782" s="16">
        <v>94.034999999999997</v>
      </c>
      <c r="D1782" s="16">
        <v>25.689</v>
      </c>
      <c r="E1782" s="16">
        <v>24.17</v>
      </c>
      <c r="F1782" s="16">
        <v>30.35</v>
      </c>
      <c r="G1782" s="16">
        <v>2.972</v>
      </c>
      <c r="H1782" s="16">
        <v>10</v>
      </c>
      <c r="I1782" s="16">
        <v>22.02</v>
      </c>
      <c r="J1782" s="38">
        <v>2.6829999999999998</v>
      </c>
      <c r="K1782" s="16">
        <v>12.363</v>
      </c>
      <c r="L1782" s="16">
        <v>21.155999999999999</v>
      </c>
      <c r="M1782" s="16">
        <v>24.799141529297817</v>
      </c>
      <c r="N1782" s="16">
        <f t="shared" si="80"/>
        <v>2.0059161634957388</v>
      </c>
      <c r="O1782" s="16">
        <v>6.6360000000000001</v>
      </c>
      <c r="P1782" s="124">
        <f t="shared" si="82"/>
        <v>0.53676292162096584</v>
      </c>
      <c r="Q1782" s="16">
        <v>729.27099999999996</v>
      </c>
      <c r="S1782" s="1"/>
    </row>
    <row r="1783" spans="1:19" x14ac:dyDescent="0.2">
      <c r="A1783" s="39">
        <f t="shared" si="81"/>
        <v>43828</v>
      </c>
      <c r="B1783" s="16">
        <v>0.127</v>
      </c>
      <c r="C1783" s="16">
        <v>90.396000000000001</v>
      </c>
      <c r="D1783" s="16">
        <v>26.390999999999998</v>
      </c>
      <c r="E1783" s="16">
        <v>23.99</v>
      </c>
      <c r="F1783" s="16">
        <v>31.47</v>
      </c>
      <c r="G1783" s="16">
        <v>2.7189999999999999</v>
      </c>
      <c r="H1783" s="16">
        <v>8.25</v>
      </c>
      <c r="I1783" s="16">
        <v>19.215</v>
      </c>
      <c r="J1783" s="38">
        <v>4.1790000000000003</v>
      </c>
      <c r="K1783" s="16">
        <v>19.699000000000002</v>
      </c>
      <c r="L1783" s="16">
        <v>21.199000000000002</v>
      </c>
      <c r="M1783" s="16">
        <v>38.931248903799606</v>
      </c>
      <c r="N1783" s="16">
        <f t="shared" si="80"/>
        <v>1.9763058482054725</v>
      </c>
      <c r="O1783" s="16">
        <v>11.121</v>
      </c>
      <c r="P1783" s="124">
        <f t="shared" si="82"/>
        <v>0.56454642367632868</v>
      </c>
      <c r="Q1783" s="16">
        <v>728.904</v>
      </c>
      <c r="S1783" s="1"/>
    </row>
    <row r="1784" spans="1:19" x14ac:dyDescent="0.2">
      <c r="A1784" s="39">
        <f t="shared" si="81"/>
        <v>43829</v>
      </c>
      <c r="B1784" s="16">
        <v>2.794</v>
      </c>
      <c r="C1784" s="16">
        <v>96.042000000000002</v>
      </c>
      <c r="D1784" s="16">
        <v>25.111000000000001</v>
      </c>
      <c r="E1784" s="16">
        <v>23.63</v>
      </c>
      <c r="F1784" s="16">
        <v>28.92</v>
      </c>
      <c r="G1784" s="16">
        <v>3.7330000000000001</v>
      </c>
      <c r="H1784" s="16">
        <v>9.07</v>
      </c>
      <c r="I1784" s="16">
        <v>350.423</v>
      </c>
      <c r="J1784" s="38">
        <v>2.8570000000000002</v>
      </c>
      <c r="K1784" s="16">
        <v>14.797000000000001</v>
      </c>
      <c r="L1784" s="16">
        <v>21.219000000000001</v>
      </c>
      <c r="M1784" s="16">
        <v>29.56298000616896</v>
      </c>
      <c r="N1784" s="16">
        <f t="shared" si="80"/>
        <v>1.9979036295309156</v>
      </c>
      <c r="O1784" s="16">
        <v>8.8059999999999992</v>
      </c>
      <c r="P1784" s="124">
        <f t="shared" si="82"/>
        <v>0.59512063256065406</v>
      </c>
      <c r="Q1784" s="16">
        <v>729.55</v>
      </c>
      <c r="S1784" s="1"/>
    </row>
    <row r="1785" spans="1:19" x14ac:dyDescent="0.2">
      <c r="A1785" s="39">
        <f t="shared" si="81"/>
        <v>43830</v>
      </c>
      <c r="B1785" s="16">
        <v>3.302</v>
      </c>
      <c r="C1785" s="16">
        <v>95.659000000000006</v>
      </c>
      <c r="D1785" s="16">
        <v>24.559000000000001</v>
      </c>
      <c r="E1785" s="16">
        <v>22.31</v>
      </c>
      <c r="F1785" s="16">
        <v>27.89</v>
      </c>
      <c r="G1785" s="16">
        <v>3.7869999999999999</v>
      </c>
      <c r="H1785" s="16">
        <v>8.51</v>
      </c>
      <c r="I1785" s="16">
        <v>347.89699999999999</v>
      </c>
      <c r="J1785" s="38">
        <v>2.0350000000000001</v>
      </c>
      <c r="K1785" s="16">
        <v>10.211</v>
      </c>
      <c r="L1785" s="16">
        <v>21.297999999999998</v>
      </c>
      <c r="M1785" s="16">
        <v>20.247501527120537</v>
      </c>
      <c r="N1785" s="16">
        <f t="shared" si="80"/>
        <v>1.9829107361786835</v>
      </c>
      <c r="O1785" s="16">
        <v>5.476</v>
      </c>
      <c r="P1785" s="124">
        <f t="shared" si="82"/>
        <v>0.53628439917735771</v>
      </c>
      <c r="Q1785" s="16">
        <v>730.68299999999999</v>
      </c>
      <c r="S1785" s="1"/>
    </row>
    <row r="1786" spans="1:19" x14ac:dyDescent="0.2">
      <c r="A1786" s="39">
        <v>43831</v>
      </c>
      <c r="B1786" s="16">
        <v>19.558</v>
      </c>
      <c r="C1786" s="16">
        <v>99.045000000000002</v>
      </c>
      <c r="D1786" s="16">
        <v>23.86</v>
      </c>
      <c r="E1786" s="16">
        <v>22.52</v>
      </c>
      <c r="F1786" s="16">
        <v>25.54</v>
      </c>
      <c r="G1786" s="16">
        <v>2.9279999999999999</v>
      </c>
      <c r="H1786" s="16">
        <v>8.33</v>
      </c>
      <c r="I1786" s="16">
        <v>345.01299999999998</v>
      </c>
      <c r="J1786" s="38">
        <v>1.3420000000000001</v>
      </c>
      <c r="K1786" s="16">
        <v>7.125</v>
      </c>
      <c r="L1786" s="16">
        <v>21.375</v>
      </c>
      <c r="M1786" s="120">
        <v>14.866075632858623</v>
      </c>
      <c r="N1786" s="16">
        <f t="shared" si="80"/>
        <v>2.0864667554889293</v>
      </c>
      <c r="O1786" s="16">
        <v>4.0199999999999996</v>
      </c>
      <c r="P1786" s="124">
        <f t="shared" si="82"/>
        <v>0.56421052631578938</v>
      </c>
      <c r="Q1786" s="16">
        <v>730.65800000000002</v>
      </c>
      <c r="S1786" s="1"/>
    </row>
    <row r="1787" spans="1:19" x14ac:dyDescent="0.2">
      <c r="A1787" s="39">
        <f t="shared" ref="A1787:A1850" si="83">A1786+1</f>
        <v>43832</v>
      </c>
      <c r="B1787" s="16">
        <v>20.193000000000001</v>
      </c>
      <c r="C1787" s="16">
        <v>94.373000000000005</v>
      </c>
      <c r="D1787" s="16">
        <v>24.376000000000001</v>
      </c>
      <c r="E1787" s="16">
        <v>22.68</v>
      </c>
      <c r="F1787" s="16">
        <v>29.02</v>
      </c>
      <c r="G1787" s="16">
        <v>2.6509999999999998</v>
      </c>
      <c r="H1787" s="16">
        <v>10.210000000000001</v>
      </c>
      <c r="I1787" s="16">
        <v>343.089</v>
      </c>
      <c r="J1787" s="38">
        <v>2.6669999999999998</v>
      </c>
      <c r="K1787" s="16">
        <v>12.944000000000001</v>
      </c>
      <c r="L1787" s="16">
        <v>21.39</v>
      </c>
      <c r="M1787" s="120">
        <v>25.537429789175285</v>
      </c>
      <c r="N1787" s="16">
        <f t="shared" si="80"/>
        <v>1.972916392859648</v>
      </c>
      <c r="O1787" s="16">
        <v>7.1719999999999997</v>
      </c>
      <c r="P1787" s="124">
        <f t="shared" si="82"/>
        <v>0.55407911001236088</v>
      </c>
      <c r="Q1787" s="16">
        <v>730.81299999999999</v>
      </c>
      <c r="S1787" s="1"/>
    </row>
    <row r="1788" spans="1:19" x14ac:dyDescent="0.2">
      <c r="A1788" s="39">
        <f t="shared" si="83"/>
        <v>43833</v>
      </c>
      <c r="B1788" s="16">
        <v>0.254</v>
      </c>
      <c r="C1788" s="16">
        <v>91.638999999999996</v>
      </c>
      <c r="D1788" s="16">
        <v>24.998000000000001</v>
      </c>
      <c r="E1788" s="16">
        <v>22.86</v>
      </c>
      <c r="F1788" s="16">
        <v>29.05</v>
      </c>
      <c r="G1788" s="16">
        <v>2.9820000000000002</v>
      </c>
      <c r="H1788" s="16">
        <v>8.6</v>
      </c>
      <c r="I1788" s="16">
        <v>343.09399999999999</v>
      </c>
      <c r="J1788" s="38">
        <v>4.0739999999999998</v>
      </c>
      <c r="K1788" s="16">
        <v>20.349</v>
      </c>
      <c r="L1788" s="16">
        <v>21.414999999999999</v>
      </c>
      <c r="M1788" s="120">
        <v>39.303373834787585</v>
      </c>
      <c r="N1788" s="16">
        <f t="shared" si="80"/>
        <v>1.9314646338782047</v>
      </c>
      <c r="O1788" s="16">
        <v>10.27</v>
      </c>
      <c r="P1788" s="124">
        <f t="shared" si="82"/>
        <v>0.50469310531230038</v>
      </c>
      <c r="Q1788" s="16">
        <v>731.83799999999997</v>
      </c>
      <c r="S1788" s="1"/>
    </row>
    <row r="1789" spans="1:19" x14ac:dyDescent="0.2">
      <c r="A1789" s="39">
        <f t="shared" si="83"/>
        <v>43834</v>
      </c>
      <c r="B1789" s="16">
        <v>0.127</v>
      </c>
      <c r="C1789" s="16">
        <v>91.132999999999996</v>
      </c>
      <c r="D1789" s="16">
        <v>25.100999999999999</v>
      </c>
      <c r="E1789" s="16">
        <v>22.57</v>
      </c>
      <c r="F1789" s="16">
        <v>28.76</v>
      </c>
      <c r="G1789" s="16">
        <v>4.2380000000000004</v>
      </c>
      <c r="H1789" s="16">
        <v>9.8000000000000007</v>
      </c>
      <c r="I1789" s="16">
        <v>349.06799999999998</v>
      </c>
      <c r="J1789" s="38">
        <v>4.1399999999999997</v>
      </c>
      <c r="K1789" s="16">
        <v>21.190999999999999</v>
      </c>
      <c r="L1789" s="16">
        <v>21.463000000000001</v>
      </c>
      <c r="M1789" s="120">
        <v>40.625035100012354</v>
      </c>
      <c r="N1789" s="16">
        <f t="shared" si="80"/>
        <v>1.9170890991464469</v>
      </c>
      <c r="O1789" s="16">
        <v>10.361000000000001</v>
      </c>
      <c r="P1789" s="124">
        <f t="shared" si="82"/>
        <v>0.48893398140720123</v>
      </c>
      <c r="Q1789" s="16">
        <v>732.67100000000005</v>
      </c>
      <c r="S1789" s="1"/>
    </row>
    <row r="1790" spans="1:19" x14ac:dyDescent="0.2">
      <c r="A1790" s="39">
        <f t="shared" si="83"/>
        <v>43835</v>
      </c>
      <c r="B1790" s="16">
        <v>0</v>
      </c>
      <c r="C1790" s="16">
        <v>86.037000000000006</v>
      </c>
      <c r="D1790" s="16">
        <v>25.161000000000001</v>
      </c>
      <c r="E1790" s="16">
        <v>23.28</v>
      </c>
      <c r="F1790" s="16">
        <v>28.8</v>
      </c>
      <c r="G1790" s="16">
        <v>4.2030000000000003</v>
      </c>
      <c r="H1790" s="16">
        <v>10.82</v>
      </c>
      <c r="I1790" s="16">
        <v>7.4269999999999996</v>
      </c>
      <c r="J1790" s="38">
        <v>3.8940000000000001</v>
      </c>
      <c r="K1790" s="16">
        <v>17.146000000000001</v>
      </c>
      <c r="L1790" s="16">
        <v>21.634</v>
      </c>
      <c r="M1790" s="120">
        <v>32.799697945493669</v>
      </c>
      <c r="N1790" s="16">
        <f t="shared" si="80"/>
        <v>1.9129650032365373</v>
      </c>
      <c r="O1790" s="16">
        <v>7.77</v>
      </c>
      <c r="P1790" s="124">
        <f t="shared" si="82"/>
        <v>0.45316691939811032</v>
      </c>
      <c r="Q1790" s="16">
        <v>733.34199999999998</v>
      </c>
      <c r="S1790" s="1"/>
    </row>
    <row r="1791" spans="1:19" x14ac:dyDescent="0.2">
      <c r="A1791" s="39">
        <f t="shared" si="83"/>
        <v>43836</v>
      </c>
      <c r="B1791" s="16">
        <v>0</v>
      </c>
      <c r="C1791" s="16">
        <v>85.070999999999998</v>
      </c>
      <c r="D1791" s="16">
        <v>25.262</v>
      </c>
      <c r="E1791" s="16">
        <v>22.93</v>
      </c>
      <c r="F1791" s="16">
        <v>29.98</v>
      </c>
      <c r="G1791" s="16">
        <v>3.5790000000000002</v>
      </c>
      <c r="H1791" s="16">
        <v>9.25</v>
      </c>
      <c r="I1791" s="16">
        <v>7.0179999999999998</v>
      </c>
      <c r="J1791" s="38">
        <v>4.1139999999999999</v>
      </c>
      <c r="K1791" s="16">
        <v>18.687000000000001</v>
      </c>
      <c r="L1791" s="16">
        <v>21.666</v>
      </c>
      <c r="M1791" s="120">
        <v>36.263302364682431</v>
      </c>
      <c r="N1791" s="16">
        <f t="shared" si="80"/>
        <v>1.9405630847478155</v>
      </c>
      <c r="O1791" s="16">
        <v>9.1479999999999997</v>
      </c>
      <c r="P1791" s="124">
        <f t="shared" si="82"/>
        <v>0.48953818162358853</v>
      </c>
      <c r="Q1791" s="16">
        <v>731.92100000000005</v>
      </c>
      <c r="S1791" s="1"/>
    </row>
    <row r="1792" spans="1:19" x14ac:dyDescent="0.2">
      <c r="A1792" s="39">
        <f t="shared" si="83"/>
        <v>43837</v>
      </c>
      <c r="B1792" s="16">
        <v>0.76200000000000001</v>
      </c>
      <c r="C1792" s="16">
        <v>85.965999999999994</v>
      </c>
      <c r="D1792" s="16">
        <v>24.99</v>
      </c>
      <c r="E1792" s="16">
        <v>22.92</v>
      </c>
      <c r="F1792" s="16">
        <v>29.08</v>
      </c>
      <c r="G1792" s="16">
        <v>3.7410000000000001</v>
      </c>
      <c r="H1792" s="16">
        <v>9.2899999999999991</v>
      </c>
      <c r="I1792" s="16">
        <v>6.9009999999999998</v>
      </c>
      <c r="J1792" s="38">
        <v>3.6739999999999999</v>
      </c>
      <c r="K1792" s="16">
        <v>17.128</v>
      </c>
      <c r="L1792" s="16">
        <v>21.649000000000001</v>
      </c>
      <c r="M1792" s="120">
        <v>33.328120531498428</v>
      </c>
      <c r="N1792" s="16">
        <f t="shared" si="80"/>
        <v>1.9458267475185911</v>
      </c>
      <c r="O1792" s="16">
        <v>8.0329999999999995</v>
      </c>
      <c r="P1792" s="124">
        <f t="shared" si="82"/>
        <v>0.46899813171415222</v>
      </c>
      <c r="Q1792" s="16">
        <v>731.66300000000001</v>
      </c>
      <c r="S1792" s="1"/>
    </row>
    <row r="1793" spans="1:19" x14ac:dyDescent="0.2">
      <c r="A1793" s="39">
        <f t="shared" si="83"/>
        <v>43838</v>
      </c>
      <c r="B1793" s="16">
        <v>0</v>
      </c>
      <c r="C1793" s="16">
        <v>86.358000000000004</v>
      </c>
      <c r="D1793" s="16">
        <v>25.585999999999999</v>
      </c>
      <c r="E1793" s="16">
        <v>23.39</v>
      </c>
      <c r="F1793" s="16">
        <v>29.05</v>
      </c>
      <c r="G1793" s="16">
        <v>4.4589999999999996</v>
      </c>
      <c r="H1793" s="16">
        <v>13.19</v>
      </c>
      <c r="I1793" s="16">
        <v>31.22</v>
      </c>
      <c r="J1793" s="38">
        <v>4.5339999999999998</v>
      </c>
      <c r="K1793" s="16">
        <v>20.827999999999999</v>
      </c>
      <c r="L1793" s="16">
        <v>21.66</v>
      </c>
      <c r="M1793" s="120">
        <v>40.804401563149348</v>
      </c>
      <c r="N1793" s="16">
        <f t="shared" si="80"/>
        <v>1.9591128079099938</v>
      </c>
      <c r="O1793" s="16">
        <v>11.231</v>
      </c>
      <c r="P1793" s="124">
        <f t="shared" si="82"/>
        <v>0.53922604186671785</v>
      </c>
      <c r="Q1793" s="16">
        <v>731.44200000000001</v>
      </c>
      <c r="S1793" s="1"/>
    </row>
    <row r="1794" spans="1:19" x14ac:dyDescent="0.2">
      <c r="A1794" s="39">
        <f t="shared" si="83"/>
        <v>43839</v>
      </c>
      <c r="B1794" s="16">
        <v>0</v>
      </c>
      <c r="C1794" s="16">
        <v>86.156999999999996</v>
      </c>
      <c r="D1794" s="16">
        <v>25.728000000000002</v>
      </c>
      <c r="E1794" s="16">
        <v>23.64</v>
      </c>
      <c r="F1794" s="16">
        <v>29.45</v>
      </c>
      <c r="G1794" s="16">
        <v>4.6529999999999996</v>
      </c>
      <c r="H1794" s="16">
        <v>15.07</v>
      </c>
      <c r="I1794" s="16">
        <v>33.722000000000001</v>
      </c>
      <c r="J1794" s="38">
        <v>4.8330000000000002</v>
      </c>
      <c r="K1794" s="16">
        <v>22.917000000000002</v>
      </c>
      <c r="L1794" s="16">
        <v>21.7</v>
      </c>
      <c r="M1794" s="120">
        <v>45.08958387153352</v>
      </c>
      <c r="N1794" s="16">
        <f t="shared" si="80"/>
        <v>1.9675168596035046</v>
      </c>
      <c r="O1794" s="16">
        <v>12.616</v>
      </c>
      <c r="P1794" s="124">
        <f t="shared" si="82"/>
        <v>0.55050835624209093</v>
      </c>
      <c r="Q1794" s="16">
        <v>730.68299999999999</v>
      </c>
      <c r="S1794" s="1"/>
    </row>
    <row r="1795" spans="1:19" x14ac:dyDescent="0.2">
      <c r="A1795" s="39">
        <f t="shared" si="83"/>
        <v>43840</v>
      </c>
      <c r="B1795" s="16">
        <v>0</v>
      </c>
      <c r="C1795" s="16">
        <v>86.007999999999996</v>
      </c>
      <c r="D1795" s="16">
        <v>25.54</v>
      </c>
      <c r="E1795" s="16">
        <v>23.12</v>
      </c>
      <c r="F1795" s="16">
        <v>29.53</v>
      </c>
      <c r="G1795" s="16">
        <v>3.9239999999999999</v>
      </c>
      <c r="H1795" s="16">
        <v>11.96</v>
      </c>
      <c r="I1795" s="16">
        <v>22.138999999999999</v>
      </c>
      <c r="J1795" s="38">
        <v>4.5830000000000002</v>
      </c>
      <c r="K1795" s="16">
        <v>21.527999999999999</v>
      </c>
      <c r="L1795" s="16">
        <v>21.73</v>
      </c>
      <c r="M1795" s="120">
        <v>42.081566812711515</v>
      </c>
      <c r="N1795" s="16">
        <f t="shared" si="80"/>
        <v>1.9547364740204161</v>
      </c>
      <c r="O1795" s="16">
        <v>11.073</v>
      </c>
      <c r="P1795" s="124">
        <f t="shared" si="82"/>
        <v>0.5143534002229655</v>
      </c>
      <c r="Q1795" s="16">
        <v>728.86300000000006</v>
      </c>
      <c r="S1795" s="1"/>
    </row>
    <row r="1796" spans="1:19" x14ac:dyDescent="0.2">
      <c r="A1796" s="39">
        <f t="shared" si="83"/>
        <v>43841</v>
      </c>
      <c r="B1796" s="16">
        <v>0</v>
      </c>
      <c r="C1796" s="16">
        <v>88.23</v>
      </c>
      <c r="D1796" s="16">
        <v>25.795999999999999</v>
      </c>
      <c r="E1796" s="16">
        <v>23.53</v>
      </c>
      <c r="F1796" s="16">
        <v>30.34</v>
      </c>
      <c r="G1796" s="16">
        <v>3.1349999999999998</v>
      </c>
      <c r="H1796" s="16">
        <v>9.17</v>
      </c>
      <c r="I1796" s="16">
        <v>12.391999999999999</v>
      </c>
      <c r="J1796" s="38">
        <v>3.7770000000000001</v>
      </c>
      <c r="K1796" s="16">
        <v>17.878</v>
      </c>
      <c r="L1796" s="16">
        <v>21.713000000000001</v>
      </c>
      <c r="M1796" s="120">
        <v>35.377788452981534</v>
      </c>
      <c r="N1796" s="16">
        <f t="shared" si="80"/>
        <v>1.978844862567487</v>
      </c>
      <c r="O1796" s="16">
        <v>8.9559999999999995</v>
      </c>
      <c r="P1796" s="124">
        <f t="shared" si="82"/>
        <v>0.500950889361226</v>
      </c>
      <c r="Q1796" s="16">
        <v>729.26700000000005</v>
      </c>
      <c r="S1796" s="1"/>
    </row>
    <row r="1797" spans="1:19" x14ac:dyDescent="0.2">
      <c r="A1797" s="39">
        <f t="shared" si="83"/>
        <v>43842</v>
      </c>
      <c r="B1797" s="16">
        <v>0</v>
      </c>
      <c r="C1797" s="16">
        <v>90.691999999999993</v>
      </c>
      <c r="D1797" s="16">
        <v>25.52</v>
      </c>
      <c r="E1797" s="16">
        <v>23.41</v>
      </c>
      <c r="F1797" s="16">
        <v>30.05</v>
      </c>
      <c r="G1797" s="16">
        <v>3.621</v>
      </c>
      <c r="H1797" s="16">
        <v>9.39</v>
      </c>
      <c r="I1797" s="16">
        <v>357.548</v>
      </c>
      <c r="J1797" s="38">
        <v>4.0519999999999996</v>
      </c>
      <c r="K1797" s="16">
        <v>19.420999999999999</v>
      </c>
      <c r="L1797" s="16">
        <v>21.762</v>
      </c>
      <c r="M1797" s="120">
        <v>38.20056384659847</v>
      </c>
      <c r="N1797" s="16">
        <f t="shared" si="80"/>
        <v>1.9669720326758906</v>
      </c>
      <c r="O1797" s="16">
        <v>9.9540000000000006</v>
      </c>
      <c r="P1797" s="124">
        <f t="shared" si="82"/>
        <v>0.51253797435765414</v>
      </c>
      <c r="Q1797" s="16">
        <v>729.74199999999996</v>
      </c>
      <c r="S1797" s="1"/>
    </row>
    <row r="1798" spans="1:19" x14ac:dyDescent="0.2">
      <c r="A1798" s="39">
        <f t="shared" si="83"/>
        <v>43843</v>
      </c>
      <c r="B1798" s="16">
        <v>0</v>
      </c>
      <c r="C1798" s="16">
        <v>88.191000000000003</v>
      </c>
      <c r="D1798" s="16">
        <v>25.614000000000001</v>
      </c>
      <c r="E1798" s="16">
        <v>23.63</v>
      </c>
      <c r="F1798" s="16">
        <v>30.2</v>
      </c>
      <c r="G1798" s="16">
        <v>4.2779999999999996</v>
      </c>
      <c r="H1798" s="16">
        <v>10.07</v>
      </c>
      <c r="I1798" s="16">
        <v>3.6949999999999998</v>
      </c>
      <c r="J1798" s="38">
        <v>4.1779999999999999</v>
      </c>
      <c r="K1798" s="16">
        <v>18.908999999999999</v>
      </c>
      <c r="L1798" s="16">
        <v>21.824999999999999</v>
      </c>
      <c r="M1798" s="120">
        <v>37.244720310141545</v>
      </c>
      <c r="N1798" s="16">
        <f t="shared" si="80"/>
        <v>1.969682178335266</v>
      </c>
      <c r="O1798" s="16">
        <v>9.1560000000000006</v>
      </c>
      <c r="P1798" s="124">
        <f t="shared" si="82"/>
        <v>0.48421386641281933</v>
      </c>
      <c r="Q1798" s="16">
        <v>729.47500000000002</v>
      </c>
      <c r="S1798" s="1"/>
    </row>
    <row r="1799" spans="1:19" x14ac:dyDescent="0.2">
      <c r="A1799" s="39">
        <f t="shared" si="83"/>
        <v>43844</v>
      </c>
      <c r="B1799" s="16">
        <v>0</v>
      </c>
      <c r="C1799" s="16">
        <v>88.009</v>
      </c>
      <c r="D1799" s="16">
        <v>25.12</v>
      </c>
      <c r="E1799" s="16">
        <v>23.49</v>
      </c>
      <c r="F1799" s="16">
        <v>28.99</v>
      </c>
      <c r="G1799" s="16">
        <v>4.1710000000000003</v>
      </c>
      <c r="H1799" s="16">
        <v>12.09</v>
      </c>
      <c r="I1799" s="16">
        <v>25.082000000000001</v>
      </c>
      <c r="J1799" s="38">
        <v>3.92</v>
      </c>
      <c r="K1799" s="16">
        <v>18.922000000000001</v>
      </c>
      <c r="L1799" s="16">
        <v>21.931000000000001</v>
      </c>
      <c r="M1799" s="120">
        <v>37.546429216343078</v>
      </c>
      <c r="N1799" s="16">
        <f t="shared" si="80"/>
        <v>1.984273819698926</v>
      </c>
      <c r="O1799" s="16">
        <v>11.631</v>
      </c>
      <c r="P1799" s="124">
        <f t="shared" si="82"/>
        <v>0.61468132332734382</v>
      </c>
      <c r="Q1799" s="16">
        <v>729.40800000000002</v>
      </c>
      <c r="S1799" s="1"/>
    </row>
    <row r="1800" spans="1:19" x14ac:dyDescent="0.2">
      <c r="A1800" s="39">
        <f t="shared" si="83"/>
        <v>43845</v>
      </c>
      <c r="B1800" s="16">
        <v>0</v>
      </c>
      <c r="C1800" s="16">
        <v>87.47</v>
      </c>
      <c r="D1800" s="16">
        <v>24.908999999999999</v>
      </c>
      <c r="E1800" s="16">
        <v>22.92</v>
      </c>
      <c r="F1800" s="16">
        <v>28.94</v>
      </c>
      <c r="G1800" s="16">
        <v>3.847</v>
      </c>
      <c r="H1800" s="16">
        <v>9.86</v>
      </c>
      <c r="I1800" s="16">
        <v>9.58</v>
      </c>
      <c r="J1800" s="38">
        <v>3.9</v>
      </c>
      <c r="K1800" s="16">
        <v>18.231999999999999</v>
      </c>
      <c r="L1800" s="16">
        <v>22.018999999999998</v>
      </c>
      <c r="M1800" s="120">
        <v>36.200403142541902</v>
      </c>
      <c r="N1800" s="16">
        <f t="shared" si="80"/>
        <v>1.9855420767080902</v>
      </c>
      <c r="O1800" s="16">
        <v>9.3740000000000006</v>
      </c>
      <c r="P1800" s="124">
        <f t="shared" si="82"/>
        <v>0.51415094339622647</v>
      </c>
      <c r="Q1800" s="16">
        <v>729.471</v>
      </c>
      <c r="S1800" s="1"/>
    </row>
    <row r="1801" spans="1:19" x14ac:dyDescent="0.2">
      <c r="A1801" s="39">
        <f t="shared" si="83"/>
        <v>43846</v>
      </c>
      <c r="B1801" s="16">
        <v>0</v>
      </c>
      <c r="C1801" s="16">
        <v>87.838999999999999</v>
      </c>
      <c r="D1801" s="16">
        <v>25.611999999999998</v>
      </c>
      <c r="E1801" s="16">
        <v>22.97</v>
      </c>
      <c r="F1801" s="16">
        <v>29.84</v>
      </c>
      <c r="G1801" s="16">
        <v>3.996</v>
      </c>
      <c r="H1801" s="16">
        <v>9.94</v>
      </c>
      <c r="I1801" s="16">
        <v>357.70100000000002</v>
      </c>
      <c r="J1801" s="38">
        <v>4.3540000000000001</v>
      </c>
      <c r="K1801" s="16">
        <v>20.916</v>
      </c>
      <c r="L1801" s="16">
        <v>21.978000000000002</v>
      </c>
      <c r="M1801" s="120">
        <v>42.041563598630383</v>
      </c>
      <c r="N1801" s="16">
        <f t="shared" si="80"/>
        <v>2.0100192961670675</v>
      </c>
      <c r="O1801" s="16">
        <v>11.138</v>
      </c>
      <c r="P1801" s="124">
        <f t="shared" si="82"/>
        <v>0.53251099636641808</v>
      </c>
      <c r="Q1801" s="16">
        <v>729.57500000000005</v>
      </c>
      <c r="S1801" s="1"/>
    </row>
    <row r="1802" spans="1:19" x14ac:dyDescent="0.2">
      <c r="A1802" s="39">
        <f t="shared" si="83"/>
        <v>43847</v>
      </c>
      <c r="B1802" s="16">
        <v>0</v>
      </c>
      <c r="C1802" s="16">
        <v>92.63</v>
      </c>
      <c r="D1802" s="16">
        <v>25.247</v>
      </c>
      <c r="E1802" s="16">
        <v>23.55</v>
      </c>
      <c r="F1802" s="16">
        <v>28.49</v>
      </c>
      <c r="G1802" s="16">
        <v>3.5070000000000001</v>
      </c>
      <c r="H1802" s="16">
        <v>9.4499999999999993</v>
      </c>
      <c r="I1802" s="16">
        <v>11.981999999999999</v>
      </c>
      <c r="J1802" s="38">
        <v>2.7330000000000001</v>
      </c>
      <c r="K1802" s="16">
        <v>12.284000000000001</v>
      </c>
      <c r="L1802" s="16">
        <v>21.998999999999999</v>
      </c>
      <c r="M1802" s="120">
        <v>24.621157466647425</v>
      </c>
      <c r="N1802" s="16">
        <f t="shared" si="80"/>
        <v>2.0043273743607477</v>
      </c>
      <c r="O1802" s="16">
        <v>7.5279999999999996</v>
      </c>
      <c r="P1802" s="124">
        <f t="shared" si="82"/>
        <v>0.61282969716704649</v>
      </c>
      <c r="Q1802" s="16">
        <v>729.05399999999997</v>
      </c>
      <c r="S1802" s="1"/>
    </row>
    <row r="1803" spans="1:19" x14ac:dyDescent="0.2">
      <c r="A1803" s="39">
        <f t="shared" si="83"/>
        <v>43848</v>
      </c>
      <c r="B1803" s="16">
        <v>0</v>
      </c>
      <c r="C1803" s="16">
        <v>95.674999999999997</v>
      </c>
      <c r="D1803" s="16">
        <v>24.622</v>
      </c>
      <c r="E1803" s="16">
        <v>23.45</v>
      </c>
      <c r="F1803" s="16">
        <v>27.05</v>
      </c>
      <c r="G1803" s="16">
        <v>3.2189999999999999</v>
      </c>
      <c r="H1803" s="16">
        <v>7.82</v>
      </c>
      <c r="I1803" s="16">
        <v>5.6520000000000001</v>
      </c>
      <c r="J1803" s="38">
        <v>1.9410000000000001</v>
      </c>
      <c r="K1803" s="16">
        <v>9.4</v>
      </c>
      <c r="L1803" s="16">
        <v>22.041</v>
      </c>
      <c r="M1803" s="120">
        <v>19.048614705112374</v>
      </c>
      <c r="N1803" s="16">
        <f t="shared" ref="N1803:N1866" si="84">M1803/K1803</f>
        <v>2.0264483728842952</v>
      </c>
      <c r="O1803" s="16">
        <v>6.274</v>
      </c>
      <c r="P1803" s="124">
        <f t="shared" si="82"/>
        <v>0.66744680851063831</v>
      </c>
      <c r="Q1803" s="16">
        <v>729.24199999999996</v>
      </c>
      <c r="S1803" s="1"/>
    </row>
    <row r="1804" spans="1:19" x14ac:dyDescent="0.2">
      <c r="A1804" s="39">
        <f t="shared" si="83"/>
        <v>43849</v>
      </c>
      <c r="B1804" s="16">
        <v>0</v>
      </c>
      <c r="C1804" s="16">
        <v>91.576999999999998</v>
      </c>
      <c r="D1804" s="16">
        <v>25.268999999999998</v>
      </c>
      <c r="E1804" s="16">
        <v>23.39</v>
      </c>
      <c r="F1804" s="16">
        <v>29.25</v>
      </c>
      <c r="G1804" s="16">
        <v>3.5190000000000001</v>
      </c>
      <c r="H1804" s="16">
        <v>8.6</v>
      </c>
      <c r="I1804" s="16">
        <v>357.24700000000001</v>
      </c>
      <c r="J1804" s="38">
        <v>3.302</v>
      </c>
      <c r="K1804" s="16">
        <v>14.882</v>
      </c>
      <c r="L1804" s="16">
        <v>22.125</v>
      </c>
      <c r="M1804" s="120">
        <v>29.912900129340844</v>
      </c>
      <c r="N1804" s="16">
        <f t="shared" si="84"/>
        <v>2.0100053843126493</v>
      </c>
      <c r="O1804" s="16">
        <v>8.5250000000000004</v>
      </c>
      <c r="P1804" s="124">
        <f t="shared" si="82"/>
        <v>0.57283967208708508</v>
      </c>
      <c r="Q1804" s="16">
        <v>729.42899999999997</v>
      </c>
      <c r="S1804" s="1"/>
    </row>
    <row r="1805" spans="1:19" x14ac:dyDescent="0.2">
      <c r="A1805" s="39">
        <f t="shared" si="83"/>
        <v>43850</v>
      </c>
      <c r="B1805" s="16">
        <v>0</v>
      </c>
      <c r="C1805" s="16">
        <v>91.27</v>
      </c>
      <c r="D1805" s="16">
        <v>25.141999999999999</v>
      </c>
      <c r="E1805" s="16">
        <v>23.39</v>
      </c>
      <c r="F1805" s="16">
        <v>29.67</v>
      </c>
      <c r="G1805" s="16">
        <v>4.4740000000000002</v>
      </c>
      <c r="H1805" s="16">
        <v>9.82</v>
      </c>
      <c r="I1805" s="16">
        <v>355.64600000000002</v>
      </c>
      <c r="J1805" s="38">
        <v>3.5350000000000001</v>
      </c>
      <c r="K1805" s="16">
        <v>16.556999999999999</v>
      </c>
      <c r="L1805" s="16">
        <v>22.213999999999999</v>
      </c>
      <c r="M1805" s="120">
        <v>33.796322296305448</v>
      </c>
      <c r="N1805" s="16">
        <f t="shared" si="84"/>
        <v>2.0412105028873255</v>
      </c>
      <c r="O1805" s="16">
        <v>9.6609999999999996</v>
      </c>
      <c r="P1805" s="124">
        <f t="shared" si="82"/>
        <v>0.58349942622455764</v>
      </c>
      <c r="Q1805" s="16">
        <v>730.596</v>
      </c>
      <c r="S1805" s="1"/>
    </row>
    <row r="1806" spans="1:19" x14ac:dyDescent="0.2">
      <c r="A1806" s="39">
        <f t="shared" si="83"/>
        <v>43851</v>
      </c>
      <c r="B1806" s="16">
        <v>0</v>
      </c>
      <c r="C1806" s="16">
        <v>92.15</v>
      </c>
      <c r="D1806" s="16">
        <v>24.863</v>
      </c>
      <c r="E1806" s="16">
        <v>23.34</v>
      </c>
      <c r="F1806" s="16">
        <v>28.32</v>
      </c>
      <c r="G1806" s="16">
        <v>4.6420000000000003</v>
      </c>
      <c r="H1806" s="16">
        <v>10.98</v>
      </c>
      <c r="I1806" s="16">
        <v>348.56099999999998</v>
      </c>
      <c r="J1806" s="38">
        <v>3.6539999999999999</v>
      </c>
      <c r="K1806" s="16">
        <v>18.356000000000002</v>
      </c>
      <c r="L1806" s="16">
        <v>22.289000000000001</v>
      </c>
      <c r="M1806" s="120">
        <v>37.520768407310477</v>
      </c>
      <c r="N1806" s="16">
        <f t="shared" si="84"/>
        <v>2.0440601660116839</v>
      </c>
      <c r="O1806" s="16">
        <v>10.769</v>
      </c>
      <c r="P1806" s="124">
        <f t="shared" si="82"/>
        <v>0.58667465678797115</v>
      </c>
      <c r="Q1806" s="16">
        <v>731.25800000000004</v>
      </c>
      <c r="S1806" s="1"/>
    </row>
    <row r="1807" spans="1:19" x14ac:dyDescent="0.2">
      <c r="A1807" s="39">
        <f t="shared" si="83"/>
        <v>43852</v>
      </c>
      <c r="B1807" s="16">
        <v>9.7789999999999999</v>
      </c>
      <c r="C1807" s="16">
        <v>99.114000000000004</v>
      </c>
      <c r="D1807" s="16">
        <v>23.123999999999999</v>
      </c>
      <c r="E1807" s="16">
        <v>22.05</v>
      </c>
      <c r="F1807" s="16">
        <v>25.56</v>
      </c>
      <c r="G1807" s="16">
        <v>3.6829999999999998</v>
      </c>
      <c r="H1807" s="16">
        <v>8.8800000000000008</v>
      </c>
      <c r="I1807" s="16">
        <v>331.87400000000002</v>
      </c>
      <c r="J1807" s="38">
        <v>1.4630000000000001</v>
      </c>
      <c r="K1807" s="16">
        <v>7.9669999999999996</v>
      </c>
      <c r="L1807" s="16">
        <v>22.375</v>
      </c>
      <c r="M1807" s="120">
        <v>16.876777140625553</v>
      </c>
      <c r="N1807" s="16">
        <f t="shared" si="84"/>
        <v>2.1183352755900029</v>
      </c>
      <c r="O1807" s="16">
        <v>5.34</v>
      </c>
      <c r="P1807" s="124">
        <f t="shared" si="82"/>
        <v>0.67026484247521023</v>
      </c>
      <c r="Q1807" s="16">
        <v>731.42899999999997</v>
      </c>
      <c r="S1807" s="1"/>
    </row>
    <row r="1808" spans="1:19" x14ac:dyDescent="0.2">
      <c r="A1808" s="39">
        <f t="shared" si="83"/>
        <v>43853</v>
      </c>
      <c r="B1808" s="16">
        <v>7.4930000000000003</v>
      </c>
      <c r="C1808" s="16">
        <v>97.971000000000004</v>
      </c>
      <c r="D1808" s="16">
        <v>23.271999999999998</v>
      </c>
      <c r="E1808" s="16">
        <v>21.89</v>
      </c>
      <c r="F1808" s="16">
        <v>26.8</v>
      </c>
      <c r="G1808" s="16">
        <v>2.5299999999999998</v>
      </c>
      <c r="H1808" s="16">
        <v>6.98</v>
      </c>
      <c r="I1808" s="16">
        <v>8.8209999999999997</v>
      </c>
      <c r="J1808" s="38">
        <v>1.4830000000000001</v>
      </c>
      <c r="K1808" s="16">
        <v>7.2619999999999996</v>
      </c>
      <c r="L1808" s="16">
        <v>22.419</v>
      </c>
      <c r="M1808" s="120">
        <v>15.478479048424624</v>
      </c>
      <c r="N1808" s="16">
        <f t="shared" si="84"/>
        <v>2.1314347353930909</v>
      </c>
      <c r="O1808" s="16">
        <v>4.4580000000000002</v>
      </c>
      <c r="P1808" s="124">
        <f t="shared" si="82"/>
        <v>0.61388047369870569</v>
      </c>
      <c r="Q1808" s="16">
        <v>731.18799999999999</v>
      </c>
      <c r="S1808" s="1"/>
    </row>
    <row r="1809" spans="1:19" x14ac:dyDescent="0.2">
      <c r="A1809" s="39">
        <f t="shared" si="83"/>
        <v>43854</v>
      </c>
      <c r="B1809" s="16">
        <v>0</v>
      </c>
      <c r="C1809" s="16">
        <v>89.186000000000007</v>
      </c>
      <c r="D1809" s="16">
        <v>24.382999999999999</v>
      </c>
      <c r="E1809" s="16">
        <v>22.35</v>
      </c>
      <c r="F1809" s="16">
        <v>28.62</v>
      </c>
      <c r="G1809" s="16">
        <v>3.3980000000000001</v>
      </c>
      <c r="H1809" s="16">
        <v>8.43</v>
      </c>
      <c r="I1809" s="16">
        <v>8.1059999999999999</v>
      </c>
      <c r="J1809" s="38">
        <v>3.653</v>
      </c>
      <c r="K1809" s="16">
        <v>16.91</v>
      </c>
      <c r="L1809" s="16">
        <v>22.532</v>
      </c>
      <c r="M1809" s="120">
        <v>34.355848893258809</v>
      </c>
      <c r="N1809" s="16">
        <f t="shared" si="84"/>
        <v>2.0316882846397877</v>
      </c>
      <c r="O1809" s="16">
        <v>8.5760000000000005</v>
      </c>
      <c r="P1809" s="124">
        <f t="shared" si="82"/>
        <v>0.50715552927261975</v>
      </c>
      <c r="Q1809" s="16">
        <v>731.61699999999996</v>
      </c>
      <c r="S1809" s="1"/>
    </row>
    <row r="1810" spans="1:19" x14ac:dyDescent="0.2">
      <c r="A1810" s="39">
        <f t="shared" si="83"/>
        <v>43855</v>
      </c>
      <c r="B1810" s="16">
        <v>0</v>
      </c>
      <c r="C1810" s="16">
        <v>87.894000000000005</v>
      </c>
      <c r="D1810" s="16">
        <v>23.905999999999999</v>
      </c>
      <c r="E1810" s="16">
        <v>22.01</v>
      </c>
      <c r="F1810" s="16">
        <v>27.33</v>
      </c>
      <c r="G1810" s="16">
        <v>4.9349999999999996</v>
      </c>
      <c r="H1810" s="16">
        <v>11.64</v>
      </c>
      <c r="I1810" s="16">
        <v>0.73399999999999999</v>
      </c>
      <c r="J1810" s="38">
        <v>4.3600000000000003</v>
      </c>
      <c r="K1810" s="16">
        <v>21.751999999999999</v>
      </c>
      <c r="L1810" s="16">
        <v>22.661000000000001</v>
      </c>
      <c r="M1810" s="120">
        <v>43.934329064883833</v>
      </c>
      <c r="N1810" s="16">
        <f t="shared" si="84"/>
        <v>2.0197834251969398</v>
      </c>
      <c r="O1810" s="16">
        <v>10.726000000000001</v>
      </c>
      <c r="P1810" s="124">
        <f t="shared" si="82"/>
        <v>0.49310408238322917</v>
      </c>
      <c r="Q1810" s="16">
        <v>732.39599999999996</v>
      </c>
      <c r="S1810" s="1"/>
    </row>
    <row r="1811" spans="1:19" x14ac:dyDescent="0.2">
      <c r="A1811" s="39">
        <f t="shared" si="83"/>
        <v>43856</v>
      </c>
      <c r="B1811" s="16">
        <v>0</v>
      </c>
      <c r="C1811" s="16">
        <v>88.040999999999997</v>
      </c>
      <c r="D1811" s="16">
        <v>23.754999999999999</v>
      </c>
      <c r="E1811" s="16">
        <v>21.56</v>
      </c>
      <c r="F1811" s="16">
        <v>27.87</v>
      </c>
      <c r="G1811" s="16">
        <v>4.3479999999999999</v>
      </c>
      <c r="H1811" s="16">
        <v>9.07</v>
      </c>
      <c r="I1811" s="16">
        <v>348.846</v>
      </c>
      <c r="J1811" s="38">
        <v>4.7859999999999996</v>
      </c>
      <c r="K1811" s="16">
        <v>24.521000000000001</v>
      </c>
      <c r="L1811" s="16">
        <v>22.827000000000002</v>
      </c>
      <c r="M1811" s="120">
        <v>49.590161455736833</v>
      </c>
      <c r="N1811" s="16">
        <f t="shared" si="84"/>
        <v>2.022354775732508</v>
      </c>
      <c r="O1811" s="16">
        <v>11.597</v>
      </c>
      <c r="P1811" s="124">
        <f t="shared" si="82"/>
        <v>0.47294156029525708</v>
      </c>
      <c r="Q1811" s="16">
        <v>732.67899999999997</v>
      </c>
      <c r="S1811" s="1"/>
    </row>
    <row r="1812" spans="1:19" x14ac:dyDescent="0.2">
      <c r="A1812" s="39">
        <f t="shared" si="83"/>
        <v>43857</v>
      </c>
      <c r="B1812" s="16">
        <v>0.88900000000000001</v>
      </c>
      <c r="C1812" s="16">
        <v>93.888999999999996</v>
      </c>
      <c r="D1812" s="16">
        <v>23.695</v>
      </c>
      <c r="E1812" s="16">
        <v>22.11</v>
      </c>
      <c r="F1812" s="16">
        <v>27.96</v>
      </c>
      <c r="G1812" s="16">
        <v>2.6819999999999999</v>
      </c>
      <c r="H1812" s="16">
        <v>6.88</v>
      </c>
      <c r="I1812" s="16">
        <v>1.4490000000000001</v>
      </c>
      <c r="J1812" s="38">
        <v>2.819</v>
      </c>
      <c r="K1812" s="16">
        <v>14.776999999999999</v>
      </c>
      <c r="L1812" s="16">
        <v>22.681000000000001</v>
      </c>
      <c r="M1812" s="120">
        <v>30.012346564345989</v>
      </c>
      <c r="N1812" s="16">
        <f t="shared" si="84"/>
        <v>2.0310175654291123</v>
      </c>
      <c r="O1812" s="16">
        <v>8.8460000000000001</v>
      </c>
      <c r="P1812" s="124">
        <f t="shared" si="82"/>
        <v>0.59863301075996489</v>
      </c>
      <c r="Q1812" s="16">
        <v>732.50800000000004</v>
      </c>
      <c r="S1812" s="1"/>
    </row>
    <row r="1813" spans="1:19" x14ac:dyDescent="0.2">
      <c r="A1813" s="39">
        <f t="shared" si="83"/>
        <v>43858</v>
      </c>
      <c r="B1813" s="16">
        <v>0</v>
      </c>
      <c r="C1813" s="16">
        <v>87.683000000000007</v>
      </c>
      <c r="D1813" s="16">
        <v>25.091000000000001</v>
      </c>
      <c r="E1813" s="16">
        <v>22.29</v>
      </c>
      <c r="F1813" s="16">
        <v>29.79</v>
      </c>
      <c r="G1813" s="16">
        <v>2.6030000000000002</v>
      </c>
      <c r="H1813" s="16">
        <v>7.59</v>
      </c>
      <c r="I1813" s="16">
        <v>22.742000000000001</v>
      </c>
      <c r="J1813" s="38">
        <v>3.9990000000000001</v>
      </c>
      <c r="K1813" s="16">
        <v>19.939</v>
      </c>
      <c r="L1813" s="16">
        <v>22.734999999999999</v>
      </c>
      <c r="M1813" s="120">
        <v>40.757572746665602</v>
      </c>
      <c r="N1813" s="16">
        <f t="shared" si="84"/>
        <v>2.0441131825400274</v>
      </c>
      <c r="O1813" s="16">
        <v>10.180999999999999</v>
      </c>
      <c r="P1813" s="124">
        <f t="shared" si="82"/>
        <v>0.51060735242489586</v>
      </c>
      <c r="Q1813" s="16">
        <v>731.69600000000003</v>
      </c>
      <c r="S1813" s="1"/>
    </row>
    <row r="1814" spans="1:19" x14ac:dyDescent="0.2">
      <c r="A1814" s="39">
        <f t="shared" si="83"/>
        <v>43859</v>
      </c>
      <c r="B1814" s="16">
        <v>0</v>
      </c>
      <c r="C1814" s="16">
        <v>88.483000000000004</v>
      </c>
      <c r="D1814" s="16">
        <v>25.279</v>
      </c>
      <c r="E1814" s="16">
        <v>22.69</v>
      </c>
      <c r="F1814" s="16">
        <v>31.01</v>
      </c>
      <c r="G1814" s="16">
        <v>3.694</v>
      </c>
      <c r="H1814" s="16">
        <v>9.8800000000000008</v>
      </c>
      <c r="I1814" s="16">
        <v>46.655999999999999</v>
      </c>
      <c r="J1814" s="38">
        <v>3.649</v>
      </c>
      <c r="K1814" s="16">
        <v>17.164999999999999</v>
      </c>
      <c r="L1814" s="16">
        <v>22.78</v>
      </c>
      <c r="M1814" s="120">
        <v>35.139151568981347</v>
      </c>
      <c r="N1814" s="16">
        <f t="shared" si="84"/>
        <v>2.0471396195153715</v>
      </c>
      <c r="O1814" s="16">
        <v>8.6110000000000007</v>
      </c>
      <c r="P1814" s="124">
        <f t="shared" si="82"/>
        <v>0.5016603553743082</v>
      </c>
      <c r="Q1814" s="16">
        <v>731.35400000000004</v>
      </c>
      <c r="S1814" s="1"/>
    </row>
    <row r="1815" spans="1:19" x14ac:dyDescent="0.2">
      <c r="A1815" s="39">
        <f t="shared" si="83"/>
        <v>43860</v>
      </c>
      <c r="B1815" s="16">
        <v>0</v>
      </c>
      <c r="C1815" s="16">
        <v>86.828999999999994</v>
      </c>
      <c r="D1815" s="16">
        <v>25.135999999999999</v>
      </c>
      <c r="E1815" s="16">
        <v>22.36</v>
      </c>
      <c r="F1815" s="16">
        <v>30.37</v>
      </c>
      <c r="G1815" s="16">
        <v>3.347</v>
      </c>
      <c r="H1815" s="16">
        <v>9.19</v>
      </c>
      <c r="I1815" s="16">
        <v>14.792999999999999</v>
      </c>
      <c r="J1815" s="38">
        <v>4.5209999999999999</v>
      </c>
      <c r="K1815" s="16">
        <v>21.78</v>
      </c>
      <c r="L1815" s="16">
        <v>22.887</v>
      </c>
      <c r="M1815" s="120">
        <v>43.693532180123327</v>
      </c>
      <c r="N1815" s="16">
        <f t="shared" si="84"/>
        <v>2.0061309540919798</v>
      </c>
      <c r="O1815" s="16">
        <v>9.7650000000000006</v>
      </c>
      <c r="P1815" s="124">
        <f t="shared" si="82"/>
        <v>0.44834710743801653</v>
      </c>
      <c r="Q1815" s="16">
        <v>731.01300000000003</v>
      </c>
      <c r="S1815" s="1"/>
    </row>
    <row r="1816" spans="1:19" x14ac:dyDescent="0.2">
      <c r="A1816" s="39">
        <f t="shared" si="83"/>
        <v>43861</v>
      </c>
      <c r="B1816" s="16">
        <v>0</v>
      </c>
      <c r="C1816" s="16">
        <v>86.968000000000004</v>
      </c>
      <c r="D1816" s="16">
        <v>24.945</v>
      </c>
      <c r="E1816" s="16">
        <v>22.63</v>
      </c>
      <c r="F1816" s="16">
        <v>29.74</v>
      </c>
      <c r="G1816" s="16">
        <v>4.1900000000000004</v>
      </c>
      <c r="H1816" s="16">
        <v>9.6</v>
      </c>
      <c r="I1816" s="16">
        <v>6.6890000000000001</v>
      </c>
      <c r="J1816" s="38">
        <v>4.1920000000000002</v>
      </c>
      <c r="K1816" s="16">
        <v>19.300999999999998</v>
      </c>
      <c r="L1816" s="16">
        <v>22.992999999999999</v>
      </c>
      <c r="M1816" s="120">
        <v>39.255508217938889</v>
      </c>
      <c r="N1816" s="16">
        <f t="shared" si="84"/>
        <v>2.0338587750862076</v>
      </c>
      <c r="O1816" s="16">
        <v>9.4290000000000003</v>
      </c>
      <c r="P1816" s="124">
        <f t="shared" si="82"/>
        <v>0.48852391067820328</v>
      </c>
      <c r="Q1816" s="16">
        <v>731.1</v>
      </c>
      <c r="S1816" s="1"/>
    </row>
    <row r="1817" spans="1:19" x14ac:dyDescent="0.2">
      <c r="A1817" s="39">
        <f t="shared" si="83"/>
        <v>43862</v>
      </c>
      <c r="B1817" s="16">
        <v>6.0960000000000001</v>
      </c>
      <c r="C1817" s="16">
        <v>96.602999999999994</v>
      </c>
      <c r="D1817" s="16">
        <v>24.529</v>
      </c>
      <c r="E1817" s="16">
        <v>22.99</v>
      </c>
      <c r="F1817" s="16">
        <v>27.76</v>
      </c>
      <c r="G1817" s="16">
        <v>4.2869999999999999</v>
      </c>
      <c r="H1817" s="16">
        <v>10.7</v>
      </c>
      <c r="I1817" s="16">
        <v>341.57100000000003</v>
      </c>
      <c r="J1817" s="38">
        <v>2.831</v>
      </c>
      <c r="K1817" s="16">
        <v>14.872999999999999</v>
      </c>
      <c r="L1817" s="16">
        <v>22.873999999999999</v>
      </c>
      <c r="M1817" s="120">
        <v>30.315956271216606</v>
      </c>
      <c r="N1817" s="16">
        <f t="shared" si="84"/>
        <v>2.0383215404569763</v>
      </c>
      <c r="O1817" s="16">
        <v>9.0579999999999998</v>
      </c>
      <c r="P1817" s="124">
        <f t="shared" si="82"/>
        <v>0.60902306192429234</v>
      </c>
      <c r="Q1817" s="16">
        <v>731.10799999999995</v>
      </c>
      <c r="S1817" s="1"/>
    </row>
    <row r="1818" spans="1:19" x14ac:dyDescent="0.2">
      <c r="A1818" s="39">
        <f t="shared" si="83"/>
        <v>43863</v>
      </c>
      <c r="B1818" s="16">
        <v>0.38100000000000001</v>
      </c>
      <c r="C1818" s="16">
        <v>87.108999999999995</v>
      </c>
      <c r="D1818" s="16">
        <v>25.581</v>
      </c>
      <c r="E1818" s="16">
        <v>23.28</v>
      </c>
      <c r="F1818" s="16">
        <v>29.66</v>
      </c>
      <c r="G1818" s="16">
        <v>4.3890000000000002</v>
      </c>
      <c r="H1818" s="16">
        <v>9.94</v>
      </c>
      <c r="I1818" s="16">
        <v>21.57</v>
      </c>
      <c r="J1818" s="38">
        <v>4.2859999999999996</v>
      </c>
      <c r="K1818" s="16">
        <v>18.870999999999999</v>
      </c>
      <c r="L1818" s="16">
        <v>23.021000000000001</v>
      </c>
      <c r="M1818" s="120">
        <v>38.665568810280213</v>
      </c>
      <c r="N1818" s="16">
        <f t="shared" si="84"/>
        <v>2.0489411695342175</v>
      </c>
      <c r="O1818" s="16">
        <v>10.324</v>
      </c>
      <c r="P1818" s="124">
        <f t="shared" si="82"/>
        <v>0.54708282549944365</v>
      </c>
      <c r="Q1818" s="16">
        <v>731.46299999999997</v>
      </c>
      <c r="S1818" s="1"/>
    </row>
    <row r="1819" spans="1:19" x14ac:dyDescent="0.2">
      <c r="A1819" s="39">
        <f t="shared" si="83"/>
        <v>43864</v>
      </c>
      <c r="B1819" s="16">
        <v>0</v>
      </c>
      <c r="C1819" s="16">
        <v>90.066000000000003</v>
      </c>
      <c r="D1819" s="16">
        <v>24.501999999999999</v>
      </c>
      <c r="E1819" s="16">
        <v>22.5</v>
      </c>
      <c r="F1819" s="16">
        <v>27.54</v>
      </c>
      <c r="G1819" s="16">
        <v>3.9569999999999999</v>
      </c>
      <c r="H1819" s="16">
        <v>10.7</v>
      </c>
      <c r="I1819" s="16">
        <v>354.64</v>
      </c>
      <c r="J1819" s="38">
        <v>3.1970000000000001</v>
      </c>
      <c r="K1819" s="16">
        <v>14.566000000000001</v>
      </c>
      <c r="L1819" s="16">
        <v>23.175999999999998</v>
      </c>
      <c r="M1819" s="120">
        <v>29.658365639744702</v>
      </c>
      <c r="N1819" s="16">
        <f t="shared" si="84"/>
        <v>2.0361365947923038</v>
      </c>
      <c r="O1819" s="16">
        <v>7.7519999999999998</v>
      </c>
      <c r="P1819" s="124">
        <f t="shared" si="82"/>
        <v>0.53219826994370445</v>
      </c>
      <c r="Q1819" s="16">
        <v>731.59199999999998</v>
      </c>
      <c r="S1819" s="1"/>
    </row>
    <row r="1820" spans="1:19" x14ac:dyDescent="0.2">
      <c r="A1820" s="39">
        <f t="shared" si="83"/>
        <v>43865</v>
      </c>
      <c r="B1820" s="16">
        <v>0</v>
      </c>
      <c r="C1820" s="16">
        <v>91.893000000000001</v>
      </c>
      <c r="D1820" s="16">
        <v>24.984000000000002</v>
      </c>
      <c r="E1820" s="16">
        <v>23.08</v>
      </c>
      <c r="F1820" s="16">
        <v>28.91</v>
      </c>
      <c r="G1820" s="16">
        <v>4.6559999999999997</v>
      </c>
      <c r="H1820" s="16">
        <v>12.5</v>
      </c>
      <c r="I1820" s="16">
        <v>356.053</v>
      </c>
      <c r="J1820" s="38">
        <v>3.964</v>
      </c>
      <c r="K1820" s="16">
        <v>20.486000000000001</v>
      </c>
      <c r="L1820" s="16">
        <v>23.135000000000002</v>
      </c>
      <c r="M1820" s="120">
        <v>41.246596918802112</v>
      </c>
      <c r="N1820" s="16">
        <f t="shared" si="84"/>
        <v>2.0134041256859372</v>
      </c>
      <c r="O1820" s="16">
        <v>11.145</v>
      </c>
      <c r="P1820" s="124">
        <f t="shared" si="82"/>
        <v>0.54403006931563014</v>
      </c>
      <c r="Q1820" s="16">
        <v>731.27499999999998</v>
      </c>
      <c r="S1820" s="1"/>
    </row>
    <row r="1821" spans="1:19" x14ac:dyDescent="0.2">
      <c r="A1821" s="39">
        <f t="shared" si="83"/>
        <v>43866</v>
      </c>
      <c r="B1821" s="16">
        <v>0</v>
      </c>
      <c r="C1821" s="16">
        <v>91.67</v>
      </c>
      <c r="D1821" s="16">
        <v>24.841999999999999</v>
      </c>
      <c r="E1821" s="16">
        <v>22.99</v>
      </c>
      <c r="F1821" s="16">
        <v>29.12</v>
      </c>
      <c r="G1821" s="16">
        <v>3.7989999999999999</v>
      </c>
      <c r="H1821" s="16">
        <v>8.5500000000000007</v>
      </c>
      <c r="I1821" s="16">
        <v>353.69299999999998</v>
      </c>
      <c r="J1821" s="38">
        <v>2.7629999999999999</v>
      </c>
      <c r="K1821" s="16">
        <v>12.497999999999999</v>
      </c>
      <c r="L1821" s="16">
        <v>23.236999999999998</v>
      </c>
      <c r="M1821" s="120">
        <v>25.176450462110562</v>
      </c>
      <c r="N1821" s="16">
        <f t="shared" si="84"/>
        <v>2.0144383471043819</v>
      </c>
      <c r="O1821" s="16">
        <v>5.2469999999999999</v>
      </c>
      <c r="P1821" s="124">
        <f t="shared" si="82"/>
        <v>0.41982717234757561</v>
      </c>
      <c r="Q1821" s="16">
        <v>730.53300000000002</v>
      </c>
      <c r="S1821" s="1"/>
    </row>
    <row r="1822" spans="1:19" x14ac:dyDescent="0.2">
      <c r="A1822" s="39">
        <f t="shared" si="83"/>
        <v>43867</v>
      </c>
      <c r="B1822" s="16">
        <v>0</v>
      </c>
      <c r="C1822" s="16">
        <v>89.046999999999997</v>
      </c>
      <c r="D1822" s="16">
        <v>24.765999999999998</v>
      </c>
      <c r="E1822" s="16">
        <v>22.55</v>
      </c>
      <c r="F1822" s="16">
        <v>29.07</v>
      </c>
      <c r="G1822" s="16">
        <v>4.4379999999999997</v>
      </c>
      <c r="H1822" s="16">
        <v>9.4700000000000006</v>
      </c>
      <c r="I1822" s="16">
        <v>349.21800000000002</v>
      </c>
      <c r="J1822" s="38">
        <v>4.5730000000000004</v>
      </c>
      <c r="K1822" s="16">
        <v>24.018000000000001</v>
      </c>
      <c r="L1822" s="16">
        <v>23.428999999999998</v>
      </c>
      <c r="M1822" s="120">
        <v>48.165511354259991</v>
      </c>
      <c r="N1822" s="16">
        <f t="shared" si="84"/>
        <v>2.0053922622308265</v>
      </c>
      <c r="O1822" s="16">
        <v>12.563000000000001</v>
      </c>
      <c r="P1822" s="124">
        <f t="shared" si="82"/>
        <v>0.52306603380797734</v>
      </c>
      <c r="Q1822" s="16">
        <v>729.99199999999996</v>
      </c>
      <c r="S1822" s="1"/>
    </row>
    <row r="1823" spans="1:19" x14ac:dyDescent="0.2">
      <c r="A1823" s="39">
        <f t="shared" si="83"/>
        <v>43868</v>
      </c>
      <c r="B1823" s="16">
        <v>0</v>
      </c>
      <c r="C1823" s="16">
        <v>86.528999999999996</v>
      </c>
      <c r="D1823" s="16">
        <v>24.727</v>
      </c>
      <c r="E1823" s="16">
        <v>22.3</v>
      </c>
      <c r="F1823" s="16">
        <v>29.33</v>
      </c>
      <c r="G1823" s="16">
        <v>3.9369999999999998</v>
      </c>
      <c r="H1823" s="16">
        <v>9.76</v>
      </c>
      <c r="I1823" s="16">
        <v>352.40699999999998</v>
      </c>
      <c r="J1823" s="38">
        <v>4.7670000000000003</v>
      </c>
      <c r="K1823" s="16">
        <v>24.35</v>
      </c>
      <c r="L1823" s="16">
        <v>23.533000000000001</v>
      </c>
      <c r="M1823" s="120">
        <v>49.287847749322403</v>
      </c>
      <c r="N1823" s="16">
        <f t="shared" si="84"/>
        <v>2.0241415913479424</v>
      </c>
      <c r="O1823" s="16">
        <v>12.606</v>
      </c>
      <c r="P1823" s="124">
        <f t="shared" si="82"/>
        <v>0.51770020533880901</v>
      </c>
      <c r="Q1823" s="16">
        <v>730.67499999999995</v>
      </c>
      <c r="S1823" s="1"/>
    </row>
    <row r="1824" spans="1:19" x14ac:dyDescent="0.2">
      <c r="A1824" s="39">
        <f t="shared" si="83"/>
        <v>43869</v>
      </c>
      <c r="B1824" s="16">
        <v>0</v>
      </c>
      <c r="C1824" s="16">
        <v>89.03</v>
      </c>
      <c r="D1824" s="16">
        <v>25.123999999999999</v>
      </c>
      <c r="E1824" s="16">
        <v>23.29</v>
      </c>
      <c r="F1824" s="16">
        <v>28.92</v>
      </c>
      <c r="G1824" s="16">
        <v>5.3209999999999997</v>
      </c>
      <c r="H1824" s="16">
        <v>11.03</v>
      </c>
      <c r="I1824" s="16">
        <v>354.46499999999997</v>
      </c>
      <c r="J1824" s="38">
        <v>4.6479999999999997</v>
      </c>
      <c r="K1824" s="16">
        <v>23.137</v>
      </c>
      <c r="L1824" s="16">
        <v>23.498999999999999</v>
      </c>
      <c r="M1824" s="120">
        <v>46.584045197583912</v>
      </c>
      <c r="N1824" s="16">
        <f t="shared" si="84"/>
        <v>2.0134004061712369</v>
      </c>
      <c r="O1824" s="16">
        <v>12.18</v>
      </c>
      <c r="P1824" s="124">
        <f t="shared" si="82"/>
        <v>0.52642952846090674</v>
      </c>
      <c r="Q1824" s="16">
        <v>731.89599999999996</v>
      </c>
      <c r="S1824" s="1"/>
    </row>
    <row r="1825" spans="1:19" x14ac:dyDescent="0.2">
      <c r="A1825" s="39">
        <f t="shared" si="83"/>
        <v>43870</v>
      </c>
      <c r="B1825" s="16">
        <v>0</v>
      </c>
      <c r="C1825" s="16">
        <v>87.063000000000002</v>
      </c>
      <c r="D1825" s="16">
        <v>24.882999999999999</v>
      </c>
      <c r="E1825" s="16">
        <v>22.8</v>
      </c>
      <c r="F1825" s="16">
        <v>29.67</v>
      </c>
      <c r="G1825" s="16">
        <v>4.47</v>
      </c>
      <c r="H1825" s="16">
        <v>11.84</v>
      </c>
      <c r="I1825" s="16">
        <v>357.61099999999999</v>
      </c>
      <c r="J1825" s="38">
        <v>4.1159999999999997</v>
      </c>
      <c r="K1825" s="16">
        <v>19.047999999999998</v>
      </c>
      <c r="L1825" s="16">
        <v>23.666</v>
      </c>
      <c r="M1825" s="120">
        <v>38.014026180937208</v>
      </c>
      <c r="N1825" s="16">
        <f t="shared" si="84"/>
        <v>1.9956964605699923</v>
      </c>
      <c r="O1825" s="16">
        <v>9.2720000000000002</v>
      </c>
      <c r="P1825" s="124">
        <f t="shared" si="82"/>
        <v>0.48677026459470818</v>
      </c>
      <c r="Q1825" s="16">
        <v>731.94600000000003</v>
      </c>
      <c r="S1825" s="1"/>
    </row>
    <row r="1826" spans="1:19" x14ac:dyDescent="0.2">
      <c r="A1826" s="39">
        <f t="shared" si="83"/>
        <v>43871</v>
      </c>
      <c r="B1826" s="16">
        <v>0</v>
      </c>
      <c r="C1826" s="16">
        <v>88.174000000000007</v>
      </c>
      <c r="D1826" s="16">
        <v>25.073</v>
      </c>
      <c r="E1826" s="16">
        <v>22.19</v>
      </c>
      <c r="F1826" s="16">
        <v>30.73</v>
      </c>
      <c r="G1826" s="16">
        <v>3.4620000000000002</v>
      </c>
      <c r="H1826" s="16">
        <v>9.98</v>
      </c>
      <c r="I1826" s="16">
        <v>355.02800000000002</v>
      </c>
      <c r="J1826" s="38">
        <v>4.327</v>
      </c>
      <c r="K1826" s="16">
        <v>20.446000000000002</v>
      </c>
      <c r="L1826" s="16">
        <v>23.69</v>
      </c>
      <c r="M1826" s="120">
        <v>40.906612799127707</v>
      </c>
      <c r="N1826" s="16">
        <f t="shared" si="84"/>
        <v>2.000714702099565</v>
      </c>
      <c r="O1826" s="16">
        <v>10.821999999999999</v>
      </c>
      <c r="P1826" s="124">
        <f t="shared" si="82"/>
        <v>0.52929668394796037</v>
      </c>
      <c r="Q1826" s="16">
        <v>730.42499999999995</v>
      </c>
      <c r="S1826" s="1"/>
    </row>
    <row r="1827" spans="1:19" x14ac:dyDescent="0.2">
      <c r="A1827" s="39">
        <f t="shared" si="83"/>
        <v>43872</v>
      </c>
      <c r="B1827" s="16">
        <v>0</v>
      </c>
      <c r="C1827" s="16">
        <v>91.41</v>
      </c>
      <c r="D1827" s="16">
        <v>25.088999999999999</v>
      </c>
      <c r="E1827" s="16">
        <v>23.17</v>
      </c>
      <c r="F1827" s="16">
        <v>29.68</v>
      </c>
      <c r="G1827" s="16">
        <v>4.0789999999999997</v>
      </c>
      <c r="H1827" s="16">
        <v>9.76</v>
      </c>
      <c r="I1827" s="16">
        <v>348.22899999999998</v>
      </c>
      <c r="J1827" s="38">
        <v>3.9079999999999999</v>
      </c>
      <c r="K1827" s="16">
        <v>18.466999999999999</v>
      </c>
      <c r="L1827" s="16">
        <v>23.654</v>
      </c>
      <c r="M1827" s="120">
        <v>36.879852981708247</v>
      </c>
      <c r="N1827" s="16">
        <f t="shared" si="84"/>
        <v>1.9970679039209536</v>
      </c>
      <c r="O1827" s="16">
        <v>9.6590000000000007</v>
      </c>
      <c r="P1827" s="124">
        <f t="shared" si="82"/>
        <v>0.52304110034114915</v>
      </c>
      <c r="Q1827" s="16">
        <v>730.16700000000003</v>
      </c>
      <c r="S1827" s="1"/>
    </row>
    <row r="1828" spans="1:19" x14ac:dyDescent="0.2">
      <c r="A1828" s="39">
        <f t="shared" si="83"/>
        <v>43873</v>
      </c>
      <c r="B1828" s="16">
        <v>0</v>
      </c>
      <c r="C1828" s="16">
        <v>88.111000000000004</v>
      </c>
      <c r="D1828" s="16">
        <v>25.378</v>
      </c>
      <c r="E1828" s="16">
        <v>23.1</v>
      </c>
      <c r="F1828" s="16">
        <v>29.8</v>
      </c>
      <c r="G1828" s="16">
        <v>4.3470000000000004</v>
      </c>
      <c r="H1828" s="16">
        <v>9.4700000000000006</v>
      </c>
      <c r="I1828" s="16">
        <v>355.13200000000001</v>
      </c>
      <c r="J1828" s="38">
        <v>4.6890000000000001</v>
      </c>
      <c r="K1828" s="16">
        <v>22.416</v>
      </c>
      <c r="L1828" s="16">
        <v>23.8</v>
      </c>
      <c r="M1828" s="120">
        <v>44.880582197964934</v>
      </c>
      <c r="N1828" s="16">
        <f t="shared" si="84"/>
        <v>2.0021673000519686</v>
      </c>
      <c r="O1828" s="16">
        <v>12.475</v>
      </c>
      <c r="P1828" s="124">
        <f t="shared" si="82"/>
        <v>0.55652212705210558</v>
      </c>
      <c r="Q1828" s="16">
        <v>729.93799999999999</v>
      </c>
      <c r="S1828" s="1"/>
    </row>
    <row r="1829" spans="1:19" x14ac:dyDescent="0.2">
      <c r="A1829" s="39">
        <f t="shared" si="83"/>
        <v>43874</v>
      </c>
      <c r="B1829" s="16">
        <v>0</v>
      </c>
      <c r="C1829" s="16">
        <v>89.353999999999999</v>
      </c>
      <c r="D1829" s="16">
        <v>25.492999999999999</v>
      </c>
      <c r="E1829" s="16">
        <v>23.06</v>
      </c>
      <c r="F1829" s="16">
        <v>31.53</v>
      </c>
      <c r="G1829" s="16">
        <v>4.0670000000000002</v>
      </c>
      <c r="H1829" s="16">
        <v>9.19</v>
      </c>
      <c r="I1829" s="16">
        <v>353.61900000000003</v>
      </c>
      <c r="J1829" s="38">
        <v>4.3289999999999997</v>
      </c>
      <c r="K1829" s="16">
        <v>20.027999999999999</v>
      </c>
      <c r="L1829" s="16">
        <v>23.838000000000001</v>
      </c>
      <c r="M1829" s="120">
        <v>39.92044285199588</v>
      </c>
      <c r="N1829" s="16">
        <f t="shared" si="84"/>
        <v>1.9932316183341263</v>
      </c>
      <c r="O1829" s="16">
        <v>9.9949999999999992</v>
      </c>
      <c r="P1829" s="124">
        <f t="shared" si="82"/>
        <v>0.49905132814060316</v>
      </c>
      <c r="Q1829" s="16">
        <v>729.68299999999999</v>
      </c>
      <c r="S1829" s="1"/>
    </row>
    <row r="1830" spans="1:19" x14ac:dyDescent="0.2">
      <c r="A1830" s="39">
        <f t="shared" si="83"/>
        <v>43875</v>
      </c>
      <c r="B1830" s="16">
        <v>0</v>
      </c>
      <c r="C1830" s="16">
        <v>89.403999999999996</v>
      </c>
      <c r="D1830" s="16">
        <v>25.286999999999999</v>
      </c>
      <c r="E1830" s="16">
        <v>23.27</v>
      </c>
      <c r="F1830" s="16">
        <v>29.64</v>
      </c>
      <c r="G1830" s="16">
        <v>4.6479999999999997</v>
      </c>
      <c r="H1830" s="16">
        <v>12.37</v>
      </c>
      <c r="I1830" s="16">
        <v>356.53</v>
      </c>
      <c r="J1830" s="38">
        <v>4.5819999999999999</v>
      </c>
      <c r="K1830" s="16">
        <v>21.614000000000001</v>
      </c>
      <c r="L1830" s="16">
        <v>23.96</v>
      </c>
      <c r="M1830" s="120">
        <v>43.413596081585816</v>
      </c>
      <c r="N1830" s="16">
        <f t="shared" si="84"/>
        <v>2.0085868456364309</v>
      </c>
      <c r="O1830" s="16">
        <v>11.988</v>
      </c>
      <c r="P1830" s="124">
        <f t="shared" si="82"/>
        <v>0.55464051078004994</v>
      </c>
      <c r="Q1830" s="16">
        <v>730.375</v>
      </c>
      <c r="S1830" s="1"/>
    </row>
    <row r="1831" spans="1:19" x14ac:dyDescent="0.2">
      <c r="A1831" s="39">
        <f t="shared" si="83"/>
        <v>43876</v>
      </c>
      <c r="B1831" s="16">
        <v>1.778</v>
      </c>
      <c r="C1831" s="16">
        <v>90.956999999999994</v>
      </c>
      <c r="D1831" s="16">
        <v>24.843</v>
      </c>
      <c r="E1831" s="16">
        <v>23.09</v>
      </c>
      <c r="F1831" s="16">
        <v>29.39</v>
      </c>
      <c r="G1831" s="16">
        <v>4.7279999999999998</v>
      </c>
      <c r="H1831" s="16">
        <v>11.56</v>
      </c>
      <c r="I1831" s="16">
        <v>0.28199999999999997</v>
      </c>
      <c r="J1831" s="38">
        <v>4.0060000000000002</v>
      </c>
      <c r="K1831" s="16">
        <v>19.542000000000002</v>
      </c>
      <c r="L1831" s="16">
        <v>24.021000000000001</v>
      </c>
      <c r="M1831" s="120">
        <v>39.364977056471922</v>
      </c>
      <c r="N1831" s="16">
        <f t="shared" si="84"/>
        <v>2.0143781115787491</v>
      </c>
      <c r="O1831" s="16">
        <v>11.102</v>
      </c>
      <c r="P1831" s="124">
        <f t="shared" ref="P1831:P1894" si="85">O1831/K1831</f>
        <v>0.56810971241428709</v>
      </c>
      <c r="Q1831" s="16">
        <v>730.38300000000004</v>
      </c>
      <c r="S1831" s="1"/>
    </row>
    <row r="1832" spans="1:19" x14ac:dyDescent="0.2">
      <c r="A1832" s="39">
        <f t="shared" si="83"/>
        <v>43877</v>
      </c>
      <c r="B1832" s="16">
        <v>0</v>
      </c>
      <c r="C1832" s="16">
        <v>88.257000000000005</v>
      </c>
      <c r="D1832" s="16">
        <v>24.962</v>
      </c>
      <c r="E1832" s="16">
        <v>23.04</v>
      </c>
      <c r="F1832" s="16">
        <v>29.12</v>
      </c>
      <c r="G1832" s="16">
        <v>4.4000000000000004</v>
      </c>
      <c r="H1832" s="16">
        <v>12.11</v>
      </c>
      <c r="I1832" s="16">
        <v>8.0709999999999997</v>
      </c>
      <c r="J1832" s="38">
        <v>3.6160000000000001</v>
      </c>
      <c r="K1832" s="16">
        <v>16.218</v>
      </c>
      <c r="L1832" s="16">
        <v>24.126000000000001</v>
      </c>
      <c r="M1832" s="120">
        <v>32.565640263105365</v>
      </c>
      <c r="N1832" s="16">
        <f t="shared" si="84"/>
        <v>2.0079936035951023</v>
      </c>
      <c r="O1832" s="16">
        <v>9.3940000000000001</v>
      </c>
      <c r="P1832" s="124">
        <f t="shared" si="85"/>
        <v>0.57923295104205208</v>
      </c>
      <c r="Q1832" s="16">
        <v>729.49199999999996</v>
      </c>
      <c r="S1832" s="1"/>
    </row>
    <row r="1833" spans="1:19" x14ac:dyDescent="0.2">
      <c r="A1833" s="39">
        <f t="shared" si="83"/>
        <v>43878</v>
      </c>
      <c r="B1833" s="16">
        <v>0.50800000000000001</v>
      </c>
      <c r="C1833" s="16">
        <v>92.087999999999994</v>
      </c>
      <c r="D1833" s="16">
        <v>24.602</v>
      </c>
      <c r="E1833" s="16">
        <v>22.99</v>
      </c>
      <c r="F1833" s="16">
        <v>28</v>
      </c>
      <c r="G1833" s="16">
        <v>4.3559999999999999</v>
      </c>
      <c r="H1833" s="16">
        <v>11.27</v>
      </c>
      <c r="I1833" s="16">
        <v>4.3630000000000004</v>
      </c>
      <c r="J1833" s="38">
        <v>2.9689999999999999</v>
      </c>
      <c r="K1833" s="16">
        <v>13.586</v>
      </c>
      <c r="L1833" s="16">
        <v>24.15</v>
      </c>
      <c r="M1833" s="120">
        <v>27.316233615314232</v>
      </c>
      <c r="N1833" s="16">
        <f t="shared" si="84"/>
        <v>2.0106163414775673</v>
      </c>
      <c r="O1833" s="16">
        <v>8.4879999999999995</v>
      </c>
      <c r="P1833" s="124">
        <f t="shared" si="85"/>
        <v>0.6247607831591343</v>
      </c>
      <c r="Q1833" s="16">
        <v>728.71699999999998</v>
      </c>
      <c r="S1833" s="1"/>
    </row>
    <row r="1834" spans="1:19" x14ac:dyDescent="0.2">
      <c r="A1834" s="39">
        <f t="shared" si="83"/>
        <v>43879</v>
      </c>
      <c r="B1834" s="16">
        <v>0</v>
      </c>
      <c r="C1834" s="16">
        <v>94.364000000000004</v>
      </c>
      <c r="D1834" s="16">
        <v>24.606999999999999</v>
      </c>
      <c r="E1834" s="16">
        <v>23.41</v>
      </c>
      <c r="F1834" s="16">
        <v>27.56</v>
      </c>
      <c r="G1834" s="16">
        <v>4.9960000000000004</v>
      </c>
      <c r="H1834" s="16">
        <v>10.86</v>
      </c>
      <c r="I1834" s="16">
        <v>355.08499999999998</v>
      </c>
      <c r="J1834" s="38">
        <v>2.5350000000000001</v>
      </c>
      <c r="K1834" s="16">
        <v>12.019</v>
      </c>
      <c r="L1834" s="16">
        <v>24.181999999999999</v>
      </c>
      <c r="M1834" s="120">
        <v>24.128590893263993</v>
      </c>
      <c r="N1834" s="16">
        <f t="shared" si="84"/>
        <v>2.0075373070358595</v>
      </c>
      <c r="O1834" s="16">
        <v>8.1150000000000002</v>
      </c>
      <c r="P1834" s="124">
        <f t="shared" si="85"/>
        <v>0.67518096347449874</v>
      </c>
      <c r="Q1834" s="16">
        <v>728.79200000000003</v>
      </c>
      <c r="S1834" s="1"/>
    </row>
    <row r="1835" spans="1:19" x14ac:dyDescent="0.2">
      <c r="A1835" s="39">
        <f t="shared" si="83"/>
        <v>43880</v>
      </c>
      <c r="B1835" s="16">
        <v>0</v>
      </c>
      <c r="C1835" s="16">
        <v>92.957999999999998</v>
      </c>
      <c r="D1835" s="16">
        <v>25.367999999999999</v>
      </c>
      <c r="E1835" s="16">
        <v>23.9</v>
      </c>
      <c r="F1835" s="16">
        <v>28.7</v>
      </c>
      <c r="G1835" s="16">
        <v>5.7629999999999999</v>
      </c>
      <c r="H1835" s="16">
        <v>12.29</v>
      </c>
      <c r="I1835" s="16">
        <v>352.60300000000001</v>
      </c>
      <c r="J1835" s="38">
        <v>3.9340000000000002</v>
      </c>
      <c r="K1835" s="16">
        <v>18.602</v>
      </c>
      <c r="L1835" s="16">
        <v>24.196000000000002</v>
      </c>
      <c r="M1835" s="120">
        <v>37.196509093171194</v>
      </c>
      <c r="N1835" s="16">
        <f t="shared" si="84"/>
        <v>1.9995973063741099</v>
      </c>
      <c r="O1835" s="16">
        <v>12.122</v>
      </c>
      <c r="P1835" s="124">
        <f t="shared" si="85"/>
        <v>0.65165036017632516</v>
      </c>
      <c r="Q1835" s="16">
        <v>729.68299999999999</v>
      </c>
      <c r="S1835" s="1"/>
    </row>
    <row r="1836" spans="1:19" x14ac:dyDescent="0.2">
      <c r="A1836" s="39">
        <f t="shared" si="83"/>
        <v>43881</v>
      </c>
      <c r="B1836" s="16">
        <v>0</v>
      </c>
      <c r="C1836" s="16">
        <v>90.968999999999994</v>
      </c>
      <c r="D1836" s="16">
        <v>25.044</v>
      </c>
      <c r="E1836" s="16">
        <v>23.36</v>
      </c>
      <c r="F1836" s="16">
        <v>29.16</v>
      </c>
      <c r="G1836" s="16">
        <v>4.6790000000000003</v>
      </c>
      <c r="H1836" s="16">
        <v>11.51</v>
      </c>
      <c r="I1836" s="16">
        <v>359.52800000000002</v>
      </c>
      <c r="J1836" s="38">
        <v>3.9809999999999999</v>
      </c>
      <c r="K1836" s="16">
        <v>18.343</v>
      </c>
      <c r="L1836" s="16">
        <v>24.356000000000002</v>
      </c>
      <c r="M1836" s="120">
        <v>36.808572956617674</v>
      </c>
      <c r="N1836" s="16">
        <f t="shared" si="84"/>
        <v>2.0066822742527215</v>
      </c>
      <c r="O1836" s="16">
        <v>10.749000000000001</v>
      </c>
      <c r="P1836" s="124">
        <f t="shared" si="85"/>
        <v>0.58600010903341881</v>
      </c>
      <c r="Q1836" s="16">
        <v>730.35799999999995</v>
      </c>
      <c r="S1836" s="1"/>
    </row>
    <row r="1837" spans="1:19" x14ac:dyDescent="0.2">
      <c r="A1837" s="39">
        <f t="shared" si="83"/>
        <v>43882</v>
      </c>
      <c r="B1837" s="16">
        <v>5.7149999999999999</v>
      </c>
      <c r="C1837" s="16">
        <v>90.894000000000005</v>
      </c>
      <c r="D1837" s="16">
        <v>24.765000000000001</v>
      </c>
      <c r="E1837" s="16">
        <v>22.86</v>
      </c>
      <c r="F1837" s="16">
        <v>29.46</v>
      </c>
      <c r="G1837" s="16">
        <v>4.484</v>
      </c>
      <c r="H1837" s="16">
        <v>12.07</v>
      </c>
      <c r="I1837" s="16">
        <v>3.1579999999999999</v>
      </c>
      <c r="J1837" s="38">
        <v>3.726</v>
      </c>
      <c r="K1837" s="16">
        <v>17.006</v>
      </c>
      <c r="L1837" s="16">
        <v>24.443999999999999</v>
      </c>
      <c r="M1837" s="120">
        <v>34.063643990402682</v>
      </c>
      <c r="N1837" s="16">
        <f t="shared" si="84"/>
        <v>2.0030368099731084</v>
      </c>
      <c r="O1837" s="16">
        <v>8.9570000000000007</v>
      </c>
      <c r="P1837" s="124">
        <f t="shared" si="85"/>
        <v>0.52669646007291548</v>
      </c>
      <c r="Q1837" s="16">
        <v>731.68299999999999</v>
      </c>
      <c r="S1837" s="1"/>
    </row>
    <row r="1838" spans="1:19" x14ac:dyDescent="0.2">
      <c r="A1838" s="39">
        <f t="shared" si="83"/>
        <v>43883</v>
      </c>
      <c r="B1838" s="16">
        <v>0</v>
      </c>
      <c r="C1838" s="16">
        <v>89.069000000000003</v>
      </c>
      <c r="D1838" s="16">
        <v>24.507000000000001</v>
      </c>
      <c r="E1838" s="16">
        <v>22.76</v>
      </c>
      <c r="F1838" s="16">
        <v>28.2</v>
      </c>
      <c r="G1838" s="16">
        <v>5.5510000000000002</v>
      </c>
      <c r="H1838" s="16">
        <v>13.68</v>
      </c>
      <c r="I1838" s="16">
        <v>355.30799999999999</v>
      </c>
      <c r="J1838" s="38">
        <v>4.8179999999999996</v>
      </c>
      <c r="K1838" s="16">
        <v>23.350999999999999</v>
      </c>
      <c r="L1838" s="16">
        <v>24.596</v>
      </c>
      <c r="M1838" s="120">
        <v>46.951245326838354</v>
      </c>
      <c r="N1838" s="16">
        <f t="shared" si="84"/>
        <v>2.0106738609412167</v>
      </c>
      <c r="O1838" s="16">
        <v>12.698</v>
      </c>
      <c r="P1838" s="124">
        <f t="shared" si="85"/>
        <v>0.54378827459209456</v>
      </c>
      <c r="Q1838" s="16">
        <v>732.61699999999996</v>
      </c>
      <c r="S1838" s="1"/>
    </row>
    <row r="1839" spans="1:19" x14ac:dyDescent="0.2">
      <c r="A1839" s="39">
        <f t="shared" si="83"/>
        <v>43884</v>
      </c>
      <c r="B1839" s="16">
        <v>0</v>
      </c>
      <c r="C1839" s="16">
        <v>83.495000000000005</v>
      </c>
      <c r="D1839" s="16">
        <v>24.347000000000001</v>
      </c>
      <c r="E1839" s="16">
        <v>22.1</v>
      </c>
      <c r="F1839" s="16">
        <v>28.17</v>
      </c>
      <c r="G1839" s="16">
        <v>5.1340000000000003</v>
      </c>
      <c r="H1839" s="16">
        <v>11.96</v>
      </c>
      <c r="I1839" s="16">
        <v>356.97500000000002</v>
      </c>
      <c r="J1839" s="38">
        <v>5.4320000000000004</v>
      </c>
      <c r="K1839" s="16">
        <v>24.065000000000001</v>
      </c>
      <c r="L1839" s="16">
        <v>24.811</v>
      </c>
      <c r="M1839" s="120">
        <v>48.330017012165982</v>
      </c>
      <c r="N1839" s="16">
        <f t="shared" si="84"/>
        <v>2.0083115317750253</v>
      </c>
      <c r="O1839" s="16">
        <v>12.234999999999999</v>
      </c>
      <c r="P1839" s="124">
        <f t="shared" si="85"/>
        <v>0.5084147101599833</v>
      </c>
      <c r="Q1839" s="16">
        <v>732.18799999999999</v>
      </c>
      <c r="S1839" s="1"/>
    </row>
    <row r="1840" spans="1:19" x14ac:dyDescent="0.2">
      <c r="A1840" s="39">
        <f t="shared" si="83"/>
        <v>43885</v>
      </c>
      <c r="B1840" s="16">
        <v>0</v>
      </c>
      <c r="C1840" s="16">
        <v>85.159000000000006</v>
      </c>
      <c r="D1840" s="16">
        <v>24.314</v>
      </c>
      <c r="E1840" s="16">
        <v>21.92</v>
      </c>
      <c r="F1840" s="16">
        <v>29.91</v>
      </c>
      <c r="G1840" s="16">
        <v>4.1109999999999998</v>
      </c>
      <c r="H1840" s="16">
        <v>9.4700000000000006</v>
      </c>
      <c r="I1840" s="16">
        <v>355.96100000000001</v>
      </c>
      <c r="J1840" s="38">
        <v>4.17</v>
      </c>
      <c r="K1840" s="16">
        <v>17.446999999999999</v>
      </c>
      <c r="L1840" s="16">
        <v>24.802</v>
      </c>
      <c r="M1840" s="120">
        <v>34.671727404448042</v>
      </c>
      <c r="N1840" s="16">
        <f t="shared" si="84"/>
        <v>1.9872601252047941</v>
      </c>
      <c r="O1840" s="16">
        <v>7.5609999999999999</v>
      </c>
      <c r="P1840" s="124">
        <f t="shared" si="85"/>
        <v>0.43336963374792231</v>
      </c>
      <c r="Q1840" s="16">
        <v>731.48299999999995</v>
      </c>
      <c r="S1840" s="1"/>
    </row>
    <row r="1841" spans="1:19" x14ac:dyDescent="0.2">
      <c r="A1841" s="39">
        <f t="shared" si="83"/>
        <v>43886</v>
      </c>
      <c r="B1841" s="16">
        <v>0</v>
      </c>
      <c r="C1841" s="16">
        <v>82.594999999999999</v>
      </c>
      <c r="D1841" s="16">
        <v>24.747</v>
      </c>
      <c r="E1841" s="16">
        <v>21.97</v>
      </c>
      <c r="F1841" s="16">
        <v>29.92</v>
      </c>
      <c r="G1841" s="16">
        <v>3.4420000000000002</v>
      </c>
      <c r="H1841" s="16">
        <v>9.2899999999999991</v>
      </c>
      <c r="I1841" s="16">
        <v>0.317</v>
      </c>
      <c r="J1841" s="38">
        <v>5.3330000000000002</v>
      </c>
      <c r="K1841" s="16">
        <v>23.736000000000001</v>
      </c>
      <c r="L1841" s="16">
        <v>24.92</v>
      </c>
      <c r="M1841" s="120">
        <v>47.987613691640021</v>
      </c>
      <c r="N1841" s="16">
        <f t="shared" si="84"/>
        <v>2.0217228552258182</v>
      </c>
      <c r="O1841" s="16">
        <v>12.516</v>
      </c>
      <c r="P1841" s="124">
        <f t="shared" si="85"/>
        <v>0.52730030333670375</v>
      </c>
      <c r="Q1841" s="16">
        <v>731.22500000000002</v>
      </c>
      <c r="S1841" s="1"/>
    </row>
    <row r="1842" spans="1:19" x14ac:dyDescent="0.2">
      <c r="A1842" s="39">
        <f t="shared" si="83"/>
        <v>43887</v>
      </c>
      <c r="B1842" s="16">
        <v>0</v>
      </c>
      <c r="C1842" s="16">
        <v>88.135999999999996</v>
      </c>
      <c r="D1842" s="16">
        <v>25.495999999999999</v>
      </c>
      <c r="E1842" s="16">
        <v>22.68</v>
      </c>
      <c r="F1842" s="16">
        <v>29.96</v>
      </c>
      <c r="G1842" s="16">
        <v>2.694</v>
      </c>
      <c r="H1842" s="16">
        <v>9.2100000000000009</v>
      </c>
      <c r="I1842" s="16">
        <v>0.46800000000000003</v>
      </c>
      <c r="J1842" s="38">
        <v>4.7160000000000002</v>
      </c>
      <c r="K1842" s="16">
        <v>22.952999999999999</v>
      </c>
      <c r="L1842" s="16">
        <v>24.716000000000001</v>
      </c>
      <c r="M1842" s="120">
        <v>46.571689993234877</v>
      </c>
      <c r="N1842" s="16">
        <f t="shared" si="84"/>
        <v>2.0290023087716151</v>
      </c>
      <c r="O1842" s="16">
        <v>12.621</v>
      </c>
      <c r="P1842" s="124">
        <f t="shared" si="85"/>
        <v>0.54986276303751147</v>
      </c>
      <c r="Q1842" s="16">
        <v>731.779</v>
      </c>
      <c r="S1842" s="1"/>
    </row>
    <row r="1843" spans="1:19" x14ac:dyDescent="0.2">
      <c r="A1843" s="39">
        <f t="shared" si="83"/>
        <v>43888</v>
      </c>
      <c r="B1843" s="16">
        <v>0</v>
      </c>
      <c r="C1843" s="16">
        <v>83.811000000000007</v>
      </c>
      <c r="D1843" s="16">
        <v>25.754999999999999</v>
      </c>
      <c r="E1843" s="16">
        <v>23.11</v>
      </c>
      <c r="F1843" s="16">
        <v>31.83</v>
      </c>
      <c r="G1843" s="16">
        <v>2.7589999999999999</v>
      </c>
      <c r="H1843" s="16">
        <v>7</v>
      </c>
      <c r="I1843" s="16">
        <v>12.259</v>
      </c>
      <c r="J1843" s="38">
        <v>4.1230000000000002</v>
      </c>
      <c r="K1843" s="16">
        <v>17.297000000000001</v>
      </c>
      <c r="L1843" s="16">
        <v>24.885999999999999</v>
      </c>
      <c r="M1843" s="120">
        <v>34.827506659282342</v>
      </c>
      <c r="N1843" s="16">
        <f t="shared" si="84"/>
        <v>2.0134998357681875</v>
      </c>
      <c r="O1843" s="16">
        <v>8.016</v>
      </c>
      <c r="P1843" s="124">
        <f t="shared" si="85"/>
        <v>0.46343296525409028</v>
      </c>
      <c r="Q1843" s="16">
        <v>732.29600000000005</v>
      </c>
      <c r="S1843" s="1"/>
    </row>
    <row r="1844" spans="1:19" x14ac:dyDescent="0.2">
      <c r="A1844" s="39">
        <f t="shared" si="83"/>
        <v>43889</v>
      </c>
      <c r="B1844" s="16">
        <v>0</v>
      </c>
      <c r="C1844" s="16">
        <v>89.622</v>
      </c>
      <c r="D1844" s="16">
        <v>24.893000000000001</v>
      </c>
      <c r="E1844" s="16">
        <v>23.04</v>
      </c>
      <c r="F1844" s="16">
        <v>29.55</v>
      </c>
      <c r="G1844" s="16">
        <v>5.0709999999999997</v>
      </c>
      <c r="H1844" s="16">
        <v>12.03</v>
      </c>
      <c r="I1844" s="16">
        <v>352.315</v>
      </c>
      <c r="J1844" s="38">
        <v>4.57</v>
      </c>
      <c r="K1844" s="16">
        <v>22.206</v>
      </c>
      <c r="L1844" s="16">
        <v>24.923999999999999</v>
      </c>
      <c r="M1844" s="120">
        <v>44.668902123453542</v>
      </c>
      <c r="N1844" s="16">
        <f t="shared" si="84"/>
        <v>2.0115690409553069</v>
      </c>
      <c r="O1844" s="16">
        <v>12.206</v>
      </c>
      <c r="P1844" s="124">
        <f t="shared" si="85"/>
        <v>0.54967126001981448</v>
      </c>
      <c r="Q1844" s="16">
        <v>732.596</v>
      </c>
      <c r="S1844" s="1"/>
    </row>
    <row r="1845" spans="1:19" x14ac:dyDescent="0.2">
      <c r="A1845" s="39">
        <f t="shared" si="83"/>
        <v>43890</v>
      </c>
      <c r="B1845" s="16">
        <v>0.50800000000000001</v>
      </c>
      <c r="C1845" s="16">
        <v>81.879000000000005</v>
      </c>
      <c r="D1845" s="16">
        <v>25.321000000000002</v>
      </c>
      <c r="E1845" s="16">
        <v>22.63</v>
      </c>
      <c r="F1845" s="16">
        <v>30.84</v>
      </c>
      <c r="G1845" s="16">
        <v>4.8470000000000004</v>
      </c>
      <c r="H1845" s="16">
        <v>12.58</v>
      </c>
      <c r="I1845" s="16">
        <v>9.7669999999999995</v>
      </c>
      <c r="J1845" s="38">
        <v>5.2130000000000001</v>
      </c>
      <c r="K1845" s="16">
        <v>20.690999999999999</v>
      </c>
      <c r="L1845" s="16">
        <v>25.196999999999999</v>
      </c>
      <c r="M1845" s="120">
        <v>41.399870572754438</v>
      </c>
      <c r="N1845" s="16">
        <f t="shared" si="84"/>
        <v>2.0008636882100643</v>
      </c>
      <c r="O1845" s="16">
        <v>9.6319999999999997</v>
      </c>
      <c r="P1845" s="124">
        <f t="shared" si="85"/>
        <v>0.46551640810014017</v>
      </c>
      <c r="Q1845" s="16">
        <v>732.79200000000003</v>
      </c>
      <c r="S1845" s="1"/>
    </row>
    <row r="1846" spans="1:19" x14ac:dyDescent="0.2">
      <c r="A1846" s="39">
        <f t="shared" si="83"/>
        <v>43891</v>
      </c>
      <c r="B1846" s="16">
        <v>0</v>
      </c>
      <c r="C1846" s="16">
        <v>84.156999999999996</v>
      </c>
      <c r="D1846" s="16">
        <v>24.788</v>
      </c>
      <c r="E1846" s="16">
        <v>22.79</v>
      </c>
      <c r="F1846" s="16">
        <v>29.02</v>
      </c>
      <c r="G1846" s="16">
        <v>5.1790000000000003</v>
      </c>
      <c r="H1846" s="16">
        <v>11.45</v>
      </c>
      <c r="I1846" s="16">
        <v>353.54500000000002</v>
      </c>
      <c r="J1846" s="38">
        <v>5.13</v>
      </c>
      <c r="K1846" s="16">
        <v>22.382000000000001</v>
      </c>
      <c r="L1846" s="16">
        <v>25.213999999999999</v>
      </c>
      <c r="M1846" s="120">
        <v>44.70804133723054</v>
      </c>
      <c r="N1846" s="16">
        <f t="shared" si="84"/>
        <v>1.9974998363520033</v>
      </c>
      <c r="O1846" s="16">
        <v>11.282999999999999</v>
      </c>
      <c r="P1846" s="124">
        <f t="shared" si="85"/>
        <v>0.50411044589402187</v>
      </c>
      <c r="Q1846" s="16">
        <v>732.13300000000004</v>
      </c>
      <c r="S1846" s="1"/>
    </row>
    <row r="1847" spans="1:19" x14ac:dyDescent="0.2">
      <c r="A1847" s="39">
        <f t="shared" si="83"/>
        <v>43892</v>
      </c>
      <c r="B1847" s="16">
        <v>0</v>
      </c>
      <c r="C1847" s="16">
        <v>83.441000000000003</v>
      </c>
      <c r="D1847" s="16">
        <v>25.358000000000001</v>
      </c>
      <c r="E1847" s="16">
        <v>22.83</v>
      </c>
      <c r="F1847" s="16">
        <v>30.39</v>
      </c>
      <c r="G1847" s="16">
        <v>4.1139999999999999</v>
      </c>
      <c r="H1847" s="16">
        <v>9.7799999999999994</v>
      </c>
      <c r="I1847" s="16">
        <v>7.2850000000000001</v>
      </c>
      <c r="J1847" s="38">
        <v>4.6360000000000001</v>
      </c>
      <c r="K1847" s="16">
        <v>18.837</v>
      </c>
      <c r="L1847" s="16">
        <v>25.198</v>
      </c>
      <c r="M1847" s="120">
        <v>37.749642087874008</v>
      </c>
      <c r="N1847" s="16">
        <f t="shared" si="84"/>
        <v>2.0040156122457935</v>
      </c>
      <c r="O1847" s="16">
        <v>8.91</v>
      </c>
      <c r="P1847" s="124">
        <f t="shared" si="85"/>
        <v>0.47300525561395129</v>
      </c>
      <c r="Q1847" s="16">
        <v>731.15800000000002</v>
      </c>
      <c r="S1847" s="1"/>
    </row>
    <row r="1848" spans="1:19" x14ac:dyDescent="0.2">
      <c r="A1848" s="39">
        <f t="shared" si="83"/>
        <v>43893</v>
      </c>
      <c r="B1848" s="16">
        <v>0</v>
      </c>
      <c r="C1848" s="16">
        <v>89.748000000000005</v>
      </c>
      <c r="D1848" s="16">
        <v>24.776</v>
      </c>
      <c r="E1848" s="16">
        <v>22.67</v>
      </c>
      <c r="F1848" s="16">
        <v>28.21</v>
      </c>
      <c r="G1848" s="16">
        <v>4.2809999999999997</v>
      </c>
      <c r="H1848" s="16">
        <v>11.13</v>
      </c>
      <c r="I1848" s="16">
        <v>352.59100000000001</v>
      </c>
      <c r="J1848" s="38">
        <v>3.3039999999999998</v>
      </c>
      <c r="K1848" s="16">
        <v>14.084</v>
      </c>
      <c r="L1848" s="16">
        <v>25.184999999999999</v>
      </c>
      <c r="M1848" s="120">
        <v>28.027219465581251</v>
      </c>
      <c r="N1848" s="16">
        <f t="shared" si="84"/>
        <v>1.9900042222082683</v>
      </c>
      <c r="O1848" s="16">
        <v>6.7750000000000004</v>
      </c>
      <c r="P1848" s="124">
        <f t="shared" si="85"/>
        <v>0.48104231752343091</v>
      </c>
      <c r="Q1848" s="16">
        <v>730.58799999999997</v>
      </c>
      <c r="S1848" s="1"/>
    </row>
    <row r="1849" spans="1:19" x14ac:dyDescent="0.2">
      <c r="A1849" s="39">
        <f t="shared" si="83"/>
        <v>43894</v>
      </c>
      <c r="B1849" s="16">
        <v>0</v>
      </c>
      <c r="C1849" s="16">
        <v>86.662999999999997</v>
      </c>
      <c r="D1849" s="16">
        <v>25.484000000000002</v>
      </c>
      <c r="E1849" s="16">
        <v>22.9</v>
      </c>
      <c r="F1849" s="16">
        <v>31.02</v>
      </c>
      <c r="G1849" s="16">
        <v>4.141</v>
      </c>
      <c r="H1849" s="16">
        <v>10.130000000000001</v>
      </c>
      <c r="I1849" s="16">
        <v>355.20499999999998</v>
      </c>
      <c r="J1849" s="38">
        <v>4.4459999999999997</v>
      </c>
      <c r="K1849" s="16">
        <v>18.954999999999998</v>
      </c>
      <c r="L1849" s="16">
        <v>25.253</v>
      </c>
      <c r="M1849" s="120">
        <v>37.610192438787735</v>
      </c>
      <c r="N1849" s="16">
        <f t="shared" si="84"/>
        <v>1.9841831938162879</v>
      </c>
      <c r="O1849" s="16">
        <v>8.9550000000000001</v>
      </c>
      <c r="P1849" s="124">
        <f t="shared" si="85"/>
        <v>0.4724347137958323</v>
      </c>
      <c r="Q1849" s="16">
        <v>730.67499999999995</v>
      </c>
      <c r="S1849" s="1"/>
    </row>
    <row r="1850" spans="1:19" x14ac:dyDescent="0.2">
      <c r="A1850" s="39">
        <f t="shared" si="83"/>
        <v>43895</v>
      </c>
      <c r="B1850" s="16">
        <v>0</v>
      </c>
      <c r="C1850" s="16">
        <v>90.834000000000003</v>
      </c>
      <c r="D1850" s="16">
        <v>24.843</v>
      </c>
      <c r="E1850" s="16">
        <v>23.04</v>
      </c>
      <c r="F1850" s="16">
        <v>28.71</v>
      </c>
      <c r="G1850" s="16">
        <v>5.2990000000000004</v>
      </c>
      <c r="H1850" s="16">
        <v>11.9</v>
      </c>
      <c r="I1850" s="16">
        <v>350.43099999999998</v>
      </c>
      <c r="J1850" s="38">
        <v>3.5859999999999999</v>
      </c>
      <c r="K1850" s="16">
        <v>15.646000000000001</v>
      </c>
      <c r="L1850" s="16">
        <v>25.288</v>
      </c>
      <c r="M1850" s="120">
        <v>31.090618943897869</v>
      </c>
      <c r="N1850" s="16">
        <f t="shared" si="84"/>
        <v>1.987128911152874</v>
      </c>
      <c r="O1850" s="16">
        <v>7.4880000000000004</v>
      </c>
      <c r="P1850" s="124">
        <f t="shared" si="85"/>
        <v>0.47858877668413652</v>
      </c>
      <c r="Q1850" s="16">
        <v>731.11699999999996</v>
      </c>
      <c r="S1850" s="1"/>
    </row>
    <row r="1851" spans="1:19" x14ac:dyDescent="0.2">
      <c r="A1851" s="39">
        <f t="shared" ref="A1851:A1914" si="86">A1850+1</f>
        <v>43896</v>
      </c>
      <c r="B1851" s="16">
        <v>0</v>
      </c>
      <c r="C1851" s="16">
        <v>86.066999999999993</v>
      </c>
      <c r="D1851" s="16">
        <v>25.37</v>
      </c>
      <c r="E1851" s="16">
        <v>23.3</v>
      </c>
      <c r="F1851" s="16">
        <v>29.44</v>
      </c>
      <c r="G1851" s="16">
        <v>5.2750000000000004</v>
      </c>
      <c r="H1851" s="16">
        <v>12.03</v>
      </c>
      <c r="I1851" s="16">
        <v>358.49700000000001</v>
      </c>
      <c r="J1851" s="38">
        <v>5.3310000000000004</v>
      </c>
      <c r="K1851" s="16">
        <v>23.321000000000002</v>
      </c>
      <c r="L1851" s="16">
        <v>25.399000000000001</v>
      </c>
      <c r="M1851" s="120">
        <v>46.343593912945053</v>
      </c>
      <c r="N1851" s="16">
        <f t="shared" si="84"/>
        <v>1.9872044043113524</v>
      </c>
      <c r="O1851" s="16">
        <v>12.076000000000001</v>
      </c>
      <c r="P1851" s="124">
        <f t="shared" si="85"/>
        <v>0.51781656018181033</v>
      </c>
      <c r="Q1851" s="16">
        <v>731.50400000000002</v>
      </c>
      <c r="S1851" s="1"/>
    </row>
    <row r="1852" spans="1:19" x14ac:dyDescent="0.2">
      <c r="A1852" s="39">
        <f t="shared" si="86"/>
        <v>43897</v>
      </c>
      <c r="B1852" s="16">
        <v>0</v>
      </c>
      <c r="C1852" s="16">
        <v>86.141999999999996</v>
      </c>
      <c r="D1852" s="16">
        <v>25.216999999999999</v>
      </c>
      <c r="E1852" s="16">
        <v>22.46</v>
      </c>
      <c r="F1852" s="16">
        <v>29.51</v>
      </c>
      <c r="G1852" s="16">
        <v>4.6749999999999998</v>
      </c>
      <c r="H1852" s="16">
        <v>13.37</v>
      </c>
      <c r="I1852" s="16">
        <v>1.4830000000000001</v>
      </c>
      <c r="J1852" s="38">
        <v>4.8849999999999998</v>
      </c>
      <c r="K1852" s="16">
        <v>21.574999999999999</v>
      </c>
      <c r="L1852" s="16">
        <v>25.463000000000001</v>
      </c>
      <c r="M1852" s="120">
        <v>43.004405537550745</v>
      </c>
      <c r="N1852" s="16">
        <f t="shared" si="84"/>
        <v>1.9932517051008458</v>
      </c>
      <c r="O1852" s="16">
        <v>11.855</v>
      </c>
      <c r="P1852" s="124">
        <f t="shared" si="85"/>
        <v>0.54947856315179611</v>
      </c>
      <c r="Q1852" s="16">
        <v>731.49599999999998</v>
      </c>
      <c r="S1852" s="1"/>
    </row>
    <row r="1853" spans="1:19" x14ac:dyDescent="0.2">
      <c r="A1853" s="39">
        <f t="shared" si="86"/>
        <v>43898</v>
      </c>
      <c r="B1853" s="16">
        <v>0</v>
      </c>
      <c r="C1853" s="16">
        <v>78.914000000000001</v>
      </c>
      <c r="D1853" s="16">
        <v>25.158000000000001</v>
      </c>
      <c r="E1853" s="16">
        <v>22.51</v>
      </c>
      <c r="F1853" s="16">
        <v>30.09</v>
      </c>
      <c r="G1853" s="16">
        <v>4.4279999999999999</v>
      </c>
      <c r="H1853" s="16">
        <v>12.13</v>
      </c>
      <c r="I1853" s="16">
        <v>15.711</v>
      </c>
      <c r="J1853" s="38">
        <v>4.9969999999999999</v>
      </c>
      <c r="K1853" s="16">
        <v>19.215</v>
      </c>
      <c r="L1853" s="16">
        <v>25.649000000000001</v>
      </c>
      <c r="M1853" s="120">
        <v>38.282039075277751</v>
      </c>
      <c r="N1853" s="16">
        <f t="shared" si="84"/>
        <v>1.9922997176829431</v>
      </c>
      <c r="O1853" s="16">
        <v>8.9109999999999996</v>
      </c>
      <c r="P1853" s="124">
        <f t="shared" si="85"/>
        <v>0.46375227686703097</v>
      </c>
      <c r="Q1853" s="16">
        <v>731.529</v>
      </c>
      <c r="S1853" s="1"/>
    </row>
    <row r="1854" spans="1:19" x14ac:dyDescent="0.2">
      <c r="A1854" s="39">
        <f t="shared" si="86"/>
        <v>43899</v>
      </c>
      <c r="B1854" s="16">
        <v>0</v>
      </c>
      <c r="C1854" s="16">
        <v>76.888999999999996</v>
      </c>
      <c r="D1854" s="16">
        <v>25.753</v>
      </c>
      <c r="E1854" s="16">
        <v>23.08</v>
      </c>
      <c r="F1854" s="16">
        <v>30.38</v>
      </c>
      <c r="G1854" s="16">
        <v>5.1349999999999998</v>
      </c>
      <c r="H1854" s="16">
        <v>12.68</v>
      </c>
      <c r="I1854" s="16">
        <v>15.199</v>
      </c>
      <c r="J1854" s="38">
        <v>6.55</v>
      </c>
      <c r="K1854" s="16">
        <v>25.207000000000001</v>
      </c>
      <c r="L1854" s="16">
        <v>25.713000000000001</v>
      </c>
      <c r="M1854" s="120">
        <v>50.529329786324084</v>
      </c>
      <c r="N1854" s="16">
        <f t="shared" si="84"/>
        <v>2.0045753079035222</v>
      </c>
      <c r="O1854" s="16">
        <v>12.87</v>
      </c>
      <c r="P1854" s="124">
        <f t="shared" si="85"/>
        <v>0.5105724600309437</v>
      </c>
      <c r="Q1854" s="16">
        <v>731.85400000000004</v>
      </c>
      <c r="S1854" s="1"/>
    </row>
    <row r="1855" spans="1:19" x14ac:dyDescent="0.2">
      <c r="A1855" s="39">
        <f t="shared" si="86"/>
        <v>43900</v>
      </c>
      <c r="B1855" s="16">
        <v>0</v>
      </c>
      <c r="C1855" s="16">
        <v>85.022000000000006</v>
      </c>
      <c r="D1855" s="16">
        <v>25.244</v>
      </c>
      <c r="E1855" s="16">
        <v>23.01</v>
      </c>
      <c r="F1855" s="16">
        <v>30.34</v>
      </c>
      <c r="G1855" s="16">
        <v>5.3150000000000004</v>
      </c>
      <c r="H1855" s="16">
        <v>12.94</v>
      </c>
      <c r="I1855" s="16">
        <v>356.30099999999999</v>
      </c>
      <c r="J1855" s="38">
        <v>5.5780000000000003</v>
      </c>
      <c r="K1855" s="16">
        <v>24.256</v>
      </c>
      <c r="L1855" s="16">
        <v>25.657</v>
      </c>
      <c r="M1855" s="120">
        <v>48.717866748689097</v>
      </c>
      <c r="N1855" s="16">
        <f t="shared" si="84"/>
        <v>2.0084872505231322</v>
      </c>
      <c r="O1855" s="16">
        <v>12.884</v>
      </c>
      <c r="P1855" s="124">
        <f t="shared" si="85"/>
        <v>0.53116754617414252</v>
      </c>
      <c r="Q1855" s="16">
        <v>731.86699999999996</v>
      </c>
      <c r="S1855" s="1"/>
    </row>
    <row r="1856" spans="1:19" x14ac:dyDescent="0.2">
      <c r="A1856" s="39">
        <f t="shared" si="86"/>
        <v>43901</v>
      </c>
      <c r="B1856" s="16">
        <v>0</v>
      </c>
      <c r="C1856" s="16">
        <v>84.896000000000001</v>
      </c>
      <c r="D1856" s="16">
        <v>24.981999999999999</v>
      </c>
      <c r="E1856" s="16">
        <v>22.15</v>
      </c>
      <c r="F1856" s="16">
        <v>31.09</v>
      </c>
      <c r="G1856" s="16">
        <v>4.4630000000000001</v>
      </c>
      <c r="H1856" s="16">
        <v>11.88</v>
      </c>
      <c r="I1856" s="16">
        <v>355.36</v>
      </c>
      <c r="J1856" s="38">
        <v>5.234</v>
      </c>
      <c r="K1856" s="16">
        <v>23.155000000000001</v>
      </c>
      <c r="L1856" s="16">
        <v>25.696000000000002</v>
      </c>
      <c r="M1856" s="120">
        <v>46.415133138126862</v>
      </c>
      <c r="N1856" s="16">
        <f t="shared" si="84"/>
        <v>2.004540407606429</v>
      </c>
      <c r="O1856" s="16">
        <v>11.907</v>
      </c>
      <c r="P1856" s="124">
        <f t="shared" si="85"/>
        <v>0.51423018786439212</v>
      </c>
      <c r="Q1856" s="16">
        <v>730.88800000000003</v>
      </c>
      <c r="S1856" s="1"/>
    </row>
    <row r="1857" spans="1:19" x14ac:dyDescent="0.2">
      <c r="A1857" s="39">
        <f t="shared" si="86"/>
        <v>43902</v>
      </c>
      <c r="B1857" s="16">
        <v>0</v>
      </c>
      <c r="C1857" s="16">
        <v>83.602999999999994</v>
      </c>
      <c r="D1857" s="16">
        <v>24.885999999999999</v>
      </c>
      <c r="E1857" s="16">
        <v>22.56</v>
      </c>
      <c r="F1857" s="16">
        <v>29.44</v>
      </c>
      <c r="G1857" s="16">
        <v>4.6900000000000004</v>
      </c>
      <c r="H1857" s="16">
        <v>12.09</v>
      </c>
      <c r="I1857" s="16">
        <v>357.64499999999998</v>
      </c>
      <c r="J1857" s="38">
        <v>5.69</v>
      </c>
      <c r="K1857" s="16">
        <v>24.797999999999998</v>
      </c>
      <c r="L1857" s="16">
        <v>25.841000000000001</v>
      </c>
      <c r="M1857" s="120">
        <v>50.265636893504187</v>
      </c>
      <c r="N1857" s="16">
        <f t="shared" si="84"/>
        <v>2.0270036653562462</v>
      </c>
      <c r="O1857" s="16">
        <v>12.307</v>
      </c>
      <c r="P1857" s="124">
        <f t="shared" si="85"/>
        <v>0.49629002338898304</v>
      </c>
      <c r="Q1857" s="16">
        <v>730.05399999999997</v>
      </c>
      <c r="S1857" s="1"/>
    </row>
    <row r="1858" spans="1:19" x14ac:dyDescent="0.2">
      <c r="A1858" s="39">
        <f t="shared" si="86"/>
        <v>43903</v>
      </c>
      <c r="B1858" s="16">
        <v>0</v>
      </c>
      <c r="C1858" s="16">
        <v>82.837999999999994</v>
      </c>
      <c r="D1858" s="16">
        <v>25.209</v>
      </c>
      <c r="E1858" s="16">
        <v>22.16</v>
      </c>
      <c r="F1858" s="16">
        <v>30.41</v>
      </c>
      <c r="G1858" s="16">
        <v>4.3140000000000001</v>
      </c>
      <c r="H1858" s="16">
        <v>10.15</v>
      </c>
      <c r="I1858" s="16">
        <v>355.959</v>
      </c>
      <c r="J1858" s="38">
        <v>5.9169999999999998</v>
      </c>
      <c r="K1858" s="16">
        <v>25.78</v>
      </c>
      <c r="L1858" s="16">
        <v>25.876999999999999</v>
      </c>
      <c r="M1858" s="120">
        <v>52.656239334996243</v>
      </c>
      <c r="N1858" s="16">
        <f t="shared" si="84"/>
        <v>2.0425228601627712</v>
      </c>
      <c r="O1858" s="16">
        <v>12.635999999999999</v>
      </c>
      <c r="P1858" s="124">
        <f t="shared" si="85"/>
        <v>0.49014740108611321</v>
      </c>
      <c r="Q1858" s="16">
        <v>731.44600000000003</v>
      </c>
      <c r="S1858" s="1"/>
    </row>
    <row r="1859" spans="1:19" x14ac:dyDescent="0.2">
      <c r="A1859" s="39">
        <f t="shared" si="86"/>
        <v>43904</v>
      </c>
      <c r="B1859" s="16">
        <v>0</v>
      </c>
      <c r="C1859" s="16">
        <v>80.424999999999997</v>
      </c>
      <c r="D1859" s="16">
        <v>25.443999999999999</v>
      </c>
      <c r="E1859" s="16">
        <v>22.7</v>
      </c>
      <c r="F1859" s="16">
        <v>31.82</v>
      </c>
      <c r="G1859" s="16">
        <v>3.9860000000000002</v>
      </c>
      <c r="H1859" s="16">
        <v>11.07</v>
      </c>
      <c r="I1859" s="16">
        <v>10.672000000000001</v>
      </c>
      <c r="J1859" s="38">
        <v>5.2880000000000003</v>
      </c>
      <c r="K1859" s="16">
        <v>21.422000000000001</v>
      </c>
      <c r="L1859" s="16">
        <v>25.923999999999999</v>
      </c>
      <c r="M1859" s="120">
        <v>43.707356184989372</v>
      </c>
      <c r="N1859" s="16">
        <f t="shared" si="84"/>
        <v>2.0403023146760044</v>
      </c>
      <c r="O1859" s="16">
        <v>10.382</v>
      </c>
      <c r="P1859" s="124">
        <f t="shared" si="85"/>
        <v>0.48464195686677247</v>
      </c>
      <c r="Q1859" s="16">
        <v>732.61300000000006</v>
      </c>
      <c r="S1859" s="1"/>
    </row>
    <row r="1860" spans="1:19" x14ac:dyDescent="0.2">
      <c r="A1860" s="39">
        <f t="shared" si="86"/>
        <v>43905</v>
      </c>
      <c r="B1860" s="16">
        <v>0</v>
      </c>
      <c r="C1860" s="16">
        <v>80.808999999999997</v>
      </c>
      <c r="D1860" s="16">
        <v>25.417999999999999</v>
      </c>
      <c r="E1860" s="16">
        <v>22.29</v>
      </c>
      <c r="F1860" s="16">
        <v>31.51</v>
      </c>
      <c r="G1860" s="16">
        <v>3.952</v>
      </c>
      <c r="H1860" s="16">
        <v>10.86</v>
      </c>
      <c r="I1860" s="16">
        <v>8.7850000000000001</v>
      </c>
      <c r="J1860" s="38">
        <v>5.1749999999999998</v>
      </c>
      <c r="K1860" s="16">
        <v>20.663</v>
      </c>
      <c r="L1860" s="16">
        <v>25.986999999999998</v>
      </c>
      <c r="M1860" s="120">
        <v>42.198984454042524</v>
      </c>
      <c r="N1860" s="16">
        <f t="shared" si="84"/>
        <v>2.0422486789934919</v>
      </c>
      <c r="O1860" s="16">
        <v>10.276</v>
      </c>
      <c r="P1860" s="124">
        <f t="shared" si="85"/>
        <v>0.49731403958766879</v>
      </c>
      <c r="Q1860" s="16">
        <v>732.42899999999997</v>
      </c>
      <c r="S1860" s="1"/>
    </row>
    <row r="1861" spans="1:19" x14ac:dyDescent="0.2">
      <c r="A1861" s="39">
        <f t="shared" si="86"/>
        <v>43906</v>
      </c>
      <c r="B1861" s="16">
        <v>0.50800000000000001</v>
      </c>
      <c r="C1861" s="16">
        <v>82.007000000000005</v>
      </c>
      <c r="D1861" s="16">
        <v>25.327000000000002</v>
      </c>
      <c r="E1861" s="16">
        <v>22.17</v>
      </c>
      <c r="F1861" s="16">
        <v>31.29</v>
      </c>
      <c r="G1861" s="16">
        <v>4.4649999999999999</v>
      </c>
      <c r="H1861" s="16">
        <v>11.29</v>
      </c>
      <c r="I1861" s="16">
        <v>6.52</v>
      </c>
      <c r="J1861" s="38">
        <v>5.5090000000000003</v>
      </c>
      <c r="K1861" s="16">
        <v>22.3</v>
      </c>
      <c r="L1861" s="16">
        <v>26.073</v>
      </c>
      <c r="M1861" s="120">
        <v>45.720736093699095</v>
      </c>
      <c r="N1861" s="16">
        <f t="shared" si="84"/>
        <v>2.0502572239326948</v>
      </c>
      <c r="O1861" s="16">
        <v>11.688000000000001</v>
      </c>
      <c r="P1861" s="124">
        <f t="shared" si="85"/>
        <v>0.52412556053811665</v>
      </c>
      <c r="Q1861" s="16">
        <v>732.14200000000005</v>
      </c>
      <c r="S1861" s="1"/>
    </row>
    <row r="1862" spans="1:19" x14ac:dyDescent="0.2">
      <c r="A1862" s="39">
        <f t="shared" si="86"/>
        <v>43907</v>
      </c>
      <c r="B1862" s="16">
        <v>0.38100000000000001</v>
      </c>
      <c r="C1862" s="16">
        <v>83.813000000000002</v>
      </c>
      <c r="D1862" s="16">
        <v>24.588000000000001</v>
      </c>
      <c r="E1862" s="16">
        <v>22.55</v>
      </c>
      <c r="F1862" s="16">
        <v>30.97</v>
      </c>
      <c r="G1862" s="16">
        <v>4.8550000000000004</v>
      </c>
      <c r="H1862" s="16">
        <v>11.41</v>
      </c>
      <c r="I1862" s="16">
        <v>2.5819999999999999</v>
      </c>
      <c r="J1862" s="38">
        <v>4.6029999999999998</v>
      </c>
      <c r="K1862" s="16">
        <v>18.887</v>
      </c>
      <c r="L1862" s="16">
        <v>26.056000000000001</v>
      </c>
      <c r="M1862" s="120">
        <v>38.645178403102797</v>
      </c>
      <c r="N1862" s="16">
        <f t="shared" si="84"/>
        <v>2.0461258221582463</v>
      </c>
      <c r="O1862" s="16">
        <v>9.5950000000000006</v>
      </c>
      <c r="P1862" s="124">
        <f t="shared" si="85"/>
        <v>0.50802139037433158</v>
      </c>
      <c r="Q1862" s="16">
        <v>732.26700000000005</v>
      </c>
      <c r="S1862" s="1"/>
    </row>
    <row r="1863" spans="1:19" x14ac:dyDescent="0.2">
      <c r="A1863" s="39">
        <f t="shared" si="86"/>
        <v>43908</v>
      </c>
      <c r="B1863" s="16">
        <v>0</v>
      </c>
      <c r="C1863" s="16">
        <v>81.558999999999997</v>
      </c>
      <c r="D1863" s="16">
        <v>25.530999999999999</v>
      </c>
      <c r="E1863" s="16">
        <v>22.41</v>
      </c>
      <c r="F1863" s="16">
        <v>32.29</v>
      </c>
      <c r="G1863" s="16">
        <v>4.1680000000000001</v>
      </c>
      <c r="H1863" s="16">
        <v>10.210000000000001</v>
      </c>
      <c r="I1863" s="16">
        <v>16.581</v>
      </c>
      <c r="J1863" s="38">
        <v>5.9909999999999997</v>
      </c>
      <c r="K1863" s="16">
        <v>22.683</v>
      </c>
      <c r="L1863" s="16">
        <v>26.146000000000001</v>
      </c>
      <c r="M1863" s="120">
        <v>46.278448290013792</v>
      </c>
      <c r="N1863" s="16">
        <f t="shared" si="84"/>
        <v>2.0402260851745266</v>
      </c>
      <c r="O1863" s="16">
        <v>11.702999999999999</v>
      </c>
      <c r="P1863" s="124">
        <f t="shared" si="85"/>
        <v>0.5159370453643698</v>
      </c>
      <c r="Q1863" s="16">
        <v>732.26300000000003</v>
      </c>
      <c r="S1863" s="1"/>
    </row>
    <row r="1864" spans="1:19" x14ac:dyDescent="0.2">
      <c r="A1864" s="39">
        <f t="shared" si="86"/>
        <v>43909</v>
      </c>
      <c r="B1864" s="16">
        <v>0</v>
      </c>
      <c r="C1864" s="16">
        <v>81.91</v>
      </c>
      <c r="D1864" s="16">
        <v>25.565000000000001</v>
      </c>
      <c r="E1864" s="16">
        <v>22.77</v>
      </c>
      <c r="F1864" s="16">
        <v>32.49</v>
      </c>
      <c r="G1864" s="16">
        <v>3.0649999999999999</v>
      </c>
      <c r="H1864" s="16">
        <v>9.56</v>
      </c>
      <c r="I1864" s="16">
        <v>0.77400000000000002</v>
      </c>
      <c r="J1864" s="38">
        <v>4.5830000000000002</v>
      </c>
      <c r="K1864" s="16">
        <v>16.957999999999998</v>
      </c>
      <c r="L1864" s="16">
        <v>26.113</v>
      </c>
      <c r="M1864" s="120">
        <v>34.573490569868682</v>
      </c>
      <c r="N1864" s="16">
        <f t="shared" si="84"/>
        <v>2.0387717047923508</v>
      </c>
      <c r="O1864" s="16">
        <v>7.7590000000000003</v>
      </c>
      <c r="P1864" s="124">
        <f t="shared" si="85"/>
        <v>0.45754216299091882</v>
      </c>
      <c r="Q1864" s="16">
        <v>732.42899999999997</v>
      </c>
      <c r="S1864" s="1"/>
    </row>
    <row r="1865" spans="1:19" x14ac:dyDescent="0.2">
      <c r="A1865" s="39">
        <f t="shared" si="86"/>
        <v>43910</v>
      </c>
      <c r="B1865" s="16">
        <v>0</v>
      </c>
      <c r="C1865" s="16">
        <v>83.957999999999998</v>
      </c>
      <c r="D1865" s="16">
        <v>25.338000000000001</v>
      </c>
      <c r="E1865" s="16">
        <v>22.97</v>
      </c>
      <c r="F1865" s="16">
        <v>30.33</v>
      </c>
      <c r="G1865" s="16">
        <v>4.1130000000000004</v>
      </c>
      <c r="H1865" s="16">
        <v>9.94</v>
      </c>
      <c r="I1865" s="16">
        <v>353.827</v>
      </c>
      <c r="J1865" s="38">
        <v>4.4569999999999999</v>
      </c>
      <c r="K1865" s="16">
        <v>16.782</v>
      </c>
      <c r="L1865" s="16">
        <v>26.11</v>
      </c>
      <c r="M1865" s="120">
        <v>34.346949690126287</v>
      </c>
      <c r="N1865" s="16">
        <f t="shared" si="84"/>
        <v>2.0466541347947973</v>
      </c>
      <c r="O1865" s="16">
        <v>7.7809999999999997</v>
      </c>
      <c r="P1865" s="124">
        <f t="shared" si="85"/>
        <v>0.46365153140269333</v>
      </c>
      <c r="Q1865" s="16">
        <v>733.24599999999998</v>
      </c>
      <c r="S1865" s="1"/>
    </row>
    <row r="1866" spans="1:19" x14ac:dyDescent="0.2">
      <c r="A1866" s="39">
        <f t="shared" si="86"/>
        <v>43911</v>
      </c>
      <c r="B1866" s="16">
        <v>0.127</v>
      </c>
      <c r="C1866" s="16">
        <v>83.28</v>
      </c>
      <c r="D1866" s="16">
        <v>24.885000000000002</v>
      </c>
      <c r="E1866" s="16">
        <v>22.58</v>
      </c>
      <c r="F1866" s="16">
        <v>29.45</v>
      </c>
      <c r="G1866" s="16">
        <v>4.2880000000000003</v>
      </c>
      <c r="H1866" s="16">
        <v>12.43</v>
      </c>
      <c r="I1866" s="16">
        <v>7.2439999999999998</v>
      </c>
      <c r="J1866" s="38">
        <v>4.7370000000000001</v>
      </c>
      <c r="K1866" s="16">
        <v>19.123000000000001</v>
      </c>
      <c r="L1866" s="16">
        <v>26.199000000000002</v>
      </c>
      <c r="M1866" s="120">
        <v>39.70625717660252</v>
      </c>
      <c r="N1866" s="16">
        <f t="shared" si="84"/>
        <v>2.0763613019192868</v>
      </c>
      <c r="O1866" s="16">
        <v>9.1039999999999992</v>
      </c>
      <c r="P1866" s="124">
        <f t="shared" si="85"/>
        <v>0.47607592950896821</v>
      </c>
      <c r="Q1866" s="16">
        <v>732.52499999999998</v>
      </c>
      <c r="S1866" s="1"/>
    </row>
    <row r="1867" spans="1:19" x14ac:dyDescent="0.2">
      <c r="A1867" s="39">
        <f t="shared" si="86"/>
        <v>43912</v>
      </c>
      <c r="B1867" s="16">
        <v>0</v>
      </c>
      <c r="C1867" s="16">
        <v>78.519000000000005</v>
      </c>
      <c r="D1867" s="16">
        <v>25.844999999999999</v>
      </c>
      <c r="E1867" s="16">
        <v>22.53</v>
      </c>
      <c r="F1867" s="16">
        <v>32.1</v>
      </c>
      <c r="G1867" s="16">
        <v>3.552</v>
      </c>
      <c r="H1867" s="16">
        <v>10.9</v>
      </c>
      <c r="I1867" s="16">
        <v>23.259</v>
      </c>
      <c r="J1867" s="38">
        <v>6.7489999999999997</v>
      </c>
      <c r="K1867" s="16">
        <v>25.733000000000001</v>
      </c>
      <c r="L1867" s="16">
        <v>26.314</v>
      </c>
      <c r="M1867" s="120">
        <v>52.898850620395415</v>
      </c>
      <c r="N1867" s="16">
        <f t="shared" ref="N1867:N1930" si="87">M1867/K1867</f>
        <v>2.0556814448527345</v>
      </c>
      <c r="O1867" s="16">
        <v>13.872</v>
      </c>
      <c r="P1867" s="124">
        <f t="shared" si="85"/>
        <v>0.53907434034119617</v>
      </c>
      <c r="Q1867" s="16">
        <v>731.63300000000004</v>
      </c>
      <c r="S1867" s="1"/>
    </row>
    <row r="1868" spans="1:19" x14ac:dyDescent="0.2">
      <c r="A1868" s="39">
        <f t="shared" si="86"/>
        <v>43913</v>
      </c>
      <c r="B1868" s="16">
        <v>0</v>
      </c>
      <c r="C1868" s="16">
        <v>80.426000000000002</v>
      </c>
      <c r="D1868" s="16">
        <v>25.96</v>
      </c>
      <c r="E1868" s="16">
        <v>22.95</v>
      </c>
      <c r="F1868" s="16">
        <v>32.619999999999997</v>
      </c>
      <c r="G1868" s="16">
        <v>4.1280000000000001</v>
      </c>
      <c r="H1868" s="16">
        <v>11.19</v>
      </c>
      <c r="I1868" s="16">
        <v>10.91</v>
      </c>
      <c r="J1868" s="38">
        <v>5.8280000000000003</v>
      </c>
      <c r="K1868" s="16">
        <v>21.803000000000001</v>
      </c>
      <c r="L1868" s="16">
        <v>26.295999999999999</v>
      </c>
      <c r="M1868" s="120">
        <v>44.867449393342184</v>
      </c>
      <c r="N1868" s="16">
        <f t="shared" si="87"/>
        <v>2.0578566891410439</v>
      </c>
      <c r="O1868" s="16">
        <v>10.715999999999999</v>
      </c>
      <c r="P1868" s="124">
        <f t="shared" si="85"/>
        <v>0.49149199651424114</v>
      </c>
      <c r="Q1868" s="16">
        <v>732.44200000000001</v>
      </c>
      <c r="S1868" s="1"/>
    </row>
    <row r="1869" spans="1:19" x14ac:dyDescent="0.2">
      <c r="A1869" s="39">
        <f t="shared" si="86"/>
        <v>43914</v>
      </c>
      <c r="B1869" s="16">
        <v>0</v>
      </c>
      <c r="C1869" s="16">
        <v>85.981999999999999</v>
      </c>
      <c r="D1869" s="16">
        <v>25.523</v>
      </c>
      <c r="E1869" s="16">
        <v>22.98</v>
      </c>
      <c r="F1869" s="16">
        <v>31.16</v>
      </c>
      <c r="G1869" s="16">
        <v>4.2809999999999997</v>
      </c>
      <c r="H1869" s="16">
        <v>11.09</v>
      </c>
      <c r="I1869" s="16">
        <v>355.45699999999999</v>
      </c>
      <c r="J1869" s="38">
        <v>4.8440000000000003</v>
      </c>
      <c r="K1869" s="16">
        <v>19.593</v>
      </c>
      <c r="L1869" s="16">
        <v>26.187000000000001</v>
      </c>
      <c r="M1869" s="120">
        <v>40.044167695547024</v>
      </c>
      <c r="N1869" s="16">
        <f t="shared" si="87"/>
        <v>2.0437997088524997</v>
      </c>
      <c r="O1869" s="16">
        <v>9.5969999999999995</v>
      </c>
      <c r="P1869" s="124">
        <f t="shared" si="85"/>
        <v>0.48981779206859588</v>
      </c>
      <c r="Q1869" s="16">
        <v>732.21699999999998</v>
      </c>
      <c r="S1869" s="1"/>
    </row>
    <row r="1870" spans="1:19" x14ac:dyDescent="0.2">
      <c r="A1870" s="39">
        <f t="shared" si="86"/>
        <v>43915</v>
      </c>
      <c r="B1870" s="16">
        <v>0</v>
      </c>
      <c r="C1870" s="16">
        <v>85.728999999999999</v>
      </c>
      <c r="D1870" s="16">
        <v>25.687000000000001</v>
      </c>
      <c r="E1870" s="16">
        <v>23.19</v>
      </c>
      <c r="F1870" s="16">
        <v>30.65</v>
      </c>
      <c r="G1870" s="16">
        <v>4.476</v>
      </c>
      <c r="H1870" s="16">
        <v>10.51</v>
      </c>
      <c r="I1870" s="16">
        <v>354.91899999999998</v>
      </c>
      <c r="J1870" s="38">
        <v>4.9169999999999998</v>
      </c>
      <c r="K1870" s="16">
        <v>19.78</v>
      </c>
      <c r="L1870" s="16">
        <v>26.195</v>
      </c>
      <c r="M1870" s="120">
        <v>40.48541265086525</v>
      </c>
      <c r="N1870" s="16">
        <f t="shared" si="87"/>
        <v>2.0467852705189711</v>
      </c>
      <c r="O1870" s="16">
        <v>9.5109999999999992</v>
      </c>
      <c r="P1870" s="124">
        <f t="shared" si="85"/>
        <v>0.48083923154701713</v>
      </c>
      <c r="Q1870" s="16">
        <v>730.86699999999996</v>
      </c>
      <c r="S1870" s="1"/>
    </row>
    <row r="1871" spans="1:19" x14ac:dyDescent="0.2">
      <c r="A1871" s="39">
        <f t="shared" si="86"/>
        <v>43916</v>
      </c>
      <c r="B1871" s="16">
        <v>0</v>
      </c>
      <c r="C1871" s="16">
        <v>82.555000000000007</v>
      </c>
      <c r="D1871" s="16">
        <v>25.422000000000001</v>
      </c>
      <c r="E1871" s="16">
        <v>22.74</v>
      </c>
      <c r="F1871" s="16">
        <v>30.89</v>
      </c>
      <c r="G1871" s="16">
        <v>4.5629999999999997</v>
      </c>
      <c r="H1871" s="16">
        <v>10.78</v>
      </c>
      <c r="I1871" s="16">
        <v>357.71499999999997</v>
      </c>
      <c r="J1871" s="38">
        <v>5.9969999999999999</v>
      </c>
      <c r="K1871" s="16">
        <v>23.937000000000001</v>
      </c>
      <c r="L1871" s="16">
        <v>26.361000000000001</v>
      </c>
      <c r="M1871" s="120">
        <v>49.022686055985496</v>
      </c>
      <c r="N1871" s="16">
        <f t="shared" si="87"/>
        <v>2.0479878872033042</v>
      </c>
      <c r="O1871" s="16">
        <v>12.092000000000001</v>
      </c>
      <c r="P1871" s="124">
        <f t="shared" si="85"/>
        <v>0.50515937669716338</v>
      </c>
      <c r="Q1871" s="16">
        <v>730.42100000000005</v>
      </c>
      <c r="S1871" s="1"/>
    </row>
    <row r="1872" spans="1:19" x14ac:dyDescent="0.2">
      <c r="A1872" s="39">
        <f t="shared" si="86"/>
        <v>43917</v>
      </c>
      <c r="B1872" s="16">
        <v>0</v>
      </c>
      <c r="C1872" s="16">
        <v>82.289000000000001</v>
      </c>
      <c r="D1872" s="16">
        <v>25.541</v>
      </c>
      <c r="E1872" s="16">
        <v>22.41</v>
      </c>
      <c r="F1872" s="16">
        <v>31.55</v>
      </c>
      <c r="G1872" s="16">
        <v>4.2489999999999997</v>
      </c>
      <c r="H1872" s="16">
        <v>10.98</v>
      </c>
      <c r="I1872" s="16">
        <v>357.846</v>
      </c>
      <c r="J1872" s="38">
        <v>5.9980000000000002</v>
      </c>
      <c r="K1872" s="16">
        <v>23.936</v>
      </c>
      <c r="L1872" s="16">
        <v>26.347999999999999</v>
      </c>
      <c r="M1872" s="120">
        <v>49.289489349900251</v>
      </c>
      <c r="N1872" s="16">
        <f t="shared" si="87"/>
        <v>2.0592199761823302</v>
      </c>
      <c r="O1872" s="16">
        <v>11.853999999999999</v>
      </c>
      <c r="P1872" s="124">
        <f t="shared" si="85"/>
        <v>0.49523729946524059</v>
      </c>
      <c r="Q1872" s="16">
        <v>729.79200000000003</v>
      </c>
      <c r="S1872" s="1"/>
    </row>
    <row r="1873" spans="1:19" x14ac:dyDescent="0.2">
      <c r="A1873" s="39">
        <f t="shared" si="86"/>
        <v>43918</v>
      </c>
      <c r="B1873" s="16">
        <v>0</v>
      </c>
      <c r="C1873" s="16">
        <v>77.278000000000006</v>
      </c>
      <c r="D1873" s="16">
        <v>26.041</v>
      </c>
      <c r="E1873" s="16">
        <v>22.75</v>
      </c>
      <c r="F1873" s="16">
        <v>32.06</v>
      </c>
      <c r="G1873" s="16">
        <v>4.0359999999999996</v>
      </c>
      <c r="H1873" s="16">
        <v>12.25</v>
      </c>
      <c r="I1873" s="16">
        <v>14.46</v>
      </c>
      <c r="J1873" s="38">
        <v>6.8369999999999997</v>
      </c>
      <c r="K1873" s="16">
        <v>25.347999999999999</v>
      </c>
      <c r="L1873" s="16">
        <v>26.54</v>
      </c>
      <c r="M1873" s="120">
        <v>52.273832800389137</v>
      </c>
      <c r="N1873" s="16">
        <f t="shared" si="87"/>
        <v>2.0622468360576431</v>
      </c>
      <c r="O1873" s="16">
        <v>13.147</v>
      </c>
      <c r="P1873" s="124">
        <f t="shared" si="85"/>
        <v>0.51866024932933563</v>
      </c>
      <c r="Q1873" s="16">
        <v>729.79600000000005</v>
      </c>
      <c r="S1873" s="1"/>
    </row>
    <row r="1874" spans="1:19" x14ac:dyDescent="0.2">
      <c r="A1874" s="39">
        <f t="shared" si="86"/>
        <v>43919</v>
      </c>
      <c r="B1874" s="16">
        <v>0</v>
      </c>
      <c r="C1874" s="16">
        <v>83.162999999999997</v>
      </c>
      <c r="D1874" s="16">
        <v>25.611000000000001</v>
      </c>
      <c r="E1874" s="16">
        <v>22.86</v>
      </c>
      <c r="F1874" s="16">
        <v>30.98</v>
      </c>
      <c r="G1874" s="16">
        <v>4.391</v>
      </c>
      <c r="H1874" s="16">
        <v>12.43</v>
      </c>
      <c r="I1874" s="16">
        <v>354.71100000000001</v>
      </c>
      <c r="J1874" s="38">
        <v>5.641</v>
      </c>
      <c r="K1874" s="16">
        <v>22.189</v>
      </c>
      <c r="L1874" s="16">
        <v>26.422000000000001</v>
      </c>
      <c r="M1874" s="120">
        <v>45.709417689715025</v>
      </c>
      <c r="N1874" s="16">
        <f t="shared" si="87"/>
        <v>2.0600035012715772</v>
      </c>
      <c r="O1874" s="16">
        <v>11.817</v>
      </c>
      <c r="P1874" s="124">
        <f t="shared" si="85"/>
        <v>0.53256117896254906</v>
      </c>
      <c r="Q1874" s="16">
        <v>730.49599999999998</v>
      </c>
      <c r="S1874" s="1"/>
    </row>
    <row r="1875" spans="1:19" x14ac:dyDescent="0.2">
      <c r="A1875" s="39">
        <f t="shared" si="86"/>
        <v>43920</v>
      </c>
      <c r="B1875" s="16">
        <v>0</v>
      </c>
      <c r="C1875" s="16">
        <v>87.778999999999996</v>
      </c>
      <c r="D1875" s="16">
        <v>25.46</v>
      </c>
      <c r="E1875" s="16">
        <v>23.25</v>
      </c>
      <c r="F1875" s="16">
        <v>29.53</v>
      </c>
      <c r="G1875" s="16">
        <v>4.484</v>
      </c>
      <c r="H1875" s="16">
        <v>12.8</v>
      </c>
      <c r="I1875" s="16">
        <v>350.161</v>
      </c>
      <c r="J1875" s="38">
        <v>5.0430000000000001</v>
      </c>
      <c r="K1875" s="16">
        <v>21.251999999999999</v>
      </c>
      <c r="L1875" s="16">
        <v>26.346</v>
      </c>
      <c r="M1875" s="120">
        <v>43.476754503817581</v>
      </c>
      <c r="N1875" s="16">
        <f t="shared" si="87"/>
        <v>2.0457723745443999</v>
      </c>
      <c r="O1875" s="16">
        <v>12.284000000000001</v>
      </c>
      <c r="P1875" s="124">
        <f t="shared" si="85"/>
        <v>0.57801618671183896</v>
      </c>
      <c r="Q1875" s="16">
        <v>730.55399999999997</v>
      </c>
      <c r="S1875" s="1"/>
    </row>
    <row r="1876" spans="1:19" x14ac:dyDescent="0.2">
      <c r="A1876" s="39">
        <f t="shared" si="86"/>
        <v>43921</v>
      </c>
      <c r="B1876" s="16">
        <v>8.0009999999999994</v>
      </c>
      <c r="C1876" s="16">
        <v>89.712000000000003</v>
      </c>
      <c r="D1876" s="16">
        <v>25.132000000000001</v>
      </c>
      <c r="E1876" s="16">
        <v>23.01</v>
      </c>
      <c r="F1876" s="16">
        <v>29.87</v>
      </c>
      <c r="G1876" s="16">
        <v>3.069</v>
      </c>
      <c r="H1876" s="16">
        <v>8.8800000000000008</v>
      </c>
      <c r="I1876" s="16">
        <v>0.25600000000000001</v>
      </c>
      <c r="J1876" s="38">
        <v>3.262</v>
      </c>
      <c r="K1876" s="16">
        <v>13.71</v>
      </c>
      <c r="L1876" s="16">
        <v>26.303999999999998</v>
      </c>
      <c r="M1876" s="120">
        <v>28.667184490848939</v>
      </c>
      <c r="N1876" s="16">
        <f t="shared" si="87"/>
        <v>2.0909689635921911</v>
      </c>
      <c r="O1876" s="16">
        <v>7.0129999999999999</v>
      </c>
      <c r="P1876" s="124">
        <f t="shared" si="85"/>
        <v>0.51152443471918307</v>
      </c>
      <c r="Q1876" s="16">
        <v>729.91300000000001</v>
      </c>
      <c r="S1876" s="1"/>
    </row>
    <row r="1877" spans="1:19" x14ac:dyDescent="0.2">
      <c r="A1877" s="39">
        <f t="shared" si="86"/>
        <v>43922</v>
      </c>
      <c r="B1877" s="16">
        <v>0</v>
      </c>
      <c r="C1877" s="16">
        <v>86.323999999999998</v>
      </c>
      <c r="D1877" s="16">
        <v>25.306999999999999</v>
      </c>
      <c r="E1877" s="16">
        <v>22.84</v>
      </c>
      <c r="F1877" s="16">
        <v>32.03</v>
      </c>
      <c r="G1877" s="16">
        <v>2.8410000000000002</v>
      </c>
      <c r="H1877" s="16">
        <v>8.2899999999999991</v>
      </c>
      <c r="I1877" s="16">
        <v>10.031000000000001</v>
      </c>
      <c r="J1877" s="38">
        <v>4.1769999999999996</v>
      </c>
      <c r="K1877" s="16">
        <v>17.597999999999999</v>
      </c>
      <c r="L1877" s="16">
        <v>26.405999999999999</v>
      </c>
      <c r="M1877" s="120">
        <v>36.661779304946315</v>
      </c>
      <c r="N1877" s="16">
        <f t="shared" si="87"/>
        <v>2.0832923800969607</v>
      </c>
      <c r="O1877" s="16">
        <v>9.0210000000000008</v>
      </c>
      <c r="P1877" s="124">
        <f t="shared" si="85"/>
        <v>0.51261506989430627</v>
      </c>
      <c r="Q1877" s="16">
        <v>730.09199999999998</v>
      </c>
      <c r="S1877" s="1"/>
    </row>
    <row r="1878" spans="1:19" x14ac:dyDescent="0.2">
      <c r="A1878" s="39">
        <f t="shared" si="86"/>
        <v>43923</v>
      </c>
      <c r="B1878" s="16">
        <v>0</v>
      </c>
      <c r="C1878" s="16">
        <v>81.478999999999999</v>
      </c>
      <c r="D1878" s="16">
        <v>25.917000000000002</v>
      </c>
      <c r="E1878" s="16">
        <v>22.67</v>
      </c>
      <c r="F1878" s="16">
        <v>32.6</v>
      </c>
      <c r="G1878" s="16">
        <v>3.1930000000000001</v>
      </c>
      <c r="H1878" s="16">
        <v>8.68</v>
      </c>
      <c r="I1878" s="16">
        <v>19.032</v>
      </c>
      <c r="J1878" s="38">
        <v>6.0140000000000002</v>
      </c>
      <c r="K1878" s="16">
        <v>24.1</v>
      </c>
      <c r="L1878" s="16">
        <v>26.536999999999999</v>
      </c>
      <c r="M1878" s="120">
        <v>49.971703990039799</v>
      </c>
      <c r="N1878" s="16">
        <f t="shared" si="87"/>
        <v>2.0735146883833941</v>
      </c>
      <c r="O1878" s="16">
        <v>12.948</v>
      </c>
      <c r="P1878" s="124">
        <f t="shared" si="85"/>
        <v>0.53726141078838174</v>
      </c>
      <c r="Q1878" s="16">
        <v>730.79200000000003</v>
      </c>
      <c r="S1878" s="1"/>
    </row>
    <row r="1879" spans="1:19" x14ac:dyDescent="0.2">
      <c r="A1879" s="39">
        <f t="shared" si="86"/>
        <v>43924</v>
      </c>
      <c r="B1879" s="16">
        <v>1.524</v>
      </c>
      <c r="C1879" s="16">
        <v>95.405000000000001</v>
      </c>
      <c r="D1879" s="16">
        <v>24.324999999999999</v>
      </c>
      <c r="E1879" s="16">
        <v>23</v>
      </c>
      <c r="F1879" s="16">
        <v>28.29</v>
      </c>
      <c r="G1879" s="16">
        <v>3.5209999999999999</v>
      </c>
      <c r="H1879" s="16">
        <v>7.8</v>
      </c>
      <c r="I1879" s="16">
        <v>350.42099999999999</v>
      </c>
      <c r="J1879" s="38">
        <v>2.7269999999999999</v>
      </c>
      <c r="K1879" s="16">
        <v>13.327999999999999</v>
      </c>
      <c r="L1879" s="16">
        <v>26.343</v>
      </c>
      <c r="M1879" s="120">
        <v>28.4645764195309</v>
      </c>
      <c r="N1879" s="16">
        <f t="shared" si="87"/>
        <v>2.1356975104690052</v>
      </c>
      <c r="O1879" s="16">
        <v>8.1509999999999998</v>
      </c>
      <c r="P1879" s="124">
        <f t="shared" si="85"/>
        <v>0.61156962785114044</v>
      </c>
      <c r="Q1879" s="16">
        <v>730.08299999999997</v>
      </c>
      <c r="S1879" s="1"/>
    </row>
    <row r="1880" spans="1:19" x14ac:dyDescent="0.2">
      <c r="A1880" s="39">
        <f t="shared" si="86"/>
        <v>43925</v>
      </c>
      <c r="B1880" s="16">
        <v>0</v>
      </c>
      <c r="C1880" s="16">
        <v>83.844999999999999</v>
      </c>
      <c r="D1880" s="16">
        <v>26.285</v>
      </c>
      <c r="E1880" s="16">
        <v>23.14</v>
      </c>
      <c r="F1880" s="16">
        <v>32.61</v>
      </c>
      <c r="G1880" s="16">
        <v>3.4510000000000001</v>
      </c>
      <c r="H1880" s="16">
        <v>9.02</v>
      </c>
      <c r="I1880" s="16">
        <v>25.631</v>
      </c>
      <c r="J1880" s="38">
        <v>5.1559999999999997</v>
      </c>
      <c r="K1880" s="16">
        <v>19.478999999999999</v>
      </c>
      <c r="L1880" s="16">
        <v>26.404</v>
      </c>
      <c r="M1880" s="120">
        <v>40.589179087391038</v>
      </c>
      <c r="N1880" s="16">
        <f t="shared" si="87"/>
        <v>2.0837403915699491</v>
      </c>
      <c r="O1880" s="16">
        <v>10.393000000000001</v>
      </c>
      <c r="P1880" s="124">
        <f t="shared" si="85"/>
        <v>0.53354895015144521</v>
      </c>
      <c r="Q1880" s="16">
        <v>729.45399999999995</v>
      </c>
      <c r="S1880" s="1"/>
    </row>
    <row r="1881" spans="1:19" x14ac:dyDescent="0.2">
      <c r="A1881" s="39">
        <f t="shared" si="86"/>
        <v>43926</v>
      </c>
      <c r="B1881" s="16">
        <v>0</v>
      </c>
      <c r="C1881" s="16">
        <v>85.427000000000007</v>
      </c>
      <c r="D1881" s="16">
        <v>25.831</v>
      </c>
      <c r="E1881" s="16">
        <v>23.22</v>
      </c>
      <c r="F1881" s="16">
        <v>30.46</v>
      </c>
      <c r="G1881" s="16">
        <v>3.887</v>
      </c>
      <c r="H1881" s="16">
        <v>10.37</v>
      </c>
      <c r="I1881" s="16">
        <v>0.72199999999999998</v>
      </c>
      <c r="J1881" s="38">
        <v>4.5739999999999998</v>
      </c>
      <c r="K1881" s="16">
        <v>17.204999999999998</v>
      </c>
      <c r="L1881" s="16">
        <v>26.498999999999999</v>
      </c>
      <c r="M1881" s="120">
        <v>35.630076541786941</v>
      </c>
      <c r="N1881" s="16">
        <f t="shared" si="87"/>
        <v>2.0709140681073492</v>
      </c>
      <c r="O1881" s="16">
        <v>9.7789999999999999</v>
      </c>
      <c r="P1881" s="124">
        <f t="shared" si="85"/>
        <v>0.56838128451031678</v>
      </c>
      <c r="Q1881" s="16">
        <v>730.14599999999996</v>
      </c>
      <c r="S1881" s="1"/>
    </row>
    <row r="1882" spans="1:19" x14ac:dyDescent="0.2">
      <c r="A1882" s="39">
        <f t="shared" si="86"/>
        <v>43927</v>
      </c>
      <c r="B1882" s="16">
        <v>0</v>
      </c>
      <c r="C1882" s="16">
        <v>88.289000000000001</v>
      </c>
      <c r="D1882" s="16">
        <v>26.76</v>
      </c>
      <c r="E1882" s="16">
        <v>24.27</v>
      </c>
      <c r="F1882" s="16">
        <v>32.68</v>
      </c>
      <c r="G1882" s="16">
        <v>4.4349999999999996</v>
      </c>
      <c r="H1882" s="16">
        <v>11.03</v>
      </c>
      <c r="I1882" s="16">
        <v>358.15699999999998</v>
      </c>
      <c r="J1882" s="38">
        <v>4.4429999999999996</v>
      </c>
      <c r="K1882" s="16">
        <v>17.420000000000002</v>
      </c>
      <c r="L1882" s="16">
        <v>26.294</v>
      </c>
      <c r="M1882" s="120">
        <v>36.576588874959278</v>
      </c>
      <c r="N1882" s="16">
        <f t="shared" si="87"/>
        <v>2.0996893728449639</v>
      </c>
      <c r="O1882" s="16">
        <v>10.785</v>
      </c>
      <c r="P1882" s="124">
        <f t="shared" si="85"/>
        <v>0.61911595866819746</v>
      </c>
      <c r="Q1882" s="16">
        <v>730.51700000000005</v>
      </c>
      <c r="S1882" s="1"/>
    </row>
    <row r="1883" spans="1:19" x14ac:dyDescent="0.2">
      <c r="A1883" s="39">
        <f t="shared" si="86"/>
        <v>43928</v>
      </c>
      <c r="B1883" s="16">
        <v>0</v>
      </c>
      <c r="C1883" s="16">
        <v>92.936000000000007</v>
      </c>
      <c r="D1883" s="16">
        <v>25.922000000000001</v>
      </c>
      <c r="E1883" s="16">
        <v>24.45</v>
      </c>
      <c r="F1883" s="16">
        <v>30.26</v>
      </c>
      <c r="G1883" s="16">
        <v>4.4589999999999996</v>
      </c>
      <c r="H1883" s="16">
        <v>11.09</v>
      </c>
      <c r="I1883" s="16">
        <v>358.512</v>
      </c>
      <c r="J1883" s="38">
        <v>2.8730000000000002</v>
      </c>
      <c r="K1883" s="16">
        <v>12.275</v>
      </c>
      <c r="L1883" s="16">
        <v>26.224</v>
      </c>
      <c r="M1883" s="120">
        <v>26.092549984577595</v>
      </c>
      <c r="N1883" s="16">
        <f t="shared" si="87"/>
        <v>2.1256659865236327</v>
      </c>
      <c r="O1883" s="16">
        <v>7.3849999999999998</v>
      </c>
      <c r="P1883" s="124">
        <f t="shared" si="85"/>
        <v>0.60162932790224033</v>
      </c>
      <c r="Q1883" s="16">
        <v>731.12099999999998</v>
      </c>
      <c r="S1883" s="1"/>
    </row>
    <row r="1884" spans="1:19" x14ac:dyDescent="0.2">
      <c r="A1884" s="39">
        <f t="shared" si="86"/>
        <v>43929</v>
      </c>
      <c r="B1884" s="16">
        <v>4.9529999999999994</v>
      </c>
      <c r="C1884" s="16">
        <v>94.489000000000004</v>
      </c>
      <c r="D1884" s="16">
        <v>25.302</v>
      </c>
      <c r="E1884" s="16">
        <v>24.06</v>
      </c>
      <c r="F1884" s="16">
        <v>28.43</v>
      </c>
      <c r="G1884" s="16">
        <v>4.41</v>
      </c>
      <c r="H1884" s="16">
        <v>11.21</v>
      </c>
      <c r="I1884" s="16">
        <v>354.18599999999998</v>
      </c>
      <c r="J1884" s="38">
        <v>2.4220000000000002</v>
      </c>
      <c r="K1884" s="16">
        <v>10.423999999999999</v>
      </c>
      <c r="L1884" s="16">
        <v>26.32</v>
      </c>
      <c r="M1884" s="120">
        <v>22.190811011165476</v>
      </c>
      <c r="N1884" s="16">
        <f t="shared" si="87"/>
        <v>2.1288191683773481</v>
      </c>
      <c r="O1884" s="16">
        <v>6.7060000000000004</v>
      </c>
      <c r="P1884" s="124">
        <f t="shared" si="85"/>
        <v>0.64332310053722186</v>
      </c>
      <c r="Q1884" s="16">
        <v>730.50800000000004</v>
      </c>
      <c r="S1884" s="1"/>
    </row>
    <row r="1885" spans="1:19" x14ac:dyDescent="0.2">
      <c r="A1885" s="39">
        <f t="shared" si="86"/>
        <v>43930</v>
      </c>
      <c r="B1885" s="16">
        <v>0.127</v>
      </c>
      <c r="C1885" s="16">
        <v>90.322000000000003</v>
      </c>
      <c r="D1885" s="16">
        <v>25.937999999999999</v>
      </c>
      <c r="E1885" s="16">
        <v>23.57</v>
      </c>
      <c r="F1885" s="16">
        <v>30.54</v>
      </c>
      <c r="G1885" s="16">
        <v>3.5350000000000001</v>
      </c>
      <c r="H1885" s="16">
        <v>8.5299999999999994</v>
      </c>
      <c r="I1885" s="16">
        <v>356.49200000000002</v>
      </c>
      <c r="J1885" s="38">
        <v>4.016</v>
      </c>
      <c r="K1885" s="16">
        <v>16.638000000000002</v>
      </c>
      <c r="L1885" s="16">
        <v>26.341000000000001</v>
      </c>
      <c r="M1885" s="120">
        <v>35.21259159483224</v>
      </c>
      <c r="N1885" s="16">
        <f t="shared" si="87"/>
        <v>2.1163956962875488</v>
      </c>
      <c r="O1885" s="16">
        <v>9.9369999999999994</v>
      </c>
      <c r="P1885" s="124">
        <f t="shared" si="85"/>
        <v>0.59724726529630956</v>
      </c>
      <c r="Q1885" s="16">
        <v>730.21699999999998</v>
      </c>
      <c r="S1885" s="1"/>
    </row>
    <row r="1886" spans="1:19" x14ac:dyDescent="0.2">
      <c r="A1886" s="39">
        <f t="shared" si="86"/>
        <v>43931</v>
      </c>
      <c r="B1886" s="16">
        <v>0</v>
      </c>
      <c r="C1886" s="16">
        <v>90.311000000000007</v>
      </c>
      <c r="D1886" s="16">
        <v>26.236999999999998</v>
      </c>
      <c r="E1886" s="16">
        <v>23.88</v>
      </c>
      <c r="F1886" s="16">
        <v>31.82</v>
      </c>
      <c r="G1886" s="16">
        <v>3.6760000000000002</v>
      </c>
      <c r="H1886" s="16">
        <v>9.8800000000000008</v>
      </c>
      <c r="I1886" s="16">
        <v>351.27300000000002</v>
      </c>
      <c r="J1886" s="38">
        <v>3.48</v>
      </c>
      <c r="K1886" s="16">
        <v>13.983000000000001</v>
      </c>
      <c r="L1886" s="16">
        <v>26.276</v>
      </c>
      <c r="M1886" s="120">
        <v>29.495501582416555</v>
      </c>
      <c r="N1886" s="16">
        <f t="shared" si="87"/>
        <v>2.1093829351653115</v>
      </c>
      <c r="O1886" s="16">
        <v>7.8840000000000003</v>
      </c>
      <c r="P1886" s="124">
        <f t="shared" si="85"/>
        <v>0.56382750482729027</v>
      </c>
      <c r="Q1886" s="16">
        <v>730.125</v>
      </c>
      <c r="S1886" s="1"/>
    </row>
    <row r="1887" spans="1:19" x14ac:dyDescent="0.2">
      <c r="A1887" s="39">
        <f t="shared" si="86"/>
        <v>43932</v>
      </c>
      <c r="B1887" s="16">
        <v>0.76200000000000001</v>
      </c>
      <c r="C1887" s="16">
        <v>94.564999999999998</v>
      </c>
      <c r="D1887" s="16">
        <v>25.600999999999999</v>
      </c>
      <c r="E1887" s="16">
        <v>23.8</v>
      </c>
      <c r="F1887" s="16">
        <v>29.75</v>
      </c>
      <c r="G1887" s="16">
        <v>3.9750000000000001</v>
      </c>
      <c r="H1887" s="16">
        <v>9.0399999999999991</v>
      </c>
      <c r="I1887" s="16">
        <v>347.4</v>
      </c>
      <c r="J1887" s="38">
        <v>2.9660000000000002</v>
      </c>
      <c r="K1887" s="16">
        <v>13.666</v>
      </c>
      <c r="L1887" s="16">
        <v>26.256</v>
      </c>
      <c r="M1887" s="120">
        <v>28.906166974970773</v>
      </c>
      <c r="N1887" s="16">
        <f t="shared" si="87"/>
        <v>2.1151885683426586</v>
      </c>
      <c r="O1887" s="16">
        <v>7.9089999999999998</v>
      </c>
      <c r="P1887" s="124">
        <f t="shared" si="85"/>
        <v>0.57873554807551586</v>
      </c>
      <c r="Q1887" s="16">
        <v>730.73299999999995</v>
      </c>
      <c r="S1887" s="1"/>
    </row>
    <row r="1888" spans="1:19" x14ac:dyDescent="0.2">
      <c r="A1888" s="39">
        <f t="shared" si="86"/>
        <v>43933</v>
      </c>
      <c r="B1888" s="16">
        <v>1.016</v>
      </c>
      <c r="C1888" s="16">
        <v>94.396000000000001</v>
      </c>
      <c r="D1888" s="16">
        <v>25.920999999999999</v>
      </c>
      <c r="E1888" s="16">
        <v>23.98</v>
      </c>
      <c r="F1888" s="16">
        <v>30.97</v>
      </c>
      <c r="G1888" s="16">
        <v>2.8820000000000001</v>
      </c>
      <c r="H1888" s="16">
        <v>8.4700000000000006</v>
      </c>
      <c r="I1888" s="16">
        <v>19.951000000000001</v>
      </c>
      <c r="J1888" s="38">
        <v>2.714</v>
      </c>
      <c r="K1888" s="16">
        <v>11.678000000000001</v>
      </c>
      <c r="L1888" s="16">
        <v>26.215</v>
      </c>
      <c r="M1888" s="120">
        <v>25.323416913842756</v>
      </c>
      <c r="N1888" s="16">
        <f t="shared" si="87"/>
        <v>2.1684720768832637</v>
      </c>
      <c r="O1888" s="16">
        <v>7.4870000000000001</v>
      </c>
      <c r="P1888" s="124">
        <f t="shared" si="85"/>
        <v>0.64112005480390477</v>
      </c>
      <c r="Q1888" s="16">
        <v>731.01700000000005</v>
      </c>
      <c r="S1888" s="1"/>
    </row>
    <row r="1889" spans="1:19" x14ac:dyDescent="0.2">
      <c r="A1889" s="39">
        <f t="shared" si="86"/>
        <v>43934</v>
      </c>
      <c r="B1889" s="16">
        <v>8.89</v>
      </c>
      <c r="C1889" s="16">
        <v>98.064999999999998</v>
      </c>
      <c r="D1889" s="16">
        <v>25.196000000000002</v>
      </c>
      <c r="E1889" s="16">
        <v>24.08</v>
      </c>
      <c r="F1889" s="16">
        <v>30.64</v>
      </c>
      <c r="G1889" s="16">
        <v>1.2370000000000001</v>
      </c>
      <c r="H1889" s="16">
        <v>6.15</v>
      </c>
      <c r="I1889" s="16">
        <v>141.32</v>
      </c>
      <c r="J1889" s="38">
        <v>1.8089999999999999</v>
      </c>
      <c r="K1889" s="16">
        <v>8.5459999999999994</v>
      </c>
      <c r="L1889" s="16">
        <v>26.260999999999999</v>
      </c>
      <c r="M1889" s="120">
        <v>19.321293201095205</v>
      </c>
      <c r="N1889" s="16">
        <f t="shared" si="87"/>
        <v>2.2608580857822616</v>
      </c>
      <c r="O1889" s="16">
        <v>5.7720000000000002</v>
      </c>
      <c r="P1889" s="124">
        <f t="shared" si="85"/>
        <v>0.67540369763632113</v>
      </c>
      <c r="Q1889" s="16">
        <v>731.98800000000006</v>
      </c>
      <c r="S1889" s="1"/>
    </row>
    <row r="1890" spans="1:19" x14ac:dyDescent="0.2">
      <c r="A1890" s="39">
        <f t="shared" si="86"/>
        <v>43935</v>
      </c>
      <c r="B1890" s="16">
        <v>51.180999999999997</v>
      </c>
      <c r="C1890" s="16">
        <v>96.822000000000003</v>
      </c>
      <c r="D1890" s="16">
        <v>24.683</v>
      </c>
      <c r="E1890" s="16">
        <v>22.82</v>
      </c>
      <c r="F1890" s="16">
        <v>30.07</v>
      </c>
      <c r="G1890" s="16">
        <v>2.194</v>
      </c>
      <c r="H1890" s="16">
        <v>6.98</v>
      </c>
      <c r="I1890" s="16">
        <v>133.732</v>
      </c>
      <c r="J1890" s="38">
        <v>2.766</v>
      </c>
      <c r="K1890" s="16">
        <v>12.852</v>
      </c>
      <c r="L1890" s="16">
        <v>26.309000000000001</v>
      </c>
      <c r="M1890" s="120">
        <v>28.47226602223764</v>
      </c>
      <c r="N1890" s="16">
        <f t="shared" si="87"/>
        <v>2.2153957378024929</v>
      </c>
      <c r="O1890" s="16">
        <v>9.6419999999999995</v>
      </c>
      <c r="P1890" s="124">
        <f t="shared" si="85"/>
        <v>0.75023342670401483</v>
      </c>
      <c r="Q1890" s="16">
        <v>731.72500000000002</v>
      </c>
      <c r="S1890" s="1"/>
    </row>
    <row r="1891" spans="1:19" x14ac:dyDescent="0.2">
      <c r="A1891" s="39">
        <f t="shared" si="86"/>
        <v>43936</v>
      </c>
      <c r="B1891" s="16">
        <v>0.50800000000000001</v>
      </c>
      <c r="C1891" s="16">
        <v>90.662000000000006</v>
      </c>
      <c r="D1891" s="16">
        <v>25.638999999999999</v>
      </c>
      <c r="E1891" s="16">
        <v>22.75</v>
      </c>
      <c r="F1891" s="16">
        <v>31.23</v>
      </c>
      <c r="G1891" s="16">
        <v>2.7530000000000001</v>
      </c>
      <c r="H1891" s="16">
        <v>9.64</v>
      </c>
      <c r="I1891" s="16">
        <v>53.311</v>
      </c>
      <c r="J1891" s="38">
        <v>4.3280000000000003</v>
      </c>
      <c r="K1891" s="16">
        <v>19.082999999999998</v>
      </c>
      <c r="L1891" s="16">
        <v>26.36</v>
      </c>
      <c r="M1891" s="120">
        <v>40.36073740697956</v>
      </c>
      <c r="N1891" s="16">
        <f t="shared" si="87"/>
        <v>2.115010082637927</v>
      </c>
      <c r="O1891" s="16">
        <v>12.276999999999999</v>
      </c>
      <c r="P1891" s="124">
        <f t="shared" si="85"/>
        <v>0.64334748205208825</v>
      </c>
      <c r="Q1891" s="16">
        <v>731.15</v>
      </c>
      <c r="S1891" s="1"/>
    </row>
    <row r="1892" spans="1:19" x14ac:dyDescent="0.2">
      <c r="A1892" s="39">
        <f t="shared" si="86"/>
        <v>43937</v>
      </c>
      <c r="B1892" s="16">
        <v>0.127</v>
      </c>
      <c r="C1892" s="16">
        <v>87.462000000000003</v>
      </c>
      <c r="D1892" s="16">
        <v>25.74</v>
      </c>
      <c r="E1892" s="16">
        <v>23.21</v>
      </c>
      <c r="F1892" s="16">
        <v>29.83</v>
      </c>
      <c r="G1892" s="16">
        <v>3.5449999999999999</v>
      </c>
      <c r="H1892" s="16">
        <v>10.43</v>
      </c>
      <c r="I1892" s="16">
        <v>0.25700000000000001</v>
      </c>
      <c r="J1892" s="38">
        <v>4.407</v>
      </c>
      <c r="K1892" s="16">
        <v>18.521999999999998</v>
      </c>
      <c r="L1892" s="16">
        <v>26.399000000000001</v>
      </c>
      <c r="M1892" s="120">
        <v>39.013588132783021</v>
      </c>
      <c r="N1892" s="16">
        <f t="shared" si="87"/>
        <v>2.1063377676699613</v>
      </c>
      <c r="O1892" s="16">
        <v>10.327</v>
      </c>
      <c r="P1892" s="124">
        <f t="shared" si="85"/>
        <v>0.55755318000215959</v>
      </c>
      <c r="Q1892" s="16">
        <v>731.78300000000002</v>
      </c>
      <c r="S1892" s="1"/>
    </row>
    <row r="1893" spans="1:19" x14ac:dyDescent="0.2">
      <c r="A1893" s="39">
        <f t="shared" si="86"/>
        <v>43938</v>
      </c>
      <c r="B1893" s="16">
        <v>0</v>
      </c>
      <c r="C1893" s="16">
        <v>83.966999999999999</v>
      </c>
      <c r="D1893" s="16">
        <v>26.257000000000001</v>
      </c>
      <c r="E1893" s="16">
        <v>23.47</v>
      </c>
      <c r="F1893" s="16">
        <v>32.729999999999997</v>
      </c>
      <c r="G1893" s="16">
        <v>3.964</v>
      </c>
      <c r="H1893" s="16">
        <v>9.68</v>
      </c>
      <c r="I1893" s="16">
        <v>5.2969999999999997</v>
      </c>
      <c r="J1893" s="38">
        <v>5.8209999999999997</v>
      </c>
      <c r="K1893" s="16">
        <v>23.218</v>
      </c>
      <c r="L1893" s="16">
        <v>26.457999999999998</v>
      </c>
      <c r="M1893" s="120">
        <v>48.056301715818201</v>
      </c>
      <c r="N1893" s="16">
        <f t="shared" si="87"/>
        <v>2.0697864465422602</v>
      </c>
      <c r="O1893" s="16">
        <v>12.829000000000001</v>
      </c>
      <c r="P1893" s="124">
        <f t="shared" si="85"/>
        <v>0.55254543888362484</v>
      </c>
      <c r="Q1893" s="16">
        <v>732.221</v>
      </c>
      <c r="S1893" s="1"/>
    </row>
    <row r="1894" spans="1:19" x14ac:dyDescent="0.2">
      <c r="A1894" s="39">
        <f t="shared" si="86"/>
        <v>43939</v>
      </c>
      <c r="B1894" s="16">
        <v>0</v>
      </c>
      <c r="C1894" s="16">
        <v>90.266000000000005</v>
      </c>
      <c r="D1894" s="16">
        <v>25.251000000000001</v>
      </c>
      <c r="E1894" s="16">
        <v>23.43</v>
      </c>
      <c r="F1894" s="16">
        <v>29.08</v>
      </c>
      <c r="G1894" s="16">
        <v>5.0199999999999996</v>
      </c>
      <c r="H1894" s="16">
        <v>10.8</v>
      </c>
      <c r="I1894" s="16">
        <v>347.33</v>
      </c>
      <c r="J1894" s="38">
        <v>4.2089999999999996</v>
      </c>
      <c r="K1894" s="16">
        <v>18.501000000000001</v>
      </c>
      <c r="L1894" s="16">
        <v>26.408000000000001</v>
      </c>
      <c r="M1894" s="120">
        <v>38.417859923086688</v>
      </c>
      <c r="N1894" s="16">
        <f t="shared" si="87"/>
        <v>2.0765288321218685</v>
      </c>
      <c r="O1894" s="16">
        <v>10.981999999999999</v>
      </c>
      <c r="P1894" s="124">
        <f t="shared" si="85"/>
        <v>0.59358953570077289</v>
      </c>
      <c r="Q1894" s="16">
        <v>732.18799999999999</v>
      </c>
      <c r="S1894" s="1"/>
    </row>
    <row r="1895" spans="1:19" x14ac:dyDescent="0.2">
      <c r="A1895" s="39">
        <f t="shared" si="86"/>
        <v>43940</v>
      </c>
      <c r="B1895" s="16">
        <v>0</v>
      </c>
      <c r="C1895" s="16">
        <v>88.84</v>
      </c>
      <c r="D1895" s="16">
        <v>25.931000000000001</v>
      </c>
      <c r="E1895" s="16">
        <v>23.37</v>
      </c>
      <c r="F1895" s="16">
        <v>31.74</v>
      </c>
      <c r="G1895" s="16">
        <v>3.5739999999999998</v>
      </c>
      <c r="H1895" s="16">
        <v>10</v>
      </c>
      <c r="I1895" s="16">
        <v>350.298</v>
      </c>
      <c r="J1895" s="38">
        <v>4.58</v>
      </c>
      <c r="K1895" s="16">
        <v>19.420999999999999</v>
      </c>
      <c r="L1895" s="16">
        <v>26.382000000000001</v>
      </c>
      <c r="M1895" s="120">
        <v>40.116657321063371</v>
      </c>
      <c r="N1895" s="16">
        <f t="shared" si="87"/>
        <v>2.0656329396562163</v>
      </c>
      <c r="O1895" s="16">
        <v>10.897</v>
      </c>
      <c r="P1895" s="124">
        <f t="shared" ref="P1895:P1958" si="88">O1895/K1895</f>
        <v>0.56109366150043771</v>
      </c>
      <c r="Q1895" s="16">
        <v>731.60400000000004</v>
      </c>
      <c r="S1895" s="1"/>
    </row>
    <row r="1896" spans="1:19" x14ac:dyDescent="0.2">
      <c r="A1896" s="39">
        <f t="shared" si="86"/>
        <v>43941</v>
      </c>
      <c r="B1896" s="16">
        <v>0</v>
      </c>
      <c r="C1896" s="16">
        <v>86.304000000000002</v>
      </c>
      <c r="D1896" s="16">
        <v>26.206</v>
      </c>
      <c r="E1896" s="16">
        <v>23.61</v>
      </c>
      <c r="F1896" s="16">
        <v>31.64</v>
      </c>
      <c r="G1896" s="16">
        <v>3.7269999999999999</v>
      </c>
      <c r="H1896" s="16">
        <v>10.47</v>
      </c>
      <c r="I1896" s="16">
        <v>348.59100000000001</v>
      </c>
      <c r="J1896" s="38">
        <v>6.1749999999999998</v>
      </c>
      <c r="K1896" s="16">
        <v>25.34</v>
      </c>
      <c r="L1896" s="16">
        <v>26.478999999999999</v>
      </c>
      <c r="M1896" s="120">
        <v>52.429093655040958</v>
      </c>
      <c r="N1896" s="16">
        <f t="shared" si="87"/>
        <v>2.0690250061184279</v>
      </c>
      <c r="O1896" s="16">
        <v>14.959</v>
      </c>
      <c r="P1896" s="124">
        <f t="shared" si="88"/>
        <v>0.59033149171270716</v>
      </c>
      <c r="Q1896" s="16">
        <v>731.17100000000005</v>
      </c>
      <c r="S1896" s="1"/>
    </row>
    <row r="1897" spans="1:19" x14ac:dyDescent="0.2">
      <c r="A1897" s="39">
        <f t="shared" si="86"/>
        <v>43942</v>
      </c>
      <c r="B1897" s="16">
        <v>52.579000000000001</v>
      </c>
      <c r="C1897" s="16">
        <v>88.784000000000006</v>
      </c>
      <c r="D1897" s="16">
        <v>25.99</v>
      </c>
      <c r="E1897" s="16">
        <v>22.92</v>
      </c>
      <c r="F1897" s="16">
        <v>32.130000000000003</v>
      </c>
      <c r="G1897" s="16">
        <v>2.8220000000000001</v>
      </c>
      <c r="H1897" s="16">
        <v>8.2100000000000009</v>
      </c>
      <c r="I1897" s="16">
        <v>19.559999999999999</v>
      </c>
      <c r="J1897" s="38">
        <v>4.3609999999999998</v>
      </c>
      <c r="K1897" s="16">
        <v>18.827000000000002</v>
      </c>
      <c r="L1897" s="16">
        <v>26.361999999999998</v>
      </c>
      <c r="M1897" s="120">
        <v>39.645085955070257</v>
      </c>
      <c r="N1897" s="16">
        <f t="shared" si="87"/>
        <v>2.1057569424268472</v>
      </c>
      <c r="O1897" s="16">
        <v>10.256</v>
      </c>
      <c r="P1897" s="124">
        <f t="shared" si="88"/>
        <v>0.54474956179954315</v>
      </c>
      <c r="Q1897" s="16">
        <v>731.25</v>
      </c>
      <c r="S1897" s="1"/>
    </row>
    <row r="1898" spans="1:19" x14ac:dyDescent="0.2">
      <c r="A1898" s="39">
        <f t="shared" si="86"/>
        <v>43943</v>
      </c>
      <c r="B1898" s="16">
        <v>6.35</v>
      </c>
      <c r="C1898" s="16">
        <v>90.262</v>
      </c>
      <c r="D1898" s="16">
        <v>26.059000000000001</v>
      </c>
      <c r="E1898" s="16">
        <v>23.83</v>
      </c>
      <c r="F1898" s="16">
        <v>30.98</v>
      </c>
      <c r="G1898" s="16">
        <v>3.2879999999999998</v>
      </c>
      <c r="H1898" s="16">
        <v>9.39</v>
      </c>
      <c r="I1898" s="16">
        <v>356.24200000000002</v>
      </c>
      <c r="J1898" s="38">
        <v>4.3890000000000002</v>
      </c>
      <c r="K1898" s="16">
        <v>18.890999999999998</v>
      </c>
      <c r="L1898" s="16">
        <v>26.291</v>
      </c>
      <c r="M1898" s="120">
        <v>40.278743778117807</v>
      </c>
      <c r="N1898" s="16">
        <f t="shared" si="87"/>
        <v>2.1321657814894825</v>
      </c>
      <c r="O1898" s="16">
        <v>11.441000000000001</v>
      </c>
      <c r="P1898" s="124">
        <f t="shared" si="88"/>
        <v>0.60563231168281206</v>
      </c>
      <c r="Q1898" s="16">
        <v>731.28800000000001</v>
      </c>
      <c r="S1898" s="1"/>
    </row>
    <row r="1899" spans="1:19" x14ac:dyDescent="0.2">
      <c r="A1899" s="39">
        <f t="shared" si="86"/>
        <v>43944</v>
      </c>
      <c r="B1899" s="16">
        <v>17.145</v>
      </c>
      <c r="C1899" s="16">
        <v>90.679000000000002</v>
      </c>
      <c r="D1899" s="16">
        <v>25.545999999999999</v>
      </c>
      <c r="E1899" s="16">
        <v>23.25</v>
      </c>
      <c r="F1899" s="16">
        <v>31.18</v>
      </c>
      <c r="G1899" s="16">
        <v>3.1429999999999998</v>
      </c>
      <c r="H1899" s="16">
        <v>8.2899999999999991</v>
      </c>
      <c r="I1899" s="16">
        <v>359.89699999999999</v>
      </c>
      <c r="J1899" s="38">
        <v>3.2</v>
      </c>
      <c r="K1899" s="16">
        <v>13.291</v>
      </c>
      <c r="L1899" s="16">
        <v>26.312999999999999</v>
      </c>
      <c r="M1899" s="120">
        <v>28.874458163809273</v>
      </c>
      <c r="N1899" s="16">
        <f t="shared" si="87"/>
        <v>2.1724819926122394</v>
      </c>
      <c r="O1899" s="16">
        <v>7.1479999999999997</v>
      </c>
      <c r="P1899" s="124">
        <f t="shared" si="88"/>
        <v>0.5378075389361221</v>
      </c>
      <c r="Q1899" s="16">
        <v>730.95799999999997</v>
      </c>
      <c r="S1899" s="1"/>
    </row>
    <row r="1900" spans="1:19" x14ac:dyDescent="0.2">
      <c r="A1900" s="39">
        <f t="shared" si="86"/>
        <v>43945</v>
      </c>
      <c r="B1900" s="16">
        <v>8.5090000000000003</v>
      </c>
      <c r="C1900" s="16">
        <v>96.792000000000002</v>
      </c>
      <c r="D1900" s="16">
        <v>25.452000000000002</v>
      </c>
      <c r="E1900" s="16">
        <v>24.29</v>
      </c>
      <c r="F1900" s="16">
        <v>29.33</v>
      </c>
      <c r="G1900" s="16">
        <v>3.0470000000000002</v>
      </c>
      <c r="H1900" s="16">
        <v>9.1300000000000008</v>
      </c>
      <c r="I1900" s="16">
        <v>337.18200000000002</v>
      </c>
      <c r="J1900" s="38">
        <v>2.6320000000000001</v>
      </c>
      <c r="K1900" s="16">
        <v>12.233000000000001</v>
      </c>
      <c r="L1900" s="16">
        <v>26.19</v>
      </c>
      <c r="M1900" s="120">
        <v>26.973311894605782</v>
      </c>
      <c r="N1900" s="16">
        <f t="shared" si="87"/>
        <v>2.2049629604026633</v>
      </c>
      <c r="O1900" s="16">
        <v>7.61</v>
      </c>
      <c r="P1900" s="124">
        <f t="shared" si="88"/>
        <v>0.62208779530777403</v>
      </c>
      <c r="Q1900" s="16">
        <v>730.63800000000003</v>
      </c>
      <c r="S1900" s="1"/>
    </row>
    <row r="1901" spans="1:19" x14ac:dyDescent="0.2">
      <c r="A1901" s="39">
        <f t="shared" si="86"/>
        <v>43946</v>
      </c>
      <c r="B1901" s="16">
        <v>0.254</v>
      </c>
      <c r="C1901" s="16">
        <v>86.873999999999995</v>
      </c>
      <c r="D1901" s="16">
        <v>26.715</v>
      </c>
      <c r="E1901" s="16">
        <v>23.47</v>
      </c>
      <c r="F1901" s="16">
        <v>32.43</v>
      </c>
      <c r="G1901" s="16">
        <v>3.7170000000000001</v>
      </c>
      <c r="H1901" s="16">
        <v>9.51</v>
      </c>
      <c r="I1901" s="16">
        <v>14.202</v>
      </c>
      <c r="J1901" s="38">
        <v>6.0720000000000001</v>
      </c>
      <c r="K1901" s="16">
        <v>25.565999999999999</v>
      </c>
      <c r="L1901" s="16">
        <v>26.315999999999999</v>
      </c>
      <c r="M1901" s="120">
        <v>53.506847634410363</v>
      </c>
      <c r="N1901" s="16">
        <f t="shared" si="87"/>
        <v>2.092890856387795</v>
      </c>
      <c r="O1901" s="16">
        <v>15.840999999999999</v>
      </c>
      <c r="P1901" s="124">
        <f t="shared" si="88"/>
        <v>0.61961198466713607</v>
      </c>
      <c r="Q1901" s="16">
        <v>730.49199999999996</v>
      </c>
      <c r="S1901" s="1"/>
    </row>
    <row r="1902" spans="1:19" x14ac:dyDescent="0.2">
      <c r="A1902" s="39">
        <f t="shared" si="86"/>
        <v>43947</v>
      </c>
      <c r="B1902" s="16">
        <v>0</v>
      </c>
      <c r="C1902" s="16">
        <v>87.796999999999997</v>
      </c>
      <c r="D1902" s="16">
        <v>26.431000000000001</v>
      </c>
      <c r="E1902" s="16">
        <v>23.81</v>
      </c>
      <c r="F1902" s="16">
        <v>32.18</v>
      </c>
      <c r="G1902" s="16">
        <v>3.2519999999999998</v>
      </c>
      <c r="H1902" s="16">
        <v>8.43</v>
      </c>
      <c r="I1902" s="16">
        <v>19.035</v>
      </c>
      <c r="J1902" s="38">
        <v>4.4119999999999999</v>
      </c>
      <c r="K1902" s="16">
        <v>18.297000000000001</v>
      </c>
      <c r="L1902" s="16">
        <v>26.297999999999998</v>
      </c>
      <c r="M1902" s="120">
        <v>39.254212217482703</v>
      </c>
      <c r="N1902" s="16">
        <f t="shared" si="87"/>
        <v>2.1453906223688421</v>
      </c>
      <c r="O1902" s="16">
        <v>10.553000000000001</v>
      </c>
      <c r="P1902" s="124">
        <f t="shared" si="88"/>
        <v>0.57676121768595945</v>
      </c>
      <c r="Q1902" s="16">
        <v>730.721</v>
      </c>
      <c r="S1902" s="1"/>
    </row>
    <row r="1903" spans="1:19" x14ac:dyDescent="0.2">
      <c r="A1903" s="39">
        <f t="shared" si="86"/>
        <v>43948</v>
      </c>
      <c r="B1903" s="16">
        <v>0</v>
      </c>
      <c r="C1903" s="16">
        <v>91.442999999999998</v>
      </c>
      <c r="D1903" s="16">
        <v>25.928000000000001</v>
      </c>
      <c r="E1903" s="16">
        <v>23.97</v>
      </c>
      <c r="F1903" s="16">
        <v>31.34</v>
      </c>
      <c r="G1903" s="16">
        <v>2.3479999999999999</v>
      </c>
      <c r="H1903" s="16">
        <v>8.02</v>
      </c>
      <c r="I1903" s="16">
        <v>13.801</v>
      </c>
      <c r="J1903" s="38">
        <v>2.681</v>
      </c>
      <c r="K1903" s="16">
        <v>11.298999999999999</v>
      </c>
      <c r="L1903" s="16">
        <v>26.225999999999999</v>
      </c>
      <c r="M1903" s="120">
        <v>25.042098414818639</v>
      </c>
      <c r="N1903" s="16">
        <f t="shared" si="87"/>
        <v>2.2163110376864008</v>
      </c>
      <c r="O1903" s="16">
        <v>6.5030000000000001</v>
      </c>
      <c r="P1903" s="124">
        <f t="shared" si="88"/>
        <v>0.57553765819984071</v>
      </c>
      <c r="Q1903" s="16">
        <v>730.94200000000001</v>
      </c>
      <c r="S1903" s="1"/>
    </row>
    <row r="1904" spans="1:19" x14ac:dyDescent="0.2">
      <c r="A1904" s="39">
        <f t="shared" si="86"/>
        <v>43949</v>
      </c>
      <c r="B1904" s="16">
        <v>0</v>
      </c>
      <c r="C1904" s="16">
        <v>87.625</v>
      </c>
      <c r="D1904" s="16">
        <v>26.247</v>
      </c>
      <c r="E1904" s="16">
        <v>23.98</v>
      </c>
      <c r="F1904" s="16">
        <v>31.26</v>
      </c>
      <c r="G1904" s="16">
        <v>2.5630000000000002</v>
      </c>
      <c r="H1904" s="16">
        <v>7.47</v>
      </c>
      <c r="I1904" s="16">
        <v>6.7969999999999997</v>
      </c>
      <c r="J1904" s="38">
        <v>3.7320000000000002</v>
      </c>
      <c r="K1904" s="16">
        <v>14.955</v>
      </c>
      <c r="L1904" s="16">
        <v>26.239000000000001</v>
      </c>
      <c r="M1904" s="120">
        <v>31.893188826402465</v>
      </c>
      <c r="N1904" s="16">
        <f t="shared" si="87"/>
        <v>2.1326104196858888</v>
      </c>
      <c r="O1904" s="16">
        <v>8.984</v>
      </c>
      <c r="P1904" s="124">
        <f t="shared" si="88"/>
        <v>0.60073553995319295</v>
      </c>
      <c r="Q1904" s="16">
        <v>730.98800000000006</v>
      </c>
      <c r="S1904" s="1"/>
    </row>
    <row r="1905" spans="1:19" x14ac:dyDescent="0.2">
      <c r="A1905" s="39">
        <f t="shared" si="86"/>
        <v>43950</v>
      </c>
      <c r="B1905" s="16">
        <v>0.127</v>
      </c>
      <c r="C1905" s="16">
        <v>88.090999999999994</v>
      </c>
      <c r="D1905" s="16">
        <v>26.099</v>
      </c>
      <c r="E1905" s="16">
        <v>23.49</v>
      </c>
      <c r="F1905" s="16">
        <v>31.56</v>
      </c>
      <c r="G1905" s="16">
        <v>2.7480000000000002</v>
      </c>
      <c r="H1905" s="16">
        <v>7.47</v>
      </c>
      <c r="I1905" s="16">
        <v>5.7130000000000001</v>
      </c>
      <c r="J1905" s="38">
        <v>4.407</v>
      </c>
      <c r="K1905" s="16">
        <v>18.984000000000002</v>
      </c>
      <c r="L1905" s="16">
        <v>26.231999999999999</v>
      </c>
      <c r="M1905" s="120">
        <v>40.621147098643775</v>
      </c>
      <c r="N1905" s="16">
        <f t="shared" si="87"/>
        <v>2.1397570110958579</v>
      </c>
      <c r="O1905" s="16">
        <v>11.053000000000001</v>
      </c>
      <c r="P1905" s="124">
        <f t="shared" si="88"/>
        <v>0.58222713864306785</v>
      </c>
      <c r="Q1905" s="16">
        <v>730.62900000000002</v>
      </c>
      <c r="S1905" s="1"/>
    </row>
    <row r="1906" spans="1:19" x14ac:dyDescent="0.2">
      <c r="A1906" s="39">
        <f t="shared" si="86"/>
        <v>43951</v>
      </c>
      <c r="B1906" s="16">
        <v>0</v>
      </c>
      <c r="C1906" s="16">
        <v>84.9</v>
      </c>
      <c r="D1906" s="16">
        <v>26.384</v>
      </c>
      <c r="E1906" s="16">
        <v>23.95</v>
      </c>
      <c r="F1906" s="16">
        <v>30.6</v>
      </c>
      <c r="G1906" s="16">
        <v>3.089</v>
      </c>
      <c r="H1906" s="16">
        <v>8.94</v>
      </c>
      <c r="I1906" s="16">
        <v>352.29899999999998</v>
      </c>
      <c r="J1906" s="38">
        <v>5.42</v>
      </c>
      <c r="K1906" s="16">
        <v>22.728000000000002</v>
      </c>
      <c r="L1906" s="16">
        <v>26.283999999999999</v>
      </c>
      <c r="M1906" s="120">
        <v>47.776884017463168</v>
      </c>
      <c r="N1906" s="16">
        <f t="shared" si="87"/>
        <v>2.102115629068249</v>
      </c>
      <c r="O1906" s="16">
        <v>14.02</v>
      </c>
      <c r="P1906" s="124">
        <f t="shared" si="88"/>
        <v>0.61686026047166487</v>
      </c>
      <c r="Q1906" s="16">
        <v>730.92899999999997</v>
      </c>
      <c r="S1906" s="1"/>
    </row>
    <row r="1907" spans="1:19" x14ac:dyDescent="0.2">
      <c r="A1907" s="39">
        <f t="shared" si="86"/>
        <v>43952</v>
      </c>
      <c r="B1907" s="16">
        <v>0</v>
      </c>
      <c r="C1907" s="16">
        <v>88.281000000000006</v>
      </c>
      <c r="D1907" s="16">
        <v>26.678000000000001</v>
      </c>
      <c r="E1907" s="16">
        <v>23.26</v>
      </c>
      <c r="F1907" s="16">
        <v>32.200000000000003</v>
      </c>
      <c r="G1907" s="16">
        <v>2.6869999999999998</v>
      </c>
      <c r="H1907" s="16">
        <v>6.9</v>
      </c>
      <c r="I1907" s="16">
        <v>11.983000000000001</v>
      </c>
      <c r="J1907" s="38">
        <v>3.9630000000000001</v>
      </c>
      <c r="K1907" s="16">
        <v>16.297999999999998</v>
      </c>
      <c r="L1907" s="16">
        <v>26.167000000000002</v>
      </c>
      <c r="M1907" s="120">
        <v>34.810226653199784</v>
      </c>
      <c r="N1907" s="16">
        <f t="shared" si="87"/>
        <v>2.1358587957540673</v>
      </c>
      <c r="O1907" s="16">
        <v>9.9670000000000005</v>
      </c>
      <c r="P1907" s="124">
        <f t="shared" si="88"/>
        <v>0.611547429132409</v>
      </c>
      <c r="Q1907" s="16">
        <v>731.22900000000004</v>
      </c>
      <c r="S1907" s="1"/>
    </row>
    <row r="1908" spans="1:19" x14ac:dyDescent="0.2">
      <c r="A1908" s="39">
        <f t="shared" si="86"/>
        <v>43953</v>
      </c>
      <c r="B1908" s="16">
        <v>0</v>
      </c>
      <c r="C1908" s="16">
        <v>87.29</v>
      </c>
      <c r="D1908" s="16">
        <v>26.678000000000001</v>
      </c>
      <c r="E1908" s="16">
        <v>24.18</v>
      </c>
      <c r="F1908" s="16">
        <v>32.159999999999997</v>
      </c>
      <c r="G1908" s="16">
        <v>3.46</v>
      </c>
      <c r="H1908" s="16">
        <v>9.1300000000000008</v>
      </c>
      <c r="I1908" s="16">
        <v>6.0940000000000003</v>
      </c>
      <c r="J1908" s="38">
        <v>4.1820000000000004</v>
      </c>
      <c r="K1908" s="16">
        <v>16.138000000000002</v>
      </c>
      <c r="L1908" s="16">
        <v>26.195</v>
      </c>
      <c r="M1908" s="120">
        <v>34.443372124066983</v>
      </c>
      <c r="N1908" s="16">
        <f t="shared" si="87"/>
        <v>2.1343023995579986</v>
      </c>
      <c r="O1908" s="16">
        <v>9.6210000000000004</v>
      </c>
      <c r="P1908" s="124">
        <f t="shared" si="88"/>
        <v>0.59617052918577262</v>
      </c>
      <c r="Q1908" s="16">
        <v>731.44200000000001</v>
      </c>
      <c r="S1908" s="1"/>
    </row>
    <row r="1909" spans="1:19" x14ac:dyDescent="0.2">
      <c r="A1909" s="39">
        <f t="shared" si="86"/>
        <v>43954</v>
      </c>
      <c r="B1909" s="16">
        <v>0</v>
      </c>
      <c r="C1909" s="16">
        <v>88.858999999999995</v>
      </c>
      <c r="D1909" s="16">
        <v>26.413</v>
      </c>
      <c r="E1909" s="16">
        <v>24.23</v>
      </c>
      <c r="F1909" s="16">
        <v>30.84</v>
      </c>
      <c r="G1909" s="16">
        <v>4.202</v>
      </c>
      <c r="H1909" s="16">
        <v>9.4499999999999993</v>
      </c>
      <c r="I1909" s="16">
        <v>358.81</v>
      </c>
      <c r="J1909" s="38">
        <v>4.1520000000000001</v>
      </c>
      <c r="K1909" s="16">
        <v>16.856000000000002</v>
      </c>
      <c r="L1909" s="16">
        <v>26.190999999999999</v>
      </c>
      <c r="M1909" s="120">
        <v>35.870009426243314</v>
      </c>
      <c r="N1909" s="16">
        <f t="shared" si="87"/>
        <v>2.128026188078032</v>
      </c>
      <c r="O1909" s="16">
        <v>10.608000000000001</v>
      </c>
      <c r="P1909" s="124">
        <f t="shared" si="88"/>
        <v>0.62933080208827719</v>
      </c>
      <c r="Q1909" s="16">
        <v>730.57500000000005</v>
      </c>
      <c r="S1909" s="1"/>
    </row>
    <row r="1910" spans="1:19" x14ac:dyDescent="0.2">
      <c r="A1910" s="39">
        <f t="shared" si="86"/>
        <v>43955</v>
      </c>
      <c r="B1910" s="16">
        <v>0</v>
      </c>
      <c r="C1910" s="16">
        <v>92.332999999999998</v>
      </c>
      <c r="D1910" s="16">
        <v>26.507999999999999</v>
      </c>
      <c r="E1910" s="16">
        <v>24.43</v>
      </c>
      <c r="F1910" s="16">
        <v>30.61</v>
      </c>
      <c r="G1910" s="16">
        <v>3.6829999999999998</v>
      </c>
      <c r="H1910" s="16">
        <v>10.37</v>
      </c>
      <c r="I1910" s="16">
        <v>354.16199999999998</v>
      </c>
      <c r="J1910" s="38">
        <v>3.536</v>
      </c>
      <c r="K1910" s="16">
        <v>14.852</v>
      </c>
      <c r="L1910" s="16">
        <v>26.053999999999998</v>
      </c>
      <c r="M1910" s="120">
        <v>32.498593839505034</v>
      </c>
      <c r="N1910" s="16">
        <f t="shared" si="87"/>
        <v>2.18816279554976</v>
      </c>
      <c r="O1910" s="16">
        <v>9.2370000000000001</v>
      </c>
      <c r="P1910" s="124">
        <f t="shared" si="88"/>
        <v>0.6219364395367627</v>
      </c>
      <c r="Q1910" s="16">
        <v>729.54200000000003</v>
      </c>
      <c r="S1910" s="1"/>
    </row>
    <row r="1911" spans="1:19" x14ac:dyDescent="0.2">
      <c r="A1911" s="39">
        <f t="shared" si="86"/>
        <v>43956</v>
      </c>
      <c r="B1911" s="16">
        <v>8.3819999999999997</v>
      </c>
      <c r="C1911" s="16">
        <v>95.915000000000006</v>
      </c>
      <c r="D1911" s="16">
        <v>25.82</v>
      </c>
      <c r="E1911" s="16">
        <v>24.22</v>
      </c>
      <c r="F1911" s="16">
        <v>30.48</v>
      </c>
      <c r="G1911" s="16">
        <v>2.843</v>
      </c>
      <c r="H1911" s="16">
        <v>9.56</v>
      </c>
      <c r="I1911" s="16">
        <v>348.82400000000001</v>
      </c>
      <c r="J1911" s="38">
        <v>2.488</v>
      </c>
      <c r="K1911" s="16">
        <v>11.401</v>
      </c>
      <c r="L1911" s="16">
        <v>26.004999999999999</v>
      </c>
      <c r="M1911" s="120">
        <v>25.410508144498866</v>
      </c>
      <c r="N1911" s="16">
        <f t="shared" si="87"/>
        <v>2.228796434040774</v>
      </c>
      <c r="O1911" s="16">
        <v>7.54</v>
      </c>
      <c r="P1911" s="124">
        <f t="shared" si="88"/>
        <v>0.66134549600912207</v>
      </c>
      <c r="Q1911" s="82">
        <v>729.24199999999996</v>
      </c>
      <c r="S1911" s="1"/>
    </row>
    <row r="1912" spans="1:19" x14ac:dyDescent="0.2">
      <c r="A1912" s="39">
        <f t="shared" si="86"/>
        <v>43957</v>
      </c>
      <c r="B1912" s="16">
        <v>0.254</v>
      </c>
      <c r="C1912" s="16">
        <v>95.61</v>
      </c>
      <c r="D1912" s="16">
        <v>26.158999999999999</v>
      </c>
      <c r="E1912" s="16">
        <v>24.19</v>
      </c>
      <c r="F1912" s="16">
        <v>30.12</v>
      </c>
      <c r="G1912" s="16">
        <v>2.4950000000000001</v>
      </c>
      <c r="H1912" s="16">
        <v>10.27</v>
      </c>
      <c r="I1912" s="16">
        <v>326.08699999999999</v>
      </c>
      <c r="J1912" s="38">
        <v>3.6230000000000002</v>
      </c>
      <c r="K1912" s="16">
        <v>16.401</v>
      </c>
      <c r="L1912" s="16">
        <v>25.97</v>
      </c>
      <c r="M1912" s="120">
        <v>35.653663750089642</v>
      </c>
      <c r="N1912" s="16">
        <f t="shared" si="87"/>
        <v>2.1738713340704616</v>
      </c>
      <c r="O1912" s="16">
        <v>11.611000000000001</v>
      </c>
      <c r="P1912" s="124">
        <f t="shared" si="88"/>
        <v>0.70794463752210235</v>
      </c>
      <c r="Q1912" s="16">
        <v>729.85</v>
      </c>
      <c r="S1912" s="1"/>
    </row>
    <row r="1913" spans="1:19" x14ac:dyDescent="0.2">
      <c r="A1913" s="39">
        <f t="shared" si="86"/>
        <v>43958</v>
      </c>
      <c r="B1913" s="16">
        <v>0.127</v>
      </c>
      <c r="C1913" s="16">
        <v>95.042000000000002</v>
      </c>
      <c r="D1913" s="16">
        <v>26.241</v>
      </c>
      <c r="E1913" s="16">
        <v>24.09</v>
      </c>
      <c r="F1913" s="16">
        <v>29.98</v>
      </c>
      <c r="G1913" s="16">
        <v>2.7240000000000002</v>
      </c>
      <c r="H1913" s="16">
        <v>8.4499999999999993</v>
      </c>
      <c r="I1913" s="16">
        <v>351.94499999999999</v>
      </c>
      <c r="J1913" s="38">
        <v>2.585</v>
      </c>
      <c r="K1913" s="16">
        <v>11.163</v>
      </c>
      <c r="L1913" s="16">
        <v>25.943000000000001</v>
      </c>
      <c r="M1913" s="120">
        <v>24.962178386686791</v>
      </c>
      <c r="N1913" s="16">
        <f t="shared" si="87"/>
        <v>2.2361532192678304</v>
      </c>
      <c r="O1913" s="16">
        <v>6.7140000000000004</v>
      </c>
      <c r="P1913" s="124">
        <f t="shared" si="88"/>
        <v>0.60145122278957275</v>
      </c>
      <c r="Q1913" s="16">
        <v>729.96299999999997</v>
      </c>
      <c r="S1913" s="1"/>
    </row>
    <row r="1914" spans="1:19" x14ac:dyDescent="0.2">
      <c r="A1914" s="39">
        <f t="shared" si="86"/>
        <v>43959</v>
      </c>
      <c r="B1914" s="16">
        <v>0</v>
      </c>
      <c r="C1914" s="16">
        <v>93.503</v>
      </c>
      <c r="D1914" s="16">
        <v>26.895</v>
      </c>
      <c r="E1914" s="16">
        <v>24.4</v>
      </c>
      <c r="F1914" s="16">
        <v>31.74</v>
      </c>
      <c r="G1914" s="16">
        <v>2.8479999999999999</v>
      </c>
      <c r="H1914" s="16">
        <v>9.07</v>
      </c>
      <c r="I1914" s="16">
        <v>353.58</v>
      </c>
      <c r="J1914" s="38">
        <v>3.0819999999999999</v>
      </c>
      <c r="K1914" s="16">
        <v>12.827999999999999</v>
      </c>
      <c r="L1914" s="16">
        <v>25.881</v>
      </c>
      <c r="M1914" s="120">
        <v>27.927513830484866</v>
      </c>
      <c r="N1914" s="16">
        <f t="shared" si="87"/>
        <v>2.177074667172191</v>
      </c>
      <c r="O1914" s="16">
        <v>7.74</v>
      </c>
      <c r="P1914" s="124">
        <f t="shared" si="88"/>
        <v>0.6033676333021516</v>
      </c>
      <c r="Q1914" s="16">
        <v>729.875</v>
      </c>
      <c r="S1914" s="1"/>
    </row>
    <row r="1915" spans="1:19" x14ac:dyDescent="0.2">
      <c r="A1915" s="39">
        <f t="shared" ref="A1915:A1978" si="89">A1914+1</f>
        <v>43960</v>
      </c>
      <c r="B1915" s="16">
        <v>4.3179999999999996</v>
      </c>
      <c r="C1915" s="16">
        <v>96.254999999999995</v>
      </c>
      <c r="D1915" s="16">
        <v>26.332999999999998</v>
      </c>
      <c r="E1915" s="16">
        <v>24.43</v>
      </c>
      <c r="F1915" s="16">
        <v>30.69</v>
      </c>
      <c r="G1915" s="16">
        <v>2.4020000000000001</v>
      </c>
      <c r="H1915" s="16">
        <v>8.25</v>
      </c>
      <c r="I1915" s="16">
        <v>316.34800000000001</v>
      </c>
      <c r="J1915" s="38">
        <v>2.46</v>
      </c>
      <c r="K1915" s="16">
        <v>11.086</v>
      </c>
      <c r="L1915" s="16">
        <v>25.879000000000001</v>
      </c>
      <c r="M1915" s="120">
        <v>24.097918882467447</v>
      </c>
      <c r="N1915" s="16">
        <f t="shared" si="87"/>
        <v>2.1737253186422016</v>
      </c>
      <c r="O1915" s="16">
        <v>7.282</v>
      </c>
      <c r="P1915" s="124">
        <f t="shared" si="88"/>
        <v>0.65686451380119071</v>
      </c>
      <c r="Q1915" s="16">
        <v>730.07899999999995</v>
      </c>
      <c r="S1915" s="1"/>
    </row>
    <row r="1916" spans="1:19" x14ac:dyDescent="0.2">
      <c r="A1916" s="39">
        <f t="shared" si="89"/>
        <v>43961</v>
      </c>
      <c r="B1916" s="16">
        <v>0.127</v>
      </c>
      <c r="C1916" s="16">
        <v>95.393000000000001</v>
      </c>
      <c r="D1916" s="16">
        <v>26.434999999999999</v>
      </c>
      <c r="E1916" s="16">
        <v>24.38</v>
      </c>
      <c r="F1916" s="16">
        <v>29.7</v>
      </c>
      <c r="G1916" s="16">
        <v>3.157</v>
      </c>
      <c r="H1916" s="16">
        <v>9</v>
      </c>
      <c r="I1916" s="16">
        <v>343.04399999999998</v>
      </c>
      <c r="J1916" s="38">
        <v>3.3380000000000001</v>
      </c>
      <c r="K1916" s="16">
        <v>14.992000000000001</v>
      </c>
      <c r="L1916" s="16">
        <v>25.89</v>
      </c>
      <c r="M1916" s="120">
        <v>32.817409951728301</v>
      </c>
      <c r="N1916" s="16">
        <f t="shared" si="87"/>
        <v>2.1889947940053562</v>
      </c>
      <c r="O1916" s="16">
        <v>10.086</v>
      </c>
      <c r="P1916" s="124">
        <f t="shared" si="88"/>
        <v>0.67275880469583771</v>
      </c>
      <c r="Q1916" s="16">
        <v>730.22500000000002</v>
      </c>
      <c r="S1916" s="1"/>
    </row>
    <row r="1917" spans="1:19" x14ac:dyDescent="0.2">
      <c r="A1917" s="39">
        <f t="shared" si="89"/>
        <v>43962</v>
      </c>
      <c r="B1917" s="16">
        <v>1.016</v>
      </c>
      <c r="C1917" s="16">
        <v>93.962000000000003</v>
      </c>
      <c r="D1917" s="16">
        <v>26.899000000000001</v>
      </c>
      <c r="E1917" s="16">
        <v>24.74</v>
      </c>
      <c r="F1917" s="16">
        <v>31.63</v>
      </c>
      <c r="G1917" s="16">
        <v>2.621</v>
      </c>
      <c r="H1917" s="16">
        <v>9.92</v>
      </c>
      <c r="I1917" s="16">
        <v>323.87099999999998</v>
      </c>
      <c r="J1917" s="38">
        <v>3.7570000000000001</v>
      </c>
      <c r="K1917" s="16">
        <v>16.242000000000001</v>
      </c>
      <c r="L1917" s="16">
        <v>25.829000000000001</v>
      </c>
      <c r="M1917" s="120">
        <v>34.497544943135814</v>
      </c>
      <c r="N1917" s="16">
        <f t="shared" si="87"/>
        <v>2.1239714901573583</v>
      </c>
      <c r="O1917" s="16">
        <v>10.83</v>
      </c>
      <c r="P1917" s="124">
        <f t="shared" si="88"/>
        <v>0.66678980421130396</v>
      </c>
      <c r="Q1917" s="16">
        <v>730.58799999999997</v>
      </c>
      <c r="S1917" s="1"/>
    </row>
    <row r="1918" spans="1:19" x14ac:dyDescent="0.2">
      <c r="A1918" s="39">
        <f t="shared" si="89"/>
        <v>43963</v>
      </c>
      <c r="B1918" s="16">
        <v>0.127</v>
      </c>
      <c r="C1918" s="16">
        <v>85.956999999999994</v>
      </c>
      <c r="D1918" s="16">
        <v>27.026</v>
      </c>
      <c r="E1918" s="16">
        <v>24.36</v>
      </c>
      <c r="F1918" s="16">
        <v>32.020000000000003</v>
      </c>
      <c r="G1918" s="16">
        <v>3.5150000000000001</v>
      </c>
      <c r="H1918" s="16">
        <v>9.02</v>
      </c>
      <c r="I1918" s="16">
        <v>352.85399999999998</v>
      </c>
      <c r="J1918" s="38">
        <v>6.1210000000000004</v>
      </c>
      <c r="K1918" s="16">
        <v>24.669</v>
      </c>
      <c r="L1918" s="16">
        <v>26.099</v>
      </c>
      <c r="M1918" s="120">
        <v>51.363522079959772</v>
      </c>
      <c r="N1918" s="16">
        <f t="shared" si="87"/>
        <v>2.0821079930260558</v>
      </c>
      <c r="O1918" s="16">
        <v>14.192</v>
      </c>
      <c r="P1918" s="124">
        <f t="shared" si="88"/>
        <v>0.57529693137135673</v>
      </c>
      <c r="Q1918" s="16">
        <v>731.05799999999999</v>
      </c>
      <c r="S1918" s="1"/>
    </row>
    <row r="1919" spans="1:19" x14ac:dyDescent="0.2">
      <c r="A1919" s="39">
        <f t="shared" si="89"/>
        <v>43964</v>
      </c>
      <c r="B1919" s="16">
        <v>22.606000000000002</v>
      </c>
      <c r="C1919" s="16">
        <v>91.17</v>
      </c>
      <c r="D1919" s="16">
        <v>26.140999999999998</v>
      </c>
      <c r="E1919" s="16">
        <v>23.26</v>
      </c>
      <c r="F1919" s="16">
        <v>32.53</v>
      </c>
      <c r="G1919" s="16">
        <v>2.145</v>
      </c>
      <c r="H1919" s="16">
        <v>7.41</v>
      </c>
      <c r="I1919" s="16">
        <v>0.95099999999999996</v>
      </c>
      <c r="J1919" s="38">
        <v>3.3149999999999999</v>
      </c>
      <c r="K1919" s="16">
        <v>13.856</v>
      </c>
      <c r="L1919" s="16">
        <v>25.96</v>
      </c>
      <c r="M1919" s="120">
        <v>29.679015247013364</v>
      </c>
      <c r="N1919" s="16">
        <f t="shared" si="87"/>
        <v>2.1419612620535049</v>
      </c>
      <c r="O1919" s="16">
        <v>7.6050000000000004</v>
      </c>
      <c r="P1919" s="124">
        <f t="shared" si="88"/>
        <v>0.54885969976905313</v>
      </c>
      <c r="Q1919" s="16">
        <v>731.04200000000003</v>
      </c>
      <c r="S1919" s="1"/>
    </row>
    <row r="1920" spans="1:19" x14ac:dyDescent="0.2">
      <c r="A1920" s="39">
        <f t="shared" si="89"/>
        <v>43965</v>
      </c>
      <c r="B1920" s="16">
        <v>0.254</v>
      </c>
      <c r="C1920" s="16">
        <v>93.605999999999995</v>
      </c>
      <c r="D1920" s="16">
        <v>26.21</v>
      </c>
      <c r="E1920" s="16">
        <v>23.97</v>
      </c>
      <c r="F1920" s="16">
        <v>30.04</v>
      </c>
      <c r="G1920" s="16">
        <v>2.754</v>
      </c>
      <c r="H1920" s="16">
        <v>7.92</v>
      </c>
      <c r="I1920" s="16">
        <v>349.03699999999998</v>
      </c>
      <c r="J1920" s="38">
        <v>4.008</v>
      </c>
      <c r="K1920" s="16">
        <v>18.247</v>
      </c>
      <c r="L1920" s="16">
        <v>25.843</v>
      </c>
      <c r="M1920" s="120">
        <v>39.817799615865461</v>
      </c>
      <c r="N1920" s="16">
        <f t="shared" si="87"/>
        <v>2.1821559497925938</v>
      </c>
      <c r="O1920" s="16">
        <v>11.673</v>
      </c>
      <c r="P1920" s="124">
        <f t="shared" si="88"/>
        <v>0.63972159807091578</v>
      </c>
      <c r="Q1920" s="16">
        <v>730.56700000000001</v>
      </c>
      <c r="S1920" s="1"/>
    </row>
    <row r="1921" spans="1:19" x14ac:dyDescent="0.2">
      <c r="A1921" s="39">
        <f t="shared" si="89"/>
        <v>43966</v>
      </c>
      <c r="B1921" s="16">
        <v>24.765000000000001</v>
      </c>
      <c r="C1921" s="16">
        <v>97.843000000000004</v>
      </c>
      <c r="D1921" s="16">
        <v>25.341999999999999</v>
      </c>
      <c r="E1921" s="16">
        <v>22.69</v>
      </c>
      <c r="F1921" s="16">
        <v>29.85</v>
      </c>
      <c r="G1921" s="16">
        <v>2.54</v>
      </c>
      <c r="H1921" s="16">
        <v>11.43</v>
      </c>
      <c r="I1921" s="16">
        <v>348.91399999999999</v>
      </c>
      <c r="J1921" s="38">
        <v>1.671</v>
      </c>
      <c r="K1921" s="16">
        <v>7.9219999999999997</v>
      </c>
      <c r="L1921" s="16">
        <v>25.902000000000001</v>
      </c>
      <c r="M1921" s="120">
        <v>17.672435020697126</v>
      </c>
      <c r="N1921" s="16">
        <f t="shared" si="87"/>
        <v>2.2308047236426569</v>
      </c>
      <c r="O1921" s="16">
        <v>4.242</v>
      </c>
      <c r="P1921" s="124">
        <f t="shared" si="88"/>
        <v>0.53547084069679374</v>
      </c>
      <c r="Q1921" s="16">
        <v>729.92899999999997</v>
      </c>
      <c r="S1921" s="1"/>
    </row>
    <row r="1922" spans="1:19" x14ac:dyDescent="0.2">
      <c r="A1922" s="39">
        <f t="shared" si="89"/>
        <v>43967</v>
      </c>
      <c r="B1922" s="16">
        <v>0.127</v>
      </c>
      <c r="C1922" s="16">
        <v>89.673000000000002</v>
      </c>
      <c r="D1922" s="16">
        <v>27.096</v>
      </c>
      <c r="E1922" s="16">
        <v>24.67</v>
      </c>
      <c r="F1922" s="16">
        <v>31.25</v>
      </c>
      <c r="G1922" s="16">
        <v>2.5739999999999998</v>
      </c>
      <c r="H1922" s="16">
        <v>8.41</v>
      </c>
      <c r="I1922" s="16">
        <v>355.13499999999999</v>
      </c>
      <c r="J1922" s="38">
        <v>4.9909999999999997</v>
      </c>
      <c r="K1922" s="16">
        <v>21.419</v>
      </c>
      <c r="L1922" s="16">
        <v>25.791</v>
      </c>
      <c r="M1922" s="120">
        <v>45.416262386524352</v>
      </c>
      <c r="N1922" s="16">
        <f t="shared" si="87"/>
        <v>2.120372677833902</v>
      </c>
      <c r="O1922" s="16">
        <v>13.000999999999999</v>
      </c>
      <c r="P1922" s="124">
        <f t="shared" si="88"/>
        <v>0.60698445305569815</v>
      </c>
      <c r="Q1922" s="16">
        <v>729.4</v>
      </c>
      <c r="S1922" s="1"/>
    </row>
    <row r="1923" spans="1:19" x14ac:dyDescent="0.2">
      <c r="A1923" s="39">
        <f t="shared" si="89"/>
        <v>43968</v>
      </c>
      <c r="B1923" s="16">
        <v>36.323999999999998</v>
      </c>
      <c r="C1923" s="16">
        <v>97.945999999999998</v>
      </c>
      <c r="D1923" s="16">
        <v>25.001000000000001</v>
      </c>
      <c r="E1923" s="16">
        <v>22.83</v>
      </c>
      <c r="F1923" s="16">
        <v>29.81</v>
      </c>
      <c r="G1923" s="16">
        <v>2.476</v>
      </c>
      <c r="H1923" s="16">
        <v>9.86</v>
      </c>
      <c r="I1923" s="16">
        <v>346.255</v>
      </c>
      <c r="J1923" s="38">
        <v>1.242</v>
      </c>
      <c r="K1923" s="16">
        <v>5.6050000000000004</v>
      </c>
      <c r="L1923" s="16">
        <v>25.84</v>
      </c>
      <c r="M1923" s="120">
        <v>12.908078143643506</v>
      </c>
      <c r="N1923" s="16">
        <f t="shared" si="87"/>
        <v>2.3029577419524538</v>
      </c>
      <c r="O1923" s="16">
        <v>2.8490000000000002</v>
      </c>
      <c r="P1923" s="124">
        <f t="shared" si="88"/>
        <v>0.50829616413916145</v>
      </c>
      <c r="Q1923" s="16">
        <v>729.45399999999995</v>
      </c>
      <c r="S1923" s="1"/>
    </row>
    <row r="1924" spans="1:19" x14ac:dyDescent="0.2">
      <c r="A1924" s="39">
        <f t="shared" si="89"/>
        <v>43969</v>
      </c>
      <c r="B1924" s="16">
        <v>9.6519999999999992</v>
      </c>
      <c r="C1924" s="16">
        <v>98.188000000000002</v>
      </c>
      <c r="D1924" s="16">
        <v>25.640999999999998</v>
      </c>
      <c r="E1924" s="16">
        <v>24.35</v>
      </c>
      <c r="F1924" s="16">
        <v>29.74</v>
      </c>
      <c r="G1924" s="16">
        <v>1.6379999999999999</v>
      </c>
      <c r="H1924" s="16">
        <v>6.49</v>
      </c>
      <c r="I1924" s="16">
        <v>294.82499999999999</v>
      </c>
      <c r="J1924" s="38">
        <v>2.3330000000000002</v>
      </c>
      <c r="K1924" s="16">
        <v>10.805999999999999</v>
      </c>
      <c r="L1924" s="16">
        <v>25.715</v>
      </c>
      <c r="M1924" s="120">
        <v>24.246613334807893</v>
      </c>
      <c r="N1924" s="16">
        <f t="shared" si="87"/>
        <v>2.2438102290216451</v>
      </c>
      <c r="O1924" s="16">
        <v>7.5469999999999997</v>
      </c>
      <c r="P1924" s="124">
        <f t="shared" si="88"/>
        <v>0.69840829168980201</v>
      </c>
      <c r="Q1924" s="16">
        <v>730.125</v>
      </c>
      <c r="S1924" s="1"/>
    </row>
    <row r="1925" spans="1:19" x14ac:dyDescent="0.2">
      <c r="A1925" s="39">
        <f t="shared" si="89"/>
        <v>43970</v>
      </c>
      <c r="B1925" s="16">
        <v>11.811</v>
      </c>
      <c r="C1925" s="16">
        <v>98.480999999999995</v>
      </c>
      <c r="D1925" s="16">
        <v>24.155999999999999</v>
      </c>
      <c r="E1925" s="16">
        <v>22.37</v>
      </c>
      <c r="F1925" s="16">
        <v>27.55</v>
      </c>
      <c r="G1925" s="16">
        <v>1.873</v>
      </c>
      <c r="H1925" s="16">
        <v>7.92</v>
      </c>
      <c r="I1925" s="16">
        <v>198.19499999999999</v>
      </c>
      <c r="J1925" s="38">
        <v>1.0920000000000001</v>
      </c>
      <c r="K1925" s="16">
        <v>5.2279999999999998</v>
      </c>
      <c r="L1925" s="16">
        <v>25.861999999999998</v>
      </c>
      <c r="M1925" s="120">
        <v>12.147412275889121</v>
      </c>
      <c r="N1925" s="16">
        <f t="shared" si="87"/>
        <v>2.323529509542678</v>
      </c>
      <c r="O1925" s="16">
        <v>3.0750000000000002</v>
      </c>
      <c r="P1925" s="124">
        <f t="shared" si="88"/>
        <v>0.58817903596021426</v>
      </c>
      <c r="Q1925" s="16">
        <v>730.57899999999995</v>
      </c>
      <c r="S1925" s="1"/>
    </row>
    <row r="1926" spans="1:19" x14ac:dyDescent="0.2">
      <c r="A1926" s="39">
        <f t="shared" si="89"/>
        <v>43971</v>
      </c>
      <c r="B1926" s="16">
        <v>0.88900000000000001</v>
      </c>
      <c r="C1926" s="16">
        <v>89.733000000000004</v>
      </c>
      <c r="D1926" s="16">
        <v>25.637</v>
      </c>
      <c r="E1926" s="16">
        <v>22.06</v>
      </c>
      <c r="F1926" s="16">
        <v>32.32</v>
      </c>
      <c r="G1926" s="16">
        <v>1.929</v>
      </c>
      <c r="H1926" s="16">
        <v>6.7</v>
      </c>
      <c r="I1926" s="16">
        <v>113.021</v>
      </c>
      <c r="J1926" s="38">
        <v>3.8239999999999998</v>
      </c>
      <c r="K1926" s="16">
        <v>16.844999999999999</v>
      </c>
      <c r="L1926" s="16">
        <v>25.792999999999999</v>
      </c>
      <c r="M1926" s="120">
        <v>36.787664149257779</v>
      </c>
      <c r="N1926" s="16">
        <f t="shared" si="87"/>
        <v>2.1838922023898948</v>
      </c>
      <c r="O1926" s="16">
        <v>11.147</v>
      </c>
      <c r="P1926" s="124">
        <f t="shared" si="88"/>
        <v>0.66173938854259429</v>
      </c>
      <c r="Q1926" s="16">
        <v>730.221</v>
      </c>
      <c r="S1926" s="1"/>
    </row>
    <row r="1927" spans="1:19" x14ac:dyDescent="0.2">
      <c r="A1927" s="39">
        <f t="shared" si="89"/>
        <v>43972</v>
      </c>
      <c r="B1927" s="16">
        <v>0</v>
      </c>
      <c r="C1927" s="16">
        <v>89.117000000000004</v>
      </c>
      <c r="D1927" s="16">
        <v>27.239000000000001</v>
      </c>
      <c r="E1927" s="16">
        <v>24.34</v>
      </c>
      <c r="F1927" s="16">
        <v>32.43</v>
      </c>
      <c r="G1927" s="16">
        <v>2.6019999999999999</v>
      </c>
      <c r="H1927" s="16">
        <v>8.51</v>
      </c>
      <c r="I1927" s="16">
        <v>36.906999999999996</v>
      </c>
      <c r="J1927" s="38">
        <v>4.6269999999999998</v>
      </c>
      <c r="K1927" s="16">
        <v>20.164000000000001</v>
      </c>
      <c r="L1927" s="16">
        <v>25.638000000000002</v>
      </c>
      <c r="M1927" s="120">
        <v>42.648696612341205</v>
      </c>
      <c r="N1927" s="16">
        <f t="shared" si="87"/>
        <v>2.1150910837304702</v>
      </c>
      <c r="O1927" s="16">
        <v>12.324</v>
      </c>
      <c r="P1927" s="124">
        <f t="shared" si="88"/>
        <v>0.61118825629835349</v>
      </c>
      <c r="Q1927" s="16">
        <v>729.98800000000006</v>
      </c>
      <c r="S1927" s="1"/>
    </row>
    <row r="1928" spans="1:19" x14ac:dyDescent="0.2">
      <c r="A1928" s="39">
        <f t="shared" si="89"/>
        <v>43973</v>
      </c>
      <c r="B1928" s="16">
        <v>16.001999999999999</v>
      </c>
      <c r="C1928" s="16">
        <v>92.667000000000002</v>
      </c>
      <c r="D1928" s="16">
        <v>25.414999999999999</v>
      </c>
      <c r="E1928" s="16">
        <v>21.75</v>
      </c>
      <c r="F1928" s="16">
        <v>31.99</v>
      </c>
      <c r="G1928" s="16">
        <v>3.1819999999999999</v>
      </c>
      <c r="H1928" s="16">
        <v>12.33</v>
      </c>
      <c r="I1928" s="16">
        <v>53.65</v>
      </c>
      <c r="J1928" s="38">
        <v>2.3969999999999998</v>
      </c>
      <c r="K1928" s="16">
        <v>9.7420000000000009</v>
      </c>
      <c r="L1928" s="16">
        <v>25.677</v>
      </c>
      <c r="M1928" s="120">
        <v>21.46548275584993</v>
      </c>
      <c r="N1928" s="16">
        <f t="shared" si="87"/>
        <v>2.2033958895349959</v>
      </c>
      <c r="O1928" s="16">
        <v>5.7130000000000001</v>
      </c>
      <c r="P1928" s="124">
        <f t="shared" si="88"/>
        <v>0.58642989119277356</v>
      </c>
      <c r="Q1928" s="16">
        <v>729.77099999999996</v>
      </c>
      <c r="S1928" s="1"/>
    </row>
    <row r="1929" spans="1:19" x14ac:dyDescent="0.2">
      <c r="A1929" s="39">
        <f t="shared" si="89"/>
        <v>43974</v>
      </c>
      <c r="B1929" s="16">
        <v>0.38100000000000001</v>
      </c>
      <c r="C1929" s="16">
        <v>90.513000000000005</v>
      </c>
      <c r="D1929" s="16">
        <v>26.609000000000002</v>
      </c>
      <c r="E1929" s="16">
        <v>22.57</v>
      </c>
      <c r="F1929" s="16">
        <v>31.52</v>
      </c>
      <c r="G1929" s="16">
        <v>2.0299999999999998</v>
      </c>
      <c r="H1929" s="16">
        <v>7.45</v>
      </c>
      <c r="I1929" s="16">
        <v>342.41899999999998</v>
      </c>
      <c r="J1929" s="38">
        <v>4.3659999999999997</v>
      </c>
      <c r="K1929" s="16">
        <v>18.417000000000002</v>
      </c>
      <c r="L1929" s="16">
        <v>25.63</v>
      </c>
      <c r="M1929" s="120">
        <v>39.967703668631685</v>
      </c>
      <c r="N1929" s="16">
        <f t="shared" si="87"/>
        <v>2.1701527756220709</v>
      </c>
      <c r="O1929" s="16">
        <v>11.374000000000001</v>
      </c>
      <c r="P1929" s="124">
        <f t="shared" si="88"/>
        <v>0.61758158223380566</v>
      </c>
      <c r="Q1929" s="16">
        <v>730.09199999999998</v>
      </c>
      <c r="S1929" s="1"/>
    </row>
    <row r="1930" spans="1:19" x14ac:dyDescent="0.2">
      <c r="A1930" s="39">
        <f t="shared" si="89"/>
        <v>43975</v>
      </c>
      <c r="B1930" s="16">
        <v>0.127</v>
      </c>
      <c r="C1930" s="16">
        <v>91.909000000000006</v>
      </c>
      <c r="D1930" s="16">
        <v>27.242000000000001</v>
      </c>
      <c r="E1930" s="16">
        <v>24.97</v>
      </c>
      <c r="F1930" s="16">
        <v>31.2</v>
      </c>
      <c r="G1930" s="16">
        <v>2.3660000000000001</v>
      </c>
      <c r="H1930" s="16">
        <v>8.9</v>
      </c>
      <c r="I1930" s="16">
        <v>345.24900000000002</v>
      </c>
      <c r="J1930" s="38">
        <v>4.3319999999999999</v>
      </c>
      <c r="K1930" s="16">
        <v>18.928000000000001</v>
      </c>
      <c r="L1930" s="16">
        <v>25.558</v>
      </c>
      <c r="M1930" s="120">
        <v>41.146286483492844</v>
      </c>
      <c r="N1930" s="16">
        <f t="shared" si="87"/>
        <v>2.1738317034812362</v>
      </c>
      <c r="O1930" s="16">
        <v>11.420999999999999</v>
      </c>
      <c r="P1930" s="124">
        <f t="shared" si="88"/>
        <v>0.60339180050718511</v>
      </c>
      <c r="Q1930" s="16">
        <v>729.77499999999998</v>
      </c>
      <c r="S1930" s="1"/>
    </row>
    <row r="1931" spans="1:19" x14ac:dyDescent="0.2">
      <c r="A1931" s="39">
        <f t="shared" si="89"/>
        <v>43976</v>
      </c>
      <c r="B1931" s="16">
        <v>1.27</v>
      </c>
      <c r="D1931" s="16">
        <v>27.149000000000001</v>
      </c>
      <c r="E1931" s="16">
        <v>24.34</v>
      </c>
      <c r="F1931" s="16">
        <v>32.64</v>
      </c>
      <c r="G1931" s="16">
        <v>1.69</v>
      </c>
      <c r="H1931" s="16">
        <v>5.96</v>
      </c>
      <c r="I1931" s="16">
        <v>79.206000000000003</v>
      </c>
      <c r="J1931" s="38">
        <v>4.2080000000000002</v>
      </c>
      <c r="K1931" s="16">
        <v>18.260999999999999</v>
      </c>
      <c r="L1931" s="16">
        <v>25.51</v>
      </c>
      <c r="M1931" s="120">
        <v>40.022913288065475</v>
      </c>
      <c r="N1931" s="16">
        <f t="shared" ref="N1931:N1994" si="90">M1931/K1931</f>
        <v>2.1917153106656522</v>
      </c>
      <c r="O1931" s="16">
        <v>11.541</v>
      </c>
      <c r="P1931" s="124">
        <f t="shared" si="88"/>
        <v>0.63200262855265321</v>
      </c>
      <c r="Q1931" s="16">
        <v>729.20399999999995</v>
      </c>
      <c r="S1931" s="1"/>
    </row>
    <row r="1932" spans="1:19" x14ac:dyDescent="0.2">
      <c r="A1932" s="39">
        <f t="shared" si="89"/>
        <v>43977</v>
      </c>
      <c r="B1932" s="16">
        <v>3.6829999999999998</v>
      </c>
      <c r="D1932" s="16">
        <v>26.545000000000002</v>
      </c>
      <c r="E1932" s="16">
        <v>24.35</v>
      </c>
      <c r="F1932" s="16">
        <v>32.14</v>
      </c>
      <c r="G1932" s="16">
        <v>2.1960000000000002</v>
      </c>
      <c r="H1932" s="16">
        <v>7.27</v>
      </c>
      <c r="I1932" s="16">
        <v>20.795000000000002</v>
      </c>
      <c r="J1932" s="38">
        <v>4.2530000000000001</v>
      </c>
      <c r="K1932" s="16">
        <v>15.555</v>
      </c>
      <c r="L1932" s="16">
        <v>25.917999999999999</v>
      </c>
      <c r="M1932" s="120">
        <v>34.259944859500585</v>
      </c>
      <c r="N1932" s="16">
        <f t="shared" si="90"/>
        <v>2.2025036875281638</v>
      </c>
      <c r="O1932" s="16">
        <v>9.8620000000000001</v>
      </c>
      <c r="P1932" s="124">
        <f t="shared" si="88"/>
        <v>0.63400835744133721</v>
      </c>
      <c r="Q1932" s="16">
        <v>729.30399999999997</v>
      </c>
      <c r="S1932" s="1"/>
    </row>
    <row r="1933" spans="1:19" x14ac:dyDescent="0.2">
      <c r="A1933" s="39">
        <f t="shared" si="89"/>
        <v>43978</v>
      </c>
      <c r="B1933" s="16">
        <v>2.6669999999999998</v>
      </c>
      <c r="D1933" s="16">
        <v>24.236999999999998</v>
      </c>
      <c r="E1933" s="16">
        <v>22.22</v>
      </c>
      <c r="F1933" s="16">
        <v>27.5</v>
      </c>
      <c r="G1933" s="16">
        <v>2.327</v>
      </c>
      <c r="H1933" s="16">
        <v>7.55</v>
      </c>
      <c r="I1933" s="16">
        <v>74.147000000000006</v>
      </c>
      <c r="J1933" s="38">
        <v>2.6560000000000001</v>
      </c>
      <c r="K1933" s="16">
        <v>5.3869999999999996</v>
      </c>
      <c r="L1933" s="16">
        <v>26.486999999999998</v>
      </c>
      <c r="M1933" s="120">
        <v>12.930801351642076</v>
      </c>
      <c r="N1933" s="16">
        <f t="shared" si="90"/>
        <v>2.4003715150625724</v>
      </c>
      <c r="O1933" s="16">
        <v>2.2639999999999998</v>
      </c>
      <c r="P1933" s="124">
        <f t="shared" si="88"/>
        <v>0.42027102283274548</v>
      </c>
      <c r="Q1933" s="16">
        <v>729.91700000000003</v>
      </c>
      <c r="S1933" s="1"/>
    </row>
    <row r="1934" spans="1:19" x14ac:dyDescent="0.2">
      <c r="A1934" s="39">
        <f t="shared" si="89"/>
        <v>43979</v>
      </c>
      <c r="B1934" s="16">
        <v>0.76200000000000001</v>
      </c>
      <c r="D1934" s="16">
        <v>24.734000000000002</v>
      </c>
      <c r="E1934" s="16">
        <v>22.95</v>
      </c>
      <c r="F1934" s="16">
        <v>26.84</v>
      </c>
      <c r="G1934" s="16">
        <v>1.855</v>
      </c>
      <c r="H1934" s="16">
        <v>4.92</v>
      </c>
      <c r="I1934" s="16">
        <v>150.935</v>
      </c>
      <c r="J1934" s="38">
        <v>3.4009999999999998</v>
      </c>
      <c r="K1934" s="16">
        <v>7.9690000000000003</v>
      </c>
      <c r="L1934" s="16">
        <v>26.678999999999998</v>
      </c>
      <c r="M1934" s="120">
        <v>18.631648158340152</v>
      </c>
      <c r="N1934" s="16">
        <f t="shared" si="90"/>
        <v>2.3380158311381791</v>
      </c>
      <c r="O1934" s="16">
        <v>4.4980000000000002</v>
      </c>
      <c r="P1934" s="124">
        <f t="shared" si="88"/>
        <v>0.56443719412724302</v>
      </c>
      <c r="Q1934" s="16">
        <v>731.08299999999997</v>
      </c>
      <c r="S1934" s="1"/>
    </row>
    <row r="1935" spans="1:19" x14ac:dyDescent="0.2">
      <c r="A1935" s="39">
        <f t="shared" si="89"/>
        <v>43980</v>
      </c>
      <c r="B1935" s="16">
        <v>0.254</v>
      </c>
      <c r="D1935" s="16">
        <v>25.198</v>
      </c>
      <c r="E1935" s="16">
        <v>23.38</v>
      </c>
      <c r="F1935" s="16">
        <v>30.32</v>
      </c>
      <c r="G1935" s="16">
        <v>2.1640000000000001</v>
      </c>
      <c r="H1935" s="16">
        <v>8.74</v>
      </c>
      <c r="I1935" s="16">
        <v>149.28100000000001</v>
      </c>
      <c r="J1935" s="38">
        <v>4.8159999999999998</v>
      </c>
      <c r="K1935" s="16">
        <v>14.675000000000001</v>
      </c>
      <c r="L1935" s="16">
        <v>26.559000000000001</v>
      </c>
      <c r="M1935" s="120">
        <v>32.847045162159894</v>
      </c>
      <c r="N1935" s="16">
        <f t="shared" si="90"/>
        <v>2.238299499976824</v>
      </c>
      <c r="O1935" s="16">
        <v>9.3460000000000001</v>
      </c>
      <c r="P1935" s="124">
        <f t="shared" si="88"/>
        <v>0.63686541737649061</v>
      </c>
      <c r="Q1935" s="16">
        <v>731.15800000000002</v>
      </c>
      <c r="S1935" s="1"/>
    </row>
    <row r="1936" spans="1:19" x14ac:dyDescent="0.2">
      <c r="A1936" s="39">
        <f t="shared" si="89"/>
        <v>43981</v>
      </c>
      <c r="B1936" s="16">
        <v>4.0640000000000001</v>
      </c>
      <c r="D1936" s="16">
        <v>24.736000000000001</v>
      </c>
      <c r="E1936" s="16">
        <v>22.36</v>
      </c>
      <c r="F1936" s="16">
        <v>31.21</v>
      </c>
      <c r="G1936" s="16">
        <v>2.67</v>
      </c>
      <c r="H1936" s="16">
        <v>7.98</v>
      </c>
      <c r="I1936" s="16">
        <v>148.44900000000001</v>
      </c>
      <c r="J1936" s="38">
        <v>4.6360000000000001</v>
      </c>
      <c r="K1936" s="16">
        <v>15.971</v>
      </c>
      <c r="L1936" s="16">
        <v>26.16</v>
      </c>
      <c r="M1936" s="120">
        <v>35.591974128374893</v>
      </c>
      <c r="N1936" s="16">
        <f t="shared" si="90"/>
        <v>2.2285376074369103</v>
      </c>
      <c r="O1936" s="16">
        <v>10.340999999999999</v>
      </c>
      <c r="P1936" s="124">
        <f t="shared" si="88"/>
        <v>0.64748606849915469</v>
      </c>
      <c r="Q1936" s="16">
        <v>731.26300000000003</v>
      </c>
      <c r="S1936" s="1"/>
    </row>
    <row r="1937" spans="1:19" x14ac:dyDescent="0.2">
      <c r="A1937" s="39">
        <f t="shared" si="89"/>
        <v>43982</v>
      </c>
      <c r="B1937" s="16">
        <v>0.254</v>
      </c>
      <c r="D1937" s="16">
        <v>25.222000000000001</v>
      </c>
      <c r="E1937" s="16">
        <v>22.73</v>
      </c>
      <c r="F1937" s="16">
        <v>30.1</v>
      </c>
      <c r="G1937" s="16">
        <v>2.5430000000000001</v>
      </c>
      <c r="H1937" s="16">
        <v>9.19</v>
      </c>
      <c r="I1937" s="16">
        <v>144.90299999999999</v>
      </c>
      <c r="J1937" s="38">
        <v>5.3380000000000001</v>
      </c>
      <c r="K1937" s="16">
        <v>19.899000000000001</v>
      </c>
      <c r="L1937" s="16">
        <v>26.108000000000001</v>
      </c>
      <c r="M1937" s="120">
        <v>42.973301526602135</v>
      </c>
      <c r="N1937" s="16">
        <f t="shared" si="90"/>
        <v>2.1595709094226914</v>
      </c>
      <c r="O1937" s="16">
        <v>12.907</v>
      </c>
      <c r="P1937" s="124">
        <f t="shared" si="88"/>
        <v>0.6486255590733202</v>
      </c>
      <c r="Q1937" s="16">
        <v>731.61300000000006</v>
      </c>
      <c r="S1937" s="1"/>
    </row>
    <row r="1938" spans="1:19" x14ac:dyDescent="0.2">
      <c r="A1938" s="39">
        <f t="shared" si="89"/>
        <v>43983</v>
      </c>
      <c r="B1938" s="16">
        <v>0</v>
      </c>
      <c r="D1938" s="16">
        <v>25.257999999999999</v>
      </c>
      <c r="E1938" s="16">
        <v>23.53</v>
      </c>
      <c r="F1938" s="16">
        <v>30.84</v>
      </c>
      <c r="G1938" s="16">
        <v>1.9239999999999999</v>
      </c>
      <c r="H1938" s="16">
        <v>5.61</v>
      </c>
      <c r="I1938" s="16">
        <v>78.528999999999996</v>
      </c>
      <c r="J1938" s="38">
        <v>3.4790000000000001</v>
      </c>
      <c r="K1938" s="16">
        <v>12.394</v>
      </c>
      <c r="L1938" s="16">
        <v>26.113</v>
      </c>
      <c r="M1938" s="120">
        <v>28.100573091401728</v>
      </c>
      <c r="N1938" s="16">
        <f t="shared" si="90"/>
        <v>2.2672723165565376</v>
      </c>
      <c r="O1938" s="16">
        <v>7.26</v>
      </c>
      <c r="P1938" s="124">
        <f t="shared" si="88"/>
        <v>0.58576730676133615</v>
      </c>
      <c r="Q1938" s="16">
        <v>731.67899999999997</v>
      </c>
      <c r="S1938" s="1"/>
    </row>
    <row r="1939" spans="1:19" x14ac:dyDescent="0.2">
      <c r="A1939" s="39">
        <f t="shared" si="89"/>
        <v>43984</v>
      </c>
      <c r="B1939" s="16">
        <v>42.798999999999999</v>
      </c>
      <c r="D1939" s="16">
        <v>24.143000000000001</v>
      </c>
      <c r="E1939" s="16">
        <v>21.89</v>
      </c>
      <c r="F1939" s="16">
        <v>28.9</v>
      </c>
      <c r="G1939" s="16">
        <v>2.5510000000000002</v>
      </c>
      <c r="H1939" s="16">
        <v>9.02</v>
      </c>
      <c r="I1939" s="16">
        <v>316.29700000000003</v>
      </c>
      <c r="J1939" s="38">
        <v>2.851</v>
      </c>
      <c r="K1939" s="16">
        <v>6.7</v>
      </c>
      <c r="L1939" s="16">
        <v>26.338000000000001</v>
      </c>
      <c r="M1939" s="120">
        <v>15.505608657974246</v>
      </c>
      <c r="N1939" s="16">
        <f t="shared" si="90"/>
        <v>2.3142699489513801</v>
      </c>
      <c r="O1939" s="16">
        <v>4.0279999999999996</v>
      </c>
      <c r="P1939" s="124">
        <f t="shared" si="88"/>
        <v>0.60119402985074621</v>
      </c>
      <c r="Q1939" s="16">
        <v>731.07899999999995</v>
      </c>
      <c r="S1939" s="1"/>
    </row>
    <row r="1940" spans="1:19" x14ac:dyDescent="0.2">
      <c r="A1940" s="39">
        <f t="shared" si="89"/>
        <v>43985</v>
      </c>
      <c r="B1940" s="16">
        <v>0</v>
      </c>
      <c r="D1940" s="16">
        <v>25.350999999999999</v>
      </c>
      <c r="E1940" s="16">
        <v>22.77</v>
      </c>
      <c r="F1940" s="16">
        <v>30.94</v>
      </c>
      <c r="G1940" s="16">
        <v>2.3959999999999999</v>
      </c>
      <c r="H1940" s="16">
        <v>8.23</v>
      </c>
      <c r="I1940" s="16">
        <v>164.64500000000001</v>
      </c>
      <c r="J1940" s="38">
        <v>4.9450000000000003</v>
      </c>
      <c r="K1940" s="16">
        <v>20.771000000000001</v>
      </c>
      <c r="L1940" s="16">
        <v>25.622</v>
      </c>
      <c r="M1940" s="120">
        <v>45.682374480195811</v>
      </c>
      <c r="N1940" s="16">
        <f t="shared" si="90"/>
        <v>2.1993343835249055</v>
      </c>
      <c r="O1940" s="16">
        <v>14.164</v>
      </c>
      <c r="P1940" s="124">
        <f t="shared" si="88"/>
        <v>0.68191228154638672</v>
      </c>
      <c r="Q1940" s="16">
        <v>730.33299999999997</v>
      </c>
      <c r="S1940" s="1"/>
    </row>
    <row r="1941" spans="1:19" x14ac:dyDescent="0.2">
      <c r="A1941" s="39">
        <f t="shared" si="89"/>
        <v>43986</v>
      </c>
      <c r="B1941" s="16">
        <v>0.127</v>
      </c>
      <c r="C1941" s="16">
        <v>90.08</v>
      </c>
      <c r="D1941" s="16">
        <v>26.122</v>
      </c>
      <c r="E1941" s="16">
        <v>23.46</v>
      </c>
      <c r="F1941" s="16">
        <v>30.82</v>
      </c>
      <c r="G1941" s="16">
        <v>2.169</v>
      </c>
      <c r="H1941" s="16">
        <v>6.76</v>
      </c>
      <c r="I1941" s="16">
        <v>155.14400000000001</v>
      </c>
      <c r="J1941" s="38">
        <v>4.702</v>
      </c>
      <c r="K1941" s="16">
        <v>20.712</v>
      </c>
      <c r="L1941" s="16">
        <v>25.498000000000001</v>
      </c>
      <c r="M1941" s="120">
        <v>45.421964788531604</v>
      </c>
      <c r="N1941" s="16">
        <f t="shared" si="90"/>
        <v>2.1930264961631711</v>
      </c>
      <c r="O1941" s="16">
        <v>12.808999999999999</v>
      </c>
      <c r="P1941" s="124">
        <f t="shared" si="88"/>
        <v>0.61843375820780222</v>
      </c>
      <c r="Q1941" s="16">
        <v>729.74199999999996</v>
      </c>
      <c r="S1941" s="1"/>
    </row>
    <row r="1942" spans="1:19" x14ac:dyDescent="0.2">
      <c r="A1942" s="39">
        <f t="shared" si="89"/>
        <v>43987</v>
      </c>
      <c r="B1942" s="16">
        <v>0</v>
      </c>
      <c r="C1942" s="16">
        <v>93.495999999999995</v>
      </c>
      <c r="D1942" s="16">
        <v>26.251000000000001</v>
      </c>
      <c r="E1942" s="16">
        <v>23.98</v>
      </c>
      <c r="F1942" s="16">
        <v>30.82</v>
      </c>
      <c r="G1942" s="16">
        <v>1.6040000000000001</v>
      </c>
      <c r="H1942" s="16">
        <v>5.27</v>
      </c>
      <c r="I1942" s="16">
        <v>104.738</v>
      </c>
      <c r="J1942" s="38">
        <v>2.3159999999999998</v>
      </c>
      <c r="K1942" s="16">
        <v>10.210000000000001</v>
      </c>
      <c r="L1942" s="16">
        <v>25.419</v>
      </c>
      <c r="M1942" s="120">
        <v>23.224760175115581</v>
      </c>
      <c r="N1942" s="16">
        <f t="shared" si="90"/>
        <v>2.2747071670044643</v>
      </c>
      <c r="O1942" s="16">
        <v>5.2569999999999997</v>
      </c>
      <c r="P1942" s="124">
        <f t="shared" si="88"/>
        <v>0.51488736532810964</v>
      </c>
      <c r="Q1942" s="16">
        <v>730.9</v>
      </c>
      <c r="S1942" s="1"/>
    </row>
    <row r="1943" spans="1:19" x14ac:dyDescent="0.2">
      <c r="A1943" s="39">
        <f t="shared" si="89"/>
        <v>43988</v>
      </c>
      <c r="B1943" s="16">
        <v>0.50800000000000001</v>
      </c>
      <c r="C1943" s="16">
        <v>95.295000000000002</v>
      </c>
      <c r="D1943" s="16">
        <v>26.399000000000001</v>
      </c>
      <c r="E1943" s="16">
        <v>24.24</v>
      </c>
      <c r="F1943" s="16">
        <v>32.76</v>
      </c>
      <c r="G1943" s="16">
        <v>1.5489999999999999</v>
      </c>
      <c r="H1943" s="16">
        <v>7.1</v>
      </c>
      <c r="I1943" s="16">
        <v>329.82600000000002</v>
      </c>
      <c r="J1943" s="38">
        <v>2.5870000000000002</v>
      </c>
      <c r="K1943" s="16">
        <v>11.388999999999999</v>
      </c>
      <c r="L1943" s="16">
        <v>25.346</v>
      </c>
      <c r="M1943" s="120">
        <v>25.542440990939227</v>
      </c>
      <c r="N1943" s="16">
        <f t="shared" si="90"/>
        <v>2.2427290359943126</v>
      </c>
      <c r="O1943" s="16">
        <v>7.15</v>
      </c>
      <c r="P1943" s="124">
        <f t="shared" si="88"/>
        <v>0.6277987531828958</v>
      </c>
      <c r="Q1943" s="16">
        <v>731.19200000000001</v>
      </c>
      <c r="S1943" s="1"/>
    </row>
    <row r="1944" spans="1:19" x14ac:dyDescent="0.2">
      <c r="A1944" s="39">
        <f t="shared" si="89"/>
        <v>43989</v>
      </c>
      <c r="B1944" s="16">
        <v>10.922000000000001</v>
      </c>
      <c r="C1944" s="16">
        <v>92.114000000000004</v>
      </c>
      <c r="D1944" s="16">
        <v>26.689</v>
      </c>
      <c r="E1944" s="16">
        <v>22.8</v>
      </c>
      <c r="F1944" s="16">
        <v>33.24</v>
      </c>
      <c r="G1944" s="16">
        <v>1.946</v>
      </c>
      <c r="H1944" s="16">
        <v>7.35</v>
      </c>
      <c r="I1944" s="16">
        <v>90.221999999999994</v>
      </c>
      <c r="J1944" s="38">
        <v>3.45</v>
      </c>
      <c r="K1944" s="16">
        <v>14.901999999999999</v>
      </c>
      <c r="L1944" s="16">
        <v>25.318000000000001</v>
      </c>
      <c r="M1944" s="120">
        <v>32.97474440711003</v>
      </c>
      <c r="N1944" s="16">
        <f t="shared" si="90"/>
        <v>2.2127730779163892</v>
      </c>
      <c r="O1944" s="16">
        <v>9.2910000000000004</v>
      </c>
      <c r="P1944" s="124">
        <f t="shared" si="88"/>
        <v>0.62347335928063352</v>
      </c>
      <c r="Q1944" s="16">
        <v>731.14599999999996</v>
      </c>
      <c r="S1944" s="1"/>
    </row>
    <row r="1945" spans="1:19" x14ac:dyDescent="0.2">
      <c r="A1945" s="39">
        <f t="shared" si="89"/>
        <v>43990</v>
      </c>
      <c r="B1945" s="16">
        <v>0.88900000000000001</v>
      </c>
      <c r="C1945" s="16">
        <v>93.793999999999997</v>
      </c>
      <c r="D1945" s="16">
        <v>26.806999999999999</v>
      </c>
      <c r="E1945" s="16">
        <v>24.66</v>
      </c>
      <c r="F1945" s="16">
        <v>32.549999999999997</v>
      </c>
      <c r="G1945" s="16">
        <v>1.7030000000000001</v>
      </c>
      <c r="H1945" s="16">
        <v>7.84</v>
      </c>
      <c r="I1945" s="16">
        <v>24.364999999999998</v>
      </c>
      <c r="J1945" s="38">
        <v>2.7949999999999999</v>
      </c>
      <c r="K1945" s="16">
        <v>12.318</v>
      </c>
      <c r="L1945" s="16">
        <v>25.276</v>
      </c>
      <c r="M1945" s="120">
        <v>27.468124868779952</v>
      </c>
      <c r="N1945" s="16">
        <f t="shared" si="90"/>
        <v>2.2299175896070751</v>
      </c>
      <c r="O1945" s="16">
        <v>6.4770000000000003</v>
      </c>
      <c r="P1945" s="124">
        <f t="shared" si="88"/>
        <v>0.52581587920116901</v>
      </c>
      <c r="Q1945" s="16">
        <v>730.48299999999995</v>
      </c>
      <c r="S1945" s="1"/>
    </row>
    <row r="1946" spans="1:19" x14ac:dyDescent="0.2">
      <c r="A1946" s="39">
        <f t="shared" si="89"/>
        <v>43991</v>
      </c>
      <c r="B1946" s="16">
        <v>8.89</v>
      </c>
      <c r="C1946" s="16">
        <v>95.224000000000004</v>
      </c>
      <c r="D1946" s="16">
        <v>25.812999999999999</v>
      </c>
      <c r="E1946" s="16">
        <v>23.27</v>
      </c>
      <c r="F1946" s="16">
        <v>33.22</v>
      </c>
      <c r="G1946" s="16">
        <v>2.2480000000000002</v>
      </c>
      <c r="H1946" s="16">
        <v>7.43</v>
      </c>
      <c r="I1946" s="16">
        <v>342.77699999999999</v>
      </c>
      <c r="J1946" s="38">
        <v>2.5289999999999999</v>
      </c>
      <c r="K1946" s="16">
        <v>11.103999999999999</v>
      </c>
      <c r="L1946" s="16">
        <v>25.34</v>
      </c>
      <c r="M1946" s="120">
        <v>25.167032858795565</v>
      </c>
      <c r="N1946" s="16">
        <f t="shared" si="90"/>
        <v>2.2664835067359119</v>
      </c>
      <c r="O1946" s="16">
        <v>6.077</v>
      </c>
      <c r="P1946" s="124">
        <f t="shared" si="88"/>
        <v>0.54728025936599423</v>
      </c>
      <c r="Q1946" s="16">
        <v>730.11300000000006</v>
      </c>
      <c r="S1946" s="1"/>
    </row>
    <row r="1947" spans="1:19" x14ac:dyDescent="0.2">
      <c r="A1947" s="39">
        <f t="shared" si="89"/>
        <v>43992</v>
      </c>
      <c r="B1947" s="16">
        <v>17.399000000000001</v>
      </c>
      <c r="C1947" s="16">
        <v>99.542000000000002</v>
      </c>
      <c r="D1947" s="16">
        <v>23.823</v>
      </c>
      <c r="E1947" s="16">
        <v>22.38</v>
      </c>
      <c r="F1947" s="16">
        <v>27.32</v>
      </c>
      <c r="G1947" s="16">
        <v>1.9750000000000001</v>
      </c>
      <c r="H1947" s="16">
        <v>9.19</v>
      </c>
      <c r="I1947" s="16">
        <v>177.78100000000001</v>
      </c>
      <c r="J1947" s="38">
        <v>1.069</v>
      </c>
      <c r="K1947" s="16">
        <v>5.1740000000000004</v>
      </c>
      <c r="L1947" s="16">
        <v>25.481000000000002</v>
      </c>
      <c r="M1947" s="120">
        <v>12.294292327590897</v>
      </c>
      <c r="N1947" s="16">
        <f t="shared" si="90"/>
        <v>2.3761678252011782</v>
      </c>
      <c r="O1947" s="16">
        <v>3.2429999999999999</v>
      </c>
      <c r="P1947" s="124">
        <f t="shared" si="88"/>
        <v>0.62678778507924227</v>
      </c>
      <c r="Q1947" s="16">
        <v>731.28800000000001</v>
      </c>
      <c r="S1947" s="1"/>
    </row>
    <row r="1948" spans="1:19" x14ac:dyDescent="0.2">
      <c r="A1948" s="39">
        <f t="shared" si="89"/>
        <v>43993</v>
      </c>
      <c r="B1948" s="16">
        <v>85.09</v>
      </c>
      <c r="C1948" s="16">
        <v>96.113</v>
      </c>
      <c r="D1948" s="16">
        <v>24.001000000000001</v>
      </c>
      <c r="E1948" s="16">
        <v>21.45</v>
      </c>
      <c r="F1948" s="16">
        <v>29.62</v>
      </c>
      <c r="G1948" s="16">
        <v>2.1949999999999998</v>
      </c>
      <c r="H1948" s="16">
        <v>7</v>
      </c>
      <c r="I1948" s="16">
        <v>139.59899999999999</v>
      </c>
      <c r="J1948" s="38">
        <v>2.879</v>
      </c>
      <c r="K1948" s="16">
        <v>13.135999999999999</v>
      </c>
      <c r="L1948" s="16">
        <v>25.478999999999999</v>
      </c>
      <c r="M1948" s="120">
        <v>29.010970211861512</v>
      </c>
      <c r="N1948" s="16">
        <f t="shared" si="90"/>
        <v>2.2085086945692383</v>
      </c>
      <c r="O1948" s="16">
        <v>9.1690000000000005</v>
      </c>
      <c r="P1948" s="124">
        <f t="shared" si="88"/>
        <v>0.69800548112058469</v>
      </c>
      <c r="Q1948" s="16">
        <v>731.62099999999998</v>
      </c>
      <c r="S1948" s="1"/>
    </row>
    <row r="1949" spans="1:19" x14ac:dyDescent="0.2">
      <c r="A1949" s="39">
        <f t="shared" si="89"/>
        <v>43994</v>
      </c>
      <c r="B1949" s="16">
        <v>0.127</v>
      </c>
      <c r="C1949" s="16">
        <v>89.423000000000002</v>
      </c>
      <c r="D1949" s="16">
        <v>25.596</v>
      </c>
      <c r="E1949" s="16">
        <v>22.4</v>
      </c>
      <c r="F1949" s="16">
        <v>31.56</v>
      </c>
      <c r="G1949" s="16">
        <v>1.4790000000000001</v>
      </c>
      <c r="H1949" s="16">
        <v>5.53</v>
      </c>
      <c r="I1949" s="16">
        <v>207.22800000000001</v>
      </c>
      <c r="J1949" s="38">
        <v>4.29</v>
      </c>
      <c r="K1949" s="16">
        <v>19.109000000000002</v>
      </c>
      <c r="L1949" s="16">
        <v>25.466999999999999</v>
      </c>
      <c r="M1949" s="120">
        <v>41.786597108882184</v>
      </c>
      <c r="N1949" s="16">
        <f t="shared" si="90"/>
        <v>2.1867495477985335</v>
      </c>
      <c r="O1949" s="16">
        <v>11.595000000000001</v>
      </c>
      <c r="P1949" s="124">
        <f t="shared" si="88"/>
        <v>0.6067821445392223</v>
      </c>
      <c r="Q1949" s="16">
        <v>730.81700000000001</v>
      </c>
      <c r="S1949" s="1"/>
    </row>
    <row r="1950" spans="1:19" x14ac:dyDescent="0.2">
      <c r="A1950" s="39">
        <f t="shared" si="89"/>
        <v>43995</v>
      </c>
      <c r="B1950" s="16">
        <v>0</v>
      </c>
      <c r="C1950" s="16">
        <v>90.682000000000002</v>
      </c>
      <c r="D1950" s="16">
        <v>25.914000000000001</v>
      </c>
      <c r="E1950" s="16">
        <v>22.75</v>
      </c>
      <c r="F1950" s="16">
        <v>30.72</v>
      </c>
      <c r="G1950" s="16">
        <v>1.8720000000000001</v>
      </c>
      <c r="H1950" s="16">
        <v>5.33</v>
      </c>
      <c r="I1950" s="16">
        <v>136.42500000000001</v>
      </c>
      <c r="J1950" s="38">
        <v>3.984</v>
      </c>
      <c r="K1950" s="16">
        <v>17.649999999999999</v>
      </c>
      <c r="L1950" s="16">
        <v>25.399000000000001</v>
      </c>
      <c r="M1950" s="120">
        <v>38.938938506506354</v>
      </c>
      <c r="N1950" s="16">
        <f t="shared" si="90"/>
        <v>2.2061721533431364</v>
      </c>
      <c r="O1950" s="16">
        <v>10.412000000000001</v>
      </c>
      <c r="P1950" s="124">
        <f t="shared" si="88"/>
        <v>0.58991501416430603</v>
      </c>
      <c r="Q1950" s="16">
        <v>729.83299999999997</v>
      </c>
      <c r="S1950" s="1"/>
    </row>
    <row r="1951" spans="1:19" x14ac:dyDescent="0.2">
      <c r="A1951" s="39">
        <f t="shared" si="89"/>
        <v>43996</v>
      </c>
      <c r="B1951" s="16">
        <v>0</v>
      </c>
      <c r="C1951" s="16">
        <v>90.668000000000006</v>
      </c>
      <c r="D1951" s="16">
        <v>26.33</v>
      </c>
      <c r="E1951" s="16">
        <v>23.34</v>
      </c>
      <c r="F1951" s="16">
        <v>31.09</v>
      </c>
      <c r="G1951" s="16">
        <v>2.3690000000000002</v>
      </c>
      <c r="H1951" s="16">
        <v>7.88</v>
      </c>
      <c r="I1951" s="16">
        <v>37.902000000000001</v>
      </c>
      <c r="J1951" s="38">
        <v>3.76</v>
      </c>
      <c r="K1951" s="16">
        <v>16.550999999999998</v>
      </c>
      <c r="L1951" s="16">
        <v>25.344000000000001</v>
      </c>
      <c r="M1951" s="120">
        <v>36.370179202303078</v>
      </c>
      <c r="N1951" s="16">
        <f t="shared" si="90"/>
        <v>2.1974611323970201</v>
      </c>
      <c r="O1951" s="16">
        <v>9.7279999999999998</v>
      </c>
      <c r="P1951" s="124">
        <f t="shared" si="88"/>
        <v>0.58775904779167432</v>
      </c>
      <c r="Q1951" s="16">
        <v>730.07100000000003</v>
      </c>
      <c r="S1951" s="1"/>
    </row>
    <row r="1952" spans="1:19" x14ac:dyDescent="0.2">
      <c r="A1952" s="39">
        <f t="shared" si="89"/>
        <v>43997</v>
      </c>
      <c r="B1952" s="16">
        <v>29.718</v>
      </c>
      <c r="C1952" s="16">
        <v>98.138999999999996</v>
      </c>
      <c r="D1952" s="16">
        <v>24.882000000000001</v>
      </c>
      <c r="E1952" s="16">
        <v>22.28</v>
      </c>
      <c r="F1952" s="16">
        <v>28.76</v>
      </c>
      <c r="G1952" s="16">
        <v>1.9119999999999999</v>
      </c>
      <c r="H1952" s="16">
        <v>10.8</v>
      </c>
      <c r="I1952" s="16">
        <v>304.928</v>
      </c>
      <c r="J1952" s="38">
        <v>1.375</v>
      </c>
      <c r="K1952" s="16">
        <v>6.5750000000000002</v>
      </c>
      <c r="L1952" s="16">
        <v>25.431999999999999</v>
      </c>
      <c r="M1952" s="120">
        <v>15.298162184953089</v>
      </c>
      <c r="N1952" s="16">
        <f t="shared" si="90"/>
        <v>2.3267166821221426</v>
      </c>
      <c r="O1952" s="16">
        <v>3.3849999999999998</v>
      </c>
      <c r="P1952" s="124">
        <f t="shared" si="88"/>
        <v>0.51482889733840298</v>
      </c>
      <c r="Q1952" s="16">
        <v>730.39599999999996</v>
      </c>
      <c r="S1952" s="1"/>
    </row>
    <row r="1953" spans="1:19" x14ac:dyDescent="0.2">
      <c r="A1953" s="39">
        <f t="shared" si="89"/>
        <v>43998</v>
      </c>
      <c r="B1953" s="16">
        <v>0.254</v>
      </c>
      <c r="C1953" s="16">
        <v>92.817999999999998</v>
      </c>
      <c r="D1953" s="16">
        <v>26.082999999999998</v>
      </c>
      <c r="E1953" s="16">
        <v>23.49</v>
      </c>
      <c r="F1953" s="16">
        <v>32.869999999999997</v>
      </c>
      <c r="G1953" s="16">
        <v>1.59</v>
      </c>
      <c r="H1953" s="16">
        <v>4.37</v>
      </c>
      <c r="I1953" s="16">
        <v>24.678000000000001</v>
      </c>
      <c r="J1953" s="38">
        <v>3.6040000000000001</v>
      </c>
      <c r="K1953" s="16">
        <v>16.036999999999999</v>
      </c>
      <c r="L1953" s="16">
        <v>25.329000000000001</v>
      </c>
      <c r="M1953" s="120">
        <v>36.462022434631898</v>
      </c>
      <c r="N1953" s="16">
        <f t="shared" si="90"/>
        <v>2.2736186590155203</v>
      </c>
      <c r="O1953" s="16">
        <v>9.8550000000000004</v>
      </c>
      <c r="P1953" s="124">
        <f t="shared" si="88"/>
        <v>0.61451643075388174</v>
      </c>
      <c r="Q1953" s="16">
        <v>730.67499999999995</v>
      </c>
      <c r="S1953" s="1"/>
    </row>
    <row r="1954" spans="1:19" x14ac:dyDescent="0.2">
      <c r="A1954" s="39">
        <f t="shared" si="89"/>
        <v>43999</v>
      </c>
      <c r="B1954" s="16">
        <v>28.701999999999998</v>
      </c>
      <c r="C1954" s="16">
        <v>95.052999999999997</v>
      </c>
      <c r="D1954" s="16">
        <v>25.992999999999999</v>
      </c>
      <c r="E1954" s="16">
        <v>24.14</v>
      </c>
      <c r="F1954" s="16">
        <v>31.47</v>
      </c>
      <c r="G1954" s="16">
        <v>1.58</v>
      </c>
      <c r="H1954" s="16">
        <v>6.47</v>
      </c>
      <c r="I1954" s="16">
        <v>355.14</v>
      </c>
      <c r="J1954" s="38">
        <v>2.3639999999999999</v>
      </c>
      <c r="K1954" s="16">
        <v>10.435</v>
      </c>
      <c r="L1954" s="16">
        <v>25.268999999999998</v>
      </c>
      <c r="M1954" s="120">
        <v>23.553425890805912</v>
      </c>
      <c r="N1954" s="16">
        <f t="shared" si="90"/>
        <v>2.2571562904461819</v>
      </c>
      <c r="O1954" s="16">
        <v>5.6920000000000002</v>
      </c>
      <c r="P1954" s="124">
        <f t="shared" si="88"/>
        <v>0.54547196933397224</v>
      </c>
      <c r="Q1954" s="16">
        <v>730.66700000000003</v>
      </c>
      <c r="S1954" s="1"/>
    </row>
    <row r="1955" spans="1:19" x14ac:dyDescent="0.2">
      <c r="A1955" s="39">
        <f t="shared" si="89"/>
        <v>44000</v>
      </c>
      <c r="B1955" s="16">
        <v>6.2229999999999999</v>
      </c>
      <c r="C1955" s="16">
        <v>97.283000000000001</v>
      </c>
      <c r="D1955" s="16">
        <v>24.640999999999998</v>
      </c>
      <c r="E1955" s="16">
        <v>22.93</v>
      </c>
      <c r="F1955" s="16">
        <v>29.59</v>
      </c>
      <c r="G1955" s="16">
        <v>2.3940000000000001</v>
      </c>
      <c r="H1955" s="16">
        <v>6.96</v>
      </c>
      <c r="I1955" s="16">
        <v>335.76400000000001</v>
      </c>
      <c r="J1955" s="38">
        <v>1.573</v>
      </c>
      <c r="K1955" s="16">
        <v>7.6740000000000004</v>
      </c>
      <c r="L1955" s="16">
        <v>25.439</v>
      </c>
      <c r="M1955" s="120">
        <v>17.325106898437625</v>
      </c>
      <c r="N1955" s="16">
        <f t="shared" si="90"/>
        <v>2.257637073030704</v>
      </c>
      <c r="O1955" s="16">
        <v>4.5979999999999999</v>
      </c>
      <c r="P1955" s="124">
        <f t="shared" si="88"/>
        <v>0.599166015115976</v>
      </c>
      <c r="Q1955" s="16">
        <v>730.24199999999996</v>
      </c>
      <c r="S1955" s="1"/>
    </row>
    <row r="1956" spans="1:19" x14ac:dyDescent="0.2">
      <c r="A1956" s="39">
        <f t="shared" si="89"/>
        <v>44001</v>
      </c>
      <c r="B1956" s="16">
        <v>2.286</v>
      </c>
      <c r="C1956" s="16">
        <v>98.682000000000002</v>
      </c>
      <c r="D1956" s="16">
        <v>25.03</v>
      </c>
      <c r="E1956" s="16">
        <v>23.87</v>
      </c>
      <c r="F1956" s="16">
        <v>27.06</v>
      </c>
      <c r="G1956" s="16">
        <v>2.3620000000000001</v>
      </c>
      <c r="H1956" s="16">
        <v>5.9</v>
      </c>
      <c r="I1956" s="16">
        <v>309.25200000000001</v>
      </c>
      <c r="J1956" s="38">
        <v>1.33</v>
      </c>
      <c r="K1956" s="16">
        <v>6.5990000000000002</v>
      </c>
      <c r="L1956" s="16">
        <v>25.324999999999999</v>
      </c>
      <c r="M1956" s="120">
        <v>15.002328480819624</v>
      </c>
      <c r="N1956" s="16">
        <f t="shared" si="90"/>
        <v>2.273424531113748</v>
      </c>
      <c r="O1956" s="16">
        <v>3.8149999999999999</v>
      </c>
      <c r="P1956" s="124">
        <f t="shared" si="88"/>
        <v>0.57811789665100766</v>
      </c>
      <c r="Q1956" s="16">
        <v>730.07100000000003</v>
      </c>
      <c r="S1956" s="1"/>
    </row>
    <row r="1957" spans="1:19" x14ac:dyDescent="0.2">
      <c r="A1957" s="39">
        <f t="shared" si="89"/>
        <v>44002</v>
      </c>
      <c r="B1957" s="16">
        <v>40.260999999999996</v>
      </c>
      <c r="C1957" s="16">
        <v>97.001999999999995</v>
      </c>
      <c r="D1957" s="16">
        <v>25.257999999999999</v>
      </c>
      <c r="E1957" s="16">
        <v>23.41</v>
      </c>
      <c r="F1957" s="16">
        <v>31.33</v>
      </c>
      <c r="G1957" s="16">
        <v>1.919</v>
      </c>
      <c r="H1957" s="16">
        <v>6.35</v>
      </c>
      <c r="I1957" s="16">
        <v>306.94400000000002</v>
      </c>
      <c r="J1957" s="38">
        <v>2.46</v>
      </c>
      <c r="K1957" s="16">
        <v>11.367000000000001</v>
      </c>
      <c r="L1957" s="16">
        <v>25.341999999999999</v>
      </c>
      <c r="M1957" s="120">
        <v>25.696146645043616</v>
      </c>
      <c r="N1957" s="16">
        <f t="shared" si="90"/>
        <v>2.2605917696000364</v>
      </c>
      <c r="O1957" s="16">
        <v>7.3460000000000001</v>
      </c>
      <c r="P1957" s="124">
        <f t="shared" si="88"/>
        <v>0.64625670801442769</v>
      </c>
      <c r="Q1957" s="16">
        <v>730.04200000000003</v>
      </c>
      <c r="S1957" s="1"/>
    </row>
    <row r="1958" spans="1:19" x14ac:dyDescent="0.2">
      <c r="A1958" s="39">
        <f t="shared" si="89"/>
        <v>44003</v>
      </c>
      <c r="B1958" s="16">
        <v>0.254</v>
      </c>
      <c r="C1958" s="16">
        <v>98.421000000000006</v>
      </c>
      <c r="D1958" s="16">
        <v>25.518000000000001</v>
      </c>
      <c r="E1958" s="16">
        <v>24.03</v>
      </c>
      <c r="F1958" s="16">
        <v>27.66</v>
      </c>
      <c r="G1958" s="16">
        <v>1.87</v>
      </c>
      <c r="H1958" s="16">
        <v>6.43</v>
      </c>
      <c r="I1958" s="16">
        <v>313.66199999999998</v>
      </c>
      <c r="J1958" s="38">
        <v>1.9</v>
      </c>
      <c r="K1958" s="16">
        <v>9.1229999999999993</v>
      </c>
      <c r="L1958" s="16">
        <v>25.265000000000001</v>
      </c>
      <c r="M1958" s="120">
        <v>20.539274429824598</v>
      </c>
      <c r="N1958" s="16">
        <f t="shared" si="90"/>
        <v>2.2513728411514413</v>
      </c>
      <c r="O1958" s="16">
        <v>5.484</v>
      </c>
      <c r="P1958" s="124">
        <f t="shared" si="88"/>
        <v>0.60111805327195</v>
      </c>
      <c r="Q1958" s="16">
        <v>730.29600000000005</v>
      </c>
      <c r="S1958" s="1"/>
    </row>
    <row r="1959" spans="1:19" x14ac:dyDescent="0.2">
      <c r="A1959" s="39">
        <f t="shared" si="89"/>
        <v>44004</v>
      </c>
      <c r="B1959" s="16">
        <v>0</v>
      </c>
      <c r="C1959" s="16">
        <v>95.043000000000006</v>
      </c>
      <c r="D1959" s="16">
        <v>26.486000000000001</v>
      </c>
      <c r="E1959" s="16">
        <v>24.11</v>
      </c>
      <c r="F1959" s="16">
        <v>30.82</v>
      </c>
      <c r="G1959" s="16">
        <v>2.4020000000000001</v>
      </c>
      <c r="H1959" s="16">
        <v>7.1</v>
      </c>
      <c r="I1959" s="16">
        <v>342.68400000000003</v>
      </c>
      <c r="J1959" s="38">
        <v>3.431</v>
      </c>
      <c r="K1959" s="16">
        <v>15.747999999999999</v>
      </c>
      <c r="L1959" s="16">
        <v>25.183</v>
      </c>
      <c r="M1959" s="120">
        <v>34.435941721451485</v>
      </c>
      <c r="N1959" s="16">
        <f t="shared" si="90"/>
        <v>2.1866866726855148</v>
      </c>
      <c r="O1959" s="16">
        <v>9.218</v>
      </c>
      <c r="P1959" s="124">
        <f t="shared" ref="P1959:P2022" si="91">O1959/K1959</f>
        <v>0.58534417068834144</v>
      </c>
      <c r="Q1959" s="16">
        <v>730.19600000000003</v>
      </c>
      <c r="S1959" s="1"/>
    </row>
    <row r="1960" spans="1:19" x14ac:dyDescent="0.2">
      <c r="A1960" s="39">
        <f t="shared" si="89"/>
        <v>44005</v>
      </c>
      <c r="B1960" s="16">
        <v>18.542000000000002</v>
      </c>
      <c r="C1960" s="16">
        <v>96.831000000000003</v>
      </c>
      <c r="D1960" s="16">
        <v>25.006</v>
      </c>
      <c r="E1960" s="16">
        <v>21.73</v>
      </c>
      <c r="F1960" s="16">
        <v>29.32</v>
      </c>
      <c r="G1960" s="16">
        <v>2.2330000000000001</v>
      </c>
      <c r="H1960" s="16">
        <v>14.11</v>
      </c>
      <c r="I1960" s="16">
        <v>23.763000000000002</v>
      </c>
      <c r="J1960" s="38">
        <v>1.702</v>
      </c>
      <c r="K1960" s="16">
        <v>7.4640000000000004</v>
      </c>
      <c r="L1960" s="16">
        <v>25.346</v>
      </c>
      <c r="M1960" s="120">
        <v>17.369257313978572</v>
      </c>
      <c r="N1960" s="16">
        <f t="shared" si="90"/>
        <v>2.3270709155919844</v>
      </c>
      <c r="O1960" s="16">
        <v>3.8130000000000002</v>
      </c>
      <c r="P1960" s="124">
        <f t="shared" si="91"/>
        <v>0.51085209003215437</v>
      </c>
      <c r="Q1960" s="16">
        <v>728.971</v>
      </c>
      <c r="S1960" s="1"/>
    </row>
    <row r="1961" spans="1:19" x14ac:dyDescent="0.2">
      <c r="A1961" s="39">
        <f t="shared" si="89"/>
        <v>44006</v>
      </c>
      <c r="B1961" s="16">
        <v>3.9370000000000003</v>
      </c>
      <c r="C1961" s="16">
        <v>97.876999999999995</v>
      </c>
      <c r="D1961" s="16">
        <v>25.713999999999999</v>
      </c>
      <c r="E1961" s="16">
        <v>23.9</v>
      </c>
      <c r="F1961" s="16">
        <v>29.76</v>
      </c>
      <c r="G1961" s="16">
        <v>2.2109999999999999</v>
      </c>
      <c r="H1961" s="16">
        <v>7.1</v>
      </c>
      <c r="I1961" s="16">
        <v>312.61599999999999</v>
      </c>
      <c r="J1961" s="38">
        <v>2.806</v>
      </c>
      <c r="K1961" s="16">
        <v>13.407999999999999</v>
      </c>
      <c r="L1961" s="16">
        <v>25.228999999999999</v>
      </c>
      <c r="M1961" s="120">
        <v>29.507943186795998</v>
      </c>
      <c r="N1961" s="16">
        <f t="shared" si="90"/>
        <v>2.2007714190629475</v>
      </c>
      <c r="O1961" s="16">
        <v>9.0449999999999999</v>
      </c>
      <c r="P1961" s="124">
        <f t="shared" si="91"/>
        <v>0.67459725536992843</v>
      </c>
      <c r="Q1961" s="16">
        <v>729.33799999999997</v>
      </c>
      <c r="S1961" s="1"/>
    </row>
    <row r="1962" spans="1:19" x14ac:dyDescent="0.2">
      <c r="A1962" s="39">
        <f t="shared" si="89"/>
        <v>44007</v>
      </c>
      <c r="B1962" s="16">
        <v>1.27</v>
      </c>
      <c r="C1962" s="16">
        <v>90.623000000000005</v>
      </c>
      <c r="D1962" s="16">
        <v>26.984000000000002</v>
      </c>
      <c r="E1962" s="16">
        <v>24.33</v>
      </c>
      <c r="F1962" s="16">
        <v>33.53</v>
      </c>
      <c r="G1962" s="16">
        <v>2.6960000000000002</v>
      </c>
      <c r="H1962" s="16">
        <v>7.27</v>
      </c>
      <c r="I1962" s="16">
        <v>5.3209999999999997</v>
      </c>
      <c r="J1962" s="38">
        <v>4.8559999999999999</v>
      </c>
      <c r="K1962" s="16">
        <v>21.038</v>
      </c>
      <c r="L1962" s="16">
        <v>25.271999999999998</v>
      </c>
      <c r="M1962" s="120">
        <v>45.324937554378018</v>
      </c>
      <c r="N1962" s="16">
        <f t="shared" si="90"/>
        <v>2.154431863978421</v>
      </c>
      <c r="O1962" s="16">
        <v>11.769</v>
      </c>
      <c r="P1962" s="124">
        <f t="shared" si="91"/>
        <v>0.55941629432455553</v>
      </c>
      <c r="Q1962" s="16">
        <v>729.62900000000002</v>
      </c>
      <c r="S1962" s="1"/>
    </row>
    <row r="1963" spans="1:19" x14ac:dyDescent="0.2">
      <c r="A1963" s="39">
        <f t="shared" si="89"/>
        <v>44008</v>
      </c>
      <c r="B1963" s="16">
        <v>6.2229999999999999</v>
      </c>
      <c r="C1963" s="16">
        <v>97.816999999999993</v>
      </c>
      <c r="D1963" s="16">
        <v>24.773</v>
      </c>
      <c r="E1963" s="16">
        <v>22.8</v>
      </c>
      <c r="F1963" s="16">
        <v>27.09</v>
      </c>
      <c r="G1963" s="16">
        <v>2.6419999999999999</v>
      </c>
      <c r="H1963" s="16">
        <v>10.51</v>
      </c>
      <c r="I1963" s="16">
        <v>356.47899999999998</v>
      </c>
      <c r="J1963" s="38">
        <v>1.1240000000000001</v>
      </c>
      <c r="K1963" s="16">
        <v>5.1040000000000001</v>
      </c>
      <c r="L1963" s="16">
        <v>25.388000000000002</v>
      </c>
      <c r="M1963" s="120">
        <v>12.165642682306224</v>
      </c>
      <c r="N1963" s="16">
        <f t="shared" si="90"/>
        <v>2.3835506822700281</v>
      </c>
      <c r="O1963" s="16">
        <v>2.9340000000000002</v>
      </c>
      <c r="P1963" s="124">
        <f t="shared" si="91"/>
        <v>0.57484326018808785</v>
      </c>
      <c r="Q1963" s="16">
        <v>730.05799999999999</v>
      </c>
      <c r="S1963" s="1"/>
    </row>
    <row r="1964" spans="1:19" x14ac:dyDescent="0.2">
      <c r="A1964" s="39">
        <f t="shared" si="89"/>
        <v>44009</v>
      </c>
      <c r="B1964" s="16">
        <v>15.239999999999998</v>
      </c>
      <c r="C1964" s="16">
        <v>99.046999999999997</v>
      </c>
      <c r="D1964" s="16">
        <v>24.114999999999998</v>
      </c>
      <c r="E1964" s="16">
        <v>22.72</v>
      </c>
      <c r="F1964" s="16">
        <v>26.14</v>
      </c>
      <c r="G1964" s="16">
        <v>2.5499999999999998</v>
      </c>
      <c r="H1964" s="16">
        <v>6.59</v>
      </c>
      <c r="I1964" s="16">
        <v>317.88900000000001</v>
      </c>
      <c r="J1964" s="38">
        <v>1.228</v>
      </c>
      <c r="K1964" s="16">
        <v>6.1260000000000003</v>
      </c>
      <c r="L1964" s="16">
        <v>25.437999999999999</v>
      </c>
      <c r="M1964" s="120">
        <v>14.397701067990774</v>
      </c>
      <c r="N1964" s="16">
        <f t="shared" si="90"/>
        <v>2.3502613561852388</v>
      </c>
      <c r="O1964" s="16">
        <v>3.7919999999999998</v>
      </c>
      <c r="P1964" s="124">
        <f t="shared" si="91"/>
        <v>0.61900097943192944</v>
      </c>
      <c r="Q1964" s="16">
        <v>729.48299999999995</v>
      </c>
      <c r="S1964" s="1"/>
    </row>
    <row r="1965" spans="1:19" x14ac:dyDescent="0.2">
      <c r="A1965" s="39">
        <f t="shared" si="89"/>
        <v>44010</v>
      </c>
      <c r="B1965" s="16">
        <v>3.9370000000000003</v>
      </c>
      <c r="C1965" s="16">
        <v>97.988</v>
      </c>
      <c r="D1965" s="16">
        <v>24.585000000000001</v>
      </c>
      <c r="E1965" s="16">
        <v>23.08</v>
      </c>
      <c r="F1965" s="16">
        <v>29.2</v>
      </c>
      <c r="G1965" s="16">
        <v>1.4710000000000001</v>
      </c>
      <c r="H1965" s="16">
        <v>5.04</v>
      </c>
      <c r="I1965" s="16">
        <v>240.36600000000001</v>
      </c>
      <c r="J1965" s="38">
        <v>1.708</v>
      </c>
      <c r="K1965" s="16">
        <v>8.2140000000000004</v>
      </c>
      <c r="L1965" s="16">
        <v>25.419</v>
      </c>
      <c r="M1965" s="120">
        <v>18.91780505906738</v>
      </c>
      <c r="N1965" s="16">
        <f t="shared" si="90"/>
        <v>2.3031172460515434</v>
      </c>
      <c r="O1965" s="16">
        <v>5.75</v>
      </c>
      <c r="P1965" s="124">
        <f t="shared" si="91"/>
        <v>0.70002434867299723</v>
      </c>
      <c r="Q1965" s="16">
        <v>729.67100000000005</v>
      </c>
      <c r="S1965" s="1"/>
    </row>
    <row r="1966" spans="1:19" x14ac:dyDescent="0.2">
      <c r="A1966" s="39">
        <f t="shared" si="89"/>
        <v>44011</v>
      </c>
      <c r="B1966" s="16">
        <v>43.054000000000002</v>
      </c>
      <c r="C1966" s="16">
        <v>97.674000000000007</v>
      </c>
      <c r="D1966" s="16">
        <v>24.626999999999999</v>
      </c>
      <c r="E1966" s="16">
        <v>22.31</v>
      </c>
      <c r="F1966" s="16">
        <v>31.07</v>
      </c>
      <c r="G1966" s="16">
        <v>2.1930000000000001</v>
      </c>
      <c r="H1966" s="16">
        <v>12.74</v>
      </c>
      <c r="I1966" s="16">
        <v>309.16300000000001</v>
      </c>
      <c r="J1966" s="38">
        <v>2.6709999999999998</v>
      </c>
      <c r="K1966" s="16">
        <v>12.272</v>
      </c>
      <c r="L1966" s="16">
        <v>25.385000000000002</v>
      </c>
      <c r="M1966" s="120">
        <v>27.293769607406897</v>
      </c>
      <c r="N1966" s="16">
        <f t="shared" si="90"/>
        <v>2.2240685794823092</v>
      </c>
      <c r="O1966" s="16">
        <v>8.3249999999999993</v>
      </c>
      <c r="P1966" s="124">
        <f t="shared" si="91"/>
        <v>0.67837353324641458</v>
      </c>
      <c r="Q1966" s="16">
        <v>729.10400000000004</v>
      </c>
      <c r="S1966" s="1"/>
    </row>
    <row r="1967" spans="1:19" x14ac:dyDescent="0.2">
      <c r="A1967" s="39">
        <f t="shared" si="89"/>
        <v>44012</v>
      </c>
      <c r="B1967" s="16">
        <v>44.576000000000001</v>
      </c>
      <c r="C1967" s="16">
        <v>98.263000000000005</v>
      </c>
      <c r="D1967" s="16">
        <v>24.677</v>
      </c>
      <c r="E1967" s="16">
        <v>22.65</v>
      </c>
      <c r="F1967" s="16">
        <v>30.31</v>
      </c>
      <c r="G1967" s="16">
        <v>2.4119999999999999</v>
      </c>
      <c r="H1967" s="16">
        <v>9.82</v>
      </c>
      <c r="I1967" s="16">
        <v>308.80700000000002</v>
      </c>
      <c r="J1967" s="38">
        <v>1.76</v>
      </c>
      <c r="K1967" s="16">
        <v>8.0540000000000003</v>
      </c>
      <c r="L1967" s="16">
        <v>25.321999999999999</v>
      </c>
      <c r="M1967" s="120">
        <v>17.806787067989049</v>
      </c>
      <c r="N1967" s="16">
        <f t="shared" si="90"/>
        <v>2.2109246421640241</v>
      </c>
      <c r="O1967" s="16">
        <v>5.4269999999999996</v>
      </c>
      <c r="P1967" s="124">
        <f t="shared" si="91"/>
        <v>0.67382666997765084</v>
      </c>
      <c r="Q1967" s="16">
        <v>728.74599999999998</v>
      </c>
      <c r="S1967" s="1"/>
    </row>
    <row r="1968" spans="1:19" x14ac:dyDescent="0.2">
      <c r="A1968" s="39">
        <f t="shared" si="89"/>
        <v>44013</v>
      </c>
      <c r="B1968" s="16">
        <v>2.54</v>
      </c>
      <c r="C1968" s="16">
        <v>97.39</v>
      </c>
      <c r="D1968" s="16">
        <v>24.483000000000001</v>
      </c>
      <c r="E1968" s="16">
        <v>23.12</v>
      </c>
      <c r="F1968" s="16">
        <v>29.19</v>
      </c>
      <c r="G1968" s="16">
        <v>2.3370000000000002</v>
      </c>
      <c r="H1968" s="16">
        <v>6.33</v>
      </c>
      <c r="I1968" s="16">
        <v>303.65300000000002</v>
      </c>
      <c r="J1968" s="38">
        <v>2.548</v>
      </c>
      <c r="K1968" s="16">
        <v>12.288</v>
      </c>
      <c r="L1968" s="16">
        <v>25.411000000000001</v>
      </c>
      <c r="M1968" s="120">
        <v>27.111897543387936</v>
      </c>
      <c r="N1968" s="16">
        <f t="shared" si="90"/>
        <v>2.2063718703928985</v>
      </c>
      <c r="O1968" s="16">
        <v>8.1609999999999996</v>
      </c>
      <c r="P1968" s="124">
        <f t="shared" si="91"/>
        <v>0.66414388020833326</v>
      </c>
      <c r="Q1968" s="16">
        <v>729.95399999999995</v>
      </c>
      <c r="S1968" s="1"/>
    </row>
    <row r="1969" spans="1:19" x14ac:dyDescent="0.2">
      <c r="A1969" s="39">
        <f t="shared" si="89"/>
        <v>44014</v>
      </c>
      <c r="B1969" s="16">
        <v>9.0169999999999995</v>
      </c>
      <c r="C1969" s="16">
        <v>98.388999999999996</v>
      </c>
      <c r="D1969" s="16">
        <v>24.469000000000001</v>
      </c>
      <c r="E1969" s="16">
        <v>23.09</v>
      </c>
      <c r="F1969" s="16">
        <v>29.42</v>
      </c>
      <c r="G1969" s="16">
        <v>2.7320000000000002</v>
      </c>
      <c r="H1969" s="16">
        <v>8.66</v>
      </c>
      <c r="I1969" s="16">
        <v>303.19600000000003</v>
      </c>
      <c r="J1969" s="38">
        <v>1.9430000000000001</v>
      </c>
      <c r="K1969" s="16">
        <v>9.4339999999999993</v>
      </c>
      <c r="L1969" s="16">
        <v>25.385000000000002</v>
      </c>
      <c r="M1969" s="120">
        <v>21.060093813153021</v>
      </c>
      <c r="N1969" s="16">
        <f t="shared" si="90"/>
        <v>2.2323610147501616</v>
      </c>
      <c r="O1969" s="16">
        <v>6.1369999999999996</v>
      </c>
      <c r="P1969" s="124">
        <f t="shared" si="91"/>
        <v>0.65051939792240832</v>
      </c>
      <c r="Q1969" s="16">
        <v>730.03300000000002</v>
      </c>
      <c r="S1969" s="1"/>
    </row>
    <row r="1970" spans="1:19" x14ac:dyDescent="0.2">
      <c r="A1970" s="39">
        <f t="shared" si="89"/>
        <v>44015</v>
      </c>
      <c r="B1970" s="16">
        <v>4.8259999999999996</v>
      </c>
      <c r="C1970" s="16">
        <v>98.281000000000006</v>
      </c>
      <c r="D1970" s="16">
        <v>25.018000000000001</v>
      </c>
      <c r="E1970" s="16">
        <v>23.94</v>
      </c>
      <c r="F1970" s="16">
        <v>28.15</v>
      </c>
      <c r="G1970" s="16">
        <v>2.4260000000000002</v>
      </c>
      <c r="H1970" s="16">
        <v>7.06</v>
      </c>
      <c r="I1970" s="16">
        <v>305.63799999999998</v>
      </c>
      <c r="J1970" s="38">
        <v>2.2839999999999998</v>
      </c>
      <c r="K1970" s="16">
        <v>10.856999999999999</v>
      </c>
      <c r="L1970" s="16">
        <v>25.382000000000001</v>
      </c>
      <c r="M1970" s="120">
        <v>23.945682028880071</v>
      </c>
      <c r="N1970" s="16">
        <f t="shared" si="90"/>
        <v>2.2055523651911275</v>
      </c>
      <c r="O1970" s="16">
        <v>7.6479999999999997</v>
      </c>
      <c r="P1970" s="124">
        <f t="shared" si="91"/>
        <v>0.70443032145159812</v>
      </c>
      <c r="Q1970" s="16">
        <v>729.51700000000005</v>
      </c>
      <c r="S1970" s="1"/>
    </row>
    <row r="1971" spans="1:19" x14ac:dyDescent="0.2">
      <c r="A1971" s="39">
        <f t="shared" si="89"/>
        <v>44016</v>
      </c>
      <c r="B1971" s="16">
        <v>8.1280000000000001</v>
      </c>
      <c r="C1971" s="16">
        <v>99.180999999999997</v>
      </c>
      <c r="D1971" s="16">
        <v>23.413</v>
      </c>
      <c r="E1971" s="16">
        <v>22.27</v>
      </c>
      <c r="F1971" s="16">
        <v>24.39</v>
      </c>
      <c r="G1971" s="16">
        <v>2.2480000000000002</v>
      </c>
      <c r="H1971" s="16">
        <v>9.2100000000000009</v>
      </c>
      <c r="I1971" s="16">
        <v>216.65</v>
      </c>
      <c r="J1971" s="38">
        <v>0.55800000000000005</v>
      </c>
      <c r="K1971" s="16">
        <v>3.06</v>
      </c>
      <c r="L1971" s="16">
        <v>25.629000000000001</v>
      </c>
      <c r="M1971" s="120">
        <v>7.3503961873394577</v>
      </c>
      <c r="N1971" s="16">
        <f t="shared" si="90"/>
        <v>2.4020902573004763</v>
      </c>
      <c r="O1971" s="16">
        <v>1.2</v>
      </c>
      <c r="P1971" s="124">
        <f t="shared" si="91"/>
        <v>0.39215686274509803</v>
      </c>
      <c r="Q1971" s="16">
        <v>729.94200000000001</v>
      </c>
      <c r="S1971" s="1"/>
    </row>
    <row r="1972" spans="1:19" x14ac:dyDescent="0.2">
      <c r="A1972" s="39">
        <f t="shared" si="89"/>
        <v>44017</v>
      </c>
      <c r="B1972" s="16">
        <v>0.254</v>
      </c>
      <c r="C1972" s="16">
        <v>93.543999999999997</v>
      </c>
      <c r="D1972" s="16">
        <v>25.012</v>
      </c>
      <c r="E1972" s="16">
        <v>22.27</v>
      </c>
      <c r="F1972" s="16">
        <v>32</v>
      </c>
      <c r="G1972" s="16">
        <v>2.0449999999999999</v>
      </c>
      <c r="H1972" s="16">
        <v>5.96</v>
      </c>
      <c r="I1972" s="16">
        <v>112.964</v>
      </c>
      <c r="J1972" s="38">
        <v>3.7360000000000002</v>
      </c>
      <c r="K1972" s="16">
        <v>16.59</v>
      </c>
      <c r="L1972" s="16">
        <v>25.414000000000001</v>
      </c>
      <c r="M1972" s="120">
        <v>36.399814412734671</v>
      </c>
      <c r="N1972" s="16">
        <f t="shared" si="90"/>
        <v>2.1940816403095038</v>
      </c>
      <c r="O1972" s="16">
        <v>10.599</v>
      </c>
      <c r="P1972" s="124">
        <f t="shared" si="91"/>
        <v>0.63887884267631101</v>
      </c>
      <c r="Q1972" s="16">
        <v>730.76700000000005</v>
      </c>
      <c r="S1972" s="1"/>
    </row>
    <row r="1973" spans="1:19" x14ac:dyDescent="0.2">
      <c r="A1973" s="39">
        <f t="shared" si="89"/>
        <v>44018</v>
      </c>
      <c r="B1973" s="16">
        <v>5.5880000000000001</v>
      </c>
      <c r="C1973" s="16">
        <v>94.126000000000005</v>
      </c>
      <c r="D1973" s="16">
        <v>25.713999999999999</v>
      </c>
      <c r="E1973" s="16">
        <v>23.21</v>
      </c>
      <c r="F1973" s="16">
        <v>30.45</v>
      </c>
      <c r="G1973" s="16">
        <v>2.5449999999999999</v>
      </c>
      <c r="H1973" s="16">
        <v>8.6999999999999993</v>
      </c>
      <c r="I1973" s="16">
        <v>353.137</v>
      </c>
      <c r="J1973" s="38">
        <v>2.7890000000000001</v>
      </c>
      <c r="K1973" s="16">
        <v>12.755000000000001</v>
      </c>
      <c r="L1973" s="16">
        <v>25.373999999999999</v>
      </c>
      <c r="M1973" s="120">
        <v>27.222489582316332</v>
      </c>
      <c r="N1973" s="16">
        <f t="shared" si="90"/>
        <v>2.1342602573356588</v>
      </c>
      <c r="O1973" s="16">
        <v>6.516</v>
      </c>
      <c r="P1973" s="124">
        <f t="shared" si="91"/>
        <v>0.51085848686789492</v>
      </c>
      <c r="Q1973" s="16">
        <v>730.66300000000001</v>
      </c>
      <c r="S1973" s="1"/>
    </row>
    <row r="1974" spans="1:19" x14ac:dyDescent="0.2">
      <c r="A1974" s="39">
        <f t="shared" si="89"/>
        <v>44019</v>
      </c>
      <c r="B1974" s="16">
        <v>35.814</v>
      </c>
      <c r="C1974" s="16">
        <v>95.671999999999997</v>
      </c>
      <c r="D1974" s="16">
        <v>25.152999999999999</v>
      </c>
      <c r="E1974" s="16">
        <v>22.99</v>
      </c>
      <c r="F1974" s="16">
        <v>29.6</v>
      </c>
      <c r="G1974" s="16">
        <v>2.6219999999999999</v>
      </c>
      <c r="H1974" s="16">
        <v>8</v>
      </c>
      <c r="I1974" s="16">
        <v>336.24700000000001</v>
      </c>
      <c r="J1974" s="38">
        <v>2.1749999999999998</v>
      </c>
      <c r="K1974" s="16">
        <v>9.7609999999999992</v>
      </c>
      <c r="L1974" s="16">
        <v>25.353000000000002</v>
      </c>
      <c r="M1974" s="120">
        <v>21.562164389881865</v>
      </c>
      <c r="N1974" s="16">
        <f t="shared" si="90"/>
        <v>2.209011821522576</v>
      </c>
      <c r="O1974" s="16">
        <v>5.4669999999999996</v>
      </c>
      <c r="P1974" s="124">
        <f t="shared" si="91"/>
        <v>0.56008605675647982</v>
      </c>
      <c r="Q1974" s="16">
        <v>730.54200000000003</v>
      </c>
      <c r="S1974" s="1"/>
    </row>
    <row r="1975" spans="1:19" x14ac:dyDescent="0.2">
      <c r="A1975" s="39">
        <f t="shared" si="89"/>
        <v>44020</v>
      </c>
      <c r="B1975" s="16">
        <v>12.065000000000001</v>
      </c>
      <c r="C1975" s="16">
        <v>95.546000000000006</v>
      </c>
      <c r="D1975" s="16">
        <v>23.998999999999999</v>
      </c>
      <c r="E1975" s="16">
        <v>23.05</v>
      </c>
      <c r="F1975" s="16">
        <v>26.49</v>
      </c>
      <c r="G1975" s="16">
        <v>2.7890000000000001</v>
      </c>
      <c r="H1975" s="16">
        <v>8.33</v>
      </c>
      <c r="I1975" s="16">
        <v>293.21600000000001</v>
      </c>
      <c r="J1975" s="38">
        <v>1.7490000000000001</v>
      </c>
      <c r="K1975" s="16">
        <v>8.3569999999999993</v>
      </c>
      <c r="L1975" s="16">
        <v>25.568999999999999</v>
      </c>
      <c r="M1975" s="120">
        <v>18.671305772299633</v>
      </c>
      <c r="N1975" s="16">
        <f t="shared" si="90"/>
        <v>2.2342115319252884</v>
      </c>
      <c r="O1975" s="16">
        <v>5.9169999999999998</v>
      </c>
      <c r="P1975" s="124">
        <f t="shared" si="91"/>
        <v>0.70802919708029199</v>
      </c>
      <c r="Q1975" s="16">
        <v>730.23299999999995</v>
      </c>
      <c r="S1975" s="1"/>
    </row>
    <row r="1976" spans="1:19" x14ac:dyDescent="0.2">
      <c r="A1976" s="39">
        <f t="shared" si="89"/>
        <v>44021</v>
      </c>
      <c r="B1976" s="16">
        <v>0.63500000000000001</v>
      </c>
      <c r="C1976" s="16">
        <v>89.483000000000004</v>
      </c>
      <c r="D1976" s="16">
        <v>25.497</v>
      </c>
      <c r="E1976" s="16">
        <v>22.78</v>
      </c>
      <c r="F1976" s="16">
        <v>31.56</v>
      </c>
      <c r="G1976" s="16">
        <v>2.2090000000000001</v>
      </c>
      <c r="H1976" s="16">
        <v>7.06</v>
      </c>
      <c r="I1976" s="16">
        <v>256.68900000000002</v>
      </c>
      <c r="J1976" s="38">
        <v>3.7080000000000002</v>
      </c>
      <c r="K1976" s="16">
        <v>16.693000000000001</v>
      </c>
      <c r="L1976" s="16">
        <v>25.457999999999998</v>
      </c>
      <c r="M1976" s="120">
        <v>35.705244568246087</v>
      </c>
      <c r="N1976" s="16">
        <f t="shared" si="90"/>
        <v>2.1389351565474199</v>
      </c>
      <c r="O1976" s="16">
        <v>11.167</v>
      </c>
      <c r="P1976" s="124">
        <f t="shared" si="91"/>
        <v>0.66896303839932902</v>
      </c>
      <c r="Q1976" s="16">
        <v>729.77099999999996</v>
      </c>
      <c r="S1976" s="1"/>
    </row>
    <row r="1977" spans="1:19" x14ac:dyDescent="0.2">
      <c r="A1977" s="39">
        <f t="shared" si="89"/>
        <v>44022</v>
      </c>
      <c r="B1977" s="16">
        <v>8.6359999999999992</v>
      </c>
      <c r="C1977" s="16">
        <v>95.432000000000002</v>
      </c>
      <c r="D1977" s="16">
        <v>24.890999999999998</v>
      </c>
      <c r="E1977" s="16">
        <v>22.84</v>
      </c>
      <c r="F1977" s="16">
        <v>28.79</v>
      </c>
      <c r="G1977" s="16">
        <v>2.7490000000000001</v>
      </c>
      <c r="H1977" s="16">
        <v>8.1300000000000008</v>
      </c>
      <c r="I1977" s="16">
        <v>340.43400000000003</v>
      </c>
      <c r="J1977" s="38">
        <v>2.59</v>
      </c>
      <c r="K1977" s="16">
        <v>12.257999999999999</v>
      </c>
      <c r="L1977" s="16">
        <v>25.4</v>
      </c>
      <c r="M1977" s="120">
        <v>26.350194875268592</v>
      </c>
      <c r="N1977" s="16">
        <f t="shared" si="90"/>
        <v>2.149632474732305</v>
      </c>
      <c r="O1977" s="16">
        <v>6.89</v>
      </c>
      <c r="P1977" s="124">
        <f t="shared" si="91"/>
        <v>0.56208190569424055</v>
      </c>
      <c r="Q1977" s="16">
        <v>730.55399999999997</v>
      </c>
      <c r="S1977" s="1"/>
    </row>
    <row r="1978" spans="1:19" x14ac:dyDescent="0.2">
      <c r="A1978" s="39">
        <f t="shared" si="89"/>
        <v>44023</v>
      </c>
      <c r="B1978" s="16">
        <v>1.397</v>
      </c>
      <c r="C1978" s="16">
        <v>97.778999999999996</v>
      </c>
      <c r="D1978" s="16">
        <v>23.942</v>
      </c>
      <c r="E1978" s="16">
        <v>22.39</v>
      </c>
      <c r="F1978" s="16">
        <v>27.38</v>
      </c>
      <c r="G1978" s="16">
        <v>1.54</v>
      </c>
      <c r="H1978" s="16">
        <v>7.13</v>
      </c>
      <c r="I1978" s="16">
        <v>287.3</v>
      </c>
      <c r="J1978" s="38">
        <v>1.8340000000000001</v>
      </c>
      <c r="K1978" s="16">
        <v>8.9689999999999994</v>
      </c>
      <c r="L1978" s="16">
        <v>25.53</v>
      </c>
      <c r="M1978" s="120">
        <v>20.211472714438393</v>
      </c>
      <c r="N1978" s="16">
        <f t="shared" si="90"/>
        <v>2.2534811812284974</v>
      </c>
      <c r="O1978" s="16">
        <v>5.6520000000000001</v>
      </c>
      <c r="P1978" s="124">
        <f t="shared" si="91"/>
        <v>0.63017058757944033</v>
      </c>
      <c r="Q1978" s="16">
        <v>730.971</v>
      </c>
      <c r="S1978" s="1"/>
    </row>
    <row r="1979" spans="1:19" x14ac:dyDescent="0.2">
      <c r="A1979" s="39">
        <f t="shared" ref="A1979:A2042" si="92">A1978+1</f>
        <v>44024</v>
      </c>
      <c r="B1979" s="16">
        <v>0</v>
      </c>
      <c r="C1979" s="16">
        <v>95.525000000000006</v>
      </c>
      <c r="D1979" s="16">
        <v>25.306999999999999</v>
      </c>
      <c r="E1979" s="16">
        <v>23.29</v>
      </c>
      <c r="F1979" s="16">
        <v>29.67</v>
      </c>
      <c r="G1979" s="16">
        <v>1.8740000000000001</v>
      </c>
      <c r="H1979" s="16">
        <v>6.57</v>
      </c>
      <c r="I1979" s="16">
        <v>346.61900000000003</v>
      </c>
      <c r="J1979" s="38">
        <v>3.1909999999999998</v>
      </c>
      <c r="K1979" s="16">
        <v>14.663</v>
      </c>
      <c r="L1979" s="16">
        <v>25.405000000000001</v>
      </c>
      <c r="M1979" s="120">
        <v>31.710884762231434</v>
      </c>
      <c r="N1979" s="16">
        <f t="shared" si="90"/>
        <v>2.1626464408532655</v>
      </c>
      <c r="O1979" s="16">
        <v>8.952</v>
      </c>
      <c r="P1979" s="124">
        <f t="shared" si="91"/>
        <v>0.61051626542999382</v>
      </c>
      <c r="Q1979" s="16">
        <v>730.86699999999996</v>
      </c>
      <c r="S1979" s="1"/>
    </row>
    <row r="1980" spans="1:19" x14ac:dyDescent="0.2">
      <c r="A1980" s="39">
        <f t="shared" si="92"/>
        <v>44025</v>
      </c>
      <c r="B1980" s="16">
        <v>2.032</v>
      </c>
      <c r="C1980" s="16">
        <v>98.91</v>
      </c>
      <c r="D1980" s="16">
        <v>24.137</v>
      </c>
      <c r="E1980" s="16">
        <v>22.69</v>
      </c>
      <c r="F1980" s="16">
        <v>27.14</v>
      </c>
      <c r="G1980" s="16">
        <v>2.8370000000000002</v>
      </c>
      <c r="H1980" s="16">
        <v>8.49</v>
      </c>
      <c r="I1980" s="16">
        <v>330.9</v>
      </c>
      <c r="J1980" s="38">
        <v>1.1850000000000001</v>
      </c>
      <c r="K1980" s="16">
        <v>5.6680000000000001</v>
      </c>
      <c r="L1980" s="16">
        <v>25.51</v>
      </c>
      <c r="M1980" s="120">
        <v>12.730007680962702</v>
      </c>
      <c r="N1980" s="16">
        <f t="shared" si="90"/>
        <v>2.2459434864083807</v>
      </c>
      <c r="O1980" s="16">
        <v>2.5550000000000002</v>
      </c>
      <c r="P1980" s="124">
        <f t="shared" si="91"/>
        <v>0.45077628793225127</v>
      </c>
      <c r="Q1980" s="16">
        <v>730.7</v>
      </c>
      <c r="S1980" s="1"/>
    </row>
    <row r="1981" spans="1:19" x14ac:dyDescent="0.2">
      <c r="A1981" s="39">
        <f t="shared" si="92"/>
        <v>44026</v>
      </c>
      <c r="B1981" s="16">
        <v>0.50800000000000001</v>
      </c>
      <c r="C1981" s="16">
        <v>96.244</v>
      </c>
      <c r="D1981" s="16">
        <v>24.31</v>
      </c>
      <c r="E1981" s="16">
        <v>22.43</v>
      </c>
      <c r="F1981" s="16">
        <v>29.71</v>
      </c>
      <c r="G1981" s="16">
        <v>1.9550000000000001</v>
      </c>
      <c r="H1981" s="16">
        <v>7.13</v>
      </c>
      <c r="I1981" s="16">
        <v>356.44799999999998</v>
      </c>
      <c r="J1981" s="38">
        <v>2.1080000000000001</v>
      </c>
      <c r="K1981" s="16">
        <v>9.8689999999999998</v>
      </c>
      <c r="L1981" s="16">
        <v>25.501000000000001</v>
      </c>
      <c r="M1981" s="120">
        <v>21.83778048689873</v>
      </c>
      <c r="N1981" s="16">
        <f t="shared" si="90"/>
        <v>2.212765273776343</v>
      </c>
      <c r="O1981" s="16">
        <v>5.0149999999999997</v>
      </c>
      <c r="P1981" s="124">
        <f t="shared" si="91"/>
        <v>0.50815685479785189</v>
      </c>
      <c r="Q1981" s="16">
        <v>730.44200000000001</v>
      </c>
      <c r="S1981" s="1"/>
    </row>
    <row r="1982" spans="1:19" x14ac:dyDescent="0.2">
      <c r="A1982" s="39">
        <f t="shared" si="92"/>
        <v>44027</v>
      </c>
      <c r="B1982" s="16">
        <v>1.016</v>
      </c>
      <c r="C1982" s="16">
        <v>92.849000000000004</v>
      </c>
      <c r="D1982" s="16">
        <v>25.96</v>
      </c>
      <c r="E1982" s="16">
        <v>22.83</v>
      </c>
      <c r="F1982" s="16">
        <v>30.33</v>
      </c>
      <c r="G1982" s="16">
        <v>2.714</v>
      </c>
      <c r="H1982" s="16">
        <v>9.58</v>
      </c>
      <c r="I1982" s="16">
        <v>345.45600000000002</v>
      </c>
      <c r="J1982" s="38">
        <v>3.7290000000000001</v>
      </c>
      <c r="K1982" s="16">
        <v>17.108000000000001</v>
      </c>
      <c r="L1982" s="16">
        <v>25.443999999999999</v>
      </c>
      <c r="M1982" s="120">
        <v>35.2426588054159</v>
      </c>
      <c r="N1982" s="16">
        <f t="shared" si="90"/>
        <v>2.060010451567448</v>
      </c>
      <c r="O1982" s="16">
        <v>9.9149999999999991</v>
      </c>
      <c r="P1982" s="124">
        <f t="shared" si="91"/>
        <v>0.57955342529810605</v>
      </c>
      <c r="Q1982" s="16">
        <v>730.11699999999996</v>
      </c>
      <c r="S1982" s="1"/>
    </row>
    <row r="1983" spans="1:19" x14ac:dyDescent="0.2">
      <c r="A1983" s="39">
        <f t="shared" si="92"/>
        <v>44028</v>
      </c>
      <c r="B1983" s="16">
        <v>0.254</v>
      </c>
      <c r="C1983" s="16">
        <v>93.141999999999996</v>
      </c>
      <c r="D1983" s="16">
        <v>26.129000000000001</v>
      </c>
      <c r="E1983" s="16">
        <v>24.34</v>
      </c>
      <c r="F1983" s="16">
        <v>30.58</v>
      </c>
      <c r="G1983" s="16">
        <v>3.59</v>
      </c>
      <c r="H1983" s="16">
        <v>9.68</v>
      </c>
      <c r="I1983" s="16">
        <v>354.274</v>
      </c>
      <c r="J1983" s="38">
        <v>3.1859999999999999</v>
      </c>
      <c r="K1983" s="16">
        <v>13.917</v>
      </c>
      <c r="L1983" s="16">
        <v>25.431000000000001</v>
      </c>
      <c r="M1983" s="120">
        <v>28.990579804684089</v>
      </c>
      <c r="N1983" s="16">
        <f t="shared" si="90"/>
        <v>2.0831055403236394</v>
      </c>
      <c r="O1983" s="16">
        <v>6.6870000000000003</v>
      </c>
      <c r="P1983" s="124">
        <f t="shared" si="91"/>
        <v>0.48049148523388663</v>
      </c>
      <c r="Q1983" s="16">
        <v>730.14200000000005</v>
      </c>
      <c r="S1983" s="1"/>
    </row>
    <row r="1984" spans="1:19" x14ac:dyDescent="0.2">
      <c r="A1984" s="39">
        <f t="shared" si="92"/>
        <v>44029</v>
      </c>
      <c r="B1984" s="16">
        <v>1.524</v>
      </c>
      <c r="C1984" s="16">
        <v>92.278000000000006</v>
      </c>
      <c r="D1984" s="16">
        <v>26.477</v>
      </c>
      <c r="E1984" s="16">
        <v>23.85</v>
      </c>
      <c r="F1984" s="16">
        <v>32.43</v>
      </c>
      <c r="G1984" s="16">
        <v>2.0640000000000001</v>
      </c>
      <c r="H1984" s="16">
        <v>8.0399999999999991</v>
      </c>
      <c r="I1984" s="16">
        <v>349.24700000000001</v>
      </c>
      <c r="J1984" s="38">
        <v>4.4119999999999999</v>
      </c>
      <c r="K1984" s="16">
        <v>19.228000000000002</v>
      </c>
      <c r="L1984" s="16">
        <v>25.449000000000002</v>
      </c>
      <c r="M1984" s="120">
        <v>40.749191943715566</v>
      </c>
      <c r="N1984" s="16">
        <f t="shared" si="90"/>
        <v>2.1192631549675247</v>
      </c>
      <c r="O1984" s="16">
        <v>11.381</v>
      </c>
      <c r="P1984" s="124">
        <f t="shared" si="91"/>
        <v>0.59189723320158094</v>
      </c>
      <c r="Q1984" s="16">
        <v>729.61699999999996</v>
      </c>
      <c r="S1984" s="1"/>
    </row>
    <row r="1985" spans="1:19" x14ac:dyDescent="0.2">
      <c r="A1985" s="39">
        <f t="shared" si="92"/>
        <v>44030</v>
      </c>
      <c r="B1985" s="16">
        <v>0.50800000000000001</v>
      </c>
      <c r="C1985" s="16">
        <v>96.191000000000003</v>
      </c>
      <c r="D1985" s="16">
        <v>25.975000000000001</v>
      </c>
      <c r="E1985" s="16">
        <v>23.97</v>
      </c>
      <c r="F1985" s="16">
        <v>30.43</v>
      </c>
      <c r="G1985" s="16">
        <v>1.3089999999999999</v>
      </c>
      <c r="H1985" s="16">
        <v>8.94</v>
      </c>
      <c r="I1985" s="16">
        <v>332.065</v>
      </c>
      <c r="J1985" s="38">
        <v>3.2309999999999999</v>
      </c>
      <c r="K1985" s="16">
        <v>14.93</v>
      </c>
      <c r="L1985" s="16">
        <v>25.407</v>
      </c>
      <c r="M1985" s="120">
        <v>32.04482087977695</v>
      </c>
      <c r="N1985" s="16">
        <f t="shared" si="90"/>
        <v>2.1463376342784293</v>
      </c>
      <c r="O1985" s="16">
        <v>9.73</v>
      </c>
      <c r="P1985" s="124">
        <f t="shared" si="91"/>
        <v>0.65170797052913598</v>
      </c>
      <c r="Q1985" s="16">
        <v>729.404</v>
      </c>
      <c r="S1985" s="1"/>
    </row>
    <row r="1986" spans="1:19" x14ac:dyDescent="0.2">
      <c r="A1986" s="39">
        <f t="shared" si="92"/>
        <v>44031</v>
      </c>
      <c r="B1986" s="16">
        <v>0</v>
      </c>
      <c r="C1986" s="16">
        <v>94.037999999999997</v>
      </c>
      <c r="D1986" s="16">
        <v>26.581</v>
      </c>
      <c r="E1986" s="16">
        <v>24.45</v>
      </c>
      <c r="F1986" s="16">
        <v>31.09</v>
      </c>
      <c r="J1986" s="38">
        <v>2.82</v>
      </c>
      <c r="K1986" s="16">
        <v>12.731</v>
      </c>
      <c r="L1986" s="16">
        <v>25.42</v>
      </c>
      <c r="M1986" s="120">
        <v>27.244089589919533</v>
      </c>
      <c r="N1986" s="16">
        <f t="shared" si="90"/>
        <v>2.1399803306825493</v>
      </c>
      <c r="O1986" s="16">
        <v>7.0679999999999996</v>
      </c>
      <c r="P1986" s="124">
        <f t="shared" si="91"/>
        <v>0.55518026863561387</v>
      </c>
      <c r="Q1986" s="16">
        <v>728.82100000000003</v>
      </c>
      <c r="S1986" s="1"/>
    </row>
    <row r="1987" spans="1:19" x14ac:dyDescent="0.2">
      <c r="A1987" s="39">
        <f t="shared" si="92"/>
        <v>44032</v>
      </c>
      <c r="B1987" s="16">
        <v>8.1280000000000001</v>
      </c>
      <c r="C1987" s="16">
        <v>94.17</v>
      </c>
      <c r="D1987" s="16">
        <v>25.221</v>
      </c>
      <c r="E1987" s="16">
        <v>22.27</v>
      </c>
      <c r="F1987" s="16">
        <v>31.35</v>
      </c>
      <c r="J1987" s="38">
        <v>2.7930000000000001</v>
      </c>
      <c r="K1987" s="16">
        <v>12.614000000000001</v>
      </c>
      <c r="L1987" s="16">
        <v>25.550999999999998</v>
      </c>
      <c r="M1987" s="120">
        <v>27.450412862545328</v>
      </c>
      <c r="N1987" s="16">
        <f t="shared" si="90"/>
        <v>2.1761862107614816</v>
      </c>
      <c r="O1987" s="16">
        <v>7.2080000000000002</v>
      </c>
      <c r="P1987" s="124">
        <f t="shared" si="91"/>
        <v>0.5714285714285714</v>
      </c>
      <c r="Q1987" s="16">
        <v>729.02499999999998</v>
      </c>
      <c r="S1987" s="1"/>
    </row>
    <row r="1988" spans="1:19" x14ac:dyDescent="0.2">
      <c r="A1988" s="39">
        <f t="shared" si="92"/>
        <v>44033</v>
      </c>
      <c r="B1988" s="16">
        <v>2.794</v>
      </c>
      <c r="C1988" s="16">
        <v>97.852999999999994</v>
      </c>
      <c r="D1988" s="16">
        <v>24.815999999999999</v>
      </c>
      <c r="E1988" s="16">
        <v>22.73</v>
      </c>
      <c r="F1988" s="16">
        <v>27.97</v>
      </c>
      <c r="J1988" s="38">
        <v>2</v>
      </c>
      <c r="K1988" s="16">
        <v>9.2560000000000002</v>
      </c>
      <c r="L1988" s="16">
        <v>25.577000000000002</v>
      </c>
      <c r="M1988" s="120">
        <v>20.556554435907159</v>
      </c>
      <c r="N1988" s="16">
        <f t="shared" si="90"/>
        <v>2.2208896322285177</v>
      </c>
      <c r="O1988" s="16">
        <v>6.0209999999999999</v>
      </c>
      <c r="P1988" s="124">
        <f t="shared" si="91"/>
        <v>0.65049697493517711</v>
      </c>
      <c r="Q1988" s="16">
        <v>730.23299999999995</v>
      </c>
      <c r="S1988" s="1"/>
    </row>
    <row r="1989" spans="1:19" x14ac:dyDescent="0.2">
      <c r="A1989" s="39">
        <f t="shared" si="92"/>
        <v>44034</v>
      </c>
      <c r="B1989" s="16">
        <v>9.652000000000001</v>
      </c>
      <c r="C1989" s="16">
        <v>99.12</v>
      </c>
      <c r="D1989" s="16">
        <v>24.224</v>
      </c>
      <c r="E1989" s="16">
        <v>21.97</v>
      </c>
      <c r="F1989" s="16">
        <v>26.91</v>
      </c>
      <c r="J1989" s="38">
        <v>1.552</v>
      </c>
      <c r="K1989" s="16">
        <v>7.55</v>
      </c>
      <c r="L1989" s="16">
        <v>25.664000000000001</v>
      </c>
      <c r="M1989" s="120">
        <v>16.356303357418781</v>
      </c>
      <c r="N1989" s="16">
        <f t="shared" si="90"/>
        <v>2.166397795684607</v>
      </c>
      <c r="O1989" s="16">
        <v>4.9969999999999999</v>
      </c>
      <c r="P1989" s="124">
        <f t="shared" si="91"/>
        <v>0.66185430463576156</v>
      </c>
      <c r="Q1989" s="16">
        <v>730.46299999999997</v>
      </c>
      <c r="S1989" s="1"/>
    </row>
    <row r="1990" spans="1:19" x14ac:dyDescent="0.2">
      <c r="A1990" s="39">
        <f t="shared" si="92"/>
        <v>44035</v>
      </c>
      <c r="B1990" s="16">
        <v>3.048</v>
      </c>
      <c r="C1990" s="16">
        <v>97.334999999999994</v>
      </c>
      <c r="D1990" s="16">
        <v>24.867000000000001</v>
      </c>
      <c r="E1990" s="16">
        <v>23</v>
      </c>
      <c r="F1990" s="16">
        <v>28.87</v>
      </c>
      <c r="J1990" s="38">
        <v>2.903</v>
      </c>
      <c r="K1990" s="16">
        <v>13.542999999999999</v>
      </c>
      <c r="L1990" s="16">
        <v>25.599</v>
      </c>
      <c r="M1990" s="120">
        <v>28.964141395377769</v>
      </c>
      <c r="N1990" s="16">
        <f t="shared" si="90"/>
        <v>2.1386798637951538</v>
      </c>
      <c r="O1990" s="16">
        <v>8.73</v>
      </c>
      <c r="P1990" s="124">
        <f t="shared" si="91"/>
        <v>0.64461345344458398</v>
      </c>
      <c r="Q1990" s="16">
        <v>730.471</v>
      </c>
      <c r="S1990" s="1"/>
    </row>
    <row r="1991" spans="1:19" x14ac:dyDescent="0.2">
      <c r="A1991" s="39">
        <f t="shared" si="92"/>
        <v>44036</v>
      </c>
      <c r="B1991" s="16">
        <v>0</v>
      </c>
      <c r="C1991" s="16">
        <v>98.117999999999995</v>
      </c>
      <c r="D1991" s="16">
        <v>24.283000000000001</v>
      </c>
      <c r="E1991" s="16">
        <v>23.28</v>
      </c>
      <c r="F1991" s="16">
        <v>26.76</v>
      </c>
      <c r="J1991" s="38">
        <v>1.425</v>
      </c>
      <c r="K1991" s="16">
        <v>7.0090000000000003</v>
      </c>
      <c r="L1991" s="16">
        <v>25.736000000000001</v>
      </c>
      <c r="M1991" s="120">
        <v>15.663893513690514</v>
      </c>
      <c r="N1991" s="16">
        <f t="shared" si="90"/>
        <v>2.2348257260223305</v>
      </c>
      <c r="O1991" s="16">
        <v>3.6179999999999999</v>
      </c>
      <c r="P1991" s="124">
        <f t="shared" si="91"/>
        <v>0.51619346554430012</v>
      </c>
      <c r="Q1991" s="16">
        <v>730.62099999999998</v>
      </c>
      <c r="S1991" s="1"/>
    </row>
    <row r="1992" spans="1:19" x14ac:dyDescent="0.2">
      <c r="A1992" s="39">
        <f t="shared" si="92"/>
        <v>44037</v>
      </c>
      <c r="B1992" s="16">
        <v>0.254</v>
      </c>
      <c r="C1992" s="16">
        <v>93.716999999999999</v>
      </c>
      <c r="D1992" s="16">
        <v>25.236000000000001</v>
      </c>
      <c r="E1992" s="16">
        <v>22.55</v>
      </c>
      <c r="F1992" s="16">
        <v>29.4</v>
      </c>
      <c r="J1992" s="38">
        <v>2.8450000000000002</v>
      </c>
      <c r="K1992" s="16">
        <v>13.36</v>
      </c>
      <c r="L1992" s="16">
        <v>25.702999999999999</v>
      </c>
      <c r="M1992" s="120">
        <v>29.055898227676174</v>
      </c>
      <c r="N1992" s="16">
        <f t="shared" si="90"/>
        <v>2.1748426817122883</v>
      </c>
      <c r="O1992" s="16">
        <v>7.8650000000000002</v>
      </c>
      <c r="P1992" s="124">
        <f t="shared" si="91"/>
        <v>0.58869760479041922</v>
      </c>
      <c r="Q1992" s="16">
        <v>730.71699999999998</v>
      </c>
      <c r="S1992" s="1"/>
    </row>
    <row r="1993" spans="1:19" x14ac:dyDescent="0.2">
      <c r="A1993" s="39">
        <f t="shared" si="92"/>
        <v>44038</v>
      </c>
      <c r="B1993" s="16">
        <v>1.778</v>
      </c>
      <c r="C1993" s="16">
        <v>93.591999999999999</v>
      </c>
      <c r="D1993" s="16">
        <v>25.283000000000001</v>
      </c>
      <c r="E1993" s="16">
        <v>23.12</v>
      </c>
      <c r="F1993" s="16">
        <v>31.12</v>
      </c>
      <c r="J1993" s="38">
        <v>2.7839999999999998</v>
      </c>
      <c r="K1993" s="16">
        <v>12.569000000000001</v>
      </c>
      <c r="L1993" s="16">
        <v>25.718</v>
      </c>
      <c r="M1993" s="120">
        <v>26.875334260117658</v>
      </c>
      <c r="N1993" s="16">
        <f t="shared" si="90"/>
        <v>2.1382237457329665</v>
      </c>
      <c r="O1993" s="16">
        <v>6.9450000000000003</v>
      </c>
      <c r="P1993" s="124">
        <f t="shared" si="91"/>
        <v>0.55254992441721695</v>
      </c>
      <c r="Q1993" s="16">
        <v>731.17499999999995</v>
      </c>
      <c r="S1993" s="1"/>
    </row>
    <row r="1994" spans="1:19" x14ac:dyDescent="0.2">
      <c r="A1994" s="39">
        <f t="shared" si="92"/>
        <v>44039</v>
      </c>
      <c r="B1994" s="16">
        <v>12.827</v>
      </c>
      <c r="C1994" s="16">
        <v>95.503</v>
      </c>
      <c r="D1994" s="16">
        <v>25.562000000000001</v>
      </c>
      <c r="E1994" s="16">
        <v>23.39</v>
      </c>
      <c r="F1994" s="16">
        <v>31.25</v>
      </c>
      <c r="J1994" s="38">
        <v>3.4569999999999999</v>
      </c>
      <c r="K1994" s="16">
        <v>15.835000000000001</v>
      </c>
      <c r="L1994" s="16">
        <v>25.63</v>
      </c>
      <c r="M1994" s="120">
        <v>33.631211838186566</v>
      </c>
      <c r="N1994" s="16">
        <f t="shared" si="90"/>
        <v>2.1238529736777116</v>
      </c>
      <c r="O1994" s="16">
        <v>10.503</v>
      </c>
      <c r="P1994" s="124">
        <f t="shared" si="91"/>
        <v>0.66327754973160713</v>
      </c>
      <c r="Q1994" s="16">
        <v>730.79600000000005</v>
      </c>
      <c r="S1994" s="1"/>
    </row>
    <row r="1995" spans="1:19" x14ac:dyDescent="0.2">
      <c r="A1995" s="39">
        <f t="shared" si="92"/>
        <v>44040</v>
      </c>
      <c r="B1995" s="16">
        <v>0.88900000000000001</v>
      </c>
      <c r="C1995" s="16">
        <v>94.137</v>
      </c>
      <c r="D1995" s="16">
        <v>25.768999999999998</v>
      </c>
      <c r="E1995" s="16">
        <v>23.43</v>
      </c>
      <c r="F1995" s="16">
        <v>31.8</v>
      </c>
      <c r="J1995" s="38">
        <v>4.5940000000000003</v>
      </c>
      <c r="K1995" s="16">
        <v>20.934000000000001</v>
      </c>
      <c r="L1995" s="16">
        <v>25.66</v>
      </c>
      <c r="M1995" s="120">
        <v>43.477704904152127</v>
      </c>
      <c r="N1995" s="16">
        <f t="shared" ref="N1995:N2058" si="93">M1995/K1995</f>
        <v>2.0768942822275784</v>
      </c>
      <c r="O1995" s="16">
        <v>13.179</v>
      </c>
      <c r="P1995" s="124">
        <f t="shared" si="91"/>
        <v>0.62955001433075375</v>
      </c>
      <c r="Q1995" s="16">
        <v>730.28800000000001</v>
      </c>
      <c r="S1995" s="1"/>
    </row>
    <row r="1996" spans="1:19" x14ac:dyDescent="0.2">
      <c r="A1996" s="39">
        <f t="shared" si="92"/>
        <v>44041</v>
      </c>
      <c r="B1996" s="16">
        <v>0.38100000000000001</v>
      </c>
      <c r="C1996" s="16">
        <v>96.495000000000005</v>
      </c>
      <c r="D1996" s="16">
        <v>26.132999999999999</v>
      </c>
      <c r="E1996" s="16">
        <v>23.87</v>
      </c>
      <c r="F1996" s="16">
        <v>29.97</v>
      </c>
      <c r="J1996" s="38">
        <v>3.0129999999999999</v>
      </c>
      <c r="K1996" s="16">
        <v>13.759</v>
      </c>
      <c r="L1996" s="16">
        <v>25.608000000000001</v>
      </c>
      <c r="M1996" s="120">
        <v>28.65163248537463</v>
      </c>
      <c r="N1996" s="16">
        <f t="shared" si="93"/>
        <v>2.0823920695817013</v>
      </c>
      <c r="O1996" s="16">
        <v>8.4649999999999999</v>
      </c>
      <c r="P1996" s="124">
        <f t="shared" si="91"/>
        <v>0.61523366523729917</v>
      </c>
      <c r="Q1996" s="16">
        <v>730.07100000000003</v>
      </c>
      <c r="S1996" s="1"/>
    </row>
    <row r="1997" spans="1:19" x14ac:dyDescent="0.2">
      <c r="A1997" s="39">
        <f t="shared" si="92"/>
        <v>44042</v>
      </c>
      <c r="B1997" s="16">
        <v>0</v>
      </c>
      <c r="C1997" s="16">
        <v>90.986000000000004</v>
      </c>
      <c r="D1997" s="16">
        <v>27.1</v>
      </c>
      <c r="E1997" s="16">
        <v>24.74</v>
      </c>
      <c r="F1997" s="16">
        <v>31.76</v>
      </c>
      <c r="J1997" s="38">
        <v>4.5659999999999998</v>
      </c>
      <c r="K1997" s="16">
        <v>20.856999999999999</v>
      </c>
      <c r="L1997" s="16">
        <v>25.602</v>
      </c>
      <c r="M1997" s="120">
        <v>42.887506296402215</v>
      </c>
      <c r="N1997" s="16">
        <f t="shared" si="93"/>
        <v>2.056264385884941</v>
      </c>
      <c r="O1997" s="16">
        <v>12.202999999999999</v>
      </c>
      <c r="P1997" s="124">
        <f t="shared" si="91"/>
        <v>0.58507934985856069</v>
      </c>
      <c r="Q1997" s="16">
        <v>729.39599999999996</v>
      </c>
      <c r="S1997" s="1"/>
    </row>
    <row r="1998" spans="1:19" x14ac:dyDescent="0.2">
      <c r="A1998" s="39">
        <f t="shared" si="92"/>
        <v>44043</v>
      </c>
      <c r="B1998" s="16">
        <v>0</v>
      </c>
      <c r="C1998" s="16">
        <v>91.632999999999996</v>
      </c>
      <c r="D1998" s="16">
        <v>26.347999999999999</v>
      </c>
      <c r="E1998" s="16">
        <v>24.42</v>
      </c>
      <c r="F1998" s="16">
        <v>30.44</v>
      </c>
      <c r="J1998" s="38">
        <v>4.3579999999999997</v>
      </c>
      <c r="K1998" s="16">
        <v>20.248999999999999</v>
      </c>
      <c r="L1998" s="16">
        <v>25.773</v>
      </c>
      <c r="M1998" s="120">
        <v>41.844657929319588</v>
      </c>
      <c r="N1998" s="16">
        <f t="shared" si="93"/>
        <v>2.0665049103323421</v>
      </c>
      <c r="O1998" s="16">
        <v>11.86</v>
      </c>
      <c r="P1998" s="124">
        <f t="shared" si="91"/>
        <v>0.58570793619438</v>
      </c>
      <c r="Q1998" s="16">
        <v>729.67899999999997</v>
      </c>
      <c r="S1998" s="1"/>
    </row>
    <row r="1999" spans="1:19" x14ac:dyDescent="0.2">
      <c r="A1999" s="39">
        <f t="shared" si="92"/>
        <v>44044</v>
      </c>
      <c r="B1999" s="16">
        <v>0</v>
      </c>
      <c r="C1999" s="16">
        <v>91.513999999999996</v>
      </c>
      <c r="D1999" s="16">
        <v>26.35</v>
      </c>
      <c r="E1999" s="16">
        <v>24.41</v>
      </c>
      <c r="F1999" s="16">
        <v>30.67</v>
      </c>
      <c r="J1999" s="38">
        <v>3.8530000000000002</v>
      </c>
      <c r="K1999" s="16">
        <v>17.920999999999999</v>
      </c>
      <c r="L1999" s="16">
        <v>25.773</v>
      </c>
      <c r="M1999" s="120">
        <v>37.395574763242315</v>
      </c>
      <c r="N1999" s="16">
        <f t="shared" si="93"/>
        <v>2.086690182648419</v>
      </c>
      <c r="O1999" s="16">
        <v>9.9830000000000005</v>
      </c>
      <c r="P1999" s="124">
        <f t="shared" si="91"/>
        <v>0.55705596785893652</v>
      </c>
      <c r="Q1999" s="16">
        <v>729.95399999999995</v>
      </c>
      <c r="S1999" s="1"/>
    </row>
    <row r="2000" spans="1:19" x14ac:dyDescent="0.2">
      <c r="A2000" s="39">
        <f t="shared" si="92"/>
        <v>44045</v>
      </c>
      <c r="B2000" s="16">
        <v>6.0960000000000001</v>
      </c>
      <c r="C2000" s="16">
        <v>95.063000000000002</v>
      </c>
      <c r="D2000" s="16">
        <v>26.233000000000001</v>
      </c>
      <c r="E2000" s="16">
        <v>23.69</v>
      </c>
      <c r="F2000" s="16">
        <v>31.35</v>
      </c>
      <c r="J2000" s="38">
        <v>3.2570000000000001</v>
      </c>
      <c r="K2000" s="16">
        <v>14.968</v>
      </c>
      <c r="L2000" s="16">
        <v>25.728999999999999</v>
      </c>
      <c r="M2000" s="120">
        <v>32.127678508942836</v>
      </c>
      <c r="N2000" s="16">
        <f t="shared" si="93"/>
        <v>2.1464242723772604</v>
      </c>
      <c r="O2000" s="16">
        <v>9.26</v>
      </c>
      <c r="P2000" s="124">
        <f t="shared" si="91"/>
        <v>0.61865312667022976</v>
      </c>
      <c r="Q2000" s="16">
        <v>730.05</v>
      </c>
      <c r="S2000" s="1"/>
    </row>
    <row r="2001" spans="1:19" x14ac:dyDescent="0.2">
      <c r="A2001" s="39">
        <f t="shared" si="92"/>
        <v>44046</v>
      </c>
      <c r="B2001" s="16">
        <v>16.637</v>
      </c>
      <c r="C2001" s="16">
        <v>97.328000000000003</v>
      </c>
      <c r="D2001" s="16">
        <v>26.262</v>
      </c>
      <c r="E2001" s="16">
        <v>24.55</v>
      </c>
      <c r="F2001" s="16">
        <v>30.06</v>
      </c>
      <c r="J2001" s="38">
        <v>2.3879999999999999</v>
      </c>
      <c r="K2001" s="16">
        <v>10.923</v>
      </c>
      <c r="L2001" s="16">
        <v>25.678000000000001</v>
      </c>
      <c r="M2001" s="120">
        <v>23.714993947677868</v>
      </c>
      <c r="N2001" s="16">
        <f t="shared" si="93"/>
        <v>2.1711062846908238</v>
      </c>
      <c r="O2001" s="16">
        <v>6.7140000000000004</v>
      </c>
      <c r="P2001" s="124">
        <f t="shared" si="91"/>
        <v>0.61466630046690474</v>
      </c>
      <c r="Q2001" s="16">
        <v>730.9</v>
      </c>
      <c r="S2001" s="1"/>
    </row>
    <row r="2002" spans="1:19" x14ac:dyDescent="0.2">
      <c r="A2002" s="39">
        <f t="shared" si="92"/>
        <v>44047</v>
      </c>
      <c r="B2002" s="16">
        <v>1.27</v>
      </c>
      <c r="C2002" s="16">
        <v>95.058999999999997</v>
      </c>
      <c r="D2002" s="16">
        <v>26.082000000000001</v>
      </c>
      <c r="E2002" s="16">
        <v>23.35</v>
      </c>
      <c r="F2002" s="16">
        <v>31.62</v>
      </c>
      <c r="J2002" s="38">
        <v>3.3439999999999999</v>
      </c>
      <c r="K2002" s="16">
        <v>15.101000000000001</v>
      </c>
      <c r="L2002" s="16">
        <v>25.739000000000001</v>
      </c>
      <c r="M2002" s="120">
        <v>32.220385741575775</v>
      </c>
      <c r="N2002" s="16">
        <f t="shared" si="93"/>
        <v>2.1336590783110903</v>
      </c>
      <c r="O2002" s="16">
        <v>9.5180000000000007</v>
      </c>
      <c r="P2002" s="124">
        <f t="shared" si="91"/>
        <v>0.63028938480895302</v>
      </c>
      <c r="Q2002" s="16">
        <v>730.91700000000003</v>
      </c>
      <c r="S2002" s="1"/>
    </row>
    <row r="2003" spans="1:19" x14ac:dyDescent="0.2">
      <c r="A2003" s="39">
        <f t="shared" si="92"/>
        <v>44048</v>
      </c>
      <c r="B2003" s="16">
        <v>6.7309999999999999</v>
      </c>
      <c r="C2003" s="16">
        <v>96.914000000000001</v>
      </c>
      <c r="D2003" s="16">
        <v>25.123999999999999</v>
      </c>
      <c r="E2003" s="16">
        <v>23.31</v>
      </c>
      <c r="F2003" s="16">
        <v>29.22</v>
      </c>
      <c r="J2003" s="38">
        <v>2.1779999999999999</v>
      </c>
      <c r="K2003" s="16">
        <v>9.9589999999999996</v>
      </c>
      <c r="L2003" s="16">
        <v>25.838999999999999</v>
      </c>
      <c r="M2003" s="120">
        <v>21.677508430482966</v>
      </c>
      <c r="N2003" s="16">
        <f t="shared" si="93"/>
        <v>2.1766752114150987</v>
      </c>
      <c r="O2003" s="16">
        <v>6.016</v>
      </c>
      <c r="P2003" s="124">
        <f t="shared" si="91"/>
        <v>0.60407671452957123</v>
      </c>
      <c r="Q2003" s="16">
        <v>730.31700000000001</v>
      </c>
      <c r="S2003" s="1"/>
    </row>
    <row r="2004" spans="1:19" x14ac:dyDescent="0.2">
      <c r="A2004" s="39">
        <f t="shared" si="92"/>
        <v>44049</v>
      </c>
      <c r="B2004" s="16">
        <v>0.127</v>
      </c>
      <c r="C2004" s="16">
        <v>97.134</v>
      </c>
      <c r="D2004" s="16">
        <v>24.457999999999998</v>
      </c>
      <c r="E2004" s="16">
        <v>22.98</v>
      </c>
      <c r="F2004" s="16">
        <v>26.93</v>
      </c>
      <c r="J2004" s="38">
        <v>1.4390000000000001</v>
      </c>
      <c r="K2004" s="16">
        <v>6.915</v>
      </c>
      <c r="L2004" s="16">
        <v>25.933</v>
      </c>
      <c r="M2004" s="120">
        <v>15.452040639118303</v>
      </c>
      <c r="N2004" s="16">
        <f t="shared" si="93"/>
        <v>2.2345684221429218</v>
      </c>
      <c r="O2004" s="16">
        <v>3.1190000000000002</v>
      </c>
      <c r="P2004" s="124">
        <f t="shared" si="91"/>
        <v>0.45104844540853223</v>
      </c>
      <c r="Q2004" s="16">
        <v>730.32500000000005</v>
      </c>
      <c r="S2004" s="1"/>
    </row>
    <row r="2005" spans="1:19" x14ac:dyDescent="0.2">
      <c r="A2005" s="39">
        <f t="shared" si="92"/>
        <v>44050</v>
      </c>
      <c r="B2005" s="16">
        <v>0.127</v>
      </c>
      <c r="C2005" s="16">
        <v>95.132999999999996</v>
      </c>
      <c r="D2005" s="16">
        <v>25.318999999999999</v>
      </c>
      <c r="E2005" s="16">
        <v>23.07</v>
      </c>
      <c r="F2005" s="16">
        <v>29.31</v>
      </c>
      <c r="J2005" s="38">
        <v>3.5939999999999999</v>
      </c>
      <c r="K2005" s="16">
        <v>16.890999999999998</v>
      </c>
      <c r="L2005" s="16">
        <v>25.882999999999999</v>
      </c>
      <c r="M2005" s="120">
        <v>35.228575600458612</v>
      </c>
      <c r="N2005" s="16">
        <f t="shared" si="93"/>
        <v>2.0856417974340546</v>
      </c>
      <c r="O2005" s="16">
        <v>10.755000000000001</v>
      </c>
      <c r="P2005" s="124">
        <f t="shared" si="91"/>
        <v>0.63672961932390038</v>
      </c>
      <c r="Q2005" s="16">
        <v>730.74199999999996</v>
      </c>
      <c r="S2005" s="1"/>
    </row>
    <row r="2006" spans="1:19" x14ac:dyDescent="0.2">
      <c r="A2006" s="39">
        <f t="shared" si="92"/>
        <v>44051</v>
      </c>
      <c r="B2006" s="16">
        <v>7.1120000000000001</v>
      </c>
      <c r="C2006" s="16">
        <v>96.683999999999997</v>
      </c>
      <c r="D2006" s="16">
        <v>26.314</v>
      </c>
      <c r="E2006" s="16">
        <v>22.95</v>
      </c>
      <c r="F2006" s="16">
        <v>31.68</v>
      </c>
      <c r="J2006" s="38">
        <v>3.0950000000000002</v>
      </c>
      <c r="K2006" s="16">
        <v>14.029</v>
      </c>
      <c r="L2006" s="16">
        <v>25.713000000000001</v>
      </c>
      <c r="M2006" s="120">
        <v>29.541466398596171</v>
      </c>
      <c r="N2006" s="16">
        <f t="shared" si="93"/>
        <v>2.1057428468598025</v>
      </c>
      <c r="O2006" s="16">
        <v>9.65</v>
      </c>
      <c r="P2006" s="124">
        <f t="shared" si="91"/>
        <v>0.68786085964787225</v>
      </c>
      <c r="Q2006" s="16">
        <v>730.21299999999997</v>
      </c>
      <c r="S2006" s="1"/>
    </row>
    <row r="2007" spans="1:19" x14ac:dyDescent="0.2">
      <c r="A2007" s="39">
        <f t="shared" si="92"/>
        <v>44052</v>
      </c>
      <c r="B2007" s="16">
        <v>5.5880000000000001</v>
      </c>
      <c r="C2007" s="16">
        <v>99.497</v>
      </c>
      <c r="D2007" s="16">
        <v>24.048999999999999</v>
      </c>
      <c r="E2007" s="16">
        <v>22.37</v>
      </c>
      <c r="F2007" s="16">
        <v>26.06</v>
      </c>
      <c r="J2007" s="38">
        <v>0.873</v>
      </c>
      <c r="K2007" s="16">
        <v>4.2640000000000002</v>
      </c>
      <c r="L2007" s="16">
        <v>25.936</v>
      </c>
      <c r="M2007" s="120">
        <v>9.5023617448313331</v>
      </c>
      <c r="N2007" s="16">
        <f t="shared" si="93"/>
        <v>2.2285088519773293</v>
      </c>
      <c r="O2007" s="16">
        <v>1.976</v>
      </c>
      <c r="P2007" s="124">
        <f t="shared" si="91"/>
        <v>0.46341463414634143</v>
      </c>
      <c r="Q2007" s="16">
        <v>730.125</v>
      </c>
      <c r="S2007" s="1"/>
    </row>
    <row r="2008" spans="1:19" x14ac:dyDescent="0.2">
      <c r="A2008" s="39">
        <f t="shared" si="92"/>
        <v>44053</v>
      </c>
      <c r="B2008" s="16">
        <v>0.127</v>
      </c>
      <c r="C2008" s="16">
        <v>98.384</v>
      </c>
      <c r="D2008" s="16">
        <v>25.257000000000001</v>
      </c>
      <c r="E2008" s="16">
        <v>23.77</v>
      </c>
      <c r="F2008" s="16">
        <v>28.32</v>
      </c>
      <c r="J2008" s="38">
        <v>1.9359999999999999</v>
      </c>
      <c r="K2008" s="16">
        <v>9.0920000000000005</v>
      </c>
      <c r="L2008" s="16">
        <v>25.861000000000001</v>
      </c>
      <c r="M2008" s="120">
        <v>19.472752454408862</v>
      </c>
      <c r="N2008" s="16">
        <f t="shared" si="93"/>
        <v>2.1417457604937153</v>
      </c>
      <c r="O2008" s="16">
        <v>5.6390000000000002</v>
      </c>
      <c r="P2008" s="124">
        <f t="shared" si="91"/>
        <v>0.62021557413110429</v>
      </c>
      <c r="Q2008" s="16">
        <v>729.64200000000005</v>
      </c>
      <c r="S2008" s="1"/>
    </row>
    <row r="2009" spans="1:19" x14ac:dyDescent="0.2">
      <c r="A2009" s="39">
        <f t="shared" si="92"/>
        <v>44054</v>
      </c>
      <c r="B2009" s="16">
        <v>0.254</v>
      </c>
      <c r="C2009" s="16">
        <v>96.216999999999999</v>
      </c>
      <c r="D2009" s="16">
        <v>25.9</v>
      </c>
      <c r="E2009" s="16">
        <v>24.55</v>
      </c>
      <c r="F2009" s="16">
        <v>29.13</v>
      </c>
      <c r="J2009" s="38">
        <v>2.698</v>
      </c>
      <c r="K2009" s="16">
        <v>12.484999999999999</v>
      </c>
      <c r="L2009" s="16">
        <v>25.867000000000001</v>
      </c>
      <c r="M2009" s="120">
        <v>27.111551943266281</v>
      </c>
      <c r="N2009" s="16">
        <f t="shared" si="93"/>
        <v>2.171529991451044</v>
      </c>
      <c r="O2009" s="16">
        <v>7.87</v>
      </c>
      <c r="P2009" s="124">
        <f t="shared" si="91"/>
        <v>0.63035642771325595</v>
      </c>
      <c r="Q2009" s="16">
        <v>729.06700000000001</v>
      </c>
      <c r="S2009" s="1"/>
    </row>
    <row r="2010" spans="1:19" x14ac:dyDescent="0.2">
      <c r="A2010" s="39">
        <f t="shared" si="92"/>
        <v>44055</v>
      </c>
      <c r="B2010" s="16">
        <v>25.018999999999998</v>
      </c>
      <c r="C2010" s="16">
        <v>98.408000000000001</v>
      </c>
      <c r="D2010" s="16">
        <v>25.504999999999999</v>
      </c>
      <c r="E2010" s="16">
        <v>24.14</v>
      </c>
      <c r="F2010" s="16">
        <v>29.98</v>
      </c>
      <c r="J2010" s="38">
        <v>1.47</v>
      </c>
      <c r="K2010" s="16">
        <v>6.5919999999999996</v>
      </c>
      <c r="L2010" s="16">
        <v>25.853999999999999</v>
      </c>
      <c r="M2010" s="120">
        <v>14.89251404216494</v>
      </c>
      <c r="N2010" s="16">
        <f t="shared" si="93"/>
        <v>2.2591799214449244</v>
      </c>
      <c r="O2010" s="16">
        <v>4.3460000000000001</v>
      </c>
      <c r="P2010" s="124">
        <f t="shared" si="91"/>
        <v>0.65928398058252435</v>
      </c>
      <c r="Q2010" s="16">
        <v>728.404</v>
      </c>
      <c r="S2010" s="1"/>
    </row>
    <row r="2011" spans="1:19" x14ac:dyDescent="0.2">
      <c r="A2011" s="39">
        <f t="shared" si="92"/>
        <v>44056</v>
      </c>
      <c r="B2011" s="16">
        <v>55.756</v>
      </c>
      <c r="C2011" s="16">
        <v>97.745999999999995</v>
      </c>
      <c r="D2011" s="16">
        <v>24.876000000000001</v>
      </c>
      <c r="E2011" s="16">
        <v>21.63</v>
      </c>
      <c r="F2011" s="16">
        <v>32.86</v>
      </c>
      <c r="J2011" s="38">
        <v>2.7269999999999999</v>
      </c>
      <c r="K2011" s="16">
        <v>12.079000000000001</v>
      </c>
      <c r="L2011" s="16">
        <v>25.805</v>
      </c>
      <c r="M2011" s="120">
        <v>25.703749847719944</v>
      </c>
      <c r="N2011" s="16">
        <f t="shared" si="93"/>
        <v>2.1279700180246661</v>
      </c>
      <c r="O2011" s="16">
        <v>8.2379999999999995</v>
      </c>
      <c r="P2011" s="124">
        <f t="shared" si="91"/>
        <v>0.68201010017385533</v>
      </c>
      <c r="Q2011" s="16">
        <v>728.05799999999999</v>
      </c>
      <c r="S2011" s="1"/>
    </row>
    <row r="2012" spans="1:19" x14ac:dyDescent="0.2">
      <c r="A2012" s="39">
        <f t="shared" si="92"/>
        <v>44057</v>
      </c>
      <c r="B2012" s="16">
        <v>3.1749999999999998</v>
      </c>
      <c r="C2012" s="16">
        <v>92.808000000000007</v>
      </c>
      <c r="D2012" s="16">
        <v>25.648</v>
      </c>
      <c r="E2012" s="16">
        <v>22.41</v>
      </c>
      <c r="F2012" s="16">
        <v>32.479999999999997</v>
      </c>
      <c r="J2012" s="38">
        <v>3.238</v>
      </c>
      <c r="K2012" s="16">
        <v>14.843</v>
      </c>
      <c r="L2012" s="16">
        <v>25.931999999999999</v>
      </c>
      <c r="M2012" s="120">
        <v>31.08241094100865</v>
      </c>
      <c r="N2012" s="16">
        <f t="shared" si="93"/>
        <v>2.0940787536891903</v>
      </c>
      <c r="O2012" s="16">
        <v>9.7590000000000003</v>
      </c>
      <c r="P2012" s="124">
        <f t="shared" si="91"/>
        <v>0.6574816411776595</v>
      </c>
      <c r="Q2012" s="16">
        <v>728.4</v>
      </c>
      <c r="S2012" s="1"/>
    </row>
    <row r="2013" spans="1:19" x14ac:dyDescent="0.2">
      <c r="A2013" s="39">
        <f t="shared" si="92"/>
        <v>44058</v>
      </c>
      <c r="B2013" s="16">
        <v>5.3339999999999996</v>
      </c>
      <c r="C2013" s="16">
        <v>95.977999999999994</v>
      </c>
      <c r="D2013" s="16">
        <v>23.771999999999998</v>
      </c>
      <c r="E2013" s="16">
        <v>23.23</v>
      </c>
      <c r="F2013" s="16">
        <v>24.84</v>
      </c>
      <c r="J2013" s="38">
        <v>0.95599999999999996</v>
      </c>
      <c r="K2013" s="16">
        <v>4.7640000000000002</v>
      </c>
      <c r="L2013" s="16">
        <v>26.141999999999999</v>
      </c>
      <c r="M2013" s="120">
        <v>10.609578134571503</v>
      </c>
      <c r="N2013" s="16">
        <f t="shared" si="93"/>
        <v>2.2270315143936825</v>
      </c>
      <c r="O2013" s="16">
        <v>2.423</v>
      </c>
      <c r="P2013" s="124">
        <f t="shared" si="91"/>
        <v>0.50860621326616284</v>
      </c>
      <c r="Q2013" s="16">
        <v>729.35799999999995</v>
      </c>
      <c r="S2013" s="1"/>
    </row>
    <row r="2014" spans="1:19" x14ac:dyDescent="0.2">
      <c r="A2014" s="39">
        <f t="shared" si="92"/>
        <v>44059</v>
      </c>
      <c r="B2014" s="16">
        <v>0</v>
      </c>
      <c r="C2014" s="16">
        <v>96.974000000000004</v>
      </c>
      <c r="D2014" s="16">
        <v>24.936</v>
      </c>
      <c r="E2014" s="16">
        <v>23.27</v>
      </c>
      <c r="F2014" s="16">
        <v>27.86</v>
      </c>
      <c r="J2014" s="38">
        <v>2.5379999999999998</v>
      </c>
      <c r="K2014" s="16">
        <v>11.847</v>
      </c>
      <c r="L2014" s="16">
        <v>25.98</v>
      </c>
      <c r="M2014" s="120">
        <v>24.900229564880807</v>
      </c>
      <c r="N2014" s="16">
        <f t="shared" si="93"/>
        <v>2.1018173009944126</v>
      </c>
      <c r="O2014" s="16">
        <v>7.68</v>
      </c>
      <c r="P2014" s="124">
        <f t="shared" si="91"/>
        <v>0.64826538364142816</v>
      </c>
      <c r="Q2014" s="16">
        <v>730.23800000000006</v>
      </c>
      <c r="S2014" s="1"/>
    </row>
    <row r="2015" spans="1:19" x14ac:dyDescent="0.2">
      <c r="A2015" s="39">
        <f t="shared" si="92"/>
        <v>44060</v>
      </c>
      <c r="B2015" s="16">
        <v>6.4770000000000003</v>
      </c>
      <c r="C2015" s="16">
        <v>95.605999999999995</v>
      </c>
      <c r="D2015" s="16">
        <v>25.870999999999999</v>
      </c>
      <c r="E2015" s="16">
        <v>24.09</v>
      </c>
      <c r="F2015" s="16">
        <v>31.52</v>
      </c>
      <c r="J2015" s="38">
        <v>3.282</v>
      </c>
      <c r="K2015" s="16">
        <v>14.927</v>
      </c>
      <c r="L2015" s="16">
        <v>25.925999999999998</v>
      </c>
      <c r="M2015" s="120">
        <v>30.766964429971477</v>
      </c>
      <c r="N2015" s="16">
        <f t="shared" si="93"/>
        <v>2.0611619501555221</v>
      </c>
      <c r="O2015" s="16">
        <v>10.092000000000001</v>
      </c>
      <c r="P2015" s="124">
        <f t="shared" si="91"/>
        <v>0.67609030615662902</v>
      </c>
      <c r="Q2015" s="16">
        <v>730.76300000000003</v>
      </c>
      <c r="S2015" s="1"/>
    </row>
    <row r="2016" spans="1:19" x14ac:dyDescent="0.2">
      <c r="A2016" s="39">
        <f t="shared" si="92"/>
        <v>44061</v>
      </c>
      <c r="B2016" s="16">
        <v>27.939999999999998</v>
      </c>
      <c r="C2016" s="16">
        <v>99.417000000000002</v>
      </c>
      <c r="D2016" s="16">
        <v>24.66</v>
      </c>
      <c r="E2016" s="16">
        <v>23.47</v>
      </c>
      <c r="F2016" s="16">
        <v>27.18</v>
      </c>
      <c r="J2016" s="38">
        <v>1.571</v>
      </c>
      <c r="K2016" s="16">
        <v>7.2430000000000003</v>
      </c>
      <c r="L2016" s="16">
        <v>26.018999999999998</v>
      </c>
      <c r="M2016" s="120">
        <v>15.397003819745343</v>
      </c>
      <c r="N2016" s="16">
        <f t="shared" si="93"/>
        <v>2.1257771392717579</v>
      </c>
      <c r="O2016" s="16">
        <v>5.0609999999999999</v>
      </c>
      <c r="P2016" s="124">
        <f t="shared" si="91"/>
        <v>0.69874361452436828</v>
      </c>
      <c r="Q2016" s="16">
        <v>730.52099999999996</v>
      </c>
      <c r="S2016" s="1"/>
    </row>
    <row r="2017" spans="1:19" x14ac:dyDescent="0.2">
      <c r="A2017" s="39">
        <f t="shared" si="92"/>
        <v>44062</v>
      </c>
      <c r="B2017" s="16">
        <v>1.143</v>
      </c>
      <c r="C2017" s="16">
        <v>98.561000000000007</v>
      </c>
      <c r="D2017" s="16">
        <v>24.367999999999999</v>
      </c>
      <c r="E2017" s="16">
        <v>23.4</v>
      </c>
      <c r="F2017" s="16">
        <v>25.72</v>
      </c>
      <c r="J2017" s="38">
        <v>0.98399999999999999</v>
      </c>
      <c r="K2017" s="16">
        <v>4.8559999999999999</v>
      </c>
      <c r="L2017" s="16">
        <v>26.084</v>
      </c>
      <c r="M2017" s="120">
        <v>10.699606966261651</v>
      </c>
      <c r="N2017" s="16">
        <f t="shared" si="93"/>
        <v>2.2033786998067653</v>
      </c>
      <c r="O2017" s="16">
        <v>2.6480000000000001</v>
      </c>
      <c r="P2017" s="124">
        <f t="shared" si="91"/>
        <v>0.54530477759472817</v>
      </c>
      <c r="Q2017" s="16">
        <v>730.36699999999996</v>
      </c>
      <c r="S2017" s="1"/>
    </row>
    <row r="2018" spans="1:19" x14ac:dyDescent="0.2">
      <c r="A2018" s="39">
        <f t="shared" si="92"/>
        <v>44063</v>
      </c>
      <c r="B2018" s="16">
        <v>0.50800000000000001</v>
      </c>
      <c r="C2018" s="16">
        <v>97.346999999999994</v>
      </c>
      <c r="D2018" s="16">
        <v>24.542999999999999</v>
      </c>
      <c r="E2018" s="16">
        <v>23</v>
      </c>
      <c r="F2018" s="16">
        <v>26.85</v>
      </c>
      <c r="J2018" s="38">
        <v>1.841</v>
      </c>
      <c r="K2018" s="16">
        <v>8.7289999999999992</v>
      </c>
      <c r="L2018" s="16">
        <v>26.04</v>
      </c>
      <c r="M2018" s="120">
        <v>18.938281866275215</v>
      </c>
      <c r="N2018" s="16">
        <f t="shared" si="93"/>
        <v>2.1695820673931969</v>
      </c>
      <c r="O2018" s="16">
        <v>5.1390000000000002</v>
      </c>
      <c r="P2018" s="124">
        <f t="shared" si="91"/>
        <v>0.58872723106885105</v>
      </c>
      <c r="Q2018" s="16">
        <v>730.42100000000005</v>
      </c>
      <c r="S2018" s="1"/>
    </row>
    <row r="2019" spans="1:19" x14ac:dyDescent="0.2">
      <c r="A2019" s="39">
        <f t="shared" si="92"/>
        <v>44064</v>
      </c>
      <c r="B2019" s="16">
        <v>0</v>
      </c>
      <c r="C2019" s="16">
        <v>92.272000000000006</v>
      </c>
      <c r="D2019" s="16">
        <v>25.751999999999999</v>
      </c>
      <c r="E2019" s="16">
        <v>23.07</v>
      </c>
      <c r="F2019" s="16">
        <v>31.24</v>
      </c>
      <c r="J2019" s="38">
        <v>4.6760000000000002</v>
      </c>
      <c r="K2019" s="16">
        <v>21.507999999999999</v>
      </c>
      <c r="L2019" s="16">
        <v>26.001999999999999</v>
      </c>
      <c r="M2019" s="120">
        <v>43.905644254786772</v>
      </c>
      <c r="N2019" s="16">
        <f t="shared" si="93"/>
        <v>2.0413634115113806</v>
      </c>
      <c r="O2019" s="16">
        <v>14.119</v>
      </c>
      <c r="P2019" s="124">
        <f t="shared" si="91"/>
        <v>0.65645341268365265</v>
      </c>
      <c r="Q2019" s="16">
        <v>730.35</v>
      </c>
      <c r="S2019" s="1"/>
    </row>
    <row r="2020" spans="1:19" x14ac:dyDescent="0.2">
      <c r="A2020" s="39">
        <f t="shared" si="92"/>
        <v>44065</v>
      </c>
      <c r="B2020" s="16">
        <v>9.3979999999999997</v>
      </c>
      <c r="C2020" s="16">
        <v>96.251999999999995</v>
      </c>
      <c r="D2020" s="16">
        <v>24.645</v>
      </c>
      <c r="E2020" s="16">
        <v>22.87</v>
      </c>
      <c r="F2020" s="16">
        <v>29.55</v>
      </c>
      <c r="J2020" s="38">
        <v>2.081</v>
      </c>
      <c r="K2020" s="16">
        <v>9.7010000000000005</v>
      </c>
      <c r="L2020" s="16">
        <v>26.047000000000001</v>
      </c>
      <c r="M2020" s="120">
        <v>20.233072722041598</v>
      </c>
      <c r="N2020" s="16">
        <f t="shared" si="93"/>
        <v>2.0856687683786821</v>
      </c>
      <c r="O2020" s="16">
        <v>5.1509999999999998</v>
      </c>
      <c r="P2020" s="124">
        <f t="shared" si="91"/>
        <v>0.53097618802185342</v>
      </c>
      <c r="Q2020" s="16">
        <v>730.3</v>
      </c>
      <c r="S2020" s="1"/>
    </row>
    <row r="2021" spans="1:19" x14ac:dyDescent="0.2">
      <c r="A2021" s="39">
        <f t="shared" si="92"/>
        <v>44066</v>
      </c>
      <c r="B2021" s="16">
        <v>17.907</v>
      </c>
      <c r="C2021" s="16">
        <v>94.111999999999995</v>
      </c>
      <c r="D2021" s="16">
        <v>25.37</v>
      </c>
      <c r="E2021" s="16">
        <v>23.32</v>
      </c>
      <c r="F2021" s="16">
        <v>31.52</v>
      </c>
      <c r="J2021" s="38">
        <v>2.7989999999999999</v>
      </c>
      <c r="K2021" s="16">
        <v>13.217000000000001</v>
      </c>
      <c r="L2021" s="16">
        <v>26.04</v>
      </c>
      <c r="M2021" s="120">
        <v>27.655958534897401</v>
      </c>
      <c r="N2021" s="16">
        <f t="shared" si="93"/>
        <v>2.0924535473176515</v>
      </c>
      <c r="O2021" s="16">
        <v>7.5979999999999999</v>
      </c>
      <c r="P2021" s="124">
        <f t="shared" si="91"/>
        <v>0.57486570326095177</v>
      </c>
      <c r="Q2021" s="16">
        <v>730.28300000000002</v>
      </c>
      <c r="S2021" s="1"/>
    </row>
    <row r="2022" spans="1:19" x14ac:dyDescent="0.2">
      <c r="A2022" s="39">
        <f t="shared" si="92"/>
        <v>44067</v>
      </c>
      <c r="B2022" s="16">
        <v>1.27</v>
      </c>
      <c r="C2022" s="16">
        <v>92.427999999999997</v>
      </c>
      <c r="D2022" s="16">
        <v>25.385999999999999</v>
      </c>
      <c r="E2022" s="16">
        <v>23.44</v>
      </c>
      <c r="F2022" s="16">
        <v>32.85</v>
      </c>
      <c r="J2022" s="38">
        <v>3.161</v>
      </c>
      <c r="K2022" s="16">
        <v>14.595000000000001</v>
      </c>
      <c r="L2022" s="16">
        <v>26.061</v>
      </c>
      <c r="M2022" s="120">
        <v>30.183505024593767</v>
      </c>
      <c r="N2022" s="16">
        <f t="shared" si="93"/>
        <v>2.0680716015480485</v>
      </c>
      <c r="O2022" s="16">
        <v>7.8570000000000002</v>
      </c>
      <c r="P2022" s="124">
        <f t="shared" si="91"/>
        <v>0.53833504624871531</v>
      </c>
      <c r="Q2022" s="16">
        <v>729.90800000000002</v>
      </c>
      <c r="S2022" s="1"/>
    </row>
    <row r="2023" spans="1:19" x14ac:dyDescent="0.2">
      <c r="A2023" s="39">
        <f t="shared" si="92"/>
        <v>44068</v>
      </c>
      <c r="B2023" s="16">
        <v>17.018000000000001</v>
      </c>
      <c r="C2023" s="16">
        <v>97.662999999999997</v>
      </c>
      <c r="D2023" s="16">
        <v>24.084</v>
      </c>
      <c r="E2023" s="16">
        <v>22.85</v>
      </c>
      <c r="F2023" s="16">
        <v>29.56</v>
      </c>
      <c r="J2023" s="38">
        <v>2.1589999999999998</v>
      </c>
      <c r="K2023" s="16">
        <v>9.9809999999999999</v>
      </c>
      <c r="L2023" s="16">
        <v>26.088000000000001</v>
      </c>
      <c r="M2023" s="120">
        <v>21.25129708045657</v>
      </c>
      <c r="N2023" s="16">
        <f t="shared" si="93"/>
        <v>2.129175140813202</v>
      </c>
      <c r="O2023" s="16">
        <v>6.07</v>
      </c>
      <c r="P2023" s="124">
        <f t="shared" ref="P2023:P2086" si="94">O2023/K2023</f>
        <v>0.60815549544133862</v>
      </c>
      <c r="Q2023" s="16">
        <v>729.42899999999997</v>
      </c>
      <c r="S2023" s="1"/>
    </row>
    <row r="2024" spans="1:19" x14ac:dyDescent="0.2">
      <c r="A2024" s="39">
        <f t="shared" si="92"/>
        <v>44069</v>
      </c>
      <c r="B2024" s="16">
        <v>0.127</v>
      </c>
      <c r="C2024" s="16">
        <v>88.462000000000003</v>
      </c>
      <c r="D2024" s="16">
        <v>24.414999999999999</v>
      </c>
      <c r="E2024" s="16">
        <v>21.11</v>
      </c>
      <c r="F2024" s="16">
        <v>28.9</v>
      </c>
      <c r="J2024" s="38">
        <v>5.2889999999999997</v>
      </c>
      <c r="K2024" s="16">
        <v>25.318999999999999</v>
      </c>
      <c r="L2024" s="16">
        <v>26.303000000000001</v>
      </c>
      <c r="M2024" s="120">
        <v>51.193227620016117</v>
      </c>
      <c r="N2024" s="16">
        <f t="shared" si="93"/>
        <v>2.0219292870972834</v>
      </c>
      <c r="O2024" s="16">
        <v>14.896000000000001</v>
      </c>
      <c r="P2024" s="124">
        <f t="shared" si="94"/>
        <v>0.58833287254630917</v>
      </c>
      <c r="Q2024" s="16">
        <v>730.25400000000002</v>
      </c>
      <c r="S2024" s="1"/>
    </row>
    <row r="2025" spans="1:19" x14ac:dyDescent="0.2">
      <c r="A2025" s="39">
        <f t="shared" si="92"/>
        <v>44070</v>
      </c>
      <c r="B2025" s="16">
        <v>0.50800000000000001</v>
      </c>
      <c r="C2025" s="16">
        <v>86.691000000000003</v>
      </c>
      <c r="D2025" s="16">
        <v>25.710999999999999</v>
      </c>
      <c r="E2025" s="16">
        <v>22.42</v>
      </c>
      <c r="F2025" s="16">
        <v>32.76</v>
      </c>
      <c r="J2025" s="38">
        <v>3.7490000000000001</v>
      </c>
      <c r="K2025" s="16">
        <v>17.184999999999999</v>
      </c>
      <c r="L2025" s="16">
        <v>26.155000000000001</v>
      </c>
      <c r="M2025" s="120">
        <v>34.863017071782011</v>
      </c>
      <c r="N2025" s="16">
        <f t="shared" si="93"/>
        <v>2.0286888025476877</v>
      </c>
      <c r="O2025" s="16">
        <v>9.2390000000000008</v>
      </c>
      <c r="P2025" s="124">
        <f t="shared" si="94"/>
        <v>0.53762001745708476</v>
      </c>
      <c r="Q2025" s="16">
        <v>731.346</v>
      </c>
      <c r="S2025" s="1"/>
    </row>
    <row r="2026" spans="1:19" x14ac:dyDescent="0.2">
      <c r="A2026" s="39">
        <f t="shared" si="92"/>
        <v>44071</v>
      </c>
      <c r="B2026" s="16">
        <v>0</v>
      </c>
      <c r="C2026" s="16">
        <v>94.29</v>
      </c>
      <c r="D2026" s="16">
        <v>24.867000000000001</v>
      </c>
      <c r="E2026" s="16">
        <v>23.21</v>
      </c>
      <c r="F2026" s="16">
        <v>28.88</v>
      </c>
      <c r="J2026" s="38">
        <v>2.2229999999999999</v>
      </c>
      <c r="K2026" s="16">
        <v>10.712999999999999</v>
      </c>
      <c r="L2026" s="16">
        <v>26.088999999999999</v>
      </c>
      <c r="M2026" s="120">
        <v>22.266324637746269</v>
      </c>
      <c r="N2026" s="16">
        <f t="shared" si="93"/>
        <v>2.0784397122884597</v>
      </c>
      <c r="O2026" s="16">
        <v>5.4450000000000003</v>
      </c>
      <c r="P2026" s="124">
        <f t="shared" si="94"/>
        <v>0.5082609913189583</v>
      </c>
      <c r="Q2026" s="16">
        <v>731.55799999999999</v>
      </c>
      <c r="S2026" s="1"/>
    </row>
    <row r="2027" spans="1:19" x14ac:dyDescent="0.2">
      <c r="A2027" s="39">
        <f t="shared" si="92"/>
        <v>44072</v>
      </c>
      <c r="B2027" s="16">
        <v>15.747999999999999</v>
      </c>
      <c r="C2027" s="16">
        <v>94.649000000000001</v>
      </c>
      <c r="D2027" s="16">
        <v>24.657</v>
      </c>
      <c r="E2027" s="16">
        <v>20.74</v>
      </c>
      <c r="F2027" s="16">
        <v>29.02</v>
      </c>
      <c r="J2027" s="38">
        <v>3.0720000000000001</v>
      </c>
      <c r="K2027" s="16">
        <v>14.122999999999999</v>
      </c>
      <c r="L2027" s="16">
        <v>26.108000000000001</v>
      </c>
      <c r="M2027" s="120">
        <v>29.414199153798101</v>
      </c>
      <c r="N2027" s="16">
        <f t="shared" si="93"/>
        <v>2.0827160768815478</v>
      </c>
      <c r="O2027" s="16">
        <v>8.8539999999999992</v>
      </c>
      <c r="P2027" s="124">
        <f t="shared" si="94"/>
        <v>0.62692062592933506</v>
      </c>
      <c r="Q2027" s="16">
        <v>731.20799999999997</v>
      </c>
      <c r="S2027" s="1"/>
    </row>
    <row r="2028" spans="1:19" x14ac:dyDescent="0.2">
      <c r="A2028" s="39">
        <f t="shared" si="92"/>
        <v>44073</v>
      </c>
      <c r="B2028" s="16">
        <v>0.127</v>
      </c>
      <c r="C2028" s="16">
        <v>93.111000000000004</v>
      </c>
      <c r="D2028" s="16">
        <v>24.975999999999999</v>
      </c>
      <c r="E2028" s="16">
        <v>22.76</v>
      </c>
      <c r="F2028" s="16">
        <v>30.52</v>
      </c>
      <c r="J2028" s="38">
        <v>2.9710000000000001</v>
      </c>
      <c r="K2028" s="16">
        <v>13.952999999999999</v>
      </c>
      <c r="L2028" s="16">
        <v>26.073</v>
      </c>
      <c r="M2028" s="120">
        <v>29.100221443277945</v>
      </c>
      <c r="N2028" s="16">
        <f t="shared" si="93"/>
        <v>2.0855888657118862</v>
      </c>
      <c r="O2028" s="16">
        <v>7.13</v>
      </c>
      <c r="P2028" s="124">
        <f t="shared" si="94"/>
        <v>0.51100121837597645</v>
      </c>
      <c r="Q2028" s="16">
        <v>730.77099999999996</v>
      </c>
      <c r="S2028" s="1"/>
    </row>
    <row r="2029" spans="1:19" x14ac:dyDescent="0.2">
      <c r="A2029" s="39">
        <f t="shared" si="92"/>
        <v>44074</v>
      </c>
      <c r="B2029" s="16">
        <v>19.304000000000002</v>
      </c>
      <c r="C2029" s="16">
        <v>95.522999999999996</v>
      </c>
      <c r="D2029" s="16">
        <v>25.097999999999999</v>
      </c>
      <c r="E2029" s="16">
        <v>23.59</v>
      </c>
      <c r="F2029" s="16">
        <v>30.34</v>
      </c>
      <c r="J2029" s="38">
        <v>3.323</v>
      </c>
      <c r="K2029" s="16">
        <v>15.371</v>
      </c>
      <c r="L2029" s="16">
        <v>26.007999999999999</v>
      </c>
      <c r="M2029" s="120">
        <v>32.110744102981919</v>
      </c>
      <c r="N2029" s="16">
        <f t="shared" si="93"/>
        <v>2.0890471734423213</v>
      </c>
      <c r="O2029" s="16">
        <v>8.9190000000000005</v>
      </c>
      <c r="P2029" s="124">
        <f t="shared" si="94"/>
        <v>0.58024851994014703</v>
      </c>
      <c r="Q2029" s="16">
        <v>730.77099999999996</v>
      </c>
      <c r="S2029" s="1"/>
    </row>
    <row r="2030" spans="1:19" x14ac:dyDescent="0.2">
      <c r="A2030" s="39">
        <f t="shared" si="92"/>
        <v>44075</v>
      </c>
      <c r="B2030" s="16">
        <v>0.1</v>
      </c>
      <c r="C2030" s="16">
        <v>94.141999999999996</v>
      </c>
      <c r="D2030" s="16">
        <v>25.242999999999999</v>
      </c>
      <c r="E2030" s="16">
        <v>23.27</v>
      </c>
      <c r="F2030" s="16">
        <v>29.43</v>
      </c>
      <c r="J2030" s="38">
        <v>3.125</v>
      </c>
      <c r="K2030" s="16">
        <v>14.113</v>
      </c>
      <c r="L2030" s="16">
        <v>25.974</v>
      </c>
      <c r="M2030" s="120">
        <v>29.128387853192525</v>
      </c>
      <c r="N2030" s="16">
        <f t="shared" si="93"/>
        <v>2.0639401865792197</v>
      </c>
      <c r="O2030" s="16">
        <v>7.5709999999999997</v>
      </c>
      <c r="P2030" s="124">
        <f t="shared" si="94"/>
        <v>0.53645575001771417</v>
      </c>
      <c r="Q2030" s="16">
        <v>730.64599999999996</v>
      </c>
      <c r="S2030" s="1"/>
    </row>
    <row r="2031" spans="1:19" x14ac:dyDescent="0.2">
      <c r="A2031" s="39">
        <f t="shared" si="92"/>
        <v>44076</v>
      </c>
      <c r="B2031" s="16">
        <v>5.6</v>
      </c>
      <c r="C2031" s="16">
        <v>94.075000000000003</v>
      </c>
      <c r="D2031" s="16">
        <v>25.594000000000001</v>
      </c>
      <c r="E2031" s="16">
        <v>23.45</v>
      </c>
      <c r="F2031" s="16">
        <v>32.06</v>
      </c>
      <c r="G2031" s="16">
        <v>0.69299999999999995</v>
      </c>
      <c r="H2031" s="16">
        <v>6.15</v>
      </c>
      <c r="I2031" s="16">
        <v>3.0489999999999999</v>
      </c>
      <c r="J2031" s="38">
        <v>3.3410000000000002</v>
      </c>
      <c r="K2031" s="16">
        <v>15.026</v>
      </c>
      <c r="L2031" s="16">
        <v>25.954000000000001</v>
      </c>
      <c r="M2031" s="120">
        <v>30.830036452172831</v>
      </c>
      <c r="N2031" s="16">
        <f t="shared" si="93"/>
        <v>2.0517793459452172</v>
      </c>
      <c r="O2031" s="16">
        <v>8.8949999999999996</v>
      </c>
      <c r="P2031" s="124">
        <f t="shared" si="94"/>
        <v>0.59197391188606419</v>
      </c>
      <c r="Q2031" s="16">
        <v>729.78800000000001</v>
      </c>
      <c r="S2031" s="1"/>
    </row>
    <row r="2032" spans="1:19" x14ac:dyDescent="0.2">
      <c r="A2032" s="39">
        <f t="shared" si="92"/>
        <v>44077</v>
      </c>
      <c r="B2032" s="16">
        <v>0.9</v>
      </c>
      <c r="C2032" s="16">
        <v>91.965999999999994</v>
      </c>
      <c r="D2032" s="16">
        <v>25.614999999999998</v>
      </c>
      <c r="E2032" s="16">
        <v>22.57</v>
      </c>
      <c r="F2032" s="16">
        <v>31.8</v>
      </c>
      <c r="G2032" s="16">
        <v>1.675</v>
      </c>
      <c r="H2032" s="16">
        <v>9.27</v>
      </c>
      <c r="I2032" s="16">
        <v>143.93899999999999</v>
      </c>
      <c r="J2032" s="38">
        <v>4.9269999999999996</v>
      </c>
      <c r="K2032" s="16">
        <v>21.934999999999999</v>
      </c>
      <c r="L2032" s="16">
        <v>25.954000000000001</v>
      </c>
      <c r="M2032" s="120">
        <v>43.990229884560918</v>
      </c>
      <c r="N2032" s="16">
        <f t="shared" si="93"/>
        <v>2.0054811891753328</v>
      </c>
      <c r="O2032" s="16">
        <v>13.367000000000001</v>
      </c>
      <c r="P2032" s="124">
        <f t="shared" si="94"/>
        <v>0.60939138363346257</v>
      </c>
      <c r="Q2032" s="16">
        <v>729.07899999999995</v>
      </c>
      <c r="S2032" s="1"/>
    </row>
    <row r="2033" spans="1:19" x14ac:dyDescent="0.2">
      <c r="A2033" s="39">
        <f t="shared" si="92"/>
        <v>44078</v>
      </c>
      <c r="B2033" s="16">
        <v>0.1</v>
      </c>
      <c r="C2033" s="16">
        <v>90.834000000000003</v>
      </c>
      <c r="D2033" s="16">
        <v>26.047999999999998</v>
      </c>
      <c r="E2033" s="16">
        <v>23.19</v>
      </c>
      <c r="F2033" s="16">
        <v>30.96</v>
      </c>
      <c r="G2033" s="16">
        <v>2.0219999999999998</v>
      </c>
      <c r="H2033" s="16">
        <v>7.92</v>
      </c>
      <c r="I2033" s="16">
        <v>136.61600000000001</v>
      </c>
      <c r="J2033" s="38">
        <v>4.7880000000000003</v>
      </c>
      <c r="K2033" s="16">
        <v>21.59</v>
      </c>
      <c r="L2033" s="16">
        <v>25.934999999999999</v>
      </c>
      <c r="M2033" s="120">
        <v>43.510191315587335</v>
      </c>
      <c r="N2033" s="16">
        <f t="shared" si="93"/>
        <v>2.0152937154046935</v>
      </c>
      <c r="O2033" s="16">
        <v>12.054</v>
      </c>
      <c r="P2033" s="124">
        <f t="shared" si="94"/>
        <v>0.55831403427512738</v>
      </c>
      <c r="Q2033" s="16">
        <v>729.471</v>
      </c>
      <c r="S2033" s="1"/>
    </row>
    <row r="2034" spans="1:19" x14ac:dyDescent="0.2">
      <c r="A2034" s="39">
        <f t="shared" si="92"/>
        <v>44079</v>
      </c>
      <c r="B2034" s="16">
        <v>16.600000000000001</v>
      </c>
      <c r="C2034" s="16">
        <v>91.403999999999996</v>
      </c>
      <c r="D2034" s="16">
        <v>26.213000000000001</v>
      </c>
      <c r="E2034" s="16">
        <v>23.38</v>
      </c>
      <c r="F2034" s="16">
        <v>32.659999999999997</v>
      </c>
      <c r="G2034" s="16">
        <v>1.8839999999999999</v>
      </c>
      <c r="H2034" s="16">
        <v>7.76</v>
      </c>
      <c r="I2034" s="16">
        <v>107.694</v>
      </c>
      <c r="J2034" s="38">
        <v>4.3369999999999997</v>
      </c>
      <c r="K2034" s="16">
        <v>19.094000000000001</v>
      </c>
      <c r="L2034" s="16">
        <v>25.92</v>
      </c>
      <c r="M2034" s="120">
        <v>38.064656598759122</v>
      </c>
      <c r="N2034" s="16">
        <f t="shared" si="93"/>
        <v>1.9935402010453085</v>
      </c>
      <c r="O2034" s="16">
        <v>11.19</v>
      </c>
      <c r="P2034" s="124">
        <f t="shared" si="94"/>
        <v>0.58604797318529378</v>
      </c>
      <c r="Q2034" s="16">
        <v>730.37900000000002</v>
      </c>
      <c r="S2034" s="1"/>
    </row>
    <row r="2035" spans="1:19" x14ac:dyDescent="0.2">
      <c r="A2035" s="39">
        <f t="shared" si="92"/>
        <v>44080</v>
      </c>
      <c r="B2035" s="16">
        <v>7.2</v>
      </c>
      <c r="C2035" s="16">
        <v>96.02</v>
      </c>
      <c r="D2035" s="16">
        <v>25.72</v>
      </c>
      <c r="E2035" s="16">
        <v>24.03</v>
      </c>
      <c r="F2035" s="16">
        <v>28.44</v>
      </c>
      <c r="G2035" s="16">
        <v>1.599</v>
      </c>
      <c r="H2035" s="16">
        <v>8.35</v>
      </c>
      <c r="I2035" s="16">
        <v>315.69099999999997</v>
      </c>
      <c r="J2035" s="38">
        <v>2.0150000000000001</v>
      </c>
      <c r="K2035" s="16">
        <v>9.375</v>
      </c>
      <c r="L2035" s="16">
        <v>25.82</v>
      </c>
      <c r="M2035" s="120">
        <v>19.340128407725199</v>
      </c>
      <c r="N2035" s="16">
        <f t="shared" si="93"/>
        <v>2.0629470301573547</v>
      </c>
      <c r="O2035" s="16">
        <v>4.9569999999999999</v>
      </c>
      <c r="P2035" s="124">
        <f t="shared" si="94"/>
        <v>0.5287466666666667</v>
      </c>
      <c r="Q2035" s="16">
        <v>729.95</v>
      </c>
      <c r="S2035" s="1"/>
    </row>
    <row r="2036" spans="1:19" x14ac:dyDescent="0.2">
      <c r="A2036" s="39">
        <f t="shared" si="92"/>
        <v>44081</v>
      </c>
      <c r="B2036" s="16">
        <v>3.7</v>
      </c>
      <c r="C2036" s="16">
        <v>98.57</v>
      </c>
      <c r="D2036" s="16">
        <v>23.959</v>
      </c>
      <c r="E2036" s="16">
        <v>22.32</v>
      </c>
      <c r="F2036" s="16">
        <v>26.12</v>
      </c>
      <c r="G2036" s="16">
        <v>2.0609999999999999</v>
      </c>
      <c r="H2036" s="16">
        <v>8.74</v>
      </c>
      <c r="I2036" s="16">
        <v>123.10299999999999</v>
      </c>
      <c r="J2036" s="38">
        <v>1.0980000000000001</v>
      </c>
      <c r="K2036" s="16">
        <v>5.8259999999999996</v>
      </c>
      <c r="L2036" s="16">
        <v>26.065000000000001</v>
      </c>
      <c r="M2036" s="120">
        <v>12.500961200338343</v>
      </c>
      <c r="N2036" s="16">
        <f t="shared" si="93"/>
        <v>2.1457193958699525</v>
      </c>
      <c r="O2036" s="16">
        <v>2.032</v>
      </c>
      <c r="P2036" s="124">
        <f t="shared" si="94"/>
        <v>0.3487813250944044</v>
      </c>
      <c r="Q2036" s="16">
        <v>729.26300000000003</v>
      </c>
      <c r="S2036" s="1"/>
    </row>
    <row r="2037" spans="1:19" x14ac:dyDescent="0.2">
      <c r="A2037" s="39">
        <f t="shared" si="92"/>
        <v>44082</v>
      </c>
      <c r="B2037" s="16">
        <v>0.3</v>
      </c>
      <c r="C2037" s="16">
        <v>95.049000000000007</v>
      </c>
      <c r="D2037" s="16">
        <v>24.965</v>
      </c>
      <c r="E2037" s="16">
        <v>23.09</v>
      </c>
      <c r="F2037" s="16">
        <v>29.47</v>
      </c>
      <c r="G2037" s="16">
        <v>2.4260000000000002</v>
      </c>
      <c r="H2037" s="16">
        <v>7.66</v>
      </c>
      <c r="I2037" s="16">
        <v>145.178</v>
      </c>
      <c r="J2037" s="38">
        <v>3.6360000000000001</v>
      </c>
      <c r="K2037" s="16">
        <v>16.934000000000001</v>
      </c>
      <c r="L2037" s="16">
        <v>25.905000000000001</v>
      </c>
      <c r="M2037" s="120">
        <v>34.521477751560163</v>
      </c>
      <c r="N2037" s="16">
        <f t="shared" si="93"/>
        <v>2.0385896865217998</v>
      </c>
      <c r="O2037" s="16">
        <v>9.9079999999999995</v>
      </c>
      <c r="P2037" s="124">
        <f t="shared" si="94"/>
        <v>0.58509507499704727</v>
      </c>
      <c r="Q2037" s="16">
        <v>729.43799999999999</v>
      </c>
      <c r="S2037" s="1"/>
    </row>
    <row r="2038" spans="1:19" x14ac:dyDescent="0.2">
      <c r="A2038" s="39">
        <f t="shared" si="92"/>
        <v>44083</v>
      </c>
      <c r="B2038" s="16">
        <v>28.8</v>
      </c>
      <c r="C2038" s="16">
        <v>93.983999999999995</v>
      </c>
      <c r="D2038" s="16">
        <v>25.4</v>
      </c>
      <c r="E2038" s="16">
        <v>23.15</v>
      </c>
      <c r="F2038" s="16">
        <v>31.74</v>
      </c>
      <c r="G2038" s="16">
        <v>1.8009999999999999</v>
      </c>
      <c r="H2038" s="16">
        <v>6.17</v>
      </c>
      <c r="I2038" s="16">
        <v>129.09</v>
      </c>
      <c r="J2038" s="38">
        <v>3.3690000000000002</v>
      </c>
      <c r="K2038" s="16">
        <v>15.574</v>
      </c>
      <c r="L2038" s="16">
        <v>25.84</v>
      </c>
      <c r="M2038" s="120">
        <v>31.932846440361946</v>
      </c>
      <c r="N2038" s="16">
        <f t="shared" si="93"/>
        <v>2.050394660354562</v>
      </c>
      <c r="O2038" s="16">
        <v>8.9209999999999994</v>
      </c>
      <c r="P2038" s="124">
        <f t="shared" si="94"/>
        <v>0.57281366379863874</v>
      </c>
      <c r="Q2038" s="16">
        <v>730.55399999999997</v>
      </c>
      <c r="S2038" s="1"/>
    </row>
    <row r="2039" spans="1:19" x14ac:dyDescent="0.2">
      <c r="A2039" s="39">
        <f t="shared" si="92"/>
        <v>44084</v>
      </c>
      <c r="B2039" s="16">
        <v>6</v>
      </c>
      <c r="C2039" s="16">
        <v>91.995000000000005</v>
      </c>
      <c r="D2039" s="16">
        <v>25.899000000000001</v>
      </c>
      <c r="E2039" s="16">
        <v>23.55</v>
      </c>
      <c r="F2039" s="16">
        <v>32.450000000000003</v>
      </c>
      <c r="G2039" s="16">
        <v>2.165</v>
      </c>
      <c r="H2039" s="16">
        <v>8.9</v>
      </c>
      <c r="I2039" s="16">
        <v>3.5609999999999999</v>
      </c>
      <c r="J2039" s="38">
        <v>3.8460000000000001</v>
      </c>
      <c r="K2039" s="16">
        <v>16.777000000000001</v>
      </c>
      <c r="L2039" s="16">
        <v>25.795000000000002</v>
      </c>
      <c r="M2039" s="120">
        <v>33.905272734656002</v>
      </c>
      <c r="N2039" s="16">
        <f t="shared" si="93"/>
        <v>2.0209377561337547</v>
      </c>
      <c r="O2039" s="16">
        <v>9.2460000000000004</v>
      </c>
      <c r="P2039" s="124">
        <f t="shared" si="94"/>
        <v>0.55111164093699705</v>
      </c>
      <c r="Q2039" s="16">
        <v>730.89200000000005</v>
      </c>
      <c r="S2039" s="1"/>
    </row>
    <row r="2040" spans="1:19" x14ac:dyDescent="0.2">
      <c r="A2040" s="39">
        <f t="shared" si="92"/>
        <v>44085</v>
      </c>
      <c r="B2040" s="16">
        <v>2.9</v>
      </c>
      <c r="C2040" s="16">
        <v>94.209000000000003</v>
      </c>
      <c r="D2040" s="16">
        <v>26.236000000000001</v>
      </c>
      <c r="E2040" s="16">
        <v>24.7</v>
      </c>
      <c r="F2040" s="16">
        <v>30.82</v>
      </c>
      <c r="G2040" s="16">
        <v>2.5449999999999999</v>
      </c>
      <c r="H2040" s="16">
        <v>7.84</v>
      </c>
      <c r="I2040" s="16">
        <v>357.14699999999999</v>
      </c>
      <c r="J2040" s="38">
        <v>2.9279999999999999</v>
      </c>
      <c r="K2040" s="16">
        <v>12.670999999999999</v>
      </c>
      <c r="L2040" s="16">
        <v>25.7</v>
      </c>
      <c r="M2040" s="120">
        <v>26.010210755594183</v>
      </c>
      <c r="N2040" s="16">
        <f t="shared" si="93"/>
        <v>2.0527354396333504</v>
      </c>
      <c r="O2040" s="16">
        <v>6.5979999999999999</v>
      </c>
      <c r="P2040" s="124">
        <f t="shared" si="94"/>
        <v>0.52071659695367378</v>
      </c>
      <c r="Q2040" s="16">
        <v>729.43299999999999</v>
      </c>
      <c r="S2040" s="1"/>
    </row>
    <row r="2041" spans="1:19" x14ac:dyDescent="0.2">
      <c r="A2041" s="39">
        <f t="shared" si="92"/>
        <v>44086</v>
      </c>
      <c r="B2041" s="16">
        <v>1.8</v>
      </c>
      <c r="C2041" s="16">
        <v>94.784999999999997</v>
      </c>
      <c r="D2041" s="16">
        <v>25.808</v>
      </c>
      <c r="E2041" s="16">
        <v>24.13</v>
      </c>
      <c r="F2041" s="16">
        <v>30.39</v>
      </c>
      <c r="G2041" s="16">
        <v>1.5249999999999999</v>
      </c>
      <c r="H2041" s="16">
        <v>6.86</v>
      </c>
      <c r="I2041" s="16">
        <v>126.23</v>
      </c>
      <c r="J2041" s="38">
        <v>2.9409999999999998</v>
      </c>
      <c r="K2041" s="16">
        <v>13.176</v>
      </c>
      <c r="L2041" s="16">
        <v>25.707999999999998</v>
      </c>
      <c r="M2041" s="120">
        <v>26.931494279885985</v>
      </c>
      <c r="N2041" s="16">
        <f t="shared" si="93"/>
        <v>2.0439810473501812</v>
      </c>
      <c r="O2041" s="16">
        <v>7.4939999999999998</v>
      </c>
      <c r="P2041" s="124">
        <f t="shared" si="94"/>
        <v>0.56876138433515477</v>
      </c>
      <c r="Q2041" s="16">
        <v>728.67100000000005</v>
      </c>
      <c r="S2041" s="1"/>
    </row>
    <row r="2042" spans="1:19" x14ac:dyDescent="0.2">
      <c r="A2042" s="39">
        <f t="shared" si="92"/>
        <v>44087</v>
      </c>
      <c r="B2042" s="16">
        <v>0.1</v>
      </c>
      <c r="C2042" s="16">
        <v>94.53</v>
      </c>
      <c r="D2042" s="16">
        <v>25.486000000000001</v>
      </c>
      <c r="E2042" s="16">
        <v>23.68</v>
      </c>
      <c r="F2042" s="16">
        <v>31.98</v>
      </c>
      <c r="G2042" s="16">
        <v>1.8220000000000001</v>
      </c>
      <c r="H2042" s="16">
        <v>7.68</v>
      </c>
      <c r="I2042" s="16">
        <v>135.63499999999999</v>
      </c>
      <c r="J2042" s="38">
        <v>3.4380000000000002</v>
      </c>
      <c r="K2042" s="16">
        <v>15.378</v>
      </c>
      <c r="L2042" s="16">
        <v>25.701000000000001</v>
      </c>
      <c r="M2042" s="120">
        <v>31.439243066613557</v>
      </c>
      <c r="N2042" s="16">
        <f t="shared" si="93"/>
        <v>2.0444299041886822</v>
      </c>
      <c r="O2042" s="16">
        <v>8.7680000000000007</v>
      </c>
      <c r="P2042" s="124">
        <f t="shared" si="94"/>
        <v>0.57016517102354014</v>
      </c>
      <c r="Q2042" s="16">
        <v>729.47500000000002</v>
      </c>
      <c r="S2042" s="1"/>
    </row>
    <row r="2043" spans="1:19" x14ac:dyDescent="0.2">
      <c r="A2043" s="39">
        <f t="shared" ref="A2043:A2106" si="95">A2042+1</f>
        <v>44088</v>
      </c>
      <c r="B2043" s="16">
        <v>6.1</v>
      </c>
      <c r="C2043" s="16">
        <v>93.766999999999996</v>
      </c>
      <c r="D2043" s="16">
        <v>25.763999999999999</v>
      </c>
      <c r="E2043" s="16">
        <v>23.29</v>
      </c>
      <c r="F2043" s="16">
        <v>32.28</v>
      </c>
      <c r="G2043" s="16">
        <v>2.0960000000000001</v>
      </c>
      <c r="H2043" s="16">
        <v>8.19</v>
      </c>
      <c r="I2043" s="16">
        <v>98.921000000000006</v>
      </c>
      <c r="J2043" s="38">
        <v>3.4460000000000002</v>
      </c>
      <c r="K2043" s="16">
        <v>15.134</v>
      </c>
      <c r="L2043" s="16">
        <v>25.638999999999999</v>
      </c>
      <c r="M2043" s="120">
        <v>30.565825159170455</v>
      </c>
      <c r="N2043" s="16">
        <f t="shared" si="93"/>
        <v>2.0196792096716303</v>
      </c>
      <c r="O2043" s="16">
        <v>8.8450000000000006</v>
      </c>
      <c r="P2043" s="124">
        <f t="shared" si="94"/>
        <v>0.58444561913572091</v>
      </c>
      <c r="Q2043" s="16">
        <v>730.91300000000001</v>
      </c>
      <c r="S2043" s="1"/>
    </row>
    <row r="2044" spans="1:19" x14ac:dyDescent="0.2">
      <c r="A2044" s="39">
        <f t="shared" si="95"/>
        <v>44089</v>
      </c>
      <c r="B2044" s="16">
        <v>0</v>
      </c>
      <c r="C2044" s="16">
        <v>94.254000000000005</v>
      </c>
      <c r="D2044" s="16">
        <v>25.532</v>
      </c>
      <c r="E2044" s="16">
        <v>23.76</v>
      </c>
      <c r="F2044" s="16">
        <v>28.76</v>
      </c>
      <c r="G2044" s="16">
        <v>2.089</v>
      </c>
      <c r="H2044" s="16">
        <v>10.27</v>
      </c>
      <c r="I2044" s="16">
        <v>309.36700000000002</v>
      </c>
      <c r="J2044" s="38">
        <v>2.0790000000000002</v>
      </c>
      <c r="K2044" s="16">
        <v>9.5350000000000001</v>
      </c>
      <c r="L2044" s="16">
        <v>25.672999999999998</v>
      </c>
      <c r="M2044" s="120">
        <v>19.642442114139623</v>
      </c>
      <c r="N2044" s="16">
        <f t="shared" si="93"/>
        <v>2.0600358798258651</v>
      </c>
      <c r="O2044" s="16">
        <v>4.6449999999999996</v>
      </c>
      <c r="P2044" s="124">
        <f t="shared" si="94"/>
        <v>0.48715259570005237</v>
      </c>
      <c r="Q2044" s="16">
        <v>731.47900000000004</v>
      </c>
      <c r="S2044" s="1"/>
    </row>
    <row r="2045" spans="1:19" x14ac:dyDescent="0.2">
      <c r="A2045" s="39">
        <f t="shared" si="95"/>
        <v>44090</v>
      </c>
      <c r="B2045" s="16">
        <v>0</v>
      </c>
      <c r="C2045" s="16">
        <v>90.537000000000006</v>
      </c>
      <c r="D2045" s="16">
        <v>26.077999999999999</v>
      </c>
      <c r="E2045" s="16">
        <v>23.57</v>
      </c>
      <c r="F2045" s="16">
        <v>32.020000000000003</v>
      </c>
      <c r="G2045" s="16">
        <v>1.7450000000000001</v>
      </c>
      <c r="H2045" s="16">
        <v>5.94</v>
      </c>
      <c r="I2045" s="16">
        <v>143</v>
      </c>
      <c r="J2045" s="38">
        <v>3.4830000000000001</v>
      </c>
      <c r="K2045" s="16">
        <v>15.129</v>
      </c>
      <c r="L2045" s="16">
        <v>25.626000000000001</v>
      </c>
      <c r="M2045" s="120">
        <v>30.104016996613979</v>
      </c>
      <c r="N2045" s="16">
        <f t="shared" si="93"/>
        <v>1.9898219972644575</v>
      </c>
      <c r="O2045" s="16">
        <v>8.1460000000000008</v>
      </c>
      <c r="P2045" s="124">
        <f t="shared" si="94"/>
        <v>0.53843611606847785</v>
      </c>
      <c r="Q2045" s="16">
        <v>731.00800000000004</v>
      </c>
      <c r="S2045" s="1"/>
    </row>
    <row r="2046" spans="1:19" x14ac:dyDescent="0.2">
      <c r="A2046" s="39">
        <f t="shared" si="95"/>
        <v>44091</v>
      </c>
      <c r="B2046" s="16">
        <v>0</v>
      </c>
      <c r="C2046" s="16">
        <v>92.134</v>
      </c>
      <c r="D2046" s="16">
        <v>25.553000000000001</v>
      </c>
      <c r="E2046" s="16">
        <v>23.17</v>
      </c>
      <c r="F2046" s="16">
        <v>30.41</v>
      </c>
      <c r="G2046" s="16">
        <v>2.0289999999999999</v>
      </c>
      <c r="H2046" s="16">
        <v>6.35</v>
      </c>
      <c r="I2046" s="16">
        <v>162.578</v>
      </c>
      <c r="J2046" s="38">
        <v>3.9039999999999999</v>
      </c>
      <c r="K2046" s="16">
        <v>17.460999999999999</v>
      </c>
      <c r="L2046" s="16">
        <v>25.635999999999999</v>
      </c>
      <c r="M2046" s="120">
        <v>34.777308241612495</v>
      </c>
      <c r="N2046" s="16">
        <f t="shared" si="93"/>
        <v>1.9917134323127255</v>
      </c>
      <c r="O2046" s="16">
        <v>10.255000000000001</v>
      </c>
      <c r="P2046" s="124">
        <f t="shared" si="94"/>
        <v>0.5873088597445737</v>
      </c>
      <c r="Q2046" s="16">
        <v>730.53800000000001</v>
      </c>
      <c r="S2046" s="1"/>
    </row>
    <row r="2047" spans="1:19" x14ac:dyDescent="0.2">
      <c r="A2047" s="39">
        <f t="shared" si="95"/>
        <v>44092</v>
      </c>
      <c r="B2047" s="16">
        <v>9.4</v>
      </c>
      <c r="C2047" s="16">
        <v>89.403000000000006</v>
      </c>
      <c r="D2047" s="16">
        <v>25.69</v>
      </c>
      <c r="E2047" s="16">
        <v>23.31</v>
      </c>
      <c r="F2047" s="16">
        <v>31.18</v>
      </c>
      <c r="G2047" s="16">
        <v>1.619</v>
      </c>
      <c r="H2047" s="16">
        <v>7</v>
      </c>
      <c r="I2047" s="16">
        <v>184.55500000000001</v>
      </c>
      <c r="J2047" s="38">
        <v>3.6070000000000002</v>
      </c>
      <c r="K2047" s="16">
        <v>15.919</v>
      </c>
      <c r="L2047" s="16">
        <v>25.608000000000001</v>
      </c>
      <c r="M2047" s="120">
        <v>32.420056211859787</v>
      </c>
      <c r="N2047" s="16">
        <f t="shared" si="93"/>
        <v>2.0365636165500209</v>
      </c>
      <c r="O2047" s="16">
        <v>9.1010000000000009</v>
      </c>
      <c r="P2047" s="124">
        <f t="shared" si="94"/>
        <v>0.57170676550034549</v>
      </c>
      <c r="Q2047" s="16">
        <v>730.41300000000001</v>
      </c>
      <c r="S2047" s="1"/>
    </row>
    <row r="2048" spans="1:19" x14ac:dyDescent="0.2">
      <c r="A2048" s="39">
        <f t="shared" si="95"/>
        <v>44093</v>
      </c>
      <c r="B2048" s="16">
        <v>59.1</v>
      </c>
      <c r="C2048" s="16">
        <v>93.42</v>
      </c>
      <c r="D2048" s="16">
        <v>25.356999999999999</v>
      </c>
      <c r="E2048" s="16">
        <v>22.69</v>
      </c>
      <c r="F2048" s="16">
        <v>32.74</v>
      </c>
      <c r="G2048" s="16">
        <v>2.17</v>
      </c>
      <c r="H2048" s="16">
        <v>10.29</v>
      </c>
      <c r="I2048" s="16">
        <v>98.177999999999997</v>
      </c>
      <c r="J2048" s="38">
        <v>3.4649999999999999</v>
      </c>
      <c r="K2048" s="16">
        <v>15.135999999999999</v>
      </c>
      <c r="L2048" s="16">
        <v>25.581</v>
      </c>
      <c r="M2048" s="120">
        <v>30.65153398933996</v>
      </c>
      <c r="N2048" s="16">
        <f t="shared" si="93"/>
        <v>2.0250749200145322</v>
      </c>
      <c r="O2048" s="16">
        <v>8.5419999999999998</v>
      </c>
      <c r="P2048" s="124">
        <f t="shared" si="94"/>
        <v>0.56434989429175475</v>
      </c>
      <c r="Q2048" s="16">
        <v>729.654</v>
      </c>
      <c r="S2048" s="1"/>
    </row>
    <row r="2049" spans="1:19" x14ac:dyDescent="0.2">
      <c r="A2049" s="39">
        <f t="shared" si="95"/>
        <v>44094</v>
      </c>
      <c r="B2049" s="16">
        <v>17.399999999999999</v>
      </c>
      <c r="C2049" s="16">
        <v>94.034000000000006</v>
      </c>
      <c r="D2049" s="16">
        <v>25.463000000000001</v>
      </c>
      <c r="E2049" s="16">
        <v>22.5</v>
      </c>
      <c r="F2049" s="16">
        <v>31.86</v>
      </c>
      <c r="G2049" s="16">
        <v>2.2669999999999999</v>
      </c>
      <c r="H2049" s="16">
        <v>8.74</v>
      </c>
      <c r="I2049" s="16">
        <v>49.482999999999997</v>
      </c>
      <c r="J2049" s="38">
        <v>3.59</v>
      </c>
      <c r="K2049" s="16">
        <v>16.137</v>
      </c>
      <c r="L2049" s="16">
        <v>25.516999999999999</v>
      </c>
      <c r="M2049" s="120">
        <v>33.227032495915438</v>
      </c>
      <c r="N2049" s="16">
        <f t="shared" si="93"/>
        <v>2.0590588396799552</v>
      </c>
      <c r="O2049" s="16">
        <v>9.5429999999999993</v>
      </c>
      <c r="P2049" s="124">
        <f t="shared" si="94"/>
        <v>0.59137386131251157</v>
      </c>
      <c r="Q2049" s="16">
        <v>729.47500000000002</v>
      </c>
      <c r="S2049" s="1"/>
    </row>
    <row r="2050" spans="1:19" x14ac:dyDescent="0.2">
      <c r="A2050" s="39">
        <f t="shared" si="95"/>
        <v>44095</v>
      </c>
      <c r="B2050" s="16">
        <v>22.9</v>
      </c>
      <c r="C2050" s="16">
        <v>95.1</v>
      </c>
      <c r="D2050" s="16">
        <v>25.39</v>
      </c>
      <c r="E2050" s="16">
        <v>23.43</v>
      </c>
      <c r="F2050" s="16">
        <v>31.7</v>
      </c>
      <c r="G2050" s="16">
        <v>2.1930000000000001</v>
      </c>
      <c r="H2050" s="16">
        <v>9.17</v>
      </c>
      <c r="I2050" s="16">
        <v>327.029</v>
      </c>
      <c r="J2050" s="38">
        <v>3.1030000000000002</v>
      </c>
      <c r="K2050" s="16">
        <v>13.619</v>
      </c>
      <c r="L2050" s="16">
        <v>25.484000000000002</v>
      </c>
      <c r="M2050" s="120">
        <v>27.742444965340628</v>
      </c>
      <c r="N2050" s="16">
        <f t="shared" si="93"/>
        <v>2.0370397947970211</v>
      </c>
      <c r="O2050" s="16">
        <v>8.6649999999999991</v>
      </c>
      <c r="P2050" s="124">
        <f t="shared" si="94"/>
        <v>0.63624348336882297</v>
      </c>
      <c r="Q2050" s="16">
        <v>729.99599999999998</v>
      </c>
      <c r="S2050" s="1"/>
    </row>
    <row r="2051" spans="1:19" x14ac:dyDescent="0.2">
      <c r="A2051" s="39">
        <f t="shared" si="95"/>
        <v>44096</v>
      </c>
      <c r="B2051" s="16">
        <v>3.9</v>
      </c>
      <c r="C2051" s="16">
        <v>98.635000000000005</v>
      </c>
      <c r="D2051" s="16">
        <v>24.818000000000001</v>
      </c>
      <c r="E2051" s="16">
        <v>23.77</v>
      </c>
      <c r="F2051" s="16">
        <v>28.34</v>
      </c>
      <c r="G2051" s="16">
        <v>2.2349999999999999</v>
      </c>
      <c r="H2051" s="16">
        <v>6.41</v>
      </c>
      <c r="I2051" s="16">
        <v>321.60199999999998</v>
      </c>
      <c r="J2051" s="38">
        <v>1.7849999999999999</v>
      </c>
      <c r="K2051" s="16">
        <v>8.6890000000000001</v>
      </c>
      <c r="L2051" s="16">
        <v>25.463000000000001</v>
      </c>
      <c r="M2051" s="120">
        <v>17.526332569269062</v>
      </c>
      <c r="N2051" s="16">
        <f t="shared" si="93"/>
        <v>2.0170713050142779</v>
      </c>
      <c r="O2051" s="16">
        <v>5.7709999999999999</v>
      </c>
      <c r="P2051" s="124">
        <f t="shared" si="94"/>
        <v>0.664173092415698</v>
      </c>
      <c r="Q2051" s="16">
        <v>730.00800000000004</v>
      </c>
      <c r="S2051" s="1"/>
    </row>
    <row r="2052" spans="1:19" x14ac:dyDescent="0.2">
      <c r="A2052" s="39">
        <f t="shared" si="95"/>
        <v>44097</v>
      </c>
      <c r="B2052" s="16">
        <v>25.1</v>
      </c>
      <c r="C2052" s="16">
        <v>94.185000000000002</v>
      </c>
      <c r="D2052" s="16">
        <v>25.347999999999999</v>
      </c>
      <c r="E2052" s="16">
        <v>22.09</v>
      </c>
      <c r="F2052" s="16">
        <v>30.2</v>
      </c>
      <c r="G2052" s="16">
        <v>2.38</v>
      </c>
      <c r="H2052" s="16">
        <v>8.5299999999999994</v>
      </c>
      <c r="I2052" s="16">
        <v>352.8</v>
      </c>
      <c r="J2052" s="38">
        <v>3.7959999999999998</v>
      </c>
      <c r="K2052" s="16">
        <v>17.091999999999999</v>
      </c>
      <c r="L2052" s="16">
        <v>25.356000000000002</v>
      </c>
      <c r="M2052" s="120">
        <v>33.744050277905693</v>
      </c>
      <c r="N2052" s="16">
        <f t="shared" si="93"/>
        <v>1.9742599039261464</v>
      </c>
      <c r="O2052" s="16">
        <v>10.693</v>
      </c>
      <c r="P2052" s="124">
        <f t="shared" si="94"/>
        <v>0.62561432249005389</v>
      </c>
      <c r="Q2052" s="16">
        <v>730.34199999999998</v>
      </c>
      <c r="S2052" s="1"/>
    </row>
    <row r="2053" spans="1:19" x14ac:dyDescent="0.2">
      <c r="A2053" s="39">
        <f t="shared" si="95"/>
        <v>44098</v>
      </c>
      <c r="B2053" s="16">
        <v>4.5999999999999996</v>
      </c>
      <c r="C2053" s="16">
        <v>97.281000000000006</v>
      </c>
      <c r="D2053" s="16">
        <v>24.334</v>
      </c>
      <c r="E2053" s="16">
        <v>23.53</v>
      </c>
      <c r="F2053" s="16">
        <v>25.88</v>
      </c>
      <c r="G2053" s="16">
        <v>1.9059999999999999</v>
      </c>
      <c r="H2053" s="16">
        <v>7.27</v>
      </c>
      <c r="I2053" s="16">
        <v>134.483</v>
      </c>
      <c r="J2053" s="38">
        <v>1.5189999999999999</v>
      </c>
      <c r="K2053" s="16">
        <v>7.5810000000000004</v>
      </c>
      <c r="L2053" s="16">
        <v>25.446999999999999</v>
      </c>
      <c r="M2053" s="120">
        <v>15.638059904597085</v>
      </c>
      <c r="N2053" s="16">
        <f t="shared" si="93"/>
        <v>2.0627964522618498</v>
      </c>
      <c r="O2053" s="16">
        <v>3.915</v>
      </c>
      <c r="P2053" s="124">
        <f t="shared" si="94"/>
        <v>0.51642263553620893</v>
      </c>
      <c r="Q2053" s="16">
        <v>731.24599999999998</v>
      </c>
      <c r="S2053" s="1"/>
    </row>
    <row r="2054" spans="1:19" x14ac:dyDescent="0.2">
      <c r="A2054" s="39">
        <f t="shared" si="95"/>
        <v>44099</v>
      </c>
      <c r="B2054" s="16">
        <v>0.6</v>
      </c>
      <c r="C2054" s="16">
        <v>95.995000000000005</v>
      </c>
      <c r="D2054" s="16">
        <v>24.547000000000001</v>
      </c>
      <c r="E2054" s="16">
        <v>22.77</v>
      </c>
      <c r="F2054" s="16">
        <v>26.54</v>
      </c>
      <c r="G2054" s="16">
        <v>1.7170000000000001</v>
      </c>
      <c r="H2054" s="16">
        <v>8.23</v>
      </c>
      <c r="I2054" s="16">
        <v>20.408000000000001</v>
      </c>
      <c r="J2054" s="38">
        <v>1.742</v>
      </c>
      <c r="K2054" s="16">
        <v>8.1219999999999999</v>
      </c>
      <c r="L2054" s="16">
        <v>25.37</v>
      </c>
      <c r="M2054" s="120">
        <v>16.773269904191004</v>
      </c>
      <c r="N2054" s="16">
        <f t="shared" si="93"/>
        <v>2.065164972197858</v>
      </c>
      <c r="O2054" s="16">
        <v>4.0419999999999998</v>
      </c>
      <c r="P2054" s="124">
        <f t="shared" si="94"/>
        <v>0.49766067471066239</v>
      </c>
      <c r="Q2054" s="16">
        <v>731.76700000000005</v>
      </c>
      <c r="S2054" s="1"/>
    </row>
    <row r="2055" spans="1:19" x14ac:dyDescent="0.2">
      <c r="A2055" s="39">
        <f t="shared" si="95"/>
        <v>44100</v>
      </c>
      <c r="B2055" s="16">
        <v>7</v>
      </c>
      <c r="C2055" s="16">
        <v>92.067999999999998</v>
      </c>
      <c r="D2055" s="16">
        <v>25.623000000000001</v>
      </c>
      <c r="E2055" s="16">
        <v>22.05</v>
      </c>
      <c r="F2055" s="16">
        <v>31.61</v>
      </c>
      <c r="G2055" s="16">
        <v>2.4900000000000002</v>
      </c>
      <c r="H2055" s="16">
        <v>8.35</v>
      </c>
      <c r="I2055" s="16">
        <v>342.31200000000001</v>
      </c>
      <c r="J2055" s="38">
        <v>3.5470000000000002</v>
      </c>
      <c r="K2055" s="16">
        <v>15.984999999999999</v>
      </c>
      <c r="L2055" s="16">
        <v>25.266999999999999</v>
      </c>
      <c r="M2055" s="120">
        <v>31.984427258518394</v>
      </c>
      <c r="N2055" s="16">
        <f t="shared" si="93"/>
        <v>2.0009025497978352</v>
      </c>
      <c r="O2055" s="16">
        <v>8.9480000000000004</v>
      </c>
      <c r="P2055" s="124">
        <f t="shared" si="94"/>
        <v>0.55977478886456056</v>
      </c>
      <c r="Q2055" s="16">
        <v>731.55</v>
      </c>
      <c r="S2055" s="1"/>
    </row>
    <row r="2056" spans="1:19" x14ac:dyDescent="0.2">
      <c r="A2056" s="39">
        <f t="shared" si="95"/>
        <v>44101</v>
      </c>
      <c r="B2056" s="16">
        <v>10.199999999999999</v>
      </c>
      <c r="C2056" s="16">
        <v>97.495999999999995</v>
      </c>
      <c r="D2056" s="16">
        <v>23.914999999999999</v>
      </c>
      <c r="E2056" s="16">
        <v>20.61</v>
      </c>
      <c r="F2056" s="16">
        <v>27.08</v>
      </c>
      <c r="G2056" s="16">
        <v>2.274</v>
      </c>
      <c r="H2056" s="16">
        <v>14.05</v>
      </c>
      <c r="I2056" s="16">
        <v>330.57299999999998</v>
      </c>
      <c r="J2056" s="38">
        <v>1.9750000000000001</v>
      </c>
      <c r="K2056" s="16">
        <v>9.6739999999999995</v>
      </c>
      <c r="L2056" s="16">
        <v>25.332000000000001</v>
      </c>
      <c r="M2056" s="120">
        <v>19.836323782385968</v>
      </c>
      <c r="N2056" s="16">
        <f t="shared" si="93"/>
        <v>2.0504779597256531</v>
      </c>
      <c r="O2056" s="16">
        <v>5.6189999999999998</v>
      </c>
      <c r="P2056" s="124">
        <f t="shared" si="94"/>
        <v>0.58083522844738478</v>
      </c>
      <c r="Q2056" s="16">
        <v>730.08799999999997</v>
      </c>
      <c r="S2056" s="1"/>
    </row>
    <row r="2057" spans="1:19" x14ac:dyDescent="0.2">
      <c r="A2057" s="39">
        <f t="shared" si="95"/>
        <v>44102</v>
      </c>
      <c r="B2057" s="16">
        <v>11.2</v>
      </c>
      <c r="C2057" s="16">
        <v>96.343000000000004</v>
      </c>
      <c r="D2057" s="16">
        <v>24.289000000000001</v>
      </c>
      <c r="E2057" s="16">
        <v>22.73</v>
      </c>
      <c r="F2057" s="16">
        <v>32.1</v>
      </c>
      <c r="G2057" s="16">
        <v>2.3559999999999999</v>
      </c>
      <c r="H2057" s="16">
        <v>14.58</v>
      </c>
      <c r="I2057" s="16">
        <v>350</v>
      </c>
      <c r="J2057" s="38">
        <v>2.4790000000000001</v>
      </c>
      <c r="K2057" s="16">
        <v>10.978</v>
      </c>
      <c r="L2057" s="16">
        <v>25.222000000000001</v>
      </c>
      <c r="M2057" s="120">
        <v>22.271940639723102</v>
      </c>
      <c r="N2057" s="16">
        <f t="shared" si="93"/>
        <v>2.0287794352088815</v>
      </c>
      <c r="O2057" s="16">
        <v>6.5860000000000003</v>
      </c>
      <c r="P2057" s="124">
        <f t="shared" si="94"/>
        <v>0.59992712698123529</v>
      </c>
      <c r="Q2057" s="16">
        <v>728.69200000000001</v>
      </c>
      <c r="S2057" s="1"/>
    </row>
    <row r="2058" spans="1:19" x14ac:dyDescent="0.2">
      <c r="A2058" s="39">
        <f t="shared" si="95"/>
        <v>44103</v>
      </c>
      <c r="B2058" s="16">
        <v>0.3</v>
      </c>
      <c r="C2058" s="16">
        <v>97.897999999999996</v>
      </c>
      <c r="D2058" s="16">
        <v>24.013000000000002</v>
      </c>
      <c r="E2058" s="16">
        <v>22.78</v>
      </c>
      <c r="F2058" s="16">
        <v>26.47</v>
      </c>
      <c r="G2058" s="16">
        <v>2.6779999999999999</v>
      </c>
      <c r="H2058" s="16">
        <v>7.49</v>
      </c>
      <c r="I2058" s="16">
        <v>301.34699999999998</v>
      </c>
      <c r="J2058" s="38">
        <v>0.84299999999999997</v>
      </c>
      <c r="K2058" s="16">
        <v>7.0709999999999997</v>
      </c>
      <c r="L2058" s="16">
        <v>25.2</v>
      </c>
      <c r="M2058" s="120">
        <v>14.926210054025939</v>
      </c>
      <c r="N2058" s="16">
        <f t="shared" si="93"/>
        <v>2.1109051130004155</v>
      </c>
      <c r="O2058" s="16">
        <v>9.1509999999999998</v>
      </c>
      <c r="P2058" s="124">
        <f t="shared" si="94"/>
        <v>1.2941592419742611</v>
      </c>
      <c r="Q2058" s="16">
        <v>729.73800000000006</v>
      </c>
      <c r="S2058" s="1"/>
    </row>
    <row r="2059" spans="1:19" x14ac:dyDescent="0.2">
      <c r="A2059" s="39">
        <f t="shared" si="95"/>
        <v>44104</v>
      </c>
      <c r="B2059" s="16">
        <v>40</v>
      </c>
      <c r="C2059" s="16">
        <v>99.816000000000003</v>
      </c>
      <c r="D2059" s="16">
        <v>22.587</v>
      </c>
      <c r="E2059" s="16">
        <v>21.69</v>
      </c>
      <c r="F2059" s="16">
        <v>24.05</v>
      </c>
      <c r="G2059" s="16">
        <v>2.129</v>
      </c>
      <c r="H2059" s="16">
        <v>6.43</v>
      </c>
      <c r="I2059" s="16">
        <v>173.26400000000001</v>
      </c>
      <c r="J2059" s="38">
        <v>0</v>
      </c>
      <c r="K2059" s="16">
        <v>2.7850000000000001</v>
      </c>
      <c r="L2059" s="16">
        <v>25.341999999999999</v>
      </c>
      <c r="M2059" s="120">
        <v>6.8605080148988202</v>
      </c>
      <c r="N2059" s="16">
        <f t="shared" ref="N2059:N2122" si="96">M2059/K2059</f>
        <v>2.4633781022976016</v>
      </c>
      <c r="O2059" s="16">
        <v>0.98299999999999998</v>
      </c>
      <c r="P2059" s="124">
        <f t="shared" si="94"/>
        <v>0.35296229802513462</v>
      </c>
      <c r="Q2059" s="16">
        <v>729.98299999999995</v>
      </c>
      <c r="S2059" s="1"/>
    </row>
    <row r="2060" spans="1:19" x14ac:dyDescent="0.2">
      <c r="A2060" s="39">
        <f t="shared" si="95"/>
        <v>44105</v>
      </c>
      <c r="B2060" s="16">
        <v>0.254</v>
      </c>
      <c r="C2060" s="16">
        <v>89.162999999999997</v>
      </c>
      <c r="D2060" s="16">
        <v>24.803999999999998</v>
      </c>
      <c r="E2060" s="16">
        <v>21.93</v>
      </c>
      <c r="F2060" s="16">
        <v>30.58</v>
      </c>
      <c r="G2060" s="16">
        <v>1.675</v>
      </c>
      <c r="H2060" s="16">
        <v>4.74</v>
      </c>
      <c r="I2060" s="16">
        <v>162.16999999999999</v>
      </c>
      <c r="J2060" s="38">
        <v>0</v>
      </c>
      <c r="K2060" s="16">
        <v>19.861999999999998</v>
      </c>
      <c r="L2060" s="16">
        <v>25.187000000000001</v>
      </c>
      <c r="M2060" s="120">
        <v>43.60065214742955</v>
      </c>
      <c r="N2060" s="16">
        <f t="shared" si="96"/>
        <v>2.1951793448509491</v>
      </c>
      <c r="O2060" s="16">
        <v>12.003</v>
      </c>
      <c r="P2060" s="124">
        <f t="shared" si="94"/>
        <v>0.60431980666599538</v>
      </c>
      <c r="Q2060" s="16">
        <v>729.36699999999996</v>
      </c>
      <c r="S2060" s="1"/>
    </row>
    <row r="2061" spans="1:19" x14ac:dyDescent="0.2">
      <c r="A2061" s="39">
        <f t="shared" si="95"/>
        <v>44106</v>
      </c>
      <c r="B2061" s="16">
        <v>10.033000000000001</v>
      </c>
      <c r="C2061" s="16">
        <v>95.146000000000001</v>
      </c>
      <c r="D2061" s="16">
        <v>24.318000000000001</v>
      </c>
      <c r="E2061" s="16">
        <v>22.62</v>
      </c>
      <c r="F2061" s="16">
        <v>30.3</v>
      </c>
      <c r="G2061" s="16">
        <v>1.8049999999999999</v>
      </c>
      <c r="H2061" s="16">
        <v>8.02</v>
      </c>
      <c r="I2061" s="16">
        <v>121.13800000000001</v>
      </c>
      <c r="J2061" s="38">
        <v>0</v>
      </c>
      <c r="K2061" s="16">
        <v>12.053000000000001</v>
      </c>
      <c r="L2061" s="16">
        <v>25.074000000000002</v>
      </c>
      <c r="M2061" s="120">
        <v>27.132892750778247</v>
      </c>
      <c r="N2061" s="16">
        <f t="shared" si="96"/>
        <v>2.251131896687816</v>
      </c>
      <c r="O2061" s="16">
        <v>6.5419999999999998</v>
      </c>
      <c r="P2061" s="124">
        <f t="shared" si="94"/>
        <v>0.54276943499543673</v>
      </c>
      <c r="Q2061" s="16">
        <v>728.81700000000001</v>
      </c>
      <c r="S2061" s="1"/>
    </row>
    <row r="2062" spans="1:19" x14ac:dyDescent="0.2">
      <c r="A2062" s="39">
        <f t="shared" si="95"/>
        <v>44107</v>
      </c>
      <c r="B2062" s="16">
        <v>0.254</v>
      </c>
      <c r="C2062" s="16">
        <v>94.953999999999994</v>
      </c>
      <c r="D2062" s="16">
        <v>24.126999999999999</v>
      </c>
      <c r="E2062" s="16">
        <v>22.48</v>
      </c>
      <c r="F2062" s="16">
        <v>27.84</v>
      </c>
      <c r="G2062" s="16">
        <v>2.1789999999999998</v>
      </c>
      <c r="H2062" s="16">
        <v>6.43</v>
      </c>
      <c r="I2062" s="16">
        <v>131.72</v>
      </c>
      <c r="J2062" s="38">
        <v>0</v>
      </c>
      <c r="K2062" s="16">
        <v>13.565</v>
      </c>
      <c r="L2062" s="16">
        <v>25.056000000000001</v>
      </c>
      <c r="M2062" s="120">
        <v>30.932161288120774</v>
      </c>
      <c r="N2062" s="16">
        <f t="shared" si="96"/>
        <v>2.2802920227143955</v>
      </c>
      <c r="O2062" s="16">
        <v>6.8959999999999999</v>
      </c>
      <c r="P2062" s="124">
        <f t="shared" si="94"/>
        <v>0.50836712126796901</v>
      </c>
      <c r="Q2062" s="16">
        <v>728.90800000000002</v>
      </c>
      <c r="S2062" s="1"/>
    </row>
    <row r="2063" spans="1:19" x14ac:dyDescent="0.2">
      <c r="A2063" s="39">
        <f t="shared" si="95"/>
        <v>44108</v>
      </c>
      <c r="B2063" s="16">
        <v>0</v>
      </c>
      <c r="C2063" s="16">
        <v>93.988</v>
      </c>
      <c r="D2063" s="16">
        <v>24.513000000000002</v>
      </c>
      <c r="E2063" s="16">
        <v>22.34</v>
      </c>
      <c r="F2063" s="16">
        <v>28.66</v>
      </c>
      <c r="G2063" s="16">
        <v>2.0819999999999999</v>
      </c>
      <c r="H2063" s="16">
        <v>6.12</v>
      </c>
      <c r="I2063" s="16">
        <v>148.76</v>
      </c>
      <c r="J2063" s="38">
        <v>0</v>
      </c>
      <c r="K2063" s="16">
        <v>14.005000000000001</v>
      </c>
      <c r="L2063" s="16">
        <v>24.966000000000001</v>
      </c>
      <c r="M2063" s="120">
        <v>31.372887843256521</v>
      </c>
      <c r="N2063" s="16">
        <f t="shared" si="96"/>
        <v>2.2401205171907548</v>
      </c>
      <c r="O2063" s="16">
        <v>7.3239999999999998</v>
      </c>
      <c r="P2063" s="124">
        <f t="shared" si="94"/>
        <v>0.52295608711174579</v>
      </c>
      <c r="Q2063" s="16">
        <v>730.00400000000002</v>
      </c>
      <c r="S2063" s="1"/>
    </row>
    <row r="2064" spans="1:19" x14ac:dyDescent="0.2">
      <c r="A2064" s="39">
        <f t="shared" si="95"/>
        <v>44109</v>
      </c>
      <c r="B2064" s="16">
        <v>1.27</v>
      </c>
      <c r="C2064" s="16">
        <v>93.05</v>
      </c>
      <c r="D2064" s="16">
        <v>24.462</v>
      </c>
      <c r="E2064" s="16">
        <v>22.54</v>
      </c>
      <c r="F2064" s="16">
        <v>31.26</v>
      </c>
      <c r="G2064" s="16">
        <v>2.46</v>
      </c>
      <c r="H2064" s="16">
        <v>11.09</v>
      </c>
      <c r="I2064" s="16">
        <v>165.21899999999999</v>
      </c>
      <c r="J2064" s="38">
        <v>0</v>
      </c>
      <c r="K2064" s="16">
        <v>16.091000000000001</v>
      </c>
      <c r="L2064" s="16">
        <v>24.975999999999999</v>
      </c>
      <c r="M2064" s="120">
        <v>35.753455785216431</v>
      </c>
      <c r="N2064" s="16">
        <f t="shared" si="96"/>
        <v>2.2219536253319512</v>
      </c>
      <c r="O2064" s="16">
        <v>9.6449999999999996</v>
      </c>
      <c r="P2064" s="124">
        <f t="shared" si="94"/>
        <v>0.59940339320116831</v>
      </c>
      <c r="Q2064" s="16">
        <v>729.89200000000005</v>
      </c>
      <c r="S2064" s="1"/>
    </row>
    <row r="2065" spans="1:19" x14ac:dyDescent="0.2">
      <c r="A2065" s="39">
        <f t="shared" si="95"/>
        <v>44110</v>
      </c>
      <c r="B2065" s="16">
        <v>13.843</v>
      </c>
      <c r="C2065" s="16">
        <v>97.034000000000006</v>
      </c>
      <c r="D2065" s="16">
        <v>23.786000000000001</v>
      </c>
      <c r="E2065" s="16">
        <v>21.83</v>
      </c>
      <c r="F2065" s="16">
        <v>27.36</v>
      </c>
      <c r="G2065" s="16">
        <v>2.6070000000000002</v>
      </c>
      <c r="H2065" s="16">
        <v>9.41</v>
      </c>
      <c r="I2065" s="16">
        <v>144.07499999999999</v>
      </c>
      <c r="J2065" s="38">
        <v>0</v>
      </c>
      <c r="K2065" s="16">
        <v>11.042999999999999</v>
      </c>
      <c r="L2065" s="16">
        <v>24.908000000000001</v>
      </c>
      <c r="M2065" s="120">
        <v>25.087458430785365</v>
      </c>
      <c r="N2065" s="16">
        <f t="shared" si="96"/>
        <v>2.2717973766897912</v>
      </c>
      <c r="O2065" s="16">
        <v>5.9080000000000004</v>
      </c>
      <c r="P2065" s="124">
        <f t="shared" si="94"/>
        <v>0.53499954722448617</v>
      </c>
      <c r="Q2065" s="16">
        <v>729.096</v>
      </c>
      <c r="S2065" s="1"/>
    </row>
    <row r="2066" spans="1:19" x14ac:dyDescent="0.2">
      <c r="A2066" s="39">
        <f t="shared" si="95"/>
        <v>44111</v>
      </c>
      <c r="B2066" s="16">
        <v>1.27</v>
      </c>
      <c r="C2066" s="16">
        <v>90.501000000000005</v>
      </c>
      <c r="D2066" s="16">
        <v>25.173999999999999</v>
      </c>
      <c r="E2066" s="16">
        <v>22.1</v>
      </c>
      <c r="F2066" s="16">
        <v>31.23</v>
      </c>
      <c r="G2066" s="16">
        <v>2.7970000000000002</v>
      </c>
      <c r="H2066" s="16">
        <v>6.94</v>
      </c>
      <c r="I2066" s="16">
        <v>144.517</v>
      </c>
      <c r="J2066" s="38">
        <v>0</v>
      </c>
      <c r="K2066" s="16">
        <v>22.004000000000001</v>
      </c>
      <c r="L2066" s="16">
        <v>24.837</v>
      </c>
      <c r="M2066" s="120">
        <v>48.589217103404415</v>
      </c>
      <c r="N2066" s="16">
        <f t="shared" si="96"/>
        <v>2.2081992866480826</v>
      </c>
      <c r="O2066" s="16">
        <v>13.746</v>
      </c>
      <c r="P2066" s="124">
        <f t="shared" si="94"/>
        <v>0.6247045991637884</v>
      </c>
      <c r="Q2066" s="16">
        <v>730.25</v>
      </c>
      <c r="S2066" s="1"/>
    </row>
    <row r="2067" spans="1:19" x14ac:dyDescent="0.2">
      <c r="A2067" s="39">
        <f t="shared" si="95"/>
        <v>44112</v>
      </c>
      <c r="B2067" s="16">
        <v>0.127</v>
      </c>
      <c r="C2067" s="16">
        <v>99.067999999999998</v>
      </c>
      <c r="D2067" s="16">
        <v>23.515999999999998</v>
      </c>
      <c r="E2067" s="16">
        <v>22.82</v>
      </c>
      <c r="F2067" s="16">
        <v>25.04</v>
      </c>
      <c r="G2067" s="16">
        <v>2.2389999999999999</v>
      </c>
      <c r="H2067" s="16">
        <v>7.21</v>
      </c>
      <c r="I2067" s="16">
        <v>130.107</v>
      </c>
      <c r="J2067" s="38">
        <v>0</v>
      </c>
      <c r="K2067" s="16">
        <v>5.9509999999999996</v>
      </c>
      <c r="M2067" s="120">
        <v>13.787544053215505</v>
      </c>
      <c r="N2067" s="16">
        <f t="shared" si="96"/>
        <v>2.3168449089590837</v>
      </c>
      <c r="O2067" s="16">
        <v>2.02</v>
      </c>
      <c r="P2067" s="124">
        <f t="shared" si="94"/>
        <v>0.33943874978995131</v>
      </c>
      <c r="Q2067" s="16">
        <v>731.05</v>
      </c>
      <c r="S2067" s="1"/>
    </row>
    <row r="2068" spans="1:19" x14ac:dyDescent="0.2">
      <c r="A2068" s="39">
        <f t="shared" si="95"/>
        <v>44113</v>
      </c>
      <c r="B2068" s="16">
        <v>0.127</v>
      </c>
      <c r="C2068" s="16">
        <v>90.817999999999998</v>
      </c>
      <c r="D2068" s="16">
        <v>25.04</v>
      </c>
      <c r="E2068" s="16">
        <v>22.28</v>
      </c>
      <c r="F2068" s="16">
        <v>29.86</v>
      </c>
      <c r="G2068" s="16">
        <v>2.113</v>
      </c>
      <c r="H2068" s="16">
        <v>6.41</v>
      </c>
      <c r="I2068" s="16">
        <v>136.81800000000001</v>
      </c>
      <c r="J2068" s="38"/>
      <c r="K2068" s="16">
        <v>19.745999999999999</v>
      </c>
      <c r="M2068" s="120">
        <v>43.763948204909767</v>
      </c>
      <c r="N2068" s="16">
        <f t="shared" si="96"/>
        <v>2.2163449916393079</v>
      </c>
      <c r="O2068" s="16">
        <v>11.316000000000001</v>
      </c>
      <c r="P2068" s="124">
        <f t="shared" si="94"/>
        <v>0.57307809176542091</v>
      </c>
      <c r="Q2068" s="16">
        <v>731.32100000000003</v>
      </c>
      <c r="S2068" s="1"/>
    </row>
    <row r="2069" spans="1:19" x14ac:dyDescent="0.2">
      <c r="A2069" s="39">
        <f t="shared" si="95"/>
        <v>44114</v>
      </c>
      <c r="B2069" s="16">
        <v>0</v>
      </c>
      <c r="C2069" s="16">
        <v>91.257000000000005</v>
      </c>
      <c r="D2069" s="16">
        <v>25.789000000000001</v>
      </c>
      <c r="E2069" s="16">
        <v>22.99</v>
      </c>
      <c r="F2069" s="16">
        <v>29.24</v>
      </c>
      <c r="G2069" s="16">
        <v>2.8730000000000002</v>
      </c>
      <c r="H2069" s="16">
        <v>8.35</v>
      </c>
      <c r="I2069" s="16">
        <v>12.912000000000001</v>
      </c>
      <c r="J2069" s="38"/>
      <c r="K2069" s="16">
        <v>17.605</v>
      </c>
      <c r="M2069" s="120">
        <v>38.733565634215104</v>
      </c>
      <c r="N2069" s="16">
        <f t="shared" si="96"/>
        <v>2.2001457332698156</v>
      </c>
      <c r="O2069" s="16">
        <v>9.3420000000000005</v>
      </c>
      <c r="P2069" s="124">
        <f t="shared" si="94"/>
        <v>0.53064470320931556</v>
      </c>
      <c r="Q2069" s="16">
        <v>730.38800000000003</v>
      </c>
      <c r="S2069" s="1"/>
    </row>
    <row r="2070" spans="1:19" x14ac:dyDescent="0.2">
      <c r="A2070" s="39">
        <f t="shared" si="95"/>
        <v>44115</v>
      </c>
      <c r="B2070" s="16">
        <v>9.7789999999999999</v>
      </c>
      <c r="C2070" s="16">
        <v>96.501000000000005</v>
      </c>
      <c r="D2070" s="16">
        <v>25.103999999999999</v>
      </c>
      <c r="E2070" s="16">
        <v>23.61</v>
      </c>
      <c r="F2070" s="16">
        <v>28.25</v>
      </c>
      <c r="G2070" s="16">
        <v>2.218</v>
      </c>
      <c r="H2070" s="16">
        <v>8.23</v>
      </c>
      <c r="I2070" s="16">
        <v>331.755</v>
      </c>
      <c r="J2070" s="38"/>
      <c r="K2070" s="16">
        <v>13.534000000000001</v>
      </c>
      <c r="M2070" s="120">
        <v>30.803166042714441</v>
      </c>
      <c r="N2070" s="16">
        <f t="shared" si="96"/>
        <v>2.2759838955751763</v>
      </c>
      <c r="O2070" s="16">
        <v>7.1390000000000002</v>
      </c>
      <c r="P2070" s="124">
        <f t="shared" si="94"/>
        <v>0.52748633072262452</v>
      </c>
      <c r="Q2070" s="16">
        <v>729.45399999999995</v>
      </c>
      <c r="S2070" s="1"/>
    </row>
    <row r="2071" spans="1:19" x14ac:dyDescent="0.2">
      <c r="A2071" s="39">
        <f t="shared" si="95"/>
        <v>44116</v>
      </c>
      <c r="B2071" s="16">
        <v>7.8740000000000006</v>
      </c>
      <c r="C2071" s="16">
        <v>97.459000000000003</v>
      </c>
      <c r="D2071" s="16">
        <v>24.492999999999999</v>
      </c>
      <c r="E2071" s="16">
        <v>22.79</v>
      </c>
      <c r="F2071" s="16">
        <v>28.32</v>
      </c>
      <c r="G2071" s="16">
        <v>1.5820000000000001</v>
      </c>
      <c r="H2071" s="16">
        <v>5.0999999999999996</v>
      </c>
      <c r="I2071" s="16">
        <v>244.77099999999999</v>
      </c>
      <c r="J2071" s="38">
        <v>0</v>
      </c>
      <c r="K2071" s="16">
        <v>11.692</v>
      </c>
      <c r="M2071" s="120">
        <v>26.252130840750052</v>
      </c>
      <c r="N2071" s="16">
        <f t="shared" si="96"/>
        <v>2.2453071194620295</v>
      </c>
      <c r="O2071" s="16">
        <v>7.1139999999999999</v>
      </c>
      <c r="P2071" s="124">
        <f t="shared" si="94"/>
        <v>0.60845022237427304</v>
      </c>
      <c r="Q2071" s="16">
        <v>727.98800000000006</v>
      </c>
      <c r="S2071" s="1"/>
    </row>
    <row r="2072" spans="1:19" x14ac:dyDescent="0.2">
      <c r="A2072" s="39">
        <f t="shared" si="95"/>
        <v>44117</v>
      </c>
      <c r="B2072" s="16">
        <v>4.1909999999999998</v>
      </c>
      <c r="C2072" s="16">
        <v>96.48</v>
      </c>
      <c r="D2072" s="16">
        <v>23.827999999999999</v>
      </c>
      <c r="E2072" s="16">
        <v>21.69</v>
      </c>
      <c r="F2072" s="16">
        <v>27.88</v>
      </c>
      <c r="G2072" s="16">
        <v>1.702</v>
      </c>
      <c r="H2072" s="16">
        <v>8.02</v>
      </c>
      <c r="I2072" s="16">
        <v>338.26299999999998</v>
      </c>
      <c r="J2072" s="38">
        <v>2.1219999999999999</v>
      </c>
      <c r="K2072" s="16">
        <v>9.9559999999999995</v>
      </c>
      <c r="L2072" s="16">
        <v>24.454000000000001</v>
      </c>
      <c r="M2072" s="120">
        <v>22.540644734306944</v>
      </c>
      <c r="N2072" s="16">
        <f t="shared" si="96"/>
        <v>2.264026188660802</v>
      </c>
      <c r="O2072" s="16">
        <v>5.35</v>
      </c>
      <c r="P2072" s="124">
        <f t="shared" si="94"/>
        <v>0.53736440337484936</v>
      </c>
      <c r="Q2072" s="16">
        <v>729.96699999999998</v>
      </c>
      <c r="S2072" s="1"/>
    </row>
    <row r="2073" spans="1:19" x14ac:dyDescent="0.2">
      <c r="A2073" s="39">
        <f t="shared" si="95"/>
        <v>44118</v>
      </c>
      <c r="B2073" s="16">
        <v>2.4130000000000003</v>
      </c>
      <c r="C2073" s="16">
        <v>93.805000000000007</v>
      </c>
      <c r="D2073" s="16">
        <v>23.331</v>
      </c>
      <c r="E2073" s="16">
        <v>21.42</v>
      </c>
      <c r="F2073" s="16">
        <v>26.51</v>
      </c>
      <c r="G2073" s="16">
        <v>1.8220000000000001</v>
      </c>
      <c r="H2073" s="16">
        <v>9.41</v>
      </c>
      <c r="I2073" s="16">
        <v>253.142</v>
      </c>
      <c r="J2073" s="38">
        <v>2.2130000000000001</v>
      </c>
      <c r="K2073" s="16">
        <v>9.9179999999999993</v>
      </c>
      <c r="L2073" s="16">
        <v>24.446999999999999</v>
      </c>
      <c r="M2073" s="120">
        <v>22.516884725943424</v>
      </c>
      <c r="N2073" s="16">
        <f t="shared" si="96"/>
        <v>2.2703049733760259</v>
      </c>
      <c r="O2073" s="16">
        <v>5.54</v>
      </c>
      <c r="P2073" s="124">
        <f t="shared" si="94"/>
        <v>0.55858035894333535</v>
      </c>
      <c r="Q2073" s="16">
        <v>729.65</v>
      </c>
      <c r="S2073" s="1"/>
    </row>
    <row r="2074" spans="1:19" x14ac:dyDescent="0.2">
      <c r="A2074" s="39">
        <f t="shared" si="95"/>
        <v>44119</v>
      </c>
      <c r="B2074" s="16">
        <v>0.127</v>
      </c>
      <c r="C2074" s="16">
        <v>90.397999999999996</v>
      </c>
      <c r="D2074" s="16">
        <v>25.006</v>
      </c>
      <c r="E2074" s="16">
        <v>22.28</v>
      </c>
      <c r="F2074" s="16">
        <v>30.13</v>
      </c>
      <c r="G2074" s="16">
        <v>1.907</v>
      </c>
      <c r="H2074" s="16">
        <v>6.55</v>
      </c>
      <c r="I2074" s="16">
        <v>339.42200000000003</v>
      </c>
      <c r="J2074" s="38">
        <v>4.6379999999999999</v>
      </c>
      <c r="K2074" s="16">
        <v>21.297999999999998</v>
      </c>
      <c r="L2074" s="16">
        <v>24.379000000000001</v>
      </c>
      <c r="M2074" s="120">
        <v>47.186858209774087</v>
      </c>
      <c r="N2074" s="16">
        <f t="shared" si="96"/>
        <v>2.2155534890493986</v>
      </c>
      <c r="O2074" s="16">
        <v>11.234999999999999</v>
      </c>
      <c r="P2074" s="124">
        <f t="shared" si="94"/>
        <v>0.52751432059348302</v>
      </c>
      <c r="Q2074" s="16">
        <v>729.11699999999996</v>
      </c>
      <c r="S2074" s="1"/>
    </row>
    <row r="2075" spans="1:19" x14ac:dyDescent="0.2">
      <c r="A2075" s="39">
        <f t="shared" si="95"/>
        <v>44120</v>
      </c>
      <c r="B2075" s="16">
        <v>5.2069999999999999</v>
      </c>
      <c r="C2075" s="16">
        <v>92.926000000000002</v>
      </c>
      <c r="D2075" s="16">
        <v>25.201000000000001</v>
      </c>
      <c r="E2075" s="16">
        <v>23.16</v>
      </c>
      <c r="F2075" s="16">
        <v>29.62</v>
      </c>
      <c r="G2075" s="16">
        <v>2.7549999999999999</v>
      </c>
      <c r="H2075" s="16">
        <v>9.15</v>
      </c>
      <c r="I2075" s="16">
        <v>335.54399999999998</v>
      </c>
      <c r="J2075" s="38">
        <v>3.7109999999999999</v>
      </c>
      <c r="K2075" s="16">
        <v>17.263000000000002</v>
      </c>
      <c r="L2075" s="16">
        <v>24.198</v>
      </c>
      <c r="M2075" s="120">
        <v>38.260957467857025</v>
      </c>
      <c r="N2075" s="16">
        <f t="shared" si="96"/>
        <v>2.2163562224327764</v>
      </c>
      <c r="O2075" s="16">
        <v>10.391999999999999</v>
      </c>
      <c r="P2075" s="124">
        <f t="shared" si="94"/>
        <v>0.60198111568093604</v>
      </c>
      <c r="Q2075" s="16">
        <v>729.13800000000003</v>
      </c>
      <c r="S2075" s="1"/>
    </row>
    <row r="2076" spans="1:19" x14ac:dyDescent="0.2">
      <c r="A2076" s="39">
        <f t="shared" si="95"/>
        <v>44121</v>
      </c>
      <c r="B2076" s="16">
        <v>6.2229999999999999</v>
      </c>
      <c r="C2076" s="16">
        <v>98.16</v>
      </c>
      <c r="D2076" s="16">
        <v>24.693999999999999</v>
      </c>
      <c r="E2076" s="16">
        <v>23.27</v>
      </c>
      <c r="F2076" s="16">
        <v>29.24</v>
      </c>
      <c r="G2076" s="16">
        <v>2.1869999999999998</v>
      </c>
      <c r="H2076" s="16">
        <v>9.49</v>
      </c>
      <c r="I2076" s="16">
        <v>310.53699999999998</v>
      </c>
      <c r="J2076" s="38">
        <v>2.024</v>
      </c>
      <c r="K2076" s="16">
        <v>9.3109999999999999</v>
      </c>
      <c r="L2076" s="16">
        <v>24.036000000000001</v>
      </c>
      <c r="M2076" s="120">
        <v>20.94725537343389</v>
      </c>
      <c r="N2076" s="16">
        <f t="shared" si="96"/>
        <v>2.2497320774818914</v>
      </c>
      <c r="O2076" s="16">
        <v>5.7450000000000001</v>
      </c>
      <c r="P2076" s="124">
        <f t="shared" si="94"/>
        <v>0.61701213618300932</v>
      </c>
      <c r="Q2076" s="16">
        <v>728.99199999999996</v>
      </c>
      <c r="S2076" s="1"/>
    </row>
    <row r="2077" spans="1:19" x14ac:dyDescent="0.2">
      <c r="A2077" s="39">
        <f t="shared" si="95"/>
        <v>44122</v>
      </c>
      <c r="B2077" s="16">
        <v>7.8740000000000006</v>
      </c>
      <c r="C2077" s="16">
        <v>100</v>
      </c>
      <c r="D2077" s="16">
        <v>23.155000000000001</v>
      </c>
      <c r="E2077" s="16">
        <v>22</v>
      </c>
      <c r="F2077" s="16">
        <v>24.05</v>
      </c>
      <c r="G2077" s="16">
        <v>2.1739999999999999</v>
      </c>
      <c r="H2077" s="16">
        <v>7.86</v>
      </c>
      <c r="I2077" s="16">
        <v>281.24</v>
      </c>
      <c r="J2077" s="38">
        <v>0.72299999999999998</v>
      </c>
      <c r="K2077" s="16">
        <v>3.7440000000000002</v>
      </c>
      <c r="L2077" s="16">
        <v>24.175000000000001</v>
      </c>
      <c r="M2077" s="120">
        <v>8.8032990987612827</v>
      </c>
      <c r="N2077" s="16">
        <f t="shared" si="96"/>
        <v>2.351308519968291</v>
      </c>
      <c r="O2077" s="16">
        <v>1.964</v>
      </c>
      <c r="P2077" s="124">
        <f t="shared" si="94"/>
        <v>0.52457264957264949</v>
      </c>
      <c r="Q2077" s="16">
        <v>728.79200000000003</v>
      </c>
      <c r="S2077" s="1"/>
    </row>
    <row r="2078" spans="1:19" x14ac:dyDescent="0.2">
      <c r="A2078" s="39">
        <f t="shared" si="95"/>
        <v>44123</v>
      </c>
      <c r="B2078" s="16">
        <v>0.63500000000000001</v>
      </c>
      <c r="C2078" s="16">
        <v>94.909000000000006</v>
      </c>
      <c r="D2078" s="16">
        <v>23.667000000000002</v>
      </c>
      <c r="E2078" s="16">
        <v>22</v>
      </c>
      <c r="F2078" s="16">
        <v>28.73</v>
      </c>
      <c r="G2078" s="16">
        <v>2.278</v>
      </c>
      <c r="H2078" s="16">
        <v>9.51</v>
      </c>
      <c r="I2078" s="16">
        <v>226.65899999999999</v>
      </c>
      <c r="J2078" s="38">
        <v>3.2490000000000001</v>
      </c>
      <c r="K2078" s="16">
        <v>15.294</v>
      </c>
      <c r="L2078" s="16">
        <v>24.126999999999999</v>
      </c>
      <c r="M2078" s="120">
        <v>34.307205676136398</v>
      </c>
      <c r="N2078" s="16">
        <f t="shared" si="96"/>
        <v>2.2431807032912512</v>
      </c>
      <c r="O2078" s="16">
        <v>9.8819999999999997</v>
      </c>
      <c r="P2078" s="124">
        <f t="shared" si="94"/>
        <v>0.64613573950568848</v>
      </c>
      <c r="Q2078" s="16">
        <v>728.69600000000003</v>
      </c>
      <c r="S2078" s="1"/>
    </row>
    <row r="2079" spans="1:19" x14ac:dyDescent="0.2">
      <c r="A2079" s="39">
        <f t="shared" si="95"/>
        <v>44124</v>
      </c>
      <c r="B2079" s="16">
        <v>9.3979999999999997</v>
      </c>
      <c r="C2079" s="16">
        <v>96.03</v>
      </c>
      <c r="D2079" s="16">
        <v>23.603999999999999</v>
      </c>
      <c r="E2079" s="16">
        <v>21.9</v>
      </c>
      <c r="F2079" s="16">
        <v>28.42</v>
      </c>
      <c r="G2079" s="16">
        <v>2.6629999999999998</v>
      </c>
      <c r="H2079" s="16">
        <v>9.98</v>
      </c>
      <c r="I2079" s="16">
        <v>151.977</v>
      </c>
      <c r="J2079" s="38">
        <v>2.93</v>
      </c>
      <c r="K2079" s="16">
        <v>13.664</v>
      </c>
      <c r="L2079" s="16">
        <v>24.010999999999999</v>
      </c>
      <c r="M2079" s="120">
        <v>30.422487508715601</v>
      </c>
      <c r="N2079" s="16">
        <f t="shared" si="96"/>
        <v>2.2264701045605682</v>
      </c>
      <c r="O2079" s="16">
        <v>8.5549999999999997</v>
      </c>
      <c r="P2079" s="124">
        <f t="shared" si="94"/>
        <v>0.62609777517564402</v>
      </c>
      <c r="Q2079" s="16">
        <v>728.60799999999995</v>
      </c>
      <c r="S2079" s="1"/>
    </row>
    <row r="2080" spans="1:19" x14ac:dyDescent="0.2">
      <c r="A2080" s="39">
        <f t="shared" si="95"/>
        <v>44125</v>
      </c>
      <c r="B2080" s="16">
        <v>0.254</v>
      </c>
      <c r="C2080" s="16">
        <v>92.031000000000006</v>
      </c>
      <c r="D2080" s="16">
        <v>24.888000000000002</v>
      </c>
      <c r="E2080" s="16">
        <v>22.31</v>
      </c>
      <c r="F2080" s="16">
        <v>29.96</v>
      </c>
      <c r="G2080" s="16">
        <v>2.4079999999999999</v>
      </c>
      <c r="H2080" s="16">
        <v>7.66</v>
      </c>
      <c r="I2080" s="16">
        <v>166.81100000000001</v>
      </c>
      <c r="J2080" s="38">
        <v>4.2480000000000002</v>
      </c>
      <c r="K2080" s="16">
        <v>19.449000000000002</v>
      </c>
      <c r="L2080" s="16">
        <v>23.928000000000001</v>
      </c>
      <c r="M2080" s="120">
        <v>43.405215278635772</v>
      </c>
      <c r="N2080" s="16">
        <f t="shared" si="96"/>
        <v>2.2317453482768146</v>
      </c>
      <c r="O2080" s="16">
        <v>11.582000000000001</v>
      </c>
      <c r="P2080" s="124">
        <f t="shared" si="94"/>
        <v>0.59550619569129515</v>
      </c>
      <c r="Q2080" s="16">
        <v>729.5</v>
      </c>
      <c r="S2080" s="1"/>
    </row>
    <row r="2081" spans="1:19" x14ac:dyDescent="0.2">
      <c r="A2081" s="39">
        <f t="shared" si="95"/>
        <v>44126</v>
      </c>
      <c r="B2081" s="16">
        <v>0</v>
      </c>
      <c r="C2081" s="16">
        <v>94.426000000000002</v>
      </c>
      <c r="D2081" s="16">
        <v>25.044</v>
      </c>
      <c r="E2081" s="16">
        <v>22.82</v>
      </c>
      <c r="F2081" s="16">
        <v>29.11</v>
      </c>
      <c r="G2081" s="16">
        <v>1.891</v>
      </c>
      <c r="H2081" s="16">
        <v>6.27</v>
      </c>
      <c r="I2081" s="16">
        <v>97.311000000000007</v>
      </c>
      <c r="J2081" s="38">
        <v>2.7519999999999998</v>
      </c>
      <c r="K2081" s="16">
        <v>12.680999999999999</v>
      </c>
      <c r="L2081" s="16">
        <v>23.811</v>
      </c>
      <c r="M2081" s="120">
        <v>28.113014695781171</v>
      </c>
      <c r="N2081" s="16">
        <f t="shared" si="96"/>
        <v>2.2169398861115979</v>
      </c>
      <c r="O2081" s="16">
        <v>7.06</v>
      </c>
      <c r="P2081" s="124">
        <f t="shared" si="94"/>
        <v>0.55673842756880376</v>
      </c>
      <c r="Q2081" s="16">
        <v>729.70399999999995</v>
      </c>
      <c r="S2081" s="1"/>
    </row>
    <row r="2082" spans="1:19" x14ac:dyDescent="0.2">
      <c r="A2082" s="39">
        <f t="shared" si="95"/>
        <v>44127</v>
      </c>
      <c r="B2082" s="16">
        <v>0.76200000000000001</v>
      </c>
      <c r="C2082" s="16">
        <v>95.763000000000005</v>
      </c>
      <c r="D2082" s="16">
        <v>24.949000000000002</v>
      </c>
      <c r="E2082" s="16">
        <v>23.3</v>
      </c>
      <c r="F2082" s="16">
        <v>29.28</v>
      </c>
      <c r="G2082" s="16">
        <v>1.5589999999999999</v>
      </c>
      <c r="H2082" s="16">
        <v>7.37</v>
      </c>
      <c r="I2082" s="16">
        <v>322.71199999999999</v>
      </c>
      <c r="J2082" s="38">
        <v>2.4980000000000002</v>
      </c>
      <c r="K2082" s="16">
        <v>11.489000000000001</v>
      </c>
      <c r="L2082" s="16">
        <v>23.719000000000001</v>
      </c>
      <c r="M2082" s="120">
        <v>25.683445840572933</v>
      </c>
      <c r="N2082" s="16">
        <f t="shared" si="96"/>
        <v>2.2354814031310761</v>
      </c>
      <c r="O2082" s="16">
        <v>6.1609999999999996</v>
      </c>
      <c r="P2082" s="124">
        <f t="shared" si="94"/>
        <v>0.53625206719470786</v>
      </c>
      <c r="Q2082" s="16">
        <v>730.154</v>
      </c>
      <c r="S2082" s="1"/>
    </row>
    <row r="2083" spans="1:19" x14ac:dyDescent="0.2">
      <c r="A2083" s="39">
        <f t="shared" si="95"/>
        <v>44128</v>
      </c>
      <c r="B2083" s="16">
        <v>1.016</v>
      </c>
      <c r="C2083" s="16">
        <v>95.998000000000005</v>
      </c>
      <c r="D2083" s="16">
        <v>24.347999999999999</v>
      </c>
      <c r="E2083" s="16">
        <v>22.79</v>
      </c>
      <c r="F2083" s="16">
        <v>29.18</v>
      </c>
      <c r="G2083" s="16">
        <v>2.5310000000000001</v>
      </c>
      <c r="H2083" s="16">
        <v>7.41</v>
      </c>
      <c r="I2083" s="16">
        <v>126.366</v>
      </c>
      <c r="J2083" s="38">
        <v>2.9209999999999998</v>
      </c>
      <c r="K2083" s="16">
        <v>13.666</v>
      </c>
      <c r="L2083" s="16">
        <v>23.701000000000001</v>
      </c>
      <c r="M2083" s="120">
        <v>30.238714644027553</v>
      </c>
      <c r="N2083" s="16">
        <f t="shared" si="96"/>
        <v>2.2126968128221538</v>
      </c>
      <c r="O2083" s="16">
        <v>8.3979999999999997</v>
      </c>
      <c r="P2083" s="124">
        <f t="shared" si="94"/>
        <v>0.61451778135518798</v>
      </c>
      <c r="Q2083" s="16">
        <v>730.3</v>
      </c>
    </row>
    <row r="2084" spans="1:19" x14ac:dyDescent="0.2">
      <c r="A2084" s="39">
        <f t="shared" si="95"/>
        <v>44129</v>
      </c>
      <c r="B2084" s="16">
        <v>0.127</v>
      </c>
      <c r="C2084" s="16">
        <v>92.813000000000002</v>
      </c>
      <c r="D2084" s="16">
        <v>24.414999999999999</v>
      </c>
      <c r="E2084" s="16">
        <v>21.7</v>
      </c>
      <c r="F2084" s="16">
        <v>29.11</v>
      </c>
      <c r="G2084" s="16">
        <v>3.2040000000000002</v>
      </c>
      <c r="H2084" s="16">
        <v>11.02</v>
      </c>
      <c r="I2084" s="16">
        <v>158.79599999999999</v>
      </c>
      <c r="J2084" s="38">
        <v>4.3209999999999997</v>
      </c>
      <c r="K2084" s="16">
        <v>20.126000000000001</v>
      </c>
      <c r="L2084" s="16">
        <v>23.7</v>
      </c>
      <c r="M2084" s="120">
        <v>44.421193236260017</v>
      </c>
      <c r="N2084" s="16">
        <f t="shared" si="96"/>
        <v>2.207154587909173</v>
      </c>
      <c r="O2084" s="16">
        <v>12.528</v>
      </c>
      <c r="P2084" s="124">
        <f t="shared" si="94"/>
        <v>0.62247838616714701</v>
      </c>
      <c r="Q2084" s="16">
        <v>729.846</v>
      </c>
    </row>
    <row r="2085" spans="1:19" x14ac:dyDescent="0.2">
      <c r="A2085" s="39">
        <f t="shared" si="95"/>
        <v>44130</v>
      </c>
      <c r="B2085" s="16">
        <v>0</v>
      </c>
      <c r="C2085" s="16">
        <v>89.710999999999999</v>
      </c>
      <c r="D2085" s="16">
        <v>24.902999999999999</v>
      </c>
      <c r="E2085" s="16">
        <v>21.97</v>
      </c>
      <c r="F2085" s="16">
        <v>29.24</v>
      </c>
      <c r="G2085" s="16">
        <v>2.3460000000000001</v>
      </c>
      <c r="H2085" s="16">
        <v>7.68</v>
      </c>
      <c r="I2085" s="16">
        <v>154.55500000000001</v>
      </c>
      <c r="J2085" s="38">
        <v>4.6109999999999998</v>
      </c>
      <c r="K2085" s="16">
        <v>21.34</v>
      </c>
      <c r="L2085" s="16">
        <v>23.632000000000001</v>
      </c>
      <c r="M2085" s="120">
        <v>47.550170337659956</v>
      </c>
      <c r="N2085" s="16">
        <f t="shared" si="96"/>
        <v>2.2282179164789109</v>
      </c>
      <c r="O2085" s="16">
        <v>11.6</v>
      </c>
      <c r="P2085" s="124">
        <f t="shared" si="94"/>
        <v>0.54358013120899717</v>
      </c>
      <c r="Q2085" s="16">
        <v>729.77499999999998</v>
      </c>
    </row>
    <row r="2086" spans="1:19" x14ac:dyDescent="0.2">
      <c r="A2086" s="39">
        <f t="shared" si="95"/>
        <v>44131</v>
      </c>
      <c r="B2086" s="16">
        <v>4.0640000000000001</v>
      </c>
      <c r="C2086" s="16">
        <v>93.191999999999993</v>
      </c>
      <c r="D2086" s="16">
        <v>25.123999999999999</v>
      </c>
      <c r="E2086" s="16">
        <v>22.27</v>
      </c>
      <c r="F2086" s="16">
        <v>30.51</v>
      </c>
      <c r="G2086" s="16">
        <v>2.1349999999999998</v>
      </c>
      <c r="H2086" s="16">
        <v>4.78</v>
      </c>
      <c r="I2086" s="16">
        <v>57.03</v>
      </c>
      <c r="J2086" s="38">
        <v>3.0179999999999998</v>
      </c>
      <c r="K2086" s="16">
        <v>13.436</v>
      </c>
      <c r="L2086" s="16">
        <v>23.509</v>
      </c>
      <c r="M2086" s="120">
        <v>30.09598179378559</v>
      </c>
      <c r="N2086" s="16">
        <f t="shared" si="96"/>
        <v>2.2399510117434942</v>
      </c>
      <c r="O2086" s="16">
        <v>7.1959999999999997</v>
      </c>
      <c r="P2086" s="124">
        <f t="shared" si="94"/>
        <v>0.53557606430485261</v>
      </c>
      <c r="Q2086" s="16">
        <v>729.73800000000006</v>
      </c>
    </row>
    <row r="2087" spans="1:19" x14ac:dyDescent="0.2">
      <c r="A2087" s="39">
        <f t="shared" si="95"/>
        <v>44132</v>
      </c>
      <c r="B2087" s="16">
        <v>38.478999999999999</v>
      </c>
      <c r="C2087" s="16">
        <v>94.382999999999996</v>
      </c>
      <c r="D2087" s="16">
        <v>25.245000000000001</v>
      </c>
      <c r="E2087" s="16">
        <v>23.09</v>
      </c>
      <c r="F2087" s="16">
        <v>29</v>
      </c>
      <c r="G2087" s="16">
        <v>1.9710000000000001</v>
      </c>
      <c r="H2087" s="16">
        <v>8.06</v>
      </c>
      <c r="I2087" s="16">
        <v>309.33</v>
      </c>
      <c r="J2087" s="38">
        <v>2.835</v>
      </c>
      <c r="K2087" s="16">
        <v>12.981999999999999</v>
      </c>
      <c r="L2087" s="16">
        <v>23.366</v>
      </c>
      <c r="M2087" s="120">
        <v>29.091063040054188</v>
      </c>
      <c r="N2087" s="16">
        <f t="shared" si="96"/>
        <v>2.2408768325415336</v>
      </c>
      <c r="O2087" s="16">
        <v>7.0759999999999996</v>
      </c>
      <c r="P2087" s="124">
        <f t="shared" ref="P2087:P2150" si="97">O2087/K2087</f>
        <v>0.5450623940841165</v>
      </c>
      <c r="Q2087" s="16">
        <v>729.44600000000003</v>
      </c>
    </row>
    <row r="2088" spans="1:19" x14ac:dyDescent="0.2">
      <c r="A2088" s="39">
        <f t="shared" si="95"/>
        <v>44133</v>
      </c>
      <c r="B2088" s="16">
        <v>13.462</v>
      </c>
      <c r="C2088" s="16">
        <v>92.89</v>
      </c>
      <c r="D2088" s="16">
        <v>24.094000000000001</v>
      </c>
      <c r="E2088" s="16">
        <v>21.11</v>
      </c>
      <c r="F2088" s="16">
        <v>30</v>
      </c>
      <c r="G2088" s="16">
        <v>2.3530000000000002</v>
      </c>
      <c r="H2088" s="16">
        <v>8.58</v>
      </c>
      <c r="I2088" s="16">
        <v>148.286</v>
      </c>
      <c r="J2088" s="38">
        <v>3.258</v>
      </c>
      <c r="K2088" s="16">
        <v>14.893000000000001</v>
      </c>
      <c r="L2088" s="16">
        <v>23.367999999999999</v>
      </c>
      <c r="M2088" s="120">
        <v>32.866139568881124</v>
      </c>
      <c r="N2088" s="16">
        <f t="shared" si="96"/>
        <v>2.2068179392252145</v>
      </c>
      <c r="O2088" s="16">
        <v>8.56</v>
      </c>
      <c r="P2088" s="124">
        <f t="shared" si="97"/>
        <v>0.57476666890485462</v>
      </c>
      <c r="Q2088" s="16">
        <v>729.596</v>
      </c>
    </row>
    <row r="2089" spans="1:19" x14ac:dyDescent="0.2">
      <c r="A2089" s="39">
        <f t="shared" si="95"/>
        <v>44134</v>
      </c>
      <c r="B2089" s="16">
        <v>8.89</v>
      </c>
      <c r="C2089" s="16">
        <v>88.331999999999994</v>
      </c>
      <c r="D2089" s="16">
        <v>24.890999999999998</v>
      </c>
      <c r="E2089" s="16">
        <v>21.56</v>
      </c>
      <c r="F2089" s="16">
        <v>30.61</v>
      </c>
      <c r="G2089" s="16">
        <v>2.4489999999999998</v>
      </c>
      <c r="H2089" s="16">
        <v>6.63</v>
      </c>
      <c r="I2089" s="16">
        <v>157.964</v>
      </c>
      <c r="J2089" s="38">
        <v>4.6950000000000003</v>
      </c>
      <c r="K2089" s="16">
        <v>20.873000000000001</v>
      </c>
      <c r="L2089" s="16">
        <v>23.381</v>
      </c>
      <c r="M2089" s="120">
        <v>46.336163510329555</v>
      </c>
      <c r="N2089" s="16">
        <f t="shared" si="96"/>
        <v>2.2199091414904206</v>
      </c>
      <c r="O2089" s="16">
        <v>11.157</v>
      </c>
      <c r="P2089" s="124">
        <f t="shared" si="97"/>
        <v>0.53451827720021072</v>
      </c>
      <c r="Q2089" s="16">
        <v>730.21299999999997</v>
      </c>
    </row>
    <row r="2090" spans="1:19" x14ac:dyDescent="0.2">
      <c r="A2090" s="39">
        <f t="shared" si="95"/>
        <v>44135</v>
      </c>
      <c r="B2090" s="16">
        <v>1.651</v>
      </c>
      <c r="C2090" s="16">
        <v>94.834999999999994</v>
      </c>
      <c r="D2090" s="16">
        <v>24.091000000000001</v>
      </c>
      <c r="E2090" s="16">
        <v>22.38</v>
      </c>
      <c r="F2090" s="16">
        <v>29.65</v>
      </c>
      <c r="G2090" s="16">
        <v>1.996</v>
      </c>
      <c r="H2090" s="16">
        <v>8.9</v>
      </c>
      <c r="I2090" s="16">
        <v>249.89500000000001</v>
      </c>
      <c r="J2090" s="38">
        <v>3.1230000000000002</v>
      </c>
      <c r="K2090" s="16">
        <v>14.635999999999999</v>
      </c>
      <c r="L2090" s="16">
        <v>23.28</v>
      </c>
      <c r="M2090" s="120">
        <v>32.491249836919941</v>
      </c>
      <c r="N2090" s="16">
        <f t="shared" si="96"/>
        <v>2.2199542113227619</v>
      </c>
      <c r="O2090" s="16">
        <v>8.9359999999999999</v>
      </c>
      <c r="P2090" s="124">
        <f t="shared" si="97"/>
        <v>0.61054933041814707</v>
      </c>
      <c r="Q2090" s="16">
        <v>730.74599999999998</v>
      </c>
    </row>
    <row r="2091" spans="1:19" x14ac:dyDescent="0.2">
      <c r="A2091" s="39">
        <f t="shared" si="95"/>
        <v>44136</v>
      </c>
      <c r="B2091" s="16">
        <v>77.088999999999999</v>
      </c>
      <c r="C2091" s="16">
        <v>95.213999999999999</v>
      </c>
      <c r="D2091" s="16">
        <v>23.504999999999999</v>
      </c>
      <c r="E2091" s="16">
        <v>21.87</v>
      </c>
      <c r="F2091" s="16">
        <v>29.52</v>
      </c>
      <c r="G2091" s="16">
        <v>2.7909999999999999</v>
      </c>
      <c r="H2091" s="16">
        <v>8.3699999999999992</v>
      </c>
      <c r="I2091" s="16">
        <v>202.017</v>
      </c>
      <c r="J2091" s="38">
        <v>2.7410000000000001</v>
      </c>
      <c r="K2091" s="16">
        <v>12.513</v>
      </c>
      <c r="L2091" s="16">
        <v>23.236000000000001</v>
      </c>
      <c r="M2091" s="120">
        <v>27.890448217437768</v>
      </c>
      <c r="N2091" s="16">
        <f t="shared" si="96"/>
        <v>2.2289177829008047</v>
      </c>
      <c r="O2091" s="16">
        <v>7.694</v>
      </c>
      <c r="P2091" s="124">
        <f t="shared" si="97"/>
        <v>0.61488052425477502</v>
      </c>
      <c r="Q2091" s="16">
        <v>729.96299999999997</v>
      </c>
    </row>
    <row r="2092" spans="1:19" x14ac:dyDescent="0.2">
      <c r="A2092" s="39">
        <f t="shared" si="95"/>
        <v>44137</v>
      </c>
      <c r="B2092" s="16">
        <v>0.63500000000000001</v>
      </c>
      <c r="C2092" s="16">
        <v>96.242999999999995</v>
      </c>
      <c r="D2092" s="16">
        <v>23.297000000000001</v>
      </c>
      <c r="E2092" s="16">
        <v>21.7</v>
      </c>
      <c r="F2092" s="16">
        <v>26.58</v>
      </c>
      <c r="G2092" s="16">
        <v>4.8250000000000002</v>
      </c>
      <c r="H2092" s="16">
        <v>10.96</v>
      </c>
      <c r="I2092" s="16">
        <v>183.797</v>
      </c>
      <c r="J2092" s="38">
        <v>2.7650000000000001</v>
      </c>
      <c r="K2092" s="16">
        <v>13.832000000000001</v>
      </c>
      <c r="L2092" s="16">
        <v>23.164000000000001</v>
      </c>
      <c r="M2092" s="120">
        <v>31.009575715370648</v>
      </c>
      <c r="N2092" s="16">
        <f t="shared" si="96"/>
        <v>2.2418721598735285</v>
      </c>
      <c r="O2092" s="16">
        <v>9.1069999999999993</v>
      </c>
      <c r="P2092" s="124">
        <f t="shared" si="97"/>
        <v>0.65840080971659909</v>
      </c>
      <c r="Q2092" s="16">
        <v>729.04600000000005</v>
      </c>
    </row>
    <row r="2093" spans="1:19" x14ac:dyDescent="0.2">
      <c r="A2093" s="39">
        <f t="shared" si="95"/>
        <v>44138</v>
      </c>
      <c r="B2093" s="16">
        <v>6.4770000000000003</v>
      </c>
      <c r="C2093" s="16">
        <v>97.966999999999999</v>
      </c>
      <c r="D2093" s="16">
        <v>23.116</v>
      </c>
      <c r="E2093" s="16">
        <v>22.17</v>
      </c>
      <c r="F2093" s="16">
        <v>25.76</v>
      </c>
      <c r="G2093" s="16">
        <v>5.9850000000000003</v>
      </c>
      <c r="H2093" s="16">
        <v>14.94</v>
      </c>
      <c r="I2093" s="16">
        <v>179.30500000000001</v>
      </c>
      <c r="J2093" s="38">
        <v>1.863</v>
      </c>
      <c r="K2093" s="16">
        <v>9.8079999999999998</v>
      </c>
      <c r="L2093" s="16">
        <v>23.122</v>
      </c>
      <c r="M2093" s="120">
        <v>21.87657410055408</v>
      </c>
      <c r="N2093" s="16">
        <f t="shared" si="96"/>
        <v>2.2304826774626916</v>
      </c>
      <c r="O2093" s="16">
        <v>6.7480000000000002</v>
      </c>
      <c r="P2093" s="124">
        <f t="shared" si="97"/>
        <v>0.68800978792822187</v>
      </c>
      <c r="Q2093" s="16">
        <v>728.75</v>
      </c>
    </row>
    <row r="2094" spans="1:19" x14ac:dyDescent="0.2">
      <c r="A2094" s="39">
        <f t="shared" si="95"/>
        <v>44139</v>
      </c>
      <c r="B2094" s="16">
        <v>0</v>
      </c>
      <c r="C2094" s="16">
        <v>96.07</v>
      </c>
      <c r="D2094" s="16">
        <v>23.277999999999999</v>
      </c>
      <c r="E2094" s="16">
        <v>22.07</v>
      </c>
      <c r="F2094" s="16">
        <v>25.86</v>
      </c>
      <c r="G2094" s="16">
        <v>5.8559999999999999</v>
      </c>
      <c r="H2094" s="16">
        <v>14.27</v>
      </c>
      <c r="I2094" s="16">
        <v>171.85499999999999</v>
      </c>
      <c r="J2094" s="38">
        <v>2.1070000000000002</v>
      </c>
      <c r="K2094" s="16">
        <v>10.195</v>
      </c>
      <c r="L2094" s="16">
        <v>23.074999999999999</v>
      </c>
      <c r="M2094" s="120">
        <v>22.371473474758659</v>
      </c>
      <c r="N2094" s="16">
        <f t="shared" si="96"/>
        <v>2.1943573785932964</v>
      </c>
      <c r="O2094" s="16">
        <v>6.65</v>
      </c>
      <c r="P2094" s="124">
        <f t="shared" si="97"/>
        <v>0.65228052967140759</v>
      </c>
      <c r="Q2094" s="16">
        <v>729.25</v>
      </c>
    </row>
    <row r="2095" spans="1:19" x14ac:dyDescent="0.2">
      <c r="A2095" s="39">
        <f t="shared" si="95"/>
        <v>44140</v>
      </c>
      <c r="B2095" s="16">
        <v>0</v>
      </c>
      <c r="C2095" s="16">
        <v>92.444999999999993</v>
      </c>
      <c r="D2095" s="16">
        <v>23.65</v>
      </c>
      <c r="E2095" s="16">
        <v>21.8</v>
      </c>
      <c r="F2095" s="16">
        <v>27.6</v>
      </c>
      <c r="G2095" s="16">
        <v>4.6550000000000002</v>
      </c>
      <c r="H2095" s="16">
        <v>10.7</v>
      </c>
      <c r="I2095" s="16">
        <v>171.1</v>
      </c>
      <c r="J2095" s="38">
        <v>4.0670000000000002</v>
      </c>
      <c r="K2095" s="16">
        <v>19.206</v>
      </c>
      <c r="L2095" s="16">
        <v>23.047999999999998</v>
      </c>
      <c r="M2095" s="120">
        <v>41.906779551186396</v>
      </c>
      <c r="N2095" s="16">
        <f t="shared" si="96"/>
        <v>2.1819629048831821</v>
      </c>
      <c r="O2095" s="16">
        <v>10.154999999999999</v>
      </c>
      <c r="P2095" s="124">
        <f t="shared" si="97"/>
        <v>0.52874101843174004</v>
      </c>
      <c r="Q2095" s="16">
        <v>729.66300000000001</v>
      </c>
    </row>
    <row r="2096" spans="1:19" x14ac:dyDescent="0.2">
      <c r="A2096" s="39">
        <f t="shared" si="95"/>
        <v>44141</v>
      </c>
      <c r="B2096" s="16">
        <v>0</v>
      </c>
      <c r="C2096" s="16">
        <v>90.210999999999999</v>
      </c>
      <c r="D2096" s="16">
        <v>23.594999999999999</v>
      </c>
      <c r="E2096" s="16">
        <v>21.19</v>
      </c>
      <c r="F2096" s="16">
        <v>28.7</v>
      </c>
      <c r="G2096" s="16">
        <v>4.218</v>
      </c>
      <c r="H2096" s="16">
        <v>10.76</v>
      </c>
      <c r="I2096" s="16">
        <v>170.863</v>
      </c>
      <c r="J2096" s="38">
        <v>4.4189999999999996</v>
      </c>
      <c r="K2096" s="16">
        <v>20.259</v>
      </c>
      <c r="L2096" s="16">
        <v>23.035</v>
      </c>
      <c r="M2096" s="120">
        <v>44.236297171176602</v>
      </c>
      <c r="N2096" s="16">
        <f t="shared" si="96"/>
        <v>2.1835380409288021</v>
      </c>
      <c r="O2096" s="16">
        <v>10.186999999999999</v>
      </c>
      <c r="P2096" s="124">
        <f t="shared" si="97"/>
        <v>0.50283824473073691</v>
      </c>
      <c r="Q2096" s="16">
        <v>729.096</v>
      </c>
    </row>
    <row r="2097" spans="1:17" x14ac:dyDescent="0.2">
      <c r="A2097" s="39">
        <f t="shared" si="95"/>
        <v>44142</v>
      </c>
      <c r="B2097" s="16">
        <v>0</v>
      </c>
      <c r="C2097" s="16">
        <v>84.665999999999997</v>
      </c>
      <c r="D2097" s="16">
        <v>24.01</v>
      </c>
      <c r="E2097" s="16">
        <v>20.88</v>
      </c>
      <c r="F2097" s="16">
        <v>29.14</v>
      </c>
      <c r="G2097" s="16">
        <v>3.8359999999999999</v>
      </c>
      <c r="H2097" s="16">
        <v>11.13</v>
      </c>
      <c r="I2097" s="16">
        <v>167.79</v>
      </c>
      <c r="J2097" s="38">
        <v>5.5659999999999998</v>
      </c>
      <c r="K2097" s="16">
        <v>23.765999999999998</v>
      </c>
      <c r="L2097" s="16">
        <v>23.109000000000002</v>
      </c>
      <c r="M2097" s="120">
        <v>52.109499942543977</v>
      </c>
      <c r="N2097" s="16">
        <f t="shared" si="96"/>
        <v>2.1926070833351838</v>
      </c>
      <c r="O2097" s="16">
        <v>11.746</v>
      </c>
      <c r="P2097" s="124">
        <f t="shared" si="97"/>
        <v>0.49423546242531352</v>
      </c>
      <c r="Q2097" s="16">
        <v>729.3</v>
      </c>
    </row>
    <row r="2098" spans="1:17" x14ac:dyDescent="0.2">
      <c r="A2098" s="39">
        <f t="shared" si="95"/>
        <v>44143</v>
      </c>
      <c r="B2098" s="16">
        <v>0</v>
      </c>
      <c r="C2098" s="16">
        <v>84.116</v>
      </c>
      <c r="D2098" s="16">
        <v>24.039000000000001</v>
      </c>
      <c r="E2098" s="16">
        <v>21.43</v>
      </c>
      <c r="F2098" s="16">
        <v>28.25</v>
      </c>
      <c r="G2098" s="16">
        <v>2.8210000000000002</v>
      </c>
      <c r="H2098" s="16">
        <v>10.78</v>
      </c>
      <c r="I2098" s="16">
        <v>146.107</v>
      </c>
      <c r="J2098" s="38">
        <v>4.5650000000000004</v>
      </c>
      <c r="K2098" s="16">
        <v>19.768000000000001</v>
      </c>
      <c r="L2098" s="16">
        <v>23.007000000000001</v>
      </c>
      <c r="M2098" s="120">
        <v>43.449884094359199</v>
      </c>
      <c r="N2098" s="16">
        <f t="shared" si="96"/>
        <v>2.1979908991480777</v>
      </c>
      <c r="O2098" s="16">
        <v>9.4529999999999994</v>
      </c>
      <c r="P2098" s="124">
        <f t="shared" si="97"/>
        <v>0.47819708619991902</v>
      </c>
      <c r="Q2098" s="16">
        <v>730.23800000000006</v>
      </c>
    </row>
    <row r="2099" spans="1:17" x14ac:dyDescent="0.2">
      <c r="A2099" s="39">
        <f t="shared" si="95"/>
        <v>44144</v>
      </c>
      <c r="B2099" s="16">
        <v>0</v>
      </c>
      <c r="C2099" s="16">
        <v>88.930999999999997</v>
      </c>
      <c r="D2099" s="16">
        <v>24.600999999999999</v>
      </c>
      <c r="E2099" s="16">
        <v>21.87</v>
      </c>
      <c r="F2099" s="16">
        <v>29.69</v>
      </c>
      <c r="G2099" s="16">
        <v>2.3980000000000001</v>
      </c>
      <c r="H2099" s="16">
        <v>6.8</v>
      </c>
      <c r="I2099" s="16">
        <v>140.83099999999999</v>
      </c>
      <c r="J2099" s="38">
        <v>4.87</v>
      </c>
      <c r="K2099" s="16">
        <v>22.242999999999999</v>
      </c>
      <c r="L2099" s="16">
        <v>22.760999999999999</v>
      </c>
      <c r="M2099" s="120">
        <v>49.202052519122482</v>
      </c>
      <c r="N2099" s="16">
        <f t="shared" si="96"/>
        <v>2.2120241208075568</v>
      </c>
      <c r="O2099" s="16">
        <v>11.285</v>
      </c>
      <c r="P2099" s="124">
        <f t="shared" si="97"/>
        <v>0.50735062716360202</v>
      </c>
      <c r="Q2099" s="16">
        <v>730.625</v>
      </c>
    </row>
    <row r="2100" spans="1:17" x14ac:dyDescent="0.2">
      <c r="A2100" s="39">
        <f t="shared" si="95"/>
        <v>44145</v>
      </c>
      <c r="B2100" s="16">
        <v>0</v>
      </c>
      <c r="C2100" s="16">
        <v>90.277000000000001</v>
      </c>
      <c r="D2100" s="16">
        <v>24.684999999999999</v>
      </c>
      <c r="E2100" s="16">
        <v>22.21</v>
      </c>
      <c r="F2100" s="16">
        <v>31.43</v>
      </c>
      <c r="G2100" s="16">
        <v>2.0920000000000001</v>
      </c>
      <c r="H2100" s="16">
        <v>9.39</v>
      </c>
      <c r="I2100" s="16">
        <v>136.631</v>
      </c>
      <c r="J2100" s="38">
        <v>4.4210000000000003</v>
      </c>
      <c r="K2100" s="16">
        <v>19.744</v>
      </c>
      <c r="L2100" s="16">
        <v>22.661000000000001</v>
      </c>
      <c r="M2100" s="120">
        <v>43.527816921791555</v>
      </c>
      <c r="N2100" s="16">
        <f t="shared" si="96"/>
        <v>2.2046098521977084</v>
      </c>
      <c r="O2100" s="16">
        <v>11.590999999999999</v>
      </c>
      <c r="P2100" s="124">
        <f t="shared" si="97"/>
        <v>0.58706442463533226</v>
      </c>
      <c r="Q2100" s="16">
        <v>730.80799999999999</v>
      </c>
    </row>
    <row r="2101" spans="1:17" x14ac:dyDescent="0.2">
      <c r="A2101" s="39">
        <f t="shared" si="95"/>
        <v>44146</v>
      </c>
      <c r="B2101" s="16">
        <v>1.397</v>
      </c>
      <c r="C2101" s="16">
        <v>96.501999999999995</v>
      </c>
      <c r="D2101" s="16">
        <v>23.792000000000002</v>
      </c>
      <c r="E2101" s="16">
        <v>22.48</v>
      </c>
      <c r="F2101" s="16">
        <v>29</v>
      </c>
      <c r="G2101" s="16">
        <v>2.0779999999999998</v>
      </c>
      <c r="H2101" s="16">
        <v>5.35</v>
      </c>
      <c r="I2101" s="16">
        <v>126.4</v>
      </c>
      <c r="J2101" s="38">
        <v>1.9810000000000001</v>
      </c>
      <c r="K2101" s="16">
        <v>9.0779999999999994</v>
      </c>
      <c r="L2101" s="16">
        <v>22.56</v>
      </c>
      <c r="M2101" s="120">
        <v>20.642090466015844</v>
      </c>
      <c r="N2101" s="16">
        <f t="shared" si="96"/>
        <v>2.2738588308014811</v>
      </c>
      <c r="O2101" s="16">
        <v>4.57</v>
      </c>
      <c r="P2101" s="124">
        <f t="shared" si="97"/>
        <v>0.50341484908570178</v>
      </c>
      <c r="Q2101" s="16">
        <v>731.1</v>
      </c>
    </row>
    <row r="2102" spans="1:17" x14ac:dyDescent="0.2">
      <c r="A2102" s="39">
        <f t="shared" si="95"/>
        <v>44147</v>
      </c>
      <c r="B2102" s="16">
        <v>9.5250000000000004</v>
      </c>
      <c r="C2102" s="16">
        <v>97.878</v>
      </c>
      <c r="D2102" s="16">
        <v>23.600999999999999</v>
      </c>
      <c r="E2102" s="16">
        <v>22.52</v>
      </c>
      <c r="F2102" s="16">
        <v>26.61</v>
      </c>
      <c r="G2102" s="16">
        <v>1.2529999999999999</v>
      </c>
      <c r="H2102" s="16">
        <v>6.25</v>
      </c>
      <c r="I2102" s="16">
        <v>233.87</v>
      </c>
      <c r="J2102" s="38">
        <v>1.6060000000000001</v>
      </c>
      <c r="K2102" s="16">
        <v>7.7160000000000002</v>
      </c>
      <c r="L2102" s="16">
        <v>22.498000000000001</v>
      </c>
      <c r="M2102" s="120">
        <v>17.751318248464024</v>
      </c>
      <c r="N2102" s="16">
        <f t="shared" si="96"/>
        <v>2.3005855687485774</v>
      </c>
      <c r="O2102" s="16">
        <v>4.4119999999999999</v>
      </c>
      <c r="P2102" s="124">
        <f t="shared" si="97"/>
        <v>0.57179885951270082</v>
      </c>
      <c r="Q2102" s="16">
        <v>730.904</v>
      </c>
    </row>
    <row r="2103" spans="1:17" x14ac:dyDescent="0.2">
      <c r="A2103" s="39">
        <f t="shared" si="95"/>
        <v>44148</v>
      </c>
      <c r="B2103" s="16">
        <v>9.0169999999999995</v>
      </c>
      <c r="C2103" s="16">
        <v>97.293000000000006</v>
      </c>
      <c r="D2103" s="16">
        <v>23.914999999999999</v>
      </c>
      <c r="E2103" s="16">
        <v>22.48</v>
      </c>
      <c r="F2103" s="16">
        <v>29.21</v>
      </c>
      <c r="G2103" s="16">
        <v>1.7989999999999999</v>
      </c>
      <c r="H2103" s="16">
        <v>8.23</v>
      </c>
      <c r="I2103" s="16">
        <v>291.46899999999999</v>
      </c>
      <c r="J2103" s="38">
        <v>2.0499999999999998</v>
      </c>
      <c r="K2103" s="16">
        <v>9.5139999999999993</v>
      </c>
      <c r="L2103" s="16">
        <v>22.404</v>
      </c>
      <c r="M2103" s="120">
        <v>21.507905170782617</v>
      </c>
      <c r="N2103" s="16">
        <f t="shared" si="96"/>
        <v>2.2606585212090202</v>
      </c>
      <c r="O2103" s="16">
        <v>5.7619999999999996</v>
      </c>
      <c r="P2103" s="124">
        <f t="shared" si="97"/>
        <v>0.60563380281690138</v>
      </c>
      <c r="Q2103" s="16">
        <v>730.85400000000004</v>
      </c>
    </row>
    <row r="2104" spans="1:17" x14ac:dyDescent="0.2">
      <c r="A2104" s="39">
        <f t="shared" si="95"/>
        <v>44149</v>
      </c>
      <c r="B2104" s="16">
        <v>3.4290000000000003</v>
      </c>
      <c r="C2104" s="16">
        <v>98.908000000000001</v>
      </c>
      <c r="D2104" s="16">
        <v>22.567</v>
      </c>
      <c r="E2104" s="16">
        <v>20.87</v>
      </c>
      <c r="F2104" s="16">
        <v>27.5</v>
      </c>
      <c r="G2104" s="16">
        <v>2.7850000000000001</v>
      </c>
      <c r="H2104" s="16">
        <v>10.92</v>
      </c>
      <c r="I2104" s="16">
        <v>255.291</v>
      </c>
      <c r="J2104" s="38">
        <v>1.83</v>
      </c>
      <c r="K2104" s="16">
        <v>9.5410000000000004</v>
      </c>
      <c r="L2104" s="16">
        <v>22.452999999999999</v>
      </c>
      <c r="M2104" s="120">
        <v>21.568817192223651</v>
      </c>
      <c r="N2104" s="16">
        <f t="shared" si="96"/>
        <v>2.260645340344162</v>
      </c>
      <c r="O2104" s="16">
        <v>6.3259999999999996</v>
      </c>
      <c r="P2104" s="124">
        <f t="shared" si="97"/>
        <v>0.66303322502882289</v>
      </c>
      <c r="Q2104" s="16">
        <v>730.23299999999995</v>
      </c>
    </row>
    <row r="2105" spans="1:17" x14ac:dyDescent="0.2">
      <c r="A2105" s="39">
        <f t="shared" si="95"/>
        <v>44150</v>
      </c>
      <c r="B2105" s="16">
        <v>10.414</v>
      </c>
      <c r="C2105" s="16">
        <v>98.048000000000002</v>
      </c>
      <c r="D2105" s="16">
        <v>22.387</v>
      </c>
      <c r="E2105" s="16">
        <v>21.73</v>
      </c>
      <c r="F2105" s="16">
        <v>23.37</v>
      </c>
      <c r="G2105" s="16">
        <v>2.9180000000000001</v>
      </c>
      <c r="H2105" s="16">
        <v>6.74</v>
      </c>
      <c r="I2105" s="16">
        <v>205.54900000000001</v>
      </c>
      <c r="J2105" s="38">
        <v>0.46600000000000003</v>
      </c>
      <c r="K2105" s="16">
        <v>1.823</v>
      </c>
      <c r="L2105" s="16">
        <v>22.469000000000001</v>
      </c>
      <c r="M2105" s="120">
        <v>4.5958768177486391</v>
      </c>
      <c r="N2105" s="16">
        <f t="shared" si="96"/>
        <v>2.5210514633837846</v>
      </c>
      <c r="O2105" s="16">
        <v>9.6000000000000002E-2</v>
      </c>
      <c r="P2105" s="124">
        <f t="shared" si="97"/>
        <v>5.2660449808008776E-2</v>
      </c>
      <c r="Q2105" s="16">
        <v>729.50800000000004</v>
      </c>
    </row>
    <row r="2106" spans="1:17" x14ac:dyDescent="0.2">
      <c r="A2106" s="39">
        <f t="shared" si="95"/>
        <v>44151</v>
      </c>
      <c r="B2106" s="16">
        <v>8.89</v>
      </c>
      <c r="C2106" s="16">
        <v>96.930999999999997</v>
      </c>
      <c r="D2106" s="16">
        <v>23.254999999999999</v>
      </c>
      <c r="E2106" s="16">
        <v>21.69</v>
      </c>
      <c r="F2106" s="16">
        <v>28.28</v>
      </c>
      <c r="G2106" s="16">
        <v>3.8029999999999999</v>
      </c>
      <c r="H2106" s="16">
        <v>8.6</v>
      </c>
      <c r="I2106" s="16">
        <v>168.88300000000001</v>
      </c>
      <c r="J2106" s="38">
        <v>2.5289999999999999</v>
      </c>
      <c r="K2106" s="16">
        <v>12.193</v>
      </c>
      <c r="L2106" s="16">
        <v>22.286999999999999</v>
      </c>
      <c r="M2106" s="120">
        <v>27.257308794572694</v>
      </c>
      <c r="N2106" s="16">
        <f t="shared" si="96"/>
        <v>2.2354882961184854</v>
      </c>
      <c r="O2106" s="16">
        <v>7.8890000000000002</v>
      </c>
      <c r="P2106" s="124">
        <f t="shared" si="97"/>
        <v>0.64701057984089239</v>
      </c>
      <c r="Q2106" s="16">
        <v>729.36300000000006</v>
      </c>
    </row>
    <row r="2107" spans="1:17" x14ac:dyDescent="0.2">
      <c r="A2107" s="39">
        <f t="shared" ref="A2107:A2151" si="98">A2106+1</f>
        <v>44152</v>
      </c>
      <c r="B2107" s="16">
        <v>0</v>
      </c>
      <c r="C2107" s="16">
        <v>97.287999999999997</v>
      </c>
      <c r="D2107" s="16">
        <v>23.338999999999999</v>
      </c>
      <c r="E2107" s="16">
        <v>22.38</v>
      </c>
      <c r="F2107" s="16">
        <v>25.93</v>
      </c>
      <c r="G2107" s="16">
        <v>5.3979999999999997</v>
      </c>
      <c r="H2107" s="16">
        <v>11.15</v>
      </c>
      <c r="I2107" s="16">
        <v>174.45500000000001</v>
      </c>
      <c r="J2107" s="38">
        <v>1.75</v>
      </c>
      <c r="K2107" s="16">
        <v>8.4600000000000009</v>
      </c>
      <c r="L2107" s="16">
        <v>22.242000000000001</v>
      </c>
      <c r="M2107" s="120">
        <v>19.098294722599739</v>
      </c>
      <c r="N2107" s="16">
        <f t="shared" si="96"/>
        <v>2.2574816456973683</v>
      </c>
      <c r="O2107" s="16">
        <v>5.0910000000000002</v>
      </c>
      <c r="P2107" s="124">
        <f t="shared" si="97"/>
        <v>0.60177304964539002</v>
      </c>
      <c r="Q2107" s="16">
        <v>729.43299999999999</v>
      </c>
    </row>
    <row r="2108" spans="1:17" x14ac:dyDescent="0.2">
      <c r="A2108" s="39">
        <f t="shared" si="98"/>
        <v>44153</v>
      </c>
      <c r="B2108" s="16">
        <v>45.212000000000003</v>
      </c>
      <c r="C2108" s="16">
        <v>95.137</v>
      </c>
      <c r="D2108" s="16">
        <v>23.602</v>
      </c>
      <c r="E2108" s="16">
        <v>21.56</v>
      </c>
      <c r="F2108" s="16">
        <v>28.01</v>
      </c>
      <c r="G2108" s="16">
        <v>3.153</v>
      </c>
      <c r="H2108" s="16">
        <v>9.0399999999999991</v>
      </c>
      <c r="I2108" s="16">
        <v>165.84399999999999</v>
      </c>
      <c r="J2108" s="38">
        <v>3.0550000000000002</v>
      </c>
      <c r="K2108" s="16">
        <v>14.526</v>
      </c>
      <c r="L2108" s="16">
        <v>22.189</v>
      </c>
      <c r="M2108" s="120">
        <v>32.516046645648416</v>
      </c>
      <c r="N2108" s="16">
        <f t="shared" si="96"/>
        <v>2.2384721634068852</v>
      </c>
      <c r="O2108" s="16">
        <v>9.0730000000000004</v>
      </c>
      <c r="P2108" s="124">
        <f t="shared" si="97"/>
        <v>0.62460415806140712</v>
      </c>
      <c r="Q2108" s="16">
        <v>730.34199999999998</v>
      </c>
    </row>
    <row r="2109" spans="1:17" x14ac:dyDescent="0.2">
      <c r="A2109" s="39">
        <f t="shared" si="98"/>
        <v>44154</v>
      </c>
      <c r="B2109" s="16">
        <v>12.318999999999999</v>
      </c>
      <c r="C2109" s="16">
        <v>97.241</v>
      </c>
      <c r="D2109" s="16">
        <v>23.337</v>
      </c>
      <c r="E2109" s="16">
        <v>21.55</v>
      </c>
      <c r="F2109" s="16">
        <v>26.71</v>
      </c>
      <c r="G2109" s="16">
        <v>1.653</v>
      </c>
      <c r="H2109" s="16">
        <v>6.19</v>
      </c>
      <c r="I2109" s="16">
        <v>259.44600000000003</v>
      </c>
      <c r="J2109" s="38">
        <v>2.1909999999999998</v>
      </c>
      <c r="K2109" s="16">
        <v>10.821999999999999</v>
      </c>
      <c r="L2109" s="16">
        <v>22.140999999999998</v>
      </c>
      <c r="M2109" s="120">
        <v>24.211966922612355</v>
      </c>
      <c r="N2109" s="16">
        <f t="shared" si="96"/>
        <v>2.2372913438008091</v>
      </c>
      <c r="O2109" s="16">
        <v>6.6970000000000001</v>
      </c>
      <c r="P2109" s="124">
        <f t="shared" si="97"/>
        <v>0.61883200887081879</v>
      </c>
      <c r="Q2109" s="16">
        <v>730.37099999999998</v>
      </c>
    </row>
    <row r="2110" spans="1:17" x14ac:dyDescent="0.2">
      <c r="A2110" s="39">
        <f t="shared" si="98"/>
        <v>44155</v>
      </c>
      <c r="B2110" s="16">
        <v>65.912999999999997</v>
      </c>
      <c r="C2110" s="16">
        <v>97.087000000000003</v>
      </c>
      <c r="D2110" s="16">
        <v>23.562000000000001</v>
      </c>
      <c r="E2110" s="16">
        <v>22.1</v>
      </c>
      <c r="F2110" s="16">
        <v>29.14</v>
      </c>
      <c r="G2110" s="16">
        <v>1.9319999999999999</v>
      </c>
      <c r="H2110" s="16">
        <v>6.94</v>
      </c>
      <c r="I2110" s="16">
        <v>246.41800000000001</v>
      </c>
      <c r="J2110" s="38">
        <v>2.3239999999999998</v>
      </c>
      <c r="K2110" s="16">
        <v>10.92</v>
      </c>
      <c r="L2110" s="16">
        <v>22.056000000000001</v>
      </c>
      <c r="M2110" s="120">
        <v>24.444901404605293</v>
      </c>
      <c r="N2110" s="16">
        <f t="shared" si="96"/>
        <v>2.2385440846708144</v>
      </c>
      <c r="O2110" s="16">
        <v>7.1070000000000002</v>
      </c>
      <c r="P2110" s="124">
        <f t="shared" si="97"/>
        <v>0.65082417582417584</v>
      </c>
      <c r="Q2110" s="16">
        <v>729.85400000000004</v>
      </c>
    </row>
    <row r="2111" spans="1:17" x14ac:dyDescent="0.2">
      <c r="A2111" s="39">
        <f t="shared" si="98"/>
        <v>44156</v>
      </c>
      <c r="B2111" s="16">
        <v>9.9060000000000006</v>
      </c>
      <c r="C2111" s="16">
        <v>97.933999999999997</v>
      </c>
      <c r="D2111" s="16">
        <v>23.015000000000001</v>
      </c>
      <c r="E2111" s="16">
        <v>21.49</v>
      </c>
      <c r="F2111" s="16">
        <v>26.37</v>
      </c>
      <c r="G2111" s="16">
        <v>2.2570000000000001</v>
      </c>
      <c r="H2111" s="16">
        <v>6.98</v>
      </c>
      <c r="I2111" s="16">
        <v>192.791</v>
      </c>
      <c r="J2111" s="38">
        <v>2.0550000000000002</v>
      </c>
      <c r="K2111" s="16">
        <v>10.53</v>
      </c>
      <c r="L2111" s="16">
        <v>22.065999999999999</v>
      </c>
      <c r="M2111" s="120">
        <v>23.842606792597589</v>
      </c>
      <c r="N2111" s="16">
        <f t="shared" si="96"/>
        <v>2.2642551559921738</v>
      </c>
      <c r="O2111" s="16">
        <v>6.7759999999999998</v>
      </c>
      <c r="P2111" s="124">
        <f t="shared" si="97"/>
        <v>0.64349477682811018</v>
      </c>
      <c r="Q2111" s="16">
        <v>729.57100000000003</v>
      </c>
    </row>
    <row r="2112" spans="1:17" x14ac:dyDescent="0.2">
      <c r="A2112" s="39">
        <f t="shared" si="98"/>
        <v>44157</v>
      </c>
      <c r="B2112" s="16">
        <v>0.127</v>
      </c>
      <c r="C2112" s="16">
        <v>93.489000000000004</v>
      </c>
      <c r="D2112" s="16">
        <v>24.065000000000001</v>
      </c>
      <c r="E2112" s="16">
        <v>21.63</v>
      </c>
      <c r="F2112" s="16">
        <v>29.38</v>
      </c>
      <c r="G2112" s="16">
        <v>2.4510000000000001</v>
      </c>
      <c r="H2112" s="16">
        <v>8.5299999999999994</v>
      </c>
      <c r="I2112" s="16">
        <v>142.40100000000001</v>
      </c>
      <c r="J2112" s="38">
        <v>3.056</v>
      </c>
      <c r="K2112" s="16">
        <v>14.333</v>
      </c>
      <c r="L2112" s="16">
        <v>21.989000000000001</v>
      </c>
      <c r="M2112" s="120">
        <v>31.79374239139732</v>
      </c>
      <c r="N2112" s="16">
        <f t="shared" si="96"/>
        <v>2.2182196603221462</v>
      </c>
      <c r="O2112" s="16">
        <v>8.3179999999999996</v>
      </c>
      <c r="P2112" s="124">
        <f t="shared" si="97"/>
        <v>0.58033907765296866</v>
      </c>
      <c r="Q2112" s="16">
        <v>729.42899999999997</v>
      </c>
    </row>
    <row r="2113" spans="1:17" x14ac:dyDescent="0.2">
      <c r="A2113" s="39">
        <f t="shared" si="98"/>
        <v>44158</v>
      </c>
      <c r="B2113" s="16">
        <v>0</v>
      </c>
      <c r="C2113" s="16">
        <v>93.027000000000001</v>
      </c>
      <c r="D2113" s="16">
        <v>24.783000000000001</v>
      </c>
      <c r="E2113" s="16">
        <v>22.45</v>
      </c>
      <c r="F2113" s="16">
        <v>29</v>
      </c>
      <c r="G2113" s="16">
        <v>2.8839999999999999</v>
      </c>
      <c r="H2113" s="16">
        <v>8.15</v>
      </c>
      <c r="I2113" s="16">
        <v>31.73</v>
      </c>
      <c r="J2113" s="38">
        <v>3.883</v>
      </c>
      <c r="K2113" s="16">
        <v>18.196999999999999</v>
      </c>
      <c r="L2113" s="16">
        <v>21.893999999999998</v>
      </c>
      <c r="M2113" s="120">
        <v>40.492151853237452</v>
      </c>
      <c r="N2113" s="16">
        <f t="shared" si="96"/>
        <v>2.2252103013264524</v>
      </c>
      <c r="O2113" s="16">
        <v>9.7949999999999999</v>
      </c>
      <c r="P2113" s="124">
        <f t="shared" si="97"/>
        <v>0.53827553992416333</v>
      </c>
      <c r="Q2113" s="16">
        <v>729.78300000000002</v>
      </c>
    </row>
    <row r="2114" spans="1:17" x14ac:dyDescent="0.2">
      <c r="A2114" s="39">
        <f t="shared" si="98"/>
        <v>44159</v>
      </c>
      <c r="B2114" s="16">
        <v>1.778</v>
      </c>
      <c r="C2114" s="16">
        <v>96.052000000000007</v>
      </c>
      <c r="D2114" s="16">
        <v>24.745000000000001</v>
      </c>
      <c r="E2114" s="16">
        <v>23.34</v>
      </c>
      <c r="F2114" s="16">
        <v>28.9</v>
      </c>
      <c r="G2114" s="16">
        <v>2.6789999999999998</v>
      </c>
      <c r="H2114" s="16">
        <v>7.57</v>
      </c>
      <c r="I2114" s="16">
        <v>339.48</v>
      </c>
      <c r="J2114" s="38">
        <v>2.4369999999999998</v>
      </c>
      <c r="K2114" s="16">
        <v>11.565</v>
      </c>
      <c r="L2114" s="16">
        <v>21.759</v>
      </c>
      <c r="M2114" s="120">
        <v>25.713772251247832</v>
      </c>
      <c r="N2114" s="16">
        <f t="shared" si="96"/>
        <v>2.223413078361248</v>
      </c>
      <c r="O2114" s="16">
        <v>6.0540000000000003</v>
      </c>
      <c r="P2114" s="124">
        <f t="shared" si="97"/>
        <v>0.52347600518806747</v>
      </c>
      <c r="Q2114" s="16">
        <v>729.93299999999999</v>
      </c>
    </row>
    <row r="2115" spans="1:17" x14ac:dyDescent="0.2">
      <c r="A2115" s="39">
        <f t="shared" si="98"/>
        <v>44160</v>
      </c>
      <c r="B2115" s="16">
        <v>3.1749999999999998</v>
      </c>
      <c r="C2115" s="16">
        <v>96.721000000000004</v>
      </c>
      <c r="D2115" s="16">
        <v>24.484999999999999</v>
      </c>
      <c r="E2115" s="16">
        <v>22.65</v>
      </c>
      <c r="F2115" s="16">
        <v>27.98</v>
      </c>
      <c r="G2115" s="16">
        <v>1.887</v>
      </c>
      <c r="H2115" s="16">
        <v>8.92</v>
      </c>
      <c r="I2115" s="16">
        <v>345.35700000000003</v>
      </c>
      <c r="J2115" s="38">
        <v>1.9159999999999999</v>
      </c>
      <c r="K2115" s="16">
        <v>9.0619999999999994</v>
      </c>
      <c r="L2115" s="16">
        <v>21.745000000000001</v>
      </c>
      <c r="M2115" s="120">
        <v>20.484928810694939</v>
      </c>
      <c r="N2115" s="16">
        <f t="shared" si="96"/>
        <v>2.260530656664637</v>
      </c>
      <c r="O2115" s="16">
        <v>4.9039999999999999</v>
      </c>
      <c r="P2115" s="124">
        <f t="shared" si="97"/>
        <v>0.5411608916354006</v>
      </c>
      <c r="Q2115" s="16">
        <v>730.18799999999999</v>
      </c>
    </row>
    <row r="2116" spans="1:17" x14ac:dyDescent="0.2">
      <c r="A2116" s="39">
        <f t="shared" si="98"/>
        <v>44161</v>
      </c>
      <c r="B2116" s="16">
        <v>60.070999999999998</v>
      </c>
      <c r="C2116" s="16">
        <v>99.522000000000006</v>
      </c>
      <c r="D2116" s="16">
        <v>23.556000000000001</v>
      </c>
      <c r="E2116" s="16">
        <v>21.9</v>
      </c>
      <c r="F2116" s="16">
        <v>26.47</v>
      </c>
      <c r="G2116" s="16">
        <v>1.782</v>
      </c>
      <c r="H2116" s="16">
        <v>7.13</v>
      </c>
      <c r="I2116" s="16">
        <v>275.48099999999999</v>
      </c>
      <c r="J2116" s="38">
        <v>1.08</v>
      </c>
      <c r="K2116" s="16">
        <v>5.4409999999999998</v>
      </c>
      <c r="L2116" s="16">
        <v>21.788</v>
      </c>
      <c r="M2116" s="120">
        <v>12.542433214936491</v>
      </c>
      <c r="N2116" s="16">
        <f t="shared" si="96"/>
        <v>2.3051705963860489</v>
      </c>
      <c r="O2116" s="16">
        <v>3.3239999999999998</v>
      </c>
      <c r="P2116" s="124">
        <f t="shared" si="97"/>
        <v>0.61091711082521594</v>
      </c>
      <c r="Q2116" s="16">
        <v>729.73299999999995</v>
      </c>
    </row>
    <row r="2117" spans="1:17" x14ac:dyDescent="0.2">
      <c r="A2117" s="39">
        <f t="shared" si="98"/>
        <v>44162</v>
      </c>
      <c r="B2117" s="16">
        <v>0.127</v>
      </c>
      <c r="C2117" s="16">
        <v>92.93</v>
      </c>
      <c r="D2117" s="16">
        <v>24.597000000000001</v>
      </c>
      <c r="E2117" s="16">
        <v>22.86</v>
      </c>
      <c r="F2117" s="16">
        <v>28.9</v>
      </c>
      <c r="G2117" s="16">
        <v>3.016</v>
      </c>
      <c r="H2117" s="16">
        <v>10.84</v>
      </c>
      <c r="I2117" s="16">
        <v>8.843</v>
      </c>
      <c r="J2117" s="38">
        <v>3.4929999999999999</v>
      </c>
      <c r="K2117" s="16">
        <v>16.532</v>
      </c>
      <c r="L2117" s="16">
        <v>21.683</v>
      </c>
      <c r="M2117" s="120">
        <v>36.692451315742858</v>
      </c>
      <c r="N2117" s="16">
        <f t="shared" si="96"/>
        <v>2.2194804812329334</v>
      </c>
      <c r="O2117" s="16">
        <v>10.425000000000001</v>
      </c>
      <c r="P2117" s="124">
        <f t="shared" si="97"/>
        <v>0.63059520929107193</v>
      </c>
      <c r="Q2117" s="16">
        <v>729.74599999999998</v>
      </c>
    </row>
    <row r="2118" spans="1:17" x14ac:dyDescent="0.2">
      <c r="A2118" s="39">
        <f t="shared" si="98"/>
        <v>44163</v>
      </c>
      <c r="B2118" s="16">
        <v>1.27</v>
      </c>
      <c r="C2118" s="16">
        <v>97.424999999999997</v>
      </c>
      <c r="D2118" s="16">
        <v>23.347000000000001</v>
      </c>
      <c r="E2118" s="16">
        <v>21.69</v>
      </c>
      <c r="F2118" s="16">
        <v>26.3</v>
      </c>
      <c r="G2118" s="16">
        <v>2.145</v>
      </c>
      <c r="H2118" s="16">
        <v>6.9</v>
      </c>
      <c r="I2118" s="16">
        <v>318.452</v>
      </c>
      <c r="J2118" s="38">
        <v>2.1320000000000001</v>
      </c>
      <c r="K2118" s="16">
        <v>10.561</v>
      </c>
      <c r="L2118" s="16">
        <v>21.704999999999998</v>
      </c>
      <c r="M2118" s="120">
        <v>23.62988991772125</v>
      </c>
      <c r="N2118" s="16">
        <f t="shared" si="96"/>
        <v>2.2374670881281364</v>
      </c>
      <c r="O2118" s="16">
        <v>6.6219999999999999</v>
      </c>
      <c r="P2118" s="124">
        <f t="shared" si="97"/>
        <v>0.62702395606476657</v>
      </c>
      <c r="Q2118" s="16">
        <v>730.26300000000003</v>
      </c>
    </row>
    <row r="2119" spans="1:17" x14ac:dyDescent="0.2">
      <c r="A2119" s="39">
        <f t="shared" si="98"/>
        <v>44164</v>
      </c>
      <c r="B2119" s="16">
        <v>21.716999999999999</v>
      </c>
      <c r="C2119" s="16">
        <v>98.244</v>
      </c>
      <c r="D2119" s="16">
        <v>23.745999999999999</v>
      </c>
      <c r="E2119" s="16">
        <v>22.51</v>
      </c>
      <c r="F2119" s="16">
        <v>27.46</v>
      </c>
      <c r="G2119" s="16">
        <v>2.488</v>
      </c>
      <c r="H2119" s="16">
        <v>7.96</v>
      </c>
      <c r="I2119" s="16">
        <v>302.59399999999999</v>
      </c>
      <c r="J2119" s="38">
        <v>2.3580000000000001</v>
      </c>
      <c r="K2119" s="16">
        <v>11.702</v>
      </c>
      <c r="L2119" s="16">
        <v>21.614000000000001</v>
      </c>
      <c r="M2119" s="120">
        <v>25.8679963055347</v>
      </c>
      <c r="N2119" s="16">
        <f t="shared" si="96"/>
        <v>2.2105619813309434</v>
      </c>
      <c r="O2119" s="16">
        <v>7.9939999999999998</v>
      </c>
      <c r="P2119" s="124">
        <f t="shared" si="97"/>
        <v>0.68313108870278583</v>
      </c>
      <c r="Q2119" s="16">
        <v>730.125</v>
      </c>
    </row>
    <row r="2120" spans="1:17" x14ac:dyDescent="0.2">
      <c r="A2120" s="39">
        <f t="shared" si="98"/>
        <v>44165</v>
      </c>
      <c r="B2120" s="16">
        <v>29.463999999999999</v>
      </c>
      <c r="C2120" s="16">
        <v>97.296000000000006</v>
      </c>
      <c r="D2120" s="16">
        <v>23.843</v>
      </c>
      <c r="E2120" s="16">
        <v>22.38</v>
      </c>
      <c r="F2120" s="16">
        <v>28.08</v>
      </c>
      <c r="G2120" s="16">
        <v>2.3479999999999999</v>
      </c>
      <c r="H2120" s="16">
        <v>11.39</v>
      </c>
      <c r="I2120" s="16">
        <v>307.48599999999999</v>
      </c>
      <c r="J2120" s="38">
        <v>2.6219999999999999</v>
      </c>
      <c r="K2120" s="16">
        <v>12.435</v>
      </c>
      <c r="L2120" s="16">
        <v>21.571000000000002</v>
      </c>
      <c r="M2120" s="120">
        <v>27.583555309411469</v>
      </c>
      <c r="N2120" s="16">
        <f t="shared" si="96"/>
        <v>2.2182191644078384</v>
      </c>
      <c r="O2120" s="16">
        <v>8.5779999999999994</v>
      </c>
      <c r="P2120" s="124">
        <f t="shared" si="97"/>
        <v>0.68982710092480892</v>
      </c>
      <c r="Q2120" s="16">
        <v>729.81700000000001</v>
      </c>
    </row>
    <row r="2121" spans="1:17" x14ac:dyDescent="0.2">
      <c r="A2121" s="39">
        <f t="shared" si="98"/>
        <v>44166</v>
      </c>
      <c r="B2121" s="16">
        <v>3.81</v>
      </c>
      <c r="C2121" s="16">
        <v>99.983999999999995</v>
      </c>
      <c r="D2121" s="16">
        <v>22.552</v>
      </c>
      <c r="E2121" s="16">
        <v>21.86</v>
      </c>
      <c r="F2121" s="16">
        <v>23.34</v>
      </c>
      <c r="G2121" s="16">
        <v>2.508</v>
      </c>
      <c r="H2121" s="16">
        <v>7.84</v>
      </c>
      <c r="I2121" s="16">
        <v>336.76600000000002</v>
      </c>
      <c r="J2121" s="38">
        <v>0.82499999999999996</v>
      </c>
      <c r="K2121" s="16">
        <v>4.3789999999999996</v>
      </c>
      <c r="L2121" s="16">
        <v>21.663</v>
      </c>
      <c r="M2121" s="120">
        <v>10.387011656228102</v>
      </c>
      <c r="N2121" s="16">
        <f t="shared" si="96"/>
        <v>2.3720054021986989</v>
      </c>
      <c r="O2121" s="16">
        <v>2.871</v>
      </c>
      <c r="P2121" s="124">
        <f t="shared" si="97"/>
        <v>0.6556291390728477</v>
      </c>
      <c r="Q2121" s="16">
        <v>730.06700000000001</v>
      </c>
    </row>
    <row r="2122" spans="1:17" x14ac:dyDescent="0.2">
      <c r="A2122" s="39">
        <f t="shared" si="98"/>
        <v>44167</v>
      </c>
      <c r="B2122" s="16">
        <v>67.563999999999993</v>
      </c>
      <c r="C2122" s="16">
        <v>98.435000000000002</v>
      </c>
      <c r="D2122" s="16">
        <v>23.111999999999998</v>
      </c>
      <c r="E2122" s="16">
        <v>22</v>
      </c>
      <c r="F2122" s="16">
        <v>27.09</v>
      </c>
      <c r="G2122" s="16">
        <v>1.659</v>
      </c>
      <c r="H2122" s="16">
        <v>8.58</v>
      </c>
      <c r="I2122" s="16">
        <v>255.001</v>
      </c>
      <c r="J2122" s="38">
        <v>2.008</v>
      </c>
      <c r="K2122" s="16">
        <v>9.75</v>
      </c>
      <c r="L2122" s="16">
        <v>21.555</v>
      </c>
      <c r="M2122" s="120">
        <v>21.709735641826946</v>
      </c>
      <c r="N2122" s="16">
        <f t="shared" si="96"/>
        <v>2.226639553007892</v>
      </c>
      <c r="O2122" s="16">
        <v>7.024</v>
      </c>
      <c r="P2122" s="124">
        <f t="shared" si="97"/>
        <v>0.72041025641025647</v>
      </c>
      <c r="Q2122" s="16">
        <v>730.06299999999999</v>
      </c>
    </row>
    <row r="2123" spans="1:17" x14ac:dyDescent="0.2">
      <c r="A2123" s="39">
        <f t="shared" si="98"/>
        <v>44168</v>
      </c>
      <c r="B2123" s="16">
        <v>5.5880000000000001</v>
      </c>
      <c r="C2123" s="16">
        <v>97.057000000000002</v>
      </c>
      <c r="D2123" s="16">
        <v>23.707000000000001</v>
      </c>
      <c r="E2123" s="16">
        <v>22.1</v>
      </c>
      <c r="F2123" s="16">
        <v>27.84</v>
      </c>
      <c r="G2123" s="16">
        <v>1.7929999999999999</v>
      </c>
      <c r="H2123" s="16">
        <v>6.41</v>
      </c>
      <c r="I2123" s="16">
        <v>285.33</v>
      </c>
      <c r="J2123" s="38">
        <v>2.444</v>
      </c>
      <c r="K2123" s="16">
        <v>11.827999999999999</v>
      </c>
      <c r="L2123" s="16">
        <v>21.504999999999999</v>
      </c>
      <c r="M2123" s="120">
        <v>26.533362939743753</v>
      </c>
      <c r="N2123" s="16">
        <f t="shared" ref="N2123:N2186" si="99">M2123/K2123</f>
        <v>2.243267073025343</v>
      </c>
      <c r="O2123" s="16">
        <v>7.9770000000000003</v>
      </c>
      <c r="P2123" s="124">
        <f t="shared" si="97"/>
        <v>0.67441663848495104</v>
      </c>
      <c r="Q2123" s="16">
        <v>730.21299999999997</v>
      </c>
    </row>
    <row r="2124" spans="1:17" x14ac:dyDescent="0.2">
      <c r="A2124" s="39">
        <f t="shared" si="98"/>
        <v>44169</v>
      </c>
      <c r="B2124" s="16">
        <v>2.794</v>
      </c>
      <c r="C2124" s="16">
        <v>86.882000000000005</v>
      </c>
      <c r="D2124" s="16">
        <v>24.901</v>
      </c>
      <c r="E2124" s="16">
        <v>22.65</v>
      </c>
      <c r="F2124" s="16">
        <v>29.14</v>
      </c>
      <c r="G2124" s="16">
        <v>2.6709999999999998</v>
      </c>
      <c r="H2124" s="16">
        <v>7.82</v>
      </c>
      <c r="I2124" s="16">
        <v>1.827</v>
      </c>
      <c r="J2124" s="38">
        <v>4.9279999999999999</v>
      </c>
      <c r="K2124" s="16">
        <v>21.425000000000001</v>
      </c>
      <c r="L2124" s="16">
        <v>21.597000000000001</v>
      </c>
      <c r="M2124" s="120">
        <v>46.987014939429258</v>
      </c>
      <c r="N2124" s="16">
        <f t="shared" si="99"/>
        <v>2.1930928793199187</v>
      </c>
      <c r="O2124" s="16">
        <v>11.77</v>
      </c>
      <c r="P2124" s="124">
        <f t="shared" si="97"/>
        <v>0.5493582263710618</v>
      </c>
      <c r="Q2124" s="16">
        <v>730.41700000000003</v>
      </c>
    </row>
    <row r="2125" spans="1:17" x14ac:dyDescent="0.2">
      <c r="A2125" s="39">
        <f t="shared" si="98"/>
        <v>44170</v>
      </c>
      <c r="B2125" s="16">
        <v>0</v>
      </c>
      <c r="C2125" s="16">
        <v>87.247</v>
      </c>
      <c r="D2125" s="16">
        <v>24.678999999999998</v>
      </c>
      <c r="E2125" s="16">
        <v>22.82</v>
      </c>
      <c r="F2125" s="16">
        <v>28.59</v>
      </c>
      <c r="G2125" s="16">
        <v>2.9049999999999998</v>
      </c>
      <c r="H2125" s="16">
        <v>6.98</v>
      </c>
      <c r="I2125" s="16">
        <v>4.9130000000000003</v>
      </c>
      <c r="J2125" s="38">
        <v>2.899</v>
      </c>
      <c r="K2125" s="16">
        <v>12.238</v>
      </c>
      <c r="L2125" s="16">
        <v>21.518999999999998</v>
      </c>
      <c r="M2125" s="120">
        <v>26.88095026209449</v>
      </c>
      <c r="N2125" s="16">
        <f t="shared" si="99"/>
        <v>2.19651497484021</v>
      </c>
      <c r="O2125" s="16">
        <v>5.8630000000000004</v>
      </c>
      <c r="P2125" s="124">
        <f t="shared" si="97"/>
        <v>0.47908154927275703</v>
      </c>
      <c r="Q2125" s="16">
        <v>730.97500000000002</v>
      </c>
    </row>
    <row r="2126" spans="1:17" x14ac:dyDescent="0.2">
      <c r="A2126" s="39">
        <f t="shared" si="98"/>
        <v>44171</v>
      </c>
      <c r="B2126" s="16">
        <v>7.3659999999999997</v>
      </c>
      <c r="C2126" s="16">
        <v>93.578999999999994</v>
      </c>
      <c r="D2126" s="16">
        <v>24.172999999999998</v>
      </c>
      <c r="E2126" s="16">
        <v>22.38</v>
      </c>
      <c r="F2126" s="16">
        <v>28.25</v>
      </c>
      <c r="G2126" s="16">
        <v>2.94</v>
      </c>
      <c r="H2126" s="16">
        <v>8.2899999999999991</v>
      </c>
      <c r="I2126" s="16">
        <v>338.79599999999999</v>
      </c>
      <c r="J2126" s="38">
        <v>3.1349999999999998</v>
      </c>
      <c r="K2126" s="16">
        <v>14.571999999999999</v>
      </c>
      <c r="L2126" s="16">
        <v>21.466999999999999</v>
      </c>
      <c r="M2126" s="120">
        <v>32.340827383971238</v>
      </c>
      <c r="N2126" s="16">
        <f t="shared" si="99"/>
        <v>2.2193815113897366</v>
      </c>
      <c r="O2126" s="16">
        <v>8.609</v>
      </c>
      <c r="P2126" s="124">
        <f t="shared" si="97"/>
        <v>0.59079055723304974</v>
      </c>
      <c r="Q2126" s="16">
        <v>730.33299999999997</v>
      </c>
    </row>
    <row r="2127" spans="1:17" x14ac:dyDescent="0.2">
      <c r="A2127" s="39">
        <f t="shared" si="98"/>
        <v>44172</v>
      </c>
      <c r="B2127" s="16">
        <v>7.2389999999999999</v>
      </c>
      <c r="C2127" s="16">
        <v>95.353999999999999</v>
      </c>
      <c r="D2127" s="16">
        <v>24.463000000000001</v>
      </c>
      <c r="E2127" s="16">
        <v>23.03</v>
      </c>
      <c r="F2127" s="16">
        <v>27.7</v>
      </c>
      <c r="G2127" s="16">
        <v>3.5409999999999999</v>
      </c>
      <c r="H2127" s="16">
        <v>10.29</v>
      </c>
      <c r="I2127" s="16">
        <v>342.44600000000003</v>
      </c>
      <c r="J2127" s="38">
        <v>3.5659999999999998</v>
      </c>
      <c r="K2127" s="16">
        <v>17.434000000000001</v>
      </c>
      <c r="L2127" s="16">
        <v>21.390999999999998</v>
      </c>
      <c r="M2127" s="120">
        <v>38.19779904562526</v>
      </c>
      <c r="N2127" s="16">
        <f t="shared" si="99"/>
        <v>2.1909945534946229</v>
      </c>
      <c r="O2127" s="16">
        <v>11.725</v>
      </c>
      <c r="P2127" s="124">
        <f t="shared" si="97"/>
        <v>0.67253642308133521</v>
      </c>
      <c r="Q2127" s="16">
        <v>730.65800000000002</v>
      </c>
    </row>
    <row r="2128" spans="1:17" x14ac:dyDescent="0.2">
      <c r="A2128" s="39">
        <f t="shared" si="98"/>
        <v>44173</v>
      </c>
      <c r="B2128" s="16">
        <v>9.1440000000000001</v>
      </c>
      <c r="C2128" s="16">
        <v>95.463999999999999</v>
      </c>
      <c r="D2128" s="16">
        <v>24.119</v>
      </c>
      <c r="E2128" s="16">
        <v>22.45</v>
      </c>
      <c r="F2128" s="16">
        <v>27.74</v>
      </c>
      <c r="G2128" s="16">
        <v>3.762</v>
      </c>
      <c r="H2128" s="16">
        <v>10.39</v>
      </c>
      <c r="I2128" s="16">
        <v>356.48500000000001</v>
      </c>
      <c r="J2128" s="38">
        <v>3.129</v>
      </c>
      <c r="K2128" s="16">
        <v>15.201000000000001</v>
      </c>
      <c r="L2128" s="16">
        <v>21.350999999999999</v>
      </c>
      <c r="M2128" s="120">
        <v>33.610821431009143</v>
      </c>
      <c r="N2128" s="16">
        <f t="shared" si="99"/>
        <v>2.211092785409456</v>
      </c>
      <c r="O2128" s="16">
        <v>9.4339999999999993</v>
      </c>
      <c r="P2128" s="124">
        <f t="shared" si="97"/>
        <v>0.62061706466679822</v>
      </c>
      <c r="Q2128" s="16">
        <v>731.72500000000002</v>
      </c>
    </row>
    <row r="2129" spans="1:17" x14ac:dyDescent="0.2">
      <c r="A2129" s="39">
        <f t="shared" si="98"/>
        <v>44174</v>
      </c>
      <c r="B2129" s="16">
        <v>35.56</v>
      </c>
      <c r="C2129" s="16">
        <v>98.813000000000002</v>
      </c>
      <c r="D2129" s="16">
        <v>23.512</v>
      </c>
      <c r="E2129" s="16">
        <v>22.61</v>
      </c>
      <c r="F2129" s="16">
        <v>25.55</v>
      </c>
      <c r="G2129" s="16">
        <v>4.45</v>
      </c>
      <c r="H2129" s="16">
        <v>11.82</v>
      </c>
      <c r="I2129" s="16">
        <v>349.22399999999999</v>
      </c>
      <c r="J2129" s="38">
        <v>2.2810000000000001</v>
      </c>
      <c r="K2129" s="16">
        <v>12.946</v>
      </c>
      <c r="L2129" s="16">
        <v>21.359000000000002</v>
      </c>
      <c r="M2129" s="120">
        <v>28.570675656877828</v>
      </c>
      <c r="N2129" s="16">
        <f t="shared" si="99"/>
        <v>2.2069114519448347</v>
      </c>
      <c r="O2129" s="16">
        <v>8.92</v>
      </c>
      <c r="P2129" s="124">
        <f t="shared" si="97"/>
        <v>0.68901591225088832</v>
      </c>
      <c r="Q2129" s="16">
        <v>732.22500000000002</v>
      </c>
    </row>
    <row r="2130" spans="1:17" x14ac:dyDescent="0.2">
      <c r="A2130" s="39">
        <f t="shared" si="98"/>
        <v>44175</v>
      </c>
      <c r="B2130" s="16">
        <v>0.76200000000000001</v>
      </c>
      <c r="C2130" s="16">
        <v>89.313999999999993</v>
      </c>
      <c r="D2130" s="16">
        <v>24.6</v>
      </c>
      <c r="E2130" s="16">
        <v>22.51</v>
      </c>
      <c r="F2130" s="16">
        <v>28.28</v>
      </c>
      <c r="G2130" s="16">
        <v>3.7570000000000001</v>
      </c>
      <c r="H2130" s="16">
        <v>11.19</v>
      </c>
      <c r="I2130" s="16">
        <v>18.228000000000002</v>
      </c>
      <c r="J2130" s="38">
        <v>3.39</v>
      </c>
      <c r="K2130" s="16">
        <v>14.698</v>
      </c>
      <c r="L2130" s="16">
        <v>21.361000000000001</v>
      </c>
      <c r="M2130" s="120">
        <v>32.428005014657764</v>
      </c>
      <c r="N2130" s="16">
        <f t="shared" si="99"/>
        <v>2.2062869107809062</v>
      </c>
      <c r="O2130" s="16">
        <v>8.2550000000000008</v>
      </c>
      <c r="P2130" s="124">
        <f t="shared" si="97"/>
        <v>0.56164103959722411</v>
      </c>
      <c r="Q2130" s="16">
        <v>731.07500000000005</v>
      </c>
    </row>
    <row r="2131" spans="1:17" x14ac:dyDescent="0.2">
      <c r="A2131" s="39">
        <f t="shared" si="98"/>
        <v>44176</v>
      </c>
      <c r="B2131" s="16">
        <v>0</v>
      </c>
      <c r="C2131" s="16">
        <v>81.275999999999996</v>
      </c>
      <c r="D2131" s="16">
        <v>25.033000000000001</v>
      </c>
      <c r="E2131" s="16">
        <v>22.72</v>
      </c>
      <c r="F2131" s="16">
        <v>29.42</v>
      </c>
      <c r="G2131" s="16">
        <v>3.6579999999999999</v>
      </c>
      <c r="H2131" s="16">
        <v>9.5299999999999994</v>
      </c>
      <c r="I2131" s="16">
        <v>19.454000000000001</v>
      </c>
      <c r="J2131" s="38">
        <v>5.1890000000000001</v>
      </c>
      <c r="K2131" s="16">
        <v>21.548999999999999</v>
      </c>
      <c r="L2131" s="16">
        <v>21.594000000000001</v>
      </c>
      <c r="M2131" s="120">
        <v>46.856810093597147</v>
      </c>
      <c r="N2131" s="16">
        <f t="shared" si="99"/>
        <v>2.1744308364006288</v>
      </c>
      <c r="O2131" s="16">
        <v>11.218999999999999</v>
      </c>
      <c r="P2131" s="124">
        <f t="shared" si="97"/>
        <v>0.52062740730428325</v>
      </c>
      <c r="Q2131" s="16">
        <v>730.08299999999997</v>
      </c>
    </row>
    <row r="2132" spans="1:17" x14ac:dyDescent="0.2">
      <c r="A2132" s="39">
        <f t="shared" si="98"/>
        <v>44177</v>
      </c>
      <c r="B2132" s="16">
        <v>0</v>
      </c>
      <c r="C2132" s="16">
        <v>82.293999999999997</v>
      </c>
      <c r="D2132" s="16">
        <v>24.881</v>
      </c>
      <c r="E2132" s="16">
        <v>22.69</v>
      </c>
      <c r="F2132" s="16">
        <v>29.52</v>
      </c>
      <c r="G2132" s="16">
        <v>3.806</v>
      </c>
      <c r="H2132" s="16">
        <v>8.49</v>
      </c>
      <c r="I2132" s="16">
        <v>11.903</v>
      </c>
      <c r="J2132" s="38">
        <v>4.931</v>
      </c>
      <c r="K2132" s="16">
        <v>20.22</v>
      </c>
      <c r="L2132" s="16">
        <v>21.539000000000001</v>
      </c>
      <c r="M2132" s="120">
        <v>44.264031580939118</v>
      </c>
      <c r="N2132" s="16">
        <f t="shared" si="99"/>
        <v>2.1891212453481268</v>
      </c>
      <c r="O2132" s="16">
        <v>9.4429999999999996</v>
      </c>
      <c r="P2132" s="124">
        <f t="shared" si="97"/>
        <v>0.46701285855588526</v>
      </c>
      <c r="Q2132" s="16">
        <v>730.25800000000004</v>
      </c>
    </row>
    <row r="2133" spans="1:17" x14ac:dyDescent="0.2">
      <c r="A2133" s="39">
        <f t="shared" si="98"/>
        <v>44178</v>
      </c>
      <c r="B2133" s="16">
        <v>0</v>
      </c>
      <c r="C2133" s="16">
        <v>87.186000000000007</v>
      </c>
      <c r="D2133" s="16">
        <v>24.706</v>
      </c>
      <c r="E2133" s="16">
        <v>22.52</v>
      </c>
      <c r="F2133" s="16">
        <v>29.31</v>
      </c>
      <c r="G2133" s="16">
        <v>3.1629999999999998</v>
      </c>
      <c r="H2133" s="16">
        <v>10.050000000000001</v>
      </c>
      <c r="I2133" s="16">
        <v>1.8109999999999999</v>
      </c>
      <c r="J2133" s="38">
        <v>4.181</v>
      </c>
      <c r="K2133" s="16">
        <v>18.122</v>
      </c>
      <c r="L2133" s="16">
        <v>21.381</v>
      </c>
      <c r="M2133" s="120">
        <v>39.518769110606719</v>
      </c>
      <c r="N2133" s="16">
        <f t="shared" si="99"/>
        <v>2.180706826542695</v>
      </c>
      <c r="O2133" s="16">
        <v>8.4809999999999999</v>
      </c>
      <c r="P2133" s="124">
        <f t="shared" si="97"/>
        <v>0.46799470257146009</v>
      </c>
      <c r="Q2133" s="16">
        <v>730.42499999999995</v>
      </c>
    </row>
    <row r="2134" spans="1:17" x14ac:dyDescent="0.2">
      <c r="A2134" s="39">
        <f t="shared" si="98"/>
        <v>44179</v>
      </c>
      <c r="B2134" s="16">
        <v>0.127</v>
      </c>
      <c r="C2134" s="16">
        <v>90.337000000000003</v>
      </c>
      <c r="D2134" s="16">
        <v>24.388999999999999</v>
      </c>
      <c r="E2134" s="16">
        <v>22.48</v>
      </c>
      <c r="F2134" s="16">
        <v>27.98</v>
      </c>
      <c r="G2134" s="16">
        <v>3.919</v>
      </c>
      <c r="H2134" s="16">
        <v>11.33</v>
      </c>
      <c r="I2134" s="16">
        <v>341.68200000000002</v>
      </c>
      <c r="J2134" s="38">
        <v>4.625</v>
      </c>
      <c r="K2134" s="16">
        <v>21.132000000000001</v>
      </c>
      <c r="L2134" s="16">
        <v>21.385000000000002</v>
      </c>
      <c r="M2134" s="120">
        <v>45.848780938770894</v>
      </c>
      <c r="N2134" s="16">
        <f t="shared" si="99"/>
        <v>2.1696375609866974</v>
      </c>
      <c r="O2134" s="16">
        <v>10.26</v>
      </c>
      <c r="P2134" s="124">
        <f t="shared" si="97"/>
        <v>0.48551959114139687</v>
      </c>
      <c r="Q2134" s="16">
        <v>730.89599999999996</v>
      </c>
    </row>
    <row r="2135" spans="1:17" x14ac:dyDescent="0.2">
      <c r="A2135" s="39">
        <f t="shared" si="98"/>
        <v>44180</v>
      </c>
      <c r="B2135" s="16">
        <v>0</v>
      </c>
      <c r="C2135" s="16">
        <v>94.54</v>
      </c>
      <c r="D2135" s="16">
        <v>24.077000000000002</v>
      </c>
      <c r="E2135" s="16">
        <v>22.48</v>
      </c>
      <c r="F2135" s="16">
        <v>28.11</v>
      </c>
      <c r="G2135" s="16">
        <v>2.9790000000000001</v>
      </c>
      <c r="H2135" s="16">
        <v>7.9</v>
      </c>
      <c r="I2135" s="16">
        <v>329.45499999999998</v>
      </c>
      <c r="J2135" s="38">
        <v>3.2589999999999999</v>
      </c>
      <c r="K2135" s="16">
        <v>15.565</v>
      </c>
      <c r="L2135" s="16">
        <v>21.312000000000001</v>
      </c>
      <c r="M2135" s="120">
        <v>33.814379902661727</v>
      </c>
      <c r="N2135" s="16">
        <f t="shared" si="99"/>
        <v>2.1724625700393014</v>
      </c>
      <c r="O2135" s="16">
        <v>8.81</v>
      </c>
      <c r="P2135" s="124">
        <f t="shared" si="97"/>
        <v>0.56601349180854488</v>
      </c>
      <c r="Q2135" s="16">
        <v>730.05799999999999</v>
      </c>
    </row>
    <row r="2136" spans="1:17" x14ac:dyDescent="0.2">
      <c r="A2136" s="39">
        <f t="shared" si="98"/>
        <v>44181</v>
      </c>
      <c r="B2136" s="16">
        <v>3.4290000000000003</v>
      </c>
      <c r="C2136" s="16">
        <v>98.638000000000005</v>
      </c>
      <c r="D2136" s="16">
        <v>23.806999999999999</v>
      </c>
      <c r="E2136" s="16">
        <v>22.48</v>
      </c>
      <c r="F2136" s="16">
        <v>27.4</v>
      </c>
      <c r="G2136" s="16">
        <v>2.7669999999999999</v>
      </c>
      <c r="H2136" s="16">
        <v>7.94</v>
      </c>
      <c r="I2136" s="16">
        <v>318.43</v>
      </c>
      <c r="J2136" s="38">
        <v>2.4350000000000001</v>
      </c>
      <c r="K2136" s="16">
        <v>12.491</v>
      </c>
      <c r="L2136" s="16">
        <v>21.218</v>
      </c>
      <c r="M2136" s="120">
        <v>27.277267201598054</v>
      </c>
      <c r="N2136" s="16">
        <f t="shared" si="99"/>
        <v>2.1837536787765637</v>
      </c>
      <c r="O2136" s="16">
        <v>8.0670000000000002</v>
      </c>
      <c r="P2136" s="124">
        <f t="shared" si="97"/>
        <v>0.64582499399567694</v>
      </c>
      <c r="Q2136" s="16">
        <v>729.69600000000003</v>
      </c>
    </row>
    <row r="2137" spans="1:17" x14ac:dyDescent="0.2">
      <c r="A2137" s="39">
        <f t="shared" si="98"/>
        <v>44182</v>
      </c>
      <c r="B2137" s="16">
        <v>6.35</v>
      </c>
      <c r="C2137" s="16">
        <v>92.152000000000001</v>
      </c>
      <c r="D2137" s="16">
        <v>24.274999999999999</v>
      </c>
      <c r="E2137" s="16">
        <v>22.31</v>
      </c>
      <c r="F2137" s="16">
        <v>27.5</v>
      </c>
      <c r="G2137" s="16">
        <v>3.6709999999999998</v>
      </c>
      <c r="H2137" s="16">
        <v>11.07</v>
      </c>
      <c r="I2137" s="16">
        <v>38.253999999999998</v>
      </c>
      <c r="J2137" s="38">
        <v>2.7330000000000001</v>
      </c>
      <c r="K2137" s="16">
        <v>12.569000000000001</v>
      </c>
      <c r="L2137" s="16">
        <v>21.274999999999999</v>
      </c>
      <c r="M2137" s="120">
        <v>27.938745834438532</v>
      </c>
      <c r="N2137" s="16">
        <f t="shared" si="99"/>
        <v>2.2228296471030733</v>
      </c>
      <c r="O2137" s="16">
        <v>7.3470000000000004</v>
      </c>
      <c r="P2137" s="124">
        <f t="shared" si="97"/>
        <v>0.58453337576577291</v>
      </c>
      <c r="Q2137" s="16">
        <v>730.154</v>
      </c>
    </row>
    <row r="2138" spans="1:17" x14ac:dyDescent="0.2">
      <c r="A2138" s="39">
        <f t="shared" si="98"/>
        <v>44183</v>
      </c>
      <c r="B2138" s="16">
        <v>0</v>
      </c>
      <c r="C2138" s="16">
        <v>81.581000000000003</v>
      </c>
      <c r="D2138" s="16">
        <v>25.259</v>
      </c>
      <c r="E2138" s="16">
        <v>22.99</v>
      </c>
      <c r="F2138" s="16">
        <v>29.24</v>
      </c>
      <c r="G2138" s="16">
        <v>3.919</v>
      </c>
      <c r="H2138" s="16">
        <v>12.54</v>
      </c>
      <c r="I2138" s="16">
        <v>27.638000000000002</v>
      </c>
      <c r="J2138" s="38">
        <v>5.1749999999999998</v>
      </c>
      <c r="K2138" s="16">
        <v>21.300999999999998</v>
      </c>
      <c r="L2138" s="16">
        <v>21.408999999999999</v>
      </c>
      <c r="M2138" s="120">
        <v>46.687466033988045</v>
      </c>
      <c r="N2138" s="16">
        <f t="shared" si="99"/>
        <v>2.1917969125387562</v>
      </c>
      <c r="O2138" s="16">
        <v>11.025</v>
      </c>
      <c r="P2138" s="124">
        <f t="shared" si="97"/>
        <v>0.51758133420966157</v>
      </c>
      <c r="Q2138" s="16">
        <v>730.53800000000001</v>
      </c>
    </row>
    <row r="2139" spans="1:17" x14ac:dyDescent="0.2">
      <c r="A2139" s="39">
        <f t="shared" si="98"/>
        <v>44184</v>
      </c>
      <c r="B2139" s="16">
        <v>4.4450000000000003</v>
      </c>
      <c r="C2139" s="16">
        <v>89.947000000000003</v>
      </c>
      <c r="D2139" s="16">
        <v>24.324999999999999</v>
      </c>
      <c r="E2139" s="16">
        <v>22.17</v>
      </c>
      <c r="F2139" s="16">
        <v>27.98</v>
      </c>
      <c r="G2139" s="16">
        <v>4.4489999999999998</v>
      </c>
      <c r="H2139" s="16">
        <v>11.84</v>
      </c>
      <c r="I2139" s="16">
        <v>44.033999999999999</v>
      </c>
      <c r="J2139" s="38">
        <v>2.649</v>
      </c>
      <c r="K2139" s="16">
        <v>11.211</v>
      </c>
      <c r="L2139" s="16">
        <v>21.291</v>
      </c>
      <c r="M2139" s="120">
        <v>24.651311077261497</v>
      </c>
      <c r="N2139" s="16">
        <f t="shared" si="99"/>
        <v>2.1988503324646773</v>
      </c>
      <c r="O2139" s="16">
        <v>5.3230000000000004</v>
      </c>
      <c r="P2139" s="124">
        <f t="shared" si="97"/>
        <v>0.47480153420747484</v>
      </c>
      <c r="Q2139" s="16">
        <v>729.70399999999995</v>
      </c>
    </row>
    <row r="2140" spans="1:17" x14ac:dyDescent="0.2">
      <c r="A2140" s="39">
        <f t="shared" si="98"/>
        <v>44185</v>
      </c>
      <c r="B2140" s="16">
        <v>0</v>
      </c>
      <c r="C2140" s="16">
        <v>86.067999999999998</v>
      </c>
      <c r="D2140" s="16">
        <v>24.827000000000002</v>
      </c>
      <c r="E2140" s="16">
        <v>22.79</v>
      </c>
      <c r="F2140" s="16">
        <v>28.59</v>
      </c>
      <c r="G2140" s="16">
        <v>3.8319999999999999</v>
      </c>
      <c r="H2140" s="16">
        <v>11.17</v>
      </c>
      <c r="I2140" s="16">
        <v>27.677</v>
      </c>
      <c r="J2140" s="38">
        <v>4.4180000000000001</v>
      </c>
      <c r="K2140" s="16">
        <v>18.670999999999999</v>
      </c>
      <c r="L2140" s="16">
        <v>21.390999999999998</v>
      </c>
      <c r="M2140" s="120">
        <v>40.90557599876275</v>
      </c>
      <c r="N2140" s="16">
        <f t="shared" si="99"/>
        <v>2.1908615499310562</v>
      </c>
      <c r="O2140" s="16">
        <v>9.67</v>
      </c>
      <c r="P2140" s="124">
        <f t="shared" si="97"/>
        <v>0.517915483905522</v>
      </c>
      <c r="Q2140" s="16">
        <v>729.54200000000003</v>
      </c>
    </row>
    <row r="2141" spans="1:17" x14ac:dyDescent="0.2">
      <c r="A2141" s="39">
        <f t="shared" si="98"/>
        <v>44186</v>
      </c>
      <c r="B2141" s="16">
        <v>0</v>
      </c>
      <c r="C2141" s="16">
        <v>88.013000000000005</v>
      </c>
      <c r="D2141" s="16">
        <v>24.748000000000001</v>
      </c>
      <c r="E2141" s="16">
        <v>22.89</v>
      </c>
      <c r="F2141" s="16">
        <v>29.24</v>
      </c>
      <c r="G2141" s="16">
        <v>3.8530000000000002</v>
      </c>
      <c r="H2141" s="16">
        <v>9.17</v>
      </c>
      <c r="I2141" s="16">
        <v>13.541</v>
      </c>
      <c r="J2141" s="38">
        <v>3.3439999999999999</v>
      </c>
      <c r="K2141" s="16">
        <v>13.756</v>
      </c>
      <c r="L2141" s="16">
        <v>21.359000000000002</v>
      </c>
      <c r="M2141" s="120">
        <v>30.360279486818378</v>
      </c>
      <c r="N2141" s="16">
        <f t="shared" si="99"/>
        <v>2.2070572467881928</v>
      </c>
      <c r="O2141" s="16">
        <v>6.71</v>
      </c>
      <c r="P2141" s="124">
        <f t="shared" si="97"/>
        <v>0.48778714742657747</v>
      </c>
      <c r="Q2141" s="16">
        <v>730.57100000000003</v>
      </c>
    </row>
    <row r="2142" spans="1:17" x14ac:dyDescent="0.2">
      <c r="A2142" s="39">
        <f t="shared" si="98"/>
        <v>44187</v>
      </c>
      <c r="B2142" s="16">
        <v>0</v>
      </c>
      <c r="C2142" s="16">
        <v>85.795000000000002</v>
      </c>
      <c r="D2142" s="16">
        <v>25.297999999999998</v>
      </c>
      <c r="E2142" s="16">
        <v>23.03</v>
      </c>
      <c r="F2142" s="16">
        <v>30.17</v>
      </c>
      <c r="G2142" s="16">
        <v>3.488</v>
      </c>
      <c r="H2142" s="16">
        <v>11.9</v>
      </c>
      <c r="I2142" s="16">
        <v>25.391999999999999</v>
      </c>
      <c r="J2142" s="38">
        <v>4.359</v>
      </c>
      <c r="K2142" s="16">
        <v>18.765000000000001</v>
      </c>
      <c r="L2142" s="16">
        <v>21.318000000000001</v>
      </c>
      <c r="M2142" s="120">
        <v>41.466484996202716</v>
      </c>
      <c r="N2142" s="16">
        <f t="shared" si="99"/>
        <v>2.2097780440289219</v>
      </c>
      <c r="O2142" s="16">
        <v>9.4649999999999999</v>
      </c>
      <c r="P2142" s="124">
        <f t="shared" si="97"/>
        <v>0.50439648281374894</v>
      </c>
      <c r="Q2142" s="16">
        <v>730.60400000000004</v>
      </c>
    </row>
    <row r="2143" spans="1:17" x14ac:dyDescent="0.2">
      <c r="A2143" s="39">
        <f t="shared" si="98"/>
        <v>44188</v>
      </c>
      <c r="B2143" s="16">
        <v>0.127</v>
      </c>
      <c r="C2143" s="16">
        <v>90.162999999999997</v>
      </c>
      <c r="D2143" s="16">
        <v>24.855</v>
      </c>
      <c r="E2143" s="16">
        <v>23.51</v>
      </c>
      <c r="F2143" s="16">
        <v>27.53</v>
      </c>
      <c r="G2143" s="16">
        <v>4.6500000000000004</v>
      </c>
      <c r="H2143" s="16">
        <v>11.56</v>
      </c>
      <c r="I2143" s="16">
        <v>47.658999999999999</v>
      </c>
      <c r="J2143" s="38">
        <v>3.407</v>
      </c>
      <c r="K2143" s="16">
        <v>15.586</v>
      </c>
      <c r="L2143" s="16">
        <v>21.276</v>
      </c>
      <c r="M2143" s="120">
        <v>34.557420164211898</v>
      </c>
      <c r="N2143" s="16">
        <f t="shared" si="99"/>
        <v>2.2172090442840946</v>
      </c>
      <c r="O2143" s="16">
        <v>7.415</v>
      </c>
      <c r="P2143" s="124">
        <f t="shared" si="97"/>
        <v>0.47574746567432308</v>
      </c>
      <c r="Q2143" s="16">
        <v>729.95</v>
      </c>
    </row>
    <row r="2144" spans="1:17" x14ac:dyDescent="0.2">
      <c r="A2144" s="39">
        <f t="shared" si="98"/>
        <v>44189</v>
      </c>
      <c r="B2144" s="16">
        <v>0</v>
      </c>
      <c r="C2144" s="16">
        <v>86.941000000000003</v>
      </c>
      <c r="D2144" s="16">
        <v>25.015000000000001</v>
      </c>
      <c r="E2144" s="16">
        <v>22.55</v>
      </c>
      <c r="F2144" s="16">
        <v>29.38</v>
      </c>
      <c r="G2144" s="16">
        <v>3.5089999999999999</v>
      </c>
      <c r="H2144" s="16">
        <v>9.6999999999999993</v>
      </c>
      <c r="I2144" s="16">
        <v>5.641</v>
      </c>
      <c r="J2144" s="38">
        <v>4.6189999999999998</v>
      </c>
      <c r="K2144" s="16">
        <v>19.526</v>
      </c>
      <c r="L2144" s="16">
        <v>21.442</v>
      </c>
      <c r="M2144" s="120">
        <v>42.332731701121553</v>
      </c>
      <c r="N2144" s="16">
        <f t="shared" si="99"/>
        <v>2.1680186265042281</v>
      </c>
      <c r="O2144" s="16">
        <v>9.9939999999999998</v>
      </c>
      <c r="P2144" s="124">
        <f t="shared" si="97"/>
        <v>0.51183038000614567</v>
      </c>
      <c r="Q2144" s="16">
        <v>729.99199999999996</v>
      </c>
    </row>
    <row r="2145" spans="1:17" x14ac:dyDescent="0.2">
      <c r="A2145" s="39">
        <f t="shared" si="98"/>
        <v>44190</v>
      </c>
      <c r="B2145" s="16">
        <v>7.7469999999999999</v>
      </c>
      <c r="C2145" s="16">
        <v>99.872</v>
      </c>
      <c r="D2145" s="16">
        <v>22.652999999999999</v>
      </c>
      <c r="E2145" s="16">
        <v>21.15</v>
      </c>
      <c r="F2145" s="16">
        <v>24.29</v>
      </c>
      <c r="G2145" s="16">
        <v>3.7919999999999998</v>
      </c>
      <c r="H2145" s="16">
        <v>10.7</v>
      </c>
      <c r="I2145" s="16">
        <v>324.03300000000002</v>
      </c>
      <c r="J2145" s="38">
        <v>1.3109999999999999</v>
      </c>
      <c r="K2145" s="16">
        <v>7.641</v>
      </c>
      <c r="L2145" s="16">
        <v>21.414999999999999</v>
      </c>
      <c r="M2145" s="120">
        <v>16.892761146251921</v>
      </c>
      <c r="N2145" s="16">
        <f t="shared" si="99"/>
        <v>2.2108050184860515</v>
      </c>
      <c r="O2145" s="16">
        <v>4.7489999999999997</v>
      </c>
      <c r="P2145" s="124">
        <f t="shared" si="97"/>
        <v>0.62151550844130343</v>
      </c>
      <c r="Q2145" s="16">
        <v>730.72900000000004</v>
      </c>
    </row>
    <row r="2146" spans="1:17" x14ac:dyDescent="0.2">
      <c r="A2146" s="39">
        <f t="shared" si="98"/>
        <v>44191</v>
      </c>
      <c r="B2146" s="16">
        <v>1.016</v>
      </c>
      <c r="C2146" s="16">
        <v>90.986999999999995</v>
      </c>
      <c r="D2146" s="16">
        <v>23.800999999999998</v>
      </c>
      <c r="E2146" s="16">
        <v>20.81</v>
      </c>
      <c r="F2146" s="16">
        <v>27.36</v>
      </c>
      <c r="G2146" s="16">
        <v>3.887</v>
      </c>
      <c r="H2146" s="16">
        <v>8.84</v>
      </c>
      <c r="I2146" s="16">
        <v>337.63299999999998</v>
      </c>
      <c r="J2146" s="38">
        <v>4.3810000000000002</v>
      </c>
      <c r="K2146" s="16">
        <v>20.664000000000001</v>
      </c>
      <c r="L2146" s="16">
        <v>21.445</v>
      </c>
      <c r="M2146" s="120">
        <v>44.671494124365921</v>
      </c>
      <c r="N2146" s="16">
        <f t="shared" si="99"/>
        <v>2.1618028515469376</v>
      </c>
      <c r="O2146" s="16">
        <v>11.814</v>
      </c>
      <c r="P2146" s="124">
        <f t="shared" si="97"/>
        <v>0.57171893147502895</v>
      </c>
      <c r="Q2146" s="16">
        <v>730.16700000000003</v>
      </c>
    </row>
    <row r="2147" spans="1:17" x14ac:dyDescent="0.2">
      <c r="A2147" s="39">
        <f t="shared" si="98"/>
        <v>44192</v>
      </c>
      <c r="B2147" s="16">
        <v>12.065000000000001</v>
      </c>
      <c r="C2147" s="16">
        <v>94.966999999999999</v>
      </c>
      <c r="D2147" s="16">
        <v>22.855</v>
      </c>
      <c r="E2147" s="16">
        <v>20.7</v>
      </c>
      <c r="F2147" s="16">
        <v>26.61</v>
      </c>
      <c r="G2147" s="16">
        <v>2.839</v>
      </c>
      <c r="H2147" s="16">
        <v>9.82</v>
      </c>
      <c r="I2147" s="16">
        <v>332.95499999999998</v>
      </c>
      <c r="J2147" s="38">
        <v>2.8650000000000002</v>
      </c>
      <c r="K2147" s="16">
        <v>14.369</v>
      </c>
      <c r="L2147" s="16">
        <v>21.446000000000002</v>
      </c>
      <c r="M2147" s="120">
        <v>31.911592032880392</v>
      </c>
      <c r="N2147" s="16">
        <f t="shared" si="99"/>
        <v>2.2208638063108355</v>
      </c>
      <c r="O2147" s="16">
        <v>8.6620000000000008</v>
      </c>
      <c r="P2147" s="124">
        <f t="shared" si="97"/>
        <v>0.60282552717656068</v>
      </c>
      <c r="Q2147" s="16">
        <v>730.45799999999997</v>
      </c>
    </row>
    <row r="2148" spans="1:17" x14ac:dyDescent="0.2">
      <c r="A2148" s="39">
        <f t="shared" si="98"/>
        <v>44193</v>
      </c>
      <c r="B2148" s="16">
        <v>4.8259999999999996</v>
      </c>
      <c r="C2148" s="16">
        <v>97.102999999999994</v>
      </c>
      <c r="D2148" s="16">
        <v>22.904</v>
      </c>
      <c r="E2148" s="16">
        <v>21.39</v>
      </c>
      <c r="F2148" s="16">
        <v>27.53</v>
      </c>
      <c r="G2148" s="16">
        <v>2.1539999999999999</v>
      </c>
      <c r="H2148" s="16">
        <v>6.84</v>
      </c>
      <c r="I2148" s="16">
        <v>319.988</v>
      </c>
      <c r="J2148" s="38">
        <v>2.2959999999999998</v>
      </c>
      <c r="K2148" s="16">
        <v>11.531000000000001</v>
      </c>
      <c r="L2148" s="16">
        <v>21.43</v>
      </c>
      <c r="M2148" s="120">
        <v>25.696405845134855</v>
      </c>
      <c r="N2148" s="16">
        <f t="shared" si="99"/>
        <v>2.2284629125951656</v>
      </c>
      <c r="O2148" s="16">
        <v>7.5259999999999998</v>
      </c>
      <c r="P2148" s="124">
        <f t="shared" si="97"/>
        <v>0.65267539675656916</v>
      </c>
      <c r="Q2148" s="16">
        <v>730.79600000000005</v>
      </c>
    </row>
    <row r="2149" spans="1:17" x14ac:dyDescent="0.2">
      <c r="A2149" s="39">
        <f t="shared" si="98"/>
        <v>44194</v>
      </c>
      <c r="B2149" s="16">
        <v>0.38100000000000001</v>
      </c>
      <c r="C2149" s="16">
        <v>96.448999999999998</v>
      </c>
      <c r="D2149" s="16">
        <v>23.045000000000002</v>
      </c>
      <c r="E2149" s="16">
        <v>20.98</v>
      </c>
      <c r="F2149" s="16">
        <v>27.02</v>
      </c>
      <c r="G2149" s="16">
        <v>2.62</v>
      </c>
      <c r="H2149" s="16">
        <v>7.86</v>
      </c>
      <c r="I2149" s="16">
        <v>316.06599999999997</v>
      </c>
      <c r="J2149" s="38">
        <v>3.161</v>
      </c>
      <c r="K2149" s="16">
        <v>15.837</v>
      </c>
      <c r="L2149" s="16">
        <v>21.411000000000001</v>
      </c>
      <c r="M2149" s="120">
        <v>34.37658490055788</v>
      </c>
      <c r="N2149" s="16">
        <f t="shared" si="99"/>
        <v>2.1706500537070075</v>
      </c>
      <c r="O2149" s="16">
        <v>9.9710000000000001</v>
      </c>
      <c r="P2149" s="124">
        <f t="shared" si="97"/>
        <v>0.62960156595314776</v>
      </c>
      <c r="Q2149" s="16">
        <v>730.6</v>
      </c>
    </row>
    <row r="2150" spans="1:17" x14ac:dyDescent="0.2">
      <c r="A2150" s="39">
        <f t="shared" si="98"/>
        <v>44195</v>
      </c>
      <c r="B2150" s="16">
        <v>9.6519999999999992</v>
      </c>
      <c r="C2150" s="16">
        <v>95.563000000000002</v>
      </c>
      <c r="D2150" s="16">
        <v>23.408999999999999</v>
      </c>
      <c r="E2150" s="16">
        <v>21.9</v>
      </c>
      <c r="F2150" s="16">
        <v>27.29</v>
      </c>
      <c r="G2150" s="16">
        <v>2.41</v>
      </c>
      <c r="H2150" s="16">
        <v>8.51</v>
      </c>
      <c r="I2150" s="16">
        <v>327.66399999999999</v>
      </c>
      <c r="J2150" s="38">
        <v>3.2080000000000002</v>
      </c>
      <c r="K2150" s="16">
        <v>15.907</v>
      </c>
      <c r="L2150" s="16">
        <v>21.411999999999999</v>
      </c>
      <c r="M2150" s="120">
        <v>34.672591404752175</v>
      </c>
      <c r="N2150" s="16">
        <f t="shared" si="99"/>
        <v>2.1797065068681825</v>
      </c>
      <c r="O2150" s="16">
        <v>9.3049999999999997</v>
      </c>
      <c r="P2150" s="124">
        <f t="shared" si="97"/>
        <v>0.58496259508392534</v>
      </c>
      <c r="Q2150" s="16">
        <v>730.51700000000005</v>
      </c>
    </row>
    <row r="2151" spans="1:17" x14ac:dyDescent="0.2">
      <c r="A2151" s="39">
        <f t="shared" si="98"/>
        <v>44196</v>
      </c>
      <c r="B2151" s="16">
        <v>0.127</v>
      </c>
      <c r="C2151" s="16">
        <v>90.522999999999996</v>
      </c>
      <c r="D2151" s="16">
        <v>23.963999999999999</v>
      </c>
      <c r="E2151" s="16">
        <v>21.87</v>
      </c>
      <c r="F2151" s="16">
        <v>27.6</v>
      </c>
      <c r="G2151" s="16">
        <v>2.5859999999999999</v>
      </c>
      <c r="H2151" s="16">
        <v>7.51</v>
      </c>
      <c r="I2151" s="16">
        <v>0.95899999999999996</v>
      </c>
      <c r="J2151" s="38">
        <v>3.04</v>
      </c>
      <c r="K2151" s="16">
        <v>14.597</v>
      </c>
      <c r="L2151" s="16">
        <v>21.434999999999999</v>
      </c>
      <c r="M2151" s="120">
        <v>31.970430453591518</v>
      </c>
      <c r="N2151" s="16">
        <f t="shared" si="99"/>
        <v>2.1902055527568352</v>
      </c>
      <c r="O2151" s="16">
        <v>6.9870000000000001</v>
      </c>
      <c r="P2151" s="124">
        <f t="shared" ref="P2151:P2214" si="100">O2151/K2151</f>
        <v>0.47865999862985548</v>
      </c>
      <c r="Q2151" s="16">
        <v>730.36300000000006</v>
      </c>
    </row>
    <row r="2152" spans="1:17" x14ac:dyDescent="0.2">
      <c r="A2152" s="39">
        <v>44197</v>
      </c>
      <c r="B2152" s="16">
        <v>0</v>
      </c>
      <c r="C2152" s="16">
        <v>84.644000000000005</v>
      </c>
      <c r="D2152" s="16">
        <v>24.960999999999999</v>
      </c>
      <c r="E2152" s="16">
        <v>22.58</v>
      </c>
      <c r="F2152" s="16">
        <v>29.83</v>
      </c>
      <c r="G2152" s="16">
        <v>3.5459999999999998</v>
      </c>
      <c r="H2152" s="16">
        <v>8.6999999999999993</v>
      </c>
      <c r="I2152" s="16">
        <v>38.405000000000001</v>
      </c>
      <c r="J2152" s="38">
        <v>4.843</v>
      </c>
      <c r="K2152" s="16">
        <v>20.843</v>
      </c>
      <c r="L2152" s="16">
        <v>21.523</v>
      </c>
      <c r="M2152" s="120">
        <v>45.444428796438935</v>
      </c>
      <c r="N2152" s="16">
        <f t="shared" si="99"/>
        <v>2.1803209133252861</v>
      </c>
      <c r="O2152" s="16">
        <v>9.7829999999999995</v>
      </c>
      <c r="P2152" s="124">
        <f t="shared" si="100"/>
        <v>0.4693662140766684</v>
      </c>
      <c r="Q2152" s="16">
        <v>730.70399999999995</v>
      </c>
    </row>
    <row r="2153" spans="1:17" x14ac:dyDescent="0.2">
      <c r="A2153" s="39">
        <f t="shared" ref="A2153:A2216" si="101">A2152+1</f>
        <v>44198</v>
      </c>
      <c r="B2153" s="16">
        <v>0</v>
      </c>
      <c r="C2153" s="16">
        <v>84.221000000000004</v>
      </c>
      <c r="D2153" s="16">
        <v>25.222000000000001</v>
      </c>
      <c r="E2153" s="16">
        <v>22.89</v>
      </c>
      <c r="F2153" s="16">
        <v>30.37</v>
      </c>
      <c r="G2153" s="16">
        <v>2.8290000000000002</v>
      </c>
      <c r="H2153" s="16">
        <v>8.17</v>
      </c>
      <c r="I2153" s="16">
        <v>34.539000000000001</v>
      </c>
      <c r="J2153" s="38">
        <v>4.3879999999999999</v>
      </c>
      <c r="K2153" s="16">
        <v>18.709</v>
      </c>
      <c r="L2153" s="16">
        <v>21.501999999999999</v>
      </c>
      <c r="M2153" s="120">
        <v>40.732862337967539</v>
      </c>
      <c r="N2153" s="16">
        <f t="shared" si="99"/>
        <v>2.1771800918257278</v>
      </c>
      <c r="O2153" s="16">
        <v>9.3379999999999992</v>
      </c>
      <c r="P2153" s="124">
        <f t="shared" si="100"/>
        <v>0.49911807151638243</v>
      </c>
      <c r="Q2153" s="16">
        <v>730.28800000000001</v>
      </c>
    </row>
    <row r="2154" spans="1:17" x14ac:dyDescent="0.2">
      <c r="A2154" s="39">
        <f t="shared" si="101"/>
        <v>44199</v>
      </c>
      <c r="B2154" s="16">
        <v>0.127</v>
      </c>
      <c r="C2154" s="16">
        <v>88.649000000000001</v>
      </c>
      <c r="D2154" s="16">
        <v>24.890999999999998</v>
      </c>
      <c r="E2154" s="16">
        <v>22.55</v>
      </c>
      <c r="F2154" s="16">
        <v>29.83</v>
      </c>
      <c r="G2154" s="16">
        <v>3.0379999999999998</v>
      </c>
      <c r="H2154" s="16">
        <v>8.35</v>
      </c>
      <c r="I2154" s="16">
        <v>40.762999999999998</v>
      </c>
      <c r="J2154" s="38">
        <v>4.5439999999999996</v>
      </c>
      <c r="K2154" s="16">
        <v>20.135999999999999</v>
      </c>
      <c r="L2154" s="16">
        <v>21.495999999999999</v>
      </c>
      <c r="M2154" s="120">
        <v>44.209685961809456</v>
      </c>
      <c r="N2154" s="16">
        <f t="shared" si="99"/>
        <v>2.1955545273048003</v>
      </c>
      <c r="O2154" s="16">
        <v>11.532999999999999</v>
      </c>
      <c r="P2154" s="124">
        <f t="shared" si="100"/>
        <v>0.57275526420341671</v>
      </c>
      <c r="Q2154" s="16">
        <v>730.37099999999998</v>
      </c>
    </row>
    <row r="2155" spans="1:17" x14ac:dyDescent="0.2">
      <c r="A2155" s="39">
        <f t="shared" si="101"/>
        <v>44200</v>
      </c>
      <c r="B2155" s="16">
        <v>0</v>
      </c>
      <c r="C2155" s="16">
        <v>84.977000000000004</v>
      </c>
      <c r="D2155" s="16">
        <v>24.117000000000001</v>
      </c>
      <c r="E2155" s="16">
        <v>21.43</v>
      </c>
      <c r="F2155" s="16">
        <v>28.73</v>
      </c>
      <c r="G2155" s="16">
        <v>3.7050000000000001</v>
      </c>
      <c r="H2155" s="16">
        <v>9.31</v>
      </c>
      <c r="I2155" s="16">
        <v>40.593000000000004</v>
      </c>
      <c r="J2155" s="38">
        <v>4.2830000000000004</v>
      </c>
      <c r="K2155" s="16">
        <v>18.274999999999999</v>
      </c>
      <c r="L2155" s="16">
        <v>21.655999999999999</v>
      </c>
      <c r="M2155" s="120">
        <v>39.781684403152909</v>
      </c>
      <c r="N2155" s="16">
        <f t="shared" si="99"/>
        <v>2.1768363558496806</v>
      </c>
      <c r="O2155" s="16">
        <v>8.0020000000000007</v>
      </c>
      <c r="P2155" s="124">
        <f t="shared" si="100"/>
        <v>0.43786593707250349</v>
      </c>
      <c r="Q2155" s="16">
        <v>730.14200000000005</v>
      </c>
    </row>
    <row r="2156" spans="1:17" x14ac:dyDescent="0.2">
      <c r="A2156" s="39">
        <f t="shared" si="101"/>
        <v>44201</v>
      </c>
      <c r="B2156" s="16">
        <v>0</v>
      </c>
      <c r="C2156" s="16">
        <v>80.099999999999994</v>
      </c>
      <c r="D2156" s="16">
        <v>23.686</v>
      </c>
      <c r="E2156" s="16">
        <v>21.36</v>
      </c>
      <c r="F2156" s="16">
        <v>28.25</v>
      </c>
      <c r="G2156" s="16">
        <v>4.0170000000000003</v>
      </c>
      <c r="H2156" s="16">
        <v>8.23</v>
      </c>
      <c r="I2156" s="16">
        <v>356.137</v>
      </c>
      <c r="J2156" s="38">
        <v>5.0609999999999999</v>
      </c>
      <c r="K2156" s="16">
        <v>21.338000000000001</v>
      </c>
      <c r="L2156" s="16">
        <v>21.861000000000001</v>
      </c>
      <c r="M2156" s="120">
        <v>45.811024125480493</v>
      </c>
      <c r="N2156" s="16">
        <f t="shared" si="99"/>
        <v>2.1469221166688768</v>
      </c>
      <c r="O2156" s="16">
        <v>9.0909999999999993</v>
      </c>
      <c r="P2156" s="124">
        <f t="shared" si="100"/>
        <v>0.42604742712531629</v>
      </c>
      <c r="Q2156" s="16">
        <v>730.51300000000003</v>
      </c>
    </row>
    <row r="2157" spans="1:17" x14ac:dyDescent="0.2">
      <c r="A2157" s="39">
        <f t="shared" si="101"/>
        <v>44202</v>
      </c>
      <c r="B2157" s="16">
        <v>0</v>
      </c>
      <c r="C2157" s="16">
        <v>85.29</v>
      </c>
      <c r="D2157" s="16">
        <v>23.777999999999999</v>
      </c>
      <c r="E2157" s="16">
        <v>21.77</v>
      </c>
      <c r="F2157" s="16">
        <v>28.42</v>
      </c>
      <c r="G2157" s="16">
        <v>3.6339999999999999</v>
      </c>
      <c r="H2157" s="16">
        <v>8.58</v>
      </c>
      <c r="I2157" s="16">
        <v>343.00900000000001</v>
      </c>
      <c r="J2157" s="38">
        <v>4.5549999999999997</v>
      </c>
      <c r="K2157" s="16">
        <v>20.143000000000001</v>
      </c>
      <c r="L2157" s="16">
        <v>21.800999999999998</v>
      </c>
      <c r="M2157" s="120">
        <v>43.589333743445472</v>
      </c>
      <c r="N2157" s="16">
        <f t="shared" si="99"/>
        <v>2.1639941291488594</v>
      </c>
      <c r="O2157" s="16">
        <v>9.2720000000000002</v>
      </c>
      <c r="P2157" s="124">
        <f t="shared" si="100"/>
        <v>0.460308792136226</v>
      </c>
      <c r="Q2157" s="16">
        <v>731.05</v>
      </c>
    </row>
    <row r="2158" spans="1:17" x14ac:dyDescent="0.2">
      <c r="A2158" s="39">
        <f t="shared" si="101"/>
        <v>44203</v>
      </c>
      <c r="B2158" s="16">
        <v>0</v>
      </c>
      <c r="C2158" s="16">
        <v>91.558000000000007</v>
      </c>
      <c r="D2158" s="16">
        <v>23.541</v>
      </c>
      <c r="E2158" s="16">
        <v>21.36</v>
      </c>
      <c r="F2158" s="16">
        <v>27.64</v>
      </c>
      <c r="G2158" s="16">
        <v>3.1120000000000001</v>
      </c>
      <c r="H2158" s="16">
        <v>8.6</v>
      </c>
      <c r="I2158" s="16">
        <v>332.42</v>
      </c>
      <c r="J2158" s="38">
        <v>3.746</v>
      </c>
      <c r="K2158" s="16">
        <v>17.576000000000001</v>
      </c>
      <c r="L2158" s="16">
        <v>21.756</v>
      </c>
      <c r="M2158" s="120">
        <v>38.036230988753303</v>
      </c>
      <c r="N2158" s="16">
        <f t="shared" si="99"/>
        <v>2.1641005341803199</v>
      </c>
      <c r="O2158" s="16">
        <v>8.2720000000000002</v>
      </c>
      <c r="P2158" s="124">
        <f t="shared" si="100"/>
        <v>0.47064178425125169</v>
      </c>
      <c r="Q2158" s="16">
        <v>731.471</v>
      </c>
    </row>
    <row r="2159" spans="1:17" x14ac:dyDescent="0.2">
      <c r="A2159" s="39">
        <f t="shared" si="101"/>
        <v>44204</v>
      </c>
      <c r="B2159" s="16">
        <v>6.2229999999999999</v>
      </c>
      <c r="C2159" s="16">
        <v>88.328999999999994</v>
      </c>
      <c r="D2159" s="16">
        <v>23.792000000000002</v>
      </c>
      <c r="E2159" s="16">
        <v>21.39</v>
      </c>
      <c r="F2159" s="16">
        <v>27.23</v>
      </c>
      <c r="G2159" s="16">
        <v>4.1550000000000002</v>
      </c>
      <c r="H2159" s="16">
        <v>9.8000000000000007</v>
      </c>
      <c r="I2159" s="16">
        <v>346.84800000000001</v>
      </c>
      <c r="J2159" s="38">
        <v>4.5449999999999999</v>
      </c>
      <c r="K2159" s="16">
        <v>20.516999999999999</v>
      </c>
      <c r="L2159" s="16">
        <v>21.864000000000001</v>
      </c>
      <c r="M2159" s="120">
        <v>44.468972453078301</v>
      </c>
      <c r="N2159" s="16">
        <f t="shared" si="99"/>
        <v>2.1674207951005653</v>
      </c>
      <c r="O2159" s="16">
        <v>10.609</v>
      </c>
      <c r="P2159" s="124">
        <f t="shared" si="100"/>
        <v>0.51708339425841987</v>
      </c>
      <c r="Q2159" s="16">
        <v>731.57100000000003</v>
      </c>
    </row>
    <row r="2160" spans="1:17" x14ac:dyDescent="0.2">
      <c r="A2160" s="39">
        <f t="shared" si="101"/>
        <v>44205</v>
      </c>
      <c r="B2160" s="16">
        <v>5.3339999999999996</v>
      </c>
      <c r="C2160" s="16">
        <v>99.182000000000002</v>
      </c>
      <c r="D2160" s="16">
        <v>22.497</v>
      </c>
      <c r="E2160" s="16">
        <v>21.05</v>
      </c>
      <c r="F2160" s="16">
        <v>26</v>
      </c>
      <c r="G2160" s="16">
        <v>3.964</v>
      </c>
      <c r="H2160" s="16">
        <v>8.27</v>
      </c>
      <c r="I2160" s="16">
        <v>330.06099999999998</v>
      </c>
      <c r="J2160" s="38">
        <v>2.008</v>
      </c>
      <c r="K2160" s="16">
        <v>11.382</v>
      </c>
      <c r="L2160" s="16">
        <v>21.759</v>
      </c>
      <c r="M2160" s="120">
        <v>24.866792753111049</v>
      </c>
      <c r="N2160" s="16">
        <f t="shared" si="99"/>
        <v>2.1847472107811501</v>
      </c>
      <c r="O2160" s="16">
        <v>8.0839999999999996</v>
      </c>
      <c r="P2160" s="124">
        <f t="shared" si="100"/>
        <v>0.71024424529959584</v>
      </c>
      <c r="Q2160" s="16">
        <v>731.05399999999997</v>
      </c>
    </row>
    <row r="2161" spans="1:17" x14ac:dyDescent="0.2">
      <c r="A2161" s="39">
        <f t="shared" si="101"/>
        <v>44206</v>
      </c>
      <c r="B2161" s="16">
        <v>5.4610000000000003</v>
      </c>
      <c r="C2161" s="16">
        <v>95.896000000000001</v>
      </c>
      <c r="D2161" s="16">
        <v>23.591000000000001</v>
      </c>
      <c r="E2161" s="16">
        <v>20.63</v>
      </c>
      <c r="F2161" s="16">
        <v>26.71</v>
      </c>
      <c r="G2161" s="16">
        <v>2.7130000000000001</v>
      </c>
      <c r="H2161" s="16">
        <v>11.7</v>
      </c>
      <c r="I2161" s="16">
        <v>8.1370000000000005</v>
      </c>
      <c r="J2161" s="38">
        <v>2.1459999999999999</v>
      </c>
      <c r="K2161" s="16">
        <v>10.579000000000001</v>
      </c>
      <c r="L2161" s="16">
        <v>21.789000000000001</v>
      </c>
      <c r="M2161" s="120">
        <v>23.572606697557557</v>
      </c>
      <c r="N2161" s="16">
        <f t="shared" si="99"/>
        <v>2.2282452686981338</v>
      </c>
      <c r="O2161" s="16">
        <v>6.2880000000000003</v>
      </c>
      <c r="P2161" s="124">
        <f t="shared" si="100"/>
        <v>0.59438510256167876</v>
      </c>
      <c r="Q2161" s="16">
        <v>730.38800000000003</v>
      </c>
    </row>
    <row r="2162" spans="1:17" x14ac:dyDescent="0.2">
      <c r="A2162" s="39">
        <f t="shared" si="101"/>
        <v>44207</v>
      </c>
      <c r="B2162" s="16">
        <v>0</v>
      </c>
      <c r="C2162" s="16">
        <v>89.257999999999996</v>
      </c>
      <c r="D2162" s="16">
        <v>24.866</v>
      </c>
      <c r="E2162" s="16">
        <v>23.06</v>
      </c>
      <c r="F2162" s="16">
        <v>29.24</v>
      </c>
      <c r="G2162" s="16">
        <v>3.21</v>
      </c>
      <c r="H2162" s="16">
        <v>10.29</v>
      </c>
      <c r="I2162" s="16">
        <v>43.594999999999999</v>
      </c>
      <c r="J2162" s="38">
        <v>3.262</v>
      </c>
      <c r="K2162" s="16">
        <v>13.871</v>
      </c>
      <c r="L2162" s="16">
        <v>21.81</v>
      </c>
      <c r="M2162" s="120">
        <v>30.752449224862122</v>
      </c>
      <c r="N2162" s="16">
        <f t="shared" si="99"/>
        <v>2.2170318812531269</v>
      </c>
      <c r="O2162" s="16">
        <v>7.0940000000000003</v>
      </c>
      <c r="P2162" s="124">
        <f t="shared" si="100"/>
        <v>0.51142671761228464</v>
      </c>
      <c r="Q2162" s="16">
        <v>730.32500000000005</v>
      </c>
    </row>
    <row r="2163" spans="1:17" x14ac:dyDescent="0.2">
      <c r="A2163" s="39">
        <f t="shared" si="101"/>
        <v>44208</v>
      </c>
      <c r="B2163" s="16">
        <v>0</v>
      </c>
      <c r="C2163" s="16">
        <v>89.647000000000006</v>
      </c>
      <c r="D2163" s="16">
        <v>24.736999999999998</v>
      </c>
      <c r="E2163" s="16">
        <v>22.96</v>
      </c>
      <c r="F2163" s="16">
        <v>29.31</v>
      </c>
      <c r="G2163" s="16">
        <v>4.492</v>
      </c>
      <c r="H2163" s="16">
        <v>12.21</v>
      </c>
      <c r="I2163" s="16">
        <v>48.466999999999999</v>
      </c>
      <c r="J2163" s="38">
        <v>3.9220000000000002</v>
      </c>
      <c r="K2163" s="16">
        <v>17.076000000000001</v>
      </c>
      <c r="L2163" s="16">
        <v>21.870999999999999</v>
      </c>
      <c r="M2163" s="120">
        <v>37.665488458251936</v>
      </c>
      <c r="N2163" s="16">
        <f t="shared" si="99"/>
        <v>2.2057559415701533</v>
      </c>
      <c r="O2163" s="16">
        <v>9.6280000000000001</v>
      </c>
      <c r="P2163" s="124">
        <f t="shared" si="100"/>
        <v>0.56383227922230028</v>
      </c>
      <c r="Q2163" s="16">
        <v>729.87099999999998</v>
      </c>
    </row>
    <row r="2164" spans="1:17" x14ac:dyDescent="0.2">
      <c r="A2164" s="39">
        <f t="shared" si="101"/>
        <v>44209</v>
      </c>
      <c r="B2164" s="16">
        <v>0.76200000000000001</v>
      </c>
      <c r="C2164" s="16">
        <v>89.864999999999995</v>
      </c>
      <c r="D2164" s="16">
        <v>24.36</v>
      </c>
      <c r="E2164" s="16">
        <v>22.21</v>
      </c>
      <c r="F2164" s="16">
        <v>28.53</v>
      </c>
      <c r="G2164" s="16">
        <v>2.7610000000000001</v>
      </c>
      <c r="H2164" s="16">
        <v>7.78</v>
      </c>
      <c r="I2164" s="16">
        <v>26.905000000000001</v>
      </c>
      <c r="J2164" s="38">
        <v>3.1509999999999998</v>
      </c>
      <c r="K2164" s="16">
        <v>13.75</v>
      </c>
      <c r="L2164" s="16">
        <v>21.937000000000001</v>
      </c>
      <c r="M2164" s="120">
        <v>30.167434618936987</v>
      </c>
      <c r="N2164" s="16">
        <f t="shared" si="99"/>
        <v>2.1939952450135989</v>
      </c>
      <c r="O2164" s="16">
        <v>6.923</v>
      </c>
      <c r="P2164" s="124">
        <f t="shared" si="100"/>
        <v>0.5034909090909091</v>
      </c>
      <c r="Q2164" s="16">
        <v>729.74199999999996</v>
      </c>
    </row>
    <row r="2165" spans="1:17" x14ac:dyDescent="0.2">
      <c r="A2165" s="39">
        <f t="shared" si="101"/>
        <v>44210</v>
      </c>
      <c r="B2165" s="16">
        <v>0.76200000000000001</v>
      </c>
      <c r="C2165" s="16">
        <v>92.644999999999996</v>
      </c>
      <c r="D2165" s="16">
        <v>23.885999999999999</v>
      </c>
      <c r="E2165" s="16">
        <v>22.07</v>
      </c>
      <c r="F2165" s="16">
        <v>27.77</v>
      </c>
      <c r="G2165" s="16">
        <v>3.968</v>
      </c>
      <c r="H2165" s="16">
        <v>9.58</v>
      </c>
      <c r="I2165" s="16">
        <v>341.49299999999999</v>
      </c>
      <c r="J2165" s="38">
        <v>3.802</v>
      </c>
      <c r="K2165" s="16">
        <v>17.800999999999998</v>
      </c>
      <c r="L2165" s="16">
        <v>22.003</v>
      </c>
      <c r="M2165" s="120">
        <v>38.724320830960927</v>
      </c>
      <c r="N2165" s="16">
        <f t="shared" si="99"/>
        <v>2.1754014286254102</v>
      </c>
      <c r="O2165" s="16">
        <v>9.9600000000000009</v>
      </c>
      <c r="P2165" s="124">
        <f t="shared" si="100"/>
        <v>0.55951912813886873</v>
      </c>
      <c r="Q2165" s="16">
        <v>729.64599999999996</v>
      </c>
    </row>
    <row r="2166" spans="1:17" x14ac:dyDescent="0.2">
      <c r="A2166" s="39">
        <f t="shared" si="101"/>
        <v>44211</v>
      </c>
      <c r="B2166" s="16">
        <v>0</v>
      </c>
      <c r="C2166" s="16">
        <v>90.055999999999997</v>
      </c>
      <c r="D2166" s="16">
        <v>23.957000000000001</v>
      </c>
      <c r="E2166" s="16">
        <v>22.04</v>
      </c>
      <c r="F2166" s="16">
        <v>27.5</v>
      </c>
      <c r="G2166" s="16">
        <v>3.2719999999999998</v>
      </c>
      <c r="H2166" s="16">
        <v>8</v>
      </c>
      <c r="I2166" s="16">
        <v>354.70699999999999</v>
      </c>
      <c r="J2166" s="38">
        <v>3.1360000000000001</v>
      </c>
      <c r="K2166" s="16">
        <v>14.337</v>
      </c>
      <c r="L2166" s="16">
        <v>22.074999999999999</v>
      </c>
      <c r="M2166" s="120">
        <v>31.2635054047539</v>
      </c>
      <c r="N2166" s="16">
        <f t="shared" si="99"/>
        <v>2.1806169634340447</v>
      </c>
      <c r="O2166" s="16">
        <v>6.6210000000000004</v>
      </c>
      <c r="P2166" s="124">
        <f t="shared" si="100"/>
        <v>0.46181209458045619</v>
      </c>
      <c r="Q2166" s="16">
        <v>729.846</v>
      </c>
    </row>
    <row r="2167" spans="1:17" x14ac:dyDescent="0.2">
      <c r="A2167" s="39">
        <f t="shared" si="101"/>
        <v>44212</v>
      </c>
      <c r="B2167" s="16">
        <v>0</v>
      </c>
      <c r="C2167" s="16">
        <v>87.466999999999999</v>
      </c>
      <c r="D2167" s="16">
        <v>23.734000000000002</v>
      </c>
      <c r="E2167" s="16">
        <v>21.87</v>
      </c>
      <c r="F2167" s="16">
        <v>27.19</v>
      </c>
      <c r="G2167" s="16">
        <v>3.661</v>
      </c>
      <c r="H2167" s="16">
        <v>10.050000000000001</v>
      </c>
      <c r="I2167" s="16">
        <v>0.753</v>
      </c>
      <c r="J2167" s="38">
        <v>3.5939999999999999</v>
      </c>
      <c r="K2167" s="16">
        <v>16.298999999999999</v>
      </c>
      <c r="L2167" s="16">
        <v>22.132999999999999</v>
      </c>
      <c r="M2167" s="120">
        <v>35.398092460128545</v>
      </c>
      <c r="N2167" s="16">
        <f t="shared" si="99"/>
        <v>2.1717953530970333</v>
      </c>
      <c r="O2167" s="16">
        <v>8.0790000000000006</v>
      </c>
      <c r="P2167" s="124">
        <f t="shared" si="100"/>
        <v>0.49567458126265418</v>
      </c>
      <c r="Q2167" s="16">
        <v>730.65800000000002</v>
      </c>
    </row>
    <row r="2168" spans="1:17" x14ac:dyDescent="0.2">
      <c r="A2168" s="39">
        <f t="shared" si="101"/>
        <v>44213</v>
      </c>
      <c r="B2168" s="16">
        <v>0</v>
      </c>
      <c r="C2168" s="16">
        <v>87.503</v>
      </c>
      <c r="D2168" s="16">
        <v>23.94</v>
      </c>
      <c r="E2168" s="16">
        <v>21.91</v>
      </c>
      <c r="F2168" s="16">
        <v>28.35</v>
      </c>
      <c r="G2168" s="16">
        <v>3.4860000000000002</v>
      </c>
      <c r="H2168" s="16">
        <v>9.66</v>
      </c>
      <c r="I2168" s="16">
        <v>355.77100000000002</v>
      </c>
      <c r="J2168" s="38">
        <v>3.9119999999999999</v>
      </c>
      <c r="K2168" s="16">
        <v>17.155999999999999</v>
      </c>
      <c r="L2168" s="16">
        <v>22.213000000000001</v>
      </c>
      <c r="M2168" s="120">
        <v>36.973165014554084</v>
      </c>
      <c r="N2168" s="16">
        <f t="shared" si="99"/>
        <v>2.1551157038094013</v>
      </c>
      <c r="O2168" s="16">
        <v>8.64</v>
      </c>
      <c r="P2168" s="124">
        <f t="shared" si="100"/>
        <v>0.50361389601305673</v>
      </c>
      <c r="Q2168" s="16">
        <v>730.16700000000003</v>
      </c>
    </row>
    <row r="2169" spans="1:17" x14ac:dyDescent="0.2">
      <c r="A2169" s="39">
        <f t="shared" si="101"/>
        <v>44214</v>
      </c>
      <c r="B2169" s="16">
        <v>0</v>
      </c>
      <c r="C2169" s="16">
        <v>83.17</v>
      </c>
      <c r="D2169" s="16">
        <v>24.382999999999999</v>
      </c>
      <c r="E2169" s="16">
        <v>21.97</v>
      </c>
      <c r="F2169" s="16">
        <v>29.28</v>
      </c>
      <c r="G2169" s="16">
        <v>3.8090000000000002</v>
      </c>
      <c r="H2169" s="16">
        <v>9.9</v>
      </c>
      <c r="I2169" s="16">
        <v>20.696000000000002</v>
      </c>
      <c r="J2169" s="38">
        <v>5.51</v>
      </c>
      <c r="K2169" s="16">
        <v>22.841999999999999</v>
      </c>
      <c r="L2169" s="16">
        <v>22.343</v>
      </c>
      <c r="M2169" s="120">
        <v>49.242055733203621</v>
      </c>
      <c r="N2169" s="16">
        <f t="shared" si="99"/>
        <v>2.1557681347169084</v>
      </c>
      <c r="O2169" s="16">
        <v>11.377000000000001</v>
      </c>
      <c r="P2169" s="124">
        <f t="shared" si="100"/>
        <v>0.4980737238420454</v>
      </c>
      <c r="Q2169" s="16">
        <v>730.48299999999995</v>
      </c>
    </row>
    <row r="2170" spans="1:17" x14ac:dyDescent="0.2">
      <c r="A2170" s="39">
        <f t="shared" si="101"/>
        <v>44215</v>
      </c>
      <c r="B2170" s="16">
        <v>0</v>
      </c>
      <c r="C2170" s="16">
        <v>82.027000000000001</v>
      </c>
      <c r="D2170" s="16">
        <v>24.545000000000002</v>
      </c>
      <c r="E2170" s="16">
        <v>21.8</v>
      </c>
      <c r="F2170" s="16">
        <v>28.94</v>
      </c>
      <c r="G2170" s="16">
        <v>4.2009999999999996</v>
      </c>
      <c r="H2170" s="16">
        <v>11.84</v>
      </c>
      <c r="I2170" s="16">
        <v>18.506</v>
      </c>
      <c r="J2170" s="38">
        <v>4.8220000000000001</v>
      </c>
      <c r="K2170" s="16">
        <v>19.635999999999999</v>
      </c>
      <c r="L2170" s="16">
        <v>22.379000000000001</v>
      </c>
      <c r="M2170" s="120">
        <v>42.493954157871862</v>
      </c>
      <c r="N2170" s="16">
        <f t="shared" si="99"/>
        <v>2.1640840373737964</v>
      </c>
      <c r="O2170" s="16">
        <v>8.99</v>
      </c>
      <c r="P2170" s="124">
        <f t="shared" si="100"/>
        <v>0.45783255245467513</v>
      </c>
      <c r="Q2170" s="16">
        <v>730.24199999999996</v>
      </c>
    </row>
    <row r="2171" spans="1:17" x14ac:dyDescent="0.2">
      <c r="A2171" s="39">
        <f t="shared" si="101"/>
        <v>44216</v>
      </c>
      <c r="B2171" s="16">
        <v>0</v>
      </c>
      <c r="C2171" s="16">
        <v>82.277000000000001</v>
      </c>
      <c r="D2171" s="16">
        <v>24.707000000000001</v>
      </c>
      <c r="E2171" s="16">
        <v>22.48</v>
      </c>
      <c r="F2171" s="16">
        <v>28.29</v>
      </c>
      <c r="G2171" s="16">
        <v>5.0819999999999999</v>
      </c>
      <c r="H2171" s="16">
        <v>14.9</v>
      </c>
      <c r="I2171" s="16">
        <v>38.100999999999999</v>
      </c>
      <c r="J2171" s="38">
        <v>5.335</v>
      </c>
      <c r="K2171" s="16">
        <v>21.954000000000001</v>
      </c>
      <c r="L2171" s="16">
        <v>22.396999999999998</v>
      </c>
      <c r="M2171" s="120">
        <v>47.472669510379667</v>
      </c>
      <c r="N2171" s="16">
        <f t="shared" si="99"/>
        <v>2.1623699330591082</v>
      </c>
      <c r="O2171" s="16">
        <v>11.047000000000001</v>
      </c>
      <c r="P2171" s="124">
        <f t="shared" si="100"/>
        <v>0.5031884850141205</v>
      </c>
      <c r="Q2171" s="16">
        <v>729.86699999999996</v>
      </c>
    </row>
    <row r="2172" spans="1:17" x14ac:dyDescent="0.2">
      <c r="A2172" s="39">
        <f t="shared" si="101"/>
        <v>44217</v>
      </c>
      <c r="B2172" s="16">
        <v>0</v>
      </c>
      <c r="C2172" s="16">
        <v>81.227000000000004</v>
      </c>
      <c r="D2172" s="16">
        <v>24.602</v>
      </c>
      <c r="E2172" s="16">
        <v>22.38</v>
      </c>
      <c r="F2172" s="16">
        <v>28.42</v>
      </c>
      <c r="G2172" s="16">
        <v>4.2869999999999999</v>
      </c>
      <c r="H2172" s="16">
        <v>12.72</v>
      </c>
      <c r="I2172" s="16">
        <v>33.759</v>
      </c>
      <c r="J2172" s="38">
        <v>5.6360000000000001</v>
      </c>
      <c r="K2172" s="16">
        <v>22.977</v>
      </c>
      <c r="L2172" s="16">
        <v>22.536000000000001</v>
      </c>
      <c r="M2172" s="120">
        <v>49.238599731987101</v>
      </c>
      <c r="N2172" s="16">
        <f t="shared" si="99"/>
        <v>2.1429516356350744</v>
      </c>
      <c r="O2172" s="16">
        <v>12.202</v>
      </c>
      <c r="P2172" s="124">
        <f t="shared" si="100"/>
        <v>0.5310527919223571</v>
      </c>
      <c r="Q2172" s="16">
        <v>729.88800000000003</v>
      </c>
    </row>
    <row r="2173" spans="1:17" x14ac:dyDescent="0.2">
      <c r="A2173" s="39">
        <f t="shared" si="101"/>
        <v>44218</v>
      </c>
      <c r="B2173" s="16">
        <v>0</v>
      </c>
      <c r="C2173" s="16">
        <v>83.543000000000006</v>
      </c>
      <c r="D2173" s="16">
        <v>24.353999999999999</v>
      </c>
      <c r="E2173" s="16">
        <v>22.14</v>
      </c>
      <c r="F2173" s="16">
        <v>29.24</v>
      </c>
      <c r="G2173" s="16">
        <v>2.9209999999999998</v>
      </c>
      <c r="H2173" s="16">
        <v>8.4499999999999993</v>
      </c>
      <c r="I2173" s="16">
        <v>9.2059999999999995</v>
      </c>
      <c r="J2173" s="38">
        <v>4.1239999999999997</v>
      </c>
      <c r="K2173" s="16">
        <v>17.111000000000001</v>
      </c>
      <c r="L2173" s="16">
        <v>22.585000000000001</v>
      </c>
      <c r="M2173" s="120">
        <v>36.885555383715491</v>
      </c>
      <c r="N2173" s="16">
        <f t="shared" si="99"/>
        <v>2.1556633384206352</v>
      </c>
      <c r="O2173" s="16">
        <v>7.9880000000000004</v>
      </c>
      <c r="P2173" s="124">
        <f t="shared" si="100"/>
        <v>0.46683420022207939</v>
      </c>
      <c r="Q2173" s="16">
        <v>730.26700000000005</v>
      </c>
    </row>
    <row r="2174" spans="1:17" x14ac:dyDescent="0.2">
      <c r="A2174" s="39">
        <f t="shared" si="101"/>
        <v>44219</v>
      </c>
      <c r="B2174" s="16">
        <v>2.032</v>
      </c>
      <c r="C2174" s="16">
        <v>90.481999999999999</v>
      </c>
      <c r="D2174" s="16">
        <v>23.541</v>
      </c>
      <c r="E2174" s="16">
        <v>22.14</v>
      </c>
      <c r="F2174" s="16">
        <v>27.84</v>
      </c>
      <c r="G2174" s="16">
        <v>3.5950000000000002</v>
      </c>
      <c r="H2174" s="16">
        <v>8.66</v>
      </c>
      <c r="I2174" s="16">
        <v>7.0330000000000004</v>
      </c>
      <c r="J2174" s="38">
        <v>2.3290000000000002</v>
      </c>
      <c r="K2174" s="16">
        <v>10.039</v>
      </c>
      <c r="L2174" s="16">
        <v>22.536000000000001</v>
      </c>
      <c r="M2174" s="120">
        <v>22.144759794955448</v>
      </c>
      <c r="N2174" s="16">
        <f t="shared" si="99"/>
        <v>2.2058730745049755</v>
      </c>
      <c r="O2174" s="16">
        <v>3.8530000000000002</v>
      </c>
      <c r="P2174" s="124">
        <f t="shared" si="100"/>
        <v>0.38380316764617994</v>
      </c>
      <c r="Q2174" s="16">
        <v>730.54200000000003</v>
      </c>
    </row>
    <row r="2175" spans="1:17" x14ac:dyDescent="0.2">
      <c r="A2175" s="39">
        <f t="shared" si="101"/>
        <v>44220</v>
      </c>
      <c r="B2175" s="16">
        <v>0</v>
      </c>
      <c r="C2175" s="16">
        <v>87.384</v>
      </c>
      <c r="D2175" s="16">
        <v>24.242999999999999</v>
      </c>
      <c r="E2175" s="16">
        <v>21.97</v>
      </c>
      <c r="F2175" s="16">
        <v>28.63</v>
      </c>
      <c r="G2175" s="16">
        <v>3.8079999999999998</v>
      </c>
      <c r="H2175" s="16">
        <v>10.82</v>
      </c>
      <c r="I2175" s="16">
        <v>359.41800000000001</v>
      </c>
      <c r="J2175" s="38">
        <v>4.0629999999999997</v>
      </c>
      <c r="K2175" s="16">
        <v>17.152999999999999</v>
      </c>
      <c r="L2175" s="16">
        <v>22.622</v>
      </c>
      <c r="M2175" s="120">
        <v>36.930828999651808</v>
      </c>
      <c r="N2175" s="16">
        <f t="shared" si="99"/>
        <v>2.1530244854924394</v>
      </c>
      <c r="O2175" s="16">
        <v>7.9429999999999996</v>
      </c>
      <c r="P2175" s="124">
        <f t="shared" si="100"/>
        <v>0.46306768495306944</v>
      </c>
      <c r="Q2175" s="16">
        <v>730.10400000000004</v>
      </c>
    </row>
    <row r="2176" spans="1:17" x14ac:dyDescent="0.2">
      <c r="A2176" s="39">
        <f t="shared" si="101"/>
        <v>44221</v>
      </c>
      <c r="B2176" s="16">
        <v>0</v>
      </c>
      <c r="C2176" s="16">
        <v>81.259</v>
      </c>
      <c r="D2176" s="16">
        <v>24.719000000000001</v>
      </c>
      <c r="E2176" s="16">
        <v>22.51</v>
      </c>
      <c r="F2176" s="16">
        <v>28.7</v>
      </c>
      <c r="G2176" s="16">
        <v>4.0860000000000003</v>
      </c>
      <c r="H2176" s="16">
        <v>12.8</v>
      </c>
      <c r="I2176" s="16">
        <v>18.998999999999999</v>
      </c>
      <c r="J2176" s="38">
        <v>5.2069999999999999</v>
      </c>
      <c r="K2176" s="16">
        <v>20.952999999999999</v>
      </c>
      <c r="L2176" s="16">
        <v>22.783999999999999</v>
      </c>
      <c r="M2176" s="120">
        <v>45.135721487773964</v>
      </c>
      <c r="N2176" s="16">
        <f t="shared" si="99"/>
        <v>2.1541412441069996</v>
      </c>
      <c r="O2176" s="16">
        <v>11.663</v>
      </c>
      <c r="P2176" s="124">
        <f t="shared" si="100"/>
        <v>0.55662673602825374</v>
      </c>
      <c r="Q2176" s="16">
        <v>729.4</v>
      </c>
    </row>
    <row r="2177" spans="1:31" x14ac:dyDescent="0.2">
      <c r="A2177" s="39">
        <f t="shared" si="101"/>
        <v>44222</v>
      </c>
      <c r="B2177" s="16">
        <v>0</v>
      </c>
      <c r="C2177" s="16">
        <v>85.488</v>
      </c>
      <c r="D2177" s="16">
        <v>24.43</v>
      </c>
      <c r="E2177" s="16">
        <v>22.28</v>
      </c>
      <c r="F2177" s="16">
        <v>29.62</v>
      </c>
      <c r="G2177" s="16">
        <v>4.08</v>
      </c>
      <c r="H2177" s="16">
        <v>10.11</v>
      </c>
      <c r="I2177" s="16">
        <v>7.8E-2</v>
      </c>
      <c r="J2177" s="38">
        <v>4.7450000000000001</v>
      </c>
      <c r="K2177" s="16">
        <v>19.928000000000001</v>
      </c>
      <c r="L2177" s="16">
        <v>22.818000000000001</v>
      </c>
      <c r="M2177" s="120">
        <v>42.919733507746187</v>
      </c>
      <c r="N2177" s="16">
        <f t="shared" si="99"/>
        <v>2.1537401398909166</v>
      </c>
      <c r="O2177" s="16">
        <v>9.7070000000000007</v>
      </c>
      <c r="P2177" s="124">
        <f t="shared" si="100"/>
        <v>0.48710357286230432</v>
      </c>
      <c r="Q2177" s="16">
        <v>729.57100000000003</v>
      </c>
    </row>
    <row r="2178" spans="1:31" x14ac:dyDescent="0.2">
      <c r="A2178" s="39">
        <f t="shared" si="101"/>
        <v>44223</v>
      </c>
      <c r="B2178" s="16">
        <v>0</v>
      </c>
      <c r="C2178" s="16">
        <v>87.245000000000005</v>
      </c>
      <c r="D2178" s="16">
        <v>24.352</v>
      </c>
      <c r="E2178" s="16">
        <v>22.11</v>
      </c>
      <c r="F2178" s="16">
        <v>28.35</v>
      </c>
      <c r="G2178" s="16">
        <v>3.4489999999999998</v>
      </c>
      <c r="H2178" s="16">
        <v>8.84</v>
      </c>
      <c r="I2178" s="16">
        <v>350.572</v>
      </c>
      <c r="J2178" s="38">
        <v>4.4489999999999998</v>
      </c>
      <c r="K2178" s="16">
        <v>19.324999999999999</v>
      </c>
      <c r="L2178" s="16">
        <v>22.837</v>
      </c>
      <c r="M2178" s="120">
        <v>41.892696346229116</v>
      </c>
      <c r="N2178" s="16">
        <f t="shared" si="99"/>
        <v>2.1677979998048702</v>
      </c>
      <c r="O2178" s="16">
        <v>9.5890000000000004</v>
      </c>
      <c r="P2178" s="124">
        <f t="shared" si="100"/>
        <v>0.49619663648124196</v>
      </c>
      <c r="Q2178" s="16">
        <v>729.87900000000002</v>
      </c>
    </row>
    <row r="2179" spans="1:31" x14ac:dyDescent="0.2">
      <c r="A2179" s="39">
        <f t="shared" si="101"/>
        <v>44224</v>
      </c>
      <c r="B2179" s="16">
        <v>0</v>
      </c>
      <c r="C2179" s="16">
        <v>79.951999999999998</v>
      </c>
      <c r="D2179" s="16">
        <v>24.510999999999999</v>
      </c>
      <c r="E2179" s="16">
        <v>22.18</v>
      </c>
      <c r="F2179" s="16">
        <v>29.11</v>
      </c>
      <c r="G2179" s="16">
        <v>4.141</v>
      </c>
      <c r="H2179" s="16">
        <v>10.9</v>
      </c>
      <c r="I2179" s="16">
        <v>13.769</v>
      </c>
      <c r="J2179" s="38">
        <v>5.4409999999999998</v>
      </c>
      <c r="K2179" s="16">
        <v>21.323</v>
      </c>
      <c r="L2179" s="16">
        <v>23.045999999999999</v>
      </c>
      <c r="M2179" s="120">
        <v>45.609971254709883</v>
      </c>
      <c r="N2179" s="16">
        <f t="shared" si="99"/>
        <v>2.1390034823763018</v>
      </c>
      <c r="O2179" s="16">
        <v>10.715</v>
      </c>
      <c r="P2179" s="124">
        <f t="shared" si="100"/>
        <v>0.50250902781034557</v>
      </c>
      <c r="Q2179" s="16">
        <v>730.95399999999995</v>
      </c>
    </row>
    <row r="2180" spans="1:31" x14ac:dyDescent="0.2">
      <c r="A2180" s="39">
        <f t="shared" si="101"/>
        <v>44225</v>
      </c>
      <c r="B2180" s="16">
        <v>0.63500000000000001</v>
      </c>
      <c r="C2180" s="16">
        <v>83.656000000000006</v>
      </c>
      <c r="D2180" s="16">
        <v>23.515000000000001</v>
      </c>
      <c r="E2180" s="16">
        <v>21.67</v>
      </c>
      <c r="F2180" s="16">
        <v>27.26</v>
      </c>
      <c r="G2180" s="16">
        <v>4.5220000000000002</v>
      </c>
      <c r="H2180" s="16">
        <v>12.07</v>
      </c>
      <c r="I2180" s="16">
        <v>9.1110000000000007</v>
      </c>
      <c r="J2180" s="38">
        <v>4.3230000000000004</v>
      </c>
      <c r="K2180" s="16">
        <v>17.783000000000001</v>
      </c>
      <c r="L2180" s="16">
        <v>23.123999999999999</v>
      </c>
      <c r="M2180" s="120">
        <v>38.195120644682461</v>
      </c>
      <c r="N2180" s="16">
        <f t="shared" si="99"/>
        <v>2.1478446069101085</v>
      </c>
      <c r="O2180" s="16">
        <v>8.7880000000000003</v>
      </c>
      <c r="P2180" s="124">
        <f t="shared" si="100"/>
        <v>0.49417983467356463</v>
      </c>
      <c r="Q2180" s="16">
        <v>730.50400000000002</v>
      </c>
    </row>
    <row r="2181" spans="1:31" x14ac:dyDescent="0.2">
      <c r="A2181" s="39">
        <f t="shared" si="101"/>
        <v>44226</v>
      </c>
      <c r="B2181" s="16">
        <v>0</v>
      </c>
      <c r="C2181" s="16">
        <v>79.317999999999998</v>
      </c>
      <c r="D2181" s="16">
        <v>24.19</v>
      </c>
      <c r="E2181" s="16">
        <v>21.97</v>
      </c>
      <c r="F2181" s="16">
        <v>28.59</v>
      </c>
      <c r="G2181" s="16">
        <v>4.8710000000000004</v>
      </c>
      <c r="H2181" s="16">
        <v>14.86</v>
      </c>
      <c r="I2181" s="16">
        <v>23.79</v>
      </c>
      <c r="J2181" s="38">
        <v>5.9169999999999998</v>
      </c>
      <c r="K2181" s="16">
        <v>23.132999999999999</v>
      </c>
      <c r="L2181" s="16">
        <v>23.268000000000001</v>
      </c>
      <c r="M2181" s="120">
        <v>49.014478053096276</v>
      </c>
      <c r="N2181" s="16">
        <f t="shared" si="99"/>
        <v>2.1188120024681742</v>
      </c>
      <c r="O2181" s="16">
        <v>11.849</v>
      </c>
      <c r="P2181" s="124">
        <f t="shared" si="100"/>
        <v>0.51221199152725549</v>
      </c>
      <c r="Q2181" s="16">
        <v>729.87099999999998</v>
      </c>
    </row>
    <row r="2182" spans="1:31" ht="15.75" x14ac:dyDescent="0.25">
      <c r="A2182" s="39">
        <f t="shared" si="101"/>
        <v>44227</v>
      </c>
      <c r="B2182" s="16">
        <v>0</v>
      </c>
      <c r="C2182" s="16">
        <v>86.188999999999993</v>
      </c>
      <c r="D2182" s="16">
        <v>24.206</v>
      </c>
      <c r="E2182" s="16">
        <v>21.91</v>
      </c>
      <c r="F2182" s="16">
        <v>28.63</v>
      </c>
      <c r="G2182" s="16">
        <v>3.794</v>
      </c>
      <c r="H2182" s="16">
        <v>10.41</v>
      </c>
      <c r="I2182" s="16">
        <v>352.19299999999998</v>
      </c>
      <c r="J2182" s="38">
        <v>4.782</v>
      </c>
      <c r="K2182" s="16">
        <v>20.478999999999999</v>
      </c>
      <c r="L2182" s="16">
        <v>23.143000000000001</v>
      </c>
      <c r="M2182" s="120">
        <v>44.022284295844067</v>
      </c>
      <c r="N2182" s="16">
        <f t="shared" si="99"/>
        <v>2.149630562812836</v>
      </c>
      <c r="O2182" s="16">
        <v>10.364000000000001</v>
      </c>
      <c r="P2182" s="124">
        <f t="shared" si="100"/>
        <v>0.50607939840812544</v>
      </c>
      <c r="Q2182" s="16">
        <v>729.37099999999998</v>
      </c>
      <c r="T2182" s="5"/>
      <c r="U2182" s="5"/>
      <c r="V2182" s="5"/>
      <c r="W2182" s="5"/>
      <c r="X2182" s="5"/>
      <c r="Y2182" s="5"/>
      <c r="Z2182" s="5"/>
      <c r="AA2182" s="5"/>
      <c r="AB2182" s="5"/>
      <c r="AC2182" s="5"/>
      <c r="AD2182" s="5"/>
      <c r="AE2182" s="5"/>
    </row>
    <row r="2183" spans="1:31" x14ac:dyDescent="0.2">
      <c r="A2183" s="39">
        <f t="shared" si="101"/>
        <v>44228</v>
      </c>
      <c r="B2183" s="16">
        <v>0</v>
      </c>
      <c r="C2183" s="16">
        <v>86.887</v>
      </c>
      <c r="D2183" s="16">
        <v>24.670999999999999</v>
      </c>
      <c r="E2183" s="16">
        <v>22.55</v>
      </c>
      <c r="F2183" s="16">
        <v>28.94</v>
      </c>
      <c r="G2183" s="16">
        <v>5.3920000000000003</v>
      </c>
      <c r="H2183" s="16">
        <v>10.94</v>
      </c>
      <c r="I2183" s="16">
        <v>355.548</v>
      </c>
      <c r="J2183" s="38">
        <v>5.1509999999999998</v>
      </c>
      <c r="K2183" s="16">
        <v>21.486999999999998</v>
      </c>
      <c r="L2183" s="16">
        <v>23.177</v>
      </c>
      <c r="M2183" s="120">
        <v>46.530995578910442</v>
      </c>
      <c r="N2183" s="16">
        <f t="shared" si="99"/>
        <v>2.1655417498445777</v>
      </c>
      <c r="O2183" s="16">
        <v>11.695</v>
      </c>
      <c r="P2183" s="124">
        <f t="shared" si="100"/>
        <v>0.54428258947270447</v>
      </c>
      <c r="Q2183" s="16">
        <v>729.83299999999997</v>
      </c>
      <c r="T2183" s="1"/>
      <c r="U2183" s="1"/>
      <c r="V2183" s="1"/>
      <c r="W2183" s="1"/>
      <c r="X2183" s="1"/>
      <c r="Y2183" s="1"/>
      <c r="Z2183" s="1"/>
      <c r="AA2183" s="1"/>
      <c r="AB2183" s="1"/>
      <c r="AC2183" s="1"/>
      <c r="AD2183" s="1"/>
      <c r="AE2183" s="1"/>
    </row>
    <row r="2184" spans="1:31" x14ac:dyDescent="0.2">
      <c r="A2184" s="39">
        <f t="shared" si="101"/>
        <v>44229</v>
      </c>
      <c r="B2184" s="16">
        <v>0.254</v>
      </c>
      <c r="C2184" s="16">
        <v>88.542000000000002</v>
      </c>
      <c r="D2184" s="16">
        <v>24.611999999999998</v>
      </c>
      <c r="E2184" s="16">
        <v>22.58</v>
      </c>
      <c r="F2184" s="16">
        <v>28.49</v>
      </c>
      <c r="G2184" s="16">
        <v>4.931</v>
      </c>
      <c r="H2184" s="16">
        <v>11.86</v>
      </c>
      <c r="I2184" s="16">
        <v>356.72699999999998</v>
      </c>
      <c r="J2184" s="38">
        <v>4.8970000000000002</v>
      </c>
      <c r="K2184" s="16">
        <v>21.651</v>
      </c>
      <c r="L2184" s="16">
        <v>23.155000000000001</v>
      </c>
      <c r="M2184" s="120">
        <v>46.489005164129814</v>
      </c>
      <c r="N2184" s="16">
        <f t="shared" si="99"/>
        <v>2.147198982223907</v>
      </c>
      <c r="O2184" s="16">
        <v>12.407999999999999</v>
      </c>
      <c r="P2184" s="124">
        <f t="shared" si="100"/>
        <v>0.57309131217957598</v>
      </c>
      <c r="Q2184" s="16">
        <v>729.92499999999995</v>
      </c>
      <c r="T2184" s="1"/>
      <c r="U2184" s="1"/>
      <c r="V2184" s="1"/>
      <c r="W2184" s="1"/>
      <c r="X2184" s="1"/>
      <c r="Y2184" s="1"/>
      <c r="Z2184" s="1"/>
      <c r="AA2184" s="1"/>
      <c r="AB2184" s="1"/>
      <c r="AC2184" s="1"/>
      <c r="AD2184" s="1"/>
      <c r="AE2184" s="1"/>
    </row>
    <row r="2185" spans="1:31" x14ac:dyDescent="0.2">
      <c r="A2185" s="39">
        <f t="shared" si="101"/>
        <v>44230</v>
      </c>
      <c r="B2185" s="16">
        <v>0</v>
      </c>
      <c r="C2185" s="16">
        <v>82.016999999999996</v>
      </c>
      <c r="D2185" s="16">
        <v>24.507000000000001</v>
      </c>
      <c r="E2185" s="16">
        <v>22.25</v>
      </c>
      <c r="F2185" s="16">
        <v>28.76</v>
      </c>
      <c r="G2185" s="16">
        <v>4.7460000000000004</v>
      </c>
      <c r="H2185" s="16">
        <v>14.03</v>
      </c>
      <c r="I2185" s="16">
        <v>28.148</v>
      </c>
      <c r="J2185" s="38">
        <v>4.9039999999999999</v>
      </c>
      <c r="K2185" s="16">
        <v>18.672999999999998</v>
      </c>
      <c r="L2185" s="16">
        <v>23.4</v>
      </c>
      <c r="M2185" s="120">
        <v>39.761985196218788</v>
      </c>
      <c r="N2185" s="16">
        <f t="shared" si="99"/>
        <v>2.1293838802666305</v>
      </c>
      <c r="O2185" s="16">
        <v>10.391999999999999</v>
      </c>
      <c r="P2185" s="124">
        <f t="shared" si="100"/>
        <v>0.55652546457451935</v>
      </c>
      <c r="Q2185" s="16">
        <v>730.05799999999999</v>
      </c>
      <c r="T2185" s="1"/>
      <c r="U2185" s="1"/>
      <c r="V2185" s="1"/>
      <c r="W2185" s="1"/>
      <c r="X2185" s="1"/>
      <c r="Y2185" s="1"/>
      <c r="Z2185" s="1"/>
      <c r="AA2185" s="1"/>
      <c r="AB2185" s="1"/>
      <c r="AC2185" s="1"/>
      <c r="AD2185" s="1"/>
      <c r="AE2185" s="1"/>
    </row>
    <row r="2186" spans="1:31" x14ac:dyDescent="0.2">
      <c r="A2186" s="39">
        <f t="shared" si="101"/>
        <v>44231</v>
      </c>
      <c r="B2186" s="16">
        <v>0</v>
      </c>
      <c r="C2186" s="16">
        <v>87.331999999999994</v>
      </c>
      <c r="D2186" s="16">
        <v>24.35</v>
      </c>
      <c r="E2186" s="16">
        <v>22.24</v>
      </c>
      <c r="F2186" s="16">
        <v>28.9</v>
      </c>
      <c r="G2186" s="16">
        <v>4.2850000000000001</v>
      </c>
      <c r="H2186" s="16">
        <v>10.74</v>
      </c>
      <c r="I2186" s="16">
        <v>359.012</v>
      </c>
      <c r="J2186" s="38">
        <v>4.2729999999999997</v>
      </c>
      <c r="K2186" s="16">
        <v>18.062000000000001</v>
      </c>
      <c r="L2186" s="16">
        <v>23.384</v>
      </c>
      <c r="M2186" s="120">
        <v>38.716372028162951</v>
      </c>
      <c r="N2186" s="16">
        <f t="shared" si="99"/>
        <v>2.1435262998650728</v>
      </c>
      <c r="O2186" s="16">
        <v>9.44</v>
      </c>
      <c r="P2186" s="124">
        <f t="shared" si="100"/>
        <v>0.52264422544568701</v>
      </c>
      <c r="Q2186" s="16">
        <v>730.62099999999998</v>
      </c>
      <c r="T2186" s="1"/>
      <c r="U2186" s="1"/>
      <c r="V2186" s="1"/>
      <c r="W2186" s="1"/>
      <c r="X2186" s="1"/>
      <c r="Y2186" s="1"/>
      <c r="Z2186" s="1"/>
      <c r="AA2186" s="1"/>
      <c r="AB2186" s="1"/>
      <c r="AC2186" s="1"/>
      <c r="AD2186" s="1"/>
      <c r="AE2186" s="1"/>
    </row>
    <row r="2187" spans="1:31" x14ac:dyDescent="0.2">
      <c r="A2187" s="39">
        <f t="shared" si="101"/>
        <v>44232</v>
      </c>
      <c r="B2187" s="16">
        <v>0</v>
      </c>
      <c r="C2187" s="16">
        <v>92.093999999999994</v>
      </c>
      <c r="D2187" s="16">
        <v>24.241</v>
      </c>
      <c r="E2187" s="16">
        <v>22.48</v>
      </c>
      <c r="F2187" s="16">
        <v>27.57</v>
      </c>
      <c r="G2187" s="16">
        <v>4.2960000000000003</v>
      </c>
      <c r="H2187" s="16">
        <v>10.11</v>
      </c>
      <c r="I2187" s="16">
        <v>340.38400000000001</v>
      </c>
      <c r="J2187" s="38">
        <v>3.4329999999999998</v>
      </c>
      <c r="K2187" s="16">
        <v>15.225</v>
      </c>
      <c r="L2187" s="16">
        <v>23.347999999999999</v>
      </c>
      <c r="M2187" s="120">
        <v>32.659211496042445</v>
      </c>
      <c r="N2187" s="16">
        <f t="shared" ref="N2187:N2250" si="102">M2187/K2187</f>
        <v>2.1451042033525418</v>
      </c>
      <c r="O2187" s="16">
        <v>8.3740000000000006</v>
      </c>
      <c r="P2187" s="124">
        <f t="shared" si="100"/>
        <v>0.55001642036124798</v>
      </c>
      <c r="Q2187" s="16">
        <v>730.154</v>
      </c>
      <c r="T2187" s="1"/>
      <c r="U2187" s="1"/>
      <c r="V2187" s="1"/>
      <c r="W2187" s="1"/>
      <c r="X2187" s="1"/>
      <c r="Y2187" s="1"/>
      <c r="Z2187" s="1"/>
      <c r="AA2187" s="1"/>
      <c r="AB2187" s="1"/>
      <c r="AC2187" s="1"/>
      <c r="AD2187" s="1"/>
      <c r="AE2187" s="1"/>
    </row>
    <row r="2188" spans="1:31" x14ac:dyDescent="0.2">
      <c r="A2188" s="39">
        <f t="shared" si="101"/>
        <v>44233</v>
      </c>
      <c r="B2188" s="16">
        <v>0</v>
      </c>
      <c r="C2188" s="16">
        <v>95.626999999999995</v>
      </c>
      <c r="D2188" s="16">
        <v>24.023</v>
      </c>
      <c r="E2188" s="16">
        <v>22.65</v>
      </c>
      <c r="F2188" s="16">
        <v>27.88</v>
      </c>
      <c r="G2188" s="16">
        <v>3.5990000000000002</v>
      </c>
      <c r="H2188" s="16">
        <v>8.94</v>
      </c>
      <c r="I2188" s="16">
        <v>333.73700000000002</v>
      </c>
      <c r="J2188" s="38">
        <v>2.556</v>
      </c>
      <c r="K2188" s="16">
        <v>12.185</v>
      </c>
      <c r="L2188" s="16">
        <v>23.341999999999999</v>
      </c>
      <c r="M2188" s="120">
        <v>26.001225152431253</v>
      </c>
      <c r="N2188" s="16">
        <f t="shared" si="102"/>
        <v>2.1338715759073659</v>
      </c>
      <c r="O2188" s="16">
        <v>7.1550000000000002</v>
      </c>
      <c r="P2188" s="124">
        <f t="shared" si="100"/>
        <v>0.58719737382027082</v>
      </c>
      <c r="Q2188" s="16">
        <v>729.971</v>
      </c>
      <c r="T2188" s="1"/>
      <c r="U2188" s="1"/>
      <c r="V2188" s="1"/>
      <c r="W2188" s="1"/>
      <c r="X2188" s="1"/>
      <c r="Y2188" s="1"/>
      <c r="Z2188" s="1"/>
      <c r="AA2188" s="1"/>
      <c r="AB2188" s="1"/>
      <c r="AC2188" s="1"/>
      <c r="AD2188" s="1"/>
      <c r="AE2188" s="1"/>
    </row>
    <row r="2189" spans="1:31" x14ac:dyDescent="0.2">
      <c r="A2189" s="39">
        <f t="shared" si="101"/>
        <v>44234</v>
      </c>
      <c r="B2189" s="16">
        <v>0</v>
      </c>
      <c r="C2189" s="16">
        <v>86.608000000000004</v>
      </c>
      <c r="D2189" s="16">
        <v>24.420999999999999</v>
      </c>
      <c r="E2189" s="16">
        <v>22.01</v>
      </c>
      <c r="F2189" s="16">
        <v>28.59</v>
      </c>
      <c r="G2189" s="16">
        <v>4.133</v>
      </c>
      <c r="H2189" s="16">
        <v>10.050000000000001</v>
      </c>
      <c r="I2189" s="16">
        <v>0.95199999999999996</v>
      </c>
      <c r="J2189" s="38">
        <v>5.452</v>
      </c>
      <c r="K2189" s="16">
        <v>23.834</v>
      </c>
      <c r="L2189" s="16">
        <v>23.603999999999999</v>
      </c>
      <c r="M2189" s="120">
        <v>51.46063571414377</v>
      </c>
      <c r="N2189" s="16">
        <f t="shared" si="102"/>
        <v>2.159127117317436</v>
      </c>
      <c r="O2189" s="16">
        <v>12.326000000000001</v>
      </c>
      <c r="P2189" s="124">
        <f t="shared" si="100"/>
        <v>0.51716035915079306</v>
      </c>
      <c r="Q2189" s="16">
        <v>729.721</v>
      </c>
      <c r="T2189" s="1"/>
      <c r="U2189" s="1"/>
      <c r="V2189" s="1"/>
      <c r="W2189" s="1"/>
      <c r="X2189" s="1"/>
      <c r="Y2189" s="1"/>
      <c r="Z2189" s="1"/>
      <c r="AA2189" s="1"/>
      <c r="AB2189" s="1"/>
      <c r="AC2189" s="1"/>
      <c r="AD2189" s="1"/>
      <c r="AE2189" s="1"/>
    </row>
    <row r="2190" spans="1:31" x14ac:dyDescent="0.2">
      <c r="A2190" s="39">
        <f t="shared" si="101"/>
        <v>44235</v>
      </c>
      <c r="B2190" s="16">
        <v>1.27</v>
      </c>
      <c r="C2190" s="16">
        <v>91.356999999999999</v>
      </c>
      <c r="D2190" s="16">
        <v>23.821999999999999</v>
      </c>
      <c r="E2190" s="16">
        <v>22.11</v>
      </c>
      <c r="F2190" s="16">
        <v>28.46</v>
      </c>
      <c r="G2190" s="16">
        <v>3.5840000000000001</v>
      </c>
      <c r="H2190" s="16">
        <v>7.27</v>
      </c>
      <c r="I2190" s="16">
        <v>6.032</v>
      </c>
      <c r="J2190" s="38">
        <v>2.9089999999999998</v>
      </c>
      <c r="K2190" s="16">
        <v>13.14</v>
      </c>
      <c r="L2190" s="16">
        <v>23.553999999999998</v>
      </c>
      <c r="M2190" s="120">
        <v>28.629600477619366</v>
      </c>
      <c r="N2190" s="16">
        <f t="shared" si="102"/>
        <v>2.1788128217366336</v>
      </c>
      <c r="O2190" s="16">
        <v>5.82</v>
      </c>
      <c r="P2190" s="124">
        <f t="shared" si="100"/>
        <v>0.44292237442922372</v>
      </c>
      <c r="Q2190" s="16">
        <v>730.37900000000002</v>
      </c>
      <c r="T2190" s="1"/>
      <c r="U2190" s="1"/>
      <c r="V2190" s="1"/>
      <c r="W2190" s="1"/>
      <c r="X2190" s="1"/>
      <c r="Y2190" s="1"/>
      <c r="Z2190" s="1"/>
      <c r="AA2190" s="1"/>
      <c r="AB2190" s="1"/>
      <c r="AC2190" s="1"/>
      <c r="AD2190" s="1"/>
      <c r="AE2190" s="1"/>
    </row>
    <row r="2191" spans="1:31" x14ac:dyDescent="0.2">
      <c r="A2191" s="39">
        <f t="shared" si="101"/>
        <v>44236</v>
      </c>
      <c r="B2191" s="16">
        <v>0</v>
      </c>
      <c r="C2191" s="16">
        <v>82.861999999999995</v>
      </c>
      <c r="D2191" s="16">
        <v>24.481999999999999</v>
      </c>
      <c r="E2191" s="16">
        <v>21.87</v>
      </c>
      <c r="F2191" s="16">
        <v>29.72</v>
      </c>
      <c r="G2191" s="16">
        <v>3.532</v>
      </c>
      <c r="H2191" s="16">
        <v>9.43</v>
      </c>
      <c r="I2191" s="16">
        <v>16.004000000000001</v>
      </c>
      <c r="J2191" s="38">
        <v>5.0250000000000004</v>
      </c>
      <c r="K2191" s="16">
        <v>19.986000000000001</v>
      </c>
      <c r="L2191" s="16">
        <v>23.847999999999999</v>
      </c>
      <c r="M2191" s="120">
        <v>42.899515900629595</v>
      </c>
      <c r="N2191" s="16">
        <f t="shared" si="102"/>
        <v>2.1464783298623833</v>
      </c>
      <c r="O2191" s="16">
        <v>9.15</v>
      </c>
      <c r="P2191" s="124">
        <f t="shared" si="100"/>
        <v>0.45782047433203243</v>
      </c>
      <c r="Q2191" s="16">
        <v>730.64599999999996</v>
      </c>
      <c r="T2191" s="1"/>
      <c r="U2191" s="1"/>
      <c r="V2191" s="1"/>
      <c r="W2191" s="1"/>
      <c r="X2191" s="1"/>
      <c r="Y2191" s="1"/>
      <c r="Z2191" s="1"/>
      <c r="AA2191" s="1"/>
      <c r="AB2191" s="1"/>
      <c r="AC2191" s="1"/>
      <c r="AD2191" s="1"/>
      <c r="AE2191" s="1"/>
    </row>
    <row r="2192" spans="1:31" x14ac:dyDescent="0.2">
      <c r="A2192" s="39">
        <f t="shared" si="101"/>
        <v>44237</v>
      </c>
      <c r="B2192" s="16">
        <v>0.127</v>
      </c>
      <c r="C2192" s="16">
        <v>93.576999999999998</v>
      </c>
      <c r="D2192" s="16">
        <v>23.116</v>
      </c>
      <c r="E2192" s="16">
        <v>21.63</v>
      </c>
      <c r="F2192" s="16">
        <v>25.69</v>
      </c>
      <c r="G2192" s="16">
        <v>4.266</v>
      </c>
      <c r="H2192" s="16">
        <v>8.84</v>
      </c>
      <c r="I2192" s="16">
        <v>347.64400000000001</v>
      </c>
      <c r="J2192" s="38">
        <v>2.738</v>
      </c>
      <c r="K2192" s="16">
        <v>13.922000000000001</v>
      </c>
      <c r="L2192" s="16">
        <v>23.751999999999999</v>
      </c>
      <c r="M2192" s="120">
        <v>30.291677862670607</v>
      </c>
      <c r="N2192" s="16">
        <f t="shared" si="102"/>
        <v>2.1758136663317487</v>
      </c>
      <c r="O2192" s="16">
        <v>6.093</v>
      </c>
      <c r="P2192" s="124">
        <f t="shared" si="100"/>
        <v>0.43765263611550065</v>
      </c>
      <c r="Q2192" s="16">
        <v>730.65</v>
      </c>
      <c r="T2192" s="1"/>
      <c r="U2192" s="1"/>
      <c r="V2192" s="1"/>
      <c r="W2192" s="1"/>
      <c r="X2192" s="1"/>
      <c r="Y2192" s="1"/>
      <c r="Z2192" s="1"/>
      <c r="AA2192" s="1"/>
      <c r="AB2192" s="1"/>
      <c r="AC2192" s="1"/>
      <c r="AD2192" s="1"/>
      <c r="AE2192" s="1"/>
    </row>
    <row r="2193" spans="1:31" x14ac:dyDescent="0.2">
      <c r="A2193" s="39">
        <f t="shared" si="101"/>
        <v>44238</v>
      </c>
      <c r="B2193" s="16">
        <v>0</v>
      </c>
      <c r="C2193" s="16">
        <v>87.257999999999996</v>
      </c>
      <c r="D2193" s="16">
        <v>23.885999999999999</v>
      </c>
      <c r="E2193" s="16">
        <v>21.73</v>
      </c>
      <c r="F2193" s="16">
        <v>28.29</v>
      </c>
      <c r="G2193" s="16">
        <v>4.2060000000000004</v>
      </c>
      <c r="H2193" s="16">
        <v>10.07</v>
      </c>
      <c r="I2193" s="16">
        <v>346.70400000000001</v>
      </c>
      <c r="J2193" s="38">
        <v>4.8179999999999996</v>
      </c>
      <c r="K2193" s="16">
        <v>21.48</v>
      </c>
      <c r="L2193" s="16">
        <v>23.885999999999999</v>
      </c>
      <c r="M2193" s="120">
        <v>46.107635429887672</v>
      </c>
      <c r="N2193" s="16">
        <f t="shared" si="102"/>
        <v>2.1465379622852732</v>
      </c>
      <c r="O2193" s="16">
        <v>10.718</v>
      </c>
      <c r="P2193" s="124">
        <f t="shared" si="100"/>
        <v>0.49897579143389198</v>
      </c>
      <c r="Q2193" s="16">
        <v>729.64200000000005</v>
      </c>
      <c r="T2193" s="1"/>
      <c r="U2193" s="1"/>
      <c r="V2193" s="1"/>
      <c r="W2193" s="1"/>
      <c r="X2193" s="1"/>
      <c r="Y2193" s="1"/>
      <c r="Z2193" s="1"/>
      <c r="AA2193" s="1"/>
      <c r="AB2193" s="1"/>
      <c r="AC2193" s="1"/>
      <c r="AD2193" s="1"/>
      <c r="AE2193" s="1"/>
    </row>
    <row r="2194" spans="1:31" x14ac:dyDescent="0.2">
      <c r="A2194" s="39">
        <f t="shared" si="101"/>
        <v>44239</v>
      </c>
      <c r="B2194" s="16">
        <v>0</v>
      </c>
      <c r="C2194" s="16">
        <v>84.614999999999995</v>
      </c>
      <c r="D2194" s="16">
        <v>24.096</v>
      </c>
      <c r="E2194" s="16">
        <v>21.9</v>
      </c>
      <c r="F2194" s="16">
        <v>28.35</v>
      </c>
      <c r="G2194" s="16">
        <v>3.786</v>
      </c>
      <c r="H2194" s="16">
        <v>9.31</v>
      </c>
      <c r="I2194" s="16">
        <v>346.60700000000003</v>
      </c>
      <c r="J2194" s="38">
        <v>5.4790000000000001</v>
      </c>
      <c r="K2194" s="16">
        <v>24.271999999999998</v>
      </c>
      <c r="L2194" s="16">
        <v>23.998000000000001</v>
      </c>
      <c r="M2194" s="120">
        <v>52.207909577184168</v>
      </c>
      <c r="N2194" s="16">
        <f t="shared" si="102"/>
        <v>2.1509521084864933</v>
      </c>
      <c r="O2194" s="16">
        <v>12.499000000000001</v>
      </c>
      <c r="P2194" s="124">
        <f t="shared" si="100"/>
        <v>0.51495550428477266</v>
      </c>
      <c r="Q2194" s="16">
        <v>729.45</v>
      </c>
      <c r="T2194" s="1"/>
      <c r="U2194" s="1"/>
      <c r="V2194" s="1"/>
      <c r="W2194" s="1"/>
      <c r="X2194" s="1"/>
      <c r="Y2194" s="1"/>
      <c r="Z2194" s="1"/>
      <c r="AA2194" s="1"/>
      <c r="AB2194" s="1"/>
      <c r="AC2194" s="1"/>
      <c r="AD2194" s="1"/>
      <c r="AE2194" s="1"/>
    </row>
    <row r="2195" spans="1:31" x14ac:dyDescent="0.2">
      <c r="A2195" s="39">
        <f t="shared" si="101"/>
        <v>44240</v>
      </c>
      <c r="B2195" s="16">
        <v>0</v>
      </c>
      <c r="C2195" s="16">
        <v>80.355999999999995</v>
      </c>
      <c r="D2195" s="16">
        <v>24.068999999999999</v>
      </c>
      <c r="E2195" s="16">
        <v>21.29</v>
      </c>
      <c r="F2195" s="16">
        <v>28.56</v>
      </c>
      <c r="G2195" s="16">
        <v>3.6680000000000001</v>
      </c>
      <c r="H2195" s="16">
        <v>8.2899999999999991</v>
      </c>
      <c r="I2195" s="16">
        <v>345.863</v>
      </c>
      <c r="J2195" s="38">
        <v>6.0629999999999997</v>
      </c>
      <c r="K2195" s="16">
        <v>25.352</v>
      </c>
      <c r="L2195" s="16">
        <v>24.228000000000002</v>
      </c>
      <c r="M2195" s="120">
        <v>54.369206337960627</v>
      </c>
      <c r="N2195" s="16">
        <f t="shared" si="102"/>
        <v>2.144572670320315</v>
      </c>
      <c r="O2195" s="16">
        <v>12.423</v>
      </c>
      <c r="P2195" s="124">
        <f t="shared" si="100"/>
        <v>0.49002051120227202</v>
      </c>
      <c r="Q2195" s="16">
        <v>729.78300000000002</v>
      </c>
      <c r="T2195" s="1"/>
      <c r="U2195" s="1"/>
      <c r="V2195" s="1"/>
      <c r="W2195" s="1"/>
      <c r="X2195" s="1"/>
      <c r="Y2195" s="1"/>
      <c r="Z2195" s="1"/>
      <c r="AA2195" s="1"/>
      <c r="AB2195" s="1"/>
      <c r="AC2195" s="1"/>
      <c r="AD2195" s="1"/>
      <c r="AE2195" s="1"/>
    </row>
    <row r="2196" spans="1:31" x14ac:dyDescent="0.2">
      <c r="A2196" s="39">
        <f t="shared" si="101"/>
        <v>44241</v>
      </c>
      <c r="B2196" s="16">
        <v>0</v>
      </c>
      <c r="C2196" s="16">
        <v>87.515000000000001</v>
      </c>
      <c r="D2196" s="16">
        <v>24.231000000000002</v>
      </c>
      <c r="E2196" s="16">
        <v>21.97</v>
      </c>
      <c r="F2196" s="16">
        <v>29.18</v>
      </c>
      <c r="G2196" s="16">
        <v>3.8820000000000001</v>
      </c>
      <c r="H2196" s="16">
        <v>8.66</v>
      </c>
      <c r="I2196" s="16">
        <v>344.85599999999999</v>
      </c>
      <c r="J2196" s="38">
        <v>5.2</v>
      </c>
      <c r="K2196" s="16">
        <v>23.19</v>
      </c>
      <c r="L2196" s="16">
        <v>24.097000000000001</v>
      </c>
      <c r="M2196" s="120">
        <v>50.085147229971817</v>
      </c>
      <c r="N2196" s="16">
        <f t="shared" si="102"/>
        <v>2.1597734898651062</v>
      </c>
      <c r="O2196" s="16">
        <v>11.813000000000001</v>
      </c>
      <c r="P2196" s="124">
        <f t="shared" si="100"/>
        <v>0.50940060370849505</v>
      </c>
      <c r="Q2196" s="16">
        <v>730.85</v>
      </c>
      <c r="T2196" s="1"/>
      <c r="U2196" s="1"/>
      <c r="V2196" s="1"/>
      <c r="W2196" s="1"/>
      <c r="X2196" s="1"/>
      <c r="Y2196" s="1"/>
      <c r="Z2196" s="1"/>
      <c r="AA2196" s="1"/>
      <c r="AB2196" s="1"/>
      <c r="AC2196" s="1"/>
      <c r="AD2196" s="1"/>
      <c r="AE2196" s="1"/>
    </row>
    <row r="2197" spans="1:31" x14ac:dyDescent="0.2">
      <c r="A2197" s="39">
        <f t="shared" si="101"/>
        <v>44242</v>
      </c>
      <c r="B2197" s="16">
        <v>0</v>
      </c>
      <c r="C2197" s="16">
        <v>93.307000000000002</v>
      </c>
      <c r="D2197" s="16">
        <v>23.925000000000001</v>
      </c>
      <c r="E2197" s="16">
        <v>22.38</v>
      </c>
      <c r="F2197" s="16">
        <v>27.36</v>
      </c>
      <c r="G2197" s="16">
        <v>3.8170000000000002</v>
      </c>
      <c r="H2197" s="16">
        <v>9.2899999999999991</v>
      </c>
      <c r="I2197" s="16">
        <v>337.11</v>
      </c>
      <c r="J2197" s="38">
        <v>3.395</v>
      </c>
      <c r="K2197" s="16">
        <v>16.257000000000001</v>
      </c>
      <c r="L2197" s="16">
        <v>24.055</v>
      </c>
      <c r="M2197" s="120">
        <v>34.74438983002522</v>
      </c>
      <c r="N2197" s="16">
        <f t="shared" si="102"/>
        <v>2.1371956591022463</v>
      </c>
      <c r="O2197" s="16">
        <v>8.2810000000000006</v>
      </c>
      <c r="P2197" s="124">
        <f t="shared" si="100"/>
        <v>0.50938057452174446</v>
      </c>
      <c r="Q2197" s="16">
        <v>731.42100000000005</v>
      </c>
      <c r="T2197" s="1"/>
      <c r="U2197" s="1"/>
      <c r="V2197" s="1"/>
      <c r="W2197" s="1"/>
      <c r="X2197" s="1"/>
      <c r="Y2197" s="1"/>
      <c r="Z2197" s="1"/>
      <c r="AA2197" s="1"/>
      <c r="AB2197" s="1"/>
      <c r="AC2197" s="1"/>
      <c r="AD2197" s="1"/>
      <c r="AE2197" s="1"/>
    </row>
    <row r="2198" spans="1:31" x14ac:dyDescent="0.2">
      <c r="A2198" s="39">
        <f t="shared" si="101"/>
        <v>44243</v>
      </c>
      <c r="B2198" s="16">
        <v>0</v>
      </c>
      <c r="C2198" s="16">
        <v>91.912999999999997</v>
      </c>
      <c r="D2198" s="16">
        <v>24.446000000000002</v>
      </c>
      <c r="E2198" s="16">
        <v>22.55</v>
      </c>
      <c r="F2198" s="16">
        <v>29.45</v>
      </c>
      <c r="G2198" s="16">
        <v>2.7050000000000001</v>
      </c>
      <c r="H2198" s="16">
        <v>9.19</v>
      </c>
      <c r="I2198" s="16">
        <v>312.58999999999997</v>
      </c>
      <c r="J2198" s="38">
        <v>4.274</v>
      </c>
      <c r="K2198" s="16">
        <v>19.283999999999999</v>
      </c>
      <c r="L2198" s="16">
        <v>24.111000000000001</v>
      </c>
      <c r="M2198" s="120">
        <v>41.214974507671023</v>
      </c>
      <c r="N2198" s="16">
        <f t="shared" si="102"/>
        <v>2.1372627311590451</v>
      </c>
      <c r="O2198" s="16">
        <v>11.055999999999999</v>
      </c>
      <c r="P2198" s="124">
        <f t="shared" si="100"/>
        <v>0.57332503629952292</v>
      </c>
      <c r="Q2198" s="16">
        <v>731.46699999999998</v>
      </c>
      <c r="T2198" s="1"/>
      <c r="U2198" s="1"/>
      <c r="V2198" s="1"/>
      <c r="W2198" s="1"/>
      <c r="X2198" s="1"/>
      <c r="Y2198" s="1"/>
      <c r="Z2198" s="1"/>
      <c r="AA2198" s="1"/>
      <c r="AB2198" s="1"/>
      <c r="AC2198" s="1"/>
      <c r="AD2198" s="1"/>
      <c r="AE2198" s="1"/>
    </row>
    <row r="2199" spans="1:31" x14ac:dyDescent="0.2">
      <c r="A2199" s="39">
        <f t="shared" si="101"/>
        <v>44244</v>
      </c>
      <c r="B2199" s="16">
        <v>0</v>
      </c>
      <c r="C2199" s="16">
        <v>82.421999999999997</v>
      </c>
      <c r="D2199" s="16">
        <v>24.396000000000001</v>
      </c>
      <c r="E2199" s="16">
        <v>22.01</v>
      </c>
      <c r="F2199" s="16">
        <v>29.69</v>
      </c>
      <c r="G2199" s="16">
        <v>3.468</v>
      </c>
      <c r="H2199" s="16">
        <v>9.15</v>
      </c>
      <c r="I2199" s="16">
        <v>358.32499999999999</v>
      </c>
      <c r="J2199" s="38">
        <v>4.6749999999999998</v>
      </c>
      <c r="K2199" s="16">
        <v>19.125</v>
      </c>
      <c r="L2199" s="16">
        <v>24.388999999999999</v>
      </c>
      <c r="M2199" s="120">
        <v>40.685947121453381</v>
      </c>
      <c r="N2199" s="16">
        <f t="shared" si="102"/>
        <v>2.1273697841282813</v>
      </c>
      <c r="O2199" s="16">
        <v>8.4789999999999992</v>
      </c>
      <c r="P2199" s="124">
        <f t="shared" si="100"/>
        <v>0.44334640522875812</v>
      </c>
      <c r="Q2199" s="16">
        <v>731.27499999999998</v>
      </c>
      <c r="T2199" s="1"/>
      <c r="U2199" s="1"/>
      <c r="V2199" s="1"/>
      <c r="W2199" s="1"/>
      <c r="X2199" s="1"/>
      <c r="Y2199" s="1"/>
      <c r="Z2199" s="1"/>
      <c r="AA2199" s="1"/>
      <c r="AB2199" s="1"/>
      <c r="AC2199" s="1"/>
      <c r="AD2199" s="1"/>
      <c r="AE2199" s="1"/>
    </row>
    <row r="2200" spans="1:31" x14ac:dyDescent="0.2">
      <c r="A2200" s="39">
        <f t="shared" si="101"/>
        <v>44245</v>
      </c>
      <c r="B2200" s="16">
        <v>1.651</v>
      </c>
      <c r="C2200" s="16">
        <v>84.522999999999996</v>
      </c>
      <c r="D2200" s="16">
        <v>24.228999999999999</v>
      </c>
      <c r="E2200" s="16">
        <v>21.87</v>
      </c>
      <c r="F2200" s="16">
        <v>29.14</v>
      </c>
      <c r="G2200" s="16">
        <v>3.5289999999999999</v>
      </c>
      <c r="H2200" s="16">
        <v>8.33</v>
      </c>
      <c r="I2200" s="16">
        <v>350.65</v>
      </c>
      <c r="J2200" s="38">
        <v>4.601</v>
      </c>
      <c r="K2200" s="16">
        <v>19.683</v>
      </c>
      <c r="L2200" s="16">
        <v>24.414999999999999</v>
      </c>
      <c r="M2200" s="120">
        <v>42.302664490537893</v>
      </c>
      <c r="N2200" s="16">
        <f t="shared" si="102"/>
        <v>2.1491980130334754</v>
      </c>
      <c r="O2200" s="16">
        <v>8.9909999999999997</v>
      </c>
      <c r="P2200" s="124">
        <f t="shared" si="100"/>
        <v>0.4567901234567901</v>
      </c>
      <c r="Q2200" s="16">
        <v>731.18299999999999</v>
      </c>
      <c r="T2200" s="1"/>
      <c r="U2200" s="1"/>
      <c r="V2200" s="1"/>
      <c r="W2200" s="1"/>
      <c r="X2200" s="1"/>
      <c r="Y2200" s="1"/>
      <c r="Z2200" s="1"/>
      <c r="AA2200" s="1"/>
      <c r="AB2200" s="1"/>
      <c r="AC2200" s="1"/>
      <c r="AD2200" s="1"/>
      <c r="AE2200" s="1"/>
    </row>
    <row r="2201" spans="1:31" x14ac:dyDescent="0.2">
      <c r="A2201" s="39">
        <f t="shared" si="101"/>
        <v>44246</v>
      </c>
      <c r="B2201" s="16">
        <v>0</v>
      </c>
      <c r="C2201" s="16">
        <v>90.05</v>
      </c>
      <c r="D2201" s="16">
        <v>23.77</v>
      </c>
      <c r="E2201" s="16">
        <v>21.86</v>
      </c>
      <c r="F2201" s="16">
        <v>28.73</v>
      </c>
      <c r="G2201" s="16">
        <v>3.08</v>
      </c>
      <c r="H2201" s="16">
        <v>9.27</v>
      </c>
      <c r="I2201" s="16">
        <v>338.53</v>
      </c>
      <c r="J2201" s="38">
        <v>4.2549999999999999</v>
      </c>
      <c r="K2201" s="16">
        <v>19.469000000000001</v>
      </c>
      <c r="L2201" s="16">
        <v>24.408999999999999</v>
      </c>
      <c r="M2201" s="120">
        <v>41.847249930231975</v>
      </c>
      <c r="N2201" s="16">
        <f t="shared" si="102"/>
        <v>2.1494298592753593</v>
      </c>
      <c r="O2201" s="16">
        <v>11.356</v>
      </c>
      <c r="P2201" s="124">
        <f t="shared" si="100"/>
        <v>0.58328624993579536</v>
      </c>
      <c r="Q2201" s="16">
        <v>731.65</v>
      </c>
      <c r="T2201" s="1"/>
      <c r="U2201" s="1"/>
      <c r="V2201" s="1"/>
      <c r="W2201" s="1"/>
      <c r="X2201" s="1"/>
      <c r="Y2201" s="1"/>
      <c r="Z2201" s="1"/>
      <c r="AA2201" s="1"/>
      <c r="AB2201" s="1"/>
      <c r="AC2201" s="1"/>
      <c r="AD2201" s="1"/>
      <c r="AE2201" s="1"/>
    </row>
    <row r="2202" spans="1:31" x14ac:dyDescent="0.2">
      <c r="A2202" s="39">
        <f t="shared" si="101"/>
        <v>44247</v>
      </c>
      <c r="B2202" s="16">
        <v>14.605</v>
      </c>
      <c r="C2202" s="16">
        <v>87.245999999999995</v>
      </c>
      <c r="D2202" s="16">
        <v>23.687000000000001</v>
      </c>
      <c r="E2202" s="16">
        <v>20.7</v>
      </c>
      <c r="F2202" s="16">
        <v>28.7</v>
      </c>
      <c r="G2202" s="16">
        <v>2.6930000000000001</v>
      </c>
      <c r="H2202" s="16">
        <v>7.82</v>
      </c>
      <c r="I2202" s="16">
        <v>3.4889999999999999</v>
      </c>
      <c r="J2202" s="38">
        <v>2.7869999999999999</v>
      </c>
      <c r="K2202" s="16">
        <v>11.606</v>
      </c>
      <c r="L2202" s="16">
        <v>24.576000000000001</v>
      </c>
      <c r="M2202" s="120">
        <v>25.711785050548333</v>
      </c>
      <c r="N2202" s="16">
        <f t="shared" si="102"/>
        <v>2.2153873040279453</v>
      </c>
      <c r="O2202" s="16">
        <v>5.6020000000000003</v>
      </c>
      <c r="P2202" s="124">
        <f t="shared" si="100"/>
        <v>0.48268137170429093</v>
      </c>
      <c r="Q2202" s="16">
        <v>731.59199999999998</v>
      </c>
      <c r="T2202" s="1"/>
      <c r="U2202" s="1"/>
      <c r="V2202" s="1"/>
      <c r="W2202" s="1"/>
      <c r="X2202" s="1"/>
      <c r="Y2202" s="1"/>
      <c r="Z2202" s="1"/>
      <c r="AA2202" s="1"/>
      <c r="AB2202" s="1"/>
      <c r="AC2202" s="1"/>
      <c r="AD2202" s="1"/>
      <c r="AE2202" s="1"/>
    </row>
    <row r="2203" spans="1:31" x14ac:dyDescent="0.2">
      <c r="A2203" s="39">
        <f t="shared" si="101"/>
        <v>44248</v>
      </c>
      <c r="B2203" s="16">
        <v>0.127</v>
      </c>
      <c r="C2203" s="16">
        <v>78.933000000000007</v>
      </c>
      <c r="D2203" s="16">
        <v>24.463999999999999</v>
      </c>
      <c r="E2203" s="16">
        <v>21.94</v>
      </c>
      <c r="F2203" s="16">
        <v>29.42</v>
      </c>
      <c r="G2203" s="16">
        <v>4.1580000000000004</v>
      </c>
      <c r="H2203" s="16">
        <v>9.92</v>
      </c>
      <c r="I2203" s="16">
        <v>15.459</v>
      </c>
      <c r="J2203" s="38">
        <v>5.7720000000000002</v>
      </c>
      <c r="K2203" s="16">
        <v>22.077999999999999</v>
      </c>
      <c r="L2203" s="16">
        <v>24.768000000000001</v>
      </c>
      <c r="M2203" s="120">
        <v>47.320346256761873</v>
      </c>
      <c r="N2203" s="16">
        <f t="shared" si="102"/>
        <v>2.1433257657741587</v>
      </c>
      <c r="O2203" s="16">
        <v>10.388</v>
      </c>
      <c r="P2203" s="124">
        <f t="shared" si="100"/>
        <v>0.4705136334812936</v>
      </c>
      <c r="Q2203" s="16">
        <v>731.58799999999997</v>
      </c>
      <c r="T2203" s="1"/>
      <c r="U2203" s="1"/>
      <c r="V2203" s="1"/>
      <c r="W2203" s="1"/>
      <c r="X2203" s="1"/>
      <c r="Y2203" s="1"/>
      <c r="Z2203" s="1"/>
      <c r="AA2203" s="1"/>
      <c r="AB2203" s="1"/>
      <c r="AC2203" s="1"/>
      <c r="AD2203" s="1"/>
      <c r="AE2203" s="1"/>
    </row>
    <row r="2204" spans="1:31" x14ac:dyDescent="0.2">
      <c r="A2204" s="39">
        <f t="shared" si="101"/>
        <v>44249</v>
      </c>
      <c r="B2204" s="16">
        <v>0</v>
      </c>
      <c r="C2204" s="16">
        <v>76.855999999999995</v>
      </c>
      <c r="D2204" s="16">
        <v>24.271000000000001</v>
      </c>
      <c r="E2204" s="16">
        <v>21.43</v>
      </c>
      <c r="F2204" s="16">
        <v>29.96</v>
      </c>
      <c r="G2204" s="16">
        <v>4.3849999999999998</v>
      </c>
      <c r="H2204" s="16">
        <v>10.23</v>
      </c>
      <c r="I2204" s="16">
        <v>12.396000000000001</v>
      </c>
      <c r="J2204" s="38">
        <v>6.2619999999999996</v>
      </c>
      <c r="K2204" s="16">
        <v>24.263999999999999</v>
      </c>
      <c r="L2204" s="16">
        <v>24.916</v>
      </c>
      <c r="M2204" s="120">
        <v>51.604146164659447</v>
      </c>
      <c r="N2204" s="16">
        <f t="shared" si="102"/>
        <v>2.126778196697142</v>
      </c>
      <c r="O2204" s="16">
        <v>11.96</v>
      </c>
      <c r="P2204" s="124">
        <f t="shared" si="100"/>
        <v>0.49291130893504786</v>
      </c>
      <c r="Q2204" s="16">
        <v>730.95</v>
      </c>
      <c r="T2204" s="1"/>
      <c r="U2204" s="1"/>
      <c r="V2204" s="1"/>
      <c r="W2204" s="1"/>
      <c r="X2204" s="1"/>
      <c r="Y2204" s="1"/>
      <c r="Z2204" s="1"/>
      <c r="AA2204" s="1"/>
      <c r="AB2204" s="1"/>
      <c r="AC2204" s="1"/>
      <c r="AD2204" s="1"/>
      <c r="AE2204" s="1"/>
    </row>
    <row r="2205" spans="1:31" x14ac:dyDescent="0.2">
      <c r="A2205" s="39">
        <f t="shared" si="101"/>
        <v>44250</v>
      </c>
      <c r="B2205" s="16">
        <v>0</v>
      </c>
      <c r="C2205" s="16">
        <v>84.406999999999996</v>
      </c>
      <c r="D2205" s="16">
        <v>23.937999999999999</v>
      </c>
      <c r="E2205" s="16">
        <v>21.7</v>
      </c>
      <c r="F2205" s="16">
        <v>28.01</v>
      </c>
      <c r="G2205" s="16">
        <v>4.952</v>
      </c>
      <c r="H2205" s="16">
        <v>10.82</v>
      </c>
      <c r="I2205" s="16">
        <v>352.512</v>
      </c>
      <c r="J2205" s="38">
        <v>4.8410000000000002</v>
      </c>
      <c r="K2205" s="16">
        <v>20.047999999999998</v>
      </c>
      <c r="L2205" s="16">
        <v>24.827999999999999</v>
      </c>
      <c r="M2205" s="120">
        <v>42.902107901541982</v>
      </c>
      <c r="N2205" s="16">
        <f t="shared" si="102"/>
        <v>2.1399694683530521</v>
      </c>
      <c r="O2205" s="16">
        <v>9.7490000000000006</v>
      </c>
      <c r="P2205" s="124">
        <f t="shared" si="100"/>
        <v>0.48628292098962494</v>
      </c>
      <c r="Q2205" s="16">
        <v>730.68299999999999</v>
      </c>
      <c r="T2205" s="1"/>
      <c r="U2205" s="1"/>
      <c r="V2205" s="1"/>
      <c r="W2205" s="1"/>
      <c r="X2205" s="1"/>
      <c r="Y2205" s="1"/>
      <c r="Z2205" s="1"/>
      <c r="AA2205" s="1"/>
      <c r="AB2205" s="1"/>
      <c r="AC2205" s="1"/>
      <c r="AD2205" s="1"/>
      <c r="AE2205" s="1"/>
    </row>
    <row r="2206" spans="1:31" x14ac:dyDescent="0.2">
      <c r="A2206" s="39">
        <f t="shared" si="101"/>
        <v>44251</v>
      </c>
      <c r="B2206" s="16">
        <v>0</v>
      </c>
      <c r="C2206" s="16">
        <v>88.649000000000001</v>
      </c>
      <c r="D2206" s="16">
        <v>24.233000000000001</v>
      </c>
      <c r="E2206" s="16">
        <v>22.14</v>
      </c>
      <c r="F2206" s="16">
        <v>28.66</v>
      </c>
      <c r="G2206" s="16">
        <v>4.766</v>
      </c>
      <c r="H2206" s="16">
        <v>11.49</v>
      </c>
      <c r="I2206" s="16">
        <v>352.45100000000002</v>
      </c>
      <c r="J2206" s="38">
        <v>4.125</v>
      </c>
      <c r="K2206" s="16">
        <v>17.408999999999999</v>
      </c>
      <c r="L2206" s="16">
        <v>24.788</v>
      </c>
      <c r="M2206" s="120">
        <v>37.381664358345851</v>
      </c>
      <c r="N2206" s="16">
        <f t="shared" si="102"/>
        <v>2.1472608626771126</v>
      </c>
      <c r="O2206" s="16">
        <v>9.2560000000000002</v>
      </c>
      <c r="P2206" s="124">
        <f t="shared" si="100"/>
        <v>0.5316790166006089</v>
      </c>
      <c r="Q2206" s="16">
        <v>730.22900000000004</v>
      </c>
      <c r="T2206" s="1"/>
      <c r="U2206" s="1"/>
      <c r="V2206" s="1"/>
      <c r="W2206" s="1"/>
      <c r="X2206" s="1"/>
      <c r="Y2206" s="1"/>
      <c r="Z2206" s="1"/>
      <c r="AA2206" s="1"/>
      <c r="AB2206" s="1"/>
      <c r="AC2206" s="1"/>
      <c r="AD2206" s="1"/>
      <c r="AE2206" s="1"/>
    </row>
    <row r="2207" spans="1:31" x14ac:dyDescent="0.2">
      <c r="A2207" s="39">
        <f t="shared" si="101"/>
        <v>44252</v>
      </c>
      <c r="B2207" s="16">
        <v>0.50800000000000001</v>
      </c>
      <c r="C2207" s="16">
        <v>87.35</v>
      </c>
      <c r="D2207" s="16">
        <v>24.571000000000002</v>
      </c>
      <c r="E2207" s="16">
        <v>22.75</v>
      </c>
      <c r="F2207" s="16">
        <v>29.72</v>
      </c>
      <c r="G2207" s="16">
        <v>4.6379999999999999</v>
      </c>
      <c r="H2207" s="16">
        <v>12.52</v>
      </c>
      <c r="I2207" s="16">
        <v>0.621</v>
      </c>
      <c r="J2207" s="38">
        <v>4.1280000000000001</v>
      </c>
      <c r="K2207" s="16">
        <v>16.803000000000001</v>
      </c>
      <c r="L2207" s="16">
        <v>24.884</v>
      </c>
      <c r="M2207" s="120">
        <v>35.647615747960742</v>
      </c>
      <c r="N2207" s="16">
        <f t="shared" si="102"/>
        <v>2.1215030499292236</v>
      </c>
      <c r="O2207" s="16">
        <v>9.3710000000000004</v>
      </c>
      <c r="P2207" s="124">
        <f t="shared" si="100"/>
        <v>0.55769803011367014</v>
      </c>
      <c r="Q2207" s="16">
        <v>730.02499999999998</v>
      </c>
      <c r="T2207" s="1"/>
      <c r="U2207" s="1"/>
      <c r="V2207" s="1"/>
      <c r="W2207" s="1"/>
      <c r="X2207" s="1"/>
      <c r="Y2207" s="1"/>
      <c r="Z2207" s="1"/>
      <c r="AA2207" s="1"/>
      <c r="AB2207" s="1"/>
      <c r="AC2207" s="1"/>
      <c r="AD2207" s="1"/>
      <c r="AE2207" s="1"/>
    </row>
    <row r="2208" spans="1:31" x14ac:dyDescent="0.2">
      <c r="A2208" s="39">
        <f t="shared" si="101"/>
        <v>44253</v>
      </c>
      <c r="B2208" s="16">
        <v>0.254</v>
      </c>
      <c r="C2208" s="16">
        <v>84.787999999999997</v>
      </c>
      <c r="D2208" s="16">
        <v>25.010999999999999</v>
      </c>
      <c r="E2208" s="16">
        <v>22.48</v>
      </c>
      <c r="F2208" s="16">
        <v>30.44</v>
      </c>
      <c r="G2208" s="16">
        <v>3.8679999999999999</v>
      </c>
      <c r="H2208" s="16">
        <v>10.88</v>
      </c>
      <c r="I2208" s="16">
        <v>16.117999999999999</v>
      </c>
      <c r="J2208" s="38">
        <v>4.8310000000000004</v>
      </c>
      <c r="K2208" s="16">
        <v>19.635000000000002</v>
      </c>
      <c r="L2208" s="16">
        <v>24.933</v>
      </c>
      <c r="M2208" s="120">
        <v>42.13703563223654</v>
      </c>
      <c r="N2208" s="16">
        <f t="shared" si="102"/>
        <v>2.1460165842748427</v>
      </c>
      <c r="O2208" s="16">
        <v>10.542</v>
      </c>
      <c r="P2208" s="124">
        <f t="shared" si="100"/>
        <v>0.5368983957219251</v>
      </c>
      <c r="Q2208" s="16">
        <v>729.33799999999997</v>
      </c>
      <c r="T2208" s="1"/>
      <c r="U2208" s="1"/>
      <c r="V2208" s="1"/>
      <c r="W2208" s="1"/>
      <c r="X2208" s="1"/>
      <c r="Y2208" s="1"/>
      <c r="Z2208" s="1"/>
      <c r="AA2208" s="1"/>
      <c r="AB2208" s="1"/>
      <c r="AC2208" s="1"/>
      <c r="AD2208" s="1"/>
      <c r="AE2208" s="1"/>
    </row>
    <row r="2209" spans="1:31" x14ac:dyDescent="0.2">
      <c r="A2209" s="39">
        <f t="shared" si="101"/>
        <v>44254</v>
      </c>
      <c r="B2209" s="16">
        <v>0</v>
      </c>
      <c r="C2209" s="16">
        <v>83.873999999999995</v>
      </c>
      <c r="D2209" s="16">
        <v>24.661000000000001</v>
      </c>
      <c r="E2209" s="16">
        <v>22.52</v>
      </c>
      <c r="F2209" s="16">
        <v>28.25</v>
      </c>
      <c r="G2209" s="16">
        <v>4.5069999999999997</v>
      </c>
      <c r="H2209" s="16">
        <v>14.07</v>
      </c>
      <c r="I2209" s="16">
        <v>33.249000000000002</v>
      </c>
      <c r="J2209" s="38">
        <v>5.5880000000000001</v>
      </c>
      <c r="K2209" s="16">
        <v>23.353000000000002</v>
      </c>
      <c r="L2209" s="16">
        <v>25.08</v>
      </c>
      <c r="M2209" s="120">
        <v>49.389540585118283</v>
      </c>
      <c r="N2209" s="16">
        <f t="shared" si="102"/>
        <v>2.1149120277959268</v>
      </c>
      <c r="O2209" s="16">
        <v>13.808999999999999</v>
      </c>
      <c r="P2209" s="124">
        <f t="shared" si="100"/>
        <v>0.59131589089196246</v>
      </c>
      <c r="Q2209" s="16">
        <v>729.31700000000001</v>
      </c>
      <c r="T2209" s="1"/>
      <c r="U2209" s="1"/>
      <c r="V2209" s="1"/>
      <c r="W2209" s="1"/>
      <c r="X2209" s="1"/>
      <c r="Y2209" s="1"/>
      <c r="Z2209" s="1"/>
      <c r="AA2209" s="1"/>
      <c r="AB2209" s="1"/>
      <c r="AC2209" s="1"/>
      <c r="AD2209" s="1"/>
      <c r="AE2209" s="1"/>
    </row>
    <row r="2210" spans="1:31" x14ac:dyDescent="0.2">
      <c r="A2210" s="39">
        <f t="shared" si="101"/>
        <v>44255</v>
      </c>
      <c r="B2210" s="16">
        <v>0</v>
      </c>
      <c r="C2210" s="16">
        <v>82.042000000000002</v>
      </c>
      <c r="D2210" s="16">
        <v>24.683</v>
      </c>
      <c r="E2210" s="16">
        <v>22.08</v>
      </c>
      <c r="F2210" s="16">
        <v>30.44</v>
      </c>
      <c r="G2210" s="16">
        <v>3.9390000000000001</v>
      </c>
      <c r="H2210" s="16">
        <v>9.94</v>
      </c>
      <c r="I2210" s="16">
        <v>359.517</v>
      </c>
      <c r="J2210" s="38">
        <v>6.234</v>
      </c>
      <c r="K2210" s="16">
        <v>25.428999999999998</v>
      </c>
      <c r="L2210" s="16">
        <v>25.238</v>
      </c>
      <c r="M2210" s="120">
        <v>53.626943676684171</v>
      </c>
      <c r="N2210" s="16">
        <f t="shared" si="102"/>
        <v>2.1088892082537329</v>
      </c>
      <c r="O2210" s="16">
        <v>12.981</v>
      </c>
      <c r="P2210" s="124">
        <f t="shared" si="100"/>
        <v>0.51048016044673405</v>
      </c>
      <c r="Q2210" s="16">
        <v>729.22500000000002</v>
      </c>
      <c r="T2210" s="1"/>
      <c r="U2210" s="1"/>
      <c r="V2210" s="1"/>
      <c r="W2210" s="1"/>
      <c r="X2210" s="1"/>
      <c r="Y2210" s="1"/>
      <c r="Z2210" s="1"/>
      <c r="AA2210" s="1"/>
      <c r="AB2210" s="1"/>
      <c r="AC2210" s="1"/>
      <c r="AD2210" s="1"/>
      <c r="AE2210" s="1"/>
    </row>
    <row r="2211" spans="1:31" x14ac:dyDescent="0.2">
      <c r="A2211" s="39">
        <f t="shared" si="101"/>
        <v>44256</v>
      </c>
      <c r="B2211" s="16">
        <v>0</v>
      </c>
      <c r="C2211" s="16">
        <v>82.174999999999997</v>
      </c>
      <c r="D2211" s="16">
        <v>24.683</v>
      </c>
      <c r="E2211" s="16">
        <v>21.98</v>
      </c>
      <c r="F2211" s="16">
        <v>31.26</v>
      </c>
      <c r="G2211" s="16">
        <v>3.3180000000000001</v>
      </c>
      <c r="H2211" s="16">
        <v>9.25</v>
      </c>
      <c r="I2211" s="16">
        <v>358.98099999999999</v>
      </c>
      <c r="J2211" s="38">
        <v>5.1059999999999999</v>
      </c>
      <c r="K2211" s="16">
        <v>21.291</v>
      </c>
      <c r="L2211" s="16">
        <v>25.195</v>
      </c>
      <c r="M2211" s="120">
        <v>44.835826982211096</v>
      </c>
      <c r="N2211" s="16">
        <f t="shared" si="102"/>
        <v>2.1058582021610586</v>
      </c>
      <c r="O2211" s="16">
        <v>10.523</v>
      </c>
      <c r="P2211" s="124">
        <f t="shared" si="100"/>
        <v>0.49424639519045604</v>
      </c>
      <c r="Q2211" s="16">
        <v>728.97500000000002</v>
      </c>
      <c r="T2211" s="1"/>
      <c r="U2211" s="1"/>
      <c r="V2211" s="1"/>
      <c r="W2211" s="1"/>
      <c r="X2211" s="1"/>
      <c r="Y2211" s="1"/>
      <c r="Z2211" s="1"/>
      <c r="AA2211" s="1"/>
      <c r="AB2211" s="1"/>
      <c r="AC2211" s="1"/>
      <c r="AD2211" s="1"/>
      <c r="AE2211" s="1"/>
    </row>
    <row r="2212" spans="1:31" x14ac:dyDescent="0.2">
      <c r="A2212" s="39">
        <f t="shared" si="101"/>
        <v>44257</v>
      </c>
      <c r="B2212" s="16">
        <v>0</v>
      </c>
      <c r="C2212" s="16">
        <v>77.552000000000007</v>
      </c>
      <c r="D2212" s="16">
        <v>24.471</v>
      </c>
      <c r="E2212" s="16">
        <v>21.74</v>
      </c>
      <c r="F2212" s="16">
        <v>30.34</v>
      </c>
      <c r="G2212" s="16">
        <v>3.431</v>
      </c>
      <c r="H2212" s="16">
        <v>10.45</v>
      </c>
      <c r="I2212" s="16">
        <v>11.637</v>
      </c>
      <c r="J2212" s="38">
        <v>5.5659999999999998</v>
      </c>
      <c r="K2212" s="16">
        <v>21.555</v>
      </c>
      <c r="L2212" s="16">
        <v>25.414999999999999</v>
      </c>
      <c r="M2212" s="120">
        <v>45.255990330108595</v>
      </c>
      <c r="N2212" s="16">
        <f t="shared" si="102"/>
        <v>2.0995588183766456</v>
      </c>
      <c r="O2212" s="16">
        <v>10.023</v>
      </c>
      <c r="P2212" s="124">
        <f t="shared" si="100"/>
        <v>0.46499652052887958</v>
      </c>
      <c r="Q2212" s="16">
        <v>730.1</v>
      </c>
      <c r="T2212" s="1"/>
      <c r="V2212" s="1"/>
      <c r="W2212" s="1"/>
      <c r="X2212" s="1"/>
      <c r="Y2212" s="1"/>
      <c r="Z2212" s="1"/>
      <c r="AA2212" s="1"/>
      <c r="AB2212" s="1"/>
      <c r="AC2212" s="1"/>
      <c r="AD2212" s="1"/>
      <c r="AE2212" s="1"/>
    </row>
    <row r="2213" spans="1:31" x14ac:dyDescent="0.2">
      <c r="A2213" s="39">
        <f t="shared" si="101"/>
        <v>44258</v>
      </c>
      <c r="B2213" s="16">
        <v>0</v>
      </c>
      <c r="C2213" s="16">
        <v>80.441000000000003</v>
      </c>
      <c r="D2213" s="16">
        <v>23.974</v>
      </c>
      <c r="E2213" s="16">
        <v>21.4</v>
      </c>
      <c r="F2213" s="16">
        <v>28.83</v>
      </c>
      <c r="G2213" s="16">
        <v>4.617</v>
      </c>
      <c r="H2213" s="16">
        <v>9.8800000000000008</v>
      </c>
      <c r="I2213" s="16">
        <v>354.37700000000001</v>
      </c>
      <c r="J2213" s="38">
        <v>5.157</v>
      </c>
      <c r="K2213" s="16">
        <v>19.890999999999998</v>
      </c>
      <c r="L2213" s="16">
        <v>25.497</v>
      </c>
      <c r="M2213" s="120">
        <v>42.145762035308231</v>
      </c>
      <c r="N2213" s="16">
        <f t="shared" si="102"/>
        <v>2.1188357566390947</v>
      </c>
      <c r="O2213" s="16">
        <v>8.6549999999999994</v>
      </c>
      <c r="P2213" s="124">
        <f t="shared" si="100"/>
        <v>0.43512141169373086</v>
      </c>
      <c r="Q2213" s="16">
        <v>731.26300000000003</v>
      </c>
      <c r="T2213" s="1"/>
      <c r="V2213" s="1"/>
      <c r="X2213" s="1"/>
      <c r="Z2213" s="1"/>
      <c r="AA2213" s="1"/>
      <c r="AC2213" s="1"/>
      <c r="AE2213" s="1"/>
    </row>
    <row r="2214" spans="1:31" x14ac:dyDescent="0.2">
      <c r="A2214" s="39">
        <f t="shared" si="101"/>
        <v>44259</v>
      </c>
      <c r="B2214" s="16">
        <v>0</v>
      </c>
      <c r="C2214" s="16">
        <v>75.085999999999999</v>
      </c>
      <c r="D2214" s="16">
        <v>24.385000000000002</v>
      </c>
      <c r="E2214" s="16">
        <v>21.67</v>
      </c>
      <c r="F2214" s="16">
        <v>29.31</v>
      </c>
      <c r="G2214" s="16">
        <v>3.8050000000000002</v>
      </c>
      <c r="H2214" s="16">
        <v>9.92</v>
      </c>
      <c r="I2214" s="16">
        <v>3.98</v>
      </c>
      <c r="J2214" s="38">
        <v>5.4939999999999998</v>
      </c>
      <c r="K2214" s="16">
        <v>19.936</v>
      </c>
      <c r="L2214" s="16">
        <v>25.620999999999999</v>
      </c>
      <c r="M2214" s="120">
        <v>42.234667666603016</v>
      </c>
      <c r="N2214" s="16">
        <f t="shared" si="102"/>
        <v>2.1185126237260743</v>
      </c>
      <c r="O2214" s="16">
        <v>8.6449999999999996</v>
      </c>
      <c r="P2214" s="124">
        <f t="shared" si="100"/>
        <v>0.4336376404494382</v>
      </c>
      <c r="Q2214" s="16">
        <v>731.69200000000001</v>
      </c>
      <c r="T2214" s="1"/>
      <c r="U2214" s="1"/>
      <c r="V2214" s="1"/>
      <c r="W2214" s="1"/>
      <c r="X2214" s="1"/>
      <c r="Y2214" s="1"/>
      <c r="Z2214" s="1"/>
      <c r="AA2214" s="1"/>
      <c r="AB2214" s="1"/>
      <c r="AC2214" s="1"/>
      <c r="AD2214" s="1"/>
      <c r="AE2214" s="1"/>
    </row>
    <row r="2215" spans="1:31" x14ac:dyDescent="0.2">
      <c r="A2215" s="39">
        <f t="shared" si="101"/>
        <v>44260</v>
      </c>
      <c r="B2215" s="16">
        <v>0</v>
      </c>
      <c r="C2215" s="16">
        <v>72.694000000000003</v>
      </c>
      <c r="D2215" s="16">
        <v>23.937000000000001</v>
      </c>
      <c r="E2215" s="16">
        <v>21.43</v>
      </c>
      <c r="F2215" s="16">
        <v>29.76</v>
      </c>
      <c r="G2215" s="16">
        <v>4.258</v>
      </c>
      <c r="H2215" s="16">
        <v>10.37</v>
      </c>
      <c r="I2215" s="16">
        <v>7.0179999999999998</v>
      </c>
      <c r="J2215" s="38">
        <v>5.9880000000000004</v>
      </c>
      <c r="K2215" s="16">
        <v>22.38</v>
      </c>
      <c r="L2215" s="16">
        <v>25.713000000000001</v>
      </c>
      <c r="M2215" s="120">
        <v>46.897677307982413</v>
      </c>
      <c r="N2215" s="16">
        <f t="shared" si="102"/>
        <v>2.0955173059867032</v>
      </c>
      <c r="O2215" s="16">
        <v>9.7240000000000002</v>
      </c>
      <c r="P2215" s="124">
        <f t="shared" ref="P2215:P2278" si="103">O2215/K2215</f>
        <v>0.43449508489722971</v>
      </c>
      <c r="Q2215" s="16">
        <v>730.904</v>
      </c>
    </row>
    <row r="2216" spans="1:31" x14ac:dyDescent="0.2">
      <c r="A2216" s="39">
        <f t="shared" si="101"/>
        <v>44261</v>
      </c>
      <c r="B2216" s="16">
        <v>0</v>
      </c>
      <c r="C2216" s="16">
        <v>80.893000000000001</v>
      </c>
      <c r="D2216" s="16">
        <v>23.420999999999999</v>
      </c>
      <c r="E2216" s="16">
        <v>21.23</v>
      </c>
      <c r="F2216" s="16">
        <v>27.6</v>
      </c>
      <c r="G2216" s="16">
        <v>4.78</v>
      </c>
      <c r="H2216" s="16">
        <v>11.39</v>
      </c>
      <c r="I2216" s="16">
        <v>352.76400000000001</v>
      </c>
      <c r="J2216" s="38">
        <v>5.2480000000000002</v>
      </c>
      <c r="K2216" s="16">
        <v>21.181000000000001</v>
      </c>
      <c r="L2216" s="16">
        <v>25.69</v>
      </c>
      <c r="M2216" s="120">
        <v>44.078617115673218</v>
      </c>
      <c r="N2216" s="16">
        <f t="shared" si="102"/>
        <v>2.0810451402517924</v>
      </c>
      <c r="O2216" s="16">
        <v>10.894</v>
      </c>
      <c r="P2216" s="124">
        <f t="shared" si="103"/>
        <v>0.5143288796562957</v>
      </c>
      <c r="Q2216" s="16">
        <v>730.71299999999997</v>
      </c>
    </row>
    <row r="2217" spans="1:31" x14ac:dyDescent="0.2">
      <c r="A2217" s="39">
        <f t="shared" ref="A2217:A2280" si="104">A2216+1</f>
        <v>44262</v>
      </c>
      <c r="B2217" s="16">
        <v>18.033999999999999</v>
      </c>
      <c r="C2217" s="16">
        <v>96.308000000000007</v>
      </c>
      <c r="D2217" s="16">
        <v>22.870999999999999</v>
      </c>
      <c r="E2217" s="16">
        <v>21.83</v>
      </c>
      <c r="F2217" s="16">
        <v>25.48</v>
      </c>
      <c r="G2217" s="16">
        <v>5.5810000000000004</v>
      </c>
      <c r="H2217" s="16">
        <v>12.31</v>
      </c>
      <c r="I2217" s="16">
        <v>348.40699999999998</v>
      </c>
      <c r="J2217" s="38">
        <v>2.0489999999999999</v>
      </c>
      <c r="K2217" s="16">
        <v>10.596</v>
      </c>
      <c r="L2217" s="16">
        <v>25.445</v>
      </c>
      <c r="M2217" s="120">
        <v>22.63188316642287</v>
      </c>
      <c r="N2217" s="16">
        <f t="shared" si="102"/>
        <v>2.1358893135544421</v>
      </c>
      <c r="O2217" s="16">
        <v>6.4370000000000003</v>
      </c>
      <c r="P2217" s="124">
        <f t="shared" si="103"/>
        <v>0.60749339373348432</v>
      </c>
      <c r="Q2217" s="16">
        <v>731.41300000000001</v>
      </c>
    </row>
    <row r="2218" spans="1:31" x14ac:dyDescent="0.2">
      <c r="A2218" s="39">
        <f t="shared" si="104"/>
        <v>44263</v>
      </c>
      <c r="B2218" s="16">
        <v>8.6359999999999992</v>
      </c>
      <c r="C2218" s="16">
        <v>94.534999999999997</v>
      </c>
      <c r="D2218" s="16">
        <v>23.172000000000001</v>
      </c>
      <c r="E2218" s="16">
        <v>21.76</v>
      </c>
      <c r="F2218" s="16">
        <v>25.82</v>
      </c>
      <c r="G2218" s="16">
        <v>4.1230000000000002</v>
      </c>
      <c r="H2218" s="16">
        <v>10.37</v>
      </c>
      <c r="I2218" s="16">
        <v>3.3559999999999999</v>
      </c>
      <c r="J2218" s="38">
        <v>2.1019999999999999</v>
      </c>
      <c r="K2218" s="16">
        <v>9.4870000000000001</v>
      </c>
      <c r="L2218" s="16">
        <v>25.495999999999999</v>
      </c>
      <c r="M2218" s="120">
        <v>21.217687468625986</v>
      </c>
      <c r="N2218" s="16">
        <f t="shared" si="102"/>
        <v>2.2365012615817421</v>
      </c>
      <c r="O2218" s="16">
        <v>6.1680000000000001</v>
      </c>
      <c r="P2218" s="124">
        <f t="shared" si="103"/>
        <v>0.65015284072941926</v>
      </c>
      <c r="Q2218" s="16">
        <v>731.904</v>
      </c>
    </row>
    <row r="2219" spans="1:31" x14ac:dyDescent="0.2">
      <c r="A2219" s="39">
        <f t="shared" si="104"/>
        <v>44264</v>
      </c>
      <c r="B2219" s="16">
        <v>0</v>
      </c>
      <c r="C2219" s="16">
        <v>82.444999999999993</v>
      </c>
      <c r="D2219" s="16">
        <v>24.655000000000001</v>
      </c>
      <c r="E2219" s="16">
        <v>22.34</v>
      </c>
      <c r="F2219" s="16">
        <v>29.31</v>
      </c>
      <c r="G2219" s="16">
        <v>3.7010000000000001</v>
      </c>
      <c r="H2219" s="16">
        <v>12.13</v>
      </c>
      <c r="I2219" s="16">
        <v>21.459</v>
      </c>
      <c r="J2219" s="38">
        <v>5.1310000000000002</v>
      </c>
      <c r="K2219" s="16">
        <v>19.802</v>
      </c>
      <c r="L2219" s="16">
        <v>25.731000000000002</v>
      </c>
      <c r="M2219" s="120">
        <v>41.949893166362394</v>
      </c>
      <c r="N2219" s="16">
        <f t="shared" si="102"/>
        <v>2.1184674864338144</v>
      </c>
      <c r="O2219" s="16">
        <v>10.763</v>
      </c>
      <c r="P2219" s="124">
        <f t="shared" si="103"/>
        <v>0.54353095646904359</v>
      </c>
      <c r="Q2219" s="16">
        <v>731.56700000000001</v>
      </c>
    </row>
    <row r="2220" spans="1:31" x14ac:dyDescent="0.2">
      <c r="A2220" s="39">
        <f t="shared" si="104"/>
        <v>44265</v>
      </c>
      <c r="B2220" s="16">
        <v>0</v>
      </c>
      <c r="C2220" s="16">
        <v>80.644999999999996</v>
      </c>
      <c r="D2220" s="16">
        <v>24.388000000000002</v>
      </c>
      <c r="E2220" s="16">
        <v>22.04</v>
      </c>
      <c r="F2220" s="16">
        <v>29.21</v>
      </c>
      <c r="G2220" s="16">
        <v>4.1399999999999997</v>
      </c>
      <c r="H2220" s="16">
        <v>12.35</v>
      </c>
      <c r="I2220" s="16">
        <v>20.177</v>
      </c>
      <c r="J2220" s="38">
        <v>5.5979999999999999</v>
      </c>
      <c r="K2220" s="16">
        <v>22.442</v>
      </c>
      <c r="L2220" s="16">
        <v>25.815000000000001</v>
      </c>
      <c r="M2220" s="120">
        <v>47.667760779051797</v>
      </c>
      <c r="N2220" s="16">
        <f t="shared" si="102"/>
        <v>2.1240424551756436</v>
      </c>
      <c r="O2220" s="16">
        <v>12.135999999999999</v>
      </c>
      <c r="P2220" s="124">
        <f t="shared" si="103"/>
        <v>0.54077176722217268</v>
      </c>
      <c r="Q2220" s="16">
        <v>731.27099999999996</v>
      </c>
    </row>
    <row r="2221" spans="1:31" x14ac:dyDescent="0.2">
      <c r="A2221" s="39">
        <f t="shared" si="104"/>
        <v>44266</v>
      </c>
      <c r="B2221" s="16">
        <v>0</v>
      </c>
      <c r="C2221" s="16">
        <v>75.334999999999994</v>
      </c>
      <c r="D2221" s="16">
        <v>24.381</v>
      </c>
      <c r="E2221" s="16">
        <v>21.8</v>
      </c>
      <c r="F2221" s="16">
        <v>29.52</v>
      </c>
      <c r="G2221" s="16">
        <v>3.8239999999999998</v>
      </c>
      <c r="H2221" s="16">
        <v>11.23</v>
      </c>
      <c r="I2221" s="16">
        <v>1.8620000000000001</v>
      </c>
      <c r="J2221" s="38">
        <v>6.0220000000000002</v>
      </c>
      <c r="K2221" s="16">
        <v>23.579000000000001</v>
      </c>
      <c r="L2221" s="16">
        <v>26.003</v>
      </c>
      <c r="M2221" s="120">
        <v>49.767713518235155</v>
      </c>
      <c r="N2221" s="16">
        <f t="shared" si="102"/>
        <v>2.1106795673368315</v>
      </c>
      <c r="O2221" s="16">
        <v>12.282999999999999</v>
      </c>
      <c r="P2221" s="124">
        <f t="shared" si="103"/>
        <v>0.52092964078205184</v>
      </c>
      <c r="Q2221" s="16">
        <v>731.97500000000002</v>
      </c>
    </row>
    <row r="2222" spans="1:31" x14ac:dyDescent="0.2">
      <c r="A2222" s="39">
        <f t="shared" si="104"/>
        <v>44267</v>
      </c>
      <c r="B2222" s="16">
        <v>0</v>
      </c>
      <c r="C2222" s="16">
        <v>84.013000000000005</v>
      </c>
      <c r="D2222" s="16">
        <v>23.975999999999999</v>
      </c>
      <c r="E2222" s="16">
        <v>21.16</v>
      </c>
      <c r="F2222" s="16">
        <v>28.6</v>
      </c>
      <c r="G2222" s="16">
        <v>3.363</v>
      </c>
      <c r="H2222" s="16">
        <v>10.66</v>
      </c>
      <c r="I2222" s="16">
        <v>0.8</v>
      </c>
      <c r="J2222" s="38">
        <v>3.26</v>
      </c>
      <c r="K2222" s="16">
        <v>12.39</v>
      </c>
      <c r="L2222" s="16">
        <v>25.829000000000001</v>
      </c>
      <c r="M2222" s="120">
        <v>26.30094685793329</v>
      </c>
      <c r="N2222" s="16">
        <f t="shared" si="102"/>
        <v>2.1227560014474003</v>
      </c>
      <c r="O2222" s="16">
        <v>4.8449999999999998</v>
      </c>
      <c r="P2222" s="124">
        <f t="shared" si="103"/>
        <v>0.39104116222760288</v>
      </c>
      <c r="Q2222" s="16">
        <v>732.33799999999997</v>
      </c>
    </row>
    <row r="2223" spans="1:31" x14ac:dyDescent="0.2">
      <c r="A2223" s="39">
        <f t="shared" si="104"/>
        <v>44268</v>
      </c>
      <c r="B2223" s="16">
        <v>0</v>
      </c>
      <c r="C2223" s="16">
        <v>78.582999999999998</v>
      </c>
      <c r="D2223" s="16">
        <v>24.463000000000001</v>
      </c>
      <c r="E2223" s="16">
        <v>21.6</v>
      </c>
      <c r="F2223" s="16">
        <v>29.93</v>
      </c>
      <c r="G2223" s="16">
        <v>3.61</v>
      </c>
      <c r="H2223" s="16">
        <v>9.56</v>
      </c>
      <c r="I2223" s="16">
        <v>29.099</v>
      </c>
      <c r="J2223" s="38">
        <v>5.5670000000000002</v>
      </c>
      <c r="K2223" s="16">
        <v>21.433</v>
      </c>
      <c r="L2223" s="16">
        <v>26.061</v>
      </c>
      <c r="M2223" s="120">
        <v>44.818374176067707</v>
      </c>
      <c r="N2223" s="16">
        <f t="shared" si="102"/>
        <v>2.0910919692095229</v>
      </c>
      <c r="O2223" s="16">
        <v>10.673999999999999</v>
      </c>
      <c r="P2223" s="124">
        <f t="shared" si="103"/>
        <v>0.49801707647086269</v>
      </c>
      <c r="Q2223" s="16">
        <v>732.23800000000006</v>
      </c>
    </row>
    <row r="2224" spans="1:31" x14ac:dyDescent="0.2">
      <c r="A2224" s="39">
        <f t="shared" si="104"/>
        <v>44269</v>
      </c>
      <c r="B2224" s="16">
        <v>0</v>
      </c>
      <c r="C2224" s="16">
        <v>79.447999999999993</v>
      </c>
      <c r="D2224" s="16">
        <v>24.224</v>
      </c>
      <c r="E2224" s="16">
        <v>21.74</v>
      </c>
      <c r="F2224" s="16">
        <v>29.24</v>
      </c>
      <c r="G2224" s="16">
        <v>3.5619999999999998</v>
      </c>
      <c r="H2224" s="16">
        <v>8.8800000000000008</v>
      </c>
      <c r="I2224" s="16">
        <v>19.561</v>
      </c>
      <c r="J2224" s="38">
        <v>4.6689999999999996</v>
      </c>
      <c r="K2224" s="16">
        <v>17.817</v>
      </c>
      <c r="L2224" s="16">
        <v>26.074999999999999</v>
      </c>
      <c r="M2224" s="120">
        <v>37.994845374185566</v>
      </c>
      <c r="N2224" s="16">
        <f t="shared" si="102"/>
        <v>2.1325052126724793</v>
      </c>
      <c r="O2224" s="16">
        <v>8.3170000000000002</v>
      </c>
      <c r="P2224" s="124">
        <f t="shared" si="103"/>
        <v>0.46680136947858786</v>
      </c>
      <c r="Q2224" s="16">
        <v>731.93299999999999</v>
      </c>
    </row>
    <row r="2225" spans="1:17" x14ac:dyDescent="0.2">
      <c r="A2225" s="39">
        <f t="shared" si="104"/>
        <v>44270</v>
      </c>
      <c r="B2225" s="16">
        <v>0</v>
      </c>
      <c r="C2225" s="16">
        <v>79.643000000000001</v>
      </c>
      <c r="D2225" s="16">
        <v>24.280999999999999</v>
      </c>
      <c r="E2225" s="16">
        <v>21.67</v>
      </c>
      <c r="F2225" s="16">
        <v>30.65</v>
      </c>
      <c r="G2225" s="16">
        <v>3.536</v>
      </c>
      <c r="H2225" s="16">
        <v>11.51</v>
      </c>
      <c r="I2225" s="16">
        <v>3.4670000000000001</v>
      </c>
      <c r="J2225" s="38">
        <v>5.1790000000000003</v>
      </c>
      <c r="K2225" s="16">
        <v>20.027000000000001</v>
      </c>
      <c r="L2225" s="16">
        <v>26.077999999999999</v>
      </c>
      <c r="M2225" s="120">
        <v>41.908334751733832</v>
      </c>
      <c r="N2225" s="16">
        <f t="shared" si="102"/>
        <v>2.0925917387393933</v>
      </c>
      <c r="O2225" s="16">
        <v>9.5449999999999999</v>
      </c>
      <c r="P2225" s="124">
        <f t="shared" si="103"/>
        <v>0.47660658111549403</v>
      </c>
      <c r="Q2225" s="16">
        <v>731.35</v>
      </c>
    </row>
    <row r="2226" spans="1:17" x14ac:dyDescent="0.2">
      <c r="A2226" s="39">
        <f t="shared" si="104"/>
        <v>44271</v>
      </c>
      <c r="B2226" s="16">
        <v>6.2229999999999999</v>
      </c>
      <c r="C2226" s="16">
        <v>86.472999999999999</v>
      </c>
      <c r="D2226" s="16">
        <v>24.132999999999999</v>
      </c>
      <c r="E2226" s="16">
        <v>21.91</v>
      </c>
      <c r="F2226" s="16">
        <v>28.73</v>
      </c>
      <c r="G2226" s="16">
        <v>3.2229999999999999</v>
      </c>
      <c r="H2226" s="16">
        <v>12.29</v>
      </c>
      <c r="I2226" s="16">
        <v>7.3869999999999996</v>
      </c>
      <c r="J2226" s="38">
        <v>4.343</v>
      </c>
      <c r="K2226" s="16">
        <v>18.388000000000002</v>
      </c>
      <c r="L2226" s="16">
        <v>26.044</v>
      </c>
      <c r="M2226" s="120">
        <v>38.660557608516271</v>
      </c>
      <c r="N2226" s="16">
        <f t="shared" si="102"/>
        <v>2.1024884494516134</v>
      </c>
      <c r="O2226" s="16">
        <v>9.5660000000000007</v>
      </c>
      <c r="P2226" s="124">
        <f t="shared" si="103"/>
        <v>0.52023058516423759</v>
      </c>
      <c r="Q2226" s="16">
        <v>730.70799999999997</v>
      </c>
    </row>
    <row r="2227" spans="1:17" x14ac:dyDescent="0.2">
      <c r="A2227" s="39">
        <f t="shared" si="104"/>
        <v>44272</v>
      </c>
      <c r="B2227" s="16">
        <v>0</v>
      </c>
      <c r="C2227" s="16">
        <v>92.775999999999996</v>
      </c>
      <c r="D2227" s="16">
        <v>23.878</v>
      </c>
      <c r="E2227" s="16">
        <v>21.59</v>
      </c>
      <c r="F2227" s="16">
        <v>27.94</v>
      </c>
      <c r="G2227" s="16">
        <v>2.7639999999999998</v>
      </c>
      <c r="H2227" s="16">
        <v>9.2100000000000009</v>
      </c>
      <c r="I2227" s="16">
        <v>300.93599999999998</v>
      </c>
      <c r="J2227" s="38">
        <v>4.3460000000000001</v>
      </c>
      <c r="K2227" s="16">
        <v>20.318999999999999</v>
      </c>
      <c r="L2227" s="16">
        <v>25.933</v>
      </c>
      <c r="M2227" s="120">
        <v>42.751339848471623</v>
      </c>
      <c r="N2227" s="16">
        <f t="shared" si="102"/>
        <v>2.1040080638058773</v>
      </c>
      <c r="O2227" s="16">
        <v>12.634</v>
      </c>
      <c r="P2227" s="124">
        <f t="shared" si="103"/>
        <v>0.62178256803976584</v>
      </c>
      <c r="Q2227" s="16">
        <v>730.279</v>
      </c>
    </row>
    <row r="2228" spans="1:17" x14ac:dyDescent="0.2">
      <c r="A2228" s="39">
        <f t="shared" si="104"/>
        <v>44273</v>
      </c>
      <c r="B2228" s="16">
        <v>1.27</v>
      </c>
      <c r="C2228" s="16">
        <v>96.052000000000007</v>
      </c>
      <c r="D2228" s="16">
        <v>23.859000000000002</v>
      </c>
      <c r="E2228" s="16">
        <v>22.51</v>
      </c>
      <c r="F2228" s="16">
        <v>28.39</v>
      </c>
      <c r="G2228" s="16">
        <v>2.4980000000000002</v>
      </c>
      <c r="H2228" s="16">
        <v>7.53</v>
      </c>
      <c r="I2228" s="16">
        <v>320.90600000000001</v>
      </c>
      <c r="J2228" s="38">
        <v>1.95</v>
      </c>
      <c r="K2228" s="16">
        <v>8.9860000000000007</v>
      </c>
      <c r="L2228" s="16">
        <v>25.905999999999999</v>
      </c>
      <c r="M2228" s="120">
        <v>19.585072493945518</v>
      </c>
      <c r="N2228" s="16">
        <f t="shared" si="102"/>
        <v>2.1795095141270329</v>
      </c>
      <c r="O2228" s="16">
        <v>4.5860000000000003</v>
      </c>
      <c r="P2228" s="124">
        <f t="shared" si="103"/>
        <v>0.51034943245047848</v>
      </c>
      <c r="Q2228" s="16">
        <v>730.49599999999998</v>
      </c>
    </row>
    <row r="2229" spans="1:17" x14ac:dyDescent="0.2">
      <c r="A2229" s="39">
        <f t="shared" si="104"/>
        <v>44274</v>
      </c>
      <c r="B2229" s="16">
        <v>5.7149999999999999</v>
      </c>
      <c r="C2229" s="16">
        <v>90.602999999999994</v>
      </c>
      <c r="D2229" s="16">
        <v>23.678000000000001</v>
      </c>
      <c r="E2229" s="16">
        <v>21.86</v>
      </c>
      <c r="F2229" s="16">
        <v>28.29</v>
      </c>
      <c r="G2229" s="16">
        <v>2.794</v>
      </c>
      <c r="H2229" s="16">
        <v>9.6199999999999992</v>
      </c>
      <c r="I2229" s="16">
        <v>43.825000000000003</v>
      </c>
      <c r="J2229" s="38">
        <v>3.0950000000000002</v>
      </c>
      <c r="K2229" s="16">
        <v>14.569000000000001</v>
      </c>
      <c r="L2229" s="16">
        <v>26.04</v>
      </c>
      <c r="M2229" s="120">
        <v>32.0377360772831</v>
      </c>
      <c r="N2229" s="16">
        <f t="shared" si="102"/>
        <v>2.1990346679444777</v>
      </c>
      <c r="O2229" s="16">
        <v>7.5419999999999998</v>
      </c>
      <c r="P2229" s="124">
        <f t="shared" si="103"/>
        <v>0.51767451437984757</v>
      </c>
      <c r="Q2229" s="16">
        <v>730.47500000000002</v>
      </c>
    </row>
    <row r="2230" spans="1:17" x14ac:dyDescent="0.2">
      <c r="A2230" s="39">
        <f t="shared" si="104"/>
        <v>44275</v>
      </c>
      <c r="B2230" s="16">
        <v>0</v>
      </c>
      <c r="C2230" s="16">
        <v>78.673000000000002</v>
      </c>
      <c r="D2230" s="16">
        <v>24.526</v>
      </c>
      <c r="E2230" s="16">
        <v>21.98</v>
      </c>
      <c r="F2230" s="16">
        <v>29.48</v>
      </c>
      <c r="G2230" s="16">
        <v>3.6659999999999999</v>
      </c>
      <c r="H2230" s="16">
        <v>10.29</v>
      </c>
      <c r="I2230" s="16">
        <v>27.866</v>
      </c>
      <c r="J2230" s="38">
        <v>5.524</v>
      </c>
      <c r="K2230" s="16">
        <v>21.962</v>
      </c>
      <c r="L2230" s="16">
        <v>26.257000000000001</v>
      </c>
      <c r="M2230" s="120">
        <v>45.920233763922283</v>
      </c>
      <c r="N2230" s="16">
        <f t="shared" si="102"/>
        <v>2.0908948986395721</v>
      </c>
      <c r="O2230" s="16">
        <v>10.8</v>
      </c>
      <c r="P2230" s="124">
        <f t="shared" si="103"/>
        <v>0.49175849194062476</v>
      </c>
      <c r="Q2230" s="16">
        <v>730.94200000000001</v>
      </c>
    </row>
    <row r="2231" spans="1:17" x14ac:dyDescent="0.2">
      <c r="A2231" s="39">
        <f t="shared" si="104"/>
        <v>44276</v>
      </c>
      <c r="B2231" s="16">
        <v>1.651</v>
      </c>
      <c r="C2231" s="16">
        <v>85.457999999999998</v>
      </c>
      <c r="D2231" s="16">
        <v>23.73</v>
      </c>
      <c r="E2231" s="16">
        <v>21.18</v>
      </c>
      <c r="F2231" s="16">
        <v>28.8</v>
      </c>
      <c r="G2231" s="16">
        <v>4.0090000000000003</v>
      </c>
      <c r="H2231" s="16">
        <v>10</v>
      </c>
      <c r="I2231" s="16">
        <v>12.273</v>
      </c>
      <c r="J2231" s="38">
        <v>3.7810000000000001</v>
      </c>
      <c r="K2231" s="16">
        <v>15.878</v>
      </c>
      <c r="L2231" s="16">
        <v>26.238</v>
      </c>
      <c r="M2231" s="120">
        <v>33.87235432306872</v>
      </c>
      <c r="N2231" s="16">
        <f t="shared" si="102"/>
        <v>2.1332884697738201</v>
      </c>
      <c r="O2231" s="16">
        <v>8.0530000000000008</v>
      </c>
      <c r="P2231" s="124">
        <f t="shared" si="103"/>
        <v>0.5071797455598942</v>
      </c>
      <c r="Q2231" s="16">
        <v>730.68799999999999</v>
      </c>
    </row>
    <row r="2232" spans="1:17" x14ac:dyDescent="0.2">
      <c r="A2232" s="39">
        <f t="shared" si="104"/>
        <v>44277</v>
      </c>
      <c r="B2232" s="16">
        <v>0</v>
      </c>
      <c r="C2232" s="16">
        <v>80.701999999999998</v>
      </c>
      <c r="D2232" s="16">
        <v>24.552</v>
      </c>
      <c r="E2232" s="16">
        <v>22.01</v>
      </c>
      <c r="F2232" s="16">
        <v>30.65</v>
      </c>
      <c r="G2232" s="16">
        <v>3.734</v>
      </c>
      <c r="H2232" s="16">
        <v>9.25</v>
      </c>
      <c r="I2232" s="16">
        <v>358.529</v>
      </c>
      <c r="J2232" s="38">
        <v>5.36</v>
      </c>
      <c r="K2232" s="16">
        <v>21.771999999999998</v>
      </c>
      <c r="L2232" s="16">
        <v>26.407</v>
      </c>
      <c r="M2232" s="120">
        <v>45.327011155107925</v>
      </c>
      <c r="N2232" s="16">
        <f t="shared" si="102"/>
        <v>2.0818946883661549</v>
      </c>
      <c r="O2232" s="16">
        <v>10.153</v>
      </c>
      <c r="P2232" s="124">
        <f t="shared" si="103"/>
        <v>0.46633290464817201</v>
      </c>
      <c r="Q2232" s="16">
        <v>731.00400000000002</v>
      </c>
    </row>
    <row r="2233" spans="1:17" x14ac:dyDescent="0.2">
      <c r="A2233" s="39">
        <f t="shared" si="104"/>
        <v>44278</v>
      </c>
      <c r="B2233" s="16">
        <v>0</v>
      </c>
      <c r="C2233" s="16">
        <v>82.929000000000002</v>
      </c>
      <c r="D2233" s="16">
        <v>24.58</v>
      </c>
      <c r="E2233" s="16">
        <v>21.84</v>
      </c>
      <c r="F2233" s="16">
        <v>30</v>
      </c>
      <c r="G2233" s="16">
        <v>3.121</v>
      </c>
      <c r="H2233" s="16">
        <v>9.51</v>
      </c>
      <c r="I2233" s="16">
        <v>356.97699999999998</v>
      </c>
      <c r="J2233" s="38">
        <v>5.48</v>
      </c>
      <c r="K2233" s="16">
        <v>23.207000000000001</v>
      </c>
      <c r="L2233" s="16">
        <v>26.398</v>
      </c>
      <c r="M2233" s="120">
        <v>48.294679399727144</v>
      </c>
      <c r="N2233" s="16">
        <f t="shared" si="102"/>
        <v>2.0810393157119464</v>
      </c>
      <c r="O2233" s="16">
        <v>11.284000000000001</v>
      </c>
      <c r="P2233" s="124">
        <f t="shared" si="103"/>
        <v>0.48623260223208514</v>
      </c>
      <c r="Q2233" s="16">
        <v>731.1</v>
      </c>
    </row>
    <row r="2234" spans="1:17" x14ac:dyDescent="0.2">
      <c r="A2234" s="39">
        <f t="shared" si="104"/>
        <v>44279</v>
      </c>
      <c r="B2234" s="16">
        <v>0</v>
      </c>
      <c r="C2234" s="16">
        <v>81.242999999999995</v>
      </c>
      <c r="D2234" s="16">
        <v>24.882000000000001</v>
      </c>
      <c r="E2234" s="16">
        <v>22.42</v>
      </c>
      <c r="F2234" s="16">
        <v>30.72</v>
      </c>
      <c r="G2234" s="16">
        <v>3.1949999999999998</v>
      </c>
      <c r="H2234" s="16">
        <v>8.33</v>
      </c>
      <c r="I2234" s="16">
        <v>16.260999999999999</v>
      </c>
      <c r="J2234" s="38">
        <v>4.7050000000000001</v>
      </c>
      <c r="K2234" s="16">
        <v>19.382000000000001</v>
      </c>
      <c r="L2234" s="16">
        <v>26.312999999999999</v>
      </c>
      <c r="M2234" s="120">
        <v>40.477636648128097</v>
      </c>
      <c r="N2234" s="16">
        <f t="shared" si="102"/>
        <v>2.0884138194266892</v>
      </c>
      <c r="O2234" s="16">
        <v>8.8490000000000002</v>
      </c>
      <c r="P2234" s="124">
        <f t="shared" si="103"/>
        <v>0.45655763079145595</v>
      </c>
      <c r="Q2234" s="16">
        <v>730.73800000000006</v>
      </c>
    </row>
    <row r="2235" spans="1:17" x14ac:dyDescent="0.2">
      <c r="A2235" s="39">
        <f t="shared" si="104"/>
        <v>44280</v>
      </c>
      <c r="B2235" s="16">
        <v>0</v>
      </c>
      <c r="C2235" s="16">
        <v>81.894000000000005</v>
      </c>
      <c r="D2235" s="16">
        <v>25.196999999999999</v>
      </c>
      <c r="E2235" s="16">
        <v>22.25</v>
      </c>
      <c r="F2235" s="16">
        <v>30.85</v>
      </c>
      <c r="G2235" s="16">
        <v>3.161</v>
      </c>
      <c r="H2235" s="16">
        <v>8.39</v>
      </c>
      <c r="I2235" s="16">
        <v>14.815</v>
      </c>
      <c r="J2235" s="38">
        <v>5.2160000000000002</v>
      </c>
      <c r="K2235" s="16">
        <v>21.161999999999999</v>
      </c>
      <c r="L2235" s="16">
        <v>26.343</v>
      </c>
      <c r="M2235" s="120">
        <v>43.414028081737882</v>
      </c>
      <c r="N2235" s="16">
        <f t="shared" si="102"/>
        <v>2.0515087459473529</v>
      </c>
      <c r="O2235" s="16">
        <v>10.845000000000001</v>
      </c>
      <c r="P2235" s="124">
        <f t="shared" si="103"/>
        <v>0.51247519138077691</v>
      </c>
      <c r="Q2235" s="16">
        <v>730.7</v>
      </c>
    </row>
    <row r="2236" spans="1:17" x14ac:dyDescent="0.2">
      <c r="A2236" s="39">
        <f t="shared" si="104"/>
        <v>44281</v>
      </c>
      <c r="B2236" s="16">
        <v>0</v>
      </c>
      <c r="C2236" s="16">
        <v>84.087000000000003</v>
      </c>
      <c r="D2236" s="16">
        <v>24.757000000000001</v>
      </c>
      <c r="E2236" s="16">
        <v>22.75</v>
      </c>
      <c r="F2236" s="16">
        <v>29.21</v>
      </c>
      <c r="G2236" s="16">
        <v>3.1680000000000001</v>
      </c>
      <c r="H2236" s="16">
        <v>8.57</v>
      </c>
      <c r="I2236" s="16">
        <v>4.6230000000000002</v>
      </c>
      <c r="J2236" s="38">
        <v>3.8559999999999999</v>
      </c>
      <c r="K2236" s="16">
        <v>14.558</v>
      </c>
      <c r="L2236" s="16">
        <v>26.382000000000001</v>
      </c>
      <c r="M2236" s="120">
        <v>30.442359515710546</v>
      </c>
      <c r="N2236" s="16">
        <f t="shared" si="102"/>
        <v>2.0911086355069752</v>
      </c>
      <c r="O2236" s="16">
        <v>8.2949999999999999</v>
      </c>
      <c r="P2236" s="124">
        <f t="shared" si="103"/>
        <v>0.5697898062920731</v>
      </c>
      <c r="Q2236" s="16">
        <v>730.625</v>
      </c>
    </row>
    <row r="2237" spans="1:17" x14ac:dyDescent="0.2">
      <c r="A2237" s="39">
        <f t="shared" si="104"/>
        <v>44282</v>
      </c>
      <c r="B2237" s="16">
        <v>0.254</v>
      </c>
      <c r="C2237" s="16">
        <v>83.194999999999993</v>
      </c>
      <c r="D2237" s="16">
        <v>24.457999999999998</v>
      </c>
      <c r="E2237" s="16">
        <v>22.15</v>
      </c>
      <c r="F2237" s="16">
        <v>30.24</v>
      </c>
      <c r="G2237" s="16">
        <v>4.4809999999999999</v>
      </c>
      <c r="H2237" s="16">
        <v>13.7</v>
      </c>
      <c r="I2237" s="16">
        <v>1.0609999999999999</v>
      </c>
      <c r="J2237" s="38">
        <v>6.1429999999999998</v>
      </c>
      <c r="K2237" s="16">
        <v>25.152999999999999</v>
      </c>
      <c r="L2237" s="16">
        <v>26.562000000000001</v>
      </c>
      <c r="M2237" s="120">
        <v>51.190462819042907</v>
      </c>
      <c r="N2237" s="16">
        <f t="shared" si="102"/>
        <v>2.0351633132844156</v>
      </c>
      <c r="O2237" s="16">
        <v>13.513999999999999</v>
      </c>
      <c r="P2237" s="124">
        <f t="shared" si="103"/>
        <v>0.53727189599650138</v>
      </c>
      <c r="Q2237" s="16">
        <v>730.28800000000001</v>
      </c>
    </row>
    <row r="2238" spans="1:17" x14ac:dyDescent="0.2">
      <c r="A2238" s="39">
        <f t="shared" si="104"/>
        <v>44283</v>
      </c>
      <c r="B2238" s="16">
        <v>0.254</v>
      </c>
      <c r="C2238" s="16">
        <v>83.71</v>
      </c>
      <c r="D2238" s="16">
        <v>24.635000000000002</v>
      </c>
      <c r="E2238" s="16">
        <v>21.94</v>
      </c>
      <c r="F2238" s="16">
        <v>30.99</v>
      </c>
      <c r="G2238" s="16">
        <v>3.9279999999999999</v>
      </c>
      <c r="H2238" s="16">
        <v>11.11</v>
      </c>
      <c r="I2238" s="16">
        <v>0.72499999999999998</v>
      </c>
      <c r="J2238" s="38">
        <v>5.6959999999999997</v>
      </c>
      <c r="K2238" s="16">
        <v>23</v>
      </c>
      <c r="L2238" s="16">
        <v>26.574999999999999</v>
      </c>
      <c r="M2238" s="120">
        <v>47.281120642954463</v>
      </c>
      <c r="N2238" s="16">
        <f t="shared" si="102"/>
        <v>2.0557008975197593</v>
      </c>
      <c r="O2238" s="16">
        <v>12.718999999999999</v>
      </c>
      <c r="P2238" s="124">
        <f t="shared" si="103"/>
        <v>0.55299999999999994</v>
      </c>
      <c r="Q2238" s="16">
        <v>729.39599999999996</v>
      </c>
    </row>
    <row r="2239" spans="1:17" x14ac:dyDescent="0.2">
      <c r="A2239" s="39">
        <f t="shared" si="104"/>
        <v>44284</v>
      </c>
      <c r="B2239" s="16">
        <v>0</v>
      </c>
      <c r="C2239" s="16">
        <v>81.646000000000001</v>
      </c>
      <c r="D2239" s="16">
        <v>25.373999999999999</v>
      </c>
      <c r="E2239" s="16">
        <v>22.07</v>
      </c>
      <c r="F2239" s="16">
        <v>30.79</v>
      </c>
      <c r="G2239" s="16">
        <v>3.6280000000000001</v>
      </c>
      <c r="H2239" s="16">
        <v>10.15</v>
      </c>
      <c r="I2239" s="16">
        <v>32.957000000000001</v>
      </c>
      <c r="J2239" s="38">
        <v>5.69</v>
      </c>
      <c r="K2239" s="16">
        <v>22.957999999999998</v>
      </c>
      <c r="L2239" s="16">
        <v>26.459</v>
      </c>
      <c r="M2239" s="120">
        <v>47.808247228503021</v>
      </c>
      <c r="N2239" s="16">
        <f t="shared" si="102"/>
        <v>2.0824221286045397</v>
      </c>
      <c r="O2239" s="16">
        <v>12.433999999999999</v>
      </c>
      <c r="P2239" s="124">
        <f t="shared" si="103"/>
        <v>0.54159770014809649</v>
      </c>
      <c r="Q2239" s="16">
        <v>728.99199999999996</v>
      </c>
    </row>
    <row r="2240" spans="1:17" x14ac:dyDescent="0.2">
      <c r="A2240" s="39">
        <f t="shared" si="104"/>
        <v>44285</v>
      </c>
      <c r="B2240" s="16">
        <v>0</v>
      </c>
      <c r="C2240" s="16">
        <v>86.135999999999996</v>
      </c>
      <c r="D2240" s="16">
        <v>25.542999999999999</v>
      </c>
      <c r="E2240" s="16">
        <v>23.51</v>
      </c>
      <c r="F2240" s="16">
        <v>30.65</v>
      </c>
      <c r="G2240" s="16">
        <v>3.0230000000000001</v>
      </c>
      <c r="H2240" s="16">
        <v>8.5500000000000007</v>
      </c>
      <c r="I2240" s="16">
        <v>18.059000000000001</v>
      </c>
      <c r="J2240" s="38">
        <v>3.427</v>
      </c>
      <c r="K2240" s="16">
        <v>13.797000000000001</v>
      </c>
      <c r="L2240" s="16">
        <v>26.324999999999999</v>
      </c>
      <c r="M2240" s="120">
        <v>29.508202386887238</v>
      </c>
      <c r="N2240" s="16">
        <f t="shared" si="102"/>
        <v>2.1387404788640456</v>
      </c>
      <c r="O2240" s="16">
        <v>6.5990000000000002</v>
      </c>
      <c r="P2240" s="124">
        <f t="shared" si="103"/>
        <v>0.47829238240197142</v>
      </c>
      <c r="Q2240" s="16">
        <v>728.86699999999996</v>
      </c>
    </row>
    <row r="2241" spans="1:17" x14ac:dyDescent="0.2">
      <c r="A2241" s="39">
        <f t="shared" si="104"/>
        <v>44286</v>
      </c>
      <c r="B2241" s="16">
        <v>0</v>
      </c>
      <c r="C2241" s="16">
        <v>84.483000000000004</v>
      </c>
      <c r="D2241" s="16">
        <v>25.978999999999999</v>
      </c>
      <c r="E2241" s="16">
        <v>23.44</v>
      </c>
      <c r="F2241" s="16">
        <v>31.1</v>
      </c>
      <c r="G2241" s="16">
        <v>3.681</v>
      </c>
      <c r="H2241" s="16">
        <v>10.53</v>
      </c>
      <c r="I2241" s="16">
        <v>29.568999999999999</v>
      </c>
      <c r="J2241" s="38">
        <v>5.1950000000000003</v>
      </c>
      <c r="K2241" s="16">
        <v>20.613</v>
      </c>
      <c r="L2241" s="16">
        <v>26.407</v>
      </c>
      <c r="M2241" s="120">
        <v>43.240018420486486</v>
      </c>
      <c r="N2241" s="16">
        <f t="shared" si="102"/>
        <v>2.0977062252212919</v>
      </c>
      <c r="O2241" s="16">
        <v>11.496</v>
      </c>
      <c r="P2241" s="124">
        <f t="shared" si="103"/>
        <v>0.55770630184834813</v>
      </c>
      <c r="Q2241" s="16">
        <v>728.28300000000002</v>
      </c>
    </row>
    <row r="2242" spans="1:17" x14ac:dyDescent="0.2">
      <c r="A2242" s="39">
        <f t="shared" si="104"/>
        <v>44287</v>
      </c>
      <c r="B2242" s="16">
        <v>0</v>
      </c>
      <c r="C2242" s="16">
        <v>87.33</v>
      </c>
      <c r="D2242" s="16">
        <v>24.992999999999999</v>
      </c>
      <c r="E2242" s="16">
        <v>22.82</v>
      </c>
      <c r="F2242" s="16">
        <v>29.83</v>
      </c>
      <c r="G2242" s="16">
        <v>3.387</v>
      </c>
      <c r="H2242" s="16">
        <v>8.8800000000000008</v>
      </c>
      <c r="I2242" s="16">
        <v>10.826000000000001</v>
      </c>
      <c r="J2242" s="38">
        <v>4.0049999999999999</v>
      </c>
      <c r="K2242" s="16">
        <v>16.353999999999999</v>
      </c>
      <c r="L2242" s="16">
        <v>26.446000000000002</v>
      </c>
      <c r="M2242" s="120">
        <v>34.17337202902695</v>
      </c>
      <c r="N2242" s="16">
        <f t="shared" si="102"/>
        <v>2.0896032792605448</v>
      </c>
      <c r="O2242" s="16">
        <v>9.0350000000000001</v>
      </c>
      <c r="P2242" s="124">
        <f t="shared" si="103"/>
        <v>0.55246422893481717</v>
      </c>
      <c r="Q2242" s="16">
        <v>728.18299999999999</v>
      </c>
    </row>
    <row r="2243" spans="1:17" x14ac:dyDescent="0.2">
      <c r="A2243" s="39">
        <f t="shared" si="104"/>
        <v>44288</v>
      </c>
      <c r="B2243" s="16">
        <v>5.2069999999999999</v>
      </c>
      <c r="C2243" s="16">
        <v>89.123999999999995</v>
      </c>
      <c r="D2243" s="16">
        <v>24.234000000000002</v>
      </c>
      <c r="E2243" s="16">
        <v>22.75</v>
      </c>
      <c r="F2243" s="16">
        <v>29</v>
      </c>
      <c r="G2243" s="16">
        <v>4.2389999999999999</v>
      </c>
      <c r="H2243" s="16">
        <v>12.54</v>
      </c>
      <c r="I2243" s="16">
        <v>15.747</v>
      </c>
      <c r="J2243" s="38">
        <v>3.4550000000000001</v>
      </c>
      <c r="K2243" s="16">
        <v>14.484</v>
      </c>
      <c r="L2243" s="16">
        <v>26.481000000000002</v>
      </c>
      <c r="M2243" s="120">
        <v>30.542842751080645</v>
      </c>
      <c r="N2243" s="16">
        <f t="shared" si="102"/>
        <v>2.1087298226374376</v>
      </c>
      <c r="O2243" s="16">
        <v>8.3810000000000002</v>
      </c>
      <c r="P2243" s="124">
        <f t="shared" si="103"/>
        <v>0.57863849765258213</v>
      </c>
      <c r="Q2243" s="16">
        <v>729</v>
      </c>
    </row>
    <row r="2244" spans="1:17" x14ac:dyDescent="0.2">
      <c r="A2244" s="39">
        <f t="shared" si="104"/>
        <v>44289</v>
      </c>
      <c r="B2244" s="16">
        <v>3.302</v>
      </c>
      <c r="C2244" s="16">
        <v>91.918000000000006</v>
      </c>
      <c r="D2244" s="16">
        <v>23.794</v>
      </c>
      <c r="E2244" s="16">
        <v>22.45</v>
      </c>
      <c r="F2244" s="16">
        <v>27.06</v>
      </c>
      <c r="G2244" s="16">
        <v>5.843</v>
      </c>
      <c r="H2244" s="16">
        <v>12.92</v>
      </c>
      <c r="I2244" s="16">
        <v>350.97899999999998</v>
      </c>
      <c r="J2244" s="38">
        <v>4.3479999999999999</v>
      </c>
      <c r="K2244" s="16">
        <v>20.686</v>
      </c>
      <c r="L2244" s="16">
        <v>26.536999999999999</v>
      </c>
      <c r="M2244" s="120">
        <v>43.052098354338618</v>
      </c>
      <c r="N2244" s="16">
        <f t="shared" si="102"/>
        <v>2.0812191025011417</v>
      </c>
      <c r="O2244" s="16">
        <v>13.435</v>
      </c>
      <c r="P2244" s="124">
        <f t="shared" si="103"/>
        <v>0.64947307357633188</v>
      </c>
      <c r="Q2244" s="16">
        <v>730.33299999999997</v>
      </c>
    </row>
    <row r="2245" spans="1:17" x14ac:dyDescent="0.2">
      <c r="A2245" s="39">
        <f t="shared" si="104"/>
        <v>44290</v>
      </c>
      <c r="B2245" s="16">
        <v>3.556</v>
      </c>
      <c r="C2245" s="16">
        <v>94.046999999999997</v>
      </c>
      <c r="D2245" s="16">
        <v>23.734999999999999</v>
      </c>
      <c r="E2245" s="16">
        <v>21.59</v>
      </c>
      <c r="F2245" s="16">
        <v>27.94</v>
      </c>
      <c r="G2245" s="16">
        <v>3.5640000000000001</v>
      </c>
      <c r="H2245" s="16">
        <v>9.19</v>
      </c>
      <c r="I2245" s="16">
        <v>0.71899999999999997</v>
      </c>
      <c r="J2245" s="38">
        <v>2.859</v>
      </c>
      <c r="K2245" s="16">
        <v>13.3</v>
      </c>
      <c r="L2245" s="16">
        <v>26.422000000000001</v>
      </c>
      <c r="M2245" s="120">
        <v>28.704077303835209</v>
      </c>
      <c r="N2245" s="16">
        <f t="shared" si="102"/>
        <v>2.1582013010402412</v>
      </c>
      <c r="O2245" s="16">
        <v>8.3450000000000006</v>
      </c>
      <c r="P2245" s="124">
        <f t="shared" si="103"/>
        <v>0.62744360902255636</v>
      </c>
      <c r="Q2245" s="16">
        <v>729.63800000000003</v>
      </c>
    </row>
    <row r="2246" spans="1:17" x14ac:dyDescent="0.2">
      <c r="A2246" s="39">
        <f t="shared" si="104"/>
        <v>44291</v>
      </c>
      <c r="B2246" s="16">
        <v>3.9370000000000003</v>
      </c>
      <c r="C2246" s="16">
        <v>88.83</v>
      </c>
      <c r="D2246" s="16">
        <v>23.808</v>
      </c>
      <c r="E2246" s="16">
        <v>22.11</v>
      </c>
      <c r="F2246" s="16">
        <v>27.6</v>
      </c>
      <c r="G2246" s="16">
        <v>4.2670000000000003</v>
      </c>
      <c r="H2246" s="16">
        <v>10.98</v>
      </c>
      <c r="I2246" s="16">
        <v>0.90300000000000002</v>
      </c>
      <c r="J2246" s="38">
        <v>3.532</v>
      </c>
      <c r="K2246" s="16">
        <v>14.811</v>
      </c>
      <c r="L2246" s="16">
        <v>26.599</v>
      </c>
      <c r="M2246" s="120">
        <v>31.202420583252046</v>
      </c>
      <c r="N2246" s="16">
        <f t="shared" si="102"/>
        <v>2.1067058661300417</v>
      </c>
      <c r="O2246" s="16">
        <v>9.4369999999999994</v>
      </c>
      <c r="P2246" s="124">
        <f t="shared" si="103"/>
        <v>0.6371615691040442</v>
      </c>
      <c r="Q2246" s="16">
        <v>729.70399999999995</v>
      </c>
    </row>
    <row r="2247" spans="1:17" x14ac:dyDescent="0.2">
      <c r="A2247" s="39">
        <f t="shared" si="104"/>
        <v>44292</v>
      </c>
      <c r="B2247" s="16">
        <v>8.254999999999999</v>
      </c>
      <c r="C2247" s="16">
        <v>96.56</v>
      </c>
      <c r="D2247" s="16">
        <v>23.513000000000002</v>
      </c>
      <c r="E2247" s="16">
        <v>22.04</v>
      </c>
      <c r="F2247" s="16">
        <v>26.85</v>
      </c>
      <c r="G2247" s="16">
        <v>3.92</v>
      </c>
      <c r="H2247" s="16">
        <v>9.35</v>
      </c>
      <c r="I2247" s="16">
        <v>341.846</v>
      </c>
      <c r="J2247" s="38">
        <v>2.8340000000000001</v>
      </c>
      <c r="K2247" s="16">
        <v>14.151</v>
      </c>
      <c r="L2247" s="16">
        <v>26.445</v>
      </c>
      <c r="M2247" s="120">
        <v>29.928797734936804</v>
      </c>
      <c r="N2247" s="16">
        <f t="shared" si="102"/>
        <v>2.1149599134292139</v>
      </c>
      <c r="O2247" s="16">
        <v>9.7970000000000006</v>
      </c>
      <c r="P2247" s="124">
        <f t="shared" si="103"/>
        <v>0.6923185640590771</v>
      </c>
      <c r="Q2247" s="16">
        <v>730.05399999999997</v>
      </c>
    </row>
    <row r="2248" spans="1:17" x14ac:dyDescent="0.2">
      <c r="A2248" s="39">
        <f t="shared" si="104"/>
        <v>44293</v>
      </c>
      <c r="B2248" s="16">
        <v>10.16</v>
      </c>
      <c r="C2248" s="16">
        <v>96.343999999999994</v>
      </c>
      <c r="D2248" s="16">
        <v>24.268999999999998</v>
      </c>
      <c r="E2248" s="16">
        <v>22.31</v>
      </c>
      <c r="F2248" s="16">
        <v>28.76</v>
      </c>
      <c r="G2248" s="16">
        <v>3.0939999999999999</v>
      </c>
      <c r="H2248" s="16">
        <v>7.62</v>
      </c>
      <c r="I2248" s="16">
        <v>2.9119999999999999</v>
      </c>
      <c r="J2248" s="38">
        <v>2.355</v>
      </c>
      <c r="K2248" s="16">
        <v>10.984999999999999</v>
      </c>
      <c r="L2248" s="16">
        <v>26.367000000000001</v>
      </c>
      <c r="M2248" s="120">
        <v>24.036747660935173</v>
      </c>
      <c r="N2248" s="16">
        <f t="shared" si="102"/>
        <v>2.1881427092339711</v>
      </c>
      <c r="O2248" s="16">
        <v>7.3959999999999999</v>
      </c>
      <c r="P2248" s="124">
        <f t="shared" si="103"/>
        <v>0.67328174783796091</v>
      </c>
      <c r="Q2248" s="16">
        <v>729.76300000000003</v>
      </c>
    </row>
    <row r="2249" spans="1:17" x14ac:dyDescent="0.2">
      <c r="A2249" s="39">
        <f t="shared" si="104"/>
        <v>44294</v>
      </c>
      <c r="B2249" s="16">
        <v>0</v>
      </c>
      <c r="C2249" s="16">
        <v>93.581000000000003</v>
      </c>
      <c r="D2249" s="16">
        <v>24.602</v>
      </c>
      <c r="E2249" s="16">
        <v>22.14</v>
      </c>
      <c r="F2249" s="16">
        <v>28.94</v>
      </c>
      <c r="G2249" s="16">
        <v>2.3860000000000001</v>
      </c>
      <c r="H2249" s="16">
        <v>8.82</v>
      </c>
      <c r="I2249" s="16">
        <v>14.481</v>
      </c>
      <c r="J2249" s="38">
        <v>2.8540000000000001</v>
      </c>
      <c r="K2249" s="16">
        <v>12.664999999999999</v>
      </c>
      <c r="L2249" s="16">
        <v>26.417999999999999</v>
      </c>
      <c r="M2249" s="120">
        <v>27.629952125743145</v>
      </c>
      <c r="N2249" s="16">
        <f t="shared" si="102"/>
        <v>2.1815990624353057</v>
      </c>
      <c r="O2249" s="16">
        <v>8.2639999999999993</v>
      </c>
      <c r="P2249" s="124">
        <f t="shared" si="103"/>
        <v>0.65250690880378992</v>
      </c>
      <c r="Q2249" s="16">
        <v>729.67499999999995</v>
      </c>
    </row>
    <row r="2250" spans="1:17" x14ac:dyDescent="0.2">
      <c r="A2250" s="39">
        <f t="shared" si="104"/>
        <v>44295</v>
      </c>
      <c r="B2250" s="16">
        <v>35.302999999999997</v>
      </c>
      <c r="C2250" s="16">
        <v>95</v>
      </c>
      <c r="D2250" s="16">
        <v>23.497</v>
      </c>
      <c r="E2250" s="16">
        <v>21.05</v>
      </c>
      <c r="F2250" s="16">
        <v>29.31</v>
      </c>
      <c r="G2250" s="16">
        <v>2.0790000000000002</v>
      </c>
      <c r="H2250" s="16">
        <v>7.33</v>
      </c>
      <c r="I2250" s="16">
        <v>47.23</v>
      </c>
      <c r="J2250" s="38">
        <v>1.9710000000000001</v>
      </c>
      <c r="K2250" s="16">
        <v>8.6829999999999998</v>
      </c>
      <c r="L2250" s="16">
        <v>26.506</v>
      </c>
      <c r="M2250" s="120">
        <v>18.991677085070332</v>
      </c>
      <c r="N2250" s="16">
        <f t="shared" si="102"/>
        <v>2.1872252775619407</v>
      </c>
      <c r="O2250" s="16">
        <v>4.6050000000000004</v>
      </c>
      <c r="P2250" s="124">
        <f t="shared" si="103"/>
        <v>0.53034665438212603</v>
      </c>
      <c r="Q2250" s="16">
        <v>730.38300000000004</v>
      </c>
    </row>
    <row r="2251" spans="1:17" x14ac:dyDescent="0.2">
      <c r="A2251" s="39">
        <f t="shared" si="104"/>
        <v>44296</v>
      </c>
      <c r="B2251" s="16">
        <v>0</v>
      </c>
      <c r="C2251" s="16">
        <v>86.617999999999995</v>
      </c>
      <c r="D2251" s="16">
        <v>25.076000000000001</v>
      </c>
      <c r="E2251" s="16">
        <v>21.97</v>
      </c>
      <c r="F2251" s="16">
        <v>30.1</v>
      </c>
      <c r="G2251" s="16">
        <v>1.885</v>
      </c>
      <c r="H2251" s="16">
        <v>5.94</v>
      </c>
      <c r="I2251" s="16">
        <v>20.722999999999999</v>
      </c>
      <c r="J2251" s="38">
        <v>4.0970000000000004</v>
      </c>
      <c r="K2251" s="16">
        <v>17.792999999999999</v>
      </c>
      <c r="L2251" s="16">
        <v>26.509</v>
      </c>
      <c r="M2251" s="120">
        <v>37.951645358979164</v>
      </c>
      <c r="N2251" s="16">
        <f t="shared" ref="N2251:N2314" si="105">M2251/K2251</f>
        <v>2.1329537098285374</v>
      </c>
      <c r="O2251" s="16">
        <v>10.962999999999999</v>
      </c>
      <c r="P2251" s="124">
        <f t="shared" si="103"/>
        <v>0.61614117911538246</v>
      </c>
      <c r="Q2251" s="16">
        <v>729.846</v>
      </c>
    </row>
    <row r="2252" spans="1:17" x14ac:dyDescent="0.2">
      <c r="A2252" s="39">
        <f t="shared" si="104"/>
        <v>44297</v>
      </c>
      <c r="B2252" s="16">
        <v>0</v>
      </c>
      <c r="C2252" s="16">
        <v>89.316000000000003</v>
      </c>
      <c r="D2252" s="16">
        <v>25.274999999999999</v>
      </c>
      <c r="E2252" s="16">
        <v>22.96</v>
      </c>
      <c r="F2252" s="16">
        <v>29.35</v>
      </c>
      <c r="G2252" s="16">
        <v>2.6389999999999998</v>
      </c>
      <c r="H2252" s="16">
        <v>7.82</v>
      </c>
      <c r="I2252" s="16">
        <v>352.96199999999999</v>
      </c>
      <c r="J2252" s="38">
        <v>4.6310000000000002</v>
      </c>
      <c r="K2252" s="16">
        <v>20.908000000000001</v>
      </c>
      <c r="L2252" s="16">
        <v>26.472000000000001</v>
      </c>
      <c r="M2252" s="120">
        <v>44.040773902352413</v>
      </c>
      <c r="N2252" s="16">
        <f t="shared" si="105"/>
        <v>2.1064077818228624</v>
      </c>
      <c r="O2252" s="16">
        <v>12.256</v>
      </c>
      <c r="P2252" s="124">
        <f t="shared" si="103"/>
        <v>0.5861871054141955</v>
      </c>
      <c r="Q2252" s="16">
        <v>728.66300000000001</v>
      </c>
    </row>
    <row r="2253" spans="1:17" x14ac:dyDescent="0.2">
      <c r="A2253" s="39">
        <f t="shared" si="104"/>
        <v>44298</v>
      </c>
      <c r="B2253" s="16">
        <v>0</v>
      </c>
      <c r="C2253" s="16">
        <v>89.518000000000001</v>
      </c>
      <c r="D2253" s="16">
        <v>25.291</v>
      </c>
      <c r="E2253" s="16">
        <v>23</v>
      </c>
      <c r="F2253" s="16">
        <v>30</v>
      </c>
      <c r="G2253" s="16">
        <v>2.802</v>
      </c>
      <c r="H2253" s="16">
        <v>8.94</v>
      </c>
      <c r="I2253" s="16">
        <v>9.86</v>
      </c>
      <c r="J2253" s="38">
        <v>3.371</v>
      </c>
      <c r="K2253" s="16">
        <v>14.788</v>
      </c>
      <c r="L2253" s="16">
        <v>26.440999999999999</v>
      </c>
      <c r="M2253" s="120">
        <v>31.498254287385507</v>
      </c>
      <c r="N2253" s="16">
        <f t="shared" si="105"/>
        <v>2.1299874416679407</v>
      </c>
      <c r="O2253" s="16">
        <v>8.4860000000000007</v>
      </c>
      <c r="P2253" s="124">
        <f t="shared" si="103"/>
        <v>0.57384365701920481</v>
      </c>
      <c r="Q2253" s="16">
        <v>728.53800000000001</v>
      </c>
    </row>
    <row r="2254" spans="1:17" x14ac:dyDescent="0.2">
      <c r="A2254" s="39">
        <f t="shared" si="104"/>
        <v>44299</v>
      </c>
      <c r="B2254" s="16">
        <v>0.254</v>
      </c>
      <c r="C2254" s="16">
        <v>92.311999999999998</v>
      </c>
      <c r="D2254" s="16">
        <v>24.931999999999999</v>
      </c>
      <c r="E2254" s="16">
        <v>23.27</v>
      </c>
      <c r="F2254" s="16">
        <v>29.97</v>
      </c>
      <c r="G2254" s="16">
        <v>2.9</v>
      </c>
      <c r="H2254" s="16">
        <v>7.9</v>
      </c>
      <c r="I2254" s="16">
        <v>5.375</v>
      </c>
      <c r="J2254" s="38">
        <v>2.5859999999999999</v>
      </c>
      <c r="K2254" s="16">
        <v>11.175000000000001</v>
      </c>
      <c r="L2254" s="16">
        <v>26.44</v>
      </c>
      <c r="M2254" s="120">
        <v>24.135675695757843</v>
      </c>
      <c r="N2254" s="16">
        <f t="shared" si="105"/>
        <v>2.1597920085689344</v>
      </c>
      <c r="O2254" s="16">
        <v>6.2679999999999998</v>
      </c>
      <c r="P2254" s="124">
        <f t="shared" si="103"/>
        <v>0.56089485458612975</v>
      </c>
      <c r="Q2254" s="16">
        <v>729.19600000000003</v>
      </c>
    </row>
    <row r="2255" spans="1:17" x14ac:dyDescent="0.2">
      <c r="A2255" s="39">
        <f t="shared" si="104"/>
        <v>44300</v>
      </c>
      <c r="B2255" s="16">
        <v>0.254</v>
      </c>
      <c r="C2255" s="16">
        <v>87.8</v>
      </c>
      <c r="D2255" s="16">
        <v>25.614000000000001</v>
      </c>
      <c r="E2255" s="16">
        <v>23.54</v>
      </c>
      <c r="F2255" s="16">
        <v>30.51</v>
      </c>
      <c r="G2255" s="16">
        <v>3.3090000000000002</v>
      </c>
      <c r="H2255" s="16">
        <v>9.76</v>
      </c>
      <c r="I2255" s="16">
        <v>33.648000000000003</v>
      </c>
      <c r="J2255" s="38">
        <v>4.6509999999999998</v>
      </c>
      <c r="K2255" s="16">
        <v>19.446000000000002</v>
      </c>
      <c r="L2255" s="16">
        <v>26.475999999999999</v>
      </c>
      <c r="M2255" s="120">
        <v>40.93452000895104</v>
      </c>
      <c r="N2255" s="16">
        <f t="shared" si="105"/>
        <v>2.1050354833359579</v>
      </c>
      <c r="O2255" s="16">
        <v>12.4</v>
      </c>
      <c r="P2255" s="124">
        <f t="shared" si="103"/>
        <v>0.63766327265247347</v>
      </c>
      <c r="Q2255" s="16">
        <v>729.75</v>
      </c>
    </row>
    <row r="2256" spans="1:17" x14ac:dyDescent="0.2">
      <c r="A2256" s="39">
        <f t="shared" si="104"/>
        <v>44301</v>
      </c>
      <c r="B2256" s="16">
        <v>0</v>
      </c>
      <c r="C2256" s="16">
        <v>90.516000000000005</v>
      </c>
      <c r="D2256" s="16">
        <v>25.398</v>
      </c>
      <c r="E2256" s="16">
        <v>23.64</v>
      </c>
      <c r="F2256" s="16">
        <v>29.66</v>
      </c>
      <c r="G2256" s="16">
        <v>2.9489999999999998</v>
      </c>
      <c r="H2256" s="16">
        <v>8.86</v>
      </c>
      <c r="I2256" s="16">
        <v>34.819000000000003</v>
      </c>
      <c r="J2256" s="38">
        <v>3.1179999999999999</v>
      </c>
      <c r="K2256" s="16">
        <v>12.474</v>
      </c>
      <c r="L2256" s="16">
        <v>26.428999999999998</v>
      </c>
      <c r="M2256" s="120">
        <v>27.228105584293164</v>
      </c>
      <c r="N2256" s="16">
        <f t="shared" si="105"/>
        <v>2.1827886471294824</v>
      </c>
      <c r="O2256" s="16">
        <v>7.0469999999999997</v>
      </c>
      <c r="P2256" s="124">
        <f t="shared" si="103"/>
        <v>0.56493506493506496</v>
      </c>
      <c r="Q2256" s="16">
        <v>729.096</v>
      </c>
    </row>
    <row r="2257" spans="1:17" x14ac:dyDescent="0.2">
      <c r="A2257" s="39">
        <f t="shared" si="104"/>
        <v>44302</v>
      </c>
      <c r="B2257" s="16">
        <v>9.0169999999999995</v>
      </c>
      <c r="C2257" s="16">
        <v>98.066999999999993</v>
      </c>
      <c r="D2257" s="16">
        <v>24.167000000000002</v>
      </c>
      <c r="E2257" s="16">
        <v>22.89</v>
      </c>
      <c r="F2257" s="16">
        <v>28.32</v>
      </c>
      <c r="G2257" s="16">
        <v>1.08</v>
      </c>
      <c r="H2257" s="16">
        <v>7.43</v>
      </c>
      <c r="I2257" s="16">
        <v>260.93700000000001</v>
      </c>
      <c r="J2257" s="38">
        <v>1.64</v>
      </c>
      <c r="K2257" s="16">
        <v>7.673</v>
      </c>
      <c r="L2257" s="16">
        <v>26.407</v>
      </c>
      <c r="M2257" s="120">
        <v>17.185657249351351</v>
      </c>
      <c r="N2257" s="16">
        <f t="shared" si="105"/>
        <v>2.2397572330706832</v>
      </c>
      <c r="O2257" s="16">
        <v>5.1520000000000001</v>
      </c>
      <c r="P2257" s="124">
        <f t="shared" si="103"/>
        <v>0.67144532777270949</v>
      </c>
      <c r="Q2257" s="16">
        <v>729.45399999999995</v>
      </c>
    </row>
    <row r="2258" spans="1:17" x14ac:dyDescent="0.2">
      <c r="A2258" s="39">
        <f t="shared" si="104"/>
        <v>44303</v>
      </c>
      <c r="B2258" s="16">
        <v>0.254</v>
      </c>
      <c r="C2258" s="16">
        <v>98.846999999999994</v>
      </c>
      <c r="D2258" s="16">
        <v>23.584</v>
      </c>
      <c r="E2258" s="16">
        <v>22.79</v>
      </c>
      <c r="F2258" s="16">
        <v>28.25</v>
      </c>
      <c r="G2258" s="16">
        <v>1.4610000000000001</v>
      </c>
      <c r="H2258" s="16">
        <v>6.76</v>
      </c>
      <c r="I2258" s="16">
        <v>238.53299999999999</v>
      </c>
      <c r="J2258" s="38">
        <v>1.577</v>
      </c>
      <c r="K2258" s="16">
        <v>7.649</v>
      </c>
      <c r="L2258" s="16">
        <v>26.434000000000001</v>
      </c>
      <c r="M2258" s="120">
        <v>17.139951633262974</v>
      </c>
      <c r="N2258" s="16">
        <f t="shared" si="105"/>
        <v>2.2408094696382501</v>
      </c>
      <c r="O2258" s="16">
        <v>5.085</v>
      </c>
      <c r="P2258" s="124">
        <f t="shared" si="103"/>
        <v>0.66479278337037517</v>
      </c>
      <c r="Q2258" s="16">
        <v>729.84199999999998</v>
      </c>
    </row>
    <row r="2259" spans="1:17" x14ac:dyDescent="0.2">
      <c r="A2259" s="39">
        <f t="shared" si="104"/>
        <v>44304</v>
      </c>
      <c r="B2259" s="16">
        <v>25.146000000000001</v>
      </c>
      <c r="C2259" s="16">
        <v>95.106999999999999</v>
      </c>
      <c r="D2259" s="16">
        <v>23.81</v>
      </c>
      <c r="E2259" s="16">
        <v>21.46</v>
      </c>
      <c r="F2259" s="16">
        <v>29.93</v>
      </c>
      <c r="G2259" s="16">
        <v>1.593</v>
      </c>
      <c r="H2259" s="16">
        <v>7.37</v>
      </c>
      <c r="I2259" s="16">
        <v>254.24299999999999</v>
      </c>
      <c r="J2259" s="38">
        <v>2.9729999999999999</v>
      </c>
      <c r="K2259" s="16">
        <v>13.462999999999999</v>
      </c>
      <c r="L2259" s="16">
        <v>26.463000000000001</v>
      </c>
      <c r="M2259" s="120">
        <v>28.406861199215143</v>
      </c>
      <c r="N2259" s="16">
        <f t="shared" si="105"/>
        <v>2.1099948896393927</v>
      </c>
      <c r="O2259" s="16">
        <v>9.0190000000000001</v>
      </c>
      <c r="P2259" s="124">
        <f t="shared" si="103"/>
        <v>0.66991012404367534</v>
      </c>
      <c r="Q2259" s="16">
        <v>730.42899999999997</v>
      </c>
    </row>
    <row r="2260" spans="1:17" x14ac:dyDescent="0.2">
      <c r="A2260" s="39">
        <f t="shared" si="104"/>
        <v>44305</v>
      </c>
      <c r="B2260" s="16">
        <v>4.6989999999999998</v>
      </c>
      <c r="C2260" s="16">
        <v>90.995999999999995</v>
      </c>
      <c r="D2260" s="16">
        <v>24.928000000000001</v>
      </c>
      <c r="E2260" s="16">
        <v>22.21</v>
      </c>
      <c r="F2260" s="16">
        <v>29.72</v>
      </c>
      <c r="G2260" s="16">
        <v>1.718</v>
      </c>
      <c r="H2260" s="16">
        <v>7.9</v>
      </c>
      <c r="I2260" s="16">
        <v>353.89800000000002</v>
      </c>
      <c r="J2260" s="38">
        <v>3.641</v>
      </c>
      <c r="K2260" s="16">
        <v>16.760999999999999</v>
      </c>
      <c r="L2260" s="16">
        <v>26.468</v>
      </c>
      <c r="M2260" s="120">
        <v>35.671807756476326</v>
      </c>
      <c r="N2260" s="16">
        <f t="shared" si="105"/>
        <v>2.1282624996406136</v>
      </c>
      <c r="O2260" s="16">
        <v>10.084</v>
      </c>
      <c r="P2260" s="124">
        <f t="shared" si="103"/>
        <v>0.60163474733011157</v>
      </c>
      <c r="Q2260" s="16">
        <v>730.58299999999997</v>
      </c>
    </row>
    <row r="2261" spans="1:17" x14ac:dyDescent="0.2">
      <c r="A2261" s="39">
        <f t="shared" si="104"/>
        <v>44306</v>
      </c>
      <c r="B2261" s="16">
        <v>7.8740000000000006</v>
      </c>
      <c r="C2261" s="16">
        <v>92.188000000000002</v>
      </c>
      <c r="D2261" s="16">
        <v>25.303999999999998</v>
      </c>
      <c r="E2261" s="16">
        <v>23.23</v>
      </c>
      <c r="F2261" s="16">
        <v>29.87</v>
      </c>
      <c r="G2261" s="16">
        <v>3.0659999999999998</v>
      </c>
      <c r="H2261" s="16">
        <v>8.15</v>
      </c>
      <c r="I2261" s="16">
        <v>8.3490000000000002</v>
      </c>
      <c r="J2261" s="38">
        <v>4.1040000000000001</v>
      </c>
      <c r="K2261" s="16">
        <v>18.667000000000002</v>
      </c>
      <c r="L2261" s="16">
        <v>26.388000000000002</v>
      </c>
      <c r="M2261" s="120">
        <v>38.731232833393953</v>
      </c>
      <c r="N2261" s="16">
        <f t="shared" si="105"/>
        <v>2.0748504223171347</v>
      </c>
      <c r="O2261" s="16">
        <v>11.41</v>
      </c>
      <c r="P2261" s="124">
        <f t="shared" si="103"/>
        <v>0.61123908501633895</v>
      </c>
      <c r="Q2261" s="16">
        <v>730.36699999999996</v>
      </c>
    </row>
    <row r="2262" spans="1:17" x14ac:dyDescent="0.2">
      <c r="A2262" s="39">
        <f t="shared" si="104"/>
        <v>44307</v>
      </c>
      <c r="B2262" s="16">
        <v>0.50800000000000001</v>
      </c>
      <c r="C2262" s="16">
        <v>87.906000000000006</v>
      </c>
      <c r="D2262" s="16">
        <v>25.196000000000002</v>
      </c>
      <c r="E2262" s="16">
        <v>22.83</v>
      </c>
      <c r="F2262" s="16">
        <v>30.28</v>
      </c>
      <c r="G2262" s="16">
        <v>2.7530000000000001</v>
      </c>
      <c r="H2262" s="16">
        <v>8.2100000000000009</v>
      </c>
      <c r="I2262" s="16">
        <v>18.873999999999999</v>
      </c>
      <c r="J2262" s="38">
        <v>4.3860000000000001</v>
      </c>
      <c r="K2262" s="16">
        <v>19.227</v>
      </c>
      <c r="L2262" s="16">
        <v>26.439</v>
      </c>
      <c r="M2262" s="120">
        <v>39.576570730952895</v>
      </c>
      <c r="N2262" s="16">
        <f t="shared" si="105"/>
        <v>2.0583851214933633</v>
      </c>
      <c r="O2262" s="16">
        <v>10.847</v>
      </c>
      <c r="P2262" s="124">
        <f t="shared" si="103"/>
        <v>0.56415457429656213</v>
      </c>
      <c r="Q2262" s="16">
        <v>730.25400000000002</v>
      </c>
    </row>
    <row r="2263" spans="1:17" x14ac:dyDescent="0.2">
      <c r="A2263" s="39">
        <f t="shared" si="104"/>
        <v>44308</v>
      </c>
      <c r="B2263" s="16">
        <v>7.3659999999999997</v>
      </c>
      <c r="C2263" s="16">
        <v>89.191999999999993</v>
      </c>
      <c r="D2263" s="16">
        <v>24.189</v>
      </c>
      <c r="E2263" s="16">
        <v>21.97</v>
      </c>
      <c r="F2263" s="16">
        <v>28.67</v>
      </c>
      <c r="G2263" s="16">
        <v>3.653</v>
      </c>
      <c r="H2263" s="16">
        <v>9.68</v>
      </c>
      <c r="I2263" s="16">
        <v>358.21899999999999</v>
      </c>
      <c r="J2263" s="38">
        <v>3.8279999999999998</v>
      </c>
      <c r="K2263" s="16">
        <v>16.776</v>
      </c>
      <c r="L2263" s="16">
        <v>26.539000000000001</v>
      </c>
      <c r="M2263" s="120">
        <v>34.650991397148971</v>
      </c>
      <c r="N2263" s="16">
        <f t="shared" si="105"/>
        <v>2.0655097399349649</v>
      </c>
      <c r="O2263" s="16">
        <v>10.016</v>
      </c>
      <c r="P2263" s="124">
        <f t="shared" si="103"/>
        <v>0.59704339532665718</v>
      </c>
      <c r="Q2263" s="16">
        <v>730.07899999999995</v>
      </c>
    </row>
    <row r="2264" spans="1:17" x14ac:dyDescent="0.2">
      <c r="A2264" s="39">
        <f t="shared" si="104"/>
        <v>44309</v>
      </c>
      <c r="B2264" s="16">
        <v>23.622</v>
      </c>
      <c r="C2264" s="16">
        <v>94.35</v>
      </c>
      <c r="D2264" s="16">
        <v>23.739000000000001</v>
      </c>
      <c r="E2264" s="16">
        <v>22.52</v>
      </c>
      <c r="F2264" s="16">
        <v>27.13</v>
      </c>
      <c r="G2264" s="16">
        <v>3.4809999999999999</v>
      </c>
      <c r="H2264" s="16">
        <v>7.45</v>
      </c>
      <c r="I2264" s="16">
        <v>356.27499999999998</v>
      </c>
      <c r="J2264" s="38">
        <v>2.242</v>
      </c>
      <c r="K2264" s="16">
        <v>10.63</v>
      </c>
      <c r="L2264" s="16">
        <v>26.443000000000001</v>
      </c>
      <c r="M2264" s="120">
        <v>22.530795130839888</v>
      </c>
      <c r="N2264" s="16">
        <f t="shared" si="105"/>
        <v>2.1195479897309393</v>
      </c>
      <c r="O2264" s="16">
        <v>5.5279999999999996</v>
      </c>
      <c r="P2264" s="124">
        <f t="shared" si="103"/>
        <v>0.52003762935089359</v>
      </c>
      <c r="Q2264" s="16">
        <v>730.47500000000002</v>
      </c>
    </row>
    <row r="2265" spans="1:17" x14ac:dyDescent="0.2">
      <c r="A2265" s="39">
        <f t="shared" si="104"/>
        <v>44310</v>
      </c>
      <c r="B2265" s="16">
        <v>2.1589999999999998</v>
      </c>
      <c r="C2265" s="16">
        <v>92.483999999999995</v>
      </c>
      <c r="D2265" s="16">
        <v>24.501000000000001</v>
      </c>
      <c r="E2265" s="16">
        <v>22.52</v>
      </c>
      <c r="F2265" s="16">
        <v>28.12</v>
      </c>
      <c r="G2265" s="16">
        <v>3.597</v>
      </c>
      <c r="H2265" s="16">
        <v>9.11</v>
      </c>
      <c r="I2265" s="16">
        <v>349.13900000000001</v>
      </c>
      <c r="J2265" s="38">
        <v>3.585</v>
      </c>
      <c r="K2265" s="16">
        <v>16.452000000000002</v>
      </c>
      <c r="L2265" s="16">
        <v>26.4</v>
      </c>
      <c r="M2265" s="120">
        <v>33.773599088306881</v>
      </c>
      <c r="N2265" s="16">
        <f t="shared" si="105"/>
        <v>2.0528567401110429</v>
      </c>
      <c r="O2265" s="16">
        <v>9.8420000000000005</v>
      </c>
      <c r="P2265" s="124">
        <f t="shared" si="103"/>
        <v>0.59822513980063208</v>
      </c>
      <c r="Q2265" s="16">
        <v>730.48299999999995</v>
      </c>
    </row>
    <row r="2266" spans="1:17" x14ac:dyDescent="0.2">
      <c r="A2266" s="39">
        <f t="shared" si="104"/>
        <v>44311</v>
      </c>
      <c r="B2266" s="16">
        <v>0.127</v>
      </c>
      <c r="C2266" s="16">
        <v>85.558999999999997</v>
      </c>
      <c r="D2266" s="16">
        <v>25.321999999999999</v>
      </c>
      <c r="E2266" s="16">
        <v>23.1</v>
      </c>
      <c r="F2266" s="16">
        <v>30.24</v>
      </c>
      <c r="G2266" s="16">
        <v>3.9060000000000001</v>
      </c>
      <c r="H2266" s="16">
        <v>9.82</v>
      </c>
      <c r="I2266" s="16">
        <v>354.10700000000003</v>
      </c>
      <c r="J2266" s="38">
        <v>5.4489999999999998</v>
      </c>
      <c r="K2266" s="16">
        <v>22.780999999999999</v>
      </c>
      <c r="L2266" s="16">
        <v>26.518000000000001</v>
      </c>
      <c r="M2266" s="120">
        <v>46.364070720152888</v>
      </c>
      <c r="N2266" s="16">
        <f t="shared" si="105"/>
        <v>2.035207880257798</v>
      </c>
      <c r="O2266" s="16">
        <v>13.28</v>
      </c>
      <c r="P2266" s="124">
        <f t="shared" si="103"/>
        <v>0.58294192528861766</v>
      </c>
      <c r="Q2266" s="16">
        <v>730.21699999999998</v>
      </c>
    </row>
    <row r="2267" spans="1:17" x14ac:dyDescent="0.2">
      <c r="A2267" s="39">
        <f t="shared" si="104"/>
        <v>44312</v>
      </c>
      <c r="B2267" s="16">
        <v>0</v>
      </c>
      <c r="C2267" s="16">
        <v>88.802000000000007</v>
      </c>
      <c r="D2267" s="16">
        <v>24.457000000000001</v>
      </c>
      <c r="E2267" s="16">
        <v>22.62</v>
      </c>
      <c r="F2267" s="16">
        <v>27.61</v>
      </c>
      <c r="G2267" s="16">
        <v>4.9029999999999996</v>
      </c>
      <c r="H2267" s="16">
        <v>12.29</v>
      </c>
      <c r="I2267" s="16">
        <v>353.30099999999999</v>
      </c>
      <c r="J2267" s="38">
        <v>4.5659999999999998</v>
      </c>
      <c r="K2267" s="16">
        <v>20.99</v>
      </c>
      <c r="L2267" s="16">
        <v>26.506</v>
      </c>
      <c r="M2267" s="120">
        <v>42.730085440990074</v>
      </c>
      <c r="N2267" s="16">
        <f t="shared" si="105"/>
        <v>2.035735371176278</v>
      </c>
      <c r="O2267" s="16">
        <v>12.035</v>
      </c>
      <c r="P2267" s="124">
        <f t="shared" si="103"/>
        <v>0.57336827060505002</v>
      </c>
      <c r="Q2267" s="16">
        <v>730.28300000000002</v>
      </c>
    </row>
    <row r="2268" spans="1:17" x14ac:dyDescent="0.2">
      <c r="A2268" s="39">
        <f t="shared" si="104"/>
        <v>44313</v>
      </c>
      <c r="B2268" s="16">
        <v>0</v>
      </c>
      <c r="C2268" s="16">
        <v>83.656999999999996</v>
      </c>
      <c r="D2268" s="16">
        <v>24.826000000000001</v>
      </c>
      <c r="E2268" s="16">
        <v>22.75</v>
      </c>
      <c r="F2268" s="16">
        <v>29.38</v>
      </c>
      <c r="G2268" s="16">
        <v>4.2699999999999996</v>
      </c>
      <c r="H2268" s="16">
        <v>10.51</v>
      </c>
      <c r="I2268" s="16">
        <v>356.55799999999999</v>
      </c>
      <c r="J2268" s="38">
        <v>5.0119999999999996</v>
      </c>
      <c r="K2268" s="16">
        <v>20.565000000000001</v>
      </c>
      <c r="L2268" s="16">
        <v>26.634</v>
      </c>
      <c r="M2268" s="120">
        <v>41.437368185953595</v>
      </c>
      <c r="N2268" s="16">
        <f t="shared" si="105"/>
        <v>2.0149461797205732</v>
      </c>
      <c r="O2268" s="16">
        <v>11.518000000000001</v>
      </c>
      <c r="P2268" s="124">
        <f t="shared" si="103"/>
        <v>0.56007780209093116</v>
      </c>
      <c r="Q2268" s="16">
        <v>730.69600000000003</v>
      </c>
    </row>
    <row r="2269" spans="1:17" x14ac:dyDescent="0.2">
      <c r="A2269" s="39">
        <f t="shared" si="104"/>
        <v>44314</v>
      </c>
      <c r="B2269" s="16">
        <v>3.81</v>
      </c>
      <c r="C2269" s="16">
        <v>83.828000000000003</v>
      </c>
      <c r="D2269" s="16">
        <v>24.393000000000001</v>
      </c>
      <c r="E2269" s="16">
        <v>22.01</v>
      </c>
      <c r="F2269" s="16">
        <v>28.9</v>
      </c>
      <c r="G2269" s="16">
        <v>2.992</v>
      </c>
      <c r="H2269" s="16">
        <v>8.1300000000000008</v>
      </c>
      <c r="I2269" s="16">
        <v>2.3969999999999998</v>
      </c>
      <c r="J2269" s="38">
        <v>3.9940000000000002</v>
      </c>
      <c r="K2269" s="16">
        <v>17.288</v>
      </c>
      <c r="L2269" s="16">
        <v>26.582000000000001</v>
      </c>
      <c r="M2269" s="120">
        <v>35.770130991086106</v>
      </c>
      <c r="N2269" s="16">
        <f t="shared" si="105"/>
        <v>2.0690728245653691</v>
      </c>
      <c r="O2269" s="16">
        <v>8.8829999999999991</v>
      </c>
      <c r="P2269" s="124">
        <f t="shared" si="103"/>
        <v>0.51382461823229986</v>
      </c>
      <c r="Q2269" s="16">
        <v>731.17499999999995</v>
      </c>
    </row>
    <row r="2270" spans="1:17" x14ac:dyDescent="0.2">
      <c r="A2270" s="39">
        <f t="shared" si="104"/>
        <v>44315</v>
      </c>
      <c r="B2270" s="16">
        <v>0</v>
      </c>
      <c r="C2270" s="16">
        <v>83.984999999999999</v>
      </c>
      <c r="D2270" s="16">
        <v>24.707999999999998</v>
      </c>
      <c r="E2270" s="16">
        <v>22.01</v>
      </c>
      <c r="F2270" s="16">
        <v>29.29</v>
      </c>
      <c r="G2270" s="16">
        <v>2.9769999999999999</v>
      </c>
      <c r="H2270" s="16">
        <v>8.84</v>
      </c>
      <c r="I2270" s="16">
        <v>6.2850000000000001</v>
      </c>
      <c r="J2270" s="38">
        <v>4.88</v>
      </c>
      <c r="K2270" s="16">
        <v>21.626999999999999</v>
      </c>
      <c r="L2270" s="16">
        <v>26.603999999999999</v>
      </c>
      <c r="M2270" s="120">
        <v>44.401494029325889</v>
      </c>
      <c r="N2270" s="16">
        <f t="shared" si="105"/>
        <v>2.0530584005791783</v>
      </c>
      <c r="O2270" s="16">
        <v>11.727</v>
      </c>
      <c r="P2270" s="124">
        <f t="shared" si="103"/>
        <v>0.54223886808156474</v>
      </c>
      <c r="Q2270" s="16">
        <v>731.47900000000004</v>
      </c>
    </row>
    <row r="2271" spans="1:17" x14ac:dyDescent="0.2">
      <c r="A2271" s="39">
        <f t="shared" si="104"/>
        <v>44316</v>
      </c>
      <c r="B2271" s="16">
        <v>5.8420000000000005</v>
      </c>
      <c r="C2271" s="16">
        <v>88.537000000000006</v>
      </c>
      <c r="D2271" s="16">
        <v>24.456</v>
      </c>
      <c r="E2271" s="16">
        <v>22.31</v>
      </c>
      <c r="F2271" s="16">
        <v>28.98</v>
      </c>
      <c r="G2271" s="16">
        <v>2.2690000000000001</v>
      </c>
      <c r="H2271" s="16">
        <v>9.17</v>
      </c>
      <c r="I2271" s="16">
        <v>42.155000000000001</v>
      </c>
      <c r="J2271" s="38">
        <v>3.827</v>
      </c>
      <c r="K2271" s="16">
        <v>17.488</v>
      </c>
      <c r="L2271" s="16">
        <v>26.469000000000001</v>
      </c>
      <c r="M2271" s="120">
        <v>37.066045047247854</v>
      </c>
      <c r="N2271" s="16">
        <f t="shared" si="105"/>
        <v>2.1195130973952341</v>
      </c>
      <c r="O2271" s="16">
        <v>11.005000000000001</v>
      </c>
      <c r="P2271" s="124">
        <f t="shared" si="103"/>
        <v>0.62928865507776766</v>
      </c>
      <c r="Q2271" s="16">
        <v>731.41700000000003</v>
      </c>
    </row>
    <row r="2272" spans="1:17" x14ac:dyDescent="0.2">
      <c r="A2272" s="39">
        <f t="shared" si="104"/>
        <v>44317</v>
      </c>
      <c r="B2272" s="16">
        <v>0.254</v>
      </c>
      <c r="C2272" s="16">
        <v>93.61</v>
      </c>
      <c r="D2272" s="16">
        <v>23.83</v>
      </c>
      <c r="E2272" s="16">
        <v>22.28</v>
      </c>
      <c r="F2272" s="16">
        <v>26.71</v>
      </c>
      <c r="G2272" s="16">
        <v>1.7949999999999999</v>
      </c>
      <c r="H2272" s="16">
        <v>9.43</v>
      </c>
      <c r="I2272" s="16">
        <v>316.13299999999998</v>
      </c>
      <c r="J2272" s="38">
        <v>2.97</v>
      </c>
      <c r="K2272" s="16">
        <v>14.939</v>
      </c>
      <c r="L2272" s="16">
        <v>26.390999999999998</v>
      </c>
      <c r="M2272" s="120">
        <v>31.704836760102538</v>
      </c>
      <c r="N2272" s="16">
        <f t="shared" si="105"/>
        <v>2.1222864154295826</v>
      </c>
      <c r="O2272" s="16">
        <v>9.4969999999999999</v>
      </c>
      <c r="P2272" s="124">
        <f t="shared" si="103"/>
        <v>0.63571858892830846</v>
      </c>
      <c r="Q2272" s="16">
        <v>731.596</v>
      </c>
    </row>
    <row r="2273" spans="1:17" x14ac:dyDescent="0.2">
      <c r="A2273" s="39">
        <f t="shared" si="104"/>
        <v>44318</v>
      </c>
      <c r="B2273" s="16">
        <v>22.733000000000001</v>
      </c>
      <c r="C2273" s="16">
        <v>94.364000000000004</v>
      </c>
      <c r="D2273" s="16">
        <v>23.841999999999999</v>
      </c>
      <c r="E2273" s="16">
        <v>22.21</v>
      </c>
      <c r="F2273" s="16">
        <v>29.66</v>
      </c>
      <c r="G2273" s="16">
        <v>1.3340000000000001</v>
      </c>
      <c r="H2273" s="16">
        <v>6.66</v>
      </c>
      <c r="I2273" s="16">
        <v>337.23899999999998</v>
      </c>
      <c r="J2273" s="38">
        <v>2.2200000000000002</v>
      </c>
      <c r="K2273" s="16">
        <v>10.220000000000001</v>
      </c>
      <c r="L2273" s="16">
        <v>26.370999999999999</v>
      </c>
      <c r="M2273" s="120">
        <v>21.765377261412794</v>
      </c>
      <c r="N2273" s="16">
        <f t="shared" si="105"/>
        <v>2.1296846635433262</v>
      </c>
      <c r="O2273" s="16">
        <v>6.0049999999999999</v>
      </c>
      <c r="P2273" s="124">
        <f t="shared" si="103"/>
        <v>0.58757338551859095</v>
      </c>
      <c r="Q2273" s="16">
        <v>731.46699999999998</v>
      </c>
    </row>
    <row r="2274" spans="1:17" x14ac:dyDescent="0.2">
      <c r="A2274" s="39">
        <f t="shared" si="104"/>
        <v>44319</v>
      </c>
      <c r="B2274" s="16">
        <v>0.38100000000000001</v>
      </c>
      <c r="C2274" s="16">
        <v>92.165999999999997</v>
      </c>
      <c r="D2274" s="16">
        <v>24.116</v>
      </c>
      <c r="E2274" s="16">
        <v>21.87</v>
      </c>
      <c r="F2274" s="16">
        <v>28.8</v>
      </c>
      <c r="G2274" s="16">
        <v>2.3260000000000001</v>
      </c>
      <c r="H2274" s="16">
        <v>7.04</v>
      </c>
      <c r="I2274" s="16">
        <v>162.80099999999999</v>
      </c>
      <c r="J2274" s="38">
        <v>3.6139999999999999</v>
      </c>
      <c r="K2274" s="16">
        <v>16.835999999999999</v>
      </c>
      <c r="L2274" s="16">
        <v>26.388999999999999</v>
      </c>
      <c r="M2274" s="120">
        <v>35.619362938015755</v>
      </c>
      <c r="N2274" s="16">
        <f t="shared" si="105"/>
        <v>2.1156666035884863</v>
      </c>
      <c r="O2274" s="16">
        <v>10.987</v>
      </c>
      <c r="P2274" s="124">
        <f t="shared" si="103"/>
        <v>0.65258968876217638</v>
      </c>
      <c r="Q2274" s="16">
        <v>731.55</v>
      </c>
    </row>
    <row r="2275" spans="1:17" x14ac:dyDescent="0.2">
      <c r="A2275" s="39">
        <f t="shared" si="104"/>
        <v>44320</v>
      </c>
      <c r="B2275" s="16">
        <v>6.8580000000000005</v>
      </c>
      <c r="C2275" s="16">
        <v>90.492999999999995</v>
      </c>
      <c r="D2275" s="16">
        <v>24.460999999999999</v>
      </c>
      <c r="E2275" s="16">
        <v>22.25</v>
      </c>
      <c r="F2275" s="16">
        <v>29.31</v>
      </c>
      <c r="G2275" s="16">
        <v>1.9410000000000001</v>
      </c>
      <c r="H2275" s="16">
        <v>7.06</v>
      </c>
      <c r="I2275" s="16">
        <v>142.81299999999999</v>
      </c>
      <c r="J2275" s="38">
        <v>3.7290000000000001</v>
      </c>
      <c r="K2275" s="16">
        <v>17.163</v>
      </c>
      <c r="L2275" s="16">
        <v>26.402000000000001</v>
      </c>
      <c r="M2275" s="120">
        <v>36.593609680950607</v>
      </c>
      <c r="N2275" s="16">
        <f t="shared" si="105"/>
        <v>2.1321219880528233</v>
      </c>
      <c r="O2275" s="16">
        <v>10.288</v>
      </c>
      <c r="P2275" s="124">
        <f t="shared" si="103"/>
        <v>0.59942900425333567</v>
      </c>
      <c r="Q2275" s="16">
        <v>731.779</v>
      </c>
    </row>
    <row r="2276" spans="1:17" x14ac:dyDescent="0.2">
      <c r="A2276" s="39">
        <f t="shared" si="104"/>
        <v>44321</v>
      </c>
      <c r="B2276" s="16">
        <v>6.4770000000000003</v>
      </c>
      <c r="C2276" s="16">
        <v>93.677999999999997</v>
      </c>
      <c r="D2276" s="16">
        <v>24.151</v>
      </c>
      <c r="E2276" s="16">
        <v>22.24</v>
      </c>
      <c r="F2276" s="16">
        <v>29.25</v>
      </c>
      <c r="G2276" s="16">
        <v>2.3730000000000002</v>
      </c>
      <c r="H2276" s="16">
        <v>8.17</v>
      </c>
      <c r="I2276" s="16">
        <v>30.431000000000001</v>
      </c>
      <c r="J2276" s="38">
        <v>2.641</v>
      </c>
      <c r="K2276" s="16">
        <v>12.156000000000001</v>
      </c>
      <c r="L2276" s="16">
        <v>26.344999999999999</v>
      </c>
      <c r="M2276" s="120">
        <v>25.614671416364338</v>
      </c>
      <c r="N2276" s="16">
        <f t="shared" si="105"/>
        <v>2.1071628345149995</v>
      </c>
      <c r="O2276" s="16">
        <v>6.266</v>
      </c>
      <c r="P2276" s="124">
        <f t="shared" si="103"/>
        <v>0.51546561368871335</v>
      </c>
      <c r="Q2276" s="16">
        <v>731.904</v>
      </c>
    </row>
    <row r="2277" spans="1:17" x14ac:dyDescent="0.2">
      <c r="A2277" s="39">
        <f t="shared" si="104"/>
        <v>44322</v>
      </c>
      <c r="B2277" s="16">
        <v>0.127</v>
      </c>
      <c r="C2277" s="16">
        <v>98.24</v>
      </c>
      <c r="D2277" s="16">
        <v>23.585000000000001</v>
      </c>
      <c r="E2277" s="16">
        <v>22.28</v>
      </c>
      <c r="F2277" s="16">
        <v>25.15</v>
      </c>
      <c r="G2277" s="16">
        <v>2.2160000000000002</v>
      </c>
      <c r="H2277" s="16">
        <v>5.9</v>
      </c>
      <c r="I2277" s="16">
        <v>331.76499999999999</v>
      </c>
      <c r="J2277" s="38">
        <v>1.6060000000000001</v>
      </c>
      <c r="K2277" s="16">
        <v>7.8120000000000003</v>
      </c>
      <c r="L2277" s="16">
        <v>26.254999999999999</v>
      </c>
      <c r="M2277" s="120">
        <v>17.182633248286901</v>
      </c>
      <c r="N2277" s="16">
        <f t="shared" si="105"/>
        <v>2.1995178249215184</v>
      </c>
      <c r="O2277" s="16">
        <v>3.742</v>
      </c>
      <c r="P2277" s="124">
        <f t="shared" si="103"/>
        <v>0.47900665642601126</v>
      </c>
      <c r="Q2277" s="82">
        <v>731.31700000000001</v>
      </c>
    </row>
    <row r="2278" spans="1:17" x14ac:dyDescent="0.2">
      <c r="A2278" s="39">
        <f t="shared" si="104"/>
        <v>44323</v>
      </c>
      <c r="B2278" s="16">
        <v>0.50800000000000001</v>
      </c>
      <c r="C2278" s="16">
        <v>97.701999999999998</v>
      </c>
      <c r="D2278" s="16">
        <v>23.350999999999999</v>
      </c>
      <c r="E2278" s="16">
        <v>22.34</v>
      </c>
      <c r="F2278" s="16">
        <v>25.52</v>
      </c>
      <c r="G2278" s="16">
        <v>2.4180000000000001</v>
      </c>
      <c r="H2278" s="16">
        <v>7.45</v>
      </c>
      <c r="I2278" s="16">
        <v>291.64400000000001</v>
      </c>
      <c r="J2278" s="38">
        <v>1.8360000000000001</v>
      </c>
      <c r="K2278" s="16">
        <v>9.1910000000000007</v>
      </c>
      <c r="L2278" s="16">
        <v>26.295999999999999</v>
      </c>
      <c r="M2278" s="120">
        <v>19.648490116268519</v>
      </c>
      <c r="N2278" s="16">
        <f t="shared" si="105"/>
        <v>2.1377967703480052</v>
      </c>
      <c r="O2278" s="16">
        <v>5.9329999999999998</v>
      </c>
      <c r="P2278" s="124">
        <f t="shared" si="103"/>
        <v>0.64552279403764545</v>
      </c>
      <c r="Q2278" s="16">
        <v>731.21299999999997</v>
      </c>
    </row>
    <row r="2279" spans="1:17" x14ac:dyDescent="0.2">
      <c r="A2279" s="39">
        <f t="shared" si="104"/>
        <v>44324</v>
      </c>
      <c r="B2279" s="16">
        <v>17.907</v>
      </c>
      <c r="C2279" s="16">
        <v>92.957999999999998</v>
      </c>
      <c r="D2279" s="16">
        <v>24.324000000000002</v>
      </c>
      <c r="E2279" s="16">
        <v>22.14</v>
      </c>
      <c r="F2279" s="16">
        <v>30.04</v>
      </c>
      <c r="G2279" s="16">
        <v>2.3820000000000001</v>
      </c>
      <c r="H2279" s="16">
        <v>9.25</v>
      </c>
      <c r="I2279" s="16">
        <v>351.26</v>
      </c>
      <c r="J2279" s="38">
        <v>3.4609999999999999</v>
      </c>
      <c r="K2279" s="16">
        <v>15.943</v>
      </c>
      <c r="L2279" s="16">
        <v>26.210999999999999</v>
      </c>
      <c r="M2279" s="120">
        <v>33.288030917386884</v>
      </c>
      <c r="N2279" s="16">
        <f t="shared" si="105"/>
        <v>2.0879402193681793</v>
      </c>
      <c r="O2279" s="16">
        <v>9.7360000000000007</v>
      </c>
      <c r="P2279" s="124">
        <f t="shared" ref="P2279:P2342" si="106">O2279/K2279</f>
        <v>0.61067553158125831</v>
      </c>
      <c r="Q2279" s="16">
        <v>731.00400000000002</v>
      </c>
    </row>
    <row r="2280" spans="1:17" x14ac:dyDescent="0.2">
      <c r="A2280" s="39">
        <f t="shared" si="104"/>
        <v>44325</v>
      </c>
      <c r="B2280" s="16">
        <v>0.254</v>
      </c>
      <c r="C2280" s="16">
        <v>91.572000000000003</v>
      </c>
      <c r="D2280" s="16">
        <v>24.329000000000001</v>
      </c>
      <c r="E2280" s="16">
        <v>22.86</v>
      </c>
      <c r="F2280" s="16">
        <v>28.87</v>
      </c>
      <c r="G2280" s="16">
        <v>2.976</v>
      </c>
      <c r="H2280" s="16">
        <v>8.02</v>
      </c>
      <c r="I2280" s="16">
        <v>27.129000000000001</v>
      </c>
      <c r="J2280" s="38">
        <v>2.302</v>
      </c>
      <c r="K2280" s="16">
        <v>9.5570000000000004</v>
      </c>
      <c r="L2280" s="16">
        <v>26.24</v>
      </c>
      <c r="M2280" s="120">
        <v>20.773504912273726</v>
      </c>
      <c r="N2280" s="16">
        <f t="shared" si="105"/>
        <v>2.1736428703854478</v>
      </c>
      <c r="O2280" s="16">
        <v>4.6870000000000003</v>
      </c>
      <c r="P2280" s="124">
        <f t="shared" si="106"/>
        <v>0.49042586585748665</v>
      </c>
      <c r="Q2280" s="16">
        <v>730.29600000000005</v>
      </c>
    </row>
    <row r="2281" spans="1:17" x14ac:dyDescent="0.2">
      <c r="A2281" s="39">
        <f t="shared" ref="A2281:A2344" si="107">A2280+1</f>
        <v>44326</v>
      </c>
      <c r="B2281" s="16">
        <v>2.794</v>
      </c>
      <c r="C2281" s="16">
        <v>95.4</v>
      </c>
      <c r="D2281" s="16">
        <v>24.622</v>
      </c>
      <c r="E2281" s="16">
        <v>23.37</v>
      </c>
      <c r="F2281" s="16">
        <v>28.77</v>
      </c>
      <c r="G2281" s="16">
        <v>3.0950000000000002</v>
      </c>
      <c r="H2281" s="16">
        <v>9.07</v>
      </c>
      <c r="I2281" s="16">
        <v>346.07600000000002</v>
      </c>
      <c r="J2281" s="38">
        <v>2.4980000000000002</v>
      </c>
      <c r="K2281" s="16">
        <v>11.606999999999999</v>
      </c>
      <c r="L2281" s="16">
        <v>26.093</v>
      </c>
      <c r="M2281" s="120">
        <v>24.548754241161493</v>
      </c>
      <c r="N2281" s="16">
        <f t="shared" si="105"/>
        <v>2.1149956268770134</v>
      </c>
      <c r="O2281" s="16">
        <v>7.5010000000000003</v>
      </c>
      <c r="P2281" s="124">
        <f t="shared" si="106"/>
        <v>0.64624795382097022</v>
      </c>
      <c r="Q2281" s="16">
        <v>729.125</v>
      </c>
    </row>
    <row r="2282" spans="1:17" x14ac:dyDescent="0.2">
      <c r="A2282" s="39">
        <f t="shared" si="107"/>
        <v>44327</v>
      </c>
      <c r="B2282" s="16">
        <v>17.018000000000001</v>
      </c>
      <c r="C2282" s="16">
        <v>98.483000000000004</v>
      </c>
      <c r="D2282" s="16">
        <v>24.472999999999999</v>
      </c>
      <c r="E2282" s="16">
        <v>22.45</v>
      </c>
      <c r="F2282" s="16">
        <v>28.49</v>
      </c>
      <c r="G2282" s="16">
        <v>2.7919999999999998</v>
      </c>
      <c r="H2282" s="16">
        <v>8.43</v>
      </c>
      <c r="I2282" s="16">
        <v>325.12200000000001</v>
      </c>
      <c r="J2282" s="38">
        <v>2.3479999999999999</v>
      </c>
      <c r="K2282" s="16">
        <v>11.51</v>
      </c>
      <c r="L2282" s="16">
        <v>26.023</v>
      </c>
      <c r="M2282" s="120">
        <v>24.288603749588518</v>
      </c>
      <c r="N2282" s="16">
        <f t="shared" si="105"/>
        <v>2.1102175282005664</v>
      </c>
      <c r="O2282" s="16">
        <v>8.0950000000000006</v>
      </c>
      <c r="P2282" s="124">
        <f t="shared" si="106"/>
        <v>0.70330147697654222</v>
      </c>
      <c r="Q2282" s="16">
        <v>729.45</v>
      </c>
    </row>
    <row r="2283" spans="1:17" x14ac:dyDescent="0.2">
      <c r="A2283" s="39">
        <f t="shared" si="107"/>
        <v>44328</v>
      </c>
      <c r="B2283" s="16">
        <v>2.794</v>
      </c>
      <c r="C2283" s="16">
        <v>95.281000000000006</v>
      </c>
      <c r="D2283" s="16">
        <v>24.891999999999999</v>
      </c>
      <c r="E2283" s="16">
        <v>23.16</v>
      </c>
      <c r="F2283" s="16">
        <v>29.48</v>
      </c>
      <c r="G2283" s="16">
        <v>2.3559999999999999</v>
      </c>
      <c r="H2283" s="16">
        <v>7.86</v>
      </c>
      <c r="I2283" s="16">
        <v>3.0550000000000002</v>
      </c>
      <c r="J2283" s="38">
        <v>2.4380000000000002</v>
      </c>
      <c r="K2283" s="16">
        <v>11.054</v>
      </c>
      <c r="L2283" s="16">
        <v>25.99</v>
      </c>
      <c r="M2283" s="120">
        <v>24.078997275807041</v>
      </c>
      <c r="N2283" s="16">
        <f t="shared" si="105"/>
        <v>2.1783062489421963</v>
      </c>
      <c r="O2283" s="16">
        <v>6.359</v>
      </c>
      <c r="P2283" s="124">
        <f t="shared" si="106"/>
        <v>0.57526687172064406</v>
      </c>
      <c r="Q2283" s="16">
        <v>729.68299999999999</v>
      </c>
    </row>
    <row r="2284" spans="1:17" x14ac:dyDescent="0.2">
      <c r="A2284" s="39">
        <f t="shared" si="107"/>
        <v>44329</v>
      </c>
      <c r="B2284" s="16">
        <v>2.794</v>
      </c>
      <c r="C2284" s="16">
        <v>92.936000000000007</v>
      </c>
      <c r="D2284" s="16">
        <v>25.152999999999999</v>
      </c>
      <c r="E2284" s="16">
        <v>23.57</v>
      </c>
      <c r="F2284" s="16">
        <v>28.05</v>
      </c>
      <c r="G2284" s="16">
        <v>2.3959999999999999</v>
      </c>
      <c r="H2284" s="16">
        <v>8.4700000000000006</v>
      </c>
      <c r="I2284" s="16">
        <v>354.48</v>
      </c>
      <c r="J2284" s="38">
        <v>3.2690000000000001</v>
      </c>
      <c r="K2284" s="16">
        <v>15.661</v>
      </c>
      <c r="L2284" s="16">
        <v>25.988</v>
      </c>
      <c r="M2284" s="120">
        <v>32.894133178734876</v>
      </c>
      <c r="N2284" s="16">
        <f t="shared" si="105"/>
        <v>2.100385235855621</v>
      </c>
      <c r="O2284" s="16">
        <v>9.3699999999999992</v>
      </c>
      <c r="P2284" s="124">
        <f t="shared" si="106"/>
        <v>0.59830151331332604</v>
      </c>
      <c r="Q2284" s="16">
        <v>729.55799999999999</v>
      </c>
    </row>
    <row r="2285" spans="1:17" x14ac:dyDescent="0.2">
      <c r="A2285" s="39">
        <f t="shared" si="107"/>
        <v>44330</v>
      </c>
      <c r="B2285" s="16">
        <v>0.254</v>
      </c>
      <c r="C2285" s="16">
        <v>89.757999999999996</v>
      </c>
      <c r="D2285" s="16">
        <v>25.286999999999999</v>
      </c>
      <c r="E2285" s="16">
        <v>22.79</v>
      </c>
      <c r="F2285" s="16">
        <v>30.1</v>
      </c>
      <c r="G2285" s="16">
        <v>2.9079999999999999</v>
      </c>
      <c r="H2285" s="16">
        <v>8.7200000000000006</v>
      </c>
      <c r="I2285" s="16">
        <v>7.673</v>
      </c>
      <c r="J2285" s="38">
        <v>3.9540000000000002</v>
      </c>
      <c r="K2285" s="16">
        <v>17.068999999999999</v>
      </c>
      <c r="L2285" s="16">
        <v>26.045999999999999</v>
      </c>
      <c r="M2285" s="120">
        <v>35.404313262318269</v>
      </c>
      <c r="N2285" s="16">
        <f t="shared" si="105"/>
        <v>2.0741878998370304</v>
      </c>
      <c r="O2285" s="16">
        <v>9.5020000000000007</v>
      </c>
      <c r="P2285" s="124">
        <f t="shared" si="106"/>
        <v>0.55668170367332603</v>
      </c>
      <c r="Q2285" s="16">
        <v>729.80399999999997</v>
      </c>
    </row>
    <row r="2286" spans="1:17" x14ac:dyDescent="0.2">
      <c r="A2286" s="39">
        <f t="shared" si="107"/>
        <v>44331</v>
      </c>
      <c r="B2286" s="16">
        <v>0.254</v>
      </c>
      <c r="C2286" s="16">
        <v>87.159000000000006</v>
      </c>
      <c r="D2286" s="16">
        <v>25.152000000000001</v>
      </c>
      <c r="E2286" s="16">
        <v>23.03</v>
      </c>
      <c r="F2286" s="16">
        <v>29.56</v>
      </c>
      <c r="G2286" s="16">
        <v>3.734</v>
      </c>
      <c r="H2286" s="16">
        <v>9.27</v>
      </c>
      <c r="I2286" s="16">
        <v>3.262</v>
      </c>
      <c r="J2286" s="38">
        <v>4.8010000000000002</v>
      </c>
      <c r="K2286" s="16">
        <v>20.779</v>
      </c>
      <c r="L2286" s="16">
        <v>26.122</v>
      </c>
      <c r="M2286" s="120">
        <v>42.737083843453512</v>
      </c>
      <c r="N2286" s="16">
        <f t="shared" si="105"/>
        <v>2.056744012871337</v>
      </c>
      <c r="O2286" s="16">
        <v>12.12</v>
      </c>
      <c r="P2286" s="124">
        <f t="shared" si="106"/>
        <v>0.58328119736272199</v>
      </c>
      <c r="Q2286" s="16">
        <v>730.19200000000001</v>
      </c>
    </row>
    <row r="2287" spans="1:17" x14ac:dyDescent="0.2">
      <c r="A2287" s="39">
        <f t="shared" si="107"/>
        <v>44332</v>
      </c>
      <c r="B2287" s="16">
        <v>0</v>
      </c>
      <c r="C2287" s="16">
        <v>90.503</v>
      </c>
      <c r="D2287" s="16">
        <v>24.831</v>
      </c>
      <c r="E2287" s="16">
        <v>23.06</v>
      </c>
      <c r="F2287" s="16">
        <v>28.22</v>
      </c>
      <c r="G2287" s="16">
        <v>4.7460000000000004</v>
      </c>
      <c r="H2287" s="16">
        <v>10.94</v>
      </c>
      <c r="I2287" s="16">
        <v>352.12599999999998</v>
      </c>
      <c r="J2287" s="38">
        <v>4.0739999999999998</v>
      </c>
      <c r="K2287" s="16">
        <v>18.7</v>
      </c>
      <c r="L2287" s="16">
        <v>26.102</v>
      </c>
      <c r="M2287" s="120">
        <v>38.725616831417128</v>
      </c>
      <c r="N2287" s="16">
        <f t="shared" si="105"/>
        <v>2.0708886006105418</v>
      </c>
      <c r="O2287" s="16">
        <v>11.683999999999999</v>
      </c>
      <c r="P2287" s="124">
        <f t="shared" si="106"/>
        <v>0.62481283422459888</v>
      </c>
      <c r="Q2287" s="16">
        <v>731</v>
      </c>
    </row>
    <row r="2288" spans="1:17" x14ac:dyDescent="0.2">
      <c r="A2288" s="39">
        <f t="shared" si="107"/>
        <v>44333</v>
      </c>
      <c r="B2288" s="16">
        <v>0</v>
      </c>
      <c r="C2288" s="16">
        <v>88.543999999999997</v>
      </c>
      <c r="D2288" s="16">
        <v>24.872</v>
      </c>
      <c r="E2288" s="16">
        <v>22.82</v>
      </c>
      <c r="F2288" s="16">
        <v>28.53</v>
      </c>
      <c r="G2288" s="16">
        <v>3.5550000000000002</v>
      </c>
      <c r="H2288" s="16">
        <v>9.3699999999999992</v>
      </c>
      <c r="I2288" s="16">
        <v>352.13099999999997</v>
      </c>
      <c r="J2288" s="38">
        <v>4.6150000000000002</v>
      </c>
      <c r="K2288" s="16">
        <v>20.83</v>
      </c>
      <c r="L2288" s="16">
        <v>26.100999999999999</v>
      </c>
      <c r="M2288" s="120">
        <v>42.375326916115071</v>
      </c>
      <c r="N2288" s="16">
        <f t="shared" si="105"/>
        <v>2.0343411865633736</v>
      </c>
      <c r="O2288" s="16">
        <v>12.701000000000001</v>
      </c>
      <c r="P2288" s="124">
        <f t="shared" si="106"/>
        <v>0.60974555928948637</v>
      </c>
      <c r="Q2288" s="16">
        <v>731.15</v>
      </c>
    </row>
    <row r="2289" spans="1:17" x14ac:dyDescent="0.2">
      <c r="A2289" s="39">
        <f t="shared" si="107"/>
        <v>44334</v>
      </c>
      <c r="B2289" s="16">
        <v>1.905</v>
      </c>
      <c r="C2289" s="16">
        <v>97.006</v>
      </c>
      <c r="D2289" s="16">
        <v>23.896999999999998</v>
      </c>
      <c r="E2289" s="16">
        <v>22.17</v>
      </c>
      <c r="F2289" s="16">
        <v>26.75</v>
      </c>
      <c r="G2289" s="16">
        <v>2.6070000000000002</v>
      </c>
      <c r="H2289" s="16">
        <v>9.2899999999999991</v>
      </c>
      <c r="I2289" s="16">
        <v>325.27100000000002</v>
      </c>
      <c r="J2289" s="38">
        <v>2.403</v>
      </c>
      <c r="K2289" s="16">
        <v>11.961</v>
      </c>
      <c r="L2289" s="16">
        <v>25.975000000000001</v>
      </c>
      <c r="M2289" s="120">
        <v>25.477554568099208</v>
      </c>
      <c r="N2289" s="16">
        <f t="shared" si="105"/>
        <v>2.1300522170470035</v>
      </c>
      <c r="O2289" s="16">
        <v>7.71</v>
      </c>
      <c r="P2289" s="124">
        <f t="shared" si="106"/>
        <v>0.64459493353398545</v>
      </c>
      <c r="Q2289" s="16">
        <v>731.125</v>
      </c>
    </row>
    <row r="2290" spans="1:17" x14ac:dyDescent="0.2">
      <c r="A2290" s="39">
        <f t="shared" si="107"/>
        <v>44335</v>
      </c>
      <c r="B2290" s="16">
        <v>0.127</v>
      </c>
      <c r="C2290" s="16">
        <v>96.02</v>
      </c>
      <c r="D2290" s="16">
        <v>24.303000000000001</v>
      </c>
      <c r="E2290" s="16">
        <v>22.75</v>
      </c>
      <c r="F2290" s="16">
        <v>28.49</v>
      </c>
      <c r="G2290" s="16">
        <v>3.13</v>
      </c>
      <c r="H2290" s="16">
        <v>9.27</v>
      </c>
      <c r="I2290" s="16">
        <v>312.642</v>
      </c>
      <c r="J2290" s="38">
        <v>3.2010000000000001</v>
      </c>
      <c r="K2290" s="16">
        <v>15.781000000000001</v>
      </c>
      <c r="L2290" s="16">
        <v>25.931000000000001</v>
      </c>
      <c r="M2290" s="120">
        <v>32.649102692484142</v>
      </c>
      <c r="N2290" s="16">
        <f t="shared" si="105"/>
        <v>2.0688868064434538</v>
      </c>
      <c r="O2290" s="16">
        <v>10.132999999999999</v>
      </c>
      <c r="P2290" s="124">
        <f t="shared" si="106"/>
        <v>0.64210126101007536</v>
      </c>
      <c r="Q2290" s="16">
        <v>730.05</v>
      </c>
    </row>
    <row r="2291" spans="1:17" x14ac:dyDescent="0.2">
      <c r="A2291" s="39">
        <f t="shared" si="107"/>
        <v>44336</v>
      </c>
      <c r="B2291" s="16">
        <v>1.27</v>
      </c>
      <c r="C2291" s="16">
        <v>94.097999999999999</v>
      </c>
      <c r="D2291" s="16">
        <v>25.175999999999998</v>
      </c>
      <c r="E2291" s="16">
        <v>23.3</v>
      </c>
      <c r="F2291" s="16">
        <v>29.49</v>
      </c>
      <c r="G2291" s="16">
        <v>2.7759999999999998</v>
      </c>
      <c r="H2291" s="16">
        <v>9.2899999999999991</v>
      </c>
      <c r="I2291" s="16">
        <v>342.17399999999998</v>
      </c>
      <c r="J2291" s="38">
        <v>3.6219999999999999</v>
      </c>
      <c r="K2291" s="16">
        <v>16.917999999999999</v>
      </c>
      <c r="L2291" s="16">
        <v>25.850999999999999</v>
      </c>
      <c r="M2291" s="120">
        <v>34.687020209831111</v>
      </c>
      <c r="N2291" s="16">
        <f t="shared" si="105"/>
        <v>2.050302648648251</v>
      </c>
      <c r="O2291" s="16">
        <v>10.199999999999999</v>
      </c>
      <c r="P2291" s="124">
        <f t="shared" si="106"/>
        <v>0.60290814517082392</v>
      </c>
      <c r="Q2291" s="16">
        <v>729.45399999999995</v>
      </c>
    </row>
    <row r="2292" spans="1:17" x14ac:dyDescent="0.2">
      <c r="A2292" s="39">
        <f t="shared" si="107"/>
        <v>44337</v>
      </c>
      <c r="B2292" s="16">
        <v>22.732999999999997</v>
      </c>
      <c r="C2292" s="16">
        <v>91.433000000000007</v>
      </c>
      <c r="D2292" s="16">
        <v>25.437999999999999</v>
      </c>
      <c r="E2292" s="16">
        <v>23.61</v>
      </c>
      <c r="F2292" s="16">
        <v>29.11</v>
      </c>
      <c r="G2292" s="16">
        <v>2.8959999999999999</v>
      </c>
      <c r="H2292" s="16">
        <v>9.11</v>
      </c>
      <c r="I2292" s="16">
        <v>5.4130000000000003</v>
      </c>
      <c r="J2292" s="38">
        <v>3.8530000000000002</v>
      </c>
      <c r="K2292" s="16">
        <v>18.123000000000001</v>
      </c>
      <c r="L2292" s="16">
        <v>25.824999999999999</v>
      </c>
      <c r="M2292" s="120">
        <v>37.645184451104925</v>
      </c>
      <c r="N2292" s="16">
        <f t="shared" si="105"/>
        <v>2.077204902670911</v>
      </c>
      <c r="O2292" s="16">
        <v>10.507999999999999</v>
      </c>
      <c r="P2292" s="124">
        <f t="shared" si="106"/>
        <v>0.5798157038017987</v>
      </c>
      <c r="Q2292" s="16">
        <v>729.57899999999995</v>
      </c>
    </row>
    <row r="2293" spans="1:17" x14ac:dyDescent="0.2">
      <c r="A2293" s="39">
        <f t="shared" si="107"/>
        <v>44338</v>
      </c>
      <c r="B2293" s="16">
        <v>0.254</v>
      </c>
      <c r="C2293" s="16">
        <v>91.453000000000003</v>
      </c>
      <c r="D2293" s="16">
        <v>25.754000000000001</v>
      </c>
      <c r="E2293" s="16">
        <v>23.71</v>
      </c>
      <c r="F2293" s="16">
        <v>30.62</v>
      </c>
      <c r="G2293" s="16">
        <v>2.48</v>
      </c>
      <c r="H2293" s="16">
        <v>8.58</v>
      </c>
      <c r="I2293" s="16">
        <v>25.968</v>
      </c>
      <c r="J2293" s="38">
        <v>3.7069999999999999</v>
      </c>
      <c r="K2293" s="16">
        <v>16.117999999999999</v>
      </c>
      <c r="L2293" s="16">
        <v>25.823</v>
      </c>
      <c r="M2293" s="120">
        <v>33.675103053636271</v>
      </c>
      <c r="N2293" s="16">
        <f t="shared" si="105"/>
        <v>2.089285460580486</v>
      </c>
      <c r="O2293" s="16">
        <v>9.2390000000000008</v>
      </c>
      <c r="P2293" s="124">
        <f t="shared" si="106"/>
        <v>0.57321007569177329</v>
      </c>
      <c r="Q2293" s="16">
        <v>729.66300000000001</v>
      </c>
    </row>
    <row r="2294" spans="1:17" x14ac:dyDescent="0.2">
      <c r="A2294" s="39">
        <f t="shared" si="107"/>
        <v>44339</v>
      </c>
      <c r="B2294" s="16">
        <v>13.081</v>
      </c>
      <c r="C2294" s="16">
        <v>95.548000000000002</v>
      </c>
      <c r="D2294" s="16">
        <v>24.071000000000002</v>
      </c>
      <c r="E2294" s="16">
        <v>21.81</v>
      </c>
      <c r="F2294" s="16">
        <v>29.69</v>
      </c>
      <c r="G2294" s="16">
        <v>2.4359999999999999</v>
      </c>
      <c r="H2294" s="16">
        <v>12.94</v>
      </c>
      <c r="I2294" s="16">
        <v>11.743</v>
      </c>
      <c r="J2294" s="38">
        <v>2.3159999999999998</v>
      </c>
      <c r="K2294" s="16">
        <v>10.874000000000001</v>
      </c>
      <c r="L2294" s="16">
        <v>25.876999999999999</v>
      </c>
      <c r="M2294" s="120">
        <v>23.113304135883052</v>
      </c>
      <c r="N2294" s="16">
        <f t="shared" si="105"/>
        <v>2.1255567533458755</v>
      </c>
      <c r="O2294" s="16">
        <v>5.6109999999999998</v>
      </c>
      <c r="P2294" s="124">
        <f t="shared" si="106"/>
        <v>0.5160014713996689</v>
      </c>
      <c r="Q2294" s="16">
        <v>729.63800000000003</v>
      </c>
    </row>
    <row r="2295" spans="1:17" x14ac:dyDescent="0.2">
      <c r="A2295" s="39">
        <f t="shared" si="107"/>
        <v>44340</v>
      </c>
      <c r="B2295" s="16">
        <v>6.0960000000000001</v>
      </c>
      <c r="C2295" s="16">
        <v>99.566999999999993</v>
      </c>
      <c r="D2295" s="16">
        <v>24.042999999999999</v>
      </c>
      <c r="E2295" s="16">
        <v>22.65</v>
      </c>
      <c r="F2295" s="16">
        <v>26.13</v>
      </c>
      <c r="G2295" s="16">
        <v>2.3580000000000001</v>
      </c>
      <c r="H2295" s="16">
        <v>6.7</v>
      </c>
      <c r="I2295" s="16">
        <v>304.64699999999999</v>
      </c>
      <c r="J2295" s="38">
        <v>1.454</v>
      </c>
      <c r="K2295" s="16">
        <v>7.2880000000000003</v>
      </c>
      <c r="L2295" s="16">
        <v>25.782</v>
      </c>
      <c r="M2295" s="120">
        <v>15.691109523270553</v>
      </c>
      <c r="N2295" s="16">
        <f t="shared" si="105"/>
        <v>2.1530062463324029</v>
      </c>
      <c r="O2295" s="16">
        <v>5.27</v>
      </c>
      <c r="P2295" s="124">
        <f t="shared" si="106"/>
        <v>0.72310647639956083</v>
      </c>
      <c r="Q2295" s="16">
        <v>730.11300000000006</v>
      </c>
    </row>
    <row r="2296" spans="1:17" x14ac:dyDescent="0.2">
      <c r="A2296" s="39">
        <f t="shared" si="107"/>
        <v>44341</v>
      </c>
      <c r="B2296" s="16">
        <v>35.305999999999997</v>
      </c>
      <c r="C2296" s="16">
        <v>97.76</v>
      </c>
      <c r="D2296" s="16">
        <v>24.655999999999999</v>
      </c>
      <c r="E2296" s="16">
        <v>23.44</v>
      </c>
      <c r="F2296" s="16">
        <v>28.46</v>
      </c>
      <c r="G2296" s="16">
        <v>2.1890000000000001</v>
      </c>
      <c r="H2296" s="16">
        <v>6.86</v>
      </c>
      <c r="I2296" s="16">
        <v>347.84800000000001</v>
      </c>
      <c r="J2296" s="38">
        <v>1.825</v>
      </c>
      <c r="K2296" s="16">
        <v>8.68</v>
      </c>
      <c r="L2296" s="16">
        <v>25.727</v>
      </c>
      <c r="M2296" s="120">
        <v>18.827949027438056</v>
      </c>
      <c r="N2296" s="16">
        <f t="shared" si="105"/>
        <v>2.1691185515481632</v>
      </c>
      <c r="O2296" s="16">
        <v>5.6779999999999999</v>
      </c>
      <c r="P2296" s="124">
        <f t="shared" si="106"/>
        <v>0.65414746543778801</v>
      </c>
      <c r="Q2296" s="16">
        <v>730.57100000000003</v>
      </c>
    </row>
    <row r="2297" spans="1:17" x14ac:dyDescent="0.2">
      <c r="A2297" s="39">
        <f t="shared" si="107"/>
        <v>44342</v>
      </c>
      <c r="B2297" s="16">
        <v>0.254</v>
      </c>
      <c r="C2297" s="16">
        <v>98.043000000000006</v>
      </c>
      <c r="D2297" s="16">
        <v>24.744</v>
      </c>
      <c r="E2297" s="16">
        <v>23.3</v>
      </c>
      <c r="F2297" s="16">
        <v>28.56</v>
      </c>
      <c r="G2297" s="16">
        <v>1.708</v>
      </c>
      <c r="H2297" s="16">
        <v>5.53</v>
      </c>
      <c r="I2297" s="16">
        <v>334.262</v>
      </c>
      <c r="J2297" s="38">
        <v>1.8160000000000001</v>
      </c>
      <c r="K2297" s="16">
        <v>8.8859999999999992</v>
      </c>
      <c r="L2297" s="16">
        <v>25.681000000000001</v>
      </c>
      <c r="M2297" s="120">
        <v>19.388598824786786</v>
      </c>
      <c r="N2297" s="16">
        <f t="shared" si="105"/>
        <v>2.1819264938990308</v>
      </c>
      <c r="O2297" s="16">
        <v>5.6710000000000003</v>
      </c>
      <c r="P2297" s="124">
        <f t="shared" si="106"/>
        <v>0.63819491334683776</v>
      </c>
      <c r="Q2297" s="16">
        <v>730.79200000000003</v>
      </c>
    </row>
    <row r="2298" spans="1:17" x14ac:dyDescent="0.2">
      <c r="A2298" s="39">
        <f t="shared" si="107"/>
        <v>44343</v>
      </c>
      <c r="B2298" s="16">
        <v>22.86</v>
      </c>
      <c r="C2298" s="16">
        <v>95.093999999999994</v>
      </c>
      <c r="D2298" s="16">
        <v>24.838000000000001</v>
      </c>
      <c r="E2298" s="16">
        <v>23.3</v>
      </c>
      <c r="F2298" s="16">
        <v>30.07</v>
      </c>
      <c r="G2298" s="16">
        <v>2.972</v>
      </c>
      <c r="H2298" s="16">
        <v>8.08</v>
      </c>
      <c r="I2298" s="16">
        <v>16.62</v>
      </c>
      <c r="J2298" s="38">
        <v>2.7210000000000001</v>
      </c>
      <c r="K2298" s="16">
        <v>12.239000000000001</v>
      </c>
      <c r="L2298" s="16">
        <v>25.745000000000001</v>
      </c>
      <c r="M2298" s="120">
        <v>25.818402688077747</v>
      </c>
      <c r="N2298" s="16">
        <f t="shared" si="105"/>
        <v>2.1095189711641265</v>
      </c>
      <c r="O2298" s="16">
        <v>7.6619999999999999</v>
      </c>
      <c r="P2298" s="124">
        <f t="shared" si="106"/>
        <v>0.6260315385243892</v>
      </c>
      <c r="Q2298" s="16">
        <v>730.99199999999996</v>
      </c>
    </row>
    <row r="2299" spans="1:17" x14ac:dyDescent="0.2">
      <c r="A2299" s="39">
        <f t="shared" si="107"/>
        <v>44344</v>
      </c>
      <c r="B2299" s="16">
        <v>9.1440000000000001</v>
      </c>
      <c r="C2299" s="16">
        <v>93.652000000000001</v>
      </c>
      <c r="D2299" s="16">
        <v>24.562999999999999</v>
      </c>
      <c r="E2299" s="16">
        <v>22.99</v>
      </c>
      <c r="F2299" s="16">
        <v>27.98</v>
      </c>
      <c r="G2299" s="16">
        <v>2.476</v>
      </c>
      <c r="H2299" s="16">
        <v>7.84</v>
      </c>
      <c r="I2299" s="16">
        <v>348.303</v>
      </c>
      <c r="J2299" s="38">
        <v>2.7069999999999999</v>
      </c>
      <c r="K2299" s="16">
        <v>12.273999999999999</v>
      </c>
      <c r="L2299" s="16">
        <v>25.754999999999999</v>
      </c>
      <c r="M2299" s="120">
        <v>26.172556412739855</v>
      </c>
      <c r="N2299" s="16">
        <f t="shared" si="105"/>
        <v>2.132357537293454</v>
      </c>
      <c r="O2299" s="16">
        <v>8.1270000000000007</v>
      </c>
      <c r="P2299" s="124">
        <f t="shared" si="106"/>
        <v>0.66213133452827122</v>
      </c>
      <c r="Q2299" s="16">
        <v>730.98299999999995</v>
      </c>
    </row>
    <row r="2300" spans="1:17" x14ac:dyDescent="0.2">
      <c r="A2300" s="39">
        <f t="shared" si="107"/>
        <v>44345</v>
      </c>
      <c r="B2300" s="16">
        <v>17.652999999999999</v>
      </c>
      <c r="C2300" s="16">
        <v>97.784999999999997</v>
      </c>
      <c r="D2300" s="16">
        <v>23.332999999999998</v>
      </c>
      <c r="E2300" s="16">
        <v>21.76</v>
      </c>
      <c r="F2300" s="16">
        <v>25.8</v>
      </c>
      <c r="G2300" s="16">
        <v>2.4529999999999998</v>
      </c>
      <c r="H2300" s="16">
        <v>6.57</v>
      </c>
      <c r="I2300" s="16">
        <v>340.79399999999998</v>
      </c>
      <c r="J2300" s="38">
        <v>2.024</v>
      </c>
      <c r="K2300" s="16">
        <v>10.648</v>
      </c>
      <c r="L2300" s="16">
        <v>25.777000000000001</v>
      </c>
      <c r="M2300" s="120">
        <v>23.124104139684654</v>
      </c>
      <c r="N2300" s="16">
        <f t="shared" si="105"/>
        <v>2.1716852122168158</v>
      </c>
      <c r="O2300" s="16">
        <v>6.8639999999999999</v>
      </c>
      <c r="P2300" s="124">
        <f t="shared" si="106"/>
        <v>0.64462809917355368</v>
      </c>
      <c r="Q2300" s="16">
        <v>730.73800000000006</v>
      </c>
    </row>
    <row r="2301" spans="1:17" x14ac:dyDescent="0.2">
      <c r="A2301" s="39">
        <f t="shared" si="107"/>
        <v>44346</v>
      </c>
      <c r="B2301" s="16">
        <v>47.75</v>
      </c>
      <c r="C2301" s="16">
        <v>94.058999999999997</v>
      </c>
      <c r="D2301" s="16">
        <v>24.398</v>
      </c>
      <c r="E2301" s="16">
        <v>22.44</v>
      </c>
      <c r="F2301" s="16">
        <v>29.9</v>
      </c>
      <c r="G2301" s="16">
        <v>3</v>
      </c>
      <c r="H2301" s="16">
        <v>8.5500000000000007</v>
      </c>
      <c r="I2301" s="16">
        <v>18.463999999999999</v>
      </c>
      <c r="J2301" s="38">
        <v>3.234</v>
      </c>
      <c r="K2301" s="16">
        <v>15.305999999999999</v>
      </c>
      <c r="L2301" s="16">
        <v>25.744</v>
      </c>
      <c r="M2301" s="120">
        <v>31.647035139756369</v>
      </c>
      <c r="N2301" s="16">
        <f t="shared" si="105"/>
        <v>2.0676228367801106</v>
      </c>
      <c r="O2301" s="16">
        <v>8.7330000000000005</v>
      </c>
      <c r="P2301" s="124">
        <f t="shared" si="106"/>
        <v>0.57056056448451598</v>
      </c>
      <c r="Q2301" s="16">
        <v>730.80799999999999</v>
      </c>
    </row>
    <row r="2302" spans="1:17" x14ac:dyDescent="0.2">
      <c r="A2302" s="39">
        <f t="shared" si="107"/>
        <v>44347</v>
      </c>
      <c r="B2302" s="16">
        <v>0.127</v>
      </c>
      <c r="C2302" s="16">
        <v>90.712000000000003</v>
      </c>
      <c r="D2302" s="16">
        <v>25.22</v>
      </c>
      <c r="E2302" s="16">
        <v>23.03</v>
      </c>
      <c r="F2302" s="16">
        <v>29.52</v>
      </c>
      <c r="G2302" s="16">
        <v>3.4129999999999998</v>
      </c>
      <c r="H2302" s="16">
        <v>8.76</v>
      </c>
      <c r="I2302" s="16">
        <v>3.395</v>
      </c>
      <c r="J2302" s="38">
        <v>4.5880000000000001</v>
      </c>
      <c r="K2302" s="16">
        <v>21.547999999999998</v>
      </c>
      <c r="L2302" s="16">
        <v>25.747</v>
      </c>
      <c r="M2302" s="120">
        <v>44.490313260590263</v>
      </c>
      <c r="N2302" s="16">
        <f t="shared" si="105"/>
        <v>2.0647073167157166</v>
      </c>
      <c r="O2302" s="16">
        <v>12.769</v>
      </c>
      <c r="P2302" s="124">
        <f t="shared" si="106"/>
        <v>0.59258399851494348</v>
      </c>
      <c r="Q2302" s="16">
        <v>731.11699999999996</v>
      </c>
    </row>
    <row r="2303" spans="1:17" x14ac:dyDescent="0.2">
      <c r="A2303" s="39">
        <f t="shared" si="107"/>
        <v>44348</v>
      </c>
      <c r="B2303" s="16">
        <v>1.397</v>
      </c>
      <c r="C2303" s="16">
        <v>91.162999999999997</v>
      </c>
      <c r="D2303" s="16">
        <v>24.931000000000001</v>
      </c>
      <c r="E2303" s="16">
        <v>22.89</v>
      </c>
      <c r="F2303" s="16">
        <v>28.4</v>
      </c>
      <c r="G2303" s="16">
        <v>4.1840000000000002</v>
      </c>
      <c r="H2303" s="16">
        <v>10.8</v>
      </c>
      <c r="I2303" s="16">
        <v>339.08699999999999</v>
      </c>
      <c r="J2303" s="38">
        <v>4.5709999999999997</v>
      </c>
      <c r="K2303" s="16">
        <v>21.222999999999999</v>
      </c>
      <c r="L2303" s="16">
        <v>25.777000000000001</v>
      </c>
      <c r="M2303" s="120">
        <v>43.008984739162621</v>
      </c>
      <c r="N2303" s="16">
        <f t="shared" si="105"/>
        <v>2.0265271045169215</v>
      </c>
      <c r="O2303" s="16">
        <v>13.840999999999999</v>
      </c>
      <c r="P2303" s="124">
        <f t="shared" si="106"/>
        <v>0.65216981576591437</v>
      </c>
      <c r="Q2303" s="16">
        <v>730.49599999999998</v>
      </c>
    </row>
    <row r="2304" spans="1:17" x14ac:dyDescent="0.2">
      <c r="A2304" s="39">
        <f t="shared" si="107"/>
        <v>44349</v>
      </c>
      <c r="B2304" s="16">
        <v>23.494999999999997</v>
      </c>
      <c r="C2304" s="16">
        <v>98.241</v>
      </c>
      <c r="D2304" s="16">
        <v>23.385999999999999</v>
      </c>
      <c r="E2304" s="16">
        <v>22.04</v>
      </c>
      <c r="F2304" s="16">
        <v>26.24</v>
      </c>
      <c r="G2304" s="16">
        <v>3.371</v>
      </c>
      <c r="H2304" s="16">
        <v>7.78</v>
      </c>
      <c r="I2304" s="16">
        <v>325.93400000000003</v>
      </c>
      <c r="J2304" s="38">
        <v>1.917</v>
      </c>
      <c r="K2304" s="16">
        <v>10.282999999999999</v>
      </c>
      <c r="L2304" s="16">
        <v>25.756</v>
      </c>
      <c r="M2304" s="120">
        <v>21.498401167437212</v>
      </c>
      <c r="N2304" s="16">
        <f t="shared" si="105"/>
        <v>2.0906740413728691</v>
      </c>
      <c r="O2304" s="16">
        <v>6.2619999999999996</v>
      </c>
      <c r="P2304" s="124">
        <f t="shared" si="106"/>
        <v>0.60896625498395407</v>
      </c>
      <c r="Q2304" s="16">
        <v>729.97500000000002</v>
      </c>
    </row>
    <row r="2305" spans="1:17" x14ac:dyDescent="0.2">
      <c r="A2305" s="39">
        <f t="shared" si="107"/>
        <v>44350</v>
      </c>
      <c r="B2305" s="16">
        <v>57.531000000000006</v>
      </c>
      <c r="C2305" s="16">
        <v>98.98</v>
      </c>
      <c r="D2305" s="16">
        <v>23.382999999999999</v>
      </c>
      <c r="E2305" s="16">
        <v>22.2</v>
      </c>
      <c r="F2305" s="16">
        <v>26.23</v>
      </c>
      <c r="G2305" s="16">
        <v>2.77</v>
      </c>
      <c r="H2305" s="16">
        <v>9</v>
      </c>
      <c r="I2305" s="16">
        <v>329.03899999999999</v>
      </c>
      <c r="J2305" s="38">
        <v>1.617</v>
      </c>
      <c r="K2305" s="16">
        <v>8.4659999999999993</v>
      </c>
      <c r="L2305" s="16">
        <v>25.667000000000002</v>
      </c>
      <c r="M2305" s="120">
        <v>18.262115228264559</v>
      </c>
      <c r="N2305" s="16">
        <f t="shared" si="105"/>
        <v>2.1571125948812377</v>
      </c>
      <c r="O2305" s="16">
        <v>5.5439999999999996</v>
      </c>
      <c r="P2305" s="124">
        <f t="shared" si="106"/>
        <v>0.65485471296952513</v>
      </c>
      <c r="Q2305" s="16">
        <v>729.971</v>
      </c>
    </row>
    <row r="2306" spans="1:17" x14ac:dyDescent="0.2">
      <c r="A2306" s="39">
        <f t="shared" si="107"/>
        <v>44351</v>
      </c>
      <c r="B2306" s="16">
        <v>37.337999999999994</v>
      </c>
      <c r="C2306" s="16">
        <v>95.027000000000001</v>
      </c>
      <c r="D2306" s="16">
        <v>25.082000000000001</v>
      </c>
      <c r="E2306" s="16">
        <v>23.16</v>
      </c>
      <c r="F2306" s="16">
        <v>28.9</v>
      </c>
      <c r="G2306" s="16">
        <v>2.2869999999999999</v>
      </c>
      <c r="H2306" s="16">
        <v>6.33</v>
      </c>
      <c r="I2306" s="16">
        <v>15.228</v>
      </c>
      <c r="J2306" s="38">
        <v>2.8250000000000002</v>
      </c>
      <c r="K2306" s="16">
        <v>13.391999999999999</v>
      </c>
      <c r="L2306" s="16">
        <v>25.539000000000001</v>
      </c>
      <c r="M2306" s="120">
        <v>28.539485245898803</v>
      </c>
      <c r="N2306" s="16">
        <f t="shared" si="105"/>
        <v>2.1310846211095282</v>
      </c>
      <c r="O2306" s="16">
        <v>8.1519999999999992</v>
      </c>
      <c r="P2306" s="124">
        <f t="shared" si="106"/>
        <v>0.60872162485065706</v>
      </c>
      <c r="Q2306" s="16">
        <v>729.71299999999997</v>
      </c>
    </row>
    <row r="2307" spans="1:17" x14ac:dyDescent="0.2">
      <c r="A2307" s="39">
        <f t="shared" si="107"/>
        <v>44352</v>
      </c>
      <c r="B2307" s="16">
        <v>0.254</v>
      </c>
      <c r="C2307" s="16">
        <v>91.103999999999999</v>
      </c>
      <c r="D2307" s="16">
        <v>25.126000000000001</v>
      </c>
      <c r="E2307" s="16">
        <v>23.33</v>
      </c>
      <c r="F2307" s="16">
        <v>28.97</v>
      </c>
      <c r="G2307" s="16">
        <v>2.4700000000000002</v>
      </c>
      <c r="H2307" s="16">
        <v>7.74</v>
      </c>
      <c r="I2307" s="16">
        <v>4.9180000000000001</v>
      </c>
      <c r="J2307" s="38">
        <v>4.1310000000000002</v>
      </c>
      <c r="K2307" s="16">
        <v>19.446000000000002</v>
      </c>
      <c r="L2307" s="16">
        <v>25.594000000000001</v>
      </c>
      <c r="M2307" s="120">
        <v>40.578638283680675</v>
      </c>
      <c r="N2307" s="16">
        <f t="shared" si="105"/>
        <v>2.0867344586897394</v>
      </c>
      <c r="O2307" s="16">
        <v>11.211</v>
      </c>
      <c r="P2307" s="124">
        <f t="shared" si="106"/>
        <v>0.57651959271829678</v>
      </c>
      <c r="Q2307" s="16">
        <v>729.76300000000003</v>
      </c>
    </row>
    <row r="2308" spans="1:17" x14ac:dyDescent="0.2">
      <c r="A2308" s="39">
        <f t="shared" si="107"/>
        <v>44353</v>
      </c>
      <c r="B2308" s="16">
        <v>0</v>
      </c>
      <c r="C2308" s="16">
        <v>98.263999999999996</v>
      </c>
      <c r="D2308" s="16">
        <v>24.236000000000001</v>
      </c>
      <c r="E2308" s="16">
        <v>22.99</v>
      </c>
      <c r="F2308" s="16">
        <v>26.68</v>
      </c>
      <c r="G2308" s="16">
        <v>2.2549999999999999</v>
      </c>
      <c r="H2308" s="16">
        <v>6.78</v>
      </c>
      <c r="I2308" s="16">
        <v>322.81099999999998</v>
      </c>
      <c r="J2308" s="38">
        <v>2.0009999999999999</v>
      </c>
      <c r="K2308" s="16">
        <v>9.9659999999999993</v>
      </c>
      <c r="L2308" s="16">
        <v>25.527000000000001</v>
      </c>
      <c r="M2308" s="120">
        <v>21.257604282676706</v>
      </c>
      <c r="N2308" s="16">
        <f t="shared" si="105"/>
        <v>2.1330126713502615</v>
      </c>
      <c r="O2308" s="16">
        <v>6.1429999999999998</v>
      </c>
      <c r="P2308" s="124">
        <f t="shared" si="106"/>
        <v>0.61639574553481835</v>
      </c>
      <c r="Q2308" s="16">
        <v>729.721</v>
      </c>
    </row>
    <row r="2309" spans="1:17" x14ac:dyDescent="0.2">
      <c r="A2309" s="39">
        <f t="shared" si="107"/>
        <v>44354</v>
      </c>
      <c r="B2309" s="16">
        <v>14.350999999999999</v>
      </c>
      <c r="C2309" s="16">
        <v>91.075999999999993</v>
      </c>
      <c r="D2309" s="16">
        <v>23.49</v>
      </c>
      <c r="E2309" s="16">
        <v>19.89</v>
      </c>
      <c r="F2309" s="16">
        <v>27.5</v>
      </c>
      <c r="G2309" s="16">
        <v>2.4079999999999999</v>
      </c>
      <c r="H2309" s="16">
        <v>14.52</v>
      </c>
      <c r="I2309" s="16">
        <v>142.208</v>
      </c>
      <c r="J2309" s="38">
        <v>2.9020000000000001</v>
      </c>
      <c r="K2309" s="16">
        <v>13.106</v>
      </c>
      <c r="L2309" s="16">
        <v>25.802</v>
      </c>
      <c r="M2309" s="120">
        <v>27.496204878664116</v>
      </c>
      <c r="N2309" s="16">
        <f t="shared" si="105"/>
        <v>2.0979860276716096</v>
      </c>
      <c r="O2309" s="16">
        <v>8.3829999999999991</v>
      </c>
      <c r="P2309" s="124">
        <f t="shared" si="106"/>
        <v>0.63963070349458262</v>
      </c>
      <c r="Q2309" s="16">
        <v>730.42499999999995</v>
      </c>
    </row>
    <row r="2310" spans="1:17" x14ac:dyDescent="0.2">
      <c r="A2310" s="39">
        <f t="shared" si="107"/>
        <v>44355</v>
      </c>
      <c r="B2310" s="16">
        <v>0</v>
      </c>
      <c r="C2310" s="16">
        <v>90.878</v>
      </c>
      <c r="D2310" s="16">
        <v>23.863</v>
      </c>
      <c r="E2310" s="16">
        <v>21.87</v>
      </c>
      <c r="F2310" s="16">
        <v>28.25</v>
      </c>
      <c r="G2310" s="16">
        <v>1.742</v>
      </c>
      <c r="H2310" s="16">
        <v>5.57</v>
      </c>
      <c r="I2310" s="16">
        <v>130.07300000000001</v>
      </c>
      <c r="J2310" s="38">
        <v>2.6920000000000002</v>
      </c>
      <c r="K2310" s="16">
        <v>13.147</v>
      </c>
      <c r="L2310" s="16">
        <v>25.736000000000001</v>
      </c>
      <c r="M2310" s="120">
        <v>28.271385951527851</v>
      </c>
      <c r="N2310" s="16">
        <f t="shared" si="105"/>
        <v>2.150405868375131</v>
      </c>
      <c r="O2310" s="16">
        <v>7.5979999999999999</v>
      </c>
      <c r="P2310" s="124">
        <f t="shared" si="106"/>
        <v>0.57792652316117743</v>
      </c>
      <c r="Q2310" s="16">
        <v>731.66700000000003</v>
      </c>
    </row>
    <row r="2311" spans="1:17" x14ac:dyDescent="0.2">
      <c r="A2311" s="39">
        <f t="shared" si="107"/>
        <v>44356</v>
      </c>
      <c r="B2311" s="16">
        <v>0</v>
      </c>
      <c r="C2311" s="16">
        <v>94.081999999999994</v>
      </c>
      <c r="D2311" s="16">
        <v>23.870999999999999</v>
      </c>
      <c r="E2311" s="16">
        <v>21.84</v>
      </c>
      <c r="F2311" s="16">
        <v>28.29</v>
      </c>
      <c r="G2311" s="16">
        <v>1.548</v>
      </c>
      <c r="H2311" s="16">
        <v>4.0999999999999996</v>
      </c>
      <c r="I2311" s="16">
        <v>183.46600000000001</v>
      </c>
      <c r="J2311" s="38">
        <v>2.0499999999999998</v>
      </c>
      <c r="K2311" s="16">
        <v>9.452</v>
      </c>
      <c r="L2311" s="16">
        <v>25.658000000000001</v>
      </c>
      <c r="M2311" s="120">
        <v>20.451059998773118</v>
      </c>
      <c r="N2311" s="16">
        <f t="shared" si="105"/>
        <v>2.1636754124812865</v>
      </c>
      <c r="O2311" s="16">
        <v>5.21</v>
      </c>
      <c r="P2311" s="124">
        <f t="shared" si="106"/>
        <v>0.55120609394837072</v>
      </c>
      <c r="Q2311" s="16">
        <v>732.07500000000005</v>
      </c>
    </row>
    <row r="2312" spans="1:17" x14ac:dyDescent="0.2">
      <c r="A2312" s="39">
        <f t="shared" si="107"/>
        <v>44357</v>
      </c>
      <c r="B2312" s="16">
        <v>0.254</v>
      </c>
      <c r="C2312" s="16">
        <v>90.680999999999997</v>
      </c>
      <c r="D2312" s="16">
        <v>25.038</v>
      </c>
      <c r="E2312" s="16">
        <v>22.34</v>
      </c>
      <c r="F2312" s="16">
        <v>30.14</v>
      </c>
      <c r="G2312" s="16">
        <v>2.101</v>
      </c>
      <c r="H2312" s="16">
        <v>5.8</v>
      </c>
      <c r="I2312" s="16">
        <v>85.091999999999999</v>
      </c>
      <c r="J2312" s="38">
        <v>3.7320000000000002</v>
      </c>
      <c r="K2312" s="16">
        <v>17.652999999999999</v>
      </c>
      <c r="L2312" s="16">
        <v>25.577000000000002</v>
      </c>
      <c r="M2312" s="120">
        <v>35.776006193154181</v>
      </c>
      <c r="N2312" s="16">
        <f t="shared" si="105"/>
        <v>2.0266247206227939</v>
      </c>
      <c r="O2312" s="16">
        <v>11.151</v>
      </c>
      <c r="P2312" s="124">
        <f t="shared" si="106"/>
        <v>0.63167733529711667</v>
      </c>
      <c r="Q2312" s="16">
        <v>731.32100000000003</v>
      </c>
    </row>
    <row r="2313" spans="1:17" x14ac:dyDescent="0.2">
      <c r="A2313" s="39">
        <f t="shared" si="107"/>
        <v>44358</v>
      </c>
      <c r="B2313" s="16">
        <v>11.683999999999999</v>
      </c>
      <c r="C2313" s="16">
        <v>91.575999999999993</v>
      </c>
      <c r="D2313" s="16">
        <v>25.292999999999999</v>
      </c>
      <c r="E2313" s="16">
        <v>23.23</v>
      </c>
      <c r="F2313" s="16">
        <v>30.73</v>
      </c>
      <c r="G2313" s="16">
        <v>2.4870000000000001</v>
      </c>
      <c r="H2313" s="16">
        <v>8.8000000000000007</v>
      </c>
      <c r="I2313" s="16">
        <v>4.5419999999999998</v>
      </c>
      <c r="J2313" s="38">
        <v>3.5059999999999998</v>
      </c>
      <c r="K2313" s="16">
        <v>16.263000000000002</v>
      </c>
      <c r="L2313" s="16">
        <v>25.555</v>
      </c>
      <c r="M2313" s="120">
        <v>33.841423112180934</v>
      </c>
      <c r="N2313" s="16">
        <f t="shared" si="105"/>
        <v>2.0808844070700934</v>
      </c>
      <c r="O2313" s="16">
        <v>9.9039999999999999</v>
      </c>
      <c r="P2313" s="124">
        <f t="shared" si="106"/>
        <v>0.60898973129188949</v>
      </c>
      <c r="Q2313" s="16">
        <v>730.58799999999997</v>
      </c>
    </row>
    <row r="2314" spans="1:17" x14ac:dyDescent="0.2">
      <c r="A2314" s="39">
        <f t="shared" si="107"/>
        <v>44359</v>
      </c>
      <c r="B2314" s="16">
        <v>0.50800000000000001</v>
      </c>
      <c r="C2314" s="16">
        <v>96.018000000000001</v>
      </c>
      <c r="D2314" s="16">
        <v>24.651</v>
      </c>
      <c r="E2314" s="16">
        <v>22.75</v>
      </c>
      <c r="F2314" s="16">
        <v>27.92</v>
      </c>
      <c r="G2314" s="16">
        <v>2.5870000000000002</v>
      </c>
      <c r="H2314" s="16">
        <v>8.06</v>
      </c>
      <c r="I2314" s="16">
        <v>318.505</v>
      </c>
      <c r="J2314" s="38">
        <v>3.0190000000000001</v>
      </c>
      <c r="K2314" s="16">
        <v>15.473000000000001</v>
      </c>
      <c r="L2314" s="16">
        <v>25.481999999999999</v>
      </c>
      <c r="M2314" s="120">
        <v>32.401307405260205</v>
      </c>
      <c r="N2314" s="16">
        <f t="shared" si="105"/>
        <v>2.0940546374497644</v>
      </c>
      <c r="O2314" s="16">
        <v>9.8940000000000001</v>
      </c>
      <c r="P2314" s="124">
        <f t="shared" si="106"/>
        <v>0.63943643766561109</v>
      </c>
      <c r="Q2314" s="16">
        <v>730.15</v>
      </c>
    </row>
    <row r="2315" spans="1:17" x14ac:dyDescent="0.2">
      <c r="A2315" s="39">
        <f t="shared" si="107"/>
        <v>44360</v>
      </c>
      <c r="B2315" s="16">
        <v>84.2</v>
      </c>
      <c r="C2315" s="16">
        <v>94.316000000000003</v>
      </c>
      <c r="D2315" s="16">
        <v>24.114000000000001</v>
      </c>
      <c r="E2315" s="16">
        <v>20.64</v>
      </c>
      <c r="F2315" s="16">
        <v>29.35</v>
      </c>
      <c r="G2315" s="16">
        <v>2.6440000000000001</v>
      </c>
      <c r="H2315" s="16">
        <v>9.68</v>
      </c>
      <c r="I2315" s="16">
        <v>297.60399999999998</v>
      </c>
      <c r="J2315" s="38">
        <v>3.43</v>
      </c>
      <c r="K2315" s="16">
        <v>16.678000000000001</v>
      </c>
      <c r="L2315" s="16">
        <v>25.512</v>
      </c>
      <c r="M2315" s="120">
        <v>34.203180039519374</v>
      </c>
      <c r="N2315" s="16">
        <f t="shared" ref="N2315:N2378" si="108">M2315/K2315</f>
        <v>2.0507962609137409</v>
      </c>
      <c r="O2315" s="16">
        <v>11.176</v>
      </c>
      <c r="P2315" s="124">
        <f t="shared" si="106"/>
        <v>0.67010432905624173</v>
      </c>
      <c r="Q2315" s="16">
        <v>730.654</v>
      </c>
    </row>
    <row r="2316" spans="1:17" x14ac:dyDescent="0.2">
      <c r="A2316" s="39">
        <f t="shared" si="107"/>
        <v>44361</v>
      </c>
      <c r="B2316" s="16">
        <v>1.651</v>
      </c>
      <c r="C2316" s="16">
        <v>95.587000000000003</v>
      </c>
      <c r="D2316" s="16">
        <v>23.687000000000001</v>
      </c>
      <c r="E2316" s="16">
        <v>21.87</v>
      </c>
      <c r="F2316" s="16">
        <v>27.54</v>
      </c>
      <c r="G2316" s="16">
        <v>2.8109999999999999</v>
      </c>
      <c r="H2316" s="16">
        <v>9</v>
      </c>
      <c r="I2316" s="16">
        <v>157.13</v>
      </c>
      <c r="J2316" s="38">
        <v>2.9119999999999999</v>
      </c>
      <c r="K2316" s="16">
        <v>14.872999999999999</v>
      </c>
      <c r="L2316" s="16">
        <v>25.565000000000001</v>
      </c>
      <c r="M2316" s="120">
        <v>31.36459344033689</v>
      </c>
      <c r="N2316" s="16">
        <f t="shared" si="108"/>
        <v>2.1088276366796808</v>
      </c>
      <c r="O2316" s="16">
        <v>9.4990000000000006</v>
      </c>
      <c r="P2316" s="124">
        <f t="shared" si="106"/>
        <v>0.63867410744301767</v>
      </c>
      <c r="Q2316" s="16">
        <v>731.44200000000001</v>
      </c>
    </row>
    <row r="2317" spans="1:17" x14ac:dyDescent="0.2">
      <c r="A2317" s="39">
        <f t="shared" si="107"/>
        <v>44362</v>
      </c>
      <c r="B2317" s="16">
        <v>0</v>
      </c>
      <c r="C2317" s="16">
        <v>95.903999999999996</v>
      </c>
      <c r="D2317" s="16">
        <v>23.835000000000001</v>
      </c>
      <c r="E2317" s="16">
        <v>22.28</v>
      </c>
      <c r="F2317" s="16">
        <v>28.7</v>
      </c>
      <c r="G2317" s="16">
        <v>2.9470000000000001</v>
      </c>
      <c r="H2317" s="16">
        <v>9.58</v>
      </c>
      <c r="I2317" s="16">
        <v>153.80000000000001</v>
      </c>
      <c r="J2317" s="38">
        <v>2.613</v>
      </c>
      <c r="K2317" s="16">
        <v>12.367000000000001</v>
      </c>
      <c r="L2317" s="16">
        <v>25.564</v>
      </c>
      <c r="M2317" s="120">
        <v>25.892274714080695</v>
      </c>
      <c r="N2317" s="16">
        <f t="shared" si="108"/>
        <v>2.0936585036048108</v>
      </c>
      <c r="O2317" s="16">
        <v>7.2670000000000003</v>
      </c>
      <c r="P2317" s="124">
        <f t="shared" si="106"/>
        <v>0.58761219374140861</v>
      </c>
      <c r="Q2317" s="16">
        <v>731.90800000000002</v>
      </c>
    </row>
    <row r="2318" spans="1:17" x14ac:dyDescent="0.2">
      <c r="A2318" s="39">
        <f t="shared" si="107"/>
        <v>44363</v>
      </c>
      <c r="B2318" s="16">
        <v>0.127</v>
      </c>
      <c r="C2318" s="16">
        <v>88.94</v>
      </c>
      <c r="D2318" s="16">
        <v>25.334</v>
      </c>
      <c r="E2318" s="16">
        <v>22.34</v>
      </c>
      <c r="F2318" s="16">
        <v>31.38</v>
      </c>
      <c r="G2318" s="16">
        <v>2.238</v>
      </c>
      <c r="H2318" s="16">
        <v>6.72</v>
      </c>
      <c r="I2318" s="16">
        <v>113.34699999999999</v>
      </c>
      <c r="J2318" s="38">
        <v>4.2690000000000001</v>
      </c>
      <c r="K2318" s="16">
        <v>19.87</v>
      </c>
      <c r="L2318" s="16">
        <v>25.524999999999999</v>
      </c>
      <c r="M2318" s="120">
        <v>40.589697487573517</v>
      </c>
      <c r="N2318" s="16">
        <f t="shared" si="108"/>
        <v>2.0427628327918228</v>
      </c>
      <c r="O2318" s="16">
        <v>11.365</v>
      </c>
      <c r="P2318" s="124">
        <f t="shared" si="106"/>
        <v>0.57196779063915448</v>
      </c>
      <c r="Q2318" s="16">
        <v>730.49599999999998</v>
      </c>
    </row>
    <row r="2319" spans="1:17" x14ac:dyDescent="0.2">
      <c r="A2319" s="39">
        <f t="shared" si="107"/>
        <v>44364</v>
      </c>
      <c r="B2319" s="16">
        <v>5.08</v>
      </c>
      <c r="C2319" s="16">
        <v>93.331999999999994</v>
      </c>
      <c r="D2319" s="16">
        <v>24.888000000000002</v>
      </c>
      <c r="E2319" s="16">
        <v>23.1</v>
      </c>
      <c r="F2319" s="16">
        <v>29.59</v>
      </c>
      <c r="G2319" s="16">
        <v>2.028</v>
      </c>
      <c r="H2319" s="16">
        <v>7.76</v>
      </c>
      <c r="I2319" s="16">
        <v>3.6480000000000001</v>
      </c>
      <c r="J2319" s="38">
        <v>2.4409999999999998</v>
      </c>
      <c r="K2319" s="16">
        <v>11.61</v>
      </c>
      <c r="L2319" s="16">
        <v>25.504000000000001</v>
      </c>
      <c r="M2319" s="120">
        <v>24.105694885204596</v>
      </c>
      <c r="N2319" s="16">
        <f t="shared" si="108"/>
        <v>2.0762872424810159</v>
      </c>
      <c r="O2319" s="16">
        <v>6.4240000000000004</v>
      </c>
      <c r="P2319" s="124">
        <f t="shared" si="106"/>
        <v>0.55331610680447896</v>
      </c>
      <c r="Q2319" s="16">
        <v>729.75</v>
      </c>
    </row>
    <row r="2320" spans="1:17" x14ac:dyDescent="0.2">
      <c r="A2320" s="39">
        <f t="shared" si="107"/>
        <v>44365</v>
      </c>
      <c r="B2320" s="16">
        <v>1.905</v>
      </c>
      <c r="C2320" s="16">
        <v>96.977000000000004</v>
      </c>
      <c r="D2320" s="16">
        <v>24.23</v>
      </c>
      <c r="E2320" s="16">
        <v>22.69</v>
      </c>
      <c r="F2320" s="16">
        <v>26.62</v>
      </c>
      <c r="G2320" s="16">
        <v>2.0979999999999999</v>
      </c>
      <c r="H2320" s="16">
        <v>9.27</v>
      </c>
      <c r="I2320" s="16">
        <v>292.70400000000001</v>
      </c>
      <c r="J2320" s="38">
        <v>2.0059999999999998</v>
      </c>
      <c r="K2320" s="16">
        <v>9.6349999999999998</v>
      </c>
      <c r="L2320" s="16">
        <v>25.47</v>
      </c>
      <c r="M2320" s="120">
        <v>21.041517806614266</v>
      </c>
      <c r="N2320" s="16">
        <f t="shared" si="108"/>
        <v>2.1838627718333439</v>
      </c>
      <c r="O2320" s="16">
        <v>5.77</v>
      </c>
      <c r="P2320" s="124">
        <f t="shared" si="106"/>
        <v>0.59885832900882197</v>
      </c>
      <c r="Q2320" s="16">
        <v>730.32899999999995</v>
      </c>
    </row>
    <row r="2321" spans="1:17" x14ac:dyDescent="0.2">
      <c r="A2321" s="39">
        <f t="shared" si="107"/>
        <v>44366</v>
      </c>
      <c r="B2321" s="16">
        <v>5.8420000000000005</v>
      </c>
      <c r="C2321" s="16">
        <v>98.061999999999998</v>
      </c>
      <c r="D2321" s="16">
        <v>24.323</v>
      </c>
      <c r="E2321" s="16">
        <v>22.55</v>
      </c>
      <c r="F2321" s="16">
        <v>28.29</v>
      </c>
      <c r="G2321" s="16">
        <v>2.6549999999999998</v>
      </c>
      <c r="H2321" s="16">
        <v>7.78</v>
      </c>
      <c r="I2321" s="16">
        <v>315.18799999999999</v>
      </c>
      <c r="J2321" s="38">
        <v>2.2669999999999999</v>
      </c>
      <c r="K2321" s="16">
        <v>11.304</v>
      </c>
      <c r="L2321" s="16">
        <v>25.411999999999999</v>
      </c>
      <c r="M2321" s="120">
        <v>23.309000204768068</v>
      </c>
      <c r="N2321" s="16">
        <f t="shared" si="108"/>
        <v>2.0620134646822423</v>
      </c>
      <c r="O2321" s="16">
        <v>7.548</v>
      </c>
      <c r="P2321" s="124">
        <f t="shared" si="106"/>
        <v>0.66772823779193202</v>
      </c>
      <c r="Q2321" s="16">
        <v>731.32100000000003</v>
      </c>
    </row>
    <row r="2322" spans="1:17" x14ac:dyDescent="0.2">
      <c r="A2322" s="39">
        <f t="shared" si="107"/>
        <v>44367</v>
      </c>
      <c r="B2322" s="16">
        <v>3.4290000000000003</v>
      </c>
      <c r="C2322" s="16">
        <v>96.444999999999993</v>
      </c>
      <c r="D2322" s="16">
        <v>24.904</v>
      </c>
      <c r="E2322" s="16">
        <v>23.03</v>
      </c>
      <c r="F2322" s="16">
        <v>29.01</v>
      </c>
      <c r="G2322" s="16">
        <v>2.4169999999999998</v>
      </c>
      <c r="H2322" s="16">
        <v>6.51</v>
      </c>
      <c r="I2322" s="16">
        <v>333.95600000000002</v>
      </c>
      <c r="J2322" s="38">
        <v>2.319</v>
      </c>
      <c r="K2322" s="16">
        <v>11.005000000000001</v>
      </c>
      <c r="L2322" s="16">
        <v>25.375</v>
      </c>
      <c r="M2322" s="120">
        <v>23.490872268787037</v>
      </c>
      <c r="N2322" s="16">
        <f t="shared" si="108"/>
        <v>2.1345635864413479</v>
      </c>
      <c r="O2322" s="16">
        <v>6.7679999999999998</v>
      </c>
      <c r="P2322" s="124">
        <f t="shared" si="106"/>
        <v>0.61499318491594723</v>
      </c>
      <c r="Q2322" s="16">
        <v>731.17100000000005</v>
      </c>
    </row>
    <row r="2323" spans="1:17" x14ac:dyDescent="0.2">
      <c r="A2323" s="39">
        <f t="shared" si="107"/>
        <v>44368</v>
      </c>
      <c r="B2323" s="16">
        <v>22.86</v>
      </c>
      <c r="C2323" s="16">
        <v>97.52</v>
      </c>
      <c r="D2323" s="16">
        <v>22.95</v>
      </c>
      <c r="E2323" s="16">
        <v>20.34</v>
      </c>
      <c r="F2323" s="16">
        <v>24.94</v>
      </c>
      <c r="G2323" s="16">
        <v>2.17</v>
      </c>
      <c r="H2323" s="16">
        <v>6.84</v>
      </c>
      <c r="I2323" s="16">
        <v>180.78100000000001</v>
      </c>
      <c r="J2323" s="38">
        <v>1.44</v>
      </c>
      <c r="K2323" s="16">
        <v>7.4409999999999998</v>
      </c>
      <c r="L2323" s="16">
        <v>25.692</v>
      </c>
      <c r="M2323" s="120">
        <v>16.111272871168051</v>
      </c>
      <c r="N2323" s="16">
        <f t="shared" si="108"/>
        <v>2.1652026436188754</v>
      </c>
      <c r="O2323" s="16">
        <v>3.8650000000000002</v>
      </c>
      <c r="P2323" s="124">
        <f t="shared" si="106"/>
        <v>0.51941943287192582</v>
      </c>
      <c r="Q2323" s="16">
        <v>731.55</v>
      </c>
    </row>
    <row r="2324" spans="1:17" x14ac:dyDescent="0.2">
      <c r="A2324" s="39">
        <f t="shared" si="107"/>
        <v>44369</v>
      </c>
      <c r="B2324" s="16">
        <v>18.542000000000002</v>
      </c>
      <c r="C2324" s="16">
        <v>93.225999999999999</v>
      </c>
      <c r="D2324" s="16">
        <v>24.036000000000001</v>
      </c>
      <c r="E2324" s="16">
        <v>22.41</v>
      </c>
      <c r="F2324" s="16">
        <v>28.42</v>
      </c>
      <c r="G2324" s="16">
        <v>2.113</v>
      </c>
      <c r="H2324" s="16">
        <v>6.68</v>
      </c>
      <c r="I2324" s="16">
        <v>32.238</v>
      </c>
      <c r="J2324" s="38">
        <v>2.0920000000000001</v>
      </c>
      <c r="K2324" s="16">
        <v>9.7579999999999991</v>
      </c>
      <c r="L2324" s="16">
        <v>25.568999999999999</v>
      </c>
      <c r="M2324" s="120">
        <v>20.654618470425699</v>
      </c>
      <c r="N2324" s="16">
        <f t="shared" si="108"/>
        <v>2.1166856395189284</v>
      </c>
      <c r="O2324" s="16">
        <v>4.6479999999999997</v>
      </c>
      <c r="P2324" s="124">
        <f t="shared" si="106"/>
        <v>0.47632711621233859</v>
      </c>
      <c r="Q2324" s="16">
        <v>732.17899999999997</v>
      </c>
    </row>
    <row r="2325" spans="1:17" x14ac:dyDescent="0.2">
      <c r="A2325" s="39">
        <f t="shared" si="107"/>
        <v>44370</v>
      </c>
      <c r="B2325" s="16">
        <v>0.63500000000000001</v>
      </c>
      <c r="C2325" s="16">
        <v>95.801000000000002</v>
      </c>
      <c r="D2325" s="16">
        <v>24.616</v>
      </c>
      <c r="E2325" s="16">
        <v>22.75</v>
      </c>
      <c r="F2325" s="16">
        <v>28.29</v>
      </c>
      <c r="G2325" s="16">
        <v>2.3769999999999998</v>
      </c>
      <c r="H2325" s="16">
        <v>7.19</v>
      </c>
      <c r="I2325" s="16">
        <v>345.35199999999998</v>
      </c>
      <c r="J2325" s="38">
        <v>2.629</v>
      </c>
      <c r="K2325" s="16">
        <v>12.452999999999999</v>
      </c>
      <c r="L2325" s="16">
        <v>25.422999999999998</v>
      </c>
      <c r="M2325" s="120">
        <v>26.019455558848357</v>
      </c>
      <c r="N2325" s="16">
        <f t="shared" si="108"/>
        <v>2.089412636220056</v>
      </c>
      <c r="O2325" s="16">
        <v>6.7160000000000002</v>
      </c>
      <c r="P2325" s="124">
        <f t="shared" si="106"/>
        <v>0.53930779731791545</v>
      </c>
      <c r="Q2325" s="16">
        <v>731.92100000000005</v>
      </c>
    </row>
    <row r="2326" spans="1:17" x14ac:dyDescent="0.2">
      <c r="A2326" s="39">
        <f t="shared" si="107"/>
        <v>44371</v>
      </c>
      <c r="B2326" s="16">
        <v>3.6829999999999998</v>
      </c>
      <c r="C2326" s="16">
        <v>87.257000000000005</v>
      </c>
      <c r="D2326" s="16">
        <v>24.875</v>
      </c>
      <c r="E2326" s="16">
        <v>22.79</v>
      </c>
      <c r="F2326" s="16">
        <v>29.35</v>
      </c>
      <c r="G2326" s="16">
        <v>3.2149999999999999</v>
      </c>
      <c r="H2326" s="16">
        <v>8.68</v>
      </c>
      <c r="I2326" s="16">
        <v>347.45299999999997</v>
      </c>
      <c r="J2326" s="38">
        <v>4.0650000000000004</v>
      </c>
      <c r="K2326" s="16">
        <v>18.085999999999999</v>
      </c>
      <c r="L2326" s="16">
        <v>25.579000000000001</v>
      </c>
      <c r="M2326" s="120">
        <v>37.108121862058894</v>
      </c>
      <c r="N2326" s="16">
        <f t="shared" si="108"/>
        <v>2.0517594748456762</v>
      </c>
      <c r="O2326" s="16">
        <v>9.3529999999999998</v>
      </c>
      <c r="P2326" s="124">
        <f t="shared" si="106"/>
        <v>0.51714032953665823</v>
      </c>
      <c r="Q2326" s="16">
        <v>731.2</v>
      </c>
    </row>
    <row r="2327" spans="1:17" x14ac:dyDescent="0.2">
      <c r="A2327" s="39">
        <f t="shared" si="107"/>
        <v>44372</v>
      </c>
      <c r="B2327" s="16">
        <v>0.254</v>
      </c>
      <c r="C2327" s="16">
        <v>94.015000000000001</v>
      </c>
      <c r="D2327" s="16">
        <v>24.036999999999999</v>
      </c>
      <c r="E2327" s="16">
        <v>22.45</v>
      </c>
      <c r="F2327" s="16">
        <v>28.09</v>
      </c>
      <c r="G2327" s="16">
        <v>1.8720000000000001</v>
      </c>
      <c r="H2327" s="16">
        <v>5.25</v>
      </c>
      <c r="I2327" s="16">
        <v>311.44799999999998</v>
      </c>
      <c r="J2327" s="38">
        <v>2.2040000000000002</v>
      </c>
      <c r="K2327" s="16">
        <v>10.52</v>
      </c>
      <c r="L2327" s="16">
        <v>25.539000000000001</v>
      </c>
      <c r="M2327" s="120">
        <v>22.497099118978888</v>
      </c>
      <c r="N2327" s="16">
        <f t="shared" si="108"/>
        <v>2.1385075208154838</v>
      </c>
      <c r="O2327" s="16">
        <v>4.9119999999999999</v>
      </c>
      <c r="P2327" s="124">
        <f t="shared" si="106"/>
        <v>0.46692015209125476</v>
      </c>
      <c r="Q2327" s="16">
        <v>730.904</v>
      </c>
    </row>
    <row r="2328" spans="1:17" x14ac:dyDescent="0.2">
      <c r="A2328" s="39">
        <f t="shared" si="107"/>
        <v>44373</v>
      </c>
      <c r="B2328" s="16">
        <v>1.27</v>
      </c>
      <c r="C2328" s="16">
        <v>94.602999999999994</v>
      </c>
      <c r="D2328" s="16">
        <v>23.79</v>
      </c>
      <c r="E2328" s="16">
        <v>22.41</v>
      </c>
      <c r="F2328" s="16">
        <v>25.9</v>
      </c>
      <c r="G2328" s="16">
        <v>1.5329999999999999</v>
      </c>
      <c r="H2328" s="16">
        <v>5.43</v>
      </c>
      <c r="I2328" s="16">
        <v>151.02699999999999</v>
      </c>
      <c r="J2328" s="38">
        <v>1.986</v>
      </c>
      <c r="K2328" s="16">
        <v>9.68</v>
      </c>
      <c r="L2328" s="16">
        <v>25.547000000000001</v>
      </c>
      <c r="M2328" s="120">
        <v>21.132410638608544</v>
      </c>
      <c r="N2328" s="16">
        <f t="shared" si="108"/>
        <v>2.1831002725835273</v>
      </c>
      <c r="O2328" s="16">
        <v>4.8120000000000003</v>
      </c>
      <c r="P2328" s="124">
        <f t="shared" si="106"/>
        <v>0.49710743801652896</v>
      </c>
      <c r="Q2328" s="16">
        <v>730.83799999999997</v>
      </c>
    </row>
    <row r="2329" spans="1:17" x14ac:dyDescent="0.2">
      <c r="A2329" s="39">
        <f t="shared" si="107"/>
        <v>44374</v>
      </c>
      <c r="B2329" s="16">
        <v>8.0009999999999994</v>
      </c>
      <c r="C2329" s="16">
        <v>93.834999999999994</v>
      </c>
      <c r="D2329" s="16">
        <v>23.443000000000001</v>
      </c>
      <c r="E2329" s="16">
        <v>21.15</v>
      </c>
      <c r="F2329" s="16">
        <v>30.01</v>
      </c>
      <c r="G2329" s="16">
        <v>1.5269999999999999</v>
      </c>
      <c r="H2329" s="16">
        <v>7.92</v>
      </c>
      <c r="I2329" s="16">
        <v>33.027999999999999</v>
      </c>
      <c r="J2329" s="38">
        <v>3.0289999999999999</v>
      </c>
      <c r="K2329" s="16">
        <v>13.98</v>
      </c>
      <c r="L2329" s="16">
        <v>25.603000000000002</v>
      </c>
      <c r="M2329" s="120">
        <v>29.532394395402825</v>
      </c>
      <c r="N2329" s="16">
        <f t="shared" si="108"/>
        <v>2.1124745633335356</v>
      </c>
      <c r="O2329" s="16">
        <v>8.4049999999999994</v>
      </c>
      <c r="P2329" s="124">
        <f t="shared" si="106"/>
        <v>0.60121602288984255</v>
      </c>
      <c r="Q2329" s="16">
        <v>730.79600000000005</v>
      </c>
    </row>
    <row r="2330" spans="1:17" x14ac:dyDescent="0.2">
      <c r="A2330" s="39">
        <f t="shared" si="107"/>
        <v>44375</v>
      </c>
      <c r="B2330" s="16">
        <v>0.88900000000000001</v>
      </c>
      <c r="C2330" s="16">
        <v>89.945999999999998</v>
      </c>
      <c r="D2330" s="16">
        <v>24.440999999999999</v>
      </c>
      <c r="E2330" s="16">
        <v>21.43</v>
      </c>
      <c r="F2330" s="16">
        <v>30.04</v>
      </c>
      <c r="G2330" s="16">
        <v>2.5089999999999999</v>
      </c>
      <c r="H2330" s="16">
        <v>6.92</v>
      </c>
      <c r="I2330" s="16">
        <v>5.2309999999999999</v>
      </c>
      <c r="J2330" s="38">
        <v>3.33</v>
      </c>
      <c r="K2330" s="16">
        <v>14.87</v>
      </c>
      <c r="L2330" s="16">
        <v>25.547000000000001</v>
      </c>
      <c r="M2330" s="120">
        <v>30.40244270165983</v>
      </c>
      <c r="N2330" s="16">
        <f t="shared" si="108"/>
        <v>2.044548937569592</v>
      </c>
      <c r="O2330" s="16">
        <v>7.9180000000000001</v>
      </c>
      <c r="P2330" s="124">
        <f t="shared" si="106"/>
        <v>0.53248150638870217</v>
      </c>
      <c r="Q2330" s="16">
        <v>730.91700000000003</v>
      </c>
    </row>
    <row r="2331" spans="1:17" x14ac:dyDescent="0.2">
      <c r="A2331" s="39">
        <f t="shared" si="107"/>
        <v>44376</v>
      </c>
      <c r="B2331" s="16">
        <v>4.6989999999999998</v>
      </c>
      <c r="C2331" s="16">
        <v>94.995999999999995</v>
      </c>
      <c r="D2331" s="16">
        <v>24.285</v>
      </c>
      <c r="E2331" s="16">
        <v>22.28</v>
      </c>
      <c r="F2331" s="16">
        <v>28.36</v>
      </c>
      <c r="G2331" s="16">
        <v>2.57</v>
      </c>
      <c r="H2331" s="16">
        <v>8.6999999999999993</v>
      </c>
      <c r="I2331" s="16">
        <v>343.08300000000003</v>
      </c>
      <c r="J2331" s="38">
        <v>1.8819999999999999</v>
      </c>
      <c r="K2331" s="16">
        <v>8.3330000000000002</v>
      </c>
      <c r="L2331" s="16">
        <v>25.472999999999999</v>
      </c>
      <c r="M2331" s="120">
        <v>17.628889405369069</v>
      </c>
      <c r="N2331" s="16">
        <f t="shared" si="108"/>
        <v>2.1155513506983161</v>
      </c>
      <c r="O2331" s="16">
        <v>3.6110000000000002</v>
      </c>
      <c r="P2331" s="124">
        <f t="shared" si="106"/>
        <v>0.43333733349333975</v>
      </c>
      <c r="Q2331" s="16">
        <v>730.77099999999996</v>
      </c>
    </row>
    <row r="2332" spans="1:17" x14ac:dyDescent="0.2">
      <c r="A2332" s="39">
        <f t="shared" si="107"/>
        <v>44377</v>
      </c>
      <c r="B2332" s="16">
        <v>22.858000000000001</v>
      </c>
      <c r="C2332" s="16">
        <v>96.563999999999993</v>
      </c>
      <c r="D2332" s="16">
        <v>23.417999999999999</v>
      </c>
      <c r="E2332" s="16">
        <v>21.36</v>
      </c>
      <c r="F2332" s="16">
        <v>29.18</v>
      </c>
      <c r="G2332" s="16">
        <v>1.9670000000000001</v>
      </c>
      <c r="H2332" s="16">
        <v>11.33</v>
      </c>
      <c r="I2332" s="16">
        <v>298.07600000000002</v>
      </c>
      <c r="J2332" s="38">
        <v>1.756</v>
      </c>
      <c r="K2332" s="16">
        <v>8.2249999999999996</v>
      </c>
      <c r="L2332" s="16">
        <v>25.507000000000001</v>
      </c>
      <c r="M2332" s="120">
        <v>17.400188524866358</v>
      </c>
      <c r="N2332" s="16">
        <f t="shared" si="108"/>
        <v>2.115524440713235</v>
      </c>
      <c r="O2332" s="16">
        <v>3.9580000000000002</v>
      </c>
      <c r="P2332" s="124">
        <f t="shared" si="106"/>
        <v>0.48121580547112464</v>
      </c>
      <c r="Q2332" s="16">
        <v>730.14599999999996</v>
      </c>
    </row>
    <row r="2333" spans="1:17" x14ac:dyDescent="0.2">
      <c r="A2333" s="39">
        <f t="shared" si="107"/>
        <v>44378</v>
      </c>
      <c r="B2333" s="16">
        <v>0</v>
      </c>
      <c r="C2333" s="16">
        <v>89.991</v>
      </c>
      <c r="D2333" s="16">
        <v>24.14</v>
      </c>
      <c r="E2333" s="16">
        <v>21.6</v>
      </c>
      <c r="F2333" s="16">
        <v>27.34</v>
      </c>
      <c r="G2333" s="16">
        <v>1.6120000000000001</v>
      </c>
      <c r="H2333" s="16">
        <v>5.65</v>
      </c>
      <c r="I2333" s="16">
        <v>160.43299999999999</v>
      </c>
      <c r="J2333" s="38">
        <v>2.6970000000000001</v>
      </c>
      <c r="K2333" s="16">
        <v>12.618</v>
      </c>
      <c r="L2333" s="16">
        <v>25.588000000000001</v>
      </c>
      <c r="M2333" s="120">
        <v>26.945318284752037</v>
      </c>
      <c r="N2333" s="16">
        <f t="shared" si="108"/>
        <v>2.1354666575330508</v>
      </c>
      <c r="O2333" s="16">
        <v>6.3010000000000002</v>
      </c>
      <c r="P2333" s="124">
        <f t="shared" si="106"/>
        <v>0.49936598510064989</v>
      </c>
      <c r="Q2333" s="16">
        <v>731.10799999999995</v>
      </c>
    </row>
    <row r="2334" spans="1:17" x14ac:dyDescent="0.2">
      <c r="A2334" s="39">
        <f t="shared" si="107"/>
        <v>44379</v>
      </c>
      <c r="B2334" s="16">
        <v>53.847999999999999</v>
      </c>
      <c r="C2334" s="16">
        <v>91.873000000000005</v>
      </c>
      <c r="D2334" s="16">
        <v>24.788</v>
      </c>
      <c r="E2334" s="16">
        <v>21.76</v>
      </c>
      <c r="F2334" s="16">
        <v>30.18</v>
      </c>
      <c r="G2334" s="16">
        <v>1.776</v>
      </c>
      <c r="H2334" s="16">
        <v>7.41</v>
      </c>
      <c r="I2334" s="16">
        <v>289.07799999999997</v>
      </c>
      <c r="J2334" s="38">
        <v>3.49</v>
      </c>
      <c r="K2334" s="16">
        <v>16.384</v>
      </c>
      <c r="L2334" s="16">
        <v>25.577000000000002</v>
      </c>
      <c r="M2334" s="120">
        <v>33.558376612548564</v>
      </c>
      <c r="N2334" s="16">
        <f t="shared" si="108"/>
        <v>2.0482407600432473</v>
      </c>
      <c r="O2334" s="16">
        <v>9.3409999999999993</v>
      </c>
      <c r="P2334" s="124">
        <f t="shared" si="106"/>
        <v>0.57012939453125</v>
      </c>
      <c r="Q2334" s="16">
        <v>731.31700000000001</v>
      </c>
    </row>
    <row r="2335" spans="1:17" x14ac:dyDescent="0.2">
      <c r="A2335" s="39">
        <f t="shared" si="107"/>
        <v>44380</v>
      </c>
      <c r="B2335" s="16">
        <v>23.494999999999997</v>
      </c>
      <c r="C2335" s="16">
        <v>97.087999999999994</v>
      </c>
      <c r="D2335" s="16">
        <v>23.95</v>
      </c>
      <c r="E2335" s="16">
        <v>22.11</v>
      </c>
      <c r="F2335" s="16">
        <v>29.08</v>
      </c>
      <c r="G2335" s="16">
        <v>1.613</v>
      </c>
      <c r="H2335" s="16">
        <v>7.15</v>
      </c>
      <c r="I2335" s="16">
        <v>315.74099999999999</v>
      </c>
      <c r="J2335" s="38">
        <v>2.1150000000000002</v>
      </c>
      <c r="K2335" s="16">
        <v>10.058</v>
      </c>
      <c r="L2335" s="16">
        <v>25.515999999999998</v>
      </c>
      <c r="M2335" s="120">
        <v>21.495895566555237</v>
      </c>
      <c r="N2335" s="16">
        <f t="shared" si="108"/>
        <v>2.1371938324274447</v>
      </c>
      <c r="O2335" s="16">
        <v>5.6950000000000003</v>
      </c>
      <c r="P2335" s="124">
        <f t="shared" si="106"/>
        <v>0.56621594750447413</v>
      </c>
      <c r="Q2335" s="16">
        <v>731.37099999999998</v>
      </c>
    </row>
    <row r="2336" spans="1:17" x14ac:dyDescent="0.2">
      <c r="A2336" s="39">
        <f t="shared" si="107"/>
        <v>44381</v>
      </c>
      <c r="B2336" s="16">
        <v>0.127</v>
      </c>
      <c r="C2336" s="16">
        <v>93.742999999999995</v>
      </c>
      <c r="D2336" s="16">
        <v>24.257000000000001</v>
      </c>
      <c r="E2336" s="16">
        <v>22.45</v>
      </c>
      <c r="F2336" s="16">
        <v>27.58</v>
      </c>
      <c r="G2336" s="16">
        <v>1.9990000000000001</v>
      </c>
      <c r="H2336" s="16">
        <v>8.64</v>
      </c>
      <c r="I2336" s="16">
        <v>145.06200000000001</v>
      </c>
      <c r="J2336" s="38">
        <v>3.1120000000000001</v>
      </c>
      <c r="K2336" s="16">
        <v>15.114000000000001</v>
      </c>
      <c r="L2336" s="16">
        <v>25.547999999999998</v>
      </c>
      <c r="M2336" s="120">
        <v>32.133553711010904</v>
      </c>
      <c r="N2336" s="16">
        <f t="shared" si="108"/>
        <v>2.1260787158271075</v>
      </c>
      <c r="O2336" s="16">
        <v>8.1690000000000005</v>
      </c>
      <c r="P2336" s="124">
        <f t="shared" si="106"/>
        <v>0.54049225883287022</v>
      </c>
      <c r="Q2336" s="16">
        <v>731.56299999999999</v>
      </c>
    </row>
    <row r="2337" spans="1:17" x14ac:dyDescent="0.2">
      <c r="A2337" s="39">
        <f t="shared" si="107"/>
        <v>44382</v>
      </c>
      <c r="B2337" s="16">
        <v>0.127</v>
      </c>
      <c r="C2337" s="16">
        <v>89.225999999999999</v>
      </c>
      <c r="D2337" s="16">
        <v>24.85</v>
      </c>
      <c r="E2337" s="16">
        <v>21.94</v>
      </c>
      <c r="F2337" s="16">
        <v>30.15</v>
      </c>
      <c r="G2337" s="16">
        <v>2.077</v>
      </c>
      <c r="H2337" s="16">
        <v>6.63</v>
      </c>
      <c r="I2337" s="16">
        <v>116.631</v>
      </c>
      <c r="J2337" s="38">
        <v>3.9660000000000002</v>
      </c>
      <c r="K2337" s="16">
        <v>17.826000000000001</v>
      </c>
      <c r="L2337" s="16">
        <v>25.576000000000001</v>
      </c>
      <c r="M2337" s="120">
        <v>36.648905700414808</v>
      </c>
      <c r="N2337" s="16">
        <f t="shared" si="108"/>
        <v>2.0559242511171774</v>
      </c>
      <c r="O2337" s="16">
        <v>10.848000000000001</v>
      </c>
      <c r="P2337" s="124">
        <f t="shared" si="106"/>
        <v>0.60854930999663415</v>
      </c>
      <c r="Q2337" s="16">
        <v>731.8</v>
      </c>
    </row>
    <row r="2338" spans="1:17" x14ac:dyDescent="0.2">
      <c r="A2338" s="39">
        <f t="shared" si="107"/>
        <v>44383</v>
      </c>
      <c r="B2338" s="16">
        <v>0</v>
      </c>
      <c r="C2338" s="16">
        <v>94.442999999999998</v>
      </c>
      <c r="D2338" s="16">
        <v>24.734000000000002</v>
      </c>
      <c r="E2338" s="16">
        <v>22.55</v>
      </c>
      <c r="F2338" s="16">
        <v>29.25</v>
      </c>
      <c r="G2338" s="16">
        <v>2.2789999999999999</v>
      </c>
      <c r="H2338" s="16">
        <v>7.55</v>
      </c>
      <c r="I2338" s="16">
        <v>352.73899999999998</v>
      </c>
      <c r="J2338" s="38">
        <v>2.7770000000000001</v>
      </c>
      <c r="K2338" s="16">
        <v>12.864000000000001</v>
      </c>
      <c r="L2338" s="16">
        <v>25.529</v>
      </c>
      <c r="M2338" s="120">
        <v>26.764310221037196</v>
      </c>
      <c r="N2338" s="16">
        <f t="shared" si="108"/>
        <v>2.0805589413119709</v>
      </c>
      <c r="O2338" s="16">
        <v>7.1509999999999998</v>
      </c>
      <c r="P2338" s="124">
        <f t="shared" si="106"/>
        <v>0.55589241293532332</v>
      </c>
      <c r="Q2338" s="16">
        <v>731.04200000000003</v>
      </c>
    </row>
    <row r="2339" spans="1:17" x14ac:dyDescent="0.2">
      <c r="A2339" s="39">
        <f t="shared" si="107"/>
        <v>44384</v>
      </c>
      <c r="B2339" s="16">
        <v>1.016</v>
      </c>
      <c r="C2339" s="16">
        <v>91.691000000000003</v>
      </c>
      <c r="D2339" s="16">
        <v>25.404</v>
      </c>
      <c r="E2339" s="16">
        <v>23.06</v>
      </c>
      <c r="F2339" s="16">
        <v>29.45</v>
      </c>
      <c r="G2339" s="16">
        <v>2.843</v>
      </c>
      <c r="H2339" s="16">
        <v>8.39</v>
      </c>
      <c r="I2339" s="16">
        <v>351.19</v>
      </c>
      <c r="J2339" s="38">
        <v>3.2050000000000001</v>
      </c>
      <c r="K2339" s="16">
        <v>14.311</v>
      </c>
      <c r="L2339" s="16">
        <v>25.431000000000001</v>
      </c>
      <c r="M2339" s="120">
        <v>29.957741745125094</v>
      </c>
      <c r="N2339" s="16">
        <f t="shared" si="108"/>
        <v>2.0933367161711338</v>
      </c>
      <c r="O2339" s="16">
        <v>7.931</v>
      </c>
      <c r="P2339" s="124">
        <f t="shared" si="106"/>
        <v>0.55418908531898536</v>
      </c>
      <c r="Q2339" s="16">
        <v>729.61699999999996</v>
      </c>
    </row>
    <row r="2340" spans="1:17" x14ac:dyDescent="0.2">
      <c r="A2340" s="39">
        <f t="shared" si="107"/>
        <v>44385</v>
      </c>
      <c r="B2340" s="16">
        <v>0</v>
      </c>
      <c r="C2340" s="16">
        <v>90.649000000000001</v>
      </c>
      <c r="D2340" s="16">
        <v>25.861000000000001</v>
      </c>
      <c r="E2340" s="16">
        <v>23.47</v>
      </c>
      <c r="F2340" s="16">
        <v>29.56</v>
      </c>
      <c r="G2340" s="16">
        <v>2.6989999999999998</v>
      </c>
      <c r="H2340" s="16">
        <v>6.45</v>
      </c>
      <c r="I2340" s="16">
        <v>6.7460000000000004</v>
      </c>
      <c r="J2340" s="38">
        <v>3.4889999999999999</v>
      </c>
      <c r="K2340" s="16">
        <v>15.209</v>
      </c>
      <c r="L2340" s="16">
        <v>25.44</v>
      </c>
      <c r="M2340" s="120">
        <v>31.868478417704402</v>
      </c>
      <c r="N2340" s="16">
        <f t="shared" si="108"/>
        <v>2.0953697427644422</v>
      </c>
      <c r="O2340" s="16">
        <v>8.5009999999999994</v>
      </c>
      <c r="P2340" s="124">
        <f t="shared" si="106"/>
        <v>0.55894536129923067</v>
      </c>
      <c r="Q2340" s="16">
        <v>729.19600000000003</v>
      </c>
    </row>
    <row r="2341" spans="1:17" x14ac:dyDescent="0.2">
      <c r="A2341" s="39">
        <f t="shared" si="107"/>
        <v>44386</v>
      </c>
      <c r="B2341" s="16">
        <v>16.256</v>
      </c>
      <c r="C2341" s="16">
        <v>95.981999999999999</v>
      </c>
      <c r="D2341" s="16">
        <v>24.478999999999999</v>
      </c>
      <c r="E2341" s="16">
        <v>22.14</v>
      </c>
      <c r="F2341" s="16">
        <v>29.25</v>
      </c>
      <c r="G2341" s="16">
        <v>2.5449999999999999</v>
      </c>
      <c r="H2341" s="16">
        <v>10.39</v>
      </c>
      <c r="I2341" s="16">
        <v>5.8719999999999999</v>
      </c>
      <c r="J2341" s="38">
        <v>1.9239999999999999</v>
      </c>
      <c r="K2341" s="16">
        <v>8.6180000000000003</v>
      </c>
      <c r="L2341" s="16">
        <v>25.448</v>
      </c>
      <c r="M2341" s="120">
        <v>18.72850259243291</v>
      </c>
      <c r="N2341" s="16">
        <f t="shared" si="108"/>
        <v>2.1731843342344987</v>
      </c>
      <c r="O2341" s="16">
        <v>4.8899999999999997</v>
      </c>
      <c r="P2341" s="124">
        <f t="shared" si="106"/>
        <v>0.56741703411464373</v>
      </c>
      <c r="Q2341" s="16">
        <v>729.75800000000004</v>
      </c>
    </row>
    <row r="2342" spans="1:17" x14ac:dyDescent="0.2">
      <c r="A2342" s="39">
        <f t="shared" si="107"/>
        <v>44387</v>
      </c>
      <c r="B2342" s="16">
        <v>8.0009999999999994</v>
      </c>
      <c r="C2342" s="16">
        <v>99.245000000000005</v>
      </c>
      <c r="D2342" s="16">
        <v>23.271000000000001</v>
      </c>
      <c r="E2342" s="16">
        <v>21.9</v>
      </c>
      <c r="F2342" s="16">
        <v>24.5</v>
      </c>
      <c r="G2342" s="16">
        <v>1.736</v>
      </c>
      <c r="H2342" s="16">
        <v>8.74</v>
      </c>
      <c r="I2342" s="16">
        <v>145.20500000000001</v>
      </c>
      <c r="J2342" s="38">
        <v>0.878</v>
      </c>
      <c r="K2342" s="16">
        <v>4.3380000000000001</v>
      </c>
      <c r="L2342" s="16">
        <v>25.614999999999998</v>
      </c>
      <c r="M2342" s="120">
        <v>10.155200374630532</v>
      </c>
      <c r="N2342" s="16">
        <f t="shared" si="108"/>
        <v>2.3409867161435067</v>
      </c>
      <c r="O2342" s="16">
        <v>2.3170000000000002</v>
      </c>
      <c r="P2342" s="124">
        <f t="shared" si="106"/>
        <v>0.53411710465652373</v>
      </c>
      <c r="Q2342" s="16">
        <v>730.18299999999999</v>
      </c>
    </row>
    <row r="2343" spans="1:17" x14ac:dyDescent="0.2">
      <c r="A2343" s="39">
        <f t="shared" si="107"/>
        <v>44388</v>
      </c>
      <c r="B2343" s="16">
        <v>2.794</v>
      </c>
      <c r="C2343" s="16">
        <v>93.722999999999999</v>
      </c>
      <c r="D2343" s="16">
        <v>24.484000000000002</v>
      </c>
      <c r="E2343" s="16">
        <v>21.9</v>
      </c>
      <c r="F2343" s="16">
        <v>29.72</v>
      </c>
      <c r="G2343" s="16">
        <v>2.3250000000000002</v>
      </c>
      <c r="H2343" s="16">
        <v>7.98</v>
      </c>
      <c r="I2343" s="16">
        <v>2.9209999999999998</v>
      </c>
      <c r="J2343" s="38">
        <v>3.181</v>
      </c>
      <c r="K2343" s="16">
        <v>14.923</v>
      </c>
      <c r="L2343" s="16">
        <v>25.582999999999998</v>
      </c>
      <c r="M2343" s="120">
        <v>31.028238121939815</v>
      </c>
      <c r="N2343" s="16">
        <f t="shared" si="108"/>
        <v>2.0792225505555058</v>
      </c>
      <c r="O2343" s="16">
        <v>9.5090000000000003</v>
      </c>
      <c r="P2343" s="124">
        <f t="shared" ref="P2343:P2406" si="109">O2343/K2343</f>
        <v>0.6372043154861623</v>
      </c>
      <c r="Q2343" s="16">
        <v>730.20799999999997</v>
      </c>
    </row>
    <row r="2344" spans="1:17" x14ac:dyDescent="0.2">
      <c r="A2344" s="39">
        <f t="shared" si="107"/>
        <v>44389</v>
      </c>
      <c r="B2344" s="16">
        <v>9.652000000000001</v>
      </c>
      <c r="C2344" s="16">
        <v>92.338999999999999</v>
      </c>
      <c r="D2344" s="16">
        <v>24.873000000000001</v>
      </c>
      <c r="E2344" s="16">
        <v>22.83</v>
      </c>
      <c r="F2344" s="16">
        <v>30.86</v>
      </c>
      <c r="G2344" s="16">
        <v>2.4369999999999998</v>
      </c>
      <c r="H2344" s="16">
        <v>8.8000000000000007</v>
      </c>
      <c r="I2344" s="16">
        <v>354.53199999999998</v>
      </c>
      <c r="J2344" s="38">
        <v>3.504</v>
      </c>
      <c r="K2344" s="16">
        <v>16.053000000000001</v>
      </c>
      <c r="L2344" s="16">
        <v>25.573</v>
      </c>
      <c r="M2344" s="120">
        <v>33.10477645288131</v>
      </c>
      <c r="N2344" s="16">
        <f t="shared" si="108"/>
        <v>2.0622174330580769</v>
      </c>
      <c r="O2344" s="16">
        <v>9.5109999999999992</v>
      </c>
      <c r="P2344" s="124">
        <f t="shared" si="109"/>
        <v>0.5924749268049585</v>
      </c>
      <c r="Q2344" s="16">
        <v>730.16300000000001</v>
      </c>
    </row>
    <row r="2345" spans="1:17" x14ac:dyDescent="0.2">
      <c r="A2345" s="39">
        <f t="shared" ref="A2345:A2408" si="110">A2344+1</f>
        <v>44390</v>
      </c>
      <c r="B2345" s="16">
        <v>19.431000000000001</v>
      </c>
      <c r="C2345" s="16">
        <v>96.76</v>
      </c>
      <c r="D2345" s="16">
        <v>24.378</v>
      </c>
      <c r="E2345" s="16">
        <v>21.11</v>
      </c>
      <c r="F2345" s="16">
        <v>28.43</v>
      </c>
      <c r="G2345" s="16">
        <v>2.6579999999999999</v>
      </c>
      <c r="H2345" s="16">
        <v>7.13</v>
      </c>
      <c r="I2345" s="16">
        <v>333.779</v>
      </c>
      <c r="J2345" s="38">
        <v>2.7970000000000002</v>
      </c>
      <c r="K2345" s="16">
        <v>13.942</v>
      </c>
      <c r="L2345" s="16">
        <v>25.599</v>
      </c>
      <c r="M2345" s="120">
        <v>28.682650096292836</v>
      </c>
      <c r="N2345" s="16">
        <f t="shared" si="108"/>
        <v>2.05728375385833</v>
      </c>
      <c r="O2345" s="16">
        <v>8.9930000000000003</v>
      </c>
      <c r="P2345" s="124">
        <f t="shared" si="109"/>
        <v>0.64502940754554583</v>
      </c>
      <c r="Q2345" s="16">
        <v>730.59199999999998</v>
      </c>
    </row>
    <row r="2346" spans="1:17" x14ac:dyDescent="0.2">
      <c r="A2346" s="39">
        <f t="shared" si="110"/>
        <v>44391</v>
      </c>
      <c r="B2346" s="16">
        <v>12.7</v>
      </c>
      <c r="C2346" s="16">
        <v>96.316999999999993</v>
      </c>
      <c r="D2346" s="16">
        <v>23.777000000000001</v>
      </c>
      <c r="E2346" s="16">
        <v>19.54</v>
      </c>
      <c r="F2346" s="16">
        <v>29.11</v>
      </c>
      <c r="G2346" s="16">
        <v>2.6019999999999999</v>
      </c>
      <c r="H2346" s="16">
        <v>15.95</v>
      </c>
      <c r="I2346" s="16">
        <v>330.14299999999997</v>
      </c>
      <c r="J2346" s="38">
        <v>2.1949999999999998</v>
      </c>
      <c r="K2346" s="16">
        <v>10.278</v>
      </c>
      <c r="L2346" s="16">
        <v>25.736999999999998</v>
      </c>
      <c r="M2346" s="120">
        <v>21.683902032733513</v>
      </c>
      <c r="N2346" s="16">
        <f t="shared" si="108"/>
        <v>2.109739446656306</v>
      </c>
      <c r="O2346" s="16">
        <v>6.4980000000000002</v>
      </c>
      <c r="P2346" s="124">
        <f t="shared" si="109"/>
        <v>0.63222416812609461</v>
      </c>
      <c r="Q2346" s="16">
        <v>731.22500000000002</v>
      </c>
    </row>
    <row r="2347" spans="1:17" x14ac:dyDescent="0.2">
      <c r="A2347" s="39">
        <f t="shared" si="110"/>
        <v>44392</v>
      </c>
      <c r="B2347" s="16">
        <v>4.6989999999999998</v>
      </c>
      <c r="C2347" s="16">
        <v>93.537000000000006</v>
      </c>
      <c r="D2347" s="16">
        <v>24.738</v>
      </c>
      <c r="E2347" s="16">
        <v>22.62</v>
      </c>
      <c r="F2347" s="16">
        <v>28.98</v>
      </c>
      <c r="G2347" s="16">
        <v>3.7360000000000002</v>
      </c>
      <c r="H2347" s="16">
        <v>10.9</v>
      </c>
      <c r="I2347" s="16">
        <v>329.46</v>
      </c>
      <c r="J2347" s="38">
        <v>4.726</v>
      </c>
      <c r="K2347" s="16">
        <v>22.643999999999998</v>
      </c>
      <c r="L2347" s="16">
        <v>25.606999999999999</v>
      </c>
      <c r="M2347" s="120">
        <v>44.916351810555838</v>
      </c>
      <c r="N2347" s="16">
        <f t="shared" si="108"/>
        <v>1.9835873436917435</v>
      </c>
      <c r="O2347" s="16">
        <v>14.708</v>
      </c>
      <c r="P2347" s="124">
        <f t="shared" si="109"/>
        <v>0.64953188482600255</v>
      </c>
      <c r="Q2347" s="16">
        <v>730.96299999999997</v>
      </c>
    </row>
    <row r="2348" spans="1:17" x14ac:dyDescent="0.2">
      <c r="A2348" s="39">
        <f t="shared" si="110"/>
        <v>44393</v>
      </c>
      <c r="B2348" s="16">
        <v>0.76200000000000001</v>
      </c>
      <c r="C2348" s="16">
        <v>95.91</v>
      </c>
      <c r="D2348" s="16">
        <v>24.626000000000001</v>
      </c>
      <c r="E2348" s="16">
        <v>22.69</v>
      </c>
      <c r="F2348" s="16">
        <v>27.78</v>
      </c>
      <c r="G2348" s="16">
        <v>4.0709999999999997</v>
      </c>
      <c r="H2348" s="16">
        <v>11.31</v>
      </c>
      <c r="I2348" s="16">
        <v>348.19299999999998</v>
      </c>
      <c r="J2348" s="38">
        <v>2.944</v>
      </c>
      <c r="K2348" s="16">
        <v>14.387</v>
      </c>
      <c r="L2348" s="16">
        <v>25.577999999999999</v>
      </c>
      <c r="M2348" s="120">
        <v>30.178666622890653</v>
      </c>
      <c r="N2348" s="16">
        <f t="shared" si="108"/>
        <v>2.0976344354549701</v>
      </c>
      <c r="O2348" s="16">
        <v>9.0640000000000001</v>
      </c>
      <c r="P2348" s="124">
        <f t="shared" si="109"/>
        <v>0.63001320636685898</v>
      </c>
      <c r="Q2348" s="16">
        <v>730.51700000000005</v>
      </c>
    </row>
    <row r="2349" spans="1:17" x14ac:dyDescent="0.2">
      <c r="A2349" s="39">
        <f t="shared" si="110"/>
        <v>44394</v>
      </c>
      <c r="B2349" s="16">
        <v>0.50800000000000001</v>
      </c>
      <c r="C2349" s="16">
        <v>95.2</v>
      </c>
      <c r="D2349" s="16">
        <v>24.541</v>
      </c>
      <c r="E2349" s="16">
        <v>22.62</v>
      </c>
      <c r="F2349" s="16">
        <v>29.02</v>
      </c>
      <c r="G2349" s="16">
        <v>2.5960000000000001</v>
      </c>
      <c r="H2349" s="16">
        <v>8.74</v>
      </c>
      <c r="I2349" s="16">
        <v>333.7</v>
      </c>
      <c r="J2349" s="38">
        <v>2.153</v>
      </c>
      <c r="K2349" s="16">
        <v>9.77</v>
      </c>
      <c r="L2349" s="16">
        <v>25.602</v>
      </c>
      <c r="M2349" s="120">
        <v>20.981296985416538</v>
      </c>
      <c r="N2349" s="16">
        <f t="shared" si="108"/>
        <v>2.1475227211275882</v>
      </c>
      <c r="O2349" s="16">
        <v>5.2839999999999998</v>
      </c>
      <c r="P2349" s="124">
        <f t="shared" si="109"/>
        <v>0.54083930399181168</v>
      </c>
      <c r="Q2349" s="16">
        <v>730.50400000000002</v>
      </c>
    </row>
    <row r="2350" spans="1:17" x14ac:dyDescent="0.2">
      <c r="A2350" s="39">
        <f t="shared" si="110"/>
        <v>44395</v>
      </c>
      <c r="B2350" s="16">
        <v>3.9370000000000003</v>
      </c>
      <c r="C2350" s="16">
        <v>96.353999999999999</v>
      </c>
      <c r="D2350" s="16">
        <v>24.585000000000001</v>
      </c>
      <c r="E2350" s="16">
        <v>21.08</v>
      </c>
      <c r="F2350" s="16">
        <v>27.75</v>
      </c>
      <c r="G2350" s="16">
        <v>2.6280000000000001</v>
      </c>
      <c r="H2350" s="16">
        <v>7.68</v>
      </c>
      <c r="I2350" s="16">
        <v>356.80099999999999</v>
      </c>
      <c r="J2350" s="38">
        <v>1.9770000000000001</v>
      </c>
      <c r="K2350" s="16">
        <v>9.0630000000000006</v>
      </c>
      <c r="L2350" s="16">
        <v>25.556999999999999</v>
      </c>
      <c r="M2350" s="120">
        <v>19.772646959971727</v>
      </c>
      <c r="N2350" s="16">
        <f t="shared" si="108"/>
        <v>2.1816889506754635</v>
      </c>
      <c r="O2350" s="16">
        <v>4.7949999999999999</v>
      </c>
      <c r="P2350" s="124">
        <f t="shared" si="109"/>
        <v>0.52907425797197394</v>
      </c>
      <c r="Q2350" s="16">
        <v>730.48800000000006</v>
      </c>
    </row>
    <row r="2351" spans="1:17" x14ac:dyDescent="0.2">
      <c r="A2351" s="39">
        <f t="shared" si="110"/>
        <v>44396</v>
      </c>
      <c r="B2351" s="16">
        <v>0.50800000000000001</v>
      </c>
      <c r="C2351" s="16">
        <v>92.841999999999999</v>
      </c>
      <c r="D2351" s="16">
        <v>25.326000000000001</v>
      </c>
      <c r="E2351" s="16">
        <v>23.44</v>
      </c>
      <c r="F2351" s="16">
        <v>29.46</v>
      </c>
      <c r="G2351" s="16">
        <v>3.383</v>
      </c>
      <c r="H2351" s="16">
        <v>9.5299999999999994</v>
      </c>
      <c r="I2351" s="16">
        <v>358.01900000000001</v>
      </c>
      <c r="J2351" s="38">
        <v>3.8250000000000002</v>
      </c>
      <c r="K2351" s="16">
        <v>17.855</v>
      </c>
      <c r="L2351" s="16">
        <v>25.594999999999999</v>
      </c>
      <c r="M2351" s="120">
        <v>36.536844860969389</v>
      </c>
      <c r="N2351" s="16">
        <f t="shared" si="108"/>
        <v>2.0463088692785991</v>
      </c>
      <c r="O2351" s="16">
        <v>10.552</v>
      </c>
      <c r="P2351" s="124">
        <f t="shared" si="109"/>
        <v>0.59098291795015401</v>
      </c>
      <c r="Q2351" s="16">
        <v>730.21699999999998</v>
      </c>
    </row>
    <row r="2352" spans="1:17" x14ac:dyDescent="0.2">
      <c r="A2352" s="39">
        <f t="shared" si="110"/>
        <v>44397</v>
      </c>
      <c r="B2352" s="16">
        <v>0.50800000000000001</v>
      </c>
      <c r="C2352" s="16">
        <v>95.352999999999994</v>
      </c>
      <c r="D2352" s="16">
        <v>25.355</v>
      </c>
      <c r="E2352" s="16">
        <v>23.61</v>
      </c>
      <c r="F2352" s="16">
        <v>28.67</v>
      </c>
      <c r="G2352" s="16">
        <v>4.016</v>
      </c>
      <c r="H2352" s="16">
        <v>10.15</v>
      </c>
      <c r="I2352" s="16">
        <v>343.95</v>
      </c>
      <c r="J2352" s="38">
        <v>3.4950000000000001</v>
      </c>
      <c r="K2352" s="16">
        <v>17.065000000000001</v>
      </c>
      <c r="L2352" s="16">
        <v>25.555</v>
      </c>
      <c r="M2352" s="120">
        <v>34.951404302894311</v>
      </c>
      <c r="N2352" s="16">
        <f t="shared" si="108"/>
        <v>2.0481338589448761</v>
      </c>
      <c r="O2352" s="16">
        <v>9.8659999999999997</v>
      </c>
      <c r="P2352" s="124">
        <f t="shared" si="109"/>
        <v>0.57814239671842949</v>
      </c>
      <c r="Q2352" s="16">
        <v>729.3</v>
      </c>
    </row>
    <row r="2353" spans="1:17" x14ac:dyDescent="0.2">
      <c r="A2353" s="39">
        <f t="shared" si="110"/>
        <v>44398</v>
      </c>
      <c r="B2353" s="16">
        <v>0</v>
      </c>
      <c r="C2353" s="16">
        <v>88.756</v>
      </c>
      <c r="D2353" s="16">
        <v>26.262</v>
      </c>
      <c r="E2353" s="16">
        <v>23.85</v>
      </c>
      <c r="F2353" s="16">
        <v>30.45</v>
      </c>
      <c r="G2353" s="16">
        <v>2.71</v>
      </c>
      <c r="H2353" s="16">
        <v>7.66</v>
      </c>
      <c r="I2353" s="16">
        <v>19.911000000000001</v>
      </c>
      <c r="J2353" s="38">
        <v>3.8149999999999999</v>
      </c>
      <c r="K2353" s="16">
        <v>16.361000000000001</v>
      </c>
      <c r="L2353" s="16">
        <v>25.603999999999999</v>
      </c>
      <c r="M2353" s="120">
        <v>33.700331862516812</v>
      </c>
      <c r="N2353" s="16">
        <f t="shared" si="108"/>
        <v>2.0597965810474181</v>
      </c>
      <c r="O2353" s="16">
        <v>8.7040000000000006</v>
      </c>
      <c r="P2353" s="124">
        <f t="shared" si="109"/>
        <v>0.53199682171016438</v>
      </c>
      <c r="Q2353" s="16">
        <v>729.30799999999999</v>
      </c>
    </row>
    <row r="2354" spans="1:17" x14ac:dyDescent="0.2">
      <c r="A2354" s="39">
        <f t="shared" si="110"/>
        <v>44399</v>
      </c>
      <c r="B2354" s="16">
        <v>0</v>
      </c>
      <c r="C2354" s="16">
        <v>87.534000000000006</v>
      </c>
      <c r="D2354" s="16">
        <v>26.228999999999999</v>
      </c>
      <c r="E2354" s="16">
        <v>23.78</v>
      </c>
      <c r="F2354" s="16">
        <v>31.2</v>
      </c>
      <c r="G2354" s="16">
        <v>2.9020000000000001</v>
      </c>
      <c r="H2354" s="16">
        <v>9.6199999999999992</v>
      </c>
      <c r="I2354" s="16">
        <v>35.222000000000001</v>
      </c>
      <c r="J2354" s="38">
        <v>4.2539999999999996</v>
      </c>
      <c r="K2354" s="16">
        <v>17.957000000000001</v>
      </c>
      <c r="L2354" s="16">
        <v>25.678999999999998</v>
      </c>
      <c r="M2354" s="120">
        <v>37.043753839401347</v>
      </c>
      <c r="N2354" s="16">
        <f t="shared" si="108"/>
        <v>2.0629143976945672</v>
      </c>
      <c r="O2354" s="16">
        <v>9.641</v>
      </c>
      <c r="P2354" s="124">
        <f t="shared" si="109"/>
        <v>0.5368936904828201</v>
      </c>
      <c r="Q2354" s="16">
        <v>730.30799999999999</v>
      </c>
    </row>
    <row r="2355" spans="1:17" x14ac:dyDescent="0.2">
      <c r="A2355" s="39">
        <f t="shared" si="110"/>
        <v>44400</v>
      </c>
      <c r="B2355" s="16">
        <v>7.2389999999999999</v>
      </c>
      <c r="C2355" s="16">
        <v>94.027000000000001</v>
      </c>
      <c r="D2355" s="16">
        <v>25.298999999999999</v>
      </c>
      <c r="E2355" s="16">
        <v>23</v>
      </c>
      <c r="F2355" s="16">
        <v>29.05</v>
      </c>
      <c r="G2355" s="16">
        <v>2.181</v>
      </c>
      <c r="H2355" s="16">
        <v>6.96</v>
      </c>
      <c r="I2355" s="16">
        <v>12.323</v>
      </c>
      <c r="J2355" s="38">
        <v>2.605</v>
      </c>
      <c r="K2355" s="16">
        <v>11.677</v>
      </c>
      <c r="L2355" s="16">
        <v>25.667000000000002</v>
      </c>
      <c r="M2355" s="120">
        <v>24.77365352032604</v>
      </c>
      <c r="N2355" s="16">
        <f t="shared" si="108"/>
        <v>2.1215769050548978</v>
      </c>
      <c r="O2355" s="16">
        <v>6.87</v>
      </c>
      <c r="P2355" s="124">
        <f t="shared" si="109"/>
        <v>0.58833604521709348</v>
      </c>
      <c r="Q2355" s="16">
        <v>730.61699999999996</v>
      </c>
    </row>
    <row r="2356" spans="1:17" x14ac:dyDescent="0.2">
      <c r="A2356" s="39">
        <f t="shared" si="110"/>
        <v>44401</v>
      </c>
      <c r="B2356" s="16">
        <v>9.2710000000000008</v>
      </c>
      <c r="C2356" s="16">
        <v>99.584999999999994</v>
      </c>
      <c r="D2356" s="16">
        <v>23.356000000000002</v>
      </c>
      <c r="E2356" s="16">
        <v>22</v>
      </c>
      <c r="F2356" s="16">
        <v>25.56</v>
      </c>
      <c r="G2356" s="16">
        <v>1.919</v>
      </c>
      <c r="H2356" s="16">
        <v>6.53</v>
      </c>
      <c r="I2356" s="16">
        <v>256.399</v>
      </c>
      <c r="J2356" s="38">
        <v>1.0149999999999999</v>
      </c>
      <c r="K2356" s="16">
        <v>5.3280000000000003</v>
      </c>
      <c r="L2356" s="16">
        <v>25.824999999999999</v>
      </c>
      <c r="M2356" s="120">
        <v>11.797837752838889</v>
      </c>
      <c r="N2356" s="16">
        <f t="shared" si="108"/>
        <v>2.2143088875448367</v>
      </c>
      <c r="O2356" s="16">
        <v>3.0710000000000002</v>
      </c>
      <c r="P2356" s="124">
        <f t="shared" si="109"/>
        <v>0.57638888888888884</v>
      </c>
      <c r="Q2356" s="16">
        <v>731.14599999999996</v>
      </c>
    </row>
    <row r="2357" spans="1:17" x14ac:dyDescent="0.2">
      <c r="A2357" s="39">
        <f t="shared" si="110"/>
        <v>44402</v>
      </c>
      <c r="B2357" s="16">
        <v>29.844999999999999</v>
      </c>
      <c r="C2357" s="16">
        <v>99.426000000000002</v>
      </c>
      <c r="D2357" s="16">
        <v>22.827999999999999</v>
      </c>
      <c r="E2357" s="16">
        <v>21.43</v>
      </c>
      <c r="F2357" s="16">
        <v>25.59</v>
      </c>
      <c r="G2357" s="16">
        <v>1.7789999999999999</v>
      </c>
      <c r="H2357" s="16">
        <v>5.49</v>
      </c>
      <c r="I2357" s="16">
        <v>227.46700000000001</v>
      </c>
      <c r="J2357" s="38">
        <v>1.1439999999999999</v>
      </c>
      <c r="K2357" s="16">
        <v>5.6020000000000003</v>
      </c>
      <c r="L2357" s="16">
        <v>25.82</v>
      </c>
      <c r="M2357" s="120">
        <v>12.71765247661367</v>
      </c>
      <c r="N2357" s="16">
        <f t="shared" si="108"/>
        <v>2.2701985856147213</v>
      </c>
      <c r="O2357" s="16">
        <v>3.484</v>
      </c>
      <c r="P2357" s="124">
        <f t="shared" si="109"/>
        <v>0.62192074259193142</v>
      </c>
      <c r="Q2357" s="16">
        <v>731.42899999999997</v>
      </c>
    </row>
    <row r="2358" spans="1:17" x14ac:dyDescent="0.2">
      <c r="A2358" s="39">
        <f t="shared" si="110"/>
        <v>44403</v>
      </c>
      <c r="B2358" s="16">
        <v>0.127</v>
      </c>
      <c r="C2358" s="16">
        <v>95.028000000000006</v>
      </c>
      <c r="D2358" s="16">
        <v>23.521000000000001</v>
      </c>
      <c r="E2358" s="16">
        <v>21.63</v>
      </c>
      <c r="F2358" s="16">
        <v>28.06</v>
      </c>
      <c r="G2358" s="16">
        <v>2.3450000000000002</v>
      </c>
      <c r="H2358" s="16">
        <v>7.82</v>
      </c>
      <c r="I2358" s="16">
        <v>141.44900000000001</v>
      </c>
      <c r="J2358" s="38">
        <v>3.1850000000000001</v>
      </c>
      <c r="K2358" s="16">
        <v>15.254</v>
      </c>
      <c r="L2358" s="16">
        <v>25.855</v>
      </c>
      <c r="M2358" s="120">
        <v>31.871934418920912</v>
      </c>
      <c r="N2358" s="16">
        <f t="shared" si="108"/>
        <v>2.0894148694716739</v>
      </c>
      <c r="O2358" s="16">
        <v>9.3940000000000001</v>
      </c>
      <c r="P2358" s="124">
        <f t="shared" si="109"/>
        <v>0.61583846859840041</v>
      </c>
      <c r="Q2358" s="16">
        <v>731.54600000000005</v>
      </c>
    </row>
    <row r="2359" spans="1:17" x14ac:dyDescent="0.2">
      <c r="A2359" s="39">
        <f t="shared" si="110"/>
        <v>44404</v>
      </c>
      <c r="B2359" s="16">
        <v>0.254</v>
      </c>
      <c r="C2359" s="16">
        <v>90.674000000000007</v>
      </c>
      <c r="D2359" s="16">
        <v>24.582999999999998</v>
      </c>
      <c r="E2359" s="16">
        <v>22.21</v>
      </c>
      <c r="F2359" s="16">
        <v>29.19</v>
      </c>
      <c r="G2359" s="16">
        <v>1.425</v>
      </c>
      <c r="H2359" s="16">
        <v>6.12</v>
      </c>
      <c r="I2359" s="16">
        <v>192.50700000000001</v>
      </c>
      <c r="J2359" s="38">
        <v>3.524</v>
      </c>
      <c r="K2359" s="16">
        <v>16.13</v>
      </c>
      <c r="L2359" s="16">
        <v>25.885999999999999</v>
      </c>
      <c r="M2359" s="120">
        <v>33.430590967568016</v>
      </c>
      <c r="N2359" s="16">
        <f t="shared" si="108"/>
        <v>2.0725722856520781</v>
      </c>
      <c r="O2359" s="16">
        <v>8.9160000000000004</v>
      </c>
      <c r="P2359" s="124">
        <f t="shared" si="109"/>
        <v>0.5527588344699319</v>
      </c>
      <c r="Q2359" s="16">
        <v>731.74599999999998</v>
      </c>
    </row>
    <row r="2360" spans="1:17" x14ac:dyDescent="0.2">
      <c r="A2360" s="39">
        <f t="shared" si="110"/>
        <v>44405</v>
      </c>
      <c r="B2360" s="16">
        <v>8.5090000000000003</v>
      </c>
      <c r="C2360" s="16">
        <v>94.396000000000001</v>
      </c>
      <c r="D2360" s="16">
        <v>24.597999999999999</v>
      </c>
      <c r="E2360" s="16">
        <v>23.07</v>
      </c>
      <c r="F2360" s="16">
        <v>28.67</v>
      </c>
      <c r="G2360" s="16">
        <v>2.5870000000000002</v>
      </c>
      <c r="H2360" s="16">
        <v>7.31</v>
      </c>
      <c r="I2360" s="16">
        <v>356.44099999999997</v>
      </c>
      <c r="J2360" s="38">
        <v>2.7919999999999998</v>
      </c>
      <c r="K2360" s="16">
        <v>13.425000000000001</v>
      </c>
      <c r="L2360" s="16">
        <v>25.806000000000001</v>
      </c>
      <c r="M2360" s="120">
        <v>28.03560026853129</v>
      </c>
      <c r="N2360" s="16">
        <f t="shared" si="108"/>
        <v>2.088312869164342</v>
      </c>
      <c r="O2360" s="16">
        <v>7.3220000000000001</v>
      </c>
      <c r="P2360" s="124">
        <f t="shared" si="109"/>
        <v>0.54540037243947859</v>
      </c>
      <c r="Q2360" s="16">
        <v>730.16300000000001</v>
      </c>
    </row>
    <row r="2361" spans="1:17" x14ac:dyDescent="0.2">
      <c r="A2361" s="39">
        <f t="shared" si="110"/>
        <v>44406</v>
      </c>
      <c r="B2361" s="16">
        <v>2.794</v>
      </c>
      <c r="C2361" s="16">
        <v>94.680999999999997</v>
      </c>
      <c r="D2361" s="16">
        <v>24.74</v>
      </c>
      <c r="E2361" s="16">
        <v>21.63</v>
      </c>
      <c r="F2361" s="16">
        <v>28.71</v>
      </c>
      <c r="G2361" s="16">
        <v>2.9340000000000002</v>
      </c>
      <c r="H2361" s="16">
        <v>9.92</v>
      </c>
      <c r="I2361" s="16">
        <v>347.10599999999999</v>
      </c>
      <c r="J2361" s="38">
        <v>3.13</v>
      </c>
      <c r="K2361" s="16">
        <v>14.385999999999999</v>
      </c>
      <c r="L2361" s="16">
        <v>25.803000000000001</v>
      </c>
      <c r="M2361" s="120">
        <v>29.787965685363918</v>
      </c>
      <c r="N2361" s="16">
        <f t="shared" si="108"/>
        <v>2.0706218327098513</v>
      </c>
      <c r="O2361" s="16">
        <v>8.7289999999999992</v>
      </c>
      <c r="P2361" s="124">
        <f t="shared" si="109"/>
        <v>0.60677047129153339</v>
      </c>
      <c r="Q2361" s="16">
        <v>729.74599999999998</v>
      </c>
    </row>
    <row r="2362" spans="1:17" x14ac:dyDescent="0.2">
      <c r="A2362" s="39">
        <f t="shared" si="110"/>
        <v>44407</v>
      </c>
      <c r="B2362" s="16">
        <v>1.651</v>
      </c>
      <c r="C2362" s="16">
        <v>98.465000000000003</v>
      </c>
      <c r="D2362" s="16">
        <v>23.925000000000001</v>
      </c>
      <c r="E2362" s="16">
        <v>22.99</v>
      </c>
      <c r="F2362" s="16">
        <v>25.97</v>
      </c>
      <c r="G2362" s="16">
        <v>3.198</v>
      </c>
      <c r="H2362" s="16">
        <v>8.7799999999999994</v>
      </c>
      <c r="I2362" s="16">
        <v>339.00200000000001</v>
      </c>
      <c r="J2362" s="38">
        <v>1.296</v>
      </c>
      <c r="K2362" s="16">
        <v>6.8849999999999998</v>
      </c>
      <c r="L2362" s="16">
        <v>25.882000000000001</v>
      </c>
      <c r="M2362" s="120">
        <v>14.812853214124329</v>
      </c>
      <c r="N2362" s="16">
        <f t="shared" si="108"/>
        <v>2.1514674239831999</v>
      </c>
      <c r="O2362" s="16">
        <v>3.6659999999999999</v>
      </c>
      <c r="P2362" s="124">
        <f t="shared" si="109"/>
        <v>0.53246187363834419</v>
      </c>
      <c r="Q2362" s="16">
        <v>730.69200000000001</v>
      </c>
    </row>
    <row r="2363" spans="1:17" x14ac:dyDescent="0.2">
      <c r="A2363" s="39">
        <f t="shared" si="110"/>
        <v>44408</v>
      </c>
      <c r="B2363" s="16">
        <v>0.254</v>
      </c>
      <c r="C2363" s="16">
        <v>97.271000000000001</v>
      </c>
      <c r="D2363" s="16">
        <v>24.797999999999998</v>
      </c>
      <c r="E2363" s="16">
        <v>23.23</v>
      </c>
      <c r="F2363" s="16">
        <v>27.75</v>
      </c>
      <c r="G2363" s="16">
        <v>3.3740000000000001</v>
      </c>
      <c r="H2363" s="16">
        <v>7.55</v>
      </c>
      <c r="I2363" s="16">
        <v>335.976</v>
      </c>
      <c r="J2363" s="38">
        <v>2.4620000000000002</v>
      </c>
      <c r="K2363" s="16">
        <v>11.884</v>
      </c>
      <c r="L2363" s="16">
        <v>25.785</v>
      </c>
      <c r="M2363" s="120">
        <v>24.943083979965557</v>
      </c>
      <c r="N2363" s="16">
        <f t="shared" si="108"/>
        <v>2.098879500165395</v>
      </c>
      <c r="O2363" s="16">
        <v>7.202</v>
      </c>
      <c r="P2363" s="124">
        <f t="shared" si="109"/>
        <v>0.60602490743857285</v>
      </c>
      <c r="Q2363" s="16">
        <v>730.4</v>
      </c>
    </row>
    <row r="2364" spans="1:17" x14ac:dyDescent="0.2">
      <c r="A2364" s="39">
        <f t="shared" si="110"/>
        <v>44409</v>
      </c>
      <c r="B2364" s="16">
        <v>2.54</v>
      </c>
      <c r="C2364" s="16">
        <v>94.35</v>
      </c>
      <c r="D2364" s="16">
        <v>25.212</v>
      </c>
      <c r="E2364" s="16">
        <v>22.55</v>
      </c>
      <c r="F2364" s="16">
        <v>28.98</v>
      </c>
      <c r="G2364" s="16">
        <v>2.472</v>
      </c>
      <c r="H2364" s="16">
        <v>7.72</v>
      </c>
      <c r="I2364" s="16">
        <v>348.8</v>
      </c>
      <c r="J2364" s="38">
        <v>3.1219999999999999</v>
      </c>
      <c r="K2364" s="16">
        <v>14.568</v>
      </c>
      <c r="L2364" s="16">
        <v>25.797000000000001</v>
      </c>
      <c r="M2364" s="120">
        <v>30.501975536695387</v>
      </c>
      <c r="N2364" s="16">
        <f t="shared" si="108"/>
        <v>2.0937654816512485</v>
      </c>
      <c r="O2364" s="16">
        <v>8.5839999999999996</v>
      </c>
      <c r="P2364" s="124">
        <f t="shared" si="109"/>
        <v>0.5892366831411312</v>
      </c>
      <c r="Q2364" s="16">
        <v>730.37900000000002</v>
      </c>
    </row>
    <row r="2365" spans="1:17" x14ac:dyDescent="0.2">
      <c r="A2365" s="39">
        <f t="shared" si="110"/>
        <v>44410</v>
      </c>
      <c r="B2365" s="16">
        <v>41.91</v>
      </c>
      <c r="C2365" s="16">
        <v>91.686999999999998</v>
      </c>
      <c r="D2365" s="16">
        <v>24.471</v>
      </c>
      <c r="E2365" s="16">
        <v>21.9</v>
      </c>
      <c r="F2365" s="16">
        <v>30.04</v>
      </c>
      <c r="G2365" s="16">
        <v>2.0670000000000002</v>
      </c>
      <c r="H2365" s="16">
        <v>5.65</v>
      </c>
      <c r="I2365" s="16">
        <v>174.697</v>
      </c>
      <c r="J2365" s="38">
        <v>3.948</v>
      </c>
      <c r="K2365" s="16">
        <v>18.661999999999999</v>
      </c>
      <c r="L2365" s="16">
        <v>25.981999999999999</v>
      </c>
      <c r="M2365" s="120">
        <v>38.116323816945979</v>
      </c>
      <c r="N2365" s="16">
        <f t="shared" si="108"/>
        <v>2.0424565328981878</v>
      </c>
      <c r="O2365" s="16">
        <v>12.026</v>
      </c>
      <c r="P2365" s="124">
        <f t="shared" si="109"/>
        <v>0.64441110277569391</v>
      </c>
      <c r="Q2365" s="16">
        <v>731.30399999999997</v>
      </c>
    </row>
    <row r="2366" spans="1:17" x14ac:dyDescent="0.2">
      <c r="A2366" s="39">
        <f t="shared" si="110"/>
        <v>44411</v>
      </c>
      <c r="B2366" s="16">
        <v>4.1909999999999998</v>
      </c>
      <c r="C2366" s="16">
        <v>93.611999999999995</v>
      </c>
      <c r="D2366" s="16">
        <v>24.379000000000001</v>
      </c>
      <c r="E2366" s="16">
        <v>22.18</v>
      </c>
      <c r="F2366" s="16">
        <v>30.55</v>
      </c>
      <c r="G2366" s="16">
        <v>2.363</v>
      </c>
      <c r="H2366" s="16">
        <v>7.59</v>
      </c>
      <c r="I2366" s="16">
        <v>57.908000000000001</v>
      </c>
      <c r="J2366" s="38">
        <v>3.2989999999999999</v>
      </c>
      <c r="K2366" s="16">
        <v>14.914999999999999</v>
      </c>
      <c r="L2366" s="16">
        <v>25.945</v>
      </c>
      <c r="M2366" s="120">
        <v>31.217972588726351</v>
      </c>
      <c r="N2366" s="16">
        <f t="shared" si="108"/>
        <v>2.0930588393380054</v>
      </c>
      <c r="O2366" s="16">
        <v>8.43</v>
      </c>
      <c r="P2366" s="124">
        <f t="shared" si="109"/>
        <v>0.56520281595709021</v>
      </c>
      <c r="Q2366" s="16">
        <v>731.63300000000004</v>
      </c>
    </row>
    <row r="2367" spans="1:17" x14ac:dyDescent="0.2">
      <c r="A2367" s="39">
        <f t="shared" si="110"/>
        <v>44412</v>
      </c>
      <c r="B2367" s="16">
        <v>0</v>
      </c>
      <c r="C2367" s="16">
        <v>91.332999999999998</v>
      </c>
      <c r="D2367" s="16">
        <v>24.806999999999999</v>
      </c>
      <c r="E2367" s="16">
        <v>22.8</v>
      </c>
      <c r="F2367" s="16">
        <v>29.02</v>
      </c>
      <c r="G2367" s="16">
        <v>2.8410000000000002</v>
      </c>
      <c r="H2367" s="16">
        <v>9.31</v>
      </c>
      <c r="I2367" s="16">
        <v>354.32799999999997</v>
      </c>
      <c r="J2367" s="38">
        <v>3.839</v>
      </c>
      <c r="K2367" s="16">
        <v>17.391999999999999</v>
      </c>
      <c r="L2367" s="16">
        <v>25.960999999999999</v>
      </c>
      <c r="M2367" s="120">
        <v>35.268319614448501</v>
      </c>
      <c r="N2367" s="16">
        <f t="shared" si="108"/>
        <v>2.0278472639402314</v>
      </c>
      <c r="O2367" s="16">
        <v>9.6809999999999992</v>
      </c>
      <c r="P2367" s="124">
        <f t="shared" si="109"/>
        <v>0.55663523459061637</v>
      </c>
      <c r="Q2367" s="16">
        <v>731.62900000000002</v>
      </c>
    </row>
    <row r="2368" spans="1:17" x14ac:dyDescent="0.2">
      <c r="A2368" s="39">
        <f t="shared" si="110"/>
        <v>44413</v>
      </c>
      <c r="B2368" s="16">
        <v>1.143</v>
      </c>
      <c r="C2368" s="16">
        <v>96.370999999999995</v>
      </c>
      <c r="D2368" s="16">
        <v>24.634</v>
      </c>
      <c r="E2368" s="16">
        <v>23.44</v>
      </c>
      <c r="F2368" s="16">
        <v>29.29</v>
      </c>
      <c r="G2368" s="16">
        <v>3.3250000000000002</v>
      </c>
      <c r="H2368" s="16">
        <v>9.2100000000000009</v>
      </c>
      <c r="I2368" s="16">
        <v>337.06200000000001</v>
      </c>
      <c r="J2368" s="38">
        <v>2.964</v>
      </c>
      <c r="K2368" s="16">
        <v>14.583</v>
      </c>
      <c r="L2368" s="16">
        <v>25.902999999999999</v>
      </c>
      <c r="M2368" s="120">
        <v>30.495754734505663</v>
      </c>
      <c r="N2368" s="16">
        <f t="shared" si="108"/>
        <v>2.091185266029326</v>
      </c>
      <c r="O2368" s="16">
        <v>8.69</v>
      </c>
      <c r="P2368" s="124">
        <f t="shared" si="109"/>
        <v>0.59589933484193924</v>
      </c>
      <c r="Q2368" s="16">
        <v>731.88800000000003</v>
      </c>
    </row>
    <row r="2369" spans="1:17" x14ac:dyDescent="0.2">
      <c r="A2369" s="39">
        <f t="shared" si="110"/>
        <v>44414</v>
      </c>
      <c r="B2369" s="16">
        <v>22.733000000000001</v>
      </c>
      <c r="C2369" s="16">
        <v>98.292000000000002</v>
      </c>
      <c r="D2369" s="16">
        <v>24.181999999999999</v>
      </c>
      <c r="E2369" s="16">
        <v>22.08</v>
      </c>
      <c r="F2369" s="16">
        <v>27.68</v>
      </c>
      <c r="G2369" s="16">
        <v>2.3290000000000002</v>
      </c>
      <c r="H2369" s="16">
        <v>7.68</v>
      </c>
      <c r="I2369" s="16">
        <v>314.51900000000001</v>
      </c>
      <c r="J2369" s="38">
        <v>1.516</v>
      </c>
      <c r="K2369" s="16">
        <v>7.1589999999999998</v>
      </c>
      <c r="L2369" s="16">
        <v>25.936</v>
      </c>
      <c r="M2369" s="120">
        <v>15.393375018468005</v>
      </c>
      <c r="N2369" s="16">
        <f t="shared" si="108"/>
        <v>2.1502130211577044</v>
      </c>
      <c r="O2369" s="16">
        <v>4.0789999999999997</v>
      </c>
      <c r="P2369" s="124">
        <f t="shared" si="109"/>
        <v>0.56977231456907385</v>
      </c>
      <c r="Q2369" s="16">
        <v>731.70399999999995</v>
      </c>
    </row>
    <row r="2370" spans="1:17" x14ac:dyDescent="0.2">
      <c r="A2370" s="39">
        <f t="shared" si="110"/>
        <v>44415</v>
      </c>
      <c r="B2370" s="16">
        <v>4.0640000000000001</v>
      </c>
      <c r="C2370" s="16">
        <v>98.311999999999998</v>
      </c>
      <c r="D2370" s="16">
        <v>23.495999999999999</v>
      </c>
      <c r="E2370" s="16">
        <v>22.31</v>
      </c>
      <c r="F2370" s="16">
        <v>27.44</v>
      </c>
      <c r="G2370" s="16">
        <v>2.496</v>
      </c>
      <c r="H2370" s="16">
        <v>7.08</v>
      </c>
      <c r="I2370" s="16">
        <v>310.81099999999998</v>
      </c>
      <c r="J2370" s="38">
        <v>1.821</v>
      </c>
      <c r="K2370" s="16">
        <v>8.8079999999999998</v>
      </c>
      <c r="L2370" s="16">
        <v>26.013000000000002</v>
      </c>
      <c r="M2370" s="120">
        <v>18.724268990942683</v>
      </c>
      <c r="N2370" s="16">
        <f t="shared" si="108"/>
        <v>2.1258252714512582</v>
      </c>
      <c r="O2370" s="16">
        <v>5.5810000000000004</v>
      </c>
      <c r="P2370" s="124">
        <f t="shared" si="109"/>
        <v>0.63362851952770216</v>
      </c>
      <c r="Q2370" s="16">
        <v>731.79200000000003</v>
      </c>
    </row>
    <row r="2371" spans="1:17" x14ac:dyDescent="0.2">
      <c r="A2371" s="39">
        <f t="shared" si="110"/>
        <v>44416</v>
      </c>
      <c r="B2371" s="16">
        <v>49.536000000000001</v>
      </c>
      <c r="C2371" s="16">
        <v>98.489000000000004</v>
      </c>
      <c r="D2371" s="16">
        <v>23.402000000000001</v>
      </c>
      <c r="E2371" s="16">
        <v>22.21</v>
      </c>
      <c r="F2371" s="16">
        <v>26.83</v>
      </c>
      <c r="G2371" s="16">
        <v>2.2909999999999999</v>
      </c>
      <c r="H2371" s="16">
        <v>8.76</v>
      </c>
      <c r="I2371" s="16">
        <v>290.08100000000002</v>
      </c>
      <c r="J2371" s="38">
        <v>1.6220000000000001</v>
      </c>
      <c r="K2371" s="16">
        <v>7.726</v>
      </c>
      <c r="L2371" s="16">
        <v>26.033000000000001</v>
      </c>
      <c r="M2371" s="120">
        <v>16.450738590659981</v>
      </c>
      <c r="N2371" s="16">
        <f t="shared" si="108"/>
        <v>2.1292698149961145</v>
      </c>
      <c r="O2371" s="16">
        <v>4.9219999999999997</v>
      </c>
      <c r="P2371" s="124">
        <f t="shared" si="109"/>
        <v>0.63706963499870561</v>
      </c>
      <c r="Q2371" s="16">
        <v>731.79200000000003</v>
      </c>
    </row>
    <row r="2372" spans="1:17" x14ac:dyDescent="0.2">
      <c r="A2372" s="39">
        <f t="shared" si="110"/>
        <v>44417</v>
      </c>
      <c r="B2372" s="16">
        <v>64.00800000000001</v>
      </c>
      <c r="C2372" s="16">
        <v>98.945999999999998</v>
      </c>
      <c r="D2372" s="16">
        <v>23.495000000000001</v>
      </c>
      <c r="E2372" s="16">
        <v>21.69</v>
      </c>
      <c r="F2372" s="16">
        <v>27.61</v>
      </c>
      <c r="G2372" s="16">
        <v>2.2429999999999999</v>
      </c>
      <c r="H2372" s="16">
        <v>9.2100000000000009</v>
      </c>
      <c r="I2372" s="16">
        <v>348.96300000000002</v>
      </c>
      <c r="J2372" s="38">
        <v>1.4419999999999999</v>
      </c>
      <c r="K2372" s="16">
        <v>7.234</v>
      </c>
      <c r="L2372" s="16">
        <v>26.073</v>
      </c>
      <c r="M2372" s="120">
        <v>15.567298279688993</v>
      </c>
      <c r="N2372" s="16">
        <f t="shared" si="108"/>
        <v>2.1519627149141543</v>
      </c>
      <c r="O2372" s="16">
        <v>4.4619999999999997</v>
      </c>
      <c r="P2372" s="124">
        <f t="shared" si="109"/>
        <v>0.61680951064418021</v>
      </c>
      <c r="Q2372" s="16">
        <v>731.07899999999995</v>
      </c>
    </row>
    <row r="2373" spans="1:17" x14ac:dyDescent="0.2">
      <c r="A2373" s="39">
        <f t="shared" si="110"/>
        <v>44418</v>
      </c>
      <c r="B2373" s="16">
        <v>0.254</v>
      </c>
      <c r="C2373" s="16">
        <v>95.230999999999995</v>
      </c>
      <c r="D2373" s="16">
        <v>24.364999999999998</v>
      </c>
      <c r="E2373" s="16">
        <v>22</v>
      </c>
      <c r="F2373" s="16">
        <v>29.46</v>
      </c>
      <c r="G2373" s="16">
        <v>2.3340000000000001</v>
      </c>
      <c r="H2373" s="16">
        <v>7.82</v>
      </c>
      <c r="I2373" s="16">
        <v>319.37099999999998</v>
      </c>
      <c r="J2373" s="38">
        <v>3.23</v>
      </c>
      <c r="K2373" s="16">
        <v>14.878</v>
      </c>
      <c r="L2373" s="16">
        <v>26.029</v>
      </c>
      <c r="M2373" s="120">
        <v>30.738625219996077</v>
      </c>
      <c r="N2373" s="16">
        <f t="shared" si="108"/>
        <v>2.0660455182145503</v>
      </c>
      <c r="O2373" s="16">
        <v>9.5180000000000007</v>
      </c>
      <c r="P2373" s="124">
        <f t="shared" si="109"/>
        <v>0.63973652372630729</v>
      </c>
      <c r="Q2373" s="16">
        <v>731.06299999999999</v>
      </c>
    </row>
    <row r="2374" spans="1:17" x14ac:dyDescent="0.2">
      <c r="A2374" s="39">
        <f t="shared" si="110"/>
        <v>44419</v>
      </c>
      <c r="B2374" s="16">
        <v>4.1909999999999998</v>
      </c>
      <c r="C2374" s="16">
        <v>95.37</v>
      </c>
      <c r="D2374" s="16">
        <v>24.427</v>
      </c>
      <c r="E2374" s="16">
        <v>22.75</v>
      </c>
      <c r="F2374" s="16">
        <v>29.05</v>
      </c>
      <c r="G2374" s="16">
        <v>2.298</v>
      </c>
      <c r="H2374" s="16">
        <v>6.21</v>
      </c>
      <c r="I2374" s="16">
        <v>257.98500000000001</v>
      </c>
      <c r="J2374" s="38">
        <v>2.9889999999999999</v>
      </c>
      <c r="K2374" s="16">
        <v>13.944000000000001</v>
      </c>
      <c r="L2374" s="16">
        <v>26.056000000000001</v>
      </c>
      <c r="M2374" s="120">
        <v>29.284771908239712</v>
      </c>
      <c r="N2374" s="16">
        <f t="shared" si="108"/>
        <v>2.1001701024268296</v>
      </c>
      <c r="O2374" s="16">
        <v>9.2850000000000001</v>
      </c>
      <c r="P2374" s="124">
        <f t="shared" si="109"/>
        <v>0.6658777969018933</v>
      </c>
      <c r="Q2374" s="16">
        <v>731.43799999999999</v>
      </c>
    </row>
    <row r="2375" spans="1:17" x14ac:dyDescent="0.2">
      <c r="A2375" s="39">
        <f t="shared" si="110"/>
        <v>44420</v>
      </c>
      <c r="B2375" s="16">
        <v>5.5879999999999992</v>
      </c>
      <c r="C2375" s="16">
        <v>97.457999999999998</v>
      </c>
      <c r="D2375" s="16">
        <v>24.173999999999999</v>
      </c>
      <c r="E2375" s="16">
        <v>22.55</v>
      </c>
      <c r="F2375" s="16">
        <v>28.84</v>
      </c>
      <c r="G2375" s="16">
        <v>1.9970000000000001</v>
      </c>
      <c r="H2375" s="16">
        <v>6.88</v>
      </c>
      <c r="I2375" s="16">
        <v>290.40199999999999</v>
      </c>
      <c r="J2375" s="38">
        <v>2.351</v>
      </c>
      <c r="K2375" s="16">
        <v>11.148999999999999</v>
      </c>
      <c r="L2375" s="16">
        <v>26.047999999999998</v>
      </c>
      <c r="M2375" s="120">
        <v>23.049281713347163</v>
      </c>
      <c r="N2375" s="16">
        <f t="shared" si="108"/>
        <v>2.0673855694095584</v>
      </c>
      <c r="O2375" s="16">
        <v>7.5010000000000003</v>
      </c>
      <c r="P2375" s="124">
        <f t="shared" si="109"/>
        <v>0.67279576643645178</v>
      </c>
      <c r="Q2375" s="16">
        <v>731.82100000000003</v>
      </c>
    </row>
    <row r="2376" spans="1:17" x14ac:dyDescent="0.2">
      <c r="A2376" s="39">
        <f t="shared" si="110"/>
        <v>44421</v>
      </c>
      <c r="B2376" s="16">
        <v>10.795</v>
      </c>
      <c r="C2376" s="16">
        <v>99.328000000000003</v>
      </c>
      <c r="D2376" s="16">
        <v>23.146000000000001</v>
      </c>
      <c r="E2376" s="16">
        <v>21.98</v>
      </c>
      <c r="F2376" s="16">
        <v>26.38</v>
      </c>
      <c r="G2376" s="16">
        <v>2.3149999999999999</v>
      </c>
      <c r="H2376" s="16">
        <v>8.27</v>
      </c>
      <c r="I2376" s="16">
        <v>296.255</v>
      </c>
      <c r="J2376" s="38">
        <v>1.506</v>
      </c>
      <c r="K2376" s="16">
        <v>7.7039999999999997</v>
      </c>
      <c r="L2376" s="16">
        <v>26.108000000000001</v>
      </c>
      <c r="M2376" s="120">
        <v>16.553727426912054</v>
      </c>
      <c r="N2376" s="16">
        <f t="shared" si="108"/>
        <v>2.1487185133582627</v>
      </c>
      <c r="O2376" s="16">
        <v>4.9279999999999999</v>
      </c>
      <c r="P2376" s="124">
        <f t="shared" si="109"/>
        <v>0.63966770508826587</v>
      </c>
      <c r="Q2376" s="16">
        <v>732.09199999999998</v>
      </c>
    </row>
    <row r="2377" spans="1:17" x14ac:dyDescent="0.2">
      <c r="A2377" s="39">
        <f t="shared" si="110"/>
        <v>44422</v>
      </c>
      <c r="B2377" s="16">
        <v>0.254</v>
      </c>
      <c r="C2377" s="16">
        <v>93.734999999999999</v>
      </c>
      <c r="D2377" s="16">
        <v>24.565000000000001</v>
      </c>
      <c r="E2377" s="16">
        <v>22.32</v>
      </c>
      <c r="F2377" s="16">
        <v>30.59</v>
      </c>
      <c r="G2377" s="16">
        <v>1.466</v>
      </c>
      <c r="H2377" s="16">
        <v>4.84</v>
      </c>
      <c r="I2377" s="16">
        <v>296.18700000000001</v>
      </c>
      <c r="J2377" s="38">
        <v>2.9319999999999999</v>
      </c>
      <c r="K2377" s="16">
        <v>13.276999999999999</v>
      </c>
      <c r="L2377" s="16">
        <v>26.05</v>
      </c>
      <c r="M2377" s="120">
        <v>26.994047901904857</v>
      </c>
      <c r="N2377" s="16">
        <f t="shared" si="108"/>
        <v>2.0331436244561916</v>
      </c>
      <c r="O2377" s="16">
        <v>8.2550000000000008</v>
      </c>
      <c r="P2377" s="124">
        <f t="shared" si="109"/>
        <v>0.62175190178504192</v>
      </c>
      <c r="Q2377" s="16">
        <v>731.95</v>
      </c>
    </row>
    <row r="2378" spans="1:17" x14ac:dyDescent="0.2">
      <c r="A2378" s="39">
        <f t="shared" si="110"/>
        <v>44423</v>
      </c>
      <c r="B2378" s="16">
        <v>0.63500000000000001</v>
      </c>
      <c r="C2378" s="16">
        <v>96.087999999999994</v>
      </c>
      <c r="D2378" s="16">
        <v>24.06</v>
      </c>
      <c r="E2378" s="16">
        <v>22.56</v>
      </c>
      <c r="F2378" s="16">
        <v>29.39</v>
      </c>
      <c r="G2378" s="16">
        <v>0.93400000000000005</v>
      </c>
      <c r="H2378" s="16">
        <v>4.67</v>
      </c>
      <c r="I2378" s="16">
        <v>0.77400000000000002</v>
      </c>
      <c r="J2378" s="38">
        <v>1.9179999999999999</v>
      </c>
      <c r="K2378" s="16">
        <v>8.9789999999999992</v>
      </c>
      <c r="L2378" s="16">
        <v>26.123999999999999</v>
      </c>
      <c r="M2378" s="120">
        <v>19.130089933791655</v>
      </c>
      <c r="N2378" s="16">
        <f t="shared" si="108"/>
        <v>2.1305368007341192</v>
      </c>
      <c r="O2378" s="16">
        <v>4.2629999999999999</v>
      </c>
      <c r="P2378" s="124">
        <f t="shared" si="109"/>
        <v>0.474774473772135</v>
      </c>
      <c r="Q2378" s="16">
        <v>731.30399999999997</v>
      </c>
    </row>
    <row r="2379" spans="1:17" x14ac:dyDescent="0.2">
      <c r="A2379" s="39">
        <f t="shared" si="110"/>
        <v>44424</v>
      </c>
      <c r="B2379" s="16">
        <v>21.082000000000001</v>
      </c>
      <c r="C2379" s="16">
        <v>97.614999999999995</v>
      </c>
      <c r="D2379" s="16">
        <v>23.405000000000001</v>
      </c>
      <c r="E2379" s="16">
        <v>22.08</v>
      </c>
      <c r="F2379" s="16">
        <v>27.64</v>
      </c>
      <c r="G2379" s="16">
        <v>1.284</v>
      </c>
      <c r="H2379" s="16">
        <v>8.0399999999999991</v>
      </c>
      <c r="I2379" s="16">
        <v>284.50700000000001</v>
      </c>
      <c r="J2379" s="38">
        <v>1.881</v>
      </c>
      <c r="K2379" s="16">
        <v>8.9740000000000002</v>
      </c>
      <c r="L2379" s="16">
        <v>26.16</v>
      </c>
      <c r="M2379" s="120">
        <v>19.267033981995958</v>
      </c>
      <c r="N2379" s="16">
        <f t="shared" ref="N2379:N2442" si="111">M2379/K2379</f>
        <v>2.146983951637615</v>
      </c>
      <c r="O2379" s="16">
        <v>5.42</v>
      </c>
      <c r="P2379" s="124">
        <f t="shared" si="109"/>
        <v>0.60396701582349011</v>
      </c>
      <c r="Q2379" s="16">
        <v>730.84199999999998</v>
      </c>
    </row>
    <row r="2380" spans="1:17" x14ac:dyDescent="0.2">
      <c r="A2380" s="39">
        <f t="shared" si="110"/>
        <v>44425</v>
      </c>
      <c r="B2380" s="16">
        <v>0.127</v>
      </c>
      <c r="C2380" s="16">
        <v>92.460999999999999</v>
      </c>
      <c r="D2380" s="16">
        <v>24.225000000000001</v>
      </c>
      <c r="E2380" s="16">
        <v>22.15</v>
      </c>
      <c r="F2380" s="16">
        <v>27.48</v>
      </c>
      <c r="G2380" s="16">
        <v>1.4370000000000001</v>
      </c>
      <c r="H2380" s="16">
        <v>5.78</v>
      </c>
      <c r="I2380" s="16">
        <v>219.77699999999999</v>
      </c>
      <c r="J2380" s="38">
        <v>2.9079999999999999</v>
      </c>
      <c r="K2380" s="16">
        <v>13.289</v>
      </c>
      <c r="L2380" s="16">
        <v>26.187000000000001</v>
      </c>
      <c r="M2380" s="120">
        <v>27.929587431214774</v>
      </c>
      <c r="N2380" s="16">
        <f t="shared" si="111"/>
        <v>2.101707233893805</v>
      </c>
      <c r="O2380" s="16">
        <v>8.1780000000000008</v>
      </c>
      <c r="P2380" s="124">
        <f t="shared" si="109"/>
        <v>0.61539619233952902</v>
      </c>
      <c r="Q2380" s="16">
        <v>730.88300000000004</v>
      </c>
    </row>
    <row r="2381" spans="1:17" x14ac:dyDescent="0.2">
      <c r="A2381" s="39">
        <f t="shared" si="110"/>
        <v>44426</v>
      </c>
      <c r="B2381" s="16">
        <v>1.143</v>
      </c>
      <c r="C2381" s="16">
        <v>90.611999999999995</v>
      </c>
      <c r="D2381" s="16">
        <v>24.872</v>
      </c>
      <c r="E2381" s="16">
        <v>22.42</v>
      </c>
      <c r="F2381" s="16">
        <v>29.39</v>
      </c>
      <c r="G2381" s="16">
        <v>2.0699999999999998</v>
      </c>
      <c r="H2381" s="16">
        <v>7.19</v>
      </c>
      <c r="I2381" s="16">
        <v>148.35900000000001</v>
      </c>
      <c r="J2381" s="38">
        <v>4.3129999999999997</v>
      </c>
      <c r="K2381" s="16">
        <v>19.686</v>
      </c>
      <c r="L2381" s="16">
        <v>26.204999999999998</v>
      </c>
      <c r="M2381" s="120">
        <v>40.209623753787561</v>
      </c>
      <c r="N2381" s="16">
        <f t="shared" si="111"/>
        <v>2.0425492102909457</v>
      </c>
      <c r="O2381" s="16">
        <v>12.461</v>
      </c>
      <c r="P2381" s="124">
        <f t="shared" si="109"/>
        <v>0.63298791018998279</v>
      </c>
      <c r="Q2381" s="16">
        <v>731.31299999999999</v>
      </c>
    </row>
    <row r="2382" spans="1:17" x14ac:dyDescent="0.2">
      <c r="A2382" s="39">
        <f t="shared" si="110"/>
        <v>44427</v>
      </c>
      <c r="B2382" s="16">
        <v>32.131</v>
      </c>
      <c r="C2382" s="16">
        <v>95.406999999999996</v>
      </c>
      <c r="D2382" s="16">
        <v>23.613</v>
      </c>
      <c r="E2382" s="16">
        <v>21.36</v>
      </c>
      <c r="F2382" s="16">
        <v>27.54</v>
      </c>
      <c r="G2382" s="16">
        <v>1.802</v>
      </c>
      <c r="H2382" s="16">
        <v>5</v>
      </c>
      <c r="I2382" s="16">
        <v>154.74799999999999</v>
      </c>
      <c r="J2382" s="38">
        <v>2.448</v>
      </c>
      <c r="K2382" s="16">
        <v>11.423999999999999</v>
      </c>
      <c r="L2382" s="16">
        <v>26.233000000000001</v>
      </c>
      <c r="M2382" s="120">
        <v>24.085477278088</v>
      </c>
      <c r="N2382" s="16">
        <f t="shared" si="111"/>
        <v>2.1083225908690477</v>
      </c>
      <c r="O2382" s="16">
        <v>6.9029999999999996</v>
      </c>
      <c r="P2382" s="124">
        <f t="shared" si="109"/>
        <v>0.60425420168067223</v>
      </c>
      <c r="Q2382" s="16">
        <v>731.01700000000005</v>
      </c>
    </row>
    <row r="2383" spans="1:17" x14ac:dyDescent="0.2">
      <c r="A2383" s="39">
        <f t="shared" si="110"/>
        <v>44428</v>
      </c>
      <c r="B2383" s="16">
        <v>12.446</v>
      </c>
      <c r="C2383" s="16">
        <v>97.021000000000001</v>
      </c>
      <c r="D2383" s="16">
        <v>23.305</v>
      </c>
      <c r="E2383" s="16">
        <v>21.87</v>
      </c>
      <c r="F2383" s="16">
        <v>28.33</v>
      </c>
      <c r="G2383" s="16">
        <v>2.1989999999999998</v>
      </c>
      <c r="H2383" s="16">
        <v>8.23</v>
      </c>
      <c r="I2383" s="16">
        <v>126.967</v>
      </c>
      <c r="J2383" s="38">
        <v>2.194</v>
      </c>
      <c r="K2383" s="16">
        <v>10.459</v>
      </c>
      <c r="L2383" s="16">
        <v>26.22</v>
      </c>
      <c r="M2383" s="120">
        <v>22.508676723054204</v>
      </c>
      <c r="N2383" s="16">
        <f t="shared" si="111"/>
        <v>2.152086884315346</v>
      </c>
      <c r="O2383" s="16">
        <v>5.9029999999999996</v>
      </c>
      <c r="P2383" s="124">
        <f t="shared" si="109"/>
        <v>0.56439430155846637</v>
      </c>
      <c r="Q2383" s="16">
        <v>729.57500000000005</v>
      </c>
    </row>
    <row r="2384" spans="1:17" x14ac:dyDescent="0.2">
      <c r="A2384" s="39">
        <f t="shared" si="110"/>
        <v>44429</v>
      </c>
      <c r="B2384" s="16">
        <v>0.38100000000000001</v>
      </c>
      <c r="C2384" s="16">
        <v>90.218000000000004</v>
      </c>
      <c r="D2384" s="16">
        <v>24.375</v>
      </c>
      <c r="E2384" s="16">
        <v>21.74</v>
      </c>
      <c r="F2384" s="16">
        <v>29.46</v>
      </c>
      <c r="G2384" s="16">
        <v>2.3740000000000001</v>
      </c>
      <c r="H2384" s="16">
        <v>6.59</v>
      </c>
      <c r="I2384" s="16">
        <v>105.31100000000001</v>
      </c>
      <c r="J2384" s="38">
        <v>3.8330000000000002</v>
      </c>
      <c r="K2384" s="16">
        <v>17.486999999999998</v>
      </c>
      <c r="L2384" s="16">
        <v>26.212</v>
      </c>
      <c r="M2384" s="120">
        <v>35.703689367698658</v>
      </c>
      <c r="N2384" s="16">
        <f t="shared" si="111"/>
        <v>2.0417275328929296</v>
      </c>
      <c r="O2384" s="16">
        <v>9.9909999999999997</v>
      </c>
      <c r="P2384" s="124">
        <f t="shared" si="109"/>
        <v>0.5713387087550752</v>
      </c>
      <c r="Q2384" s="16">
        <v>729.06700000000001</v>
      </c>
    </row>
    <row r="2385" spans="1:17" x14ac:dyDescent="0.2">
      <c r="A2385" s="39">
        <f t="shared" si="110"/>
        <v>44430</v>
      </c>
      <c r="B2385" s="16">
        <v>0</v>
      </c>
      <c r="C2385" s="16">
        <v>92.962000000000003</v>
      </c>
      <c r="D2385" s="16">
        <v>24.748000000000001</v>
      </c>
      <c r="E2385" s="16">
        <v>22.8</v>
      </c>
      <c r="F2385" s="16">
        <v>30.59</v>
      </c>
      <c r="G2385" s="16">
        <v>2.0739999999999998</v>
      </c>
      <c r="H2385" s="16">
        <v>7.9</v>
      </c>
      <c r="I2385" s="16">
        <v>348.19299999999998</v>
      </c>
      <c r="J2385" s="38">
        <v>3.4860000000000002</v>
      </c>
      <c r="K2385" s="16">
        <v>16.096</v>
      </c>
      <c r="L2385" s="16">
        <v>26.175000000000001</v>
      </c>
      <c r="M2385" s="120">
        <v>33.603563828454469</v>
      </c>
      <c r="N2385" s="16">
        <f t="shared" si="111"/>
        <v>2.087696559918891</v>
      </c>
      <c r="O2385" s="16">
        <v>8.5310000000000006</v>
      </c>
      <c r="P2385" s="124">
        <f t="shared" si="109"/>
        <v>0.53000745526838966</v>
      </c>
      <c r="Q2385" s="16">
        <v>729.28800000000001</v>
      </c>
    </row>
    <row r="2386" spans="1:17" x14ac:dyDescent="0.2">
      <c r="A2386" s="39">
        <f t="shared" si="110"/>
        <v>44431</v>
      </c>
      <c r="B2386" s="16">
        <v>0.254</v>
      </c>
      <c r="C2386" s="16">
        <v>93.771000000000001</v>
      </c>
      <c r="D2386" s="16">
        <v>25.225000000000001</v>
      </c>
      <c r="E2386" s="16">
        <v>23.48</v>
      </c>
      <c r="F2386" s="16">
        <v>28.95</v>
      </c>
      <c r="G2386" s="16">
        <v>3.194</v>
      </c>
      <c r="H2386" s="16">
        <v>8.41</v>
      </c>
      <c r="I2386" s="16">
        <v>330.30799999999999</v>
      </c>
      <c r="J2386" s="38">
        <v>3.548</v>
      </c>
      <c r="K2386" s="16">
        <v>16.420999999999999</v>
      </c>
      <c r="L2386" s="16">
        <v>26.061</v>
      </c>
      <c r="M2386" s="120">
        <v>33.471371781922862</v>
      </c>
      <c r="N2386" s="16">
        <f t="shared" si="111"/>
        <v>2.0383272505890546</v>
      </c>
      <c r="O2386" s="16">
        <v>10.157999999999999</v>
      </c>
      <c r="P2386" s="124">
        <f t="shared" si="109"/>
        <v>0.61859813653248885</v>
      </c>
      <c r="Q2386" s="16">
        <v>728.85799999999995</v>
      </c>
    </row>
    <row r="2387" spans="1:17" x14ac:dyDescent="0.2">
      <c r="A2387" s="39">
        <f t="shared" si="110"/>
        <v>44432</v>
      </c>
      <c r="B2387" s="16">
        <v>41.528999999999996</v>
      </c>
      <c r="C2387" s="16">
        <v>98.953000000000003</v>
      </c>
      <c r="D2387" s="16">
        <v>23.481000000000002</v>
      </c>
      <c r="E2387" s="16">
        <v>21.39</v>
      </c>
      <c r="F2387" s="16">
        <v>26.79</v>
      </c>
      <c r="G2387" s="16">
        <v>2.262</v>
      </c>
      <c r="H2387" s="16">
        <v>11.23</v>
      </c>
      <c r="I2387" s="16">
        <v>247.59399999999999</v>
      </c>
      <c r="J2387" s="38">
        <v>1.6</v>
      </c>
      <c r="K2387" s="16">
        <v>7.8040000000000003</v>
      </c>
      <c r="L2387" s="16">
        <v>26.135000000000002</v>
      </c>
      <c r="M2387" s="120">
        <v>16.804114715048378</v>
      </c>
      <c r="N2387" s="16">
        <f t="shared" si="111"/>
        <v>2.1532694406776498</v>
      </c>
      <c r="O2387" s="16">
        <v>4.7910000000000004</v>
      </c>
      <c r="P2387" s="124">
        <f t="shared" si="109"/>
        <v>0.61391594054331111</v>
      </c>
      <c r="Q2387" s="16">
        <v>728.31700000000001</v>
      </c>
    </row>
    <row r="2388" spans="1:17" x14ac:dyDescent="0.2">
      <c r="A2388" s="39">
        <f t="shared" si="110"/>
        <v>44433</v>
      </c>
      <c r="B2388" s="16">
        <v>0</v>
      </c>
      <c r="C2388" s="16">
        <v>91.948999999999998</v>
      </c>
      <c r="D2388" s="16">
        <v>23.984000000000002</v>
      </c>
      <c r="E2388" s="16">
        <v>21.94</v>
      </c>
      <c r="F2388" s="16">
        <v>28.06</v>
      </c>
      <c r="G2388" s="16">
        <v>2.081</v>
      </c>
      <c r="H2388" s="16">
        <v>8.08</v>
      </c>
      <c r="I2388" s="16">
        <v>202.27</v>
      </c>
      <c r="J2388" s="38">
        <v>2.7130000000000001</v>
      </c>
      <c r="K2388" s="16">
        <v>11.818</v>
      </c>
      <c r="L2388" s="16">
        <v>26.234000000000002</v>
      </c>
      <c r="M2388" s="120">
        <v>24.897464763907596</v>
      </c>
      <c r="N2388" s="16">
        <f t="shared" si="111"/>
        <v>2.1067409683455405</v>
      </c>
      <c r="O2388" s="16">
        <v>6.859</v>
      </c>
      <c r="P2388" s="124">
        <f t="shared" si="109"/>
        <v>0.58038585209003213</v>
      </c>
      <c r="Q2388" s="16">
        <v>728.87900000000002</v>
      </c>
    </row>
    <row r="2389" spans="1:17" x14ac:dyDescent="0.2">
      <c r="A2389" s="39">
        <f t="shared" si="110"/>
        <v>44434</v>
      </c>
      <c r="B2389" s="16">
        <v>2.286</v>
      </c>
      <c r="C2389" s="16">
        <v>92.462000000000003</v>
      </c>
      <c r="D2389" s="16">
        <v>23.803999999999998</v>
      </c>
      <c r="E2389" s="16">
        <v>22.05</v>
      </c>
      <c r="F2389" s="16">
        <v>29.46</v>
      </c>
      <c r="G2389" s="16">
        <v>2.3090000000000002</v>
      </c>
      <c r="H2389" s="16">
        <v>9.25</v>
      </c>
      <c r="I2389" s="16">
        <v>209.255</v>
      </c>
      <c r="J2389" s="38">
        <v>3.6120000000000001</v>
      </c>
      <c r="K2389" s="16">
        <v>16.009</v>
      </c>
      <c r="L2389" s="16">
        <v>26.309000000000001</v>
      </c>
      <c r="M2389" s="120">
        <v>33.0419636307712</v>
      </c>
      <c r="N2389" s="16">
        <f t="shared" si="111"/>
        <v>2.0639617484397026</v>
      </c>
      <c r="O2389" s="16">
        <v>10.542</v>
      </c>
      <c r="P2389" s="124">
        <f t="shared" si="109"/>
        <v>0.65850459116746829</v>
      </c>
      <c r="Q2389" s="16">
        <v>729.78300000000002</v>
      </c>
    </row>
    <row r="2390" spans="1:17" x14ac:dyDescent="0.2">
      <c r="A2390" s="39">
        <f t="shared" si="110"/>
        <v>44435</v>
      </c>
      <c r="B2390" s="16">
        <v>13.462</v>
      </c>
      <c r="C2390" s="16">
        <v>91.930999999999997</v>
      </c>
      <c r="D2390" s="16">
        <v>23.925000000000001</v>
      </c>
      <c r="E2390" s="16">
        <v>21.74</v>
      </c>
      <c r="F2390" s="16">
        <v>28.87</v>
      </c>
      <c r="G2390" s="16">
        <v>1.7350000000000001</v>
      </c>
      <c r="H2390" s="16">
        <v>8.23</v>
      </c>
      <c r="I2390" s="16">
        <v>117.56399999999999</v>
      </c>
      <c r="J2390" s="38">
        <v>3.3679999999999999</v>
      </c>
      <c r="K2390" s="16">
        <v>15.298</v>
      </c>
      <c r="L2390" s="16">
        <v>26.257999999999999</v>
      </c>
      <c r="M2390" s="120">
        <v>31.694468756453002</v>
      </c>
      <c r="N2390" s="16">
        <f t="shared" si="111"/>
        <v>2.0718047297982092</v>
      </c>
      <c r="O2390" s="16">
        <v>8.92</v>
      </c>
      <c r="P2390" s="124">
        <f t="shared" si="109"/>
        <v>0.58308275591580594</v>
      </c>
      <c r="Q2390" s="16">
        <v>730.21699999999998</v>
      </c>
    </row>
    <row r="2391" spans="1:17" x14ac:dyDescent="0.2">
      <c r="A2391" s="39">
        <f t="shared" si="110"/>
        <v>44436</v>
      </c>
      <c r="B2391" s="16">
        <v>1.143</v>
      </c>
      <c r="C2391" s="16">
        <v>93.905000000000001</v>
      </c>
      <c r="D2391" s="16">
        <v>24.859000000000002</v>
      </c>
      <c r="E2391" s="16">
        <v>22.52</v>
      </c>
      <c r="F2391" s="16">
        <v>28.7</v>
      </c>
      <c r="G2391" s="16">
        <v>2.1949999999999998</v>
      </c>
      <c r="H2391" s="16">
        <v>8.57</v>
      </c>
      <c r="I2391" s="16">
        <v>345.15499999999997</v>
      </c>
      <c r="J2391" s="38">
        <v>3.1019999999999999</v>
      </c>
      <c r="K2391" s="16">
        <v>14.385</v>
      </c>
      <c r="L2391" s="16">
        <v>26.106000000000002</v>
      </c>
      <c r="M2391" s="120">
        <v>30.160263416412722</v>
      </c>
      <c r="N2391" s="16">
        <f t="shared" si="111"/>
        <v>2.0966467442761711</v>
      </c>
      <c r="O2391" s="16">
        <v>8.1630000000000003</v>
      </c>
      <c r="P2391" s="124">
        <f t="shared" si="109"/>
        <v>0.56746611053180396</v>
      </c>
      <c r="Q2391" s="16">
        <v>730.55</v>
      </c>
    </row>
    <row r="2392" spans="1:17" x14ac:dyDescent="0.2">
      <c r="A2392" s="39">
        <f t="shared" si="110"/>
        <v>44437</v>
      </c>
      <c r="B2392" s="16">
        <v>18.288</v>
      </c>
      <c r="C2392" s="16">
        <v>97.531999999999996</v>
      </c>
      <c r="D2392" s="16">
        <v>24.600999999999999</v>
      </c>
      <c r="E2392" s="16">
        <v>23.2</v>
      </c>
      <c r="F2392" s="16">
        <v>29.63</v>
      </c>
      <c r="G2392" s="16">
        <v>2.1469999999999998</v>
      </c>
      <c r="H2392" s="16">
        <v>7.88</v>
      </c>
      <c r="I2392" s="16">
        <v>312.65499999999997</v>
      </c>
      <c r="J2392" s="38">
        <v>2.6280000000000001</v>
      </c>
      <c r="K2392" s="16">
        <v>12.458</v>
      </c>
      <c r="L2392" s="16">
        <v>26.058</v>
      </c>
      <c r="M2392" s="120">
        <v>25.180770463631202</v>
      </c>
      <c r="N2392" s="16">
        <f t="shared" si="111"/>
        <v>2.0212530473295232</v>
      </c>
      <c r="O2392" s="16">
        <v>8.01</v>
      </c>
      <c r="P2392" s="124">
        <f t="shared" si="109"/>
        <v>0.64296034676513081</v>
      </c>
      <c r="Q2392" s="16">
        <v>730.36699999999996</v>
      </c>
    </row>
    <row r="2393" spans="1:17" x14ac:dyDescent="0.2">
      <c r="A2393" s="39">
        <f t="shared" si="110"/>
        <v>44438</v>
      </c>
      <c r="B2393" s="16">
        <v>32.893000000000001</v>
      </c>
      <c r="C2393" s="16">
        <v>94.465000000000003</v>
      </c>
      <c r="D2393" s="16">
        <v>23.469000000000001</v>
      </c>
      <c r="E2393" s="16">
        <v>20.3</v>
      </c>
      <c r="F2393" s="16">
        <v>28.57</v>
      </c>
      <c r="G2393" s="16">
        <v>2.5049999999999999</v>
      </c>
      <c r="H2393" s="16">
        <v>8.2899999999999991</v>
      </c>
      <c r="I2393" s="16">
        <v>192.82599999999999</v>
      </c>
      <c r="J2393" s="38">
        <v>2.9750000000000001</v>
      </c>
      <c r="K2393" s="16">
        <v>13.925000000000001</v>
      </c>
      <c r="L2393" s="16">
        <v>26.335000000000001</v>
      </c>
      <c r="M2393" s="120">
        <v>28.557197252133435</v>
      </c>
      <c r="N2393" s="16">
        <f t="shared" si="111"/>
        <v>2.0507861581424369</v>
      </c>
      <c r="O2393" s="16">
        <v>9.0470000000000006</v>
      </c>
      <c r="P2393" s="124">
        <f t="shared" si="109"/>
        <v>0.64969479353680437</v>
      </c>
      <c r="Q2393" s="16">
        <v>730.27499999999998</v>
      </c>
    </row>
    <row r="2394" spans="1:17" x14ac:dyDescent="0.2">
      <c r="A2394" s="39">
        <f t="shared" si="110"/>
        <v>44439</v>
      </c>
      <c r="B2394" s="16">
        <v>30.225999999999999</v>
      </c>
      <c r="C2394" s="16">
        <v>96.215999999999994</v>
      </c>
      <c r="D2394" s="16">
        <v>22.786000000000001</v>
      </c>
      <c r="E2394" s="16">
        <v>21.19</v>
      </c>
      <c r="F2394" s="16">
        <v>27.44</v>
      </c>
      <c r="G2394" s="16">
        <v>2.3849999999999998</v>
      </c>
      <c r="H2394" s="16">
        <v>9.25</v>
      </c>
      <c r="I2394" s="16">
        <v>120.879</v>
      </c>
      <c r="J2394" s="38">
        <v>1.946</v>
      </c>
      <c r="K2394" s="16">
        <v>9.1370000000000005</v>
      </c>
      <c r="L2394" s="16">
        <v>26.285</v>
      </c>
      <c r="M2394" s="120">
        <v>18.98968988437084</v>
      </c>
      <c r="N2394" s="16">
        <f t="shared" si="111"/>
        <v>2.0783287604652334</v>
      </c>
      <c r="O2394" s="16">
        <v>4.9320000000000004</v>
      </c>
      <c r="P2394" s="124">
        <f t="shared" si="109"/>
        <v>0.53978329867571417</v>
      </c>
      <c r="Q2394" s="16">
        <v>730.81700000000001</v>
      </c>
    </row>
    <row r="2395" spans="1:17" x14ac:dyDescent="0.2">
      <c r="A2395" s="39">
        <f t="shared" si="110"/>
        <v>44440</v>
      </c>
      <c r="B2395" s="16">
        <v>0.254</v>
      </c>
      <c r="C2395" s="16">
        <v>88.486000000000004</v>
      </c>
      <c r="D2395" s="16">
        <v>24.655000000000001</v>
      </c>
      <c r="E2395" s="16">
        <v>21.36</v>
      </c>
      <c r="F2395" s="16">
        <v>29.59</v>
      </c>
      <c r="G2395" s="16">
        <v>1.534</v>
      </c>
      <c r="H2395" s="16">
        <v>5.51</v>
      </c>
      <c r="I2395" s="16">
        <v>184.14699999999999</v>
      </c>
      <c r="J2395" s="38">
        <v>4.5330000000000004</v>
      </c>
      <c r="K2395" s="16">
        <v>21.157</v>
      </c>
      <c r="L2395" s="16">
        <v>26.225999999999999</v>
      </c>
      <c r="M2395" s="16">
        <v>42.340766903949948</v>
      </c>
      <c r="N2395" s="16">
        <f t="shared" si="111"/>
        <v>2.001265155927114</v>
      </c>
      <c r="O2395" s="16">
        <v>12.259</v>
      </c>
      <c r="P2395" s="124">
        <f t="shared" si="109"/>
        <v>0.57942997589450307</v>
      </c>
      <c r="Q2395" s="16">
        <v>730.95</v>
      </c>
    </row>
    <row r="2396" spans="1:17" x14ac:dyDescent="0.2">
      <c r="A2396" s="39">
        <f t="shared" si="110"/>
        <v>44441</v>
      </c>
      <c r="B2396" s="16">
        <v>5.7149999999999999</v>
      </c>
      <c r="C2396" s="16">
        <v>91.754999999999995</v>
      </c>
      <c r="D2396" s="16">
        <v>25.053999999999998</v>
      </c>
      <c r="E2396" s="16">
        <v>22.9</v>
      </c>
      <c r="F2396" s="16">
        <v>31.56</v>
      </c>
      <c r="G2396" s="16">
        <v>2.419</v>
      </c>
      <c r="H2396" s="16">
        <v>6.74</v>
      </c>
      <c r="I2396" s="16">
        <v>37.066000000000003</v>
      </c>
      <c r="J2396" s="38">
        <v>3.3140000000000001</v>
      </c>
      <c r="K2396" s="16">
        <v>14.714</v>
      </c>
      <c r="L2396" s="16">
        <v>26.097999999999999</v>
      </c>
      <c r="M2396" s="16">
        <v>29.832202500935278</v>
      </c>
      <c r="N2396" s="16">
        <f t="shared" si="111"/>
        <v>2.0274706062889272</v>
      </c>
      <c r="O2396" s="16">
        <v>7.8769999999999998</v>
      </c>
      <c r="P2396" s="124">
        <f t="shared" si="109"/>
        <v>0.53534049204838929</v>
      </c>
      <c r="Q2396" s="16">
        <v>730.971</v>
      </c>
    </row>
    <row r="2397" spans="1:17" x14ac:dyDescent="0.2">
      <c r="A2397" s="39">
        <f t="shared" si="110"/>
        <v>44442</v>
      </c>
      <c r="B2397" s="16">
        <v>13.843</v>
      </c>
      <c r="C2397" s="16">
        <v>94.192999999999998</v>
      </c>
      <c r="D2397" s="16">
        <v>24.994</v>
      </c>
      <c r="E2397" s="16">
        <v>23.45</v>
      </c>
      <c r="F2397" s="16">
        <v>29.29</v>
      </c>
      <c r="G2397" s="16">
        <v>2.4159999999999999</v>
      </c>
      <c r="H2397" s="16">
        <v>9.33</v>
      </c>
      <c r="I2397" s="16">
        <v>340.25700000000001</v>
      </c>
      <c r="J2397" s="38">
        <v>2.5870000000000002</v>
      </c>
      <c r="K2397" s="16">
        <v>11.89</v>
      </c>
      <c r="L2397" s="16">
        <v>26.012</v>
      </c>
      <c r="M2397" s="16">
        <v>23.959765233837363</v>
      </c>
      <c r="N2397" s="16">
        <f t="shared" si="111"/>
        <v>2.015119027236111</v>
      </c>
      <c r="O2397" s="16">
        <v>7.0110000000000001</v>
      </c>
      <c r="P2397" s="124">
        <f t="shared" si="109"/>
        <v>0.58965517241379306</v>
      </c>
      <c r="Q2397" s="16">
        <v>730.39599999999996</v>
      </c>
    </row>
    <row r="2398" spans="1:17" x14ac:dyDescent="0.2">
      <c r="A2398" s="39">
        <f t="shared" si="110"/>
        <v>44443</v>
      </c>
      <c r="B2398" s="16">
        <v>14.856999999999999</v>
      </c>
      <c r="C2398" s="16">
        <v>98.087000000000003</v>
      </c>
      <c r="D2398" s="16">
        <v>24.241</v>
      </c>
      <c r="E2398" s="16">
        <v>22.25</v>
      </c>
      <c r="F2398" s="16">
        <v>28.13</v>
      </c>
      <c r="G2398" s="16">
        <v>2.04</v>
      </c>
      <c r="H2398" s="16">
        <v>7.06</v>
      </c>
      <c r="I2398" s="16">
        <v>332.22300000000001</v>
      </c>
      <c r="J2398" s="38">
        <v>1.784</v>
      </c>
      <c r="K2398" s="16">
        <v>8.7460000000000004</v>
      </c>
      <c r="L2398" s="16">
        <v>26.068000000000001</v>
      </c>
      <c r="M2398" s="16">
        <v>18.278012833860515</v>
      </c>
      <c r="N2398" s="16">
        <f t="shared" si="111"/>
        <v>2.0898711220970174</v>
      </c>
      <c r="O2398" s="16">
        <v>4.702</v>
      </c>
      <c r="P2398" s="124">
        <f t="shared" si="109"/>
        <v>0.53761719643265493</v>
      </c>
      <c r="Q2398" s="16">
        <v>729.97500000000002</v>
      </c>
    </row>
    <row r="2399" spans="1:17" x14ac:dyDescent="0.2">
      <c r="A2399" s="39">
        <f t="shared" si="110"/>
        <v>44444</v>
      </c>
      <c r="B2399" s="16">
        <v>14.097000000000001</v>
      </c>
      <c r="C2399" s="16">
        <v>97.878</v>
      </c>
      <c r="D2399" s="16">
        <v>24.443999999999999</v>
      </c>
      <c r="E2399" s="16">
        <v>22.97</v>
      </c>
      <c r="F2399" s="16">
        <v>27.78</v>
      </c>
      <c r="G2399" s="16">
        <v>1.421</v>
      </c>
      <c r="H2399" s="16">
        <v>6.7</v>
      </c>
      <c r="I2399" s="16">
        <v>272.85500000000002</v>
      </c>
      <c r="J2399" s="38">
        <v>2.0179999999999998</v>
      </c>
      <c r="K2399" s="16">
        <v>9.2919999999999998</v>
      </c>
      <c r="L2399" s="16">
        <v>25.981999999999999</v>
      </c>
      <c r="M2399" s="16">
        <v>19.206899560828642</v>
      </c>
      <c r="N2399" s="16">
        <f t="shared" si="111"/>
        <v>2.0670361128743697</v>
      </c>
      <c r="O2399" s="16">
        <v>6.1849999999999996</v>
      </c>
      <c r="P2399" s="124">
        <f t="shared" si="109"/>
        <v>0.66562634524321995</v>
      </c>
      <c r="Q2399" s="16">
        <v>730.34199999999998</v>
      </c>
    </row>
    <row r="2400" spans="1:17" x14ac:dyDescent="0.2">
      <c r="A2400" s="39">
        <f t="shared" si="110"/>
        <v>44445</v>
      </c>
      <c r="B2400" s="16">
        <v>68.834000000000003</v>
      </c>
      <c r="C2400" s="16">
        <v>99.524000000000001</v>
      </c>
      <c r="D2400" s="16">
        <v>23.472999999999999</v>
      </c>
      <c r="E2400" s="16">
        <v>22.22</v>
      </c>
      <c r="F2400" s="16">
        <v>26.14</v>
      </c>
      <c r="G2400" s="16">
        <v>1.95</v>
      </c>
      <c r="H2400" s="16">
        <v>5.9</v>
      </c>
      <c r="I2400" s="16">
        <v>230.767</v>
      </c>
      <c r="J2400" s="38">
        <v>1.7569999999999999</v>
      </c>
      <c r="K2400" s="16">
        <v>8.8829999999999991</v>
      </c>
      <c r="L2400" s="16">
        <v>26.065999999999999</v>
      </c>
      <c r="M2400" s="16">
        <v>19.135273935616425</v>
      </c>
      <c r="N2400" s="16">
        <f t="shared" si="111"/>
        <v>2.1541454391102586</v>
      </c>
      <c r="O2400" s="16">
        <v>5.9589999999999996</v>
      </c>
      <c r="P2400" s="124">
        <f t="shared" si="109"/>
        <v>0.67083192615107512</v>
      </c>
      <c r="Q2400" s="16">
        <v>730.46699999999998</v>
      </c>
    </row>
    <row r="2401" spans="1:17" x14ac:dyDescent="0.2">
      <c r="A2401" s="39">
        <f t="shared" si="110"/>
        <v>44446</v>
      </c>
      <c r="B2401" s="16">
        <v>1.524</v>
      </c>
      <c r="C2401" s="16">
        <v>93.421999999999997</v>
      </c>
      <c r="D2401" s="16">
        <v>24.369</v>
      </c>
      <c r="E2401" s="16">
        <v>22.08</v>
      </c>
      <c r="F2401" s="16">
        <v>29.04</v>
      </c>
      <c r="G2401" s="16">
        <v>2.173</v>
      </c>
      <c r="H2401" s="16">
        <v>6.72</v>
      </c>
      <c r="I2401" s="16">
        <v>160.78800000000001</v>
      </c>
      <c r="J2401" s="38">
        <v>3.653</v>
      </c>
      <c r="K2401" s="16">
        <v>16.687000000000001</v>
      </c>
      <c r="L2401" s="16">
        <v>26.105</v>
      </c>
      <c r="M2401" s="16">
        <v>33.637519040406701</v>
      </c>
      <c r="N2401" s="16">
        <f t="shared" si="111"/>
        <v>2.0157918763352729</v>
      </c>
      <c r="O2401" s="16">
        <v>10.477</v>
      </c>
      <c r="P2401" s="124">
        <f t="shared" si="109"/>
        <v>0.62785401809792052</v>
      </c>
      <c r="Q2401" s="16">
        <v>730.38300000000004</v>
      </c>
    </row>
    <row r="2402" spans="1:17" x14ac:dyDescent="0.2">
      <c r="A2402" s="39">
        <f t="shared" si="110"/>
        <v>44447</v>
      </c>
      <c r="B2402" s="16">
        <v>0.63500000000000001</v>
      </c>
      <c r="C2402" s="16">
        <v>90.754000000000005</v>
      </c>
      <c r="D2402" s="16">
        <v>25.023</v>
      </c>
      <c r="E2402" s="16">
        <v>22.29</v>
      </c>
      <c r="F2402" s="16">
        <v>30.28</v>
      </c>
      <c r="G2402" s="16">
        <v>2.3980000000000001</v>
      </c>
      <c r="H2402" s="16">
        <v>7.04</v>
      </c>
      <c r="I2402" s="16">
        <v>145.446</v>
      </c>
      <c r="J2402" s="38">
        <v>4.819</v>
      </c>
      <c r="K2402" s="16">
        <v>21.91</v>
      </c>
      <c r="L2402" s="16">
        <v>26.074000000000002</v>
      </c>
      <c r="M2402" s="16">
        <v>44.046389904329246</v>
      </c>
      <c r="N2402" s="16">
        <f t="shared" si="111"/>
        <v>2.0103327204166703</v>
      </c>
      <c r="O2402" s="16">
        <v>13.669</v>
      </c>
      <c r="P2402" s="124">
        <f t="shared" si="109"/>
        <v>0.62387037882245555</v>
      </c>
      <c r="Q2402" s="16">
        <v>730.375</v>
      </c>
    </row>
    <row r="2403" spans="1:17" x14ac:dyDescent="0.2">
      <c r="A2403" s="39">
        <f t="shared" si="110"/>
        <v>44448</v>
      </c>
      <c r="B2403" s="16">
        <v>34.417000000000002</v>
      </c>
      <c r="C2403" s="16">
        <v>95.076999999999998</v>
      </c>
      <c r="D2403" s="16">
        <v>24.375</v>
      </c>
      <c r="E2403" s="16">
        <v>22.46</v>
      </c>
      <c r="F2403" s="16">
        <v>30.48</v>
      </c>
      <c r="G2403" s="16">
        <v>2.403</v>
      </c>
      <c r="H2403" s="16">
        <v>7.37</v>
      </c>
      <c r="I2403" s="16">
        <v>109.26900000000001</v>
      </c>
      <c r="J2403" s="38">
        <v>3.391</v>
      </c>
      <c r="K2403" s="16">
        <v>15.86</v>
      </c>
      <c r="L2403" s="16">
        <v>26.013000000000002</v>
      </c>
      <c r="M2403" s="16">
        <v>31.719092765120653</v>
      </c>
      <c r="N2403" s="16">
        <f t="shared" si="111"/>
        <v>1.9999427972963841</v>
      </c>
      <c r="O2403" s="16">
        <v>10.645</v>
      </c>
      <c r="P2403" s="124">
        <f t="shared" si="109"/>
        <v>0.67118537200504413</v>
      </c>
      <c r="Q2403" s="16">
        <v>730.33799999999997</v>
      </c>
    </row>
    <row r="2404" spans="1:17" x14ac:dyDescent="0.2">
      <c r="A2404" s="39">
        <f t="shared" si="110"/>
        <v>44449</v>
      </c>
      <c r="B2404" s="16">
        <v>1.651</v>
      </c>
      <c r="C2404" s="16">
        <v>97.338999999999999</v>
      </c>
      <c r="D2404" s="16">
        <v>24.353000000000002</v>
      </c>
      <c r="E2404" s="16">
        <v>22.97</v>
      </c>
      <c r="F2404" s="16">
        <v>27.23</v>
      </c>
      <c r="G2404" s="16">
        <v>2.855</v>
      </c>
      <c r="H2404" s="16">
        <v>8.43</v>
      </c>
      <c r="I2404" s="16">
        <v>306.77100000000002</v>
      </c>
      <c r="J2404" s="38">
        <v>2.5640000000000001</v>
      </c>
      <c r="K2404" s="16">
        <v>12.808999999999999</v>
      </c>
      <c r="L2404" s="16">
        <v>25.922000000000001</v>
      </c>
      <c r="M2404" s="16">
        <v>26.026713161403034</v>
      </c>
      <c r="N2404" s="16">
        <f t="shared" si="111"/>
        <v>2.0319082802250787</v>
      </c>
      <c r="O2404" s="16">
        <v>7.524</v>
      </c>
      <c r="P2404" s="124">
        <f t="shared" si="109"/>
        <v>0.58739948473729409</v>
      </c>
      <c r="Q2404" s="16">
        <v>730.29200000000003</v>
      </c>
    </row>
    <row r="2405" spans="1:17" x14ac:dyDescent="0.2">
      <c r="A2405" s="39">
        <f t="shared" si="110"/>
        <v>44450</v>
      </c>
      <c r="B2405" s="16">
        <v>4.5720000000000001</v>
      </c>
      <c r="C2405" s="16">
        <v>94.001999999999995</v>
      </c>
      <c r="D2405" s="16">
        <v>24.167000000000002</v>
      </c>
      <c r="E2405" s="16">
        <v>22.39</v>
      </c>
      <c r="F2405" s="16">
        <v>27.92</v>
      </c>
      <c r="G2405" s="16">
        <v>2.173</v>
      </c>
      <c r="H2405" s="16">
        <v>9.6999999999999993</v>
      </c>
      <c r="I2405" s="16">
        <v>149.36000000000001</v>
      </c>
      <c r="J2405" s="38">
        <v>3.7240000000000002</v>
      </c>
      <c r="K2405" s="16">
        <v>18.247</v>
      </c>
      <c r="L2405" s="16">
        <v>25.978000000000002</v>
      </c>
      <c r="M2405" s="16">
        <v>36.491571245033079</v>
      </c>
      <c r="N2405" s="16">
        <f t="shared" si="111"/>
        <v>1.9998668956558929</v>
      </c>
      <c r="O2405" s="16">
        <v>11.077999999999999</v>
      </c>
      <c r="P2405" s="124">
        <f t="shared" si="109"/>
        <v>0.60711349810927817</v>
      </c>
      <c r="Q2405" s="16">
        <v>730.96299999999997</v>
      </c>
    </row>
    <row r="2406" spans="1:17" x14ac:dyDescent="0.2">
      <c r="A2406" s="39">
        <f t="shared" si="110"/>
        <v>44451</v>
      </c>
      <c r="B2406" s="16">
        <v>0</v>
      </c>
      <c r="C2406" s="16">
        <v>93.153999999999996</v>
      </c>
      <c r="D2406" s="16">
        <v>23.561</v>
      </c>
      <c r="E2406" s="16">
        <v>22.35</v>
      </c>
      <c r="F2406" s="16">
        <v>26.14</v>
      </c>
      <c r="G2406" s="16">
        <v>2.504</v>
      </c>
      <c r="H2406" s="16">
        <v>6.53</v>
      </c>
      <c r="I2406" s="16">
        <v>130.83099999999999</v>
      </c>
      <c r="J2406" s="38">
        <v>1.7809999999999999</v>
      </c>
      <c r="K2406" s="16">
        <v>7.843</v>
      </c>
      <c r="L2406" s="16">
        <v>26.042999999999999</v>
      </c>
      <c r="M2406" s="16">
        <v>16.499641007873631</v>
      </c>
      <c r="N2406" s="16">
        <f t="shared" si="111"/>
        <v>2.1037410439721573</v>
      </c>
      <c r="O2406" s="16">
        <v>4</v>
      </c>
      <c r="P2406" s="124">
        <f t="shared" si="109"/>
        <v>0.51000892515619023</v>
      </c>
      <c r="Q2406" s="16">
        <v>731.91300000000001</v>
      </c>
    </row>
    <row r="2407" spans="1:17" x14ac:dyDescent="0.2">
      <c r="A2407" s="39">
        <f t="shared" si="110"/>
        <v>44452</v>
      </c>
      <c r="B2407" s="16">
        <v>16.128999999999998</v>
      </c>
      <c r="C2407" s="16">
        <v>93.74</v>
      </c>
      <c r="D2407" s="16">
        <v>24.042000000000002</v>
      </c>
      <c r="E2407" s="16">
        <v>22.25</v>
      </c>
      <c r="F2407" s="16">
        <v>27.72</v>
      </c>
      <c r="G2407" s="16">
        <v>1.7809999999999999</v>
      </c>
      <c r="H2407" s="16">
        <v>4.53</v>
      </c>
      <c r="I2407" s="16">
        <v>190.19200000000001</v>
      </c>
      <c r="J2407" s="38">
        <v>2.6659999999999999</v>
      </c>
      <c r="K2407" s="16">
        <v>11.848000000000001</v>
      </c>
      <c r="L2407" s="16">
        <v>25.972999999999999</v>
      </c>
      <c r="M2407" s="16">
        <v>24.554111043047083</v>
      </c>
      <c r="N2407" s="16">
        <f t="shared" si="111"/>
        <v>2.0724266579209218</v>
      </c>
      <c r="O2407" s="16">
        <v>6.8890000000000002</v>
      </c>
      <c r="P2407" s="124">
        <f t="shared" ref="P2407:P2470" si="112">O2407/K2407</f>
        <v>0.58144834571235648</v>
      </c>
      <c r="Q2407" s="16">
        <v>732.22900000000004</v>
      </c>
    </row>
    <row r="2408" spans="1:17" x14ac:dyDescent="0.2">
      <c r="A2408" s="39">
        <f t="shared" si="110"/>
        <v>44453</v>
      </c>
      <c r="B2408" s="16">
        <v>0.38100000000000001</v>
      </c>
      <c r="C2408" s="16">
        <v>94.088999999999999</v>
      </c>
      <c r="D2408" s="16">
        <v>24.497</v>
      </c>
      <c r="E2408" s="16">
        <v>22.29</v>
      </c>
      <c r="F2408" s="16">
        <v>29.22</v>
      </c>
      <c r="G2408" s="16">
        <v>1.5209999999999999</v>
      </c>
      <c r="H2408" s="16">
        <v>7.66</v>
      </c>
      <c r="I2408" s="16">
        <v>289.67599999999999</v>
      </c>
      <c r="J2408" s="38">
        <v>3.2549999999999999</v>
      </c>
      <c r="K2408" s="16">
        <v>14.618</v>
      </c>
      <c r="L2408" s="16">
        <v>25.911000000000001</v>
      </c>
      <c r="M2408" s="16">
        <v>29.245373494371467</v>
      </c>
      <c r="N2408" s="16">
        <f t="shared" si="111"/>
        <v>2.0006412296053813</v>
      </c>
      <c r="O2408" s="16">
        <v>9.1590000000000007</v>
      </c>
      <c r="P2408" s="124">
        <f t="shared" si="112"/>
        <v>0.62655630045149824</v>
      </c>
      <c r="Q2408" s="16">
        <v>731.59199999999998</v>
      </c>
    </row>
    <row r="2409" spans="1:17" x14ac:dyDescent="0.2">
      <c r="A2409" s="39">
        <f t="shared" ref="A2409:A2472" si="113">A2408+1</f>
        <v>44454</v>
      </c>
      <c r="B2409" s="16">
        <v>18.923000000000002</v>
      </c>
      <c r="C2409" s="16">
        <v>95.274000000000001</v>
      </c>
      <c r="D2409" s="16">
        <v>22.884</v>
      </c>
      <c r="E2409" s="16">
        <v>20.54</v>
      </c>
      <c r="F2409" s="16">
        <v>26.96</v>
      </c>
      <c r="G2409" s="16">
        <v>2.5169999999999999</v>
      </c>
      <c r="H2409" s="16">
        <v>9.15</v>
      </c>
      <c r="I2409" s="16">
        <v>104.57599999999999</v>
      </c>
      <c r="J2409" s="38">
        <v>1.518</v>
      </c>
      <c r="K2409" s="16">
        <v>6.7389999999999999</v>
      </c>
      <c r="L2409" s="16">
        <v>25.957000000000001</v>
      </c>
      <c r="M2409" s="16">
        <v>14.265249821367936</v>
      </c>
      <c r="N2409" s="16">
        <f t="shared" si="111"/>
        <v>2.1168199764605928</v>
      </c>
      <c r="O2409" s="16">
        <v>2.722</v>
      </c>
      <c r="P2409" s="124">
        <f t="shared" si="112"/>
        <v>0.403917495177326</v>
      </c>
      <c r="Q2409" s="16">
        <v>731.11300000000006</v>
      </c>
    </row>
    <row r="2410" spans="1:17" x14ac:dyDescent="0.2">
      <c r="A2410" s="39">
        <f t="shared" si="113"/>
        <v>44455</v>
      </c>
      <c r="B2410" s="16">
        <v>0.127</v>
      </c>
      <c r="C2410" s="16">
        <v>87.266000000000005</v>
      </c>
      <c r="D2410" s="16">
        <v>25.187999999999999</v>
      </c>
      <c r="E2410" s="16">
        <v>22.22</v>
      </c>
      <c r="F2410" s="16">
        <v>29.61</v>
      </c>
      <c r="G2410" s="16">
        <v>2.5270000000000001</v>
      </c>
      <c r="H2410" s="16">
        <v>9.02</v>
      </c>
      <c r="I2410" s="16">
        <v>29.942</v>
      </c>
      <c r="J2410" s="38">
        <v>5.0289999999999999</v>
      </c>
      <c r="K2410" s="16">
        <v>22.56</v>
      </c>
      <c r="L2410" s="16">
        <v>25.86</v>
      </c>
      <c r="M2410" s="16">
        <v>45.006899042428458</v>
      </c>
      <c r="N2410" s="16">
        <f t="shared" si="111"/>
        <v>1.9949866596821126</v>
      </c>
      <c r="O2410" s="16">
        <v>12.952999999999999</v>
      </c>
      <c r="P2410" s="124">
        <f t="shared" si="112"/>
        <v>0.57415780141843975</v>
      </c>
      <c r="Q2410" s="16">
        <v>731.26700000000005</v>
      </c>
    </row>
    <row r="2411" spans="1:17" x14ac:dyDescent="0.2">
      <c r="A2411" s="39">
        <f t="shared" si="113"/>
        <v>44456</v>
      </c>
      <c r="B2411" s="16">
        <v>7.62</v>
      </c>
      <c r="C2411" s="16">
        <v>94.153000000000006</v>
      </c>
      <c r="D2411" s="16">
        <v>25.298999999999999</v>
      </c>
      <c r="E2411" s="16">
        <v>23.07</v>
      </c>
      <c r="F2411" s="16">
        <v>30.23</v>
      </c>
      <c r="G2411" s="16">
        <v>3.0419999999999998</v>
      </c>
      <c r="H2411" s="16">
        <v>8.35</v>
      </c>
      <c r="I2411" s="16">
        <v>349.65</v>
      </c>
      <c r="J2411" s="38">
        <v>3.399</v>
      </c>
      <c r="K2411" s="16">
        <v>15.645</v>
      </c>
      <c r="L2411" s="16">
        <v>25.713999999999999</v>
      </c>
      <c r="M2411" s="16">
        <v>31.351633435774968</v>
      </c>
      <c r="N2411" s="16">
        <f t="shared" si="111"/>
        <v>2.0039394973330116</v>
      </c>
      <c r="O2411" s="16">
        <v>9.2629999999999999</v>
      </c>
      <c r="P2411" s="124">
        <f t="shared" si="112"/>
        <v>0.59207414509427936</v>
      </c>
      <c r="Q2411" s="16">
        <v>731.00800000000004</v>
      </c>
    </row>
    <row r="2412" spans="1:17" x14ac:dyDescent="0.2">
      <c r="A2412" s="39">
        <f t="shared" si="113"/>
        <v>44457</v>
      </c>
      <c r="B2412" s="16">
        <v>34.29</v>
      </c>
      <c r="C2412" s="16">
        <v>95.938999999999993</v>
      </c>
      <c r="D2412" s="16">
        <v>23.978000000000002</v>
      </c>
      <c r="E2412" s="16">
        <v>20.68</v>
      </c>
      <c r="F2412" s="16">
        <v>29.6</v>
      </c>
      <c r="G2412" s="16">
        <v>3.3380000000000001</v>
      </c>
      <c r="H2412" s="16">
        <v>9.8000000000000007</v>
      </c>
      <c r="I2412" s="16">
        <v>318.74</v>
      </c>
      <c r="J2412" s="38">
        <v>3.0619999999999998</v>
      </c>
      <c r="K2412" s="16">
        <v>13.855</v>
      </c>
      <c r="L2412" s="16">
        <v>25.684000000000001</v>
      </c>
      <c r="M2412" s="16">
        <v>27.89744661990121</v>
      </c>
      <c r="N2412" s="16">
        <f t="shared" si="111"/>
        <v>2.0135291678023246</v>
      </c>
      <c r="O2412" s="16">
        <v>8.5830000000000002</v>
      </c>
      <c r="P2412" s="124">
        <f t="shared" si="112"/>
        <v>0.61948754962107544</v>
      </c>
      <c r="Q2412" s="16">
        <v>730.4</v>
      </c>
    </row>
    <row r="2413" spans="1:17" x14ac:dyDescent="0.2">
      <c r="A2413" s="39">
        <f t="shared" si="113"/>
        <v>44458</v>
      </c>
      <c r="B2413" s="16">
        <v>3.048</v>
      </c>
      <c r="C2413" s="16">
        <v>96.951999999999998</v>
      </c>
      <c r="D2413" s="16">
        <v>24.016999999999999</v>
      </c>
      <c r="E2413" s="16">
        <v>21.94</v>
      </c>
      <c r="F2413" s="16">
        <v>27.44</v>
      </c>
      <c r="G2413" s="16">
        <v>3.2559999999999998</v>
      </c>
      <c r="H2413" s="16">
        <v>7.76</v>
      </c>
      <c r="I2413" s="16">
        <v>321.75099999999998</v>
      </c>
      <c r="J2413" s="38">
        <v>2.9489999999999998</v>
      </c>
      <c r="K2413" s="16">
        <v>14.727</v>
      </c>
      <c r="L2413" s="16">
        <v>25.709</v>
      </c>
      <c r="M2413" s="16">
        <v>30.034896972283729</v>
      </c>
      <c r="N2413" s="16">
        <f t="shared" si="111"/>
        <v>2.0394443520257846</v>
      </c>
      <c r="O2413" s="16">
        <v>8.4969999999999999</v>
      </c>
      <c r="P2413" s="124">
        <f t="shared" si="112"/>
        <v>0.5769674747063217</v>
      </c>
      <c r="Q2413" s="16">
        <v>730.29200000000003</v>
      </c>
    </row>
    <row r="2414" spans="1:17" x14ac:dyDescent="0.2">
      <c r="A2414" s="39">
        <f t="shared" si="113"/>
        <v>44459</v>
      </c>
      <c r="B2414" s="16">
        <v>0.254</v>
      </c>
      <c r="C2414" s="16">
        <v>95.052999999999997</v>
      </c>
      <c r="D2414" s="16">
        <v>24.81</v>
      </c>
      <c r="E2414" s="16">
        <v>23.38</v>
      </c>
      <c r="F2414" s="16">
        <v>28.78</v>
      </c>
      <c r="G2414" s="16">
        <v>2.3690000000000002</v>
      </c>
      <c r="H2414" s="16">
        <v>7.1</v>
      </c>
      <c r="I2414" s="16">
        <v>334.59100000000001</v>
      </c>
      <c r="J2414" s="38">
        <v>3.1840000000000002</v>
      </c>
      <c r="K2414" s="16">
        <v>14.865</v>
      </c>
      <c r="L2414" s="16">
        <v>25.690999999999999</v>
      </c>
      <c r="M2414" s="16">
        <v>29.957136944912204</v>
      </c>
      <c r="N2414" s="16">
        <f t="shared" si="111"/>
        <v>2.0152799828397043</v>
      </c>
      <c r="O2414" s="16">
        <v>8.7100000000000009</v>
      </c>
      <c r="P2414" s="124">
        <f t="shared" si="112"/>
        <v>0.58594012781701987</v>
      </c>
      <c r="Q2414" s="16">
        <v>730.1</v>
      </c>
    </row>
    <row r="2415" spans="1:17" x14ac:dyDescent="0.2">
      <c r="A2415" s="39">
        <f t="shared" si="113"/>
        <v>44460</v>
      </c>
      <c r="B2415" s="16">
        <v>0.38100000000000001</v>
      </c>
      <c r="C2415" s="16">
        <v>94.65</v>
      </c>
      <c r="D2415" s="16">
        <v>24.61</v>
      </c>
      <c r="E2415" s="16">
        <v>23.04</v>
      </c>
      <c r="F2415" s="16">
        <v>30.74</v>
      </c>
      <c r="G2415" s="16">
        <v>2.2629999999999999</v>
      </c>
      <c r="H2415" s="16">
        <v>8.1300000000000008</v>
      </c>
      <c r="I2415" s="16">
        <v>320.27199999999999</v>
      </c>
      <c r="J2415" s="38">
        <v>3.6659999999999999</v>
      </c>
      <c r="K2415" s="16">
        <v>16.454000000000001</v>
      </c>
      <c r="L2415" s="16">
        <v>25.690999999999999</v>
      </c>
      <c r="M2415" s="16">
        <v>32.953489999628481</v>
      </c>
      <c r="N2415" s="16">
        <f t="shared" si="111"/>
        <v>2.0027646772595404</v>
      </c>
      <c r="O2415" s="16">
        <v>10.461</v>
      </c>
      <c r="P2415" s="124">
        <f t="shared" si="112"/>
        <v>0.63577245654552084</v>
      </c>
      <c r="Q2415" s="16">
        <v>730.35400000000004</v>
      </c>
    </row>
    <row r="2416" spans="1:17" x14ac:dyDescent="0.2">
      <c r="A2416" s="39">
        <f t="shared" si="113"/>
        <v>44461</v>
      </c>
      <c r="B2416" s="16">
        <v>8.254999999999999</v>
      </c>
      <c r="C2416" s="16">
        <v>96.971000000000004</v>
      </c>
      <c r="D2416" s="16">
        <v>23.376000000000001</v>
      </c>
      <c r="E2416" s="16">
        <v>21.74</v>
      </c>
      <c r="F2416" s="16">
        <v>27.34</v>
      </c>
      <c r="G2416" s="16">
        <v>2.4369999999999998</v>
      </c>
      <c r="H2416" s="16">
        <v>9.09</v>
      </c>
      <c r="I2416" s="16">
        <v>323.88499999999999</v>
      </c>
      <c r="J2416" s="38">
        <v>2.5329999999999999</v>
      </c>
      <c r="K2416" s="16">
        <v>12.821</v>
      </c>
      <c r="L2416" s="16">
        <v>25.699000000000002</v>
      </c>
      <c r="M2416" s="16">
        <v>26.45266531133819</v>
      </c>
      <c r="N2416" s="16">
        <f t="shared" si="111"/>
        <v>2.0632294915636993</v>
      </c>
      <c r="O2416" s="16">
        <v>7.9790000000000001</v>
      </c>
      <c r="P2416" s="124">
        <f t="shared" si="112"/>
        <v>0.62233835114265657</v>
      </c>
      <c r="Q2416" s="16">
        <v>730.42899999999997</v>
      </c>
    </row>
    <row r="2417" spans="1:17" x14ac:dyDescent="0.2">
      <c r="A2417" s="39">
        <f t="shared" si="113"/>
        <v>44462</v>
      </c>
      <c r="B2417" s="16">
        <v>0.127</v>
      </c>
      <c r="C2417" s="16">
        <v>91.058000000000007</v>
      </c>
      <c r="D2417" s="16">
        <v>24.106000000000002</v>
      </c>
      <c r="E2417" s="16">
        <v>21.84</v>
      </c>
      <c r="F2417" s="16">
        <v>28.5</v>
      </c>
      <c r="G2417" s="16">
        <v>1.9339999999999999</v>
      </c>
      <c r="H2417" s="16">
        <v>6.76</v>
      </c>
      <c r="I2417" s="16">
        <v>303.572</v>
      </c>
      <c r="J2417" s="38">
        <v>3.5179999999999998</v>
      </c>
      <c r="K2417" s="16">
        <v>16.346</v>
      </c>
      <c r="L2417" s="16">
        <v>25.707999999999998</v>
      </c>
      <c r="M2417" s="16">
        <v>33.271701311638857</v>
      </c>
      <c r="N2417" s="16">
        <f t="shared" si="111"/>
        <v>2.035464414024156</v>
      </c>
      <c r="O2417" s="16">
        <v>10.076000000000001</v>
      </c>
      <c r="P2417" s="124">
        <f t="shared" si="112"/>
        <v>0.6164199192462988</v>
      </c>
      <c r="Q2417" s="16">
        <v>730.279</v>
      </c>
    </row>
    <row r="2418" spans="1:17" x14ac:dyDescent="0.2">
      <c r="A2418" s="39">
        <f t="shared" si="113"/>
        <v>44463</v>
      </c>
      <c r="B2418" s="16">
        <v>0.254</v>
      </c>
      <c r="C2418" s="16">
        <v>97.045000000000002</v>
      </c>
      <c r="D2418" s="16">
        <v>23.433</v>
      </c>
      <c r="E2418" s="16">
        <v>21.77</v>
      </c>
      <c r="F2418" s="16">
        <v>25.83</v>
      </c>
      <c r="G2418" s="16">
        <v>2.2130000000000001</v>
      </c>
      <c r="H2418" s="16">
        <v>5.41</v>
      </c>
      <c r="I2418" s="16">
        <v>344.74400000000003</v>
      </c>
      <c r="J2418" s="38">
        <v>1.3540000000000001</v>
      </c>
      <c r="K2418" s="16">
        <v>6.43</v>
      </c>
      <c r="L2418" s="16">
        <v>25.594999999999999</v>
      </c>
      <c r="M2418" s="16">
        <v>13.747195239012722</v>
      </c>
      <c r="N2418" s="16">
        <f t="shared" si="111"/>
        <v>2.137977486627173</v>
      </c>
      <c r="O2418" s="16">
        <v>2.6190000000000002</v>
      </c>
      <c r="P2418" s="124">
        <f t="shared" si="112"/>
        <v>0.40730948678071544</v>
      </c>
      <c r="Q2418" s="16">
        <v>730.45799999999997</v>
      </c>
    </row>
    <row r="2419" spans="1:17" x14ac:dyDescent="0.2">
      <c r="A2419" s="39">
        <f t="shared" si="113"/>
        <v>44464</v>
      </c>
      <c r="B2419" s="16">
        <v>1.524</v>
      </c>
      <c r="C2419" s="16">
        <v>96.506</v>
      </c>
      <c r="D2419" s="16">
        <v>24.324999999999999</v>
      </c>
      <c r="E2419" s="16">
        <v>22.46</v>
      </c>
      <c r="F2419" s="16">
        <v>28.5</v>
      </c>
      <c r="G2419" s="16">
        <v>3.419</v>
      </c>
      <c r="H2419" s="16">
        <v>9.49</v>
      </c>
      <c r="I2419" s="16">
        <v>328.10700000000003</v>
      </c>
      <c r="J2419" s="38">
        <v>3.6150000000000002</v>
      </c>
      <c r="K2419" s="16">
        <v>17.734000000000002</v>
      </c>
      <c r="L2419" s="16">
        <v>25.477</v>
      </c>
      <c r="M2419" s="16">
        <v>35.398783660371848</v>
      </c>
      <c r="N2419" s="16">
        <f t="shared" si="111"/>
        <v>1.9960969696837625</v>
      </c>
      <c r="O2419" s="16">
        <v>11.95</v>
      </c>
      <c r="P2419" s="124">
        <f t="shared" si="112"/>
        <v>0.6738468478628622</v>
      </c>
      <c r="Q2419" s="16">
        <v>730.39599999999996</v>
      </c>
    </row>
    <row r="2420" spans="1:17" x14ac:dyDescent="0.2">
      <c r="A2420" s="39">
        <f t="shared" si="113"/>
        <v>44465</v>
      </c>
      <c r="B2420" s="16">
        <v>7.7469999999999999</v>
      </c>
      <c r="C2420" s="16">
        <v>95.566999999999993</v>
      </c>
      <c r="D2420" s="16">
        <v>24.686</v>
      </c>
      <c r="E2420" s="16">
        <v>22.8</v>
      </c>
      <c r="F2420" s="16">
        <v>29.87</v>
      </c>
      <c r="G2420" s="16">
        <v>2.7679999999999998</v>
      </c>
      <c r="H2420" s="16">
        <v>9.6</v>
      </c>
      <c r="I2420" s="16">
        <v>329.03300000000002</v>
      </c>
      <c r="J2420" s="38">
        <v>2.7040000000000002</v>
      </c>
      <c r="K2420" s="16">
        <v>12.116</v>
      </c>
      <c r="L2420" s="16">
        <v>25.37</v>
      </c>
      <c r="M2420" s="16">
        <v>24.512639028448937</v>
      </c>
      <c r="N2420" s="16">
        <f t="shared" si="111"/>
        <v>2.0231626797993512</v>
      </c>
      <c r="O2420" s="16">
        <v>7.7519999999999998</v>
      </c>
      <c r="P2420" s="124">
        <f t="shared" si="112"/>
        <v>0.63981512050181577</v>
      </c>
      <c r="Q2420" s="16">
        <v>730.67499999999995</v>
      </c>
    </row>
    <row r="2421" spans="1:17" x14ac:dyDescent="0.2">
      <c r="A2421" s="39">
        <f t="shared" si="113"/>
        <v>44466</v>
      </c>
      <c r="B2421" s="16">
        <v>11.176</v>
      </c>
      <c r="C2421" s="16">
        <v>99.265000000000001</v>
      </c>
      <c r="D2421" s="16">
        <v>24.114000000000001</v>
      </c>
      <c r="E2421" s="16">
        <v>22.15</v>
      </c>
      <c r="F2421" s="16">
        <v>27.3</v>
      </c>
      <c r="G2421" s="16">
        <v>2.8839999999999999</v>
      </c>
      <c r="H2421" s="16">
        <v>9.92</v>
      </c>
      <c r="I2421" s="16">
        <v>308.81700000000001</v>
      </c>
      <c r="J2421" s="38">
        <v>1.522</v>
      </c>
      <c r="K2421" s="16">
        <v>7.74</v>
      </c>
      <c r="L2421" s="16">
        <v>25.321999999999999</v>
      </c>
      <c r="M2421" s="16">
        <v>15.669855115789</v>
      </c>
      <c r="N2421" s="16">
        <f t="shared" si="111"/>
        <v>2.024529084727261</v>
      </c>
      <c r="O2421" s="16">
        <v>5.1059999999999999</v>
      </c>
      <c r="P2421" s="124">
        <f t="shared" si="112"/>
        <v>0.65968992248062008</v>
      </c>
      <c r="Q2421" s="16">
        <v>730.85</v>
      </c>
    </row>
    <row r="2422" spans="1:17" x14ac:dyDescent="0.2">
      <c r="A2422" s="39">
        <f t="shared" si="113"/>
        <v>44467</v>
      </c>
      <c r="B2422" s="16">
        <v>0.127</v>
      </c>
      <c r="C2422" s="16">
        <v>97.61</v>
      </c>
      <c r="D2422" s="16">
        <v>23.638999999999999</v>
      </c>
      <c r="E2422" s="16">
        <v>22.56</v>
      </c>
      <c r="F2422" s="16">
        <v>27.68</v>
      </c>
      <c r="G2422" s="16">
        <v>2.169</v>
      </c>
      <c r="H2422" s="16">
        <v>7.7</v>
      </c>
      <c r="I2422" s="16">
        <v>307.99700000000001</v>
      </c>
      <c r="J2422" s="38">
        <v>1.7809999999999999</v>
      </c>
      <c r="K2422" s="16">
        <v>8.3330000000000002</v>
      </c>
      <c r="L2422" s="16">
        <v>25.332000000000001</v>
      </c>
      <c r="M2422" s="16">
        <v>17.157836439558427</v>
      </c>
      <c r="N2422" s="16">
        <f t="shared" si="111"/>
        <v>2.0590227336563576</v>
      </c>
      <c r="O2422" s="16">
        <v>4.5060000000000002</v>
      </c>
      <c r="P2422" s="124">
        <f t="shared" si="112"/>
        <v>0.54074162966518657</v>
      </c>
      <c r="Q2422" s="16">
        <v>730.6</v>
      </c>
    </row>
    <row r="2423" spans="1:17" x14ac:dyDescent="0.2">
      <c r="A2423" s="39">
        <f t="shared" si="113"/>
        <v>44468</v>
      </c>
      <c r="B2423" s="16">
        <v>0.127</v>
      </c>
      <c r="C2423" s="16">
        <v>95.736999999999995</v>
      </c>
      <c r="D2423" s="16">
        <v>23.881</v>
      </c>
      <c r="E2423" s="16">
        <v>22.7</v>
      </c>
      <c r="F2423" s="16">
        <v>27.78</v>
      </c>
      <c r="G2423" s="16">
        <v>1.5329999999999999</v>
      </c>
      <c r="H2423" s="16">
        <v>7.04</v>
      </c>
      <c r="I2423" s="16">
        <v>238.56299999999999</v>
      </c>
      <c r="J2423" s="38">
        <v>2.5880000000000001</v>
      </c>
      <c r="K2423" s="16">
        <v>12.183</v>
      </c>
      <c r="L2423" s="16">
        <v>25.346</v>
      </c>
      <c r="M2423" s="16">
        <v>24.788773525648278</v>
      </c>
      <c r="N2423" s="16">
        <f t="shared" si="111"/>
        <v>2.0347019228144365</v>
      </c>
      <c r="O2423" s="16">
        <v>6.17</v>
      </c>
      <c r="P2423" s="124">
        <f t="shared" si="112"/>
        <v>0.50644340474431582</v>
      </c>
      <c r="Q2423" s="16">
        <v>730.76300000000003</v>
      </c>
    </row>
    <row r="2424" spans="1:17" x14ac:dyDescent="0.2">
      <c r="A2424" s="39">
        <f t="shared" si="113"/>
        <v>44469</v>
      </c>
      <c r="B2424" s="16">
        <v>31.622999999999998</v>
      </c>
      <c r="C2424" s="16">
        <v>92.686999999999998</v>
      </c>
      <c r="D2424" s="16">
        <v>23.923999999999999</v>
      </c>
      <c r="E2424" s="16">
        <v>21.74</v>
      </c>
      <c r="F2424" s="16">
        <v>30.02</v>
      </c>
      <c r="G2424" s="16">
        <v>1.3169999999999999</v>
      </c>
      <c r="H2424" s="16">
        <v>8.3699999999999992</v>
      </c>
      <c r="I2424" s="16">
        <v>167.16300000000001</v>
      </c>
      <c r="J2424" s="38">
        <v>3.0259999999999998</v>
      </c>
      <c r="K2424" s="16">
        <v>13.521000000000001</v>
      </c>
      <c r="L2424" s="16">
        <v>25.305</v>
      </c>
      <c r="M2424" s="16">
        <v>27.167625563004197</v>
      </c>
      <c r="N2424" s="16">
        <f t="shared" si="111"/>
        <v>2.0092911443683303</v>
      </c>
      <c r="O2424" s="16">
        <v>7.5650000000000004</v>
      </c>
      <c r="P2424" s="124">
        <f t="shared" si="112"/>
        <v>0.55950003697951334</v>
      </c>
      <c r="Q2424" s="16">
        <v>730.654</v>
      </c>
    </row>
    <row r="2425" spans="1:17" x14ac:dyDescent="0.2">
      <c r="A2425" s="39">
        <f t="shared" si="113"/>
        <v>44470</v>
      </c>
      <c r="B2425" s="16">
        <v>3.9370000000000003</v>
      </c>
      <c r="C2425" s="16">
        <v>93.801000000000002</v>
      </c>
      <c r="D2425" s="16">
        <v>24.023</v>
      </c>
      <c r="E2425" s="16">
        <v>22.56</v>
      </c>
      <c r="F2425" s="16">
        <v>28.06</v>
      </c>
      <c r="G2425" s="16">
        <v>2.093</v>
      </c>
      <c r="H2425" s="16">
        <v>8.2899999999999991</v>
      </c>
      <c r="I2425" s="16">
        <v>3.8159999999999998</v>
      </c>
      <c r="J2425" s="38">
        <v>2.2440000000000002</v>
      </c>
      <c r="K2425" s="16">
        <v>10.177</v>
      </c>
      <c r="L2425" s="16">
        <v>25.234999999999999</v>
      </c>
      <c r="M2425" s="16">
        <v>20.446912797313303</v>
      </c>
      <c r="N2425" s="16">
        <f t="shared" si="111"/>
        <v>2.0091296843188862</v>
      </c>
      <c r="O2425" s="16">
        <v>4.2279999999999998</v>
      </c>
      <c r="P2425" s="124">
        <f t="shared" si="112"/>
        <v>0.41544659526383021</v>
      </c>
      <c r="Q2425" s="16">
        <v>730.26300000000003</v>
      </c>
    </row>
    <row r="2426" spans="1:17" x14ac:dyDescent="0.2">
      <c r="A2426" s="39">
        <f t="shared" si="113"/>
        <v>44471</v>
      </c>
      <c r="B2426" s="16">
        <v>0.127</v>
      </c>
      <c r="C2426" s="16">
        <v>94.462000000000003</v>
      </c>
      <c r="D2426" s="16">
        <v>24.352</v>
      </c>
      <c r="E2426" s="16">
        <v>22.22</v>
      </c>
      <c r="F2426" s="16">
        <v>28.2</v>
      </c>
      <c r="G2426" s="16">
        <v>2.528</v>
      </c>
      <c r="H2426" s="16">
        <v>7.55</v>
      </c>
      <c r="I2426" s="16">
        <v>343.351</v>
      </c>
      <c r="J2426" s="38">
        <v>3.3809999999999998</v>
      </c>
      <c r="K2426" s="16">
        <v>15.643000000000001</v>
      </c>
      <c r="L2426" s="16">
        <v>25.135999999999999</v>
      </c>
      <c r="M2426" s="16">
        <v>31.28925261381692</v>
      </c>
      <c r="N2426" s="16">
        <f t="shared" si="111"/>
        <v>2.000207927751513</v>
      </c>
      <c r="O2426" s="16">
        <v>9.4830000000000005</v>
      </c>
      <c r="P2426" s="124">
        <f t="shared" si="112"/>
        <v>0.60621364188454896</v>
      </c>
      <c r="Q2426" s="16">
        <v>729.67499999999995</v>
      </c>
    </row>
    <row r="2427" spans="1:17" x14ac:dyDescent="0.2">
      <c r="A2427" s="39">
        <f t="shared" si="113"/>
        <v>44472</v>
      </c>
      <c r="B2427" s="16">
        <v>0</v>
      </c>
      <c r="C2427" s="16">
        <v>95.878</v>
      </c>
      <c r="D2427" s="16">
        <v>24.091000000000001</v>
      </c>
      <c r="E2427" s="16">
        <v>22.39</v>
      </c>
      <c r="F2427" s="16">
        <v>26.62</v>
      </c>
      <c r="G2427" s="16">
        <v>3.0449999999999999</v>
      </c>
      <c r="H2427" s="16">
        <v>7.49</v>
      </c>
      <c r="I2427" s="16">
        <v>324.71300000000002</v>
      </c>
      <c r="J2427" s="38">
        <v>3.1240000000000001</v>
      </c>
      <c r="K2427" s="16">
        <v>15.327</v>
      </c>
      <c r="L2427" s="16">
        <v>25.113</v>
      </c>
      <c r="M2427" s="16">
        <v>30.582932365192189</v>
      </c>
      <c r="N2427" s="16">
        <f t="shared" si="111"/>
        <v>1.9953632390678011</v>
      </c>
      <c r="O2427" s="16">
        <v>8.7159999999999993</v>
      </c>
      <c r="P2427" s="124">
        <f t="shared" si="112"/>
        <v>0.56866966790630913</v>
      </c>
      <c r="Q2427" s="16">
        <v>728.55</v>
      </c>
    </row>
    <row r="2428" spans="1:17" x14ac:dyDescent="0.2">
      <c r="A2428" s="39">
        <f t="shared" si="113"/>
        <v>44473</v>
      </c>
      <c r="B2428" s="16">
        <v>0.127</v>
      </c>
      <c r="C2428" s="16">
        <v>91.38</v>
      </c>
      <c r="D2428" s="16">
        <v>24.550999999999998</v>
      </c>
      <c r="E2428" s="16">
        <v>21.94</v>
      </c>
      <c r="F2428" s="16">
        <v>28.65</v>
      </c>
      <c r="G2428" s="16">
        <v>2.927</v>
      </c>
      <c r="H2428" s="16">
        <v>7.47</v>
      </c>
      <c r="I2428" s="16">
        <v>324.12400000000002</v>
      </c>
      <c r="J2428" s="38">
        <v>3.9990000000000001</v>
      </c>
      <c r="K2428" s="16">
        <v>18.422999999999998</v>
      </c>
      <c r="L2428" s="16">
        <v>25.033000000000001</v>
      </c>
      <c r="M2428" s="120">
        <v>36.499606447861467</v>
      </c>
      <c r="N2428" s="16">
        <f t="shared" si="111"/>
        <v>1.9811977662629034</v>
      </c>
      <c r="O2428" s="16">
        <v>10.920999999999999</v>
      </c>
      <c r="P2428" s="124">
        <f t="shared" si="112"/>
        <v>0.59279161917168754</v>
      </c>
      <c r="Q2428" s="16">
        <v>728.55799999999999</v>
      </c>
    </row>
    <row r="2429" spans="1:17" x14ac:dyDescent="0.2">
      <c r="A2429" s="39">
        <f t="shared" si="113"/>
        <v>44474</v>
      </c>
      <c r="B2429" s="16">
        <v>0</v>
      </c>
      <c r="C2429" s="16">
        <v>94.938000000000002</v>
      </c>
      <c r="D2429" s="16">
        <v>24.838999999999999</v>
      </c>
      <c r="E2429" s="16">
        <v>23.04</v>
      </c>
      <c r="F2429" s="16">
        <v>28.4</v>
      </c>
      <c r="G2429" s="16">
        <v>2.605</v>
      </c>
      <c r="H2429" s="16">
        <v>7.33</v>
      </c>
      <c r="I2429" s="16">
        <v>314.46699999999998</v>
      </c>
      <c r="J2429" s="38">
        <v>2.8580000000000001</v>
      </c>
      <c r="K2429" s="16">
        <v>13.52</v>
      </c>
      <c r="L2429" s="16">
        <v>24.920999999999999</v>
      </c>
      <c r="M2429" s="120">
        <v>27.145593555248929</v>
      </c>
      <c r="N2429" s="16">
        <f t="shared" si="111"/>
        <v>2.0078101742048027</v>
      </c>
      <c r="O2429" s="16">
        <v>7.1580000000000004</v>
      </c>
      <c r="P2429" s="124">
        <f t="shared" si="112"/>
        <v>0.5294378698224852</v>
      </c>
      <c r="Q2429" s="16">
        <v>729.00800000000004</v>
      </c>
    </row>
    <row r="2430" spans="1:17" x14ac:dyDescent="0.2">
      <c r="A2430" s="39">
        <f t="shared" si="113"/>
        <v>44475</v>
      </c>
      <c r="B2430" s="16">
        <v>0.127</v>
      </c>
      <c r="C2430" s="16">
        <v>98.052999999999997</v>
      </c>
      <c r="D2430" s="16">
        <v>24.359000000000002</v>
      </c>
      <c r="E2430" s="16">
        <v>23.28</v>
      </c>
      <c r="F2430" s="16">
        <v>27.3</v>
      </c>
      <c r="G2430" s="16">
        <v>2.327</v>
      </c>
      <c r="H2430" s="16">
        <v>6.76</v>
      </c>
      <c r="I2430" s="16">
        <v>297.97000000000003</v>
      </c>
      <c r="J2430" s="38">
        <v>1.778</v>
      </c>
      <c r="K2430" s="16">
        <v>8.4160000000000004</v>
      </c>
      <c r="L2430" s="16">
        <v>24.873000000000001</v>
      </c>
      <c r="M2430" s="120">
        <v>17.135804431803159</v>
      </c>
      <c r="N2430" s="16">
        <f t="shared" si="111"/>
        <v>2.0360984353378275</v>
      </c>
      <c r="O2430" s="16">
        <v>4.7889999999999997</v>
      </c>
      <c r="P2430" s="124">
        <f t="shared" si="112"/>
        <v>0.56903517110266155</v>
      </c>
      <c r="Q2430" s="16">
        <v>729.19200000000001</v>
      </c>
    </row>
    <row r="2431" spans="1:17" x14ac:dyDescent="0.2">
      <c r="A2431" s="39">
        <f t="shared" si="113"/>
        <v>44476</v>
      </c>
      <c r="B2431" s="16">
        <v>18.161000000000001</v>
      </c>
      <c r="C2431" s="16">
        <v>97.132000000000005</v>
      </c>
      <c r="D2431" s="16">
        <v>24.558</v>
      </c>
      <c r="E2431" s="16">
        <v>23.11</v>
      </c>
      <c r="F2431" s="16">
        <v>28.54</v>
      </c>
      <c r="G2431" s="16">
        <v>1.524</v>
      </c>
      <c r="H2431" s="16">
        <v>7.88</v>
      </c>
      <c r="I2431" s="16">
        <v>306.69900000000001</v>
      </c>
      <c r="J2431" s="38">
        <v>2.0259999999999998</v>
      </c>
      <c r="K2431" s="16">
        <v>9.0050000000000008</v>
      </c>
      <c r="L2431" s="16">
        <v>24.779</v>
      </c>
      <c r="M2431" s="120">
        <v>18.09277116865545</v>
      </c>
      <c r="N2431" s="16">
        <f t="shared" si="111"/>
        <v>2.0091916900228148</v>
      </c>
      <c r="O2431" s="16">
        <v>5.5419999999999998</v>
      </c>
      <c r="P2431" s="124">
        <f t="shared" si="112"/>
        <v>0.61543586896168789</v>
      </c>
      <c r="Q2431" s="16">
        <v>729.11300000000006</v>
      </c>
    </row>
    <row r="2432" spans="1:17" x14ac:dyDescent="0.2">
      <c r="A2432" s="39">
        <f t="shared" si="113"/>
        <v>44477</v>
      </c>
      <c r="B2432" s="16">
        <v>26.797000000000001</v>
      </c>
      <c r="C2432" s="16">
        <v>97.200999999999993</v>
      </c>
      <c r="D2432" s="16">
        <v>23.870999999999999</v>
      </c>
      <c r="E2432" s="16">
        <v>21.33</v>
      </c>
      <c r="F2432" s="16">
        <v>28.12</v>
      </c>
      <c r="G2432" s="16">
        <v>1.847</v>
      </c>
      <c r="H2432" s="16">
        <v>10.92</v>
      </c>
      <c r="I2432" s="16">
        <v>289.75299999999999</v>
      </c>
      <c r="J2432" s="38">
        <v>2.2250000000000001</v>
      </c>
      <c r="K2432" s="16">
        <v>10.388999999999999</v>
      </c>
      <c r="L2432" s="16">
        <v>24.744</v>
      </c>
      <c r="M2432" s="120">
        <v>20.810916125442475</v>
      </c>
      <c r="N2432" s="16">
        <f t="shared" si="111"/>
        <v>2.0031683632151771</v>
      </c>
      <c r="O2432" s="16">
        <v>6.6130000000000004</v>
      </c>
      <c r="P2432" s="124">
        <f t="shared" si="112"/>
        <v>0.63653864664549054</v>
      </c>
      <c r="Q2432" s="16">
        <v>729.529</v>
      </c>
    </row>
    <row r="2433" spans="1:17" x14ac:dyDescent="0.2">
      <c r="A2433" s="39">
        <f t="shared" si="113"/>
        <v>44478</v>
      </c>
      <c r="B2433" s="16">
        <v>0.63500000000000001</v>
      </c>
      <c r="C2433" s="16">
        <v>97.218000000000004</v>
      </c>
      <c r="D2433" s="16">
        <v>23.959</v>
      </c>
      <c r="E2433" s="16">
        <v>21.88</v>
      </c>
      <c r="F2433" s="16">
        <v>28.74</v>
      </c>
      <c r="G2433" s="16">
        <v>2.38</v>
      </c>
      <c r="H2433" s="16">
        <v>6.51</v>
      </c>
      <c r="I2433" s="16">
        <v>312.49099999999999</v>
      </c>
      <c r="J2433" s="38">
        <v>2.5670000000000002</v>
      </c>
      <c r="K2433" s="16">
        <v>12.561</v>
      </c>
      <c r="L2433" s="16">
        <v>24.725000000000001</v>
      </c>
      <c r="M2433" s="120">
        <v>24.983346394137929</v>
      </c>
      <c r="N2433" s="16">
        <f t="shared" si="111"/>
        <v>1.9889615790253903</v>
      </c>
      <c r="O2433" s="16">
        <v>7.8949999999999996</v>
      </c>
      <c r="P2433" s="124">
        <f t="shared" si="112"/>
        <v>0.62853276013056281</v>
      </c>
      <c r="Q2433" s="16">
        <v>729.971</v>
      </c>
    </row>
    <row r="2434" spans="1:17" x14ac:dyDescent="0.2">
      <c r="A2434" s="39">
        <f t="shared" si="113"/>
        <v>44479</v>
      </c>
      <c r="B2434" s="16">
        <v>45.973999999999997</v>
      </c>
      <c r="C2434" s="16">
        <v>97.478999999999999</v>
      </c>
      <c r="D2434" s="16">
        <v>23.742000000000001</v>
      </c>
      <c r="E2434" s="16">
        <v>21.5</v>
      </c>
      <c r="F2434" s="16">
        <v>28.74</v>
      </c>
      <c r="G2434" s="16">
        <v>1.4650000000000001</v>
      </c>
      <c r="H2434" s="16">
        <v>6.29</v>
      </c>
      <c r="I2434" s="16">
        <v>276.005</v>
      </c>
      <c r="J2434" s="38">
        <v>1.8080000000000001</v>
      </c>
      <c r="K2434" s="16">
        <v>8.3350000000000009</v>
      </c>
      <c r="L2434" s="16">
        <v>24.690999999999999</v>
      </c>
      <c r="M2434" s="120">
        <v>16.920236355923198</v>
      </c>
      <c r="N2434" s="16">
        <f t="shared" si="111"/>
        <v>2.0300223582391355</v>
      </c>
      <c r="O2434" s="16">
        <v>4.7460000000000004</v>
      </c>
      <c r="P2434" s="124">
        <f t="shared" si="112"/>
        <v>0.5694061187762447</v>
      </c>
      <c r="Q2434" s="16">
        <v>730.16300000000001</v>
      </c>
    </row>
    <row r="2435" spans="1:17" x14ac:dyDescent="0.2">
      <c r="A2435" s="39">
        <f t="shared" si="113"/>
        <v>44480</v>
      </c>
      <c r="B2435" s="16">
        <v>6.6039999999999992</v>
      </c>
      <c r="C2435" s="16">
        <v>91.94</v>
      </c>
      <c r="D2435" s="16">
        <v>24.83</v>
      </c>
      <c r="E2435" s="16">
        <v>22.18</v>
      </c>
      <c r="F2435" s="16">
        <v>29.75</v>
      </c>
      <c r="G2435" s="16">
        <v>1.883</v>
      </c>
      <c r="H2435" s="16">
        <v>7.45</v>
      </c>
      <c r="I2435" s="16">
        <v>14.013</v>
      </c>
      <c r="J2435" s="38">
        <v>3.9169999999999998</v>
      </c>
      <c r="K2435" s="16">
        <v>18.173999999999999</v>
      </c>
      <c r="L2435" s="16">
        <v>24.635999999999999</v>
      </c>
      <c r="M2435" s="120">
        <v>36.335100789955476</v>
      </c>
      <c r="N2435" s="16">
        <f t="shared" si="111"/>
        <v>1.9992902382499986</v>
      </c>
      <c r="O2435" s="16">
        <v>9.3859999999999992</v>
      </c>
      <c r="P2435" s="124">
        <f t="shared" si="112"/>
        <v>0.51645207439198848</v>
      </c>
      <c r="Q2435" s="16">
        <v>730.154</v>
      </c>
    </row>
    <row r="2436" spans="1:17" x14ac:dyDescent="0.2">
      <c r="A2436" s="39">
        <f t="shared" si="113"/>
        <v>44481</v>
      </c>
      <c r="B2436" s="16">
        <v>0</v>
      </c>
      <c r="C2436" s="16">
        <v>96.45</v>
      </c>
      <c r="D2436" s="16">
        <v>24.343</v>
      </c>
      <c r="E2436" s="16">
        <v>22.87</v>
      </c>
      <c r="F2436" s="16">
        <v>28.06</v>
      </c>
      <c r="G2436" s="16">
        <v>1.296</v>
      </c>
      <c r="H2436" s="16">
        <v>6.33</v>
      </c>
      <c r="I2436" s="16">
        <v>325.471</v>
      </c>
      <c r="J2436" s="38">
        <v>1.859</v>
      </c>
      <c r="K2436" s="16">
        <v>8.3960000000000008</v>
      </c>
      <c r="L2436" s="16">
        <v>24.54</v>
      </c>
      <c r="M2436" s="120">
        <v>17.185743649381763</v>
      </c>
      <c r="N2436" s="16">
        <f t="shared" si="111"/>
        <v>2.0468965756767226</v>
      </c>
      <c r="O2436" s="16">
        <v>4.1349999999999998</v>
      </c>
      <c r="P2436" s="124">
        <f t="shared" si="112"/>
        <v>0.492496426869938</v>
      </c>
      <c r="Q2436" s="16">
        <v>730.17499999999995</v>
      </c>
    </row>
    <row r="2437" spans="1:17" x14ac:dyDescent="0.2">
      <c r="A2437" s="39">
        <f t="shared" si="113"/>
        <v>44482</v>
      </c>
      <c r="B2437" s="16">
        <v>0.76200000000000001</v>
      </c>
      <c r="C2437" s="16">
        <v>94.67</v>
      </c>
      <c r="D2437" s="16">
        <v>24.356000000000002</v>
      </c>
      <c r="E2437" s="16">
        <v>22.7</v>
      </c>
      <c r="F2437" s="16">
        <v>29.99</v>
      </c>
      <c r="G2437" s="16">
        <v>1.488</v>
      </c>
      <c r="H2437" s="16">
        <v>6.57</v>
      </c>
      <c r="I2437" s="16">
        <v>279.01900000000001</v>
      </c>
      <c r="J2437" s="38">
        <v>2.3420000000000001</v>
      </c>
      <c r="K2437" s="16">
        <v>10.505000000000001</v>
      </c>
      <c r="L2437" s="16">
        <v>24.501999999999999</v>
      </c>
      <c r="M2437" s="120">
        <v>21.215786667956905</v>
      </c>
      <c r="N2437" s="16">
        <f t="shared" si="111"/>
        <v>2.0195894019949456</v>
      </c>
      <c r="O2437" s="16">
        <v>5.5640000000000001</v>
      </c>
      <c r="P2437" s="124">
        <f t="shared" si="112"/>
        <v>0.52965254640647308</v>
      </c>
      <c r="Q2437" s="16">
        <v>729.83799999999997</v>
      </c>
    </row>
    <row r="2438" spans="1:17" x14ac:dyDescent="0.2">
      <c r="A2438" s="39">
        <f t="shared" si="113"/>
        <v>44483</v>
      </c>
      <c r="B2438" s="16">
        <v>4.5720000000000001</v>
      </c>
      <c r="C2438" s="16">
        <v>95.179000000000002</v>
      </c>
      <c r="D2438" s="16">
        <v>24.576000000000001</v>
      </c>
      <c r="E2438" s="16">
        <v>22.87</v>
      </c>
      <c r="F2438" s="16">
        <v>28.47</v>
      </c>
      <c r="G2438" s="16">
        <v>2.157</v>
      </c>
      <c r="H2438" s="16">
        <v>6.9</v>
      </c>
      <c r="I2438" s="16">
        <v>316.54500000000002</v>
      </c>
      <c r="J2438" s="38">
        <v>2.4980000000000002</v>
      </c>
      <c r="K2438" s="16">
        <v>11.532</v>
      </c>
      <c r="L2438" s="16">
        <v>24.388000000000002</v>
      </c>
      <c r="M2438" s="120">
        <v>22.983876890324662</v>
      </c>
      <c r="N2438" s="16">
        <f t="shared" si="111"/>
        <v>1.9930521063410218</v>
      </c>
      <c r="O2438" s="16">
        <v>6.6150000000000002</v>
      </c>
      <c r="P2438" s="124">
        <f t="shared" si="112"/>
        <v>0.57362122788761705</v>
      </c>
      <c r="Q2438" s="16">
        <v>729.44200000000001</v>
      </c>
    </row>
    <row r="2439" spans="1:17" x14ac:dyDescent="0.2">
      <c r="A2439" s="39">
        <f t="shared" si="113"/>
        <v>44484</v>
      </c>
      <c r="B2439" s="16">
        <v>20.067</v>
      </c>
      <c r="C2439" s="16">
        <v>95.995999999999995</v>
      </c>
      <c r="D2439" s="16">
        <v>24.44</v>
      </c>
      <c r="E2439" s="16">
        <v>22.22</v>
      </c>
      <c r="F2439" s="16">
        <v>29.23</v>
      </c>
      <c r="G2439" s="16">
        <v>1.6060000000000001</v>
      </c>
      <c r="H2439" s="16">
        <v>8.0399999999999991</v>
      </c>
      <c r="I2439" s="16">
        <v>301.76400000000001</v>
      </c>
      <c r="J2439" s="38">
        <v>2.665</v>
      </c>
      <c r="K2439" s="16">
        <v>12.147</v>
      </c>
      <c r="L2439" s="16">
        <v>24.315999999999999</v>
      </c>
      <c r="M2439" s="120">
        <v>24.474191014915238</v>
      </c>
      <c r="N2439" s="16">
        <f t="shared" si="111"/>
        <v>2.0148341989721938</v>
      </c>
      <c r="O2439" s="16">
        <v>7.367</v>
      </c>
      <c r="P2439" s="124">
        <f t="shared" si="112"/>
        <v>0.6064871984852227</v>
      </c>
      <c r="Q2439" s="16">
        <v>729.62099999999998</v>
      </c>
    </row>
    <row r="2440" spans="1:17" x14ac:dyDescent="0.2">
      <c r="A2440" s="39">
        <f t="shared" si="113"/>
        <v>44485</v>
      </c>
      <c r="B2440" s="16">
        <v>3.81</v>
      </c>
      <c r="C2440" s="16">
        <v>97.793000000000006</v>
      </c>
      <c r="D2440" s="16">
        <v>23.600999999999999</v>
      </c>
      <c r="E2440" s="16">
        <v>21.98</v>
      </c>
      <c r="F2440" s="16">
        <v>26.35</v>
      </c>
      <c r="G2440" s="16">
        <v>1.526</v>
      </c>
      <c r="H2440" s="16">
        <v>4.88</v>
      </c>
      <c r="I2440" s="16">
        <v>190.59800000000001</v>
      </c>
      <c r="J2440" s="38">
        <v>1.4370000000000001</v>
      </c>
      <c r="K2440" s="16">
        <v>7.0780000000000003</v>
      </c>
      <c r="L2440" s="16">
        <v>24.38</v>
      </c>
      <c r="M2440" s="120">
        <v>14.712542778815056</v>
      </c>
      <c r="N2440" s="16">
        <f t="shared" si="111"/>
        <v>2.0786299489707623</v>
      </c>
      <c r="O2440" s="16">
        <v>3.8740000000000001</v>
      </c>
      <c r="P2440" s="124">
        <f t="shared" si="112"/>
        <v>0.54732975416784402</v>
      </c>
      <c r="Q2440" s="16">
        <v>730.85400000000004</v>
      </c>
    </row>
    <row r="2441" spans="1:17" x14ac:dyDescent="0.2">
      <c r="A2441" s="39">
        <f t="shared" si="113"/>
        <v>44486</v>
      </c>
      <c r="B2441" s="16">
        <v>0</v>
      </c>
      <c r="C2441" s="16">
        <v>93.822999999999993</v>
      </c>
      <c r="D2441" s="16">
        <v>24.251999999999999</v>
      </c>
      <c r="E2441" s="16">
        <v>22.32</v>
      </c>
      <c r="F2441" s="16">
        <v>29.12</v>
      </c>
      <c r="G2441" s="16">
        <v>1.7649999999999999</v>
      </c>
      <c r="H2441" s="16">
        <v>5.76</v>
      </c>
      <c r="I2441" s="16">
        <v>134.97499999999999</v>
      </c>
      <c r="J2441" s="38">
        <v>2.4289999999999998</v>
      </c>
      <c r="K2441" s="16">
        <v>11.744999999999999</v>
      </c>
      <c r="L2441" s="16">
        <v>24.297999999999998</v>
      </c>
      <c r="M2441" s="120">
        <v>23.743592357744507</v>
      </c>
      <c r="N2441" s="16">
        <f t="shared" si="111"/>
        <v>2.0215915161979146</v>
      </c>
      <c r="O2441" s="16">
        <v>6.06</v>
      </c>
      <c r="P2441" s="124">
        <f t="shared" si="112"/>
        <v>0.51596424010217112</v>
      </c>
      <c r="Q2441" s="16">
        <v>731.35400000000004</v>
      </c>
    </row>
    <row r="2442" spans="1:17" x14ac:dyDescent="0.2">
      <c r="A2442" s="39">
        <f t="shared" si="113"/>
        <v>44487</v>
      </c>
      <c r="B2442" s="16">
        <v>52.198</v>
      </c>
      <c r="C2442" s="16">
        <v>95.933999999999997</v>
      </c>
      <c r="D2442" s="16">
        <v>23.887</v>
      </c>
      <c r="E2442" s="16">
        <v>22.32</v>
      </c>
      <c r="F2442" s="16">
        <v>29.99</v>
      </c>
      <c r="G2442" s="16">
        <v>1.857</v>
      </c>
      <c r="H2442" s="16">
        <v>6.61</v>
      </c>
      <c r="I2442" s="16">
        <v>11.281000000000001</v>
      </c>
      <c r="J2442" s="38">
        <v>2.3079999999999998</v>
      </c>
      <c r="K2442" s="16">
        <v>10.821999999999999</v>
      </c>
      <c r="L2442" s="16">
        <v>24.227</v>
      </c>
      <c r="M2442" s="120">
        <v>21.608302006122305</v>
      </c>
      <c r="N2442" s="16">
        <f t="shared" si="111"/>
        <v>1.9967013496694055</v>
      </c>
      <c r="O2442" s="16">
        <v>6.0250000000000004</v>
      </c>
      <c r="P2442" s="124">
        <f t="shared" si="112"/>
        <v>0.55673627795231939</v>
      </c>
      <c r="Q2442" s="16">
        <v>730.75400000000002</v>
      </c>
    </row>
    <row r="2443" spans="1:17" x14ac:dyDescent="0.2">
      <c r="A2443" s="39">
        <f t="shared" si="113"/>
        <v>44488</v>
      </c>
      <c r="B2443" s="16">
        <v>9.0169999999999995</v>
      </c>
      <c r="C2443" s="16">
        <v>96.995000000000005</v>
      </c>
      <c r="D2443" s="16">
        <v>24.213000000000001</v>
      </c>
      <c r="E2443" s="16">
        <v>22.29</v>
      </c>
      <c r="F2443" s="16">
        <v>28.24</v>
      </c>
      <c r="G2443" s="16">
        <v>2.0979999999999999</v>
      </c>
      <c r="H2443" s="16">
        <v>7.12</v>
      </c>
      <c r="I2443" s="16">
        <v>333.28500000000003</v>
      </c>
      <c r="J2443" s="38">
        <v>2.5649999999999999</v>
      </c>
      <c r="K2443" s="16">
        <v>11.986000000000001</v>
      </c>
      <c r="L2443" s="16">
        <v>24.073</v>
      </c>
      <c r="M2443" s="120">
        <v>23.743333157653272</v>
      </c>
      <c r="N2443" s="16">
        <f t="shared" ref="N2443:N2506" si="114">M2443/K2443</f>
        <v>1.9809221723388344</v>
      </c>
      <c r="O2443" s="16">
        <v>7.4720000000000004</v>
      </c>
      <c r="P2443" s="124">
        <f t="shared" si="112"/>
        <v>0.62339395961955613</v>
      </c>
      <c r="Q2443" s="16">
        <v>730.971</v>
      </c>
    </row>
    <row r="2444" spans="1:17" x14ac:dyDescent="0.2">
      <c r="A2444" s="39">
        <f t="shared" si="113"/>
        <v>44489</v>
      </c>
      <c r="B2444" s="16">
        <v>0.127</v>
      </c>
      <c r="C2444" s="16">
        <v>90.088999999999999</v>
      </c>
      <c r="D2444" s="16">
        <v>24.838999999999999</v>
      </c>
      <c r="E2444" s="16">
        <v>22.15</v>
      </c>
      <c r="F2444" s="16">
        <v>29.85</v>
      </c>
      <c r="G2444" s="16">
        <v>2.52</v>
      </c>
      <c r="H2444" s="16">
        <v>7.84</v>
      </c>
      <c r="I2444" s="16">
        <v>342.77600000000001</v>
      </c>
      <c r="J2444" s="38">
        <v>3.3849999999999998</v>
      </c>
      <c r="K2444" s="16">
        <v>14.798</v>
      </c>
      <c r="L2444" s="16">
        <v>24.126999999999999</v>
      </c>
      <c r="M2444" s="120">
        <v>29.369789538165914</v>
      </c>
      <c r="N2444" s="16">
        <f t="shared" si="114"/>
        <v>1.9847134435846678</v>
      </c>
      <c r="O2444" s="16">
        <v>7.9930000000000003</v>
      </c>
      <c r="P2444" s="124">
        <f t="shared" si="112"/>
        <v>0.54014055953507234</v>
      </c>
      <c r="Q2444" s="16">
        <v>731.72900000000004</v>
      </c>
    </row>
    <row r="2445" spans="1:17" x14ac:dyDescent="0.2">
      <c r="A2445" s="39">
        <f t="shared" si="113"/>
        <v>44490</v>
      </c>
      <c r="B2445" s="16">
        <v>19.812000000000001</v>
      </c>
      <c r="C2445" s="16">
        <v>98.573999999999998</v>
      </c>
      <c r="D2445" s="16">
        <v>24.103000000000002</v>
      </c>
      <c r="E2445" s="16">
        <v>22.05</v>
      </c>
      <c r="F2445" s="16">
        <v>27.93</v>
      </c>
      <c r="G2445" s="16">
        <v>2.379</v>
      </c>
      <c r="H2445" s="16">
        <v>7.08</v>
      </c>
      <c r="I2445" s="16">
        <v>305.65800000000002</v>
      </c>
      <c r="J2445" s="38">
        <v>1.9890000000000001</v>
      </c>
      <c r="K2445" s="16">
        <v>9.8010000000000002</v>
      </c>
      <c r="L2445" s="16">
        <v>23.922000000000001</v>
      </c>
      <c r="M2445" s="120">
        <v>20.237738323683889</v>
      </c>
      <c r="N2445" s="16">
        <f t="shared" si="114"/>
        <v>2.0648646386780829</v>
      </c>
      <c r="O2445" s="16">
        <v>5.641</v>
      </c>
      <c r="P2445" s="124">
        <f t="shared" si="112"/>
        <v>0.57555351494745433</v>
      </c>
      <c r="Q2445" s="16">
        <v>731.52099999999996</v>
      </c>
    </row>
    <row r="2446" spans="1:17" x14ac:dyDescent="0.2">
      <c r="A2446" s="39">
        <f t="shared" si="113"/>
        <v>44491</v>
      </c>
      <c r="B2446" s="16">
        <v>0.254</v>
      </c>
      <c r="C2446" s="16">
        <v>97.257999999999996</v>
      </c>
      <c r="D2446" s="16">
        <v>24.04</v>
      </c>
      <c r="E2446" s="16">
        <v>22.01</v>
      </c>
      <c r="F2446" s="16">
        <v>27.92</v>
      </c>
      <c r="G2446" s="16">
        <v>1.9039999999999999</v>
      </c>
      <c r="H2446" s="16">
        <v>6.78</v>
      </c>
      <c r="I2446" s="16">
        <v>307.12900000000002</v>
      </c>
      <c r="J2446" s="38">
        <v>1.984</v>
      </c>
      <c r="K2446" s="16">
        <v>9.39</v>
      </c>
      <c r="L2446" s="16">
        <v>23.893000000000001</v>
      </c>
      <c r="M2446" s="120">
        <v>19.618941305867338</v>
      </c>
      <c r="N2446" s="16">
        <f t="shared" si="114"/>
        <v>2.0893441220306004</v>
      </c>
      <c r="O2446" s="16">
        <v>4.63</v>
      </c>
      <c r="P2446" s="124">
        <f t="shared" si="112"/>
        <v>0.49307774227902018</v>
      </c>
      <c r="Q2446" s="16">
        <v>730.52099999999996</v>
      </c>
    </row>
    <row r="2447" spans="1:17" x14ac:dyDescent="0.2">
      <c r="A2447" s="39">
        <f t="shared" si="113"/>
        <v>44492</v>
      </c>
      <c r="B2447" s="16">
        <v>1.524</v>
      </c>
      <c r="C2447" s="16">
        <v>93.972999999999999</v>
      </c>
      <c r="D2447" s="16">
        <v>24.465</v>
      </c>
      <c r="E2447" s="16">
        <v>22.39</v>
      </c>
      <c r="F2447" s="16">
        <v>28.72</v>
      </c>
      <c r="G2447" s="16">
        <v>2.085</v>
      </c>
      <c r="H2447" s="16">
        <v>6.76</v>
      </c>
      <c r="I2447" s="16">
        <v>157.148</v>
      </c>
      <c r="J2447" s="38">
        <v>3.2970000000000002</v>
      </c>
      <c r="K2447" s="16">
        <v>15.352</v>
      </c>
      <c r="L2447" s="16">
        <v>23.853999999999999</v>
      </c>
      <c r="M2447" s="120">
        <v>31.557524708248696</v>
      </c>
      <c r="N2447" s="16">
        <f t="shared" si="114"/>
        <v>2.0555969716159912</v>
      </c>
      <c r="O2447" s="16">
        <v>8.641</v>
      </c>
      <c r="P2447" s="124">
        <f t="shared" si="112"/>
        <v>0.56285825951016155</v>
      </c>
      <c r="Q2447" s="16">
        <v>730.28800000000001</v>
      </c>
    </row>
    <row r="2448" spans="1:17" x14ac:dyDescent="0.2">
      <c r="A2448" s="39">
        <f t="shared" si="113"/>
        <v>44493</v>
      </c>
      <c r="B2448" s="16">
        <v>0.38100000000000001</v>
      </c>
      <c r="C2448" s="16">
        <v>92.56</v>
      </c>
      <c r="D2448" s="16">
        <v>24.917000000000002</v>
      </c>
      <c r="E2448" s="16">
        <v>22.32</v>
      </c>
      <c r="F2448" s="16">
        <v>29.4</v>
      </c>
      <c r="G2448" s="16">
        <v>1.952</v>
      </c>
      <c r="H2448" s="16">
        <v>6.59</v>
      </c>
      <c r="I2448" s="16">
        <v>153.786</v>
      </c>
      <c r="J2448" s="38">
        <v>3.5569999999999999</v>
      </c>
      <c r="K2448" s="16">
        <v>16.632000000000001</v>
      </c>
      <c r="L2448" s="16">
        <v>23.785</v>
      </c>
      <c r="M2448" s="120">
        <v>34.208277641313728</v>
      </c>
      <c r="N2448" s="16">
        <f t="shared" si="114"/>
        <v>2.0567747499587377</v>
      </c>
      <c r="O2448" s="16">
        <v>8.6120000000000001</v>
      </c>
      <c r="P2448" s="124">
        <f t="shared" si="112"/>
        <v>0.51779701779701781</v>
      </c>
      <c r="Q2448" s="16">
        <v>730.94600000000003</v>
      </c>
    </row>
    <row r="2449" spans="1:17" x14ac:dyDescent="0.2">
      <c r="A2449" s="39">
        <f t="shared" si="113"/>
        <v>44494</v>
      </c>
      <c r="B2449" s="16">
        <v>0</v>
      </c>
      <c r="C2449" s="16">
        <v>93.756</v>
      </c>
      <c r="D2449" s="16">
        <v>25.123999999999999</v>
      </c>
      <c r="E2449" s="16">
        <v>22.73</v>
      </c>
      <c r="F2449" s="16">
        <v>30.77</v>
      </c>
      <c r="G2449" s="16">
        <v>2.6150000000000002</v>
      </c>
      <c r="H2449" s="16">
        <v>7.35</v>
      </c>
      <c r="I2449" s="16">
        <v>348.96100000000001</v>
      </c>
      <c r="J2449" s="38">
        <v>3.8090000000000002</v>
      </c>
      <c r="K2449" s="16">
        <v>17.382999999999999</v>
      </c>
      <c r="L2449" s="16">
        <v>23.693000000000001</v>
      </c>
      <c r="M2449" s="120">
        <v>35.575990122748522</v>
      </c>
      <c r="N2449" s="16">
        <f t="shared" si="114"/>
        <v>2.0465966819736825</v>
      </c>
      <c r="O2449" s="16">
        <v>10.364000000000001</v>
      </c>
      <c r="P2449" s="124">
        <f t="shared" si="112"/>
        <v>0.59621469251567627</v>
      </c>
      <c r="Q2449" s="16">
        <v>731.50400000000002</v>
      </c>
    </row>
    <row r="2450" spans="1:17" x14ac:dyDescent="0.2">
      <c r="A2450" s="39">
        <f t="shared" si="113"/>
        <v>44495</v>
      </c>
      <c r="B2450" s="16">
        <v>44.069000000000003</v>
      </c>
      <c r="C2450" s="16">
        <v>96.397999999999996</v>
      </c>
      <c r="D2450" s="16">
        <v>24.036000000000001</v>
      </c>
      <c r="E2450" s="16">
        <v>22.39</v>
      </c>
      <c r="F2450" s="16">
        <v>27.96</v>
      </c>
      <c r="G2450" s="16">
        <v>2.7389999999999999</v>
      </c>
      <c r="H2450" s="16">
        <v>9.82</v>
      </c>
      <c r="I2450" s="16">
        <v>342.96699999999998</v>
      </c>
      <c r="J2450" s="38">
        <v>1.917</v>
      </c>
      <c r="K2450" s="16">
        <v>8.98</v>
      </c>
      <c r="L2450" s="16">
        <v>23.631</v>
      </c>
      <c r="M2450" s="120">
        <v>18.525635321023632</v>
      </c>
      <c r="N2450" s="16">
        <f t="shared" si="114"/>
        <v>2.0629883430983997</v>
      </c>
      <c r="O2450" s="16">
        <v>5.0960000000000001</v>
      </c>
      <c r="P2450" s="124">
        <f t="shared" si="112"/>
        <v>0.56748329621380844</v>
      </c>
      <c r="Q2450" s="16">
        <v>730.74599999999998</v>
      </c>
    </row>
    <row r="2451" spans="1:17" x14ac:dyDescent="0.2">
      <c r="A2451" s="39">
        <f t="shared" si="113"/>
        <v>44496</v>
      </c>
      <c r="B2451" s="16">
        <v>0.50800000000000001</v>
      </c>
      <c r="C2451" s="16">
        <v>95.680999999999997</v>
      </c>
      <c r="D2451" s="16">
        <v>24.585999999999999</v>
      </c>
      <c r="E2451" s="16">
        <v>23</v>
      </c>
      <c r="F2451" s="16">
        <v>27.01</v>
      </c>
      <c r="G2451" s="16">
        <v>2.4609999999999999</v>
      </c>
      <c r="H2451" s="16">
        <v>6.63</v>
      </c>
      <c r="I2451" s="16">
        <v>309.94299999999998</v>
      </c>
      <c r="J2451" s="38">
        <v>2.359</v>
      </c>
      <c r="K2451" s="16">
        <v>11.004</v>
      </c>
      <c r="L2451" s="16">
        <v>23.524000000000001</v>
      </c>
      <c r="M2451" s="120">
        <v>22.49476631815774</v>
      </c>
      <c r="N2451" s="16">
        <f t="shared" si="114"/>
        <v>2.0442353978696604</v>
      </c>
      <c r="O2451" s="16">
        <v>6.4630000000000001</v>
      </c>
      <c r="P2451" s="124">
        <f t="shared" si="112"/>
        <v>0.58733187931661213</v>
      </c>
      <c r="Q2451" s="16">
        <v>730.28800000000001</v>
      </c>
    </row>
    <row r="2452" spans="1:17" x14ac:dyDescent="0.2">
      <c r="A2452" s="39">
        <f t="shared" si="113"/>
        <v>44497</v>
      </c>
      <c r="B2452" s="16">
        <v>0.254</v>
      </c>
      <c r="C2452" s="16">
        <v>90.528000000000006</v>
      </c>
      <c r="D2452" s="16">
        <v>24.905999999999999</v>
      </c>
      <c r="E2452" s="16">
        <v>23.07</v>
      </c>
      <c r="F2452" s="16">
        <v>28.89</v>
      </c>
      <c r="G2452" s="16">
        <v>2.0990000000000002</v>
      </c>
      <c r="H2452" s="16">
        <v>6.29</v>
      </c>
      <c r="I2452" s="16">
        <v>176.59899999999999</v>
      </c>
      <c r="J2452" s="38">
        <v>3.4209999999999998</v>
      </c>
      <c r="K2452" s="16">
        <v>16.059000000000001</v>
      </c>
      <c r="L2452" s="16">
        <v>23.533000000000001</v>
      </c>
      <c r="M2452" s="120">
        <v>32.978286808356955</v>
      </c>
      <c r="N2452" s="16">
        <f t="shared" si="114"/>
        <v>2.0535703847286229</v>
      </c>
      <c r="O2452" s="16">
        <v>8.8859999999999992</v>
      </c>
      <c r="P2452" s="124">
        <f t="shared" si="112"/>
        <v>0.55333457874089287</v>
      </c>
      <c r="Q2452" s="16">
        <v>730.58799999999997</v>
      </c>
    </row>
    <row r="2453" spans="1:17" x14ac:dyDescent="0.2">
      <c r="A2453" s="39">
        <f t="shared" si="113"/>
        <v>44498</v>
      </c>
      <c r="B2453" s="16">
        <v>19.303999999999998</v>
      </c>
      <c r="C2453" s="16">
        <v>89.813000000000002</v>
      </c>
      <c r="D2453" s="16">
        <v>24.241</v>
      </c>
      <c r="E2453" s="16">
        <v>20.57</v>
      </c>
      <c r="F2453" s="16">
        <v>30.81</v>
      </c>
      <c r="G2453" s="16">
        <v>2.1419999999999999</v>
      </c>
      <c r="H2453" s="16">
        <v>15.41</v>
      </c>
      <c r="I2453" s="16">
        <v>168.696</v>
      </c>
      <c r="J2453" s="38">
        <v>4.1260000000000003</v>
      </c>
      <c r="K2453" s="16">
        <v>18.481999999999999</v>
      </c>
      <c r="L2453" s="16">
        <v>23.506</v>
      </c>
      <c r="M2453" s="120">
        <v>37.446291581094634</v>
      </c>
      <c r="N2453" s="16">
        <f t="shared" si="114"/>
        <v>2.0260952051236143</v>
      </c>
      <c r="O2453" s="16">
        <v>10.233000000000001</v>
      </c>
      <c r="P2453" s="124">
        <f t="shared" si="112"/>
        <v>0.553673844821989</v>
      </c>
      <c r="Q2453" s="16">
        <v>730.50800000000004</v>
      </c>
    </row>
    <row r="2454" spans="1:17" x14ac:dyDescent="0.2">
      <c r="A2454" s="39">
        <f t="shared" si="113"/>
        <v>44499</v>
      </c>
      <c r="B2454" s="16">
        <v>1.524</v>
      </c>
      <c r="C2454" s="16">
        <v>92.837999999999994</v>
      </c>
      <c r="D2454" s="16">
        <v>24.271000000000001</v>
      </c>
      <c r="E2454" s="16">
        <v>21.91</v>
      </c>
      <c r="F2454" s="16">
        <v>30.33</v>
      </c>
      <c r="G2454" s="16">
        <v>2.0630000000000002</v>
      </c>
      <c r="H2454" s="16">
        <v>6.04</v>
      </c>
      <c r="I2454" s="16">
        <v>139.22999999999999</v>
      </c>
      <c r="J2454" s="38">
        <v>3.6160000000000001</v>
      </c>
      <c r="K2454" s="16">
        <v>16.632999999999999</v>
      </c>
      <c r="L2454" s="16">
        <v>23.423999999999999</v>
      </c>
      <c r="M2454" s="120">
        <v>33.968258356826944</v>
      </c>
      <c r="N2454" s="16">
        <f t="shared" si="114"/>
        <v>2.042220787400165</v>
      </c>
      <c r="O2454" s="16">
        <v>9.1140000000000008</v>
      </c>
      <c r="P2454" s="124">
        <f t="shared" si="112"/>
        <v>0.54794685264233756</v>
      </c>
      <c r="Q2454" s="16">
        <v>730.53300000000002</v>
      </c>
    </row>
    <row r="2455" spans="1:17" x14ac:dyDescent="0.2">
      <c r="A2455" s="39">
        <f t="shared" si="113"/>
        <v>44500</v>
      </c>
      <c r="B2455" s="16">
        <v>5.7149999999999999</v>
      </c>
      <c r="C2455" s="16">
        <v>98.948999999999998</v>
      </c>
      <c r="D2455" s="16">
        <v>22.824999999999999</v>
      </c>
      <c r="E2455" s="16">
        <v>21.88</v>
      </c>
      <c r="F2455" s="16">
        <v>24.72</v>
      </c>
      <c r="G2455" s="16">
        <v>1.82</v>
      </c>
      <c r="H2455" s="16">
        <v>6.45</v>
      </c>
      <c r="I2455" s="16">
        <v>232.91900000000001</v>
      </c>
      <c r="J2455" s="38">
        <v>1.1879999999999999</v>
      </c>
      <c r="K2455" s="16">
        <v>6.202</v>
      </c>
      <c r="L2455" s="16">
        <v>23.411999999999999</v>
      </c>
      <c r="M2455" s="120">
        <v>13.221883054102834</v>
      </c>
      <c r="N2455" s="16">
        <f t="shared" si="114"/>
        <v>2.1318740816031658</v>
      </c>
      <c r="O2455" s="16">
        <v>3.3650000000000002</v>
      </c>
      <c r="P2455" s="124">
        <f t="shared" si="112"/>
        <v>0.54256691389874234</v>
      </c>
      <c r="Q2455" s="16">
        <v>731.06700000000001</v>
      </c>
    </row>
    <row r="2456" spans="1:17" x14ac:dyDescent="0.2">
      <c r="A2456" s="39">
        <f t="shared" si="113"/>
        <v>44501</v>
      </c>
      <c r="B2456" s="16">
        <v>49.022000000000006</v>
      </c>
      <c r="C2456" s="16">
        <v>98.456000000000003</v>
      </c>
      <c r="D2456" s="16">
        <v>22.385999999999999</v>
      </c>
      <c r="E2456" s="16">
        <v>21.46</v>
      </c>
      <c r="F2456" s="16">
        <v>24.33</v>
      </c>
      <c r="G2456" s="16">
        <v>2.4</v>
      </c>
      <c r="H2456" s="16">
        <v>7.13</v>
      </c>
      <c r="I2456" s="16">
        <v>204.45</v>
      </c>
      <c r="J2456" s="38">
        <v>0.93899999999999995</v>
      </c>
      <c r="K2456" s="16">
        <v>5.0389999999999997</v>
      </c>
      <c r="L2456" s="16">
        <v>23.416</v>
      </c>
      <c r="M2456" s="120">
        <v>10.729242176693246</v>
      </c>
      <c r="N2456" s="16">
        <f t="shared" si="114"/>
        <v>2.1292403605265422</v>
      </c>
      <c r="O2456" s="16">
        <v>2.6219999999999999</v>
      </c>
      <c r="P2456" s="124">
        <f t="shared" si="112"/>
        <v>0.52034133756697754</v>
      </c>
      <c r="Q2456" s="16">
        <v>731.2</v>
      </c>
    </row>
    <row r="2457" spans="1:17" x14ac:dyDescent="0.2">
      <c r="A2457" s="39">
        <f t="shared" si="113"/>
        <v>44502</v>
      </c>
      <c r="B2457" s="16">
        <v>11.556999999999999</v>
      </c>
      <c r="C2457" s="16">
        <v>94.620999999999995</v>
      </c>
      <c r="D2457" s="16">
        <v>23.353000000000002</v>
      </c>
      <c r="E2457" s="16">
        <v>21.36</v>
      </c>
      <c r="F2457" s="16">
        <v>28.99</v>
      </c>
      <c r="G2457" s="16">
        <v>1.835</v>
      </c>
      <c r="H2457" s="16">
        <v>4.9800000000000004</v>
      </c>
      <c r="I2457" s="16">
        <v>113.536</v>
      </c>
      <c r="J2457" s="38">
        <v>2.645</v>
      </c>
      <c r="K2457" s="16">
        <v>12.631</v>
      </c>
      <c r="L2457" s="16">
        <v>23.276</v>
      </c>
      <c r="M2457" s="120">
        <v>25.855641101185665</v>
      </c>
      <c r="N2457" s="16">
        <f t="shared" si="114"/>
        <v>2.0469987412861741</v>
      </c>
      <c r="O2457" s="16">
        <v>6.6369999999999996</v>
      </c>
      <c r="P2457" s="124">
        <f t="shared" si="112"/>
        <v>0.52545324994062226</v>
      </c>
      <c r="Q2457" s="16">
        <v>730.88300000000004</v>
      </c>
    </row>
    <row r="2458" spans="1:17" x14ac:dyDescent="0.2">
      <c r="A2458" s="39">
        <f t="shared" si="113"/>
        <v>44503</v>
      </c>
      <c r="B2458" s="16">
        <v>5.8419999999999996</v>
      </c>
      <c r="C2458" s="16">
        <v>96.325999999999993</v>
      </c>
      <c r="D2458" s="16">
        <v>23.17</v>
      </c>
      <c r="E2458" s="16">
        <v>21.81</v>
      </c>
      <c r="F2458" s="16">
        <v>28.82</v>
      </c>
      <c r="G2458" s="16">
        <v>1.3580000000000001</v>
      </c>
      <c r="H2458" s="16">
        <v>10.41</v>
      </c>
      <c r="I2458" s="16">
        <v>251.874</v>
      </c>
      <c r="J2458" s="38">
        <v>2.8410000000000002</v>
      </c>
      <c r="K2458" s="16">
        <v>13.930999999999999</v>
      </c>
      <c r="L2458" s="16">
        <v>23.187999999999999</v>
      </c>
      <c r="M2458" s="120">
        <v>28.487645227651118</v>
      </c>
      <c r="N2458" s="16">
        <f t="shared" si="114"/>
        <v>2.0449102883964625</v>
      </c>
      <c r="O2458" s="16">
        <v>8.6489999999999991</v>
      </c>
      <c r="P2458" s="124">
        <f t="shared" si="112"/>
        <v>0.62084559615246571</v>
      </c>
      <c r="Q2458" s="16">
        <v>730.82100000000003</v>
      </c>
    </row>
    <row r="2459" spans="1:17" x14ac:dyDescent="0.2">
      <c r="A2459" s="39">
        <f t="shared" si="113"/>
        <v>44504</v>
      </c>
      <c r="B2459" s="16">
        <v>0.254</v>
      </c>
      <c r="C2459" s="16">
        <v>90.578000000000003</v>
      </c>
      <c r="D2459" s="16">
        <v>24.420999999999999</v>
      </c>
      <c r="E2459" s="16">
        <v>21.64</v>
      </c>
      <c r="F2459" s="16">
        <v>29.2</v>
      </c>
      <c r="G2459" s="16">
        <v>1.7110000000000001</v>
      </c>
      <c r="H2459" s="16">
        <v>7.13</v>
      </c>
      <c r="I2459" s="16">
        <v>292.089</v>
      </c>
      <c r="J2459" s="38">
        <v>4.1109999999999998</v>
      </c>
      <c r="K2459" s="16">
        <v>19.029</v>
      </c>
      <c r="L2459" s="16">
        <v>23.12</v>
      </c>
      <c r="M2459" s="120">
        <v>38.547287168645084</v>
      </c>
      <c r="N2459" s="16">
        <f t="shared" si="114"/>
        <v>2.0257127105284085</v>
      </c>
      <c r="O2459" s="16">
        <v>10.085000000000001</v>
      </c>
      <c r="P2459" s="124">
        <f t="shared" si="112"/>
        <v>0.5299805559934837</v>
      </c>
      <c r="Q2459" s="16">
        <v>730.47500000000002</v>
      </c>
    </row>
    <row r="2460" spans="1:17" x14ac:dyDescent="0.2">
      <c r="A2460" s="39">
        <f t="shared" si="113"/>
        <v>44505</v>
      </c>
      <c r="B2460" s="16">
        <v>0</v>
      </c>
      <c r="C2460" s="16">
        <v>92.356999999999999</v>
      </c>
      <c r="D2460" s="16">
        <v>24.558</v>
      </c>
      <c r="E2460" s="16">
        <v>22.22</v>
      </c>
      <c r="F2460" s="16">
        <v>29.03</v>
      </c>
      <c r="G2460" s="16">
        <v>1.91</v>
      </c>
      <c r="H2460" s="16">
        <v>7.7</v>
      </c>
      <c r="I2460" s="16">
        <v>301.76100000000002</v>
      </c>
      <c r="J2460" s="38">
        <v>3.617</v>
      </c>
      <c r="K2460" s="16">
        <v>16.731999999999999</v>
      </c>
      <c r="L2460" s="16">
        <v>23.013999999999999</v>
      </c>
      <c r="M2460" s="120">
        <v>33.88047592592752</v>
      </c>
      <c r="N2460" s="16">
        <f t="shared" si="114"/>
        <v>2.0248909829026727</v>
      </c>
      <c r="O2460" s="16">
        <v>10.044</v>
      </c>
      <c r="P2460" s="124">
        <f t="shared" si="112"/>
        <v>0.600286875448243</v>
      </c>
      <c r="Q2460" s="16">
        <v>730.3</v>
      </c>
    </row>
    <row r="2461" spans="1:17" x14ac:dyDescent="0.2">
      <c r="A2461" s="39">
        <f t="shared" si="113"/>
        <v>44506</v>
      </c>
      <c r="B2461" s="16">
        <v>1.778</v>
      </c>
      <c r="C2461" s="16">
        <v>93.527000000000001</v>
      </c>
      <c r="D2461" s="16">
        <v>24.765999999999998</v>
      </c>
      <c r="E2461" s="16">
        <v>22.7</v>
      </c>
      <c r="F2461" s="16">
        <v>28.55</v>
      </c>
      <c r="G2461" s="16">
        <v>2.75</v>
      </c>
      <c r="H2461" s="16">
        <v>7.74</v>
      </c>
      <c r="I2461" s="16">
        <v>331.14600000000002</v>
      </c>
      <c r="J2461" s="38">
        <v>4.0110000000000001</v>
      </c>
      <c r="K2461" s="16">
        <v>18.981999999999999</v>
      </c>
      <c r="L2461" s="16">
        <v>22.905000000000001</v>
      </c>
      <c r="M2461" s="120">
        <v>38.299578281451552</v>
      </c>
      <c r="N2461" s="16">
        <f t="shared" si="114"/>
        <v>2.0176787631151383</v>
      </c>
      <c r="O2461" s="16">
        <v>11.779</v>
      </c>
      <c r="P2461" s="124">
        <f t="shared" si="112"/>
        <v>0.62053524391528814</v>
      </c>
      <c r="Q2461" s="16">
        <v>730.30799999999999</v>
      </c>
    </row>
    <row r="2462" spans="1:17" x14ac:dyDescent="0.2">
      <c r="A2462" s="39">
        <f t="shared" si="113"/>
        <v>44507</v>
      </c>
      <c r="B2462" s="16">
        <v>8.89</v>
      </c>
      <c r="C2462" s="16">
        <v>97.93</v>
      </c>
      <c r="D2462" s="16">
        <v>23.779</v>
      </c>
      <c r="E2462" s="16">
        <v>21.46</v>
      </c>
      <c r="F2462" s="16">
        <v>26.01</v>
      </c>
      <c r="G2462" s="16">
        <v>2.8380000000000001</v>
      </c>
      <c r="H2462" s="16">
        <v>8.31</v>
      </c>
      <c r="I2462" s="16">
        <v>329.69900000000001</v>
      </c>
      <c r="J2462" s="38">
        <v>1.464</v>
      </c>
      <c r="K2462" s="16">
        <v>7.0250000000000004</v>
      </c>
      <c r="L2462" s="16">
        <v>22.888000000000002</v>
      </c>
      <c r="M2462" s="120">
        <v>14.519957111024903</v>
      </c>
      <c r="N2462" s="16">
        <f t="shared" si="114"/>
        <v>2.0668978093985624</v>
      </c>
      <c r="O2462" s="16">
        <v>4.2290000000000001</v>
      </c>
      <c r="P2462" s="124">
        <f t="shared" si="112"/>
        <v>0.60199288256227756</v>
      </c>
      <c r="Q2462" s="16">
        <v>730.73299999999995</v>
      </c>
    </row>
    <row r="2463" spans="1:17" x14ac:dyDescent="0.2">
      <c r="A2463" s="39">
        <f t="shared" si="113"/>
        <v>44508</v>
      </c>
      <c r="B2463" s="16">
        <v>56.260999999999996</v>
      </c>
      <c r="C2463" s="16">
        <v>99.896000000000001</v>
      </c>
      <c r="D2463" s="16">
        <v>22.524000000000001</v>
      </c>
      <c r="E2463" s="16">
        <v>21.16</v>
      </c>
      <c r="F2463" s="16">
        <v>23.72</v>
      </c>
      <c r="G2463" s="16">
        <v>3.3540000000000001</v>
      </c>
      <c r="H2463" s="16">
        <v>9.15</v>
      </c>
      <c r="I2463" s="16">
        <v>322.97399999999999</v>
      </c>
      <c r="J2463" s="38">
        <v>0.59299999999999997</v>
      </c>
      <c r="K2463" s="16">
        <v>3.0670000000000002</v>
      </c>
      <c r="L2463" s="16">
        <v>22.942</v>
      </c>
      <c r="M2463" s="120">
        <v>6.6841655528262738</v>
      </c>
      <c r="N2463" s="16">
        <f t="shared" si="114"/>
        <v>2.17938231262676</v>
      </c>
      <c r="O2463" s="16">
        <v>1.877</v>
      </c>
      <c r="P2463" s="124">
        <f t="shared" si="112"/>
        <v>0.6119986957939354</v>
      </c>
      <c r="Q2463" s="16">
        <v>731.404</v>
      </c>
    </row>
    <row r="2464" spans="1:17" x14ac:dyDescent="0.2">
      <c r="A2464" s="39">
        <f t="shared" si="113"/>
        <v>44509</v>
      </c>
      <c r="B2464" s="16">
        <v>0.76200000000000001</v>
      </c>
      <c r="C2464" s="16">
        <v>95.825999999999993</v>
      </c>
      <c r="D2464" s="16">
        <v>22.931000000000001</v>
      </c>
      <c r="E2464" s="16">
        <v>20.85</v>
      </c>
      <c r="F2464" s="16">
        <v>28.34</v>
      </c>
      <c r="G2464" s="16">
        <v>3.2839999999999998</v>
      </c>
      <c r="H2464" s="16">
        <v>9.64</v>
      </c>
      <c r="I2464" s="16">
        <v>333.69799999999998</v>
      </c>
      <c r="J2464" s="38">
        <v>2.5910000000000002</v>
      </c>
      <c r="K2464" s="16">
        <v>12.423999999999999</v>
      </c>
      <c r="L2464" s="16">
        <v>22.867999999999999</v>
      </c>
      <c r="M2464" s="120">
        <v>25.228376880388662</v>
      </c>
      <c r="N2464" s="16">
        <f t="shared" si="114"/>
        <v>2.0306162975200146</v>
      </c>
      <c r="O2464" s="16">
        <v>8.0570000000000004</v>
      </c>
      <c r="P2464" s="124">
        <f t="shared" si="112"/>
        <v>0.64850289761751456</v>
      </c>
      <c r="Q2464" s="16">
        <v>731.23299999999995</v>
      </c>
    </row>
    <row r="2465" spans="1:17" x14ac:dyDescent="0.2">
      <c r="A2465" s="39">
        <f t="shared" si="113"/>
        <v>44510</v>
      </c>
      <c r="B2465" s="16">
        <v>1.27</v>
      </c>
      <c r="C2465" s="16">
        <v>98.384</v>
      </c>
      <c r="D2465" s="16">
        <v>22.797000000000001</v>
      </c>
      <c r="E2465" s="16">
        <v>20.99</v>
      </c>
      <c r="F2465" s="16">
        <v>26.6</v>
      </c>
      <c r="G2465" s="16">
        <v>3.2269999999999999</v>
      </c>
      <c r="H2465" s="16">
        <v>7.61</v>
      </c>
      <c r="I2465" s="16">
        <v>323.84899999999999</v>
      </c>
      <c r="J2465" s="38">
        <v>2.04</v>
      </c>
      <c r="K2465" s="16">
        <v>10.506</v>
      </c>
      <c r="L2465" s="16">
        <v>22.734000000000002</v>
      </c>
      <c r="M2465" s="120">
        <v>21.285943492652109</v>
      </c>
      <c r="N2465" s="16">
        <f t="shared" si="114"/>
        <v>2.0260749564679332</v>
      </c>
      <c r="O2465" s="16">
        <v>6.5510000000000002</v>
      </c>
      <c r="P2465" s="124">
        <f t="shared" si="112"/>
        <v>0.62354844850561586</v>
      </c>
      <c r="Q2465" s="16">
        <v>730.82100000000003</v>
      </c>
    </row>
    <row r="2466" spans="1:17" x14ac:dyDescent="0.2">
      <c r="A2466" s="39">
        <f t="shared" si="113"/>
        <v>44511</v>
      </c>
      <c r="B2466" s="16">
        <v>1.016</v>
      </c>
      <c r="C2466" s="16">
        <v>94.611000000000004</v>
      </c>
      <c r="D2466" s="16">
        <v>23.908000000000001</v>
      </c>
      <c r="E2466" s="16">
        <v>21.05</v>
      </c>
      <c r="F2466" s="16">
        <v>27.73</v>
      </c>
      <c r="G2466" s="16">
        <v>2.9590000000000001</v>
      </c>
      <c r="H2466" s="16">
        <v>8.02</v>
      </c>
      <c r="I2466" s="16">
        <v>318.14100000000002</v>
      </c>
      <c r="J2466" s="38">
        <v>3.988</v>
      </c>
      <c r="K2466" s="16">
        <v>19.690000000000001</v>
      </c>
      <c r="L2466" s="16">
        <v>22.616</v>
      </c>
      <c r="M2466" s="120">
        <v>39.035015340325394</v>
      </c>
      <c r="N2466" s="16">
        <f t="shared" si="114"/>
        <v>1.9824791945315079</v>
      </c>
      <c r="O2466" s="16">
        <v>12.757</v>
      </c>
      <c r="P2466" s="124">
        <f t="shared" si="112"/>
        <v>0.64789233113255451</v>
      </c>
      <c r="Q2466" s="16">
        <v>730.37099999999998</v>
      </c>
    </row>
    <row r="2467" spans="1:17" x14ac:dyDescent="0.2">
      <c r="A2467" s="39">
        <f t="shared" si="113"/>
        <v>44512</v>
      </c>
      <c r="B2467" s="16">
        <v>0</v>
      </c>
      <c r="C2467" s="16">
        <v>96.254999999999995</v>
      </c>
      <c r="D2467" s="16">
        <v>24.044</v>
      </c>
      <c r="E2467" s="16">
        <v>21.94</v>
      </c>
      <c r="F2467" s="16">
        <v>27.52</v>
      </c>
      <c r="G2467" s="16">
        <v>2.6349999999999998</v>
      </c>
      <c r="H2467" s="16">
        <v>9.17</v>
      </c>
      <c r="I2467" s="16">
        <v>309.32799999999997</v>
      </c>
      <c r="J2467" s="38">
        <v>3.141</v>
      </c>
      <c r="K2467" s="16">
        <v>15.221</v>
      </c>
      <c r="L2467" s="16">
        <v>22.521000000000001</v>
      </c>
      <c r="M2467" s="120">
        <v>30.087514590805135</v>
      </c>
      <c r="N2467" s="16">
        <f t="shared" si="114"/>
        <v>1.9767107674137794</v>
      </c>
      <c r="O2467" s="16">
        <v>9.7509999999999994</v>
      </c>
      <c r="P2467" s="124">
        <f t="shared" si="112"/>
        <v>0.64062807962683133</v>
      </c>
      <c r="Q2467" s="16">
        <v>730.49199999999996</v>
      </c>
    </row>
    <row r="2468" spans="1:17" x14ac:dyDescent="0.2">
      <c r="A2468" s="39">
        <f t="shared" si="113"/>
        <v>44513</v>
      </c>
      <c r="B2468" s="16">
        <v>7.8739999999999997</v>
      </c>
      <c r="C2468" s="16">
        <v>97.837000000000003</v>
      </c>
      <c r="D2468" s="16">
        <v>23.565999999999999</v>
      </c>
      <c r="E2468" s="16">
        <v>21.94</v>
      </c>
      <c r="F2468" s="16">
        <v>28.17</v>
      </c>
      <c r="G2468" s="16">
        <v>2.2690000000000001</v>
      </c>
      <c r="H2468" s="16">
        <v>7.68</v>
      </c>
      <c r="I2468" s="16">
        <v>304.23099999999999</v>
      </c>
      <c r="J2468" s="38">
        <v>2.8370000000000002</v>
      </c>
      <c r="K2468" s="16">
        <v>13.975</v>
      </c>
      <c r="L2468" s="16">
        <v>22.460999999999999</v>
      </c>
      <c r="M2468" s="120">
        <v>27.835670598156049</v>
      </c>
      <c r="N2468" s="16">
        <f t="shared" si="114"/>
        <v>1.9918190052347799</v>
      </c>
      <c r="O2468" s="16">
        <v>8.8550000000000004</v>
      </c>
      <c r="P2468" s="124">
        <f t="shared" si="112"/>
        <v>0.63363148479427556</v>
      </c>
      <c r="Q2468" s="16">
        <v>730.11699999999996</v>
      </c>
    </row>
    <row r="2469" spans="1:17" x14ac:dyDescent="0.2">
      <c r="A2469" s="39">
        <f t="shared" si="113"/>
        <v>44514</v>
      </c>
      <c r="B2469" s="16">
        <v>20.574000000000002</v>
      </c>
      <c r="C2469" s="16">
        <v>97.855999999999995</v>
      </c>
      <c r="D2469" s="16">
        <v>23.437000000000001</v>
      </c>
      <c r="E2469" s="16">
        <v>21.33</v>
      </c>
      <c r="F2469" s="16">
        <v>26.84</v>
      </c>
      <c r="G2469" s="16">
        <v>2.6989999999999998</v>
      </c>
      <c r="H2469" s="16">
        <v>10.210000000000001</v>
      </c>
      <c r="I2469" s="16">
        <v>313.55399999999997</v>
      </c>
      <c r="J2469" s="38">
        <v>2.738</v>
      </c>
      <c r="K2469" s="16">
        <v>13.997</v>
      </c>
      <c r="L2469" s="16">
        <v>22.442</v>
      </c>
      <c r="M2469" s="120">
        <v>28.115520296663142</v>
      </c>
      <c r="N2469" s="16">
        <f t="shared" si="114"/>
        <v>2.0086818815934229</v>
      </c>
      <c r="O2469" s="16">
        <v>8.76</v>
      </c>
      <c r="P2469" s="124">
        <f t="shared" si="112"/>
        <v>0.6258483960848753</v>
      </c>
      <c r="Q2469" s="16">
        <v>729.92899999999997</v>
      </c>
    </row>
    <row r="2470" spans="1:17" x14ac:dyDescent="0.2">
      <c r="A2470" s="39">
        <f t="shared" si="113"/>
        <v>44515</v>
      </c>
      <c r="B2470" s="16">
        <v>21.207999999999998</v>
      </c>
      <c r="C2470" s="16">
        <v>93.813000000000002</v>
      </c>
      <c r="D2470" s="16">
        <v>24.216000000000001</v>
      </c>
      <c r="E2470" s="16">
        <v>21.57</v>
      </c>
      <c r="F2470" s="16">
        <v>29.13</v>
      </c>
      <c r="G2470" s="16">
        <v>2.9740000000000002</v>
      </c>
      <c r="H2470" s="16">
        <v>7.9</v>
      </c>
      <c r="I2470" s="16">
        <v>343.30900000000003</v>
      </c>
      <c r="J2470" s="38">
        <v>3.9430000000000001</v>
      </c>
      <c r="K2470" s="16">
        <v>18.478000000000002</v>
      </c>
      <c r="L2470" s="16">
        <v>22.393999999999998</v>
      </c>
      <c r="M2470" s="120">
        <v>37.254915513730253</v>
      </c>
      <c r="N2470" s="16">
        <f t="shared" si="114"/>
        <v>2.0161768326512743</v>
      </c>
      <c r="O2470" s="16">
        <v>11.907</v>
      </c>
      <c r="P2470" s="124">
        <f t="shared" si="112"/>
        <v>0.64438792077064611</v>
      </c>
      <c r="Q2470" s="16">
        <v>729.99599999999998</v>
      </c>
    </row>
    <row r="2471" spans="1:17" x14ac:dyDescent="0.2">
      <c r="A2471" s="39">
        <f t="shared" si="113"/>
        <v>44516</v>
      </c>
      <c r="B2471" s="16">
        <v>18.669</v>
      </c>
      <c r="C2471" s="16">
        <v>98.757999999999996</v>
      </c>
      <c r="D2471" s="16">
        <v>23.396999999999998</v>
      </c>
      <c r="E2471" s="16">
        <v>21.53</v>
      </c>
      <c r="F2471" s="16">
        <v>26.43</v>
      </c>
      <c r="G2471" s="16">
        <v>2.206</v>
      </c>
      <c r="H2471" s="16">
        <v>7.78</v>
      </c>
      <c r="I2471" s="16">
        <v>309.78500000000003</v>
      </c>
      <c r="J2471" s="38">
        <v>1.83</v>
      </c>
      <c r="K2471" s="16">
        <v>9.157</v>
      </c>
      <c r="L2471" s="16">
        <v>22.295999999999999</v>
      </c>
      <c r="M2471" s="120">
        <v>18.76971540693982</v>
      </c>
      <c r="N2471" s="16">
        <f t="shared" si="114"/>
        <v>2.0497668894768832</v>
      </c>
      <c r="O2471" s="16">
        <v>5.9370000000000003</v>
      </c>
      <c r="P2471" s="124">
        <f t="shared" ref="P2471:P2534" si="115">O2471/K2471</f>
        <v>0.64835644861854325</v>
      </c>
      <c r="Q2471" s="16">
        <v>729.51300000000003</v>
      </c>
    </row>
    <row r="2472" spans="1:17" x14ac:dyDescent="0.2">
      <c r="A2472" s="39">
        <f t="shared" si="113"/>
        <v>44517</v>
      </c>
      <c r="B2472" s="16">
        <v>6.6040000000000001</v>
      </c>
      <c r="C2472" s="16">
        <v>98.792000000000002</v>
      </c>
      <c r="D2472" s="16">
        <v>23.402999999999999</v>
      </c>
      <c r="E2472" s="16">
        <v>22.18</v>
      </c>
      <c r="F2472" s="16">
        <v>27.93</v>
      </c>
      <c r="G2472" s="16">
        <v>2.5190000000000001</v>
      </c>
      <c r="H2472" s="16">
        <v>8.5299999999999994</v>
      </c>
      <c r="I2472" s="16">
        <v>299.67</v>
      </c>
      <c r="J2472" s="38">
        <v>2.0049999999999999</v>
      </c>
      <c r="K2472" s="16">
        <v>9.9960000000000004</v>
      </c>
      <c r="L2472" s="16">
        <v>22.228000000000002</v>
      </c>
      <c r="M2472" s="120">
        <v>19.877536596892881</v>
      </c>
      <c r="N2472" s="16">
        <f t="shared" si="114"/>
        <v>1.9885490793210163</v>
      </c>
      <c r="O2472" s="16">
        <v>6.8209999999999997</v>
      </c>
      <c r="P2472" s="124">
        <f t="shared" si="115"/>
        <v>0.68237294917967184</v>
      </c>
      <c r="Q2472" s="16">
        <v>729.99199999999996</v>
      </c>
    </row>
    <row r="2473" spans="1:17" x14ac:dyDescent="0.2">
      <c r="A2473" s="39">
        <f t="shared" ref="A2473:A2516" si="116">A2472+1</f>
        <v>44518</v>
      </c>
      <c r="B2473" s="16">
        <v>0.38100000000000001</v>
      </c>
      <c r="C2473" s="16">
        <v>96.671999999999997</v>
      </c>
      <c r="D2473" s="16">
        <v>24.245999999999999</v>
      </c>
      <c r="E2473" s="16">
        <v>22.42</v>
      </c>
      <c r="F2473" s="16">
        <v>27.86</v>
      </c>
      <c r="G2473" s="16">
        <v>2.2000000000000002</v>
      </c>
      <c r="H2473" s="16">
        <v>8.1300000000000008</v>
      </c>
      <c r="I2473" s="16">
        <v>314.55700000000002</v>
      </c>
      <c r="J2473" s="38">
        <v>2.6360000000000001</v>
      </c>
      <c r="K2473" s="16">
        <v>12.651</v>
      </c>
      <c r="L2473" s="16">
        <v>22.145</v>
      </c>
      <c r="M2473" s="120">
        <v>25.007365602592692</v>
      </c>
      <c r="N2473" s="16">
        <f t="shared" si="114"/>
        <v>1.9767105843484858</v>
      </c>
      <c r="O2473" s="16">
        <v>6.94</v>
      </c>
      <c r="P2473" s="124">
        <f t="shared" si="115"/>
        <v>0.54857323531736624</v>
      </c>
      <c r="Q2473" s="16">
        <v>730.346</v>
      </c>
    </row>
    <row r="2474" spans="1:17" x14ac:dyDescent="0.2">
      <c r="A2474" s="39">
        <f t="shared" si="116"/>
        <v>44519</v>
      </c>
      <c r="B2474" s="16">
        <v>1.524</v>
      </c>
      <c r="C2474" s="16">
        <v>93.534999999999997</v>
      </c>
      <c r="D2474" s="16">
        <v>24.193999999999999</v>
      </c>
      <c r="E2474" s="16">
        <v>21.57</v>
      </c>
      <c r="F2474" s="16">
        <v>28.96</v>
      </c>
      <c r="G2474" s="16">
        <v>2.3090000000000002</v>
      </c>
      <c r="H2474" s="16">
        <v>8.64</v>
      </c>
      <c r="I2474" s="16">
        <v>334.63099999999997</v>
      </c>
      <c r="J2474" s="38">
        <v>2.988</v>
      </c>
      <c r="K2474" s="16">
        <v>14.292999999999999</v>
      </c>
      <c r="L2474" s="16">
        <v>22.126000000000001</v>
      </c>
      <c r="M2474" s="120">
        <v>28.690944499212463</v>
      </c>
      <c r="N2474" s="16">
        <f t="shared" si="114"/>
        <v>2.0073423703360014</v>
      </c>
      <c r="O2474" s="16">
        <v>7.5620000000000003</v>
      </c>
      <c r="P2474" s="124">
        <f t="shared" si="115"/>
        <v>0.52907017421115232</v>
      </c>
      <c r="Q2474" s="16">
        <v>730.29200000000003</v>
      </c>
    </row>
    <row r="2475" spans="1:17" x14ac:dyDescent="0.2">
      <c r="A2475" s="39">
        <f t="shared" si="116"/>
        <v>44520</v>
      </c>
      <c r="B2475" s="16">
        <v>0.63500000000000001</v>
      </c>
      <c r="C2475" s="16">
        <v>96.492000000000004</v>
      </c>
      <c r="D2475" s="16">
        <v>23.741</v>
      </c>
      <c r="E2475" s="16">
        <v>22.32</v>
      </c>
      <c r="F2475" s="16">
        <v>27.42</v>
      </c>
      <c r="G2475" s="16">
        <v>1.593</v>
      </c>
      <c r="H2475" s="16">
        <v>6.8</v>
      </c>
      <c r="I2475" s="16">
        <v>307.18900000000002</v>
      </c>
      <c r="J2475" s="38">
        <v>1.8009999999999999</v>
      </c>
      <c r="K2475" s="16">
        <v>8.4540000000000006</v>
      </c>
      <c r="L2475" s="16">
        <v>22.079000000000001</v>
      </c>
      <c r="M2475" s="120">
        <v>17.115846024777799</v>
      </c>
      <c r="N2475" s="16">
        <f t="shared" si="114"/>
        <v>2.024585524577454</v>
      </c>
      <c r="O2475" s="16">
        <v>4.0739999999999998</v>
      </c>
      <c r="P2475" s="124">
        <f t="shared" si="115"/>
        <v>0.48190205819730297</v>
      </c>
      <c r="Q2475" s="16">
        <v>729.85</v>
      </c>
    </row>
    <row r="2476" spans="1:17" x14ac:dyDescent="0.2">
      <c r="A2476" s="39">
        <f t="shared" si="116"/>
        <v>44521</v>
      </c>
      <c r="B2476" s="16">
        <v>17.526</v>
      </c>
      <c r="C2476" s="16">
        <v>96.337999999999994</v>
      </c>
      <c r="D2476" s="16">
        <v>23.286999999999999</v>
      </c>
      <c r="E2476" s="16">
        <v>21.57</v>
      </c>
      <c r="F2476" s="16">
        <v>28.93</v>
      </c>
      <c r="G2476" s="16">
        <v>1.766</v>
      </c>
      <c r="H2476" s="16">
        <v>7.86</v>
      </c>
      <c r="I2476" s="16">
        <v>150.15299999999999</v>
      </c>
      <c r="J2476" s="38">
        <v>2.36</v>
      </c>
      <c r="K2476" s="16">
        <v>11.077999999999999</v>
      </c>
      <c r="L2476" s="16">
        <v>22.087</v>
      </c>
      <c r="M2476" s="120">
        <v>22.628340765175945</v>
      </c>
      <c r="N2476" s="16">
        <f t="shared" si="114"/>
        <v>2.0426377292991464</v>
      </c>
      <c r="O2476" s="16">
        <v>6.5789999999999997</v>
      </c>
      <c r="P2476" s="124">
        <f t="shared" si="115"/>
        <v>0.59387976168983569</v>
      </c>
      <c r="Q2476" s="16">
        <v>730.07899999999995</v>
      </c>
    </row>
    <row r="2477" spans="1:17" x14ac:dyDescent="0.2">
      <c r="A2477" s="39">
        <f t="shared" si="116"/>
        <v>44522</v>
      </c>
      <c r="B2477" s="16">
        <v>32.261000000000003</v>
      </c>
      <c r="C2477" s="16">
        <v>98.926000000000002</v>
      </c>
      <c r="D2477" s="16">
        <v>22.981999999999999</v>
      </c>
      <c r="E2477" s="16">
        <v>21.57</v>
      </c>
      <c r="F2477" s="16">
        <v>26.91</v>
      </c>
      <c r="G2477" s="16">
        <v>1.96</v>
      </c>
      <c r="H2477" s="16">
        <v>6.06</v>
      </c>
      <c r="I2477" s="16">
        <v>309.62799999999999</v>
      </c>
      <c r="J2477" s="38">
        <v>1.9370000000000001</v>
      </c>
      <c r="K2477" s="16">
        <v>9.6289999999999996</v>
      </c>
      <c r="L2477" s="16">
        <v>22.001000000000001</v>
      </c>
      <c r="M2477" s="120">
        <v>19.524851672747786</v>
      </c>
      <c r="N2477" s="16">
        <f t="shared" si="114"/>
        <v>2.0277133318878167</v>
      </c>
      <c r="O2477" s="16">
        <v>6.431</v>
      </c>
      <c r="P2477" s="124">
        <f t="shared" si="115"/>
        <v>0.66787828434936136</v>
      </c>
      <c r="Q2477" s="16">
        <v>730.15</v>
      </c>
    </row>
    <row r="2478" spans="1:17" x14ac:dyDescent="0.2">
      <c r="A2478" s="39">
        <f t="shared" si="116"/>
        <v>44523</v>
      </c>
      <c r="B2478" s="16">
        <v>5.9689999999999994</v>
      </c>
      <c r="C2478" s="16">
        <v>99.197000000000003</v>
      </c>
      <c r="D2478" s="16">
        <v>21.952000000000002</v>
      </c>
      <c r="E2478" s="16">
        <v>20.85</v>
      </c>
      <c r="F2478" s="16">
        <v>23.76</v>
      </c>
      <c r="G2478" s="16">
        <v>2.9790000000000001</v>
      </c>
      <c r="H2478" s="16">
        <v>8.6999999999999993</v>
      </c>
      <c r="I2478" s="16">
        <v>322.43</v>
      </c>
      <c r="J2478" s="38">
        <v>1.0740000000000001</v>
      </c>
      <c r="K2478" s="16">
        <v>5.4779999999999998</v>
      </c>
      <c r="L2478" s="16">
        <v>22.117000000000001</v>
      </c>
      <c r="M2478" s="120">
        <v>11.436944825804579</v>
      </c>
      <c r="N2478" s="16">
        <f t="shared" si="114"/>
        <v>2.0877956965689264</v>
      </c>
      <c r="O2478" s="16">
        <v>3.673</v>
      </c>
      <c r="P2478" s="124">
        <f t="shared" si="115"/>
        <v>0.6705001825483754</v>
      </c>
      <c r="Q2478" s="16">
        <v>730.67899999999997</v>
      </c>
    </row>
    <row r="2479" spans="1:17" x14ac:dyDescent="0.2">
      <c r="A2479" s="39">
        <f t="shared" si="116"/>
        <v>44524</v>
      </c>
      <c r="B2479" s="16">
        <v>3.302</v>
      </c>
      <c r="C2479" s="16">
        <v>99.664000000000001</v>
      </c>
      <c r="D2479" s="16">
        <v>22.271999999999998</v>
      </c>
      <c r="E2479" s="16">
        <v>20.85</v>
      </c>
      <c r="F2479" s="16">
        <v>24.47</v>
      </c>
      <c r="G2479" s="16">
        <v>2.4710000000000001</v>
      </c>
      <c r="H2479" s="16">
        <v>6.61</v>
      </c>
      <c r="I2479" s="16">
        <v>313.24200000000002</v>
      </c>
      <c r="J2479" s="38">
        <v>1.4490000000000001</v>
      </c>
      <c r="K2479" s="16">
        <v>7.5519999999999996</v>
      </c>
      <c r="L2479" s="16">
        <v>21.978999999999999</v>
      </c>
      <c r="M2479" s="120">
        <v>15.589416687474673</v>
      </c>
      <c r="N2479" s="16">
        <f t="shared" si="114"/>
        <v>2.0642765740829812</v>
      </c>
      <c r="O2479" s="16">
        <v>5.07</v>
      </c>
      <c r="P2479" s="124">
        <f t="shared" si="115"/>
        <v>0.67134533898305093</v>
      </c>
      <c r="Q2479" s="16">
        <v>731.29200000000003</v>
      </c>
    </row>
    <row r="2480" spans="1:17" x14ac:dyDescent="0.2">
      <c r="A2480" s="39">
        <f t="shared" si="116"/>
        <v>44525</v>
      </c>
      <c r="B2480" s="16">
        <v>47.879999999999995</v>
      </c>
      <c r="C2480" s="16">
        <v>98.682000000000002</v>
      </c>
      <c r="D2480" s="16">
        <v>22.923999999999999</v>
      </c>
      <c r="E2480" s="16">
        <v>21.5</v>
      </c>
      <c r="F2480" s="16">
        <v>26.6</v>
      </c>
      <c r="G2480" s="16">
        <v>2.931</v>
      </c>
      <c r="H2480" s="16">
        <v>7.49</v>
      </c>
      <c r="I2480" s="16">
        <v>315.76499999999999</v>
      </c>
      <c r="J2480" s="38">
        <v>2.0059999999999998</v>
      </c>
      <c r="K2480" s="16">
        <v>10.305</v>
      </c>
      <c r="L2480" s="16">
        <v>21.888000000000002</v>
      </c>
      <c r="M2480" s="120">
        <v>20.544458431649364</v>
      </c>
      <c r="N2480" s="16">
        <f t="shared" si="114"/>
        <v>1.9936398283987737</v>
      </c>
      <c r="O2480" s="16">
        <v>7.2679999999999998</v>
      </c>
      <c r="P2480" s="124">
        <f t="shared" si="115"/>
        <v>0.70528869480834544</v>
      </c>
      <c r="Q2480" s="16">
        <v>731.00800000000004</v>
      </c>
    </row>
    <row r="2481" spans="1:17" x14ac:dyDescent="0.2">
      <c r="A2481" s="39">
        <f t="shared" si="116"/>
        <v>44526</v>
      </c>
      <c r="B2481" s="16">
        <v>33.15</v>
      </c>
      <c r="C2481" s="16">
        <v>98.275000000000006</v>
      </c>
      <c r="D2481" s="16">
        <v>22.527999999999999</v>
      </c>
      <c r="E2481" s="16">
        <v>20.059999999999999</v>
      </c>
      <c r="F2481" s="16">
        <v>26.87</v>
      </c>
      <c r="G2481" s="16">
        <v>2.7280000000000002</v>
      </c>
      <c r="H2481" s="16">
        <v>13.11</v>
      </c>
      <c r="I2481" s="16">
        <v>330.43400000000003</v>
      </c>
      <c r="J2481" s="38">
        <v>2.1669999999999998</v>
      </c>
      <c r="K2481" s="16">
        <v>10.779</v>
      </c>
      <c r="L2481" s="16">
        <v>21.870999999999999</v>
      </c>
      <c r="M2481" s="120">
        <v>21.780151666613385</v>
      </c>
      <c r="N2481" s="16">
        <f t="shared" si="114"/>
        <v>2.0206096731249081</v>
      </c>
      <c r="O2481" s="16">
        <v>7.0010000000000003</v>
      </c>
      <c r="P2481" s="124">
        <f t="shared" si="115"/>
        <v>0.6495036645328881</v>
      </c>
      <c r="Q2481" s="16">
        <v>730.67899999999997</v>
      </c>
    </row>
    <row r="2482" spans="1:17" x14ac:dyDescent="0.2">
      <c r="A2482" s="39">
        <f t="shared" si="116"/>
        <v>44527</v>
      </c>
      <c r="B2482" s="16">
        <v>8.7629999999999999</v>
      </c>
      <c r="C2482" s="16">
        <v>98.531999999999996</v>
      </c>
      <c r="D2482" s="16">
        <v>22.704999999999998</v>
      </c>
      <c r="E2482" s="16">
        <v>20.51</v>
      </c>
      <c r="F2482" s="16">
        <v>25.43</v>
      </c>
      <c r="G2482" s="16">
        <v>2.5640000000000001</v>
      </c>
      <c r="H2482" s="16">
        <v>9.74</v>
      </c>
      <c r="I2482" s="16">
        <v>332.04300000000001</v>
      </c>
      <c r="J2482" s="38">
        <v>1.506</v>
      </c>
      <c r="K2482" s="16">
        <v>7.6870000000000003</v>
      </c>
      <c r="L2482" s="16">
        <v>21.850999999999999</v>
      </c>
      <c r="M2482" s="120">
        <v>15.8438647770404</v>
      </c>
      <c r="N2482" s="16">
        <f t="shared" si="114"/>
        <v>2.061124596987173</v>
      </c>
      <c r="O2482" s="16">
        <v>4.7850000000000001</v>
      </c>
      <c r="P2482" s="124">
        <f t="shared" si="115"/>
        <v>0.62247951086249509</v>
      </c>
      <c r="Q2482" s="16">
        <v>730.52499999999998</v>
      </c>
    </row>
    <row r="2483" spans="1:17" x14ac:dyDescent="0.2">
      <c r="A2483" s="39">
        <f t="shared" si="116"/>
        <v>44528</v>
      </c>
      <c r="B2483" s="16">
        <v>24.256999999999998</v>
      </c>
      <c r="C2483" s="16">
        <v>99.896000000000001</v>
      </c>
      <c r="D2483" s="16">
        <v>22.486000000000001</v>
      </c>
      <c r="E2483" s="16">
        <v>21.19</v>
      </c>
      <c r="F2483" s="16">
        <v>23.18</v>
      </c>
      <c r="G2483" s="16">
        <v>2.629</v>
      </c>
      <c r="H2483" s="16">
        <v>9.33</v>
      </c>
      <c r="I2483" s="16">
        <v>327.02100000000002</v>
      </c>
      <c r="J2483" s="38">
        <v>0.60499999999999998</v>
      </c>
      <c r="K2483" s="16">
        <v>3.1309999999999998</v>
      </c>
      <c r="L2483" s="16">
        <v>21.847000000000001</v>
      </c>
      <c r="M2483" s="120">
        <v>6.6736247491159109</v>
      </c>
      <c r="N2483" s="16">
        <f t="shared" si="114"/>
        <v>2.1314675021130345</v>
      </c>
      <c r="O2483" s="16">
        <v>2.1619999999999999</v>
      </c>
      <c r="P2483" s="124">
        <f t="shared" si="115"/>
        <v>0.69051421271159374</v>
      </c>
      <c r="Q2483" s="16">
        <v>729.99199999999996</v>
      </c>
    </row>
    <row r="2484" spans="1:17" x14ac:dyDescent="0.2">
      <c r="A2484" s="39">
        <f t="shared" si="116"/>
        <v>44529</v>
      </c>
      <c r="B2484" s="16">
        <v>0.50800000000000001</v>
      </c>
      <c r="C2484" s="16">
        <v>99.135999999999996</v>
      </c>
      <c r="D2484" s="16">
        <v>23.754000000000001</v>
      </c>
      <c r="E2484" s="16">
        <v>22.56</v>
      </c>
      <c r="F2484" s="16">
        <v>26.39</v>
      </c>
      <c r="G2484" s="16">
        <v>2.2450000000000001</v>
      </c>
      <c r="H2484" s="16">
        <v>6.45</v>
      </c>
      <c r="I2484" s="16">
        <v>317.13400000000001</v>
      </c>
      <c r="J2484" s="38">
        <v>1.845</v>
      </c>
      <c r="K2484" s="16">
        <v>9.3640000000000008</v>
      </c>
      <c r="L2484" s="16">
        <v>21.619</v>
      </c>
      <c r="M2484" s="120">
        <v>18.910547456512706</v>
      </c>
      <c r="N2484" s="16">
        <f t="shared" si="114"/>
        <v>2.0194946023614593</v>
      </c>
      <c r="O2484" s="16">
        <v>6.0449999999999999</v>
      </c>
      <c r="P2484" s="124">
        <f t="shared" si="115"/>
        <v>0.6455574540794532</v>
      </c>
      <c r="Q2484" s="16">
        <v>729.59199999999998</v>
      </c>
    </row>
    <row r="2485" spans="1:17" x14ac:dyDescent="0.2">
      <c r="A2485" s="39">
        <f t="shared" si="116"/>
        <v>44530</v>
      </c>
      <c r="B2485" s="16">
        <v>19.049999999999997</v>
      </c>
      <c r="C2485" s="16">
        <v>99.590999999999994</v>
      </c>
      <c r="D2485" s="16">
        <v>22.690999999999999</v>
      </c>
      <c r="E2485" s="16">
        <v>21.29</v>
      </c>
      <c r="F2485" s="16">
        <v>25.57</v>
      </c>
      <c r="G2485" s="16">
        <v>1.5820000000000001</v>
      </c>
      <c r="H2485" s="16">
        <v>9.56</v>
      </c>
      <c r="I2485" s="16">
        <v>311.64100000000002</v>
      </c>
      <c r="J2485" s="38">
        <v>1.173</v>
      </c>
      <c r="K2485" s="16">
        <v>6.0730000000000004</v>
      </c>
      <c r="L2485" s="16">
        <v>21.7</v>
      </c>
      <c r="M2485" s="120">
        <v>13.04994699358134</v>
      </c>
      <c r="N2485" s="16">
        <f t="shared" si="114"/>
        <v>2.1488468621079102</v>
      </c>
      <c r="O2485" s="16">
        <v>4.0289999999999999</v>
      </c>
      <c r="P2485" s="124">
        <f t="shared" si="115"/>
        <v>0.6634282891486909</v>
      </c>
      <c r="Q2485" s="16">
        <v>730.20799999999997</v>
      </c>
    </row>
    <row r="2486" spans="1:17" x14ac:dyDescent="0.2">
      <c r="A2486" s="39">
        <f t="shared" si="116"/>
        <v>44531</v>
      </c>
      <c r="B2486" s="16">
        <v>40.259</v>
      </c>
      <c r="C2486" s="16">
        <v>99.632000000000005</v>
      </c>
      <c r="D2486" s="16">
        <v>22.344000000000001</v>
      </c>
      <c r="E2486" s="16">
        <v>21.16</v>
      </c>
      <c r="F2486" s="16">
        <v>24.58</v>
      </c>
      <c r="G2486" s="16">
        <v>2.093</v>
      </c>
      <c r="H2486" s="16">
        <v>6.94</v>
      </c>
      <c r="I2486" s="16">
        <v>318.34899999999999</v>
      </c>
      <c r="J2486" s="38">
        <v>0.85799999999999998</v>
      </c>
      <c r="K2486" s="16">
        <v>4.508</v>
      </c>
      <c r="L2486" s="16">
        <v>21.736000000000001</v>
      </c>
      <c r="M2486" s="120">
        <v>9.6029313802318441</v>
      </c>
      <c r="N2486" s="16">
        <f t="shared" si="114"/>
        <v>2.130197732970684</v>
      </c>
      <c r="O2486" s="16">
        <v>3.0539999999999998</v>
      </c>
      <c r="P2486" s="124">
        <f t="shared" si="115"/>
        <v>0.67746228926353147</v>
      </c>
      <c r="Q2486" s="16">
        <v>731.2</v>
      </c>
    </row>
    <row r="2487" spans="1:17" x14ac:dyDescent="0.2">
      <c r="A2487" s="39">
        <f t="shared" si="116"/>
        <v>44532</v>
      </c>
      <c r="B2487" s="16">
        <v>0.254</v>
      </c>
      <c r="C2487" s="16">
        <v>90.203999999999994</v>
      </c>
      <c r="D2487" s="16">
        <v>24.561</v>
      </c>
      <c r="E2487" s="16">
        <v>21.84</v>
      </c>
      <c r="F2487" s="16">
        <v>28.99</v>
      </c>
      <c r="G2487" s="16">
        <v>3.3130000000000002</v>
      </c>
      <c r="H2487" s="16">
        <v>9.8800000000000008</v>
      </c>
      <c r="I2487" s="16">
        <v>5.1319999999999997</v>
      </c>
      <c r="J2487" s="38">
        <v>4.3929999999999998</v>
      </c>
      <c r="K2487" s="16">
        <v>19.513000000000002</v>
      </c>
      <c r="L2487" s="16">
        <v>21.667999999999999</v>
      </c>
      <c r="M2487" s="120">
        <v>38.899367292577281</v>
      </c>
      <c r="N2487" s="16">
        <f t="shared" si="114"/>
        <v>1.9935103414430009</v>
      </c>
      <c r="O2487" s="16">
        <v>10.438000000000001</v>
      </c>
      <c r="P2487" s="124">
        <f t="shared" si="115"/>
        <v>0.53492543432583406</v>
      </c>
      <c r="Q2487" s="16">
        <v>730.39599999999996</v>
      </c>
    </row>
    <row r="2488" spans="1:17" x14ac:dyDescent="0.2">
      <c r="A2488" s="39">
        <f t="shared" si="116"/>
        <v>44533</v>
      </c>
      <c r="B2488" s="16">
        <v>2.6669999999999998</v>
      </c>
      <c r="C2488" s="16">
        <v>97.647999999999996</v>
      </c>
      <c r="D2488" s="16">
        <v>23.733000000000001</v>
      </c>
      <c r="E2488" s="16">
        <v>22.18</v>
      </c>
      <c r="F2488" s="16">
        <v>27.01</v>
      </c>
      <c r="G2488" s="16">
        <v>2.9990000000000001</v>
      </c>
      <c r="H2488" s="16">
        <v>7.88</v>
      </c>
      <c r="I2488" s="16">
        <v>334.59699999999998</v>
      </c>
      <c r="J2488" s="38">
        <v>2.4740000000000002</v>
      </c>
      <c r="K2488" s="16">
        <v>12.97</v>
      </c>
      <c r="L2488" s="16">
        <v>21.494</v>
      </c>
      <c r="M2488" s="120">
        <v>25.49673537485085</v>
      </c>
      <c r="N2488" s="16">
        <f t="shared" si="114"/>
        <v>1.965823853111091</v>
      </c>
      <c r="O2488" s="16">
        <v>7.72</v>
      </c>
      <c r="P2488" s="124">
        <f t="shared" si="115"/>
        <v>0.5952197378565921</v>
      </c>
      <c r="Q2488" s="16">
        <v>729.28300000000002</v>
      </c>
    </row>
    <row r="2489" spans="1:17" x14ac:dyDescent="0.2">
      <c r="A2489" s="39">
        <f t="shared" si="116"/>
        <v>44534</v>
      </c>
      <c r="B2489" s="16">
        <v>0.127</v>
      </c>
      <c r="C2489" s="16">
        <v>89.813999999999993</v>
      </c>
      <c r="D2489" s="16">
        <v>24.699000000000002</v>
      </c>
      <c r="E2489" s="16">
        <v>23.07</v>
      </c>
      <c r="F2489" s="16">
        <v>27.66</v>
      </c>
      <c r="G2489" s="16">
        <v>3.552</v>
      </c>
      <c r="H2489" s="16">
        <v>10.58</v>
      </c>
      <c r="I2489" s="16">
        <v>34.142000000000003</v>
      </c>
      <c r="J2489" s="38">
        <v>2.91</v>
      </c>
      <c r="K2489" s="16">
        <v>12.395</v>
      </c>
      <c r="L2489" s="16">
        <v>21.509</v>
      </c>
      <c r="M2489" s="120">
        <v>24.70643429666487</v>
      </c>
      <c r="N2489" s="16">
        <f t="shared" si="114"/>
        <v>1.9932581118729222</v>
      </c>
      <c r="O2489" s="16">
        <v>5.827</v>
      </c>
      <c r="P2489" s="124">
        <f t="shared" si="115"/>
        <v>0.47010891488503431</v>
      </c>
      <c r="Q2489" s="16">
        <v>729.41300000000001</v>
      </c>
    </row>
    <row r="2490" spans="1:17" x14ac:dyDescent="0.2">
      <c r="A2490" s="39">
        <f t="shared" si="116"/>
        <v>44535</v>
      </c>
      <c r="B2490" s="16">
        <v>0</v>
      </c>
      <c r="C2490" s="16">
        <v>89.596000000000004</v>
      </c>
      <c r="D2490" s="16">
        <v>25.082000000000001</v>
      </c>
      <c r="E2490" s="16">
        <v>23.24</v>
      </c>
      <c r="F2490" s="16">
        <v>29.3</v>
      </c>
      <c r="G2490" s="16">
        <v>3.8679999999999999</v>
      </c>
      <c r="H2490" s="16">
        <v>11.07</v>
      </c>
      <c r="I2490" s="16">
        <v>46.378</v>
      </c>
      <c r="J2490" s="38">
        <v>4.21</v>
      </c>
      <c r="K2490" s="16">
        <v>18.895</v>
      </c>
      <c r="L2490" s="16">
        <v>21.468</v>
      </c>
      <c r="M2490" s="120">
        <v>37.390045161295895</v>
      </c>
      <c r="N2490" s="16">
        <f t="shared" si="114"/>
        <v>1.9788327685258478</v>
      </c>
      <c r="O2490" s="16">
        <v>10.573</v>
      </c>
      <c r="P2490" s="124">
        <f t="shared" si="115"/>
        <v>0.55956602275734324</v>
      </c>
      <c r="Q2490" s="16">
        <v>729.846</v>
      </c>
    </row>
    <row r="2491" spans="1:17" x14ac:dyDescent="0.2">
      <c r="A2491" s="39">
        <f t="shared" si="116"/>
        <v>44536</v>
      </c>
      <c r="B2491" s="16">
        <v>0</v>
      </c>
      <c r="C2491" s="16">
        <v>90.64</v>
      </c>
      <c r="D2491" s="16">
        <v>24.934999999999999</v>
      </c>
      <c r="E2491" s="16">
        <v>22.87</v>
      </c>
      <c r="F2491" s="16">
        <v>28.99</v>
      </c>
      <c r="G2491" s="16">
        <v>2.931</v>
      </c>
      <c r="H2491" s="16">
        <v>9.9</v>
      </c>
      <c r="I2491" s="16">
        <v>32.192</v>
      </c>
      <c r="J2491" s="38">
        <v>3.331</v>
      </c>
      <c r="K2491" s="16">
        <v>14.771000000000001</v>
      </c>
      <c r="L2491" s="16">
        <v>21.45</v>
      </c>
      <c r="M2491" s="120">
        <v>29.697418453491295</v>
      </c>
      <c r="N2491" s="16">
        <f t="shared" si="114"/>
        <v>2.0105218640235116</v>
      </c>
      <c r="O2491" s="16">
        <v>7.8049999999999997</v>
      </c>
      <c r="P2491" s="124">
        <f t="shared" si="115"/>
        <v>0.52840024372080419</v>
      </c>
      <c r="Q2491" s="16">
        <v>730.24599999999998</v>
      </c>
    </row>
    <row r="2492" spans="1:17" x14ac:dyDescent="0.2">
      <c r="A2492" s="39">
        <f t="shared" si="116"/>
        <v>44537</v>
      </c>
      <c r="B2492" s="16">
        <v>0</v>
      </c>
      <c r="C2492" s="16">
        <v>84.046000000000006</v>
      </c>
      <c r="D2492" s="16">
        <v>25.51</v>
      </c>
      <c r="E2492" s="16">
        <v>23.01</v>
      </c>
      <c r="F2492" s="16">
        <v>30.71</v>
      </c>
      <c r="G2492" s="16">
        <v>2.8159999999999998</v>
      </c>
      <c r="H2492" s="16">
        <v>7.23</v>
      </c>
      <c r="I2492" s="16">
        <v>33.6</v>
      </c>
      <c r="J2492" s="38">
        <v>4.9009999999999998</v>
      </c>
      <c r="K2492" s="16">
        <v>21.08</v>
      </c>
      <c r="L2492" s="16">
        <v>21.484000000000002</v>
      </c>
      <c r="M2492" s="120">
        <v>41.699678678286894</v>
      </c>
      <c r="N2492" s="16">
        <f t="shared" si="114"/>
        <v>1.9781631251559249</v>
      </c>
      <c r="O2492" s="16">
        <v>10.707000000000001</v>
      </c>
      <c r="P2492" s="124">
        <f t="shared" si="115"/>
        <v>0.50792220113852005</v>
      </c>
      <c r="Q2492" s="16">
        <v>729.596</v>
      </c>
    </row>
    <row r="2493" spans="1:17" x14ac:dyDescent="0.2">
      <c r="A2493" s="39">
        <f t="shared" si="116"/>
        <v>44538</v>
      </c>
      <c r="B2493" s="16">
        <v>0</v>
      </c>
      <c r="C2493" s="16">
        <v>87.278000000000006</v>
      </c>
      <c r="D2493" s="16">
        <v>24.814</v>
      </c>
      <c r="E2493" s="16">
        <v>22.77</v>
      </c>
      <c r="F2493" s="16">
        <v>28.79</v>
      </c>
      <c r="G2493" s="16">
        <v>2.6560000000000001</v>
      </c>
      <c r="H2493" s="16">
        <v>8</v>
      </c>
      <c r="I2493" s="16">
        <v>18.725000000000001</v>
      </c>
      <c r="J2493" s="38">
        <v>3.9140000000000001</v>
      </c>
      <c r="K2493" s="16">
        <v>17.359000000000002</v>
      </c>
      <c r="L2493" s="16">
        <v>21.459</v>
      </c>
      <c r="M2493" s="120">
        <v>34.246466454756188</v>
      </c>
      <c r="N2493" s="16">
        <f t="shared" si="114"/>
        <v>1.9728363646959033</v>
      </c>
      <c r="O2493" s="16">
        <v>9.0169999999999995</v>
      </c>
      <c r="P2493" s="124">
        <f t="shared" si="115"/>
        <v>0.51944236419148559</v>
      </c>
      <c r="Q2493" s="16">
        <v>730.10799999999995</v>
      </c>
    </row>
    <row r="2494" spans="1:17" x14ac:dyDescent="0.2">
      <c r="A2494" s="39">
        <f t="shared" si="116"/>
        <v>44539</v>
      </c>
      <c r="B2494" s="16">
        <v>0</v>
      </c>
      <c r="C2494" s="16">
        <v>86.234999999999999</v>
      </c>
      <c r="D2494" s="16">
        <v>24.600999999999999</v>
      </c>
      <c r="E2494" s="16">
        <v>22.56</v>
      </c>
      <c r="F2494" s="16">
        <v>28.72</v>
      </c>
      <c r="G2494" s="16">
        <v>3.528</v>
      </c>
      <c r="H2494" s="16">
        <v>11.07</v>
      </c>
      <c r="I2494" s="16">
        <v>14.670999999999999</v>
      </c>
      <c r="J2494" s="38">
        <v>4.1079999999999997</v>
      </c>
      <c r="K2494" s="16">
        <v>17.341999999999999</v>
      </c>
      <c r="L2494" s="16">
        <v>21.494</v>
      </c>
      <c r="M2494" s="120">
        <v>34.722789822422016</v>
      </c>
      <c r="N2494" s="16">
        <f t="shared" si="114"/>
        <v>2.0022367559925049</v>
      </c>
      <c r="O2494" s="16">
        <v>8.5120000000000005</v>
      </c>
      <c r="P2494" s="124">
        <f t="shared" si="115"/>
        <v>0.49083150732326153</v>
      </c>
      <c r="Q2494" s="16">
        <v>730.20399999999995</v>
      </c>
    </row>
    <row r="2495" spans="1:17" x14ac:dyDescent="0.2">
      <c r="A2495" s="39">
        <f t="shared" si="116"/>
        <v>44540</v>
      </c>
      <c r="B2495" s="16">
        <v>0</v>
      </c>
      <c r="C2495" s="16">
        <v>83.54</v>
      </c>
      <c r="D2495" s="16">
        <v>24.611000000000001</v>
      </c>
      <c r="E2495" s="16">
        <v>22.49</v>
      </c>
      <c r="F2495" s="16">
        <v>29.13</v>
      </c>
      <c r="G2495" s="16">
        <v>3.68</v>
      </c>
      <c r="H2495" s="16">
        <v>9.39</v>
      </c>
      <c r="I2495" s="16">
        <v>9.2530000000000001</v>
      </c>
      <c r="J2495" s="38">
        <v>3.6669999999999998</v>
      </c>
      <c r="K2495" s="16">
        <v>17.276</v>
      </c>
      <c r="L2495" s="16">
        <v>20.838000000000001</v>
      </c>
      <c r="M2495" s="120">
        <v>26.945404684782446</v>
      </c>
      <c r="N2495" s="16">
        <f t="shared" si="114"/>
        <v>1.5597015909228089</v>
      </c>
      <c r="O2495" s="16">
        <v>9.1530000000000005</v>
      </c>
      <c r="P2495" s="124">
        <f t="shared" si="115"/>
        <v>0.52981014123639736</v>
      </c>
      <c r="Q2495" s="16">
        <v>729.48099999999999</v>
      </c>
    </row>
    <row r="2496" spans="1:17" x14ac:dyDescent="0.2">
      <c r="A2496" s="39">
        <f t="shared" si="116"/>
        <v>44541</v>
      </c>
      <c r="B2496" s="16">
        <v>0</v>
      </c>
      <c r="C2496" s="16">
        <v>84.542000000000002</v>
      </c>
      <c r="D2496" s="16">
        <v>24.64</v>
      </c>
      <c r="E2496" s="16">
        <v>22.15</v>
      </c>
      <c r="F2496" s="16">
        <v>29.51</v>
      </c>
      <c r="G2496" s="16">
        <v>3.37</v>
      </c>
      <c r="H2496" s="16">
        <v>8.2899999999999991</v>
      </c>
      <c r="I2496" s="16">
        <v>17.925000000000001</v>
      </c>
      <c r="J2496" s="38">
        <v>4.952</v>
      </c>
      <c r="K2496" s="16">
        <v>21.111999999999998</v>
      </c>
      <c r="L2496" s="16">
        <v>21.518999999999998</v>
      </c>
      <c r="M2496" s="120">
        <v>44.472082854173159</v>
      </c>
      <c r="N2496" s="16">
        <f t="shared" si="114"/>
        <v>2.1064836516755001</v>
      </c>
      <c r="O2496" s="16">
        <v>10.006</v>
      </c>
      <c r="P2496" s="124">
        <f t="shared" si="115"/>
        <v>0.47394846532777574</v>
      </c>
      <c r="Q2496" s="16">
        <v>729.72500000000002</v>
      </c>
    </row>
    <row r="2497" spans="1:17" x14ac:dyDescent="0.2">
      <c r="A2497" s="39">
        <f t="shared" si="116"/>
        <v>44542</v>
      </c>
      <c r="B2497" s="16">
        <v>0</v>
      </c>
      <c r="C2497" s="16">
        <v>86.128</v>
      </c>
      <c r="D2497" s="16">
        <v>24.35</v>
      </c>
      <c r="E2497" s="16">
        <v>22.26</v>
      </c>
      <c r="F2497" s="16">
        <v>28.55</v>
      </c>
      <c r="G2497" s="16">
        <v>2.9780000000000002</v>
      </c>
      <c r="H2497" s="16">
        <v>8.2899999999999991</v>
      </c>
      <c r="I2497" s="16">
        <v>13.539</v>
      </c>
      <c r="J2497" s="38">
        <v>3.387</v>
      </c>
      <c r="K2497" s="16">
        <v>14.359</v>
      </c>
      <c r="L2497" s="16">
        <v>21.42</v>
      </c>
      <c r="M2497" s="120">
        <v>30.371943490924107</v>
      </c>
      <c r="N2497" s="16">
        <f t="shared" si="114"/>
        <v>2.1151851445730276</v>
      </c>
      <c r="O2497" s="16">
        <v>6.3339999999999996</v>
      </c>
      <c r="P2497" s="124">
        <f t="shared" si="115"/>
        <v>0.44111706943380458</v>
      </c>
      <c r="Q2497" s="16">
        <v>730.85</v>
      </c>
    </row>
    <row r="2498" spans="1:17" x14ac:dyDescent="0.2">
      <c r="A2498" s="39">
        <f t="shared" si="116"/>
        <v>44543</v>
      </c>
      <c r="B2498" s="16">
        <v>0</v>
      </c>
      <c r="C2498" s="16">
        <v>86.715999999999994</v>
      </c>
      <c r="D2498" s="16">
        <v>24.460999999999999</v>
      </c>
      <c r="E2498" s="16">
        <v>22.01</v>
      </c>
      <c r="F2498" s="16">
        <v>29.4</v>
      </c>
      <c r="G2498" s="16">
        <v>2.7690000000000001</v>
      </c>
      <c r="H2498" s="16">
        <v>9.7200000000000006</v>
      </c>
      <c r="I2498" s="16">
        <v>35.959000000000003</v>
      </c>
      <c r="J2498" s="38">
        <v>4.0270000000000001</v>
      </c>
      <c r="K2498" s="16">
        <v>17.55</v>
      </c>
      <c r="L2498" s="16">
        <v>21.404</v>
      </c>
      <c r="M2498" s="120">
        <v>37.238931508103889</v>
      </c>
      <c r="N2498" s="16">
        <f t="shared" si="114"/>
        <v>2.1218764392081986</v>
      </c>
      <c r="O2498" s="16">
        <v>9.7010000000000005</v>
      </c>
      <c r="P2498" s="124">
        <f t="shared" si="115"/>
        <v>0.55276353276353274</v>
      </c>
      <c r="Q2498" s="16">
        <v>730.65</v>
      </c>
    </row>
    <row r="2499" spans="1:17" x14ac:dyDescent="0.2">
      <c r="A2499" s="39">
        <f t="shared" si="116"/>
        <v>44544</v>
      </c>
      <c r="B2499" s="16">
        <v>0</v>
      </c>
      <c r="C2499" s="16">
        <v>85.741</v>
      </c>
      <c r="D2499" s="16">
        <v>24.719000000000001</v>
      </c>
      <c r="E2499" s="16">
        <v>22.32</v>
      </c>
      <c r="F2499" s="16">
        <v>29.2</v>
      </c>
      <c r="G2499" s="16">
        <v>3.5470000000000002</v>
      </c>
      <c r="H2499" s="16">
        <v>9.64</v>
      </c>
      <c r="I2499" s="16">
        <v>44.755000000000003</v>
      </c>
      <c r="J2499" s="38">
        <v>4.6269999999999998</v>
      </c>
      <c r="K2499" s="16">
        <v>19.978999999999999</v>
      </c>
      <c r="L2499" s="16">
        <v>21.413</v>
      </c>
      <c r="M2499" s="120">
        <v>42.752808648988641</v>
      </c>
      <c r="N2499" s="16">
        <f t="shared" si="114"/>
        <v>2.1398873141292678</v>
      </c>
      <c r="O2499" s="16">
        <v>10.271000000000001</v>
      </c>
      <c r="P2499" s="124">
        <f t="shared" si="115"/>
        <v>0.51408979428399826</v>
      </c>
      <c r="Q2499" s="16">
        <v>730.61699999999996</v>
      </c>
    </row>
    <row r="2500" spans="1:17" x14ac:dyDescent="0.2">
      <c r="A2500" s="39">
        <f t="shared" si="116"/>
        <v>44545</v>
      </c>
      <c r="B2500" s="16">
        <v>30.606999999999999</v>
      </c>
      <c r="C2500" s="16">
        <v>93.084999999999994</v>
      </c>
      <c r="D2500" s="16">
        <v>23.765999999999998</v>
      </c>
      <c r="E2500" s="16">
        <v>22.15</v>
      </c>
      <c r="F2500" s="16">
        <v>29.1</v>
      </c>
      <c r="G2500" s="16">
        <v>2.4409999999999998</v>
      </c>
      <c r="H2500" s="16">
        <v>8.6999999999999993</v>
      </c>
      <c r="I2500" s="16">
        <v>3.504</v>
      </c>
      <c r="J2500" s="38">
        <v>2.8820000000000001</v>
      </c>
      <c r="K2500" s="16">
        <v>13.705</v>
      </c>
      <c r="L2500" s="16">
        <v>21.347000000000001</v>
      </c>
      <c r="M2500" s="120">
        <v>29.822612097559453</v>
      </c>
      <c r="N2500" s="16">
        <f t="shared" si="114"/>
        <v>2.1760388250681832</v>
      </c>
      <c r="O2500" s="16">
        <v>8.5210000000000008</v>
      </c>
      <c r="P2500" s="124">
        <f t="shared" si="115"/>
        <v>0.62174388909157252</v>
      </c>
      <c r="Q2500" s="16">
        <v>730.02099999999996</v>
      </c>
    </row>
    <row r="2501" spans="1:17" x14ac:dyDescent="0.2">
      <c r="A2501" s="39">
        <f t="shared" si="116"/>
        <v>44546</v>
      </c>
      <c r="B2501" s="16">
        <v>28.956</v>
      </c>
      <c r="C2501" s="16">
        <v>99.072999999999993</v>
      </c>
      <c r="D2501" s="16">
        <v>22.876000000000001</v>
      </c>
      <c r="E2501" s="16">
        <v>21.47</v>
      </c>
      <c r="F2501" s="16">
        <v>25.81</v>
      </c>
      <c r="G2501" s="16">
        <v>1.825</v>
      </c>
      <c r="H2501" s="16">
        <v>6.08</v>
      </c>
      <c r="I2501" s="16">
        <v>290.11599999999999</v>
      </c>
      <c r="J2501" s="38">
        <v>1.94</v>
      </c>
      <c r="K2501" s="16">
        <v>9.94</v>
      </c>
      <c r="L2501" s="16">
        <v>21.282</v>
      </c>
      <c r="M2501" s="120">
        <v>21.359729118624649</v>
      </c>
      <c r="N2501" s="16">
        <f t="shared" si="114"/>
        <v>2.1488661085135465</v>
      </c>
      <c r="O2501" s="16">
        <v>6.9550000000000001</v>
      </c>
      <c r="P2501" s="124">
        <f t="shared" si="115"/>
        <v>0.69969818913480886</v>
      </c>
      <c r="Q2501" s="16">
        <v>729.029</v>
      </c>
    </row>
    <row r="2502" spans="1:17" x14ac:dyDescent="0.2">
      <c r="A2502" s="39">
        <f t="shared" si="116"/>
        <v>44547</v>
      </c>
      <c r="B2502" s="16">
        <v>19.430999999999997</v>
      </c>
      <c r="C2502" s="16">
        <v>98.24</v>
      </c>
      <c r="D2502" s="16">
        <v>22.733000000000001</v>
      </c>
      <c r="E2502" s="16">
        <v>21.16</v>
      </c>
      <c r="F2502" s="16">
        <v>25.91</v>
      </c>
      <c r="G2502" s="16">
        <v>2.1150000000000002</v>
      </c>
      <c r="H2502" s="16">
        <v>7.59</v>
      </c>
      <c r="I2502" s="16">
        <v>344.94</v>
      </c>
      <c r="J2502" s="38">
        <v>1.607</v>
      </c>
      <c r="K2502" s="16">
        <v>8.32</v>
      </c>
      <c r="L2502" s="16">
        <v>21.318999999999999</v>
      </c>
      <c r="M2502" s="120">
        <v>18.232739217924202</v>
      </c>
      <c r="N2502" s="16">
        <f t="shared" si="114"/>
        <v>2.1914350021543512</v>
      </c>
      <c r="O2502" s="16">
        <v>5.1109999999999998</v>
      </c>
      <c r="P2502" s="124">
        <f t="shared" si="115"/>
        <v>0.61430288461538451</v>
      </c>
      <c r="Q2502" s="16">
        <v>729.42899999999997</v>
      </c>
    </row>
    <row r="2503" spans="1:17" x14ac:dyDescent="0.2">
      <c r="A2503" s="39">
        <f t="shared" si="116"/>
        <v>44548</v>
      </c>
      <c r="B2503" s="16">
        <v>0.254</v>
      </c>
      <c r="C2503" s="16">
        <v>92.477999999999994</v>
      </c>
      <c r="D2503" s="16">
        <v>24.33</v>
      </c>
      <c r="E2503" s="16">
        <v>22.32</v>
      </c>
      <c r="F2503" s="16">
        <v>28.65</v>
      </c>
      <c r="G2503" s="16">
        <v>2.645</v>
      </c>
      <c r="H2503" s="16">
        <v>7.55</v>
      </c>
      <c r="I2503" s="16">
        <v>36.216999999999999</v>
      </c>
      <c r="J2503" s="38">
        <v>2.931</v>
      </c>
      <c r="K2503" s="16">
        <v>13.632999999999999</v>
      </c>
      <c r="L2503" s="16">
        <v>21.245999999999999</v>
      </c>
      <c r="M2503" s="120">
        <v>29.254791097686464</v>
      </c>
      <c r="N2503" s="16">
        <f t="shared" si="114"/>
        <v>2.145880664394225</v>
      </c>
      <c r="O2503" s="16">
        <v>8.02</v>
      </c>
      <c r="P2503" s="124">
        <f t="shared" si="115"/>
        <v>0.58827844201569723</v>
      </c>
      <c r="Q2503" s="16">
        <v>729.55399999999997</v>
      </c>
    </row>
    <row r="2504" spans="1:17" x14ac:dyDescent="0.2">
      <c r="A2504" s="39">
        <f t="shared" si="116"/>
        <v>44549</v>
      </c>
      <c r="B2504" s="16">
        <v>39.623999999999995</v>
      </c>
      <c r="C2504" s="16">
        <v>98.001999999999995</v>
      </c>
      <c r="D2504" s="16">
        <v>22.925000000000001</v>
      </c>
      <c r="E2504" s="16">
        <v>21.4</v>
      </c>
      <c r="F2504" s="16">
        <v>25.43</v>
      </c>
      <c r="G2504" s="16">
        <v>1.9279999999999999</v>
      </c>
      <c r="H2504" s="16">
        <v>8.6</v>
      </c>
      <c r="I2504" s="16">
        <v>358.529</v>
      </c>
      <c r="J2504" s="38">
        <v>0.97899999999999998</v>
      </c>
      <c r="K2504" s="16">
        <v>4.7910000000000004</v>
      </c>
      <c r="L2504" s="16">
        <v>21.306999999999999</v>
      </c>
      <c r="M2504" s="120">
        <v>10.778403793998136</v>
      </c>
      <c r="N2504" s="16">
        <f t="shared" si="114"/>
        <v>2.2497190135667156</v>
      </c>
      <c r="O2504" s="16">
        <v>2.464</v>
      </c>
      <c r="P2504" s="124">
        <f t="shared" si="115"/>
        <v>0.51429764141097889</v>
      </c>
      <c r="Q2504" s="16">
        <v>729.86300000000006</v>
      </c>
    </row>
    <row r="2505" spans="1:17" x14ac:dyDescent="0.2">
      <c r="A2505" s="39">
        <f t="shared" si="116"/>
        <v>44550</v>
      </c>
      <c r="B2505" s="16">
        <v>19.812000000000001</v>
      </c>
      <c r="C2505" s="16">
        <v>94.05</v>
      </c>
      <c r="D2505" s="16">
        <v>23.693000000000001</v>
      </c>
      <c r="E2505" s="16">
        <v>21.53</v>
      </c>
      <c r="F2505" s="16">
        <v>28.51</v>
      </c>
      <c r="G2505" s="16">
        <v>2.5720000000000001</v>
      </c>
      <c r="H2505" s="16">
        <v>7.29</v>
      </c>
      <c r="I2505" s="16">
        <v>34.889000000000003</v>
      </c>
      <c r="J2505" s="38">
        <v>2.617</v>
      </c>
      <c r="K2505" s="16">
        <v>12.188000000000001</v>
      </c>
      <c r="L2505" s="16">
        <v>21.268000000000001</v>
      </c>
      <c r="M2505" s="120">
        <v>26.332482869033967</v>
      </c>
      <c r="N2505" s="16">
        <f t="shared" si="114"/>
        <v>2.1605253420605486</v>
      </c>
      <c r="O2505" s="16">
        <v>7.2329999999999997</v>
      </c>
      <c r="P2505" s="124">
        <f t="shared" si="115"/>
        <v>0.59345257630456183</v>
      </c>
      <c r="Q2505" s="16">
        <v>729.61699999999996</v>
      </c>
    </row>
    <row r="2506" spans="1:17" x14ac:dyDescent="0.2">
      <c r="A2506" s="39">
        <f t="shared" si="116"/>
        <v>44551</v>
      </c>
      <c r="B2506" s="16">
        <v>2.286</v>
      </c>
      <c r="C2506" s="16">
        <v>93.617999999999995</v>
      </c>
      <c r="D2506" s="16">
        <v>23.273</v>
      </c>
      <c r="E2506" s="16">
        <v>21.47</v>
      </c>
      <c r="F2506" s="16">
        <v>27.18</v>
      </c>
      <c r="G2506" s="16">
        <v>3.298</v>
      </c>
      <c r="H2506" s="16">
        <v>8.7799999999999994</v>
      </c>
      <c r="I2506" s="16">
        <v>333.31599999999997</v>
      </c>
      <c r="J2506" s="38">
        <v>3.0870000000000002</v>
      </c>
      <c r="K2506" s="16">
        <v>14.705</v>
      </c>
      <c r="L2506" s="16">
        <v>21.372</v>
      </c>
      <c r="M2506" s="120">
        <v>31.470519877622998</v>
      </c>
      <c r="N2506" s="16">
        <f t="shared" si="114"/>
        <v>2.14012375910391</v>
      </c>
      <c r="O2506" s="16">
        <v>8.8840000000000003</v>
      </c>
      <c r="P2506" s="124">
        <f t="shared" si="115"/>
        <v>0.60414824889493368</v>
      </c>
      <c r="Q2506" s="16">
        <v>730.1</v>
      </c>
    </row>
    <row r="2507" spans="1:17" x14ac:dyDescent="0.2">
      <c r="A2507" s="39">
        <f t="shared" si="116"/>
        <v>44552</v>
      </c>
      <c r="B2507" s="16">
        <v>34.670999999999999</v>
      </c>
      <c r="C2507" s="16">
        <v>98.415000000000006</v>
      </c>
      <c r="D2507" s="16">
        <v>22.294</v>
      </c>
      <c r="E2507" s="16">
        <v>20.34</v>
      </c>
      <c r="F2507" s="16">
        <v>25.64</v>
      </c>
      <c r="G2507" s="16">
        <v>3.1</v>
      </c>
      <c r="H2507" s="16">
        <v>9.98</v>
      </c>
      <c r="I2507" s="16">
        <v>330.245</v>
      </c>
      <c r="J2507" s="38">
        <v>1.8169999999999999</v>
      </c>
      <c r="K2507" s="16">
        <v>9.68</v>
      </c>
      <c r="L2507" s="16">
        <v>21.402999999999999</v>
      </c>
      <c r="M2507" s="120">
        <v>21.236695475316804</v>
      </c>
      <c r="N2507" s="16">
        <f t="shared" ref="N2507:N2570" si="117">M2507/K2507</f>
        <v>2.1938734995161986</v>
      </c>
      <c r="O2507" s="16">
        <v>6.5789999999999997</v>
      </c>
      <c r="P2507" s="124">
        <f t="shared" si="115"/>
        <v>0.67964876033057853</v>
      </c>
      <c r="Q2507" s="16">
        <v>731.35</v>
      </c>
    </row>
    <row r="2508" spans="1:17" x14ac:dyDescent="0.2">
      <c r="A2508" s="39">
        <f t="shared" si="116"/>
        <v>44553</v>
      </c>
      <c r="B2508" s="16">
        <v>4.5720000000000001</v>
      </c>
      <c r="C2508" s="16">
        <v>94.572999999999993</v>
      </c>
      <c r="D2508" s="16">
        <v>23.306000000000001</v>
      </c>
      <c r="E2508" s="16">
        <v>21.02</v>
      </c>
      <c r="F2508" s="16">
        <v>27.15</v>
      </c>
      <c r="G2508" s="16">
        <v>4.0060000000000002</v>
      </c>
      <c r="H2508" s="16">
        <v>9.74</v>
      </c>
      <c r="I2508" s="16">
        <v>345.52499999999998</v>
      </c>
      <c r="J2508" s="38">
        <v>3.758</v>
      </c>
      <c r="K2508" s="16">
        <v>19.033999999999999</v>
      </c>
      <c r="L2508" s="16">
        <v>21.364000000000001</v>
      </c>
      <c r="M2508" s="120">
        <v>40.37620301242346</v>
      </c>
      <c r="N2508" s="16">
        <f t="shared" si="117"/>
        <v>2.1212673643177191</v>
      </c>
      <c r="O2508" s="16">
        <v>11.615</v>
      </c>
      <c r="P2508" s="124">
        <f t="shared" si="115"/>
        <v>0.61022381002416737</v>
      </c>
      <c r="Q2508" s="16">
        <v>731.80399999999997</v>
      </c>
    </row>
    <row r="2509" spans="1:17" x14ac:dyDescent="0.2">
      <c r="A2509" s="39">
        <f t="shared" si="116"/>
        <v>44554</v>
      </c>
      <c r="B2509" s="16">
        <v>0.254</v>
      </c>
      <c r="C2509" s="16">
        <v>86.584999999999994</v>
      </c>
      <c r="D2509" s="16">
        <v>24.574000000000002</v>
      </c>
      <c r="E2509" s="16">
        <v>21.98</v>
      </c>
      <c r="F2509" s="16">
        <v>29.16</v>
      </c>
      <c r="G2509" s="16">
        <v>3.0920000000000001</v>
      </c>
      <c r="H2509" s="16">
        <v>7.94</v>
      </c>
      <c r="I2509" s="16">
        <v>17.832000000000001</v>
      </c>
      <c r="J2509" s="38">
        <v>4.0510000000000002</v>
      </c>
      <c r="K2509" s="16">
        <v>17.939</v>
      </c>
      <c r="L2509" s="16">
        <v>21.335999999999999</v>
      </c>
      <c r="M2509" s="120">
        <v>38.308909484736134</v>
      </c>
      <c r="N2509" s="16">
        <f t="shared" si="117"/>
        <v>2.1355097544309123</v>
      </c>
      <c r="O2509" s="16">
        <v>9.1809999999999992</v>
      </c>
      <c r="P2509" s="124">
        <f t="shared" si="115"/>
        <v>0.51178995484698142</v>
      </c>
      <c r="Q2509" s="16">
        <v>731.28300000000002</v>
      </c>
    </row>
    <row r="2510" spans="1:17" x14ac:dyDescent="0.2">
      <c r="A2510" s="39">
        <f t="shared" si="116"/>
        <v>44555</v>
      </c>
      <c r="B2510" s="16">
        <v>0</v>
      </c>
      <c r="C2510" s="16">
        <v>84.864000000000004</v>
      </c>
      <c r="D2510" s="16">
        <v>24.963000000000001</v>
      </c>
      <c r="E2510" s="16">
        <v>22.78</v>
      </c>
      <c r="F2510" s="16">
        <v>29.4</v>
      </c>
      <c r="G2510" s="16">
        <v>3.3969999999999998</v>
      </c>
      <c r="H2510" s="16">
        <v>9.23</v>
      </c>
      <c r="I2510" s="16">
        <v>27.151</v>
      </c>
      <c r="J2510" s="38">
        <v>5.0869999999999997</v>
      </c>
      <c r="K2510" s="16">
        <v>22.111999999999998</v>
      </c>
      <c r="L2510" s="16">
        <v>21.388000000000002</v>
      </c>
      <c r="M2510" s="120">
        <v>46.863722096030173</v>
      </c>
      <c r="N2510" s="16">
        <f t="shared" si="117"/>
        <v>2.119379617222783</v>
      </c>
      <c r="O2510" s="16">
        <v>12.010999999999999</v>
      </c>
      <c r="P2510" s="124">
        <f t="shared" si="115"/>
        <v>0.54318921852387847</v>
      </c>
      <c r="Q2510" s="16">
        <v>730.74599999999998</v>
      </c>
    </row>
    <row r="2511" spans="1:17" x14ac:dyDescent="0.2">
      <c r="A2511" s="39">
        <f t="shared" si="116"/>
        <v>44556</v>
      </c>
      <c r="B2511" s="16">
        <v>0.127</v>
      </c>
      <c r="C2511" s="16">
        <v>89.462000000000003</v>
      </c>
      <c r="D2511" s="16">
        <v>24.571000000000002</v>
      </c>
      <c r="E2511" s="16">
        <v>22.4</v>
      </c>
      <c r="F2511" s="16">
        <v>29.68</v>
      </c>
      <c r="G2511" s="16">
        <v>3.1469999999999998</v>
      </c>
      <c r="H2511" s="16">
        <v>8.68</v>
      </c>
      <c r="I2511" s="16">
        <v>357.12299999999999</v>
      </c>
      <c r="J2511" s="38">
        <v>3.867</v>
      </c>
      <c r="K2511" s="16">
        <v>16.812999999999999</v>
      </c>
      <c r="L2511" s="16">
        <v>21.382000000000001</v>
      </c>
      <c r="M2511" s="120">
        <v>35.380294053863508</v>
      </c>
      <c r="N2511" s="16">
        <f t="shared" si="117"/>
        <v>2.1043415246454238</v>
      </c>
      <c r="O2511" s="16">
        <v>8.4120000000000008</v>
      </c>
      <c r="P2511" s="124">
        <f t="shared" si="115"/>
        <v>0.50032712781776012</v>
      </c>
      <c r="Q2511" s="16">
        <v>731.07500000000005</v>
      </c>
    </row>
    <row r="2512" spans="1:17" x14ac:dyDescent="0.2">
      <c r="A2512" s="39">
        <f t="shared" si="116"/>
        <v>44557</v>
      </c>
      <c r="B2512" s="16">
        <v>0.38100000000000001</v>
      </c>
      <c r="C2512" s="16">
        <v>87.403999999999996</v>
      </c>
      <c r="D2512" s="16">
        <v>24.788</v>
      </c>
      <c r="E2512" s="16">
        <v>22.26</v>
      </c>
      <c r="F2512" s="16">
        <v>28.96</v>
      </c>
      <c r="G2512" s="16">
        <v>3.6040000000000001</v>
      </c>
      <c r="H2512" s="16">
        <v>10.86</v>
      </c>
      <c r="I2512" s="16">
        <v>25.88</v>
      </c>
      <c r="J2512" s="38">
        <v>4.9370000000000003</v>
      </c>
      <c r="K2512" s="16">
        <v>21.937000000000001</v>
      </c>
      <c r="L2512" s="16">
        <v>21.38</v>
      </c>
      <c r="M2512" s="120">
        <v>46.59251240056436</v>
      </c>
      <c r="N2512" s="16">
        <f t="shared" si="117"/>
        <v>2.1239236176580372</v>
      </c>
      <c r="O2512" s="16">
        <v>12.45</v>
      </c>
      <c r="P2512" s="124">
        <f t="shared" si="115"/>
        <v>0.56753430277613159</v>
      </c>
      <c r="Q2512" s="16">
        <v>730.61300000000006</v>
      </c>
    </row>
    <row r="2513" spans="1:17" x14ac:dyDescent="0.2">
      <c r="A2513" s="39">
        <f t="shared" si="116"/>
        <v>44558</v>
      </c>
      <c r="B2513" s="16">
        <v>0</v>
      </c>
      <c r="C2513" s="16">
        <v>86.093999999999994</v>
      </c>
      <c r="D2513" s="16">
        <v>24.375</v>
      </c>
      <c r="E2513" s="16">
        <v>22.23</v>
      </c>
      <c r="F2513" s="16">
        <v>29.13</v>
      </c>
      <c r="G2513" s="16">
        <v>3.198</v>
      </c>
      <c r="H2513" s="16">
        <v>8.41</v>
      </c>
      <c r="I2513" s="16">
        <v>12.273999999999999</v>
      </c>
      <c r="J2513" s="38">
        <v>4.234</v>
      </c>
      <c r="K2513" s="16">
        <v>18.245000000000001</v>
      </c>
      <c r="L2513" s="16">
        <v>21.524999999999999</v>
      </c>
      <c r="M2513" s="120">
        <v>38.297504680721644</v>
      </c>
      <c r="N2513" s="16">
        <f t="shared" si="117"/>
        <v>2.0990684944215752</v>
      </c>
      <c r="O2513" s="16">
        <v>9.6150000000000002</v>
      </c>
      <c r="P2513" s="124">
        <f t="shared" si="115"/>
        <v>0.52699369690326114</v>
      </c>
      <c r="Q2513" s="16">
        <v>730.45799999999997</v>
      </c>
    </row>
    <row r="2514" spans="1:17" x14ac:dyDescent="0.2">
      <c r="A2514" s="39">
        <f t="shared" si="116"/>
        <v>44559</v>
      </c>
      <c r="B2514" s="16">
        <v>0</v>
      </c>
      <c r="C2514" s="16">
        <v>91.058999999999997</v>
      </c>
      <c r="D2514" s="16">
        <v>24.01</v>
      </c>
      <c r="E2514" s="16">
        <v>22.26</v>
      </c>
      <c r="F2514" s="16">
        <v>28.1</v>
      </c>
      <c r="G2514" s="16">
        <v>3.7949999999999999</v>
      </c>
      <c r="H2514" s="16">
        <v>8.82</v>
      </c>
      <c r="I2514" s="16">
        <v>343.74599999999998</v>
      </c>
      <c r="J2514" s="38">
        <v>3.4980000000000002</v>
      </c>
      <c r="K2514" s="16">
        <v>15.439</v>
      </c>
      <c r="L2514" s="16">
        <v>21.437000000000001</v>
      </c>
      <c r="M2514" s="120">
        <v>32.749931527975896</v>
      </c>
      <c r="N2514" s="16">
        <f t="shared" si="117"/>
        <v>2.1212469413806527</v>
      </c>
      <c r="O2514" s="16">
        <v>7.3239999999999998</v>
      </c>
      <c r="P2514" s="124">
        <f t="shared" si="115"/>
        <v>0.47438305589740265</v>
      </c>
      <c r="Q2514" s="16">
        <v>730.95799999999997</v>
      </c>
    </row>
    <row r="2515" spans="1:17" x14ac:dyDescent="0.2">
      <c r="A2515" s="39">
        <f t="shared" si="116"/>
        <v>44560</v>
      </c>
      <c r="B2515" s="16">
        <v>0.127</v>
      </c>
      <c r="C2515" s="16">
        <v>90.989000000000004</v>
      </c>
      <c r="D2515" s="16">
        <v>24.105</v>
      </c>
      <c r="E2515" s="16">
        <v>22.12</v>
      </c>
      <c r="F2515" s="16">
        <v>28.34</v>
      </c>
      <c r="G2515" s="16">
        <v>2.9340000000000002</v>
      </c>
      <c r="H2515" s="16">
        <v>8.31</v>
      </c>
      <c r="I2515" s="16">
        <v>339.327</v>
      </c>
      <c r="J2515" s="38">
        <v>3.85</v>
      </c>
      <c r="K2515" s="16">
        <v>17.184000000000001</v>
      </c>
      <c r="L2515" s="16">
        <v>21.468</v>
      </c>
      <c r="M2515" s="120">
        <v>36.536672060908565</v>
      </c>
      <c r="N2515" s="16">
        <f t="shared" si="117"/>
        <v>2.1262029830603213</v>
      </c>
      <c r="O2515" s="16">
        <v>8.4819999999999993</v>
      </c>
      <c r="P2515" s="124">
        <f t="shared" si="115"/>
        <v>0.49359869646182486</v>
      </c>
      <c r="Q2515" s="16">
        <v>730.72500000000002</v>
      </c>
    </row>
    <row r="2516" spans="1:17" x14ac:dyDescent="0.2">
      <c r="A2516" s="39">
        <f t="shared" si="116"/>
        <v>44561</v>
      </c>
      <c r="B2516" s="16">
        <v>0.127</v>
      </c>
      <c r="C2516" s="16">
        <v>82.864000000000004</v>
      </c>
      <c r="D2516" s="16">
        <v>24.413</v>
      </c>
      <c r="E2516" s="16">
        <v>22.09</v>
      </c>
      <c r="F2516" s="16">
        <v>28.69</v>
      </c>
      <c r="G2516" s="16">
        <v>3.4060000000000001</v>
      </c>
      <c r="H2516" s="16">
        <v>9.86</v>
      </c>
      <c r="I2516" s="16">
        <v>21.337</v>
      </c>
      <c r="J2516" s="38">
        <v>5.1029999999999998</v>
      </c>
      <c r="K2516" s="16">
        <v>21.518999999999998</v>
      </c>
      <c r="L2516" s="16">
        <v>21.576000000000001</v>
      </c>
      <c r="M2516" s="120">
        <v>45.109715078619701</v>
      </c>
      <c r="N2516" s="16">
        <f t="shared" si="117"/>
        <v>2.0962737617277618</v>
      </c>
      <c r="O2516" s="16">
        <v>10.72</v>
      </c>
      <c r="P2516" s="124">
        <f t="shared" si="115"/>
        <v>0.49816441284446311</v>
      </c>
      <c r="Q2516" s="16">
        <v>730.221</v>
      </c>
    </row>
    <row r="2517" spans="1:17" x14ac:dyDescent="0.2">
      <c r="A2517" s="39">
        <v>44562</v>
      </c>
      <c r="B2517" s="16">
        <v>0</v>
      </c>
      <c r="C2517" s="16">
        <v>87.096000000000004</v>
      </c>
      <c r="D2517" s="16">
        <v>24.132999999999999</v>
      </c>
      <c r="E2517" s="16">
        <v>21.92</v>
      </c>
      <c r="F2517" s="16">
        <v>28.96</v>
      </c>
      <c r="G2517" s="16">
        <v>2.8849999999999998</v>
      </c>
      <c r="H2517" s="16">
        <v>8.4700000000000006</v>
      </c>
      <c r="I2517" s="16">
        <v>347.44099999999997</v>
      </c>
      <c r="J2517" s="38">
        <v>3.5339999999999998</v>
      </c>
      <c r="K2517" s="16">
        <v>15.487</v>
      </c>
      <c r="L2517" s="16">
        <v>21.542999999999999</v>
      </c>
      <c r="M2517" s="120">
        <v>32.437077017851109</v>
      </c>
      <c r="N2517" s="16">
        <f t="shared" si="117"/>
        <v>2.0944712996610777</v>
      </c>
      <c r="O2517" s="120">
        <v>7.306</v>
      </c>
      <c r="P2517" s="124">
        <f t="shared" si="115"/>
        <v>0.47175050041970684</v>
      </c>
      <c r="Q2517" s="16">
        <v>730.28800000000001</v>
      </c>
    </row>
    <row r="2518" spans="1:17" x14ac:dyDescent="0.2">
      <c r="A2518" s="39">
        <f t="shared" ref="A2518:A2581" si="118">A2517+1</f>
        <v>44563</v>
      </c>
      <c r="B2518" s="16">
        <v>0.127</v>
      </c>
      <c r="C2518" s="16">
        <v>93.007000000000005</v>
      </c>
      <c r="D2518" s="16">
        <v>23.803999999999998</v>
      </c>
      <c r="E2518" s="16">
        <v>21.13</v>
      </c>
      <c r="F2518" s="16">
        <v>28.62</v>
      </c>
      <c r="G2518" s="16">
        <v>2.843</v>
      </c>
      <c r="H2518" s="16">
        <v>9.5299999999999994</v>
      </c>
      <c r="I2518" s="16">
        <v>321.529</v>
      </c>
      <c r="J2518" s="38">
        <v>4.2409999999999997</v>
      </c>
      <c r="K2518" s="16">
        <v>20.003</v>
      </c>
      <c r="L2518" s="16">
        <v>21.501999999999999</v>
      </c>
      <c r="M2518" s="120">
        <v>42.145070835064935</v>
      </c>
      <c r="N2518" s="16">
        <f t="shared" si="117"/>
        <v>2.1069375011280775</v>
      </c>
      <c r="O2518" s="120">
        <v>12.512</v>
      </c>
      <c r="P2518" s="124">
        <f t="shared" si="115"/>
        <v>0.62550617407388898</v>
      </c>
      <c r="Q2518" s="16">
        <v>730.82899999999995</v>
      </c>
    </row>
    <row r="2519" spans="1:17" x14ac:dyDescent="0.2">
      <c r="A2519" s="39">
        <f t="shared" si="118"/>
        <v>44564</v>
      </c>
      <c r="B2519" s="16">
        <v>6.35</v>
      </c>
      <c r="C2519" s="16">
        <v>91.325000000000003</v>
      </c>
      <c r="D2519" s="16">
        <v>24.134</v>
      </c>
      <c r="E2519" s="16">
        <v>21.68</v>
      </c>
      <c r="F2519" s="16">
        <v>28.62</v>
      </c>
      <c r="G2519" s="16">
        <v>2.9169999999999998</v>
      </c>
      <c r="H2519" s="16">
        <v>10.09</v>
      </c>
      <c r="I2519" s="16">
        <v>10.882</v>
      </c>
      <c r="J2519" s="38">
        <v>3.3460000000000001</v>
      </c>
      <c r="K2519" s="16">
        <v>15.326000000000001</v>
      </c>
      <c r="L2519" s="16">
        <v>21.481000000000002</v>
      </c>
      <c r="M2519" s="120">
        <v>32.997554015139009</v>
      </c>
      <c r="N2519" s="16">
        <f t="shared" si="117"/>
        <v>2.1530441090394761</v>
      </c>
      <c r="O2519" s="120">
        <v>7.9139999999999997</v>
      </c>
      <c r="P2519" s="124">
        <f t="shared" si="115"/>
        <v>0.51637739788594539</v>
      </c>
      <c r="Q2519" s="16">
        <v>731.41700000000003</v>
      </c>
    </row>
    <row r="2520" spans="1:17" x14ac:dyDescent="0.2">
      <c r="A2520" s="39">
        <f t="shared" si="118"/>
        <v>44565</v>
      </c>
      <c r="B2520" s="16">
        <v>0.127</v>
      </c>
      <c r="C2520" s="16">
        <v>82.144999999999996</v>
      </c>
      <c r="D2520" s="16">
        <v>24.370999999999999</v>
      </c>
      <c r="E2520" s="16">
        <v>21.99</v>
      </c>
      <c r="F2520" s="16">
        <v>28.62</v>
      </c>
      <c r="G2520" s="16">
        <v>3.3980000000000001</v>
      </c>
      <c r="H2520" s="16">
        <v>9.15</v>
      </c>
      <c r="I2520" s="16">
        <v>20.638000000000002</v>
      </c>
      <c r="J2520" s="38">
        <v>4.8460000000000001</v>
      </c>
      <c r="K2520" s="16">
        <v>20.306000000000001</v>
      </c>
      <c r="L2520" s="16">
        <v>21.707999999999998</v>
      </c>
      <c r="M2520" s="120">
        <v>42.516763765900841</v>
      </c>
      <c r="N2520" s="16">
        <f t="shared" si="117"/>
        <v>2.0938030023589498</v>
      </c>
      <c r="O2520" s="120">
        <v>9.907</v>
      </c>
      <c r="P2520" s="124">
        <f t="shared" si="115"/>
        <v>0.48788535408253714</v>
      </c>
      <c r="Q2520" s="16">
        <v>730.95</v>
      </c>
    </row>
    <row r="2521" spans="1:17" x14ac:dyDescent="0.2">
      <c r="A2521" s="39">
        <f t="shared" si="118"/>
        <v>44566</v>
      </c>
      <c r="B2521" s="16">
        <v>0</v>
      </c>
      <c r="C2521" s="16">
        <v>82.94</v>
      </c>
      <c r="D2521" s="16">
        <v>23.652999999999999</v>
      </c>
      <c r="E2521" s="16">
        <v>21.54</v>
      </c>
      <c r="F2521" s="16">
        <v>28.51</v>
      </c>
      <c r="G2521" s="16">
        <v>3.5859999999999999</v>
      </c>
      <c r="H2521" s="16">
        <v>10.6</v>
      </c>
      <c r="I2521" s="16">
        <v>18.837</v>
      </c>
      <c r="J2521" s="38">
        <v>3.5059999999999998</v>
      </c>
      <c r="K2521" s="16">
        <v>13.678000000000001</v>
      </c>
      <c r="L2521" s="16">
        <v>21.792999999999999</v>
      </c>
      <c r="M2521" s="120">
        <v>28.641005281633856</v>
      </c>
      <c r="N2521" s="16">
        <f t="shared" si="117"/>
        <v>2.0939468695448058</v>
      </c>
      <c r="O2521" s="120">
        <v>5.5449999999999999</v>
      </c>
      <c r="P2521" s="124">
        <f t="shared" si="115"/>
        <v>0.40539552566164638</v>
      </c>
      <c r="Q2521" s="16">
        <v>729.97900000000004</v>
      </c>
    </row>
    <row r="2522" spans="1:17" x14ac:dyDescent="0.2">
      <c r="A2522" s="39">
        <f t="shared" si="118"/>
        <v>44567</v>
      </c>
      <c r="B2522" s="16">
        <v>0.50800000000000001</v>
      </c>
      <c r="C2522" s="16">
        <v>83.066999999999993</v>
      </c>
      <c r="D2522" s="16">
        <v>23.596</v>
      </c>
      <c r="E2522" s="16">
        <v>21.13</v>
      </c>
      <c r="F2522" s="16">
        <v>28.04</v>
      </c>
      <c r="G2522" s="16">
        <v>2.6869999999999998</v>
      </c>
      <c r="H2522" s="16">
        <v>7.78</v>
      </c>
      <c r="I2522" s="16">
        <v>355.64100000000002</v>
      </c>
      <c r="J2522" s="38">
        <v>3.52</v>
      </c>
      <c r="K2522" s="16">
        <v>14.76</v>
      </c>
      <c r="L2522" s="16">
        <v>21.812000000000001</v>
      </c>
      <c r="M2522" s="120">
        <v>30.950391694537874</v>
      </c>
      <c r="N2522" s="16">
        <f t="shared" si="117"/>
        <v>2.0969100064050052</v>
      </c>
      <c r="O2522" s="120">
        <v>6.58</v>
      </c>
      <c r="P2522" s="124">
        <f t="shared" si="115"/>
        <v>0.44579945799457998</v>
      </c>
      <c r="Q2522" s="16">
        <v>730.07899999999995</v>
      </c>
    </row>
    <row r="2523" spans="1:17" x14ac:dyDescent="0.2">
      <c r="A2523" s="39">
        <f t="shared" si="118"/>
        <v>44568</v>
      </c>
      <c r="B2523" s="16">
        <v>2.032</v>
      </c>
      <c r="C2523" s="16">
        <v>80.611999999999995</v>
      </c>
      <c r="D2523" s="16">
        <v>23.95</v>
      </c>
      <c r="E2523" s="16">
        <v>22.06</v>
      </c>
      <c r="F2523" s="16">
        <v>28.41</v>
      </c>
      <c r="G2523" s="16">
        <v>3.077</v>
      </c>
      <c r="H2523" s="16">
        <v>7.96</v>
      </c>
      <c r="I2523" s="16">
        <v>5.9249999999999998</v>
      </c>
      <c r="J2523" s="38">
        <v>4.2880000000000003</v>
      </c>
      <c r="K2523" s="16">
        <v>18.126999999999999</v>
      </c>
      <c r="L2523" s="16">
        <v>21.890999999999998</v>
      </c>
      <c r="M2523" s="120">
        <v>38.064310998637474</v>
      </c>
      <c r="N2523" s="16">
        <f t="shared" si="117"/>
        <v>2.0998682075708874</v>
      </c>
      <c r="O2523" s="120">
        <v>8.1419999999999995</v>
      </c>
      <c r="P2523" s="124">
        <f t="shared" si="115"/>
        <v>0.44916423015391405</v>
      </c>
      <c r="Q2523" s="16">
        <v>731.20399999999995</v>
      </c>
    </row>
    <row r="2524" spans="1:17" x14ac:dyDescent="0.2">
      <c r="A2524" s="39">
        <f t="shared" si="118"/>
        <v>44569</v>
      </c>
      <c r="B2524" s="16">
        <v>0</v>
      </c>
      <c r="C2524" s="16">
        <v>83.045000000000002</v>
      </c>
      <c r="D2524" s="16">
        <v>24.161999999999999</v>
      </c>
      <c r="E2524" s="16">
        <v>21.71</v>
      </c>
      <c r="F2524" s="16">
        <v>28.82</v>
      </c>
      <c r="G2524" s="16">
        <v>3.383</v>
      </c>
      <c r="H2524" s="16">
        <v>9.8000000000000007</v>
      </c>
      <c r="I2524" s="16">
        <v>20.170000000000002</v>
      </c>
      <c r="J2524" s="38">
        <v>5.0199999999999996</v>
      </c>
      <c r="K2524" s="16">
        <v>21.292000000000002</v>
      </c>
      <c r="L2524" s="16">
        <v>21.873999999999999</v>
      </c>
      <c r="M2524" s="120">
        <v>44.494028461898012</v>
      </c>
      <c r="N2524" s="16">
        <f t="shared" si="117"/>
        <v>2.0897063902826418</v>
      </c>
      <c r="O2524" s="120">
        <v>11.019</v>
      </c>
      <c r="P2524" s="124">
        <f t="shared" si="115"/>
        <v>0.51751831673868121</v>
      </c>
      <c r="Q2524" s="16">
        <v>732.37900000000002</v>
      </c>
    </row>
    <row r="2525" spans="1:17" x14ac:dyDescent="0.2">
      <c r="A2525" s="39">
        <f t="shared" si="118"/>
        <v>44570</v>
      </c>
      <c r="B2525" s="16">
        <v>0</v>
      </c>
      <c r="C2525" s="16">
        <v>83.212000000000003</v>
      </c>
      <c r="D2525" s="16">
        <v>24.108000000000001</v>
      </c>
      <c r="E2525" s="16">
        <v>21.68</v>
      </c>
      <c r="F2525" s="16">
        <v>28.45</v>
      </c>
      <c r="G2525" s="16">
        <v>3.7029999999999998</v>
      </c>
      <c r="H2525" s="16">
        <v>9.98</v>
      </c>
      <c r="I2525" s="16">
        <v>16.338999999999999</v>
      </c>
      <c r="J2525" s="38">
        <v>5.2119999999999997</v>
      </c>
      <c r="K2525" s="16">
        <v>21.452999999999999</v>
      </c>
      <c r="L2525" s="16">
        <v>22.004000000000001</v>
      </c>
      <c r="M2525" s="120">
        <v>44.503186865121769</v>
      </c>
      <c r="N2525" s="16">
        <f t="shared" si="117"/>
        <v>2.0744505134536788</v>
      </c>
      <c r="O2525" s="120">
        <v>11.061</v>
      </c>
      <c r="P2525" s="124">
        <f t="shared" si="115"/>
        <v>0.51559222486365541</v>
      </c>
      <c r="Q2525" s="16">
        <v>732.375</v>
      </c>
    </row>
    <row r="2526" spans="1:17" x14ac:dyDescent="0.2">
      <c r="A2526" s="39">
        <f t="shared" si="118"/>
        <v>44571</v>
      </c>
      <c r="B2526" s="16">
        <v>0</v>
      </c>
      <c r="C2526" s="16">
        <v>84.103999999999999</v>
      </c>
      <c r="D2526" s="16">
        <v>23.811</v>
      </c>
      <c r="E2526" s="16">
        <v>20.96</v>
      </c>
      <c r="F2526" s="16">
        <v>28.65</v>
      </c>
      <c r="G2526" s="16">
        <v>3.1309999999999998</v>
      </c>
      <c r="H2526" s="16">
        <v>7.9</v>
      </c>
      <c r="I2526" s="16">
        <v>20.405999999999999</v>
      </c>
      <c r="J2526" s="38">
        <v>3.5659999999999998</v>
      </c>
      <c r="K2526" s="16">
        <v>14.45</v>
      </c>
      <c r="L2526" s="16">
        <v>21.995999999999999</v>
      </c>
      <c r="M2526" s="120">
        <v>30.034810572253321</v>
      </c>
      <c r="N2526" s="16">
        <f t="shared" si="117"/>
        <v>2.078533603616147</v>
      </c>
      <c r="O2526" s="120">
        <v>7.1689999999999996</v>
      </c>
      <c r="P2526" s="124">
        <f t="shared" si="115"/>
        <v>0.49612456747404843</v>
      </c>
      <c r="Q2526" s="16">
        <v>731.82899999999995</v>
      </c>
    </row>
    <row r="2527" spans="1:17" x14ac:dyDescent="0.2">
      <c r="A2527" s="39">
        <f t="shared" si="118"/>
        <v>44572</v>
      </c>
      <c r="B2527" s="16">
        <v>0</v>
      </c>
      <c r="C2527" s="16">
        <v>79.257000000000005</v>
      </c>
      <c r="D2527" s="16">
        <v>24.11</v>
      </c>
      <c r="E2527" s="16">
        <v>21.61</v>
      </c>
      <c r="F2527" s="16">
        <v>28.75</v>
      </c>
      <c r="G2527" s="16">
        <v>3.4060000000000001</v>
      </c>
      <c r="H2527" s="16">
        <v>9.33</v>
      </c>
      <c r="I2527" s="16">
        <v>28.213000000000001</v>
      </c>
      <c r="J2527" s="38">
        <v>5.0599999999999996</v>
      </c>
      <c r="K2527" s="16">
        <v>20.335000000000001</v>
      </c>
      <c r="L2527" s="16">
        <v>22.100999999999999</v>
      </c>
      <c r="M2527" s="120">
        <v>42.092712416634768</v>
      </c>
      <c r="N2527" s="16">
        <f t="shared" si="117"/>
        <v>2.0699637283813508</v>
      </c>
      <c r="O2527" s="120">
        <v>10.124000000000001</v>
      </c>
      <c r="P2527" s="124">
        <f t="shared" si="115"/>
        <v>0.49786083107941975</v>
      </c>
      <c r="Q2527" s="16">
        <v>732.04600000000005</v>
      </c>
    </row>
    <row r="2528" spans="1:17" x14ac:dyDescent="0.2">
      <c r="A2528" s="39">
        <f t="shared" si="118"/>
        <v>44573</v>
      </c>
      <c r="B2528" s="16">
        <v>0</v>
      </c>
      <c r="C2528" s="16">
        <v>82.77</v>
      </c>
      <c r="D2528" s="16">
        <v>23.856000000000002</v>
      </c>
      <c r="E2528" s="16">
        <v>21.41</v>
      </c>
      <c r="F2528" s="16">
        <v>29.37</v>
      </c>
      <c r="G2528" s="16">
        <v>3.1160000000000001</v>
      </c>
      <c r="H2528" s="16">
        <v>7.9</v>
      </c>
      <c r="I2528" s="16">
        <v>10.916</v>
      </c>
      <c r="J2528" s="38">
        <v>4.3680000000000003</v>
      </c>
      <c r="K2528" s="16">
        <v>18.800999999999998</v>
      </c>
      <c r="L2528" s="16">
        <v>22.08</v>
      </c>
      <c r="M2528" s="120">
        <v>39.250497016174947</v>
      </c>
      <c r="N2528" s="16">
        <f t="shared" si="117"/>
        <v>2.0876813475971998</v>
      </c>
      <c r="O2528" s="120">
        <v>10.148</v>
      </c>
      <c r="P2528" s="124">
        <f t="shared" si="115"/>
        <v>0.53975852348279352</v>
      </c>
      <c r="Q2528" s="16">
        <v>731.95799999999997</v>
      </c>
    </row>
    <row r="2529" spans="1:17" x14ac:dyDescent="0.2">
      <c r="A2529" s="39">
        <f t="shared" si="118"/>
        <v>44574</v>
      </c>
      <c r="B2529" s="16">
        <v>0.38100000000000001</v>
      </c>
      <c r="C2529" s="16">
        <v>87.581000000000003</v>
      </c>
      <c r="D2529" s="16">
        <v>22.797000000000001</v>
      </c>
      <c r="E2529" s="16">
        <v>20.38</v>
      </c>
      <c r="F2529" s="16">
        <v>26.94</v>
      </c>
      <c r="G2529" s="16">
        <v>4.2450000000000001</v>
      </c>
      <c r="H2529" s="16">
        <v>11.72</v>
      </c>
      <c r="I2529" s="16">
        <v>349.822</v>
      </c>
      <c r="J2529" s="38">
        <v>4.1369999999999996</v>
      </c>
      <c r="K2529" s="16">
        <v>18.751999999999999</v>
      </c>
      <c r="L2529" s="16">
        <v>22.17</v>
      </c>
      <c r="M2529" s="120">
        <v>39.260519419702831</v>
      </c>
      <c r="N2529" s="16">
        <f t="shared" si="117"/>
        <v>2.0936710441394428</v>
      </c>
      <c r="O2529" s="120">
        <v>9.9760000000000009</v>
      </c>
      <c r="P2529" s="124">
        <f t="shared" si="115"/>
        <v>0.53199658703071684</v>
      </c>
      <c r="Q2529" s="16">
        <v>732.64200000000005</v>
      </c>
    </row>
    <row r="2530" spans="1:17" x14ac:dyDescent="0.2">
      <c r="A2530" s="39">
        <f t="shared" si="118"/>
        <v>44575</v>
      </c>
      <c r="B2530" s="16">
        <v>0.38100000000000001</v>
      </c>
      <c r="C2530" s="16">
        <v>84.552000000000007</v>
      </c>
      <c r="D2530" s="16">
        <v>23.218</v>
      </c>
      <c r="E2530" s="16">
        <v>20.76</v>
      </c>
      <c r="F2530" s="16">
        <v>26.8</v>
      </c>
      <c r="G2530" s="16">
        <v>4.1369999999999996</v>
      </c>
      <c r="H2530" s="16">
        <v>10.45</v>
      </c>
      <c r="I2530" s="16">
        <v>0.79</v>
      </c>
      <c r="J2530" s="38">
        <v>4.96</v>
      </c>
      <c r="K2530" s="16">
        <v>22.184000000000001</v>
      </c>
      <c r="L2530" s="16">
        <v>22.196999999999999</v>
      </c>
      <c r="M2530" s="120">
        <v>46.331411508656849</v>
      </c>
      <c r="N2530" s="16">
        <f t="shared" si="117"/>
        <v>2.0885057477757325</v>
      </c>
      <c r="O2530" s="120">
        <v>11.07</v>
      </c>
      <c r="P2530" s="124">
        <f t="shared" si="115"/>
        <v>0.49900829426613774</v>
      </c>
      <c r="Q2530" s="16">
        <v>732.41700000000003</v>
      </c>
    </row>
    <row r="2531" spans="1:17" x14ac:dyDescent="0.2">
      <c r="A2531" s="39">
        <f t="shared" si="118"/>
        <v>44576</v>
      </c>
      <c r="B2531" s="16">
        <v>0</v>
      </c>
      <c r="C2531" s="16">
        <v>80.372</v>
      </c>
      <c r="D2531" s="16">
        <v>23.702999999999999</v>
      </c>
      <c r="E2531" s="16">
        <v>21.3</v>
      </c>
      <c r="F2531" s="16">
        <v>29.23</v>
      </c>
      <c r="G2531" s="16">
        <v>3.41</v>
      </c>
      <c r="H2531" s="16">
        <v>7.86</v>
      </c>
      <c r="I2531" s="16">
        <v>29.986999999999998</v>
      </c>
      <c r="J2531" s="38">
        <v>4.6660000000000004</v>
      </c>
      <c r="K2531" s="16">
        <v>19.286000000000001</v>
      </c>
      <c r="L2531" s="16">
        <v>22.291</v>
      </c>
      <c r="M2531" s="120">
        <v>40.289370981858582</v>
      </c>
      <c r="N2531" s="16">
        <f t="shared" si="117"/>
        <v>2.0890475465030893</v>
      </c>
      <c r="O2531" s="120">
        <v>9.6029999999999998</v>
      </c>
      <c r="P2531" s="124">
        <f t="shared" si="115"/>
        <v>0.49792595665249401</v>
      </c>
      <c r="Q2531" s="16">
        <v>732.17499999999995</v>
      </c>
    </row>
    <row r="2532" spans="1:17" x14ac:dyDescent="0.2">
      <c r="A2532" s="39">
        <f t="shared" si="118"/>
        <v>44577</v>
      </c>
      <c r="B2532" s="16">
        <v>0.254</v>
      </c>
      <c r="C2532" s="16">
        <v>86.638000000000005</v>
      </c>
      <c r="D2532" s="16">
        <v>23.542999999999999</v>
      </c>
      <c r="E2532" s="16">
        <v>21.58</v>
      </c>
      <c r="F2532" s="16">
        <v>27.9</v>
      </c>
      <c r="G2532" s="16">
        <v>3.5920000000000001</v>
      </c>
      <c r="H2532" s="16">
        <v>9.76</v>
      </c>
      <c r="I2532" s="16">
        <v>353.21</v>
      </c>
      <c r="J2532" s="38">
        <v>3.8530000000000002</v>
      </c>
      <c r="K2532" s="16">
        <v>16.553000000000001</v>
      </c>
      <c r="L2532" s="16">
        <v>22.227</v>
      </c>
      <c r="M2532" s="120">
        <v>34.498236143379124</v>
      </c>
      <c r="N2532" s="16">
        <f t="shared" si="117"/>
        <v>2.0841077836874962</v>
      </c>
      <c r="O2532" s="120">
        <v>8.7669999999999995</v>
      </c>
      <c r="P2532" s="124">
        <f t="shared" si="115"/>
        <v>0.5296320908596629</v>
      </c>
      <c r="Q2532" s="16">
        <v>731.85</v>
      </c>
    </row>
    <row r="2533" spans="1:17" x14ac:dyDescent="0.2">
      <c r="A2533" s="39">
        <f t="shared" si="118"/>
        <v>44578</v>
      </c>
      <c r="B2533" s="16">
        <v>0.127</v>
      </c>
      <c r="C2533" s="16">
        <v>88.1</v>
      </c>
      <c r="D2533" s="16">
        <v>23.728999999999999</v>
      </c>
      <c r="E2533" s="16">
        <v>22.16</v>
      </c>
      <c r="F2533" s="16">
        <v>27.62</v>
      </c>
      <c r="G2533" s="16">
        <v>4.6970000000000001</v>
      </c>
      <c r="H2533" s="16">
        <v>10.64</v>
      </c>
      <c r="I2533" s="16">
        <v>351.17500000000001</v>
      </c>
      <c r="J2533" s="38">
        <v>4.4390000000000001</v>
      </c>
      <c r="K2533" s="16">
        <v>19.655000000000001</v>
      </c>
      <c r="L2533" s="16">
        <v>22.288</v>
      </c>
      <c r="M2533" s="120">
        <v>40.956033616523833</v>
      </c>
      <c r="N2533" s="16">
        <f t="shared" si="117"/>
        <v>2.0837463045801998</v>
      </c>
      <c r="O2533" s="120">
        <v>10.712</v>
      </c>
      <c r="P2533" s="124">
        <f t="shared" si="115"/>
        <v>0.54500127194098191</v>
      </c>
      <c r="Q2533" s="16">
        <v>731.83799999999997</v>
      </c>
    </row>
    <row r="2534" spans="1:17" x14ac:dyDescent="0.2">
      <c r="A2534" s="39">
        <f t="shared" si="118"/>
        <v>44579</v>
      </c>
      <c r="B2534" s="16">
        <v>0.76200000000000001</v>
      </c>
      <c r="C2534" s="16">
        <v>90.873999999999995</v>
      </c>
      <c r="D2534" s="16">
        <v>23.52</v>
      </c>
      <c r="E2534" s="16">
        <v>21.6</v>
      </c>
      <c r="F2534" s="16">
        <v>27.32</v>
      </c>
      <c r="G2534" s="16">
        <v>4.798</v>
      </c>
      <c r="H2534" s="16">
        <v>11.52</v>
      </c>
      <c r="I2534" s="16">
        <v>351.53699999999998</v>
      </c>
      <c r="J2534" s="38">
        <v>3.6549999999999998</v>
      </c>
      <c r="K2534" s="16">
        <v>17.541</v>
      </c>
      <c r="L2534" s="16">
        <v>22.248000000000001</v>
      </c>
      <c r="M2534" s="120">
        <v>36.685366513249008</v>
      </c>
      <c r="N2534" s="16">
        <f t="shared" si="117"/>
        <v>2.091406790562055</v>
      </c>
      <c r="O2534" s="120">
        <v>9.0540000000000003</v>
      </c>
      <c r="P2534" s="124">
        <f t="shared" si="115"/>
        <v>0.5161621344279117</v>
      </c>
      <c r="Q2534" s="16">
        <v>731.62900000000002</v>
      </c>
    </row>
    <row r="2535" spans="1:17" x14ac:dyDescent="0.2">
      <c r="A2535" s="39">
        <f t="shared" si="118"/>
        <v>44580</v>
      </c>
      <c r="B2535" s="16">
        <v>0</v>
      </c>
      <c r="C2535" s="16">
        <v>85.765000000000001</v>
      </c>
      <c r="D2535" s="16">
        <v>23.664000000000001</v>
      </c>
      <c r="E2535" s="16">
        <v>21.89</v>
      </c>
      <c r="F2535" s="16">
        <v>27.83</v>
      </c>
      <c r="G2535" s="16">
        <v>3.7189999999999999</v>
      </c>
      <c r="H2535" s="16">
        <v>8.7200000000000006</v>
      </c>
      <c r="I2535" s="16">
        <v>1.294</v>
      </c>
      <c r="J2535" s="38">
        <v>3.0950000000000002</v>
      </c>
      <c r="K2535" s="16">
        <v>12.07</v>
      </c>
      <c r="L2535" s="16">
        <v>22.425000000000001</v>
      </c>
      <c r="M2535" s="120">
        <v>25.140853649580485</v>
      </c>
      <c r="N2535" s="16">
        <f t="shared" si="117"/>
        <v>2.0829207663281264</v>
      </c>
      <c r="O2535" s="120">
        <v>5.718</v>
      </c>
      <c r="P2535" s="124">
        <f t="shared" ref="P2535:P2598" si="119">O2535/K2535</f>
        <v>0.47373653686826844</v>
      </c>
      <c r="Q2535" s="16">
        <v>730.92499999999995</v>
      </c>
    </row>
    <row r="2536" spans="1:17" x14ac:dyDescent="0.2">
      <c r="A2536" s="39">
        <f t="shared" si="118"/>
        <v>44581</v>
      </c>
      <c r="B2536" s="16">
        <v>0</v>
      </c>
      <c r="C2536" s="16">
        <v>88.808000000000007</v>
      </c>
      <c r="D2536" s="16">
        <v>24.193000000000001</v>
      </c>
      <c r="E2536" s="16">
        <v>21.89</v>
      </c>
      <c r="F2536" s="16">
        <v>28</v>
      </c>
      <c r="G2536" s="16">
        <v>4.5880000000000001</v>
      </c>
      <c r="H2536" s="16">
        <v>10.98</v>
      </c>
      <c r="I2536" s="16">
        <v>346.06400000000002</v>
      </c>
      <c r="J2536" s="38">
        <v>4.7690000000000001</v>
      </c>
      <c r="K2536" s="16">
        <v>21.210999999999999</v>
      </c>
      <c r="L2536" s="16">
        <v>22.411999999999999</v>
      </c>
      <c r="M2536" s="120">
        <v>44.260402779661774</v>
      </c>
      <c r="N2536" s="16">
        <f t="shared" si="117"/>
        <v>2.0866721408543576</v>
      </c>
      <c r="O2536" s="120">
        <v>12.172000000000001</v>
      </c>
      <c r="P2536" s="124">
        <f t="shared" si="119"/>
        <v>0.57385318938286745</v>
      </c>
      <c r="Q2536" s="16">
        <v>730.01700000000005</v>
      </c>
    </row>
    <row r="2537" spans="1:17" x14ac:dyDescent="0.2">
      <c r="A2537" s="39">
        <f t="shared" si="118"/>
        <v>44582</v>
      </c>
      <c r="B2537" s="16">
        <v>0.127</v>
      </c>
      <c r="C2537" s="16">
        <v>89.653999999999996</v>
      </c>
      <c r="D2537" s="16">
        <v>24.425000000000001</v>
      </c>
      <c r="E2537" s="16">
        <v>22.22</v>
      </c>
      <c r="F2537" s="16">
        <v>28.69</v>
      </c>
      <c r="G2537" s="16">
        <v>3.32</v>
      </c>
      <c r="H2537" s="16">
        <v>8.35</v>
      </c>
      <c r="I2537" s="16">
        <v>348.02300000000002</v>
      </c>
      <c r="J2537" s="38">
        <v>3.8359999999999999</v>
      </c>
      <c r="K2537" s="16">
        <v>16.498000000000001</v>
      </c>
      <c r="L2537" s="16">
        <v>22.408000000000001</v>
      </c>
      <c r="M2537" s="120">
        <v>34.644597794898424</v>
      </c>
      <c r="N2537" s="16">
        <f t="shared" si="117"/>
        <v>2.0999271302520559</v>
      </c>
      <c r="O2537" s="120">
        <v>7.8979999999999997</v>
      </c>
      <c r="P2537" s="124">
        <f t="shared" si="119"/>
        <v>0.47872469390229111</v>
      </c>
      <c r="Q2537" s="16">
        <v>730.25</v>
      </c>
    </row>
    <row r="2538" spans="1:17" x14ac:dyDescent="0.2">
      <c r="A2538" s="39">
        <f t="shared" si="118"/>
        <v>44583</v>
      </c>
      <c r="B2538" s="16">
        <v>0</v>
      </c>
      <c r="C2538" s="16">
        <v>84.488</v>
      </c>
      <c r="D2538" s="16">
        <v>24.863</v>
      </c>
      <c r="E2538" s="16">
        <v>22.77</v>
      </c>
      <c r="F2538" s="16">
        <v>30.05</v>
      </c>
      <c r="G2538" s="16">
        <v>3.8919999999999999</v>
      </c>
      <c r="H2538" s="16">
        <v>9.6</v>
      </c>
      <c r="I2538" s="16">
        <v>5.0119999999999996</v>
      </c>
      <c r="J2538" s="38">
        <v>4.8019999999999996</v>
      </c>
      <c r="K2538" s="16">
        <v>19.89</v>
      </c>
      <c r="L2538" s="16">
        <v>22.497</v>
      </c>
      <c r="M2538" s="120">
        <v>41.473483398666154</v>
      </c>
      <c r="N2538" s="16">
        <f t="shared" si="117"/>
        <v>2.085142453427157</v>
      </c>
      <c r="O2538" s="120">
        <v>10.398</v>
      </c>
      <c r="P2538" s="124">
        <f t="shared" si="119"/>
        <v>0.52277526395173446</v>
      </c>
      <c r="Q2538" s="16">
        <v>730.779</v>
      </c>
    </row>
    <row r="2539" spans="1:17" x14ac:dyDescent="0.2">
      <c r="A2539" s="39">
        <f t="shared" si="118"/>
        <v>44584</v>
      </c>
      <c r="B2539" s="16">
        <v>1.016</v>
      </c>
      <c r="C2539" s="16">
        <v>86.808000000000007</v>
      </c>
      <c r="D2539" s="16">
        <v>24.09</v>
      </c>
      <c r="E2539" s="16">
        <v>21.89</v>
      </c>
      <c r="F2539" s="16">
        <v>28.75</v>
      </c>
      <c r="G2539" s="16">
        <v>4.0730000000000004</v>
      </c>
      <c r="H2539" s="16">
        <v>10</v>
      </c>
      <c r="I2539" s="16">
        <v>353.28500000000003</v>
      </c>
      <c r="J2539" s="38">
        <v>4.335</v>
      </c>
      <c r="K2539" s="16">
        <v>18.681000000000001</v>
      </c>
      <c r="L2539" s="16">
        <v>22.562999999999999</v>
      </c>
      <c r="M2539" s="120">
        <v>38.738231235857391</v>
      </c>
      <c r="N2539" s="16">
        <f t="shared" si="117"/>
        <v>2.0736701052329849</v>
      </c>
      <c r="O2539" s="120">
        <v>9.1449999999999996</v>
      </c>
      <c r="P2539" s="124">
        <f t="shared" si="119"/>
        <v>0.48953482147636629</v>
      </c>
      <c r="Q2539" s="16">
        <v>730.23800000000006</v>
      </c>
    </row>
    <row r="2540" spans="1:17" x14ac:dyDescent="0.2">
      <c r="A2540" s="39">
        <f t="shared" si="118"/>
        <v>44585</v>
      </c>
      <c r="B2540" s="16">
        <v>0</v>
      </c>
      <c r="C2540" s="16">
        <v>82.394000000000005</v>
      </c>
      <c r="D2540" s="16">
        <v>23.596</v>
      </c>
      <c r="E2540" s="16">
        <v>21.51</v>
      </c>
      <c r="F2540" s="16">
        <v>27.11</v>
      </c>
      <c r="G2540" s="16">
        <v>4.7430000000000003</v>
      </c>
      <c r="H2540" s="16">
        <v>11.92</v>
      </c>
      <c r="I2540" s="16">
        <v>355.16199999999998</v>
      </c>
      <c r="J2540" s="38">
        <v>5.58</v>
      </c>
      <c r="K2540" s="16">
        <v>23.963000000000001</v>
      </c>
      <c r="L2540" s="16">
        <v>22.812999999999999</v>
      </c>
      <c r="M2540" s="120">
        <v>49.70023509448275</v>
      </c>
      <c r="N2540" s="16">
        <f t="shared" si="117"/>
        <v>2.0740406082077683</v>
      </c>
      <c r="O2540" s="120">
        <v>11.994999999999999</v>
      </c>
      <c r="P2540" s="124">
        <f t="shared" si="119"/>
        <v>0.50056336852647831</v>
      </c>
      <c r="Q2540" s="16">
        <v>730.12900000000002</v>
      </c>
    </row>
    <row r="2541" spans="1:17" x14ac:dyDescent="0.2">
      <c r="A2541" s="39">
        <f t="shared" si="118"/>
        <v>44586</v>
      </c>
      <c r="B2541" s="16">
        <v>0</v>
      </c>
      <c r="C2541" s="16">
        <v>84.751000000000005</v>
      </c>
      <c r="D2541" s="16">
        <v>23.776</v>
      </c>
      <c r="E2541" s="16">
        <v>21.89</v>
      </c>
      <c r="F2541" s="16">
        <v>28</v>
      </c>
      <c r="G2541" s="16">
        <v>4.0780000000000003</v>
      </c>
      <c r="H2541" s="16">
        <v>10.09</v>
      </c>
      <c r="I2541" s="16">
        <v>349.29899999999998</v>
      </c>
      <c r="J2541" s="38">
        <v>4.7450000000000001</v>
      </c>
      <c r="K2541" s="16">
        <v>20.744</v>
      </c>
      <c r="L2541" s="16">
        <v>22.744</v>
      </c>
      <c r="M2541" s="120">
        <v>43.209432809720347</v>
      </c>
      <c r="N2541" s="16">
        <f t="shared" si="117"/>
        <v>2.0829846128866345</v>
      </c>
      <c r="O2541" s="120">
        <v>10.185</v>
      </c>
      <c r="P2541" s="124">
        <f t="shared" si="119"/>
        <v>0.49098534516004633</v>
      </c>
      <c r="Q2541" s="16">
        <v>730.72900000000004</v>
      </c>
    </row>
    <row r="2542" spans="1:17" x14ac:dyDescent="0.2">
      <c r="A2542" s="39">
        <f t="shared" si="118"/>
        <v>44587</v>
      </c>
      <c r="B2542" s="16">
        <v>0</v>
      </c>
      <c r="C2542" s="16">
        <v>85.808000000000007</v>
      </c>
      <c r="D2542" s="16">
        <v>23.597000000000001</v>
      </c>
      <c r="E2542" s="16">
        <v>21.54</v>
      </c>
      <c r="F2542" s="16">
        <v>27.62</v>
      </c>
      <c r="G2542" s="16">
        <v>4.4740000000000002</v>
      </c>
      <c r="H2542" s="16">
        <v>11.05</v>
      </c>
      <c r="I2542" s="16">
        <v>352.13299999999998</v>
      </c>
      <c r="J2542" s="38">
        <v>4.9249999999999998</v>
      </c>
      <c r="K2542" s="16">
        <v>21.797000000000001</v>
      </c>
      <c r="L2542" s="16">
        <v>22.837</v>
      </c>
      <c r="M2542" s="120">
        <v>45.096409473936127</v>
      </c>
      <c r="N2542" s="16">
        <f t="shared" si="117"/>
        <v>2.0689273511921882</v>
      </c>
      <c r="O2542" s="120">
        <v>11.003</v>
      </c>
      <c r="P2542" s="124">
        <f t="shared" si="119"/>
        <v>0.50479423773913845</v>
      </c>
      <c r="Q2542" s="16">
        <v>731.11300000000006</v>
      </c>
    </row>
    <row r="2543" spans="1:17" x14ac:dyDescent="0.2">
      <c r="A2543" s="39">
        <f t="shared" si="118"/>
        <v>44588</v>
      </c>
      <c r="B2543" s="16">
        <v>0</v>
      </c>
      <c r="C2543" s="16">
        <v>83.361999999999995</v>
      </c>
      <c r="D2543" s="16">
        <v>24.033999999999999</v>
      </c>
      <c r="E2543" s="16">
        <v>21.85</v>
      </c>
      <c r="F2543" s="16">
        <v>28.51</v>
      </c>
      <c r="G2543" s="16">
        <v>3.8290000000000002</v>
      </c>
      <c r="H2543" s="16">
        <v>9.3699999999999992</v>
      </c>
      <c r="I2543" s="16">
        <v>12.494</v>
      </c>
      <c r="J2543" s="38">
        <v>4.3289999999999997</v>
      </c>
      <c r="K2543" s="16">
        <v>17.315999999999999</v>
      </c>
      <c r="L2543" s="16">
        <v>22.914000000000001</v>
      </c>
      <c r="M2543" s="120">
        <v>36.034515084149305</v>
      </c>
      <c r="N2543" s="16">
        <f t="shared" si="117"/>
        <v>2.0809953271049495</v>
      </c>
      <c r="O2543" s="120">
        <v>8.8889999999999993</v>
      </c>
      <c r="P2543" s="124">
        <f t="shared" si="119"/>
        <v>0.51334026334026328</v>
      </c>
      <c r="Q2543" s="16">
        <v>731.61300000000006</v>
      </c>
    </row>
    <row r="2544" spans="1:17" x14ac:dyDescent="0.2">
      <c r="A2544" s="39">
        <f t="shared" si="118"/>
        <v>44589</v>
      </c>
      <c r="B2544" s="16">
        <v>0</v>
      </c>
      <c r="C2544" s="16">
        <v>85.108000000000004</v>
      </c>
      <c r="D2544" s="16">
        <v>23.753</v>
      </c>
      <c r="E2544" s="16">
        <v>21.65</v>
      </c>
      <c r="F2544" s="16">
        <v>28.55</v>
      </c>
      <c r="G2544" s="16">
        <v>3.6579999999999999</v>
      </c>
      <c r="H2544" s="16">
        <v>9.25</v>
      </c>
      <c r="I2544" s="16">
        <v>351.86799999999999</v>
      </c>
      <c r="J2544" s="38">
        <v>3.9689999999999999</v>
      </c>
      <c r="K2544" s="16">
        <v>16.567</v>
      </c>
      <c r="L2544" s="16">
        <v>22.920999999999999</v>
      </c>
      <c r="M2544" s="120">
        <v>34.661273000768098</v>
      </c>
      <c r="N2544" s="16">
        <f t="shared" si="117"/>
        <v>2.092187662266439</v>
      </c>
      <c r="O2544" s="120">
        <v>7.4740000000000002</v>
      </c>
      <c r="P2544" s="124">
        <f t="shared" si="119"/>
        <v>0.4511378040683286</v>
      </c>
      <c r="Q2544" s="16">
        <v>731.67100000000005</v>
      </c>
    </row>
    <row r="2545" spans="1:17" x14ac:dyDescent="0.2">
      <c r="A2545" s="39">
        <f t="shared" si="118"/>
        <v>44590</v>
      </c>
      <c r="B2545" s="16">
        <v>2.4130000000000003</v>
      </c>
      <c r="C2545" s="16">
        <v>87.772000000000006</v>
      </c>
      <c r="D2545" s="16">
        <v>23.091000000000001</v>
      </c>
      <c r="E2545" s="16">
        <v>21.34</v>
      </c>
      <c r="F2545" s="16">
        <v>27.62</v>
      </c>
      <c r="G2545" s="16">
        <v>4.3940000000000001</v>
      </c>
      <c r="H2545" s="16">
        <v>10.88</v>
      </c>
      <c r="I2545" s="16">
        <v>352.33100000000002</v>
      </c>
      <c r="J2545" s="38">
        <v>4.7380000000000004</v>
      </c>
      <c r="K2545" s="16">
        <v>21.39</v>
      </c>
      <c r="L2545" s="16">
        <v>23.065000000000001</v>
      </c>
      <c r="M2545" s="120">
        <v>44.20942676171822</v>
      </c>
      <c r="N2545" s="16">
        <f t="shared" si="117"/>
        <v>2.0668268705805617</v>
      </c>
      <c r="O2545" s="120">
        <v>12.372999999999999</v>
      </c>
      <c r="P2545" s="124">
        <f t="shared" si="119"/>
        <v>0.57844787283777466</v>
      </c>
      <c r="Q2545" s="16">
        <v>732.00800000000004</v>
      </c>
    </row>
    <row r="2546" spans="1:17" x14ac:dyDescent="0.2">
      <c r="A2546" s="39">
        <f t="shared" si="118"/>
        <v>44591</v>
      </c>
      <c r="B2546" s="16">
        <v>0.254</v>
      </c>
      <c r="C2546" s="16">
        <v>79.963999999999999</v>
      </c>
      <c r="D2546" s="16">
        <v>23.329000000000001</v>
      </c>
      <c r="E2546" s="16">
        <v>21.17</v>
      </c>
      <c r="F2546" s="16">
        <v>27.8</v>
      </c>
      <c r="G2546" s="16">
        <v>4.665</v>
      </c>
      <c r="H2546" s="16">
        <v>11.27</v>
      </c>
      <c r="I2546" s="16">
        <v>357.85500000000002</v>
      </c>
      <c r="J2546" s="38">
        <v>5.1059999999999999</v>
      </c>
      <c r="K2546" s="16">
        <v>19.91</v>
      </c>
      <c r="L2546" s="16">
        <v>23.305</v>
      </c>
      <c r="M2546" s="120">
        <v>41.096692866035887</v>
      </c>
      <c r="N2546" s="16">
        <f t="shared" si="117"/>
        <v>2.0641231976914058</v>
      </c>
      <c r="O2546" s="120">
        <v>9.0619999999999994</v>
      </c>
      <c r="P2546" s="124">
        <f t="shared" si="119"/>
        <v>0.45514816675037667</v>
      </c>
      <c r="Q2546" s="16">
        <v>732.35799999999995</v>
      </c>
    </row>
    <row r="2547" spans="1:17" x14ac:dyDescent="0.2">
      <c r="A2547" s="39">
        <f t="shared" si="118"/>
        <v>44592</v>
      </c>
      <c r="B2547" s="16">
        <v>0.76200000000000001</v>
      </c>
      <c r="C2547" s="16">
        <v>84.138999999999996</v>
      </c>
      <c r="D2547" s="16">
        <v>23.257000000000001</v>
      </c>
      <c r="E2547" s="16">
        <v>20.52</v>
      </c>
      <c r="F2547" s="16">
        <v>27.15</v>
      </c>
      <c r="G2547" s="16">
        <v>4.3140000000000001</v>
      </c>
      <c r="H2547" s="16">
        <v>10.84</v>
      </c>
      <c r="I2547" s="16">
        <v>0.87</v>
      </c>
      <c r="J2547" s="38">
        <v>4.9039999999999999</v>
      </c>
      <c r="K2547" s="16">
        <v>21.547999999999998</v>
      </c>
      <c r="L2547" s="16">
        <v>23.181000000000001</v>
      </c>
      <c r="M2547" s="120">
        <v>44.646178915454982</v>
      </c>
      <c r="N2547" s="16">
        <f t="shared" si="117"/>
        <v>2.0719407330357797</v>
      </c>
      <c r="O2547" s="120">
        <v>11.868</v>
      </c>
      <c r="P2547" s="124">
        <f t="shared" si="119"/>
        <v>0.55077037312047528</v>
      </c>
      <c r="Q2547" s="16">
        <v>731.70399999999995</v>
      </c>
    </row>
    <row r="2548" spans="1:17" x14ac:dyDescent="0.2">
      <c r="A2548" s="39">
        <f t="shared" si="118"/>
        <v>44593</v>
      </c>
      <c r="B2548" s="16">
        <v>0</v>
      </c>
      <c r="C2548" s="16">
        <v>79.015000000000001</v>
      </c>
      <c r="D2548" s="16">
        <v>23.76</v>
      </c>
      <c r="E2548" s="16">
        <v>21.61</v>
      </c>
      <c r="F2548" s="16">
        <v>28.34</v>
      </c>
      <c r="G2548" s="16">
        <v>3.6539999999999999</v>
      </c>
      <c r="H2548" s="16">
        <v>8.76</v>
      </c>
      <c r="I2548" s="16">
        <v>8.8179999999999996</v>
      </c>
      <c r="J2548" s="38">
        <v>4.4390000000000001</v>
      </c>
      <c r="K2548" s="16">
        <v>18.177</v>
      </c>
      <c r="L2548" s="16">
        <v>23.245999999999999</v>
      </c>
      <c r="M2548" s="120">
        <v>37.64829485219979</v>
      </c>
      <c r="N2548" s="16">
        <f t="shared" si="117"/>
        <v>2.0712050862188365</v>
      </c>
      <c r="O2548" s="120">
        <v>7.9249999999999998</v>
      </c>
      <c r="P2548" s="124">
        <f t="shared" si="119"/>
        <v>0.43599053749243549</v>
      </c>
      <c r="Q2548" s="16">
        <v>730.846</v>
      </c>
    </row>
    <row r="2549" spans="1:17" x14ac:dyDescent="0.2">
      <c r="A2549" s="39">
        <f t="shared" si="118"/>
        <v>44594</v>
      </c>
      <c r="B2549" s="16">
        <v>0</v>
      </c>
      <c r="C2549" s="16">
        <v>87.332999999999998</v>
      </c>
      <c r="D2549" s="16">
        <v>23.904</v>
      </c>
      <c r="E2549" s="16">
        <v>21.44</v>
      </c>
      <c r="F2549" s="16">
        <v>28.72</v>
      </c>
      <c r="G2549" s="16">
        <v>3.49</v>
      </c>
      <c r="H2549" s="16">
        <v>8.5299999999999994</v>
      </c>
      <c r="I2549" s="16">
        <v>342.87</v>
      </c>
      <c r="J2549" s="38">
        <v>3.6549999999999998</v>
      </c>
      <c r="K2549" s="16">
        <v>15.628</v>
      </c>
      <c r="L2549" s="16">
        <v>23.207999999999998</v>
      </c>
      <c r="M2549" s="120">
        <v>32.232827345955222</v>
      </c>
      <c r="N2549" s="16">
        <f t="shared" si="117"/>
        <v>2.0625049491908896</v>
      </c>
      <c r="O2549" s="120">
        <v>6.9169999999999998</v>
      </c>
      <c r="P2549" s="124">
        <f t="shared" si="119"/>
        <v>0.44260302022011772</v>
      </c>
      <c r="Q2549" s="16">
        <v>730.18299999999999</v>
      </c>
    </row>
    <row r="2550" spans="1:17" x14ac:dyDescent="0.2">
      <c r="A2550" s="39">
        <f t="shared" si="118"/>
        <v>44595</v>
      </c>
      <c r="B2550" s="16">
        <v>0.254</v>
      </c>
      <c r="C2550" s="16">
        <v>86.712000000000003</v>
      </c>
      <c r="D2550" s="16">
        <v>24.763999999999999</v>
      </c>
      <c r="E2550" s="16">
        <v>22.15</v>
      </c>
      <c r="F2550" s="16">
        <v>31.15</v>
      </c>
      <c r="G2550" s="16">
        <v>3.298</v>
      </c>
      <c r="H2550" s="16">
        <v>7.47</v>
      </c>
      <c r="I2550" s="16">
        <v>0.23799999999999999</v>
      </c>
      <c r="J2550" s="38">
        <v>4.5220000000000002</v>
      </c>
      <c r="K2550" s="16">
        <v>19.187999999999999</v>
      </c>
      <c r="L2550" s="16">
        <v>23.295000000000002</v>
      </c>
      <c r="M2550" s="120">
        <v>39.812183613888628</v>
      </c>
      <c r="N2550" s="16">
        <f t="shared" si="117"/>
        <v>2.0748480098962179</v>
      </c>
      <c r="O2550" s="120">
        <v>9.6</v>
      </c>
      <c r="P2550" s="124">
        <f t="shared" si="119"/>
        <v>0.50031269543464663</v>
      </c>
      <c r="Q2550" s="16">
        <v>730.72500000000002</v>
      </c>
    </row>
    <row r="2551" spans="1:17" x14ac:dyDescent="0.2">
      <c r="A2551" s="39">
        <f t="shared" si="118"/>
        <v>44596</v>
      </c>
      <c r="B2551" s="16">
        <v>0</v>
      </c>
      <c r="C2551" s="16">
        <v>81.605999999999995</v>
      </c>
      <c r="D2551" s="16">
        <v>24.777999999999999</v>
      </c>
      <c r="E2551" s="16">
        <v>22.02</v>
      </c>
      <c r="F2551" s="16">
        <v>30.84</v>
      </c>
      <c r="G2551" s="16">
        <v>3.6190000000000002</v>
      </c>
      <c r="H2551" s="16">
        <v>9.6999999999999993</v>
      </c>
      <c r="I2551" s="16">
        <v>10.808999999999999</v>
      </c>
      <c r="J2551" s="38">
        <v>5.4770000000000003</v>
      </c>
      <c r="K2551" s="16">
        <v>21.468</v>
      </c>
      <c r="L2551" s="16">
        <v>23.459</v>
      </c>
      <c r="M2551" s="120">
        <v>44.286927588998509</v>
      </c>
      <c r="N2551" s="16">
        <f t="shared" si="117"/>
        <v>2.0629275008849688</v>
      </c>
      <c r="O2551" s="120">
        <v>10.496</v>
      </c>
      <c r="P2551" s="124">
        <f t="shared" si="119"/>
        <v>0.48891373206633132</v>
      </c>
      <c r="Q2551" s="16">
        <v>731.76700000000005</v>
      </c>
    </row>
    <row r="2552" spans="1:17" x14ac:dyDescent="0.2">
      <c r="A2552" s="39">
        <f t="shared" si="118"/>
        <v>44597</v>
      </c>
      <c r="B2552" s="16">
        <v>0</v>
      </c>
      <c r="C2552" s="16">
        <v>84.308999999999997</v>
      </c>
      <c r="D2552" s="16">
        <v>23.806000000000001</v>
      </c>
      <c r="E2552" s="16">
        <v>21.78</v>
      </c>
      <c r="F2552" s="16">
        <v>28.1</v>
      </c>
      <c r="G2552" s="16">
        <v>4.8090000000000002</v>
      </c>
      <c r="H2552" s="16">
        <v>11.7</v>
      </c>
      <c r="I2552" s="16">
        <v>354.685</v>
      </c>
      <c r="J2552" s="38">
        <v>5.8940000000000001</v>
      </c>
      <c r="K2552" s="16">
        <v>25.018000000000001</v>
      </c>
      <c r="L2552" s="16">
        <v>23.585000000000001</v>
      </c>
      <c r="M2552" s="120">
        <v>51.54193814276222</v>
      </c>
      <c r="N2552" s="16">
        <f t="shared" si="117"/>
        <v>2.060194185896643</v>
      </c>
      <c r="O2552" s="120">
        <v>12.670999999999999</v>
      </c>
      <c r="P2552" s="124">
        <f t="shared" si="119"/>
        <v>0.50647533775681508</v>
      </c>
      <c r="Q2552" s="16">
        <v>731.82500000000005</v>
      </c>
    </row>
    <row r="2553" spans="1:17" x14ac:dyDescent="0.2">
      <c r="A2553" s="39">
        <f t="shared" si="118"/>
        <v>44598</v>
      </c>
      <c r="B2553" s="16">
        <v>0.254</v>
      </c>
      <c r="C2553" s="16">
        <v>81.298000000000002</v>
      </c>
      <c r="D2553" s="16">
        <v>23.841000000000001</v>
      </c>
      <c r="E2553" s="16">
        <v>21.17</v>
      </c>
      <c r="F2553" s="16">
        <v>28.28</v>
      </c>
      <c r="G2553" s="16">
        <v>3.5150000000000001</v>
      </c>
      <c r="H2553" s="16">
        <v>10.64</v>
      </c>
      <c r="I2553" s="16">
        <v>3.028</v>
      </c>
      <c r="J2553" s="38">
        <v>4.7489999999999997</v>
      </c>
      <c r="K2553" s="16">
        <v>19.138000000000002</v>
      </c>
      <c r="L2553" s="16">
        <v>23.661999999999999</v>
      </c>
      <c r="M2553" s="120">
        <v>40.095834913733889</v>
      </c>
      <c r="N2553" s="16">
        <f t="shared" si="117"/>
        <v>2.0950901303027423</v>
      </c>
      <c r="O2553" s="120">
        <v>9.0909999999999993</v>
      </c>
      <c r="P2553" s="124">
        <f t="shared" si="119"/>
        <v>0.47502351342878035</v>
      </c>
      <c r="Q2553" s="16">
        <v>731.19600000000003</v>
      </c>
    </row>
    <row r="2554" spans="1:17" x14ac:dyDescent="0.2">
      <c r="A2554" s="39">
        <f t="shared" si="118"/>
        <v>44599</v>
      </c>
      <c r="B2554" s="16">
        <v>0</v>
      </c>
      <c r="C2554" s="16">
        <v>79.887</v>
      </c>
      <c r="D2554" s="16">
        <v>23.952999999999999</v>
      </c>
      <c r="E2554" s="16">
        <v>21.61</v>
      </c>
      <c r="F2554" s="16">
        <v>29.06</v>
      </c>
      <c r="G2554" s="16">
        <v>3.609</v>
      </c>
      <c r="H2554" s="16">
        <v>9.8800000000000008</v>
      </c>
      <c r="I2554" s="16">
        <v>4.7409999999999997</v>
      </c>
      <c r="J2554" s="38">
        <v>4.7089999999999996</v>
      </c>
      <c r="K2554" s="16">
        <v>18.463999999999999</v>
      </c>
      <c r="L2554" s="16">
        <v>23.792999999999999</v>
      </c>
      <c r="M2554" s="120">
        <v>38.437818330112052</v>
      </c>
      <c r="N2554" s="16">
        <f t="shared" si="117"/>
        <v>2.0817709234246129</v>
      </c>
      <c r="O2554" s="120">
        <v>7.7830000000000004</v>
      </c>
      <c r="P2554" s="124">
        <f t="shared" si="119"/>
        <v>0.42152296360485275</v>
      </c>
      <c r="Q2554" s="16">
        <v>731.35799999999995</v>
      </c>
    </row>
    <row r="2555" spans="1:17" x14ac:dyDescent="0.2">
      <c r="A2555" s="39">
        <f t="shared" si="118"/>
        <v>44600</v>
      </c>
      <c r="B2555" s="16">
        <v>0</v>
      </c>
      <c r="C2555" s="16">
        <v>84.858999999999995</v>
      </c>
      <c r="D2555" s="16">
        <v>23.725000000000001</v>
      </c>
      <c r="E2555" s="16">
        <v>21.27</v>
      </c>
      <c r="F2555" s="16">
        <v>28.1</v>
      </c>
      <c r="G2555" s="16">
        <v>4.3440000000000003</v>
      </c>
      <c r="H2555" s="16">
        <v>10.86</v>
      </c>
      <c r="I2555" s="16">
        <v>348.46100000000001</v>
      </c>
      <c r="J2555" s="38">
        <v>4.6970000000000001</v>
      </c>
      <c r="K2555" s="16">
        <v>19.77</v>
      </c>
      <c r="L2555" s="16">
        <v>23.766999999999999</v>
      </c>
      <c r="M2555" s="120">
        <v>41.565067430903731</v>
      </c>
      <c r="N2555" s="16">
        <f t="shared" si="117"/>
        <v>2.1024313318615948</v>
      </c>
      <c r="O2555" s="120">
        <v>9.1829999999999998</v>
      </c>
      <c r="P2555" s="124">
        <f t="shared" si="119"/>
        <v>0.46449165402124432</v>
      </c>
      <c r="Q2555" s="16">
        <v>731.346</v>
      </c>
    </row>
    <row r="2556" spans="1:17" x14ac:dyDescent="0.2">
      <c r="A2556" s="39">
        <f t="shared" si="118"/>
        <v>44601</v>
      </c>
      <c r="B2556" s="16">
        <v>23.494999999999997</v>
      </c>
      <c r="C2556" s="16">
        <v>97.067999999999998</v>
      </c>
      <c r="D2556" s="16">
        <v>22.606999999999999</v>
      </c>
      <c r="E2556" s="16">
        <v>21.54</v>
      </c>
      <c r="F2556" s="16">
        <v>24.92</v>
      </c>
      <c r="G2556" s="16">
        <v>4.1390000000000002</v>
      </c>
      <c r="H2556" s="16">
        <v>10.11</v>
      </c>
      <c r="I2556" s="16">
        <v>333.91699999999997</v>
      </c>
      <c r="J2556" s="38">
        <v>1.901</v>
      </c>
      <c r="K2556" s="16">
        <v>10.743</v>
      </c>
      <c r="L2556" s="16">
        <v>23.969000000000001</v>
      </c>
      <c r="M2556" s="120">
        <v>22.991393692970576</v>
      </c>
      <c r="N2556" s="16">
        <f t="shared" si="117"/>
        <v>2.1401278686559224</v>
      </c>
      <c r="O2556" s="120">
        <v>7.1280000000000001</v>
      </c>
      <c r="P2556" s="124">
        <f t="shared" si="119"/>
        <v>0.66350181513543705</v>
      </c>
      <c r="Q2556" s="16">
        <v>731.12599999999998</v>
      </c>
    </row>
    <row r="2557" spans="1:17" x14ac:dyDescent="0.2">
      <c r="A2557" s="39">
        <f t="shared" si="118"/>
        <v>44602</v>
      </c>
      <c r="B2557" s="16">
        <v>6.4770000000000003</v>
      </c>
      <c r="C2557" s="16">
        <v>94.254999999999995</v>
      </c>
      <c r="D2557" s="16">
        <v>23.951000000000001</v>
      </c>
      <c r="E2557" s="16">
        <v>21.74</v>
      </c>
      <c r="F2557" s="16">
        <v>28.58</v>
      </c>
      <c r="G2557" s="16">
        <v>2.9049999999999998</v>
      </c>
      <c r="H2557" s="16">
        <v>8.33</v>
      </c>
      <c r="I2557" s="16">
        <v>346.47</v>
      </c>
      <c r="J2557" s="38">
        <v>2.9740000000000002</v>
      </c>
      <c r="K2557" s="16">
        <v>13.827</v>
      </c>
      <c r="L2557" s="16">
        <v>23.663</v>
      </c>
      <c r="M2557" s="120">
        <v>29.170119067881913</v>
      </c>
      <c r="N2557" s="16">
        <f t="shared" si="117"/>
        <v>2.1096491695871782</v>
      </c>
      <c r="O2557" s="120">
        <v>8.5830000000000002</v>
      </c>
      <c r="P2557" s="124">
        <f t="shared" si="119"/>
        <v>0.62074202646995014</v>
      </c>
      <c r="Q2557" s="16">
        <v>730.44200000000001</v>
      </c>
    </row>
    <row r="2558" spans="1:17" x14ac:dyDescent="0.2">
      <c r="A2558" s="39">
        <f t="shared" si="118"/>
        <v>44603</v>
      </c>
      <c r="B2558" s="16">
        <v>0.254</v>
      </c>
      <c r="C2558" s="16">
        <v>84.134</v>
      </c>
      <c r="D2558" s="16">
        <v>24.425000000000001</v>
      </c>
      <c r="E2558" s="16">
        <v>21.78</v>
      </c>
      <c r="F2558" s="16">
        <v>30.09</v>
      </c>
      <c r="G2558" s="16">
        <v>3.1520000000000001</v>
      </c>
      <c r="H2558" s="16">
        <v>8.23</v>
      </c>
      <c r="I2558" s="16">
        <v>6.3819999999999997</v>
      </c>
      <c r="J2558" s="38">
        <v>4.8869999999999996</v>
      </c>
      <c r="K2558" s="16">
        <v>20.201000000000001</v>
      </c>
      <c r="L2558" s="16">
        <v>23.905999999999999</v>
      </c>
      <c r="M2558" s="120">
        <v>41.792990711132724</v>
      </c>
      <c r="N2558" s="16">
        <f t="shared" si="117"/>
        <v>2.068857517505704</v>
      </c>
      <c r="O2558" s="120">
        <v>10.536</v>
      </c>
      <c r="P2558" s="124">
        <f t="shared" si="119"/>
        <v>0.52155833869610413</v>
      </c>
      <c r="Q2558" s="16">
        <v>730.04200000000003</v>
      </c>
    </row>
    <row r="2559" spans="1:17" x14ac:dyDescent="0.2">
      <c r="A2559" s="39">
        <f t="shared" si="118"/>
        <v>44604</v>
      </c>
      <c r="B2559" s="16">
        <v>0</v>
      </c>
      <c r="C2559" s="16">
        <v>84.03</v>
      </c>
      <c r="D2559" s="16">
        <v>24.135000000000002</v>
      </c>
      <c r="E2559" s="16">
        <v>21.85</v>
      </c>
      <c r="F2559" s="16">
        <v>29.1</v>
      </c>
      <c r="G2559" s="16">
        <v>3.9289999999999998</v>
      </c>
      <c r="H2559" s="16">
        <v>9.15</v>
      </c>
      <c r="I2559" s="16">
        <v>356.69299999999998</v>
      </c>
      <c r="J2559" s="38">
        <v>4.6210000000000004</v>
      </c>
      <c r="K2559" s="16">
        <v>19.061</v>
      </c>
      <c r="L2559" s="16">
        <v>24.001999999999999</v>
      </c>
      <c r="M2559" s="120">
        <v>39.779697202453413</v>
      </c>
      <c r="N2559" s="16">
        <f t="shared" si="117"/>
        <v>2.0869680081031117</v>
      </c>
      <c r="O2559" s="120">
        <v>8.9090000000000007</v>
      </c>
      <c r="P2559" s="124">
        <f t="shared" si="119"/>
        <v>0.46739415560568703</v>
      </c>
      <c r="Q2559" s="16">
        <v>730.12099999999998</v>
      </c>
    </row>
    <row r="2560" spans="1:17" x14ac:dyDescent="0.2">
      <c r="A2560" s="39">
        <f t="shared" si="118"/>
        <v>44605</v>
      </c>
      <c r="B2560" s="16">
        <v>0</v>
      </c>
      <c r="C2560" s="16">
        <v>88.593999999999994</v>
      </c>
      <c r="D2560" s="16">
        <v>24.105</v>
      </c>
      <c r="E2560" s="16">
        <v>21.64</v>
      </c>
      <c r="F2560" s="16">
        <v>29.4</v>
      </c>
      <c r="G2560" s="16">
        <v>3.3530000000000002</v>
      </c>
      <c r="H2560" s="16">
        <v>10.51</v>
      </c>
      <c r="I2560" s="16">
        <v>343.02100000000002</v>
      </c>
      <c r="J2560" s="38">
        <v>5.0519999999999996</v>
      </c>
      <c r="K2560" s="16">
        <v>22.213999999999999</v>
      </c>
      <c r="L2560" s="16">
        <v>23.998000000000001</v>
      </c>
      <c r="M2560" s="120">
        <v>46.100291427302579</v>
      </c>
      <c r="N2560" s="16">
        <f t="shared" si="117"/>
        <v>2.0752809681868452</v>
      </c>
      <c r="O2560" s="120">
        <v>12.635</v>
      </c>
      <c r="P2560" s="124">
        <f t="shared" si="119"/>
        <v>0.56878545061672825</v>
      </c>
      <c r="Q2560" s="16">
        <v>730.24199999999996</v>
      </c>
    </row>
    <row r="2561" spans="1:17" x14ac:dyDescent="0.2">
      <c r="A2561" s="39">
        <f t="shared" si="118"/>
        <v>44606</v>
      </c>
      <c r="B2561" s="16">
        <v>0</v>
      </c>
      <c r="C2561" s="16">
        <v>84.186000000000007</v>
      </c>
      <c r="D2561" s="16">
        <v>24.489000000000001</v>
      </c>
      <c r="E2561" s="16">
        <v>22.32</v>
      </c>
      <c r="F2561" s="16">
        <v>28.75</v>
      </c>
      <c r="G2561" s="16">
        <v>4.1589999999999998</v>
      </c>
      <c r="H2561" s="16">
        <v>12.25</v>
      </c>
      <c r="I2561" s="16">
        <v>44.015999999999998</v>
      </c>
      <c r="J2561" s="38">
        <v>5.1609999999999996</v>
      </c>
      <c r="K2561" s="16">
        <v>21.141999999999999</v>
      </c>
      <c r="L2561" s="16">
        <v>24.094999999999999</v>
      </c>
      <c r="M2561" s="120">
        <v>44.208649161444498</v>
      </c>
      <c r="N2561" s="16">
        <f t="shared" si="117"/>
        <v>2.0910343941653817</v>
      </c>
      <c r="O2561" s="120">
        <v>12.153</v>
      </c>
      <c r="P2561" s="124">
        <f t="shared" si="119"/>
        <v>0.57482735786585948</v>
      </c>
      <c r="Q2561" s="16">
        <v>731</v>
      </c>
    </row>
    <row r="2562" spans="1:17" x14ac:dyDescent="0.2">
      <c r="A2562" s="39">
        <f t="shared" si="118"/>
        <v>44607</v>
      </c>
      <c r="B2562" s="16">
        <v>0</v>
      </c>
      <c r="C2562" s="16">
        <v>82.078999999999994</v>
      </c>
      <c r="D2562" s="16">
        <v>23.971</v>
      </c>
      <c r="E2562" s="16">
        <v>22.05</v>
      </c>
      <c r="F2562" s="16">
        <v>28.21</v>
      </c>
      <c r="G2562" s="16">
        <v>4.0629999999999997</v>
      </c>
      <c r="H2562" s="16">
        <v>12.23</v>
      </c>
      <c r="I2562" s="16">
        <v>31.648</v>
      </c>
      <c r="J2562" s="38">
        <v>3.7090000000000001</v>
      </c>
      <c r="K2562" s="16">
        <v>13.89</v>
      </c>
      <c r="L2562" s="16">
        <v>24.227</v>
      </c>
      <c r="M2562" s="120">
        <v>29.099184642912991</v>
      </c>
      <c r="N2562" s="16">
        <f t="shared" si="117"/>
        <v>2.0949736963940238</v>
      </c>
      <c r="O2562" s="120">
        <v>7.1929999999999996</v>
      </c>
      <c r="P2562" s="124">
        <f t="shared" si="119"/>
        <v>0.51785457163426918</v>
      </c>
      <c r="Q2562" s="16">
        <v>731.55</v>
      </c>
    </row>
    <row r="2563" spans="1:17" x14ac:dyDescent="0.2">
      <c r="A2563" s="39">
        <f t="shared" si="118"/>
        <v>44608</v>
      </c>
      <c r="B2563" s="16">
        <v>0</v>
      </c>
      <c r="C2563" s="16">
        <v>80.644000000000005</v>
      </c>
      <c r="D2563" s="16">
        <v>24.041</v>
      </c>
      <c r="E2563" s="16">
        <v>21.68</v>
      </c>
      <c r="F2563" s="16">
        <v>29.16</v>
      </c>
      <c r="G2563" s="16">
        <v>4.3140000000000001</v>
      </c>
      <c r="H2563" s="16">
        <v>10.31</v>
      </c>
      <c r="I2563" s="16">
        <v>357.54399999999998</v>
      </c>
      <c r="J2563" s="38">
        <v>5.5579999999999998</v>
      </c>
      <c r="K2563" s="16">
        <v>21.81</v>
      </c>
      <c r="L2563" s="16">
        <v>24.498999999999999</v>
      </c>
      <c r="M2563" s="120">
        <v>44.917475010951208</v>
      </c>
      <c r="N2563" s="16">
        <f t="shared" si="117"/>
        <v>2.0594899133861171</v>
      </c>
      <c r="O2563" s="120">
        <v>11.135</v>
      </c>
      <c r="P2563" s="124">
        <f t="shared" si="119"/>
        <v>0.51054562127464465</v>
      </c>
      <c r="Q2563" s="16">
        <v>731.93299999999999</v>
      </c>
    </row>
    <row r="2564" spans="1:17" x14ac:dyDescent="0.2">
      <c r="A2564" s="39">
        <f t="shared" si="118"/>
        <v>44609</v>
      </c>
      <c r="B2564" s="16">
        <v>0.127</v>
      </c>
      <c r="C2564" s="16">
        <v>84.474000000000004</v>
      </c>
      <c r="D2564" s="16">
        <v>24.146000000000001</v>
      </c>
      <c r="E2564" s="16">
        <v>21.41</v>
      </c>
      <c r="F2564" s="16">
        <v>29.3</v>
      </c>
      <c r="G2564" s="16">
        <v>3.5049999999999999</v>
      </c>
      <c r="H2564" s="16">
        <v>9.4700000000000006</v>
      </c>
      <c r="I2564" s="16">
        <v>347.27800000000002</v>
      </c>
      <c r="J2564" s="38">
        <v>5.0549999999999997</v>
      </c>
      <c r="K2564" s="16">
        <v>21.039000000000001</v>
      </c>
      <c r="L2564" s="16">
        <v>24.423999999999999</v>
      </c>
      <c r="M2564" s="120">
        <v>43.581212140586672</v>
      </c>
      <c r="N2564" s="16">
        <f t="shared" si="117"/>
        <v>2.0714488398016382</v>
      </c>
      <c r="O2564" s="120">
        <v>11.013</v>
      </c>
      <c r="P2564" s="124">
        <f t="shared" si="119"/>
        <v>0.52345643804363318</v>
      </c>
      <c r="Q2564" s="16">
        <v>731.25800000000004</v>
      </c>
    </row>
    <row r="2565" spans="1:17" x14ac:dyDescent="0.2">
      <c r="A2565" s="39">
        <f t="shared" si="118"/>
        <v>44610</v>
      </c>
      <c r="B2565" s="16">
        <v>0.127</v>
      </c>
      <c r="C2565" s="16">
        <v>83.814999999999998</v>
      </c>
      <c r="D2565" s="16">
        <v>24.263999999999999</v>
      </c>
      <c r="E2565" s="16">
        <v>21.54</v>
      </c>
      <c r="F2565" s="16">
        <v>29.88</v>
      </c>
      <c r="G2565" s="16">
        <v>3.2410000000000001</v>
      </c>
      <c r="H2565" s="16">
        <v>8.92</v>
      </c>
      <c r="I2565" s="16">
        <v>0.99299999999999999</v>
      </c>
      <c r="J2565" s="38">
        <v>4.3959999999999999</v>
      </c>
      <c r="K2565" s="16">
        <v>17.620999999999999</v>
      </c>
      <c r="L2565" s="16">
        <v>24.474</v>
      </c>
      <c r="M2565" s="120">
        <v>36.281014370917056</v>
      </c>
      <c r="N2565" s="16">
        <f t="shared" si="117"/>
        <v>2.0589645520070969</v>
      </c>
      <c r="O2565" s="120">
        <v>8.6159999999999997</v>
      </c>
      <c r="P2565" s="124">
        <f t="shared" si="119"/>
        <v>0.48896203393678001</v>
      </c>
      <c r="Q2565" s="16">
        <v>731.06299999999999</v>
      </c>
    </row>
    <row r="2566" spans="1:17" x14ac:dyDescent="0.2">
      <c r="A2566" s="39">
        <f t="shared" si="118"/>
        <v>44611</v>
      </c>
      <c r="B2566" s="16">
        <v>0</v>
      </c>
      <c r="C2566" s="16">
        <v>78.081000000000003</v>
      </c>
      <c r="D2566" s="16">
        <v>23.88</v>
      </c>
      <c r="E2566" s="16">
        <v>21.61</v>
      </c>
      <c r="F2566" s="16">
        <v>28.72</v>
      </c>
      <c r="G2566" s="16">
        <v>4.3529999999999998</v>
      </c>
      <c r="H2566" s="16">
        <v>11.58</v>
      </c>
      <c r="I2566" s="16">
        <v>4.8259999999999996</v>
      </c>
      <c r="J2566" s="38">
        <v>5.2089999999999996</v>
      </c>
      <c r="K2566" s="16">
        <v>19.719000000000001</v>
      </c>
      <c r="L2566" s="16">
        <v>24.68</v>
      </c>
      <c r="M2566" s="120">
        <v>40.418798227416971</v>
      </c>
      <c r="N2566" s="16">
        <f t="shared" si="117"/>
        <v>2.0497387406773653</v>
      </c>
      <c r="O2566" s="120">
        <v>9.0210000000000008</v>
      </c>
      <c r="P2566" s="124">
        <f t="shared" si="119"/>
        <v>0.45747755971398146</v>
      </c>
      <c r="Q2566" s="16">
        <v>731.65</v>
      </c>
    </row>
    <row r="2567" spans="1:17" x14ac:dyDescent="0.2">
      <c r="A2567" s="39">
        <f t="shared" si="118"/>
        <v>44612</v>
      </c>
      <c r="B2567" s="16">
        <v>1.524</v>
      </c>
      <c r="C2567" s="16">
        <v>82.462000000000003</v>
      </c>
      <c r="D2567" s="16">
        <v>23.553999999999998</v>
      </c>
      <c r="E2567" s="16">
        <v>20.86</v>
      </c>
      <c r="F2567" s="16">
        <v>29.16</v>
      </c>
      <c r="G2567" s="16">
        <v>4.5140000000000002</v>
      </c>
      <c r="H2567" s="16">
        <v>13.45</v>
      </c>
      <c r="I2567" s="16">
        <v>8.125</v>
      </c>
      <c r="J2567" s="38">
        <v>4.5549999999999997</v>
      </c>
      <c r="K2567" s="16">
        <v>17.556000000000001</v>
      </c>
      <c r="L2567" s="16">
        <v>24.652999999999999</v>
      </c>
      <c r="M2567" s="120">
        <v>36.724332926965189</v>
      </c>
      <c r="N2567" s="16">
        <f t="shared" si="117"/>
        <v>2.0918394239556384</v>
      </c>
      <c r="O2567" s="120">
        <v>9.1660000000000004</v>
      </c>
      <c r="P2567" s="124">
        <f t="shared" si="119"/>
        <v>0.52210070631123262</v>
      </c>
      <c r="Q2567" s="16">
        <v>731.79200000000003</v>
      </c>
    </row>
    <row r="2568" spans="1:17" x14ac:dyDescent="0.2">
      <c r="A2568" s="39">
        <f t="shared" si="118"/>
        <v>44613</v>
      </c>
      <c r="B2568" s="16">
        <v>0</v>
      </c>
      <c r="C2568" s="16">
        <v>73.105999999999995</v>
      </c>
      <c r="D2568" s="16">
        <v>24.206</v>
      </c>
      <c r="E2568" s="16">
        <v>21.68</v>
      </c>
      <c r="F2568" s="16">
        <v>29.27</v>
      </c>
      <c r="G2568" s="16">
        <v>4.5590000000000002</v>
      </c>
      <c r="H2568" s="16">
        <v>12.78</v>
      </c>
      <c r="I2568" s="16">
        <v>19.838000000000001</v>
      </c>
      <c r="J2568" s="38">
        <v>6.7969999999999997</v>
      </c>
      <c r="K2568" s="16">
        <v>25.042999999999999</v>
      </c>
      <c r="L2568" s="16">
        <v>25.013000000000002</v>
      </c>
      <c r="M2568" s="120">
        <v>51.099742787109456</v>
      </c>
      <c r="N2568" s="16">
        <f t="shared" si="117"/>
        <v>2.040480085736911</v>
      </c>
      <c r="O2568" s="120">
        <v>12.877000000000001</v>
      </c>
      <c r="P2568" s="124">
        <f t="shared" si="119"/>
        <v>0.51419558359621453</v>
      </c>
      <c r="Q2568" s="16">
        <v>731.72900000000004</v>
      </c>
    </row>
    <row r="2569" spans="1:17" x14ac:dyDescent="0.2">
      <c r="A2569" s="39">
        <f t="shared" si="118"/>
        <v>44614</v>
      </c>
      <c r="B2569" s="16">
        <v>0</v>
      </c>
      <c r="C2569" s="16">
        <v>77.414000000000001</v>
      </c>
      <c r="D2569" s="16">
        <v>24.248000000000001</v>
      </c>
      <c r="E2569" s="16">
        <v>21.34</v>
      </c>
      <c r="F2569" s="16">
        <v>30.47</v>
      </c>
      <c r="G2569" s="16">
        <v>3.8420000000000001</v>
      </c>
      <c r="H2569" s="16">
        <v>10.6</v>
      </c>
      <c r="I2569" s="16">
        <v>15.734</v>
      </c>
      <c r="J2569" s="38">
        <v>5.5620000000000003</v>
      </c>
      <c r="K2569" s="16">
        <v>21.405000000000001</v>
      </c>
      <c r="L2569" s="16">
        <v>24.948</v>
      </c>
      <c r="M2569" s="120">
        <v>44.222559566340962</v>
      </c>
      <c r="N2569" s="16">
        <f t="shared" si="117"/>
        <v>2.0659920376706826</v>
      </c>
      <c r="O2569" s="120">
        <v>10.819000000000001</v>
      </c>
      <c r="P2569" s="124">
        <f t="shared" si="119"/>
        <v>0.5054426535856108</v>
      </c>
      <c r="Q2569" s="16">
        <v>731.49199999999996</v>
      </c>
    </row>
    <row r="2570" spans="1:17" x14ac:dyDescent="0.2">
      <c r="A2570" s="39">
        <f t="shared" si="118"/>
        <v>44615</v>
      </c>
      <c r="B2570" s="16">
        <v>0</v>
      </c>
      <c r="C2570" s="16">
        <v>78.846000000000004</v>
      </c>
      <c r="D2570" s="16">
        <v>24.204999999999998</v>
      </c>
      <c r="E2570" s="16">
        <v>21.27</v>
      </c>
      <c r="F2570" s="16">
        <v>29.78</v>
      </c>
      <c r="G2570" s="16">
        <v>3.919</v>
      </c>
      <c r="H2570" s="16">
        <v>11.74</v>
      </c>
      <c r="I2570" s="16">
        <v>14.853999999999999</v>
      </c>
      <c r="J2570" s="38">
        <v>5.7969999999999997</v>
      </c>
      <c r="K2570" s="16">
        <v>22.370999999999999</v>
      </c>
      <c r="L2570" s="16">
        <v>24.975999999999999</v>
      </c>
      <c r="M2570" s="120">
        <v>46.138998640927518</v>
      </c>
      <c r="N2570" s="16">
        <f t="shared" si="117"/>
        <v>2.0624468571332315</v>
      </c>
      <c r="O2570" s="120">
        <v>11.497999999999999</v>
      </c>
      <c r="P2570" s="124">
        <f t="shared" si="119"/>
        <v>0.51396897769433647</v>
      </c>
      <c r="Q2570" s="16">
        <v>731.52499999999998</v>
      </c>
    </row>
    <row r="2571" spans="1:17" x14ac:dyDescent="0.2">
      <c r="A2571" s="39">
        <f t="shared" si="118"/>
        <v>44616</v>
      </c>
      <c r="B2571" s="16">
        <v>0.50800000000000001</v>
      </c>
      <c r="C2571" s="16">
        <v>82.085999999999999</v>
      </c>
      <c r="D2571" s="16">
        <v>23.838000000000001</v>
      </c>
      <c r="E2571" s="16">
        <v>21.47</v>
      </c>
      <c r="F2571" s="16">
        <v>29.3</v>
      </c>
      <c r="G2571" s="16">
        <v>3.8250000000000002</v>
      </c>
      <c r="H2571" s="16">
        <v>10.78</v>
      </c>
      <c r="I2571" s="16">
        <v>12.045</v>
      </c>
      <c r="J2571" s="38">
        <v>4.0940000000000003</v>
      </c>
      <c r="K2571" s="16">
        <v>15.811999999999999</v>
      </c>
      <c r="L2571" s="16">
        <v>24.951000000000001</v>
      </c>
      <c r="M2571" s="120">
        <v>32.954872400115086</v>
      </c>
      <c r="N2571" s="16">
        <f t="shared" ref="N2571:N2634" si="120">M2571/K2571</f>
        <v>2.0841685049402408</v>
      </c>
      <c r="O2571" s="120">
        <v>7.82</v>
      </c>
      <c r="P2571" s="124">
        <f t="shared" si="119"/>
        <v>0.4945610928408804</v>
      </c>
      <c r="Q2571" s="16">
        <v>731.346</v>
      </c>
    </row>
    <row r="2572" spans="1:17" x14ac:dyDescent="0.2">
      <c r="A2572" s="39">
        <f t="shared" si="118"/>
        <v>44617</v>
      </c>
      <c r="B2572" s="16">
        <v>0.254</v>
      </c>
      <c r="C2572" s="16">
        <v>79.388000000000005</v>
      </c>
      <c r="D2572" s="16">
        <v>23.952999999999999</v>
      </c>
      <c r="E2572" s="16">
        <v>21.4</v>
      </c>
      <c r="F2572" s="16">
        <v>29.64</v>
      </c>
      <c r="G2572" s="16">
        <v>3.5859999999999999</v>
      </c>
      <c r="H2572" s="16">
        <v>9.8000000000000007</v>
      </c>
      <c r="I2572" s="16">
        <v>24.120999999999999</v>
      </c>
      <c r="J2572" s="38">
        <v>4.43</v>
      </c>
      <c r="K2572" s="16">
        <v>16.823</v>
      </c>
      <c r="L2572" s="16">
        <v>25.033999999999999</v>
      </c>
      <c r="M2572" s="120">
        <v>34.999356319773419</v>
      </c>
      <c r="N2572" s="16">
        <f t="shared" si="120"/>
        <v>2.0804467883120381</v>
      </c>
      <c r="O2572" s="120">
        <v>7.8460000000000001</v>
      </c>
      <c r="P2572" s="124">
        <f t="shared" si="119"/>
        <v>0.46638530583130239</v>
      </c>
      <c r="Q2572" s="16">
        <v>731.85799999999995</v>
      </c>
    </row>
    <row r="2573" spans="1:17" x14ac:dyDescent="0.2">
      <c r="A2573" s="39">
        <f t="shared" si="118"/>
        <v>44618</v>
      </c>
      <c r="B2573" s="16">
        <v>0</v>
      </c>
      <c r="C2573" s="16">
        <v>78.254000000000005</v>
      </c>
      <c r="D2573" s="16">
        <v>24.013999999999999</v>
      </c>
      <c r="E2573" s="16">
        <v>21.27</v>
      </c>
      <c r="F2573" s="16">
        <v>29.4</v>
      </c>
      <c r="G2573" s="16">
        <v>4.2350000000000003</v>
      </c>
      <c r="H2573" s="16">
        <v>11.13</v>
      </c>
      <c r="I2573" s="16">
        <v>2.1440000000000001</v>
      </c>
      <c r="J2573" s="38">
        <v>6.3529999999999998</v>
      </c>
      <c r="K2573" s="16">
        <v>26.071000000000002</v>
      </c>
      <c r="L2573" s="16">
        <v>25.141999999999999</v>
      </c>
      <c r="M2573" s="120">
        <v>53.495529230426278</v>
      </c>
      <c r="N2573" s="16">
        <f t="shared" si="120"/>
        <v>2.0519170430910312</v>
      </c>
      <c r="O2573" s="120">
        <v>13.545</v>
      </c>
      <c r="P2573" s="124">
        <f t="shared" si="119"/>
        <v>0.5195427870047179</v>
      </c>
      <c r="Q2573" s="16">
        <v>732.52499999999998</v>
      </c>
    </row>
    <row r="2574" spans="1:17" x14ac:dyDescent="0.2">
      <c r="A2574" s="39">
        <f t="shared" si="118"/>
        <v>44619</v>
      </c>
      <c r="B2574" s="16">
        <v>0</v>
      </c>
      <c r="C2574" s="16">
        <v>82.988</v>
      </c>
      <c r="D2574" s="16">
        <v>23.422999999999998</v>
      </c>
      <c r="E2574" s="16">
        <v>20.79</v>
      </c>
      <c r="F2574" s="16">
        <v>28.24</v>
      </c>
      <c r="G2574" s="16">
        <v>4.7880000000000003</v>
      </c>
      <c r="H2574" s="16">
        <v>11.03</v>
      </c>
      <c r="I2574" s="16">
        <v>352.13900000000001</v>
      </c>
      <c r="J2574" s="38">
        <v>5.0220000000000002</v>
      </c>
      <c r="K2574" s="16">
        <v>20.934000000000001</v>
      </c>
      <c r="L2574" s="16">
        <v>25.151</v>
      </c>
      <c r="M2574" s="120">
        <v>43.445564092838559</v>
      </c>
      <c r="N2574" s="16">
        <f t="shared" si="120"/>
        <v>2.0753589420482736</v>
      </c>
      <c r="O2574" s="120">
        <v>9.7289999999999992</v>
      </c>
      <c r="P2574" s="124">
        <f t="shared" si="119"/>
        <v>0.46474634565778156</v>
      </c>
      <c r="Q2574" s="16">
        <v>732.24199999999996</v>
      </c>
    </row>
    <row r="2575" spans="1:17" x14ac:dyDescent="0.2">
      <c r="A2575" s="39">
        <f t="shared" si="118"/>
        <v>44620</v>
      </c>
      <c r="B2575" s="16">
        <v>0</v>
      </c>
      <c r="C2575" s="16">
        <v>86.646000000000001</v>
      </c>
      <c r="D2575" s="16">
        <v>23.625</v>
      </c>
      <c r="E2575" s="16">
        <v>21.88</v>
      </c>
      <c r="F2575" s="16">
        <v>28.79</v>
      </c>
      <c r="G2575" s="16">
        <v>5.2919999999999998</v>
      </c>
      <c r="H2575" s="16">
        <v>12.15</v>
      </c>
      <c r="I2575" s="16">
        <v>351.678</v>
      </c>
      <c r="J2575" s="38">
        <v>4.4249999999999998</v>
      </c>
      <c r="K2575" s="16">
        <v>18.474</v>
      </c>
      <c r="L2575" s="16">
        <v>25.181999999999999</v>
      </c>
      <c r="M2575" s="120">
        <v>38.334570293768742</v>
      </c>
      <c r="N2575" s="16">
        <f t="shared" si="120"/>
        <v>2.0750552286331461</v>
      </c>
      <c r="O2575" s="120">
        <v>10.273999999999999</v>
      </c>
      <c r="P2575" s="124">
        <f t="shared" si="119"/>
        <v>0.55613294359640575</v>
      </c>
      <c r="Q2575" s="16">
        <v>731.92100000000005</v>
      </c>
    </row>
    <row r="2576" spans="1:17" x14ac:dyDescent="0.2">
      <c r="A2576" s="39">
        <f t="shared" si="118"/>
        <v>44621</v>
      </c>
      <c r="B2576" s="16">
        <v>9.2710000000000008</v>
      </c>
      <c r="C2576" s="16">
        <v>94.828999999999994</v>
      </c>
      <c r="D2576" s="16">
        <v>22.815000000000001</v>
      </c>
      <c r="E2576" s="16">
        <v>21.84</v>
      </c>
      <c r="F2576" s="16">
        <v>25.4</v>
      </c>
      <c r="G2576" s="16">
        <v>5.1230000000000002</v>
      </c>
      <c r="H2576" s="16">
        <v>10.7</v>
      </c>
      <c r="I2576" s="16">
        <v>346.74799999999999</v>
      </c>
      <c r="J2576" s="38">
        <v>1.915</v>
      </c>
      <c r="K2576" s="16">
        <v>8.8919999999999995</v>
      </c>
      <c r="L2576" s="16">
        <v>25.116</v>
      </c>
      <c r="M2576" s="120">
        <v>18.986493083245563</v>
      </c>
      <c r="N2576" s="16">
        <f t="shared" si="120"/>
        <v>2.1352331402660329</v>
      </c>
      <c r="O2576" s="120">
        <v>5.1959999999999997</v>
      </c>
      <c r="P2576" s="124">
        <f t="shared" si="119"/>
        <v>0.58434547908232115</v>
      </c>
      <c r="Q2576" s="16">
        <v>731.54200000000003</v>
      </c>
    </row>
    <row r="2577" spans="1:17" x14ac:dyDescent="0.2">
      <c r="A2577" s="39">
        <f t="shared" si="118"/>
        <v>44622</v>
      </c>
      <c r="B2577" s="16">
        <v>16.637</v>
      </c>
      <c r="C2577" s="16">
        <v>98.573999999999998</v>
      </c>
      <c r="D2577" s="16">
        <v>22.655999999999999</v>
      </c>
      <c r="E2577" s="16">
        <v>21.46</v>
      </c>
      <c r="F2577" s="16">
        <v>25.09</v>
      </c>
      <c r="G2577" s="16">
        <v>3.5609999999999999</v>
      </c>
      <c r="H2577" s="16">
        <v>9.84</v>
      </c>
      <c r="I2577" s="16">
        <v>352.98899999999998</v>
      </c>
      <c r="J2577" s="38">
        <v>0.88800000000000001</v>
      </c>
      <c r="K2577" s="16">
        <v>4.0970000000000004</v>
      </c>
      <c r="L2577" s="16">
        <v>25.103000000000002</v>
      </c>
      <c r="M2577" s="120">
        <v>9.1991840381127812</v>
      </c>
      <c r="N2577" s="16">
        <f t="shared" si="120"/>
        <v>2.2453463602911352</v>
      </c>
      <c r="O2577" s="16">
        <v>2.2440000000000002</v>
      </c>
      <c r="P2577" s="124">
        <f t="shared" si="119"/>
        <v>0.54771784232365139</v>
      </c>
      <c r="Q2577" s="16">
        <v>731.46299999999997</v>
      </c>
    </row>
    <row r="2578" spans="1:17" x14ac:dyDescent="0.2">
      <c r="A2578" s="39">
        <f t="shared" si="118"/>
        <v>44623</v>
      </c>
      <c r="B2578" s="16">
        <v>0</v>
      </c>
      <c r="C2578" s="16">
        <v>91.17</v>
      </c>
      <c r="D2578" s="16">
        <v>24.094999999999999</v>
      </c>
      <c r="E2578" s="16">
        <v>22.05</v>
      </c>
      <c r="F2578" s="16">
        <v>28.48</v>
      </c>
      <c r="G2578" s="16">
        <v>3.863</v>
      </c>
      <c r="H2578" s="16">
        <v>11.25</v>
      </c>
      <c r="I2578" s="16">
        <v>30.111999999999998</v>
      </c>
      <c r="J2578" s="38">
        <v>3.1579999999999999</v>
      </c>
      <c r="K2578" s="16">
        <v>13.582000000000001</v>
      </c>
      <c r="L2578" s="16">
        <v>25.135000000000002</v>
      </c>
      <c r="M2578" s="120">
        <v>29.294880711798008</v>
      </c>
      <c r="N2578" s="16">
        <f t="shared" si="120"/>
        <v>2.1568900538799887</v>
      </c>
      <c r="O2578" s="16">
        <v>8.1289999999999996</v>
      </c>
      <c r="P2578" s="124">
        <f t="shared" si="119"/>
        <v>0.59851273744662048</v>
      </c>
      <c r="Q2578" s="16">
        <v>731.21299999999997</v>
      </c>
    </row>
    <row r="2579" spans="1:17" x14ac:dyDescent="0.2">
      <c r="A2579" s="39">
        <f t="shared" si="118"/>
        <v>44624</v>
      </c>
      <c r="B2579" s="16">
        <v>0.254</v>
      </c>
      <c r="C2579" s="16">
        <v>86.034000000000006</v>
      </c>
      <c r="D2579" s="16">
        <v>24.411000000000001</v>
      </c>
      <c r="E2579" s="16">
        <v>22.15</v>
      </c>
      <c r="F2579" s="16">
        <v>29.4</v>
      </c>
      <c r="G2579" s="16">
        <v>3.9060000000000001</v>
      </c>
      <c r="H2579" s="16">
        <v>10.94</v>
      </c>
      <c r="I2579" s="16">
        <v>19.504000000000001</v>
      </c>
      <c r="J2579" s="38">
        <v>4.6109999999999998</v>
      </c>
      <c r="K2579" s="16">
        <v>18.835999999999999</v>
      </c>
      <c r="L2579" s="16">
        <v>25.387</v>
      </c>
      <c r="M2579" s="120">
        <v>39.114330568244355</v>
      </c>
      <c r="N2579" s="16">
        <f t="shared" si="120"/>
        <v>2.0765730817713082</v>
      </c>
      <c r="O2579" s="16">
        <v>10.975</v>
      </c>
      <c r="P2579" s="124">
        <f t="shared" si="119"/>
        <v>0.58266086217880653</v>
      </c>
      <c r="Q2579" s="16">
        <v>731.75400000000002</v>
      </c>
    </row>
    <row r="2580" spans="1:17" x14ac:dyDescent="0.2">
      <c r="A2580" s="39">
        <f t="shared" si="118"/>
        <v>44625</v>
      </c>
      <c r="B2580" s="16">
        <v>0.254</v>
      </c>
      <c r="C2580" s="16">
        <v>86.429000000000002</v>
      </c>
      <c r="D2580" s="16">
        <v>23.818999999999999</v>
      </c>
      <c r="E2580" s="16">
        <v>21.33</v>
      </c>
      <c r="F2580" s="16">
        <v>28.24</v>
      </c>
      <c r="G2580" s="16">
        <v>4.391</v>
      </c>
      <c r="H2580" s="16">
        <v>10.45</v>
      </c>
      <c r="I2580" s="16">
        <v>350.084</v>
      </c>
      <c r="J2580" s="38">
        <v>5.5709999999999997</v>
      </c>
      <c r="K2580" s="16">
        <v>24.588999999999999</v>
      </c>
      <c r="L2580" s="16">
        <v>25.477</v>
      </c>
      <c r="M2580" s="120">
        <v>50.995457950401196</v>
      </c>
      <c r="N2580" s="16">
        <f t="shared" si="120"/>
        <v>2.0739134552198624</v>
      </c>
      <c r="O2580" s="16">
        <v>13.605</v>
      </c>
      <c r="P2580" s="124">
        <f t="shared" si="119"/>
        <v>0.55329618935296276</v>
      </c>
      <c r="Q2580" s="16">
        <v>731.90800000000002</v>
      </c>
    </row>
    <row r="2581" spans="1:17" x14ac:dyDescent="0.2">
      <c r="A2581" s="39">
        <f t="shared" si="118"/>
        <v>44626</v>
      </c>
      <c r="B2581" s="16">
        <v>5.5880000000000001</v>
      </c>
      <c r="C2581" s="16">
        <v>91.897999999999996</v>
      </c>
      <c r="D2581" s="16">
        <v>23.835999999999999</v>
      </c>
      <c r="E2581" s="16">
        <v>21.84</v>
      </c>
      <c r="F2581" s="16">
        <v>29.23</v>
      </c>
      <c r="G2581" s="16">
        <v>3.5510000000000002</v>
      </c>
      <c r="H2581" s="16">
        <v>11.05</v>
      </c>
      <c r="I2581" s="16">
        <v>351.83800000000002</v>
      </c>
      <c r="J2581" s="38">
        <v>4.1180000000000003</v>
      </c>
      <c r="K2581" s="16">
        <v>19.282</v>
      </c>
      <c r="L2581" s="16">
        <v>25.379000000000001</v>
      </c>
      <c r="M2581" s="120">
        <v>40.509950259502489</v>
      </c>
      <c r="N2581" s="16">
        <f t="shared" si="120"/>
        <v>2.1009205611193074</v>
      </c>
      <c r="O2581" s="16">
        <v>11.635999999999999</v>
      </c>
      <c r="P2581" s="124">
        <f t="shared" si="119"/>
        <v>0.60346437091588001</v>
      </c>
      <c r="Q2581" s="16">
        <v>731.88300000000004</v>
      </c>
    </row>
    <row r="2582" spans="1:17" x14ac:dyDescent="0.2">
      <c r="A2582" s="39">
        <f t="shared" ref="A2582:A2645" si="121">A2581+1</f>
        <v>44627</v>
      </c>
      <c r="B2582" s="16">
        <v>1.905</v>
      </c>
      <c r="C2582" s="16">
        <v>89.637</v>
      </c>
      <c r="D2582" s="16">
        <v>23.777000000000001</v>
      </c>
      <c r="E2582" s="16">
        <v>21.7</v>
      </c>
      <c r="F2582" s="16">
        <v>28.1</v>
      </c>
      <c r="G2582" s="16">
        <v>3.5489999999999999</v>
      </c>
      <c r="H2582" s="16">
        <v>9.49</v>
      </c>
      <c r="I2582" s="16">
        <v>354.18200000000002</v>
      </c>
      <c r="J2582" s="38">
        <v>3.8980000000000001</v>
      </c>
      <c r="K2582" s="16">
        <v>17.826000000000001</v>
      </c>
      <c r="L2582" s="16">
        <v>25.442</v>
      </c>
      <c r="M2582" s="120">
        <v>37.578483627626234</v>
      </c>
      <c r="N2582" s="16">
        <f t="shared" si="120"/>
        <v>2.1080715599476179</v>
      </c>
      <c r="O2582" s="16">
        <v>9.3640000000000008</v>
      </c>
      <c r="P2582" s="124">
        <f t="shared" si="119"/>
        <v>0.52530012341523624</v>
      </c>
      <c r="Q2582" s="16">
        <v>731.37099999999998</v>
      </c>
    </row>
    <row r="2583" spans="1:17" x14ac:dyDescent="0.2">
      <c r="A2583" s="39">
        <f t="shared" si="121"/>
        <v>44628</v>
      </c>
      <c r="B2583" s="16">
        <v>0.254</v>
      </c>
      <c r="C2583" s="16">
        <v>84.826999999999998</v>
      </c>
      <c r="D2583" s="16">
        <v>23.738</v>
      </c>
      <c r="E2583" s="16">
        <v>21.64</v>
      </c>
      <c r="F2583" s="16">
        <v>28.04</v>
      </c>
      <c r="G2583" s="16">
        <v>3.3239999999999998</v>
      </c>
      <c r="H2583" s="16">
        <v>8.2100000000000009</v>
      </c>
      <c r="I2583" s="16">
        <v>355.26900000000001</v>
      </c>
      <c r="J2583" s="38">
        <v>3.7210000000000001</v>
      </c>
      <c r="K2583" s="16">
        <v>15.372999999999999</v>
      </c>
      <c r="L2583" s="16">
        <v>25.616</v>
      </c>
      <c r="M2583" s="120">
        <v>31.819230400369101</v>
      </c>
      <c r="N2583" s="16">
        <f t="shared" si="120"/>
        <v>2.0698126846008651</v>
      </c>
      <c r="O2583" s="16">
        <v>7.367</v>
      </c>
      <c r="P2583" s="124">
        <f t="shared" si="119"/>
        <v>0.47921680869056138</v>
      </c>
      <c r="Q2583" s="16">
        <v>730.88300000000004</v>
      </c>
    </row>
    <row r="2584" spans="1:17" x14ac:dyDescent="0.2">
      <c r="A2584" s="39">
        <f t="shared" si="121"/>
        <v>44629</v>
      </c>
      <c r="B2584" s="16">
        <v>12.7</v>
      </c>
      <c r="C2584" s="16">
        <v>91.77</v>
      </c>
      <c r="D2584" s="16">
        <v>23.175999999999998</v>
      </c>
      <c r="E2584" s="16">
        <v>20.54</v>
      </c>
      <c r="F2584" s="16">
        <v>27.72</v>
      </c>
      <c r="G2584" s="16">
        <v>2.794</v>
      </c>
      <c r="H2584" s="16">
        <v>8.31</v>
      </c>
      <c r="I2584" s="16">
        <v>343.79199999999997</v>
      </c>
      <c r="J2584" s="38">
        <v>3.165</v>
      </c>
      <c r="K2584" s="16">
        <v>14.791</v>
      </c>
      <c r="L2584" s="16">
        <v>25.613</v>
      </c>
      <c r="M2584" s="120">
        <v>31.216244588118091</v>
      </c>
      <c r="N2584" s="16">
        <f t="shared" si="120"/>
        <v>2.1104891209599139</v>
      </c>
      <c r="O2584" s="16">
        <v>7.984</v>
      </c>
      <c r="P2584" s="124">
        <f t="shared" si="119"/>
        <v>0.53978770874180249</v>
      </c>
      <c r="Q2584" s="16">
        <v>730.88300000000004</v>
      </c>
    </row>
    <row r="2585" spans="1:17" x14ac:dyDescent="0.2">
      <c r="A2585" s="39">
        <f t="shared" si="121"/>
        <v>44630</v>
      </c>
      <c r="B2585" s="16">
        <v>1.905</v>
      </c>
      <c r="C2585" s="16">
        <v>88.149000000000001</v>
      </c>
      <c r="D2585" s="16">
        <v>24.004000000000001</v>
      </c>
      <c r="E2585" s="16">
        <v>21.88</v>
      </c>
      <c r="F2585" s="16">
        <v>29.34</v>
      </c>
      <c r="G2585" s="16">
        <v>3.23</v>
      </c>
      <c r="H2585" s="16">
        <v>10.88</v>
      </c>
      <c r="I2585" s="16">
        <v>1.262</v>
      </c>
      <c r="J2585" s="38">
        <v>4.5780000000000003</v>
      </c>
      <c r="K2585" s="16">
        <v>21.068999999999999</v>
      </c>
      <c r="L2585" s="16">
        <v>25.632999999999999</v>
      </c>
      <c r="M2585" s="120">
        <v>43.806802619994521</v>
      </c>
      <c r="N2585" s="16">
        <f t="shared" si="120"/>
        <v>2.0792065413638294</v>
      </c>
      <c r="O2585" s="16">
        <v>11.968999999999999</v>
      </c>
      <c r="P2585" s="124">
        <f t="shared" si="119"/>
        <v>0.56808581328017471</v>
      </c>
      <c r="Q2585" s="16">
        <v>731.32899999999995</v>
      </c>
    </row>
    <row r="2586" spans="1:17" x14ac:dyDescent="0.2">
      <c r="A2586" s="39">
        <f t="shared" si="121"/>
        <v>44631</v>
      </c>
      <c r="B2586" s="16">
        <v>6.8579999999999997</v>
      </c>
      <c r="C2586" s="16">
        <v>89.81</v>
      </c>
      <c r="D2586" s="16">
        <v>24.215</v>
      </c>
      <c r="E2586" s="16">
        <v>21.74</v>
      </c>
      <c r="F2586" s="16">
        <v>29.95</v>
      </c>
      <c r="G2586" s="16">
        <v>2.968</v>
      </c>
      <c r="H2586" s="16">
        <v>9.51</v>
      </c>
      <c r="I2586" s="16">
        <v>356.42399999999998</v>
      </c>
      <c r="J2586" s="38">
        <v>4.6749999999999998</v>
      </c>
      <c r="K2586" s="16">
        <v>21.356999999999999</v>
      </c>
      <c r="L2586" s="16">
        <v>25.675999999999998</v>
      </c>
      <c r="M2586" s="120">
        <v>44.090453919839774</v>
      </c>
      <c r="N2586" s="16">
        <f t="shared" si="120"/>
        <v>2.0644497785194447</v>
      </c>
      <c r="O2586" s="16">
        <v>12.961</v>
      </c>
      <c r="P2586" s="124">
        <f t="shared" si="119"/>
        <v>0.60687362457273963</v>
      </c>
      <c r="Q2586" s="16">
        <v>731.31700000000001</v>
      </c>
    </row>
    <row r="2587" spans="1:17" x14ac:dyDescent="0.2">
      <c r="A2587" s="39">
        <f t="shared" si="121"/>
        <v>44632</v>
      </c>
      <c r="B2587" s="16">
        <v>0.254</v>
      </c>
      <c r="C2587" s="16">
        <v>90.099000000000004</v>
      </c>
      <c r="D2587" s="16">
        <v>24.382000000000001</v>
      </c>
      <c r="E2587" s="16">
        <v>22.01</v>
      </c>
      <c r="F2587" s="16">
        <v>29.27</v>
      </c>
      <c r="G2587" s="16">
        <v>3.5649999999999999</v>
      </c>
      <c r="H2587" s="16">
        <v>9.4700000000000006</v>
      </c>
      <c r="I2587" s="16">
        <v>347.01100000000002</v>
      </c>
      <c r="J2587" s="38">
        <v>5.38</v>
      </c>
      <c r="K2587" s="16">
        <v>24.641999999999999</v>
      </c>
      <c r="L2587" s="16">
        <v>25.707999999999998</v>
      </c>
      <c r="M2587" s="120">
        <v>51.045569968040624</v>
      </c>
      <c r="N2587" s="16">
        <f t="shared" si="120"/>
        <v>2.0714864851895394</v>
      </c>
      <c r="O2587" s="16">
        <v>14.416</v>
      </c>
      <c r="P2587" s="124">
        <f t="shared" si="119"/>
        <v>0.58501744988231474</v>
      </c>
      <c r="Q2587" s="16">
        <v>731.20799999999997</v>
      </c>
    </row>
    <row r="2588" spans="1:17" x14ac:dyDescent="0.2">
      <c r="A2588" s="39">
        <f t="shared" si="121"/>
        <v>44633</v>
      </c>
      <c r="B2588" s="16">
        <v>0.127</v>
      </c>
      <c r="C2588" s="16">
        <v>85.951999999999998</v>
      </c>
      <c r="D2588" s="16">
        <v>24.736999999999998</v>
      </c>
      <c r="E2588" s="16">
        <v>22.15</v>
      </c>
      <c r="F2588" s="16">
        <v>29.88</v>
      </c>
      <c r="G2588" s="16">
        <v>3.141</v>
      </c>
      <c r="H2588" s="16">
        <v>8.5299999999999994</v>
      </c>
      <c r="I2588" s="16">
        <v>5.6239999999999997</v>
      </c>
      <c r="J2588" s="38">
        <v>4.532</v>
      </c>
      <c r="K2588" s="16">
        <v>19.146999999999998</v>
      </c>
      <c r="L2588" s="16">
        <v>25.782</v>
      </c>
      <c r="M2588" s="120">
        <v>39.822378817477336</v>
      </c>
      <c r="N2588" s="16">
        <f t="shared" si="120"/>
        <v>2.0798234092796437</v>
      </c>
      <c r="O2588" s="16">
        <v>10.192</v>
      </c>
      <c r="P2588" s="124">
        <f t="shared" si="119"/>
        <v>0.53230271060740586</v>
      </c>
      <c r="Q2588" s="16">
        <v>731.78800000000001</v>
      </c>
    </row>
    <row r="2589" spans="1:17" x14ac:dyDescent="0.2">
      <c r="A2589" s="39">
        <f t="shared" si="121"/>
        <v>44634</v>
      </c>
      <c r="B2589" s="16">
        <v>0</v>
      </c>
      <c r="C2589" s="16">
        <v>82.814999999999998</v>
      </c>
      <c r="D2589" s="16">
        <v>24.782</v>
      </c>
      <c r="E2589" s="16">
        <v>21.98</v>
      </c>
      <c r="F2589" s="16">
        <v>29.68</v>
      </c>
      <c r="G2589" s="16">
        <v>3.5190000000000001</v>
      </c>
      <c r="H2589" s="16">
        <v>9.66</v>
      </c>
      <c r="I2589" s="16">
        <v>26.315000000000001</v>
      </c>
      <c r="J2589" s="38">
        <v>5.5350000000000001</v>
      </c>
      <c r="K2589" s="16">
        <v>23.344999999999999</v>
      </c>
      <c r="L2589" s="16">
        <v>25.853000000000002</v>
      </c>
      <c r="M2589" s="120">
        <v>48.628356317181421</v>
      </c>
      <c r="N2589" s="16">
        <f t="shared" si="120"/>
        <v>2.0830308981444174</v>
      </c>
      <c r="O2589" s="16">
        <v>14.004</v>
      </c>
      <c r="P2589" s="124">
        <f t="shared" si="119"/>
        <v>0.59987149282501606</v>
      </c>
      <c r="Q2589" s="16">
        <v>731.6</v>
      </c>
    </row>
    <row r="2590" spans="1:17" x14ac:dyDescent="0.2">
      <c r="A2590" s="39">
        <f t="shared" si="121"/>
        <v>44635</v>
      </c>
      <c r="B2590" s="16">
        <v>0.254</v>
      </c>
      <c r="C2590" s="16">
        <v>85.372</v>
      </c>
      <c r="D2590" s="16">
        <v>24.225000000000001</v>
      </c>
      <c r="E2590" s="16">
        <v>21.88</v>
      </c>
      <c r="F2590" s="16">
        <v>28.58</v>
      </c>
      <c r="G2590" s="16">
        <v>3.54</v>
      </c>
      <c r="H2590" s="16">
        <v>10.45</v>
      </c>
      <c r="I2590" s="16">
        <v>353.81599999999997</v>
      </c>
      <c r="J2590" s="38">
        <v>4.3730000000000002</v>
      </c>
      <c r="K2590" s="16">
        <v>18.306999999999999</v>
      </c>
      <c r="L2590" s="16">
        <v>25.934999999999999</v>
      </c>
      <c r="M2590" s="120">
        <v>37.969530165274612</v>
      </c>
      <c r="N2590" s="16">
        <f t="shared" si="120"/>
        <v>2.0740443636463985</v>
      </c>
      <c r="O2590" s="16">
        <v>9.8030000000000008</v>
      </c>
      <c r="P2590" s="124">
        <f t="shared" si="119"/>
        <v>0.5354782323701317</v>
      </c>
      <c r="Q2590" s="16">
        <v>731.52499999999998</v>
      </c>
    </row>
    <row r="2591" spans="1:17" x14ac:dyDescent="0.2">
      <c r="A2591" s="39">
        <f t="shared" si="121"/>
        <v>44636</v>
      </c>
      <c r="B2591" s="16">
        <v>7.2389999999999999</v>
      </c>
      <c r="C2591" s="16">
        <v>95.17</v>
      </c>
      <c r="D2591" s="16">
        <v>23.082000000000001</v>
      </c>
      <c r="E2591" s="16">
        <v>21.84</v>
      </c>
      <c r="F2591" s="16">
        <v>26.43</v>
      </c>
      <c r="G2591" s="16">
        <v>2.851</v>
      </c>
      <c r="H2591" s="16">
        <v>7.92</v>
      </c>
      <c r="I2591" s="16">
        <v>5.1479999999999997</v>
      </c>
      <c r="J2591" s="38">
        <v>1.8320000000000001</v>
      </c>
      <c r="K2591" s="16">
        <v>8.7750000000000004</v>
      </c>
      <c r="L2591" s="16">
        <v>25.885999999999999</v>
      </c>
      <c r="M2591" s="120">
        <v>19.339610007542721</v>
      </c>
      <c r="N2591" s="16">
        <f t="shared" si="120"/>
        <v>2.2039441604037289</v>
      </c>
      <c r="O2591" s="16">
        <v>3.7069999999999999</v>
      </c>
      <c r="P2591" s="124">
        <f t="shared" si="119"/>
        <v>0.4224501424501424</v>
      </c>
      <c r="Q2591" s="16">
        <v>731.12900000000002</v>
      </c>
    </row>
    <row r="2592" spans="1:17" x14ac:dyDescent="0.2">
      <c r="A2592" s="39">
        <f t="shared" si="121"/>
        <v>44637</v>
      </c>
      <c r="B2592" s="16">
        <v>0.254</v>
      </c>
      <c r="C2592" s="16">
        <v>91.346000000000004</v>
      </c>
      <c r="D2592" s="16">
        <v>23.978000000000002</v>
      </c>
      <c r="E2592" s="16">
        <v>21.94</v>
      </c>
      <c r="F2592" s="16">
        <v>28</v>
      </c>
      <c r="G2592" s="16">
        <v>3.8570000000000002</v>
      </c>
      <c r="H2592" s="16">
        <v>9.15</v>
      </c>
      <c r="I2592" s="16">
        <v>343.43400000000003</v>
      </c>
      <c r="J2592" s="38">
        <v>4.484</v>
      </c>
      <c r="K2592" s="16">
        <v>20.622</v>
      </c>
      <c r="L2592" s="16">
        <v>25.988</v>
      </c>
      <c r="M2592" s="120">
        <v>42.806981468057479</v>
      </c>
      <c r="N2592" s="16">
        <f t="shared" si="120"/>
        <v>2.075791943946149</v>
      </c>
      <c r="O2592" s="16">
        <v>12.257</v>
      </c>
      <c r="P2592" s="124">
        <f t="shared" si="119"/>
        <v>0.59436524100475219</v>
      </c>
      <c r="Q2592" s="16">
        <v>730.87099999999998</v>
      </c>
    </row>
    <row r="2593" spans="1:17" x14ac:dyDescent="0.2">
      <c r="A2593" s="39">
        <f t="shared" si="121"/>
        <v>44638</v>
      </c>
      <c r="B2593" s="16">
        <v>0.76200000000000001</v>
      </c>
      <c r="C2593" s="16">
        <v>87.141000000000005</v>
      </c>
      <c r="D2593" s="16">
        <v>24.396999999999998</v>
      </c>
      <c r="E2593" s="16">
        <v>22.18</v>
      </c>
      <c r="F2593" s="16">
        <v>28.58</v>
      </c>
      <c r="G2593" s="16">
        <v>3.01</v>
      </c>
      <c r="H2593" s="16">
        <v>8.31</v>
      </c>
      <c r="I2593" s="16">
        <v>0.255</v>
      </c>
      <c r="J2593" s="38">
        <v>3.73</v>
      </c>
      <c r="K2593" s="16">
        <v>15.827999999999999</v>
      </c>
      <c r="L2593" s="16">
        <v>26.009</v>
      </c>
      <c r="M2593" s="120">
        <v>32.832011556868068</v>
      </c>
      <c r="N2593" s="16">
        <f t="shared" si="120"/>
        <v>2.0742994412982099</v>
      </c>
      <c r="O2593" s="16">
        <v>8.5579999999999998</v>
      </c>
      <c r="P2593" s="124">
        <f t="shared" si="119"/>
        <v>0.54068738943644179</v>
      </c>
      <c r="Q2593" s="16">
        <v>730.75400000000002</v>
      </c>
    </row>
    <row r="2594" spans="1:17" x14ac:dyDescent="0.2">
      <c r="A2594" s="39">
        <f t="shared" si="121"/>
        <v>44639</v>
      </c>
      <c r="B2594" s="16">
        <v>0</v>
      </c>
      <c r="C2594" s="16">
        <v>84.489000000000004</v>
      </c>
      <c r="D2594" s="16">
        <v>24.524000000000001</v>
      </c>
      <c r="E2594" s="16">
        <v>21.74</v>
      </c>
      <c r="F2594" s="16">
        <v>30.26</v>
      </c>
      <c r="G2594" s="16">
        <v>3.1970000000000001</v>
      </c>
      <c r="H2594" s="16">
        <v>7.84</v>
      </c>
      <c r="I2594" s="16">
        <v>8.6890000000000001</v>
      </c>
      <c r="J2594" s="38">
        <v>4.05</v>
      </c>
      <c r="K2594" s="16">
        <v>16.943000000000001</v>
      </c>
      <c r="L2594" s="16">
        <v>26.047000000000001</v>
      </c>
      <c r="M2594" s="120">
        <v>34.914338689847213</v>
      </c>
      <c r="N2594" s="16">
        <f t="shared" si="120"/>
        <v>2.0606940146282953</v>
      </c>
      <c r="O2594" s="16">
        <v>9.0690000000000008</v>
      </c>
      <c r="P2594" s="124">
        <f t="shared" si="119"/>
        <v>0.53526530130437344</v>
      </c>
      <c r="Q2594" s="16">
        <v>730.80799999999999</v>
      </c>
    </row>
    <row r="2595" spans="1:17" x14ac:dyDescent="0.2">
      <c r="A2595" s="39">
        <f t="shared" si="121"/>
        <v>44640</v>
      </c>
      <c r="B2595" s="16">
        <v>0</v>
      </c>
      <c r="C2595" s="16">
        <v>84.436999999999998</v>
      </c>
      <c r="D2595" s="16">
        <v>24.462</v>
      </c>
      <c r="E2595" s="16">
        <v>21.94</v>
      </c>
      <c r="F2595" s="16">
        <v>28.79</v>
      </c>
      <c r="G2595" s="16">
        <v>4.4260000000000002</v>
      </c>
      <c r="H2595" s="16">
        <v>11.47</v>
      </c>
      <c r="I2595" s="16">
        <v>359.005</v>
      </c>
      <c r="J2595" s="38">
        <v>5.0510000000000002</v>
      </c>
      <c r="K2595" s="16">
        <v>20.916</v>
      </c>
      <c r="L2595" s="16">
        <v>26.158999999999999</v>
      </c>
      <c r="M2595" s="120">
        <v>42.941679115471047</v>
      </c>
      <c r="N2595" s="16">
        <f t="shared" si="120"/>
        <v>2.0530540789573077</v>
      </c>
      <c r="O2595" s="16">
        <v>11.706</v>
      </c>
      <c r="P2595" s="124">
        <f t="shared" si="119"/>
        <v>0.55966724039013194</v>
      </c>
      <c r="Q2595" s="16">
        <v>731.02499999999998</v>
      </c>
    </row>
    <row r="2596" spans="1:17" x14ac:dyDescent="0.2">
      <c r="A2596" s="39">
        <f t="shared" si="121"/>
        <v>44641</v>
      </c>
      <c r="B2596" s="16">
        <v>0.254</v>
      </c>
      <c r="C2596" s="16">
        <v>88.94</v>
      </c>
      <c r="D2596" s="16">
        <v>23.602</v>
      </c>
      <c r="E2596" s="16">
        <v>22.01</v>
      </c>
      <c r="F2596" s="16">
        <v>27.89</v>
      </c>
      <c r="G2596" s="16">
        <v>4.1900000000000004</v>
      </c>
      <c r="H2596" s="16">
        <v>11.76</v>
      </c>
      <c r="I2596" s="16">
        <v>356.67500000000001</v>
      </c>
      <c r="J2596" s="38">
        <v>3.0840000000000001</v>
      </c>
      <c r="K2596" s="16">
        <v>13.282</v>
      </c>
      <c r="L2596" s="16">
        <v>26.228999999999999</v>
      </c>
      <c r="M2596" s="120">
        <v>28.108781094290947</v>
      </c>
      <c r="N2596" s="16">
        <f t="shared" si="120"/>
        <v>2.1163063615638418</v>
      </c>
      <c r="O2596" s="16">
        <v>6.61</v>
      </c>
      <c r="P2596" s="124">
        <f t="shared" si="119"/>
        <v>0.49766601415449485</v>
      </c>
      <c r="Q2596" s="16">
        <v>730.39200000000005</v>
      </c>
    </row>
    <row r="2597" spans="1:17" x14ac:dyDescent="0.2">
      <c r="A2597" s="39">
        <f t="shared" si="121"/>
        <v>44642</v>
      </c>
      <c r="B2597" s="16">
        <v>0</v>
      </c>
      <c r="C2597" s="16">
        <v>80.832999999999998</v>
      </c>
      <c r="D2597" s="16">
        <v>25.155999999999999</v>
      </c>
      <c r="E2597" s="16">
        <v>22.18</v>
      </c>
      <c r="F2597" s="16">
        <v>30.64</v>
      </c>
      <c r="G2597" s="16">
        <v>3.8679999999999999</v>
      </c>
      <c r="H2597" s="16">
        <v>9.86</v>
      </c>
      <c r="I2597" s="16">
        <v>34.795999999999999</v>
      </c>
      <c r="J2597" s="38">
        <v>6.2969999999999997</v>
      </c>
      <c r="K2597" s="16">
        <v>25.547999999999998</v>
      </c>
      <c r="L2597" s="16">
        <v>26.268000000000001</v>
      </c>
      <c r="M2597" s="120">
        <v>52.378636037279882</v>
      </c>
      <c r="N2597" s="16">
        <f t="shared" si="120"/>
        <v>2.0502049490089198</v>
      </c>
      <c r="O2597" s="16">
        <v>14.558999999999999</v>
      </c>
      <c r="P2597" s="124">
        <f t="shared" si="119"/>
        <v>0.56986848285580083</v>
      </c>
      <c r="Q2597" s="16">
        <v>729.75</v>
      </c>
    </row>
    <row r="2598" spans="1:17" x14ac:dyDescent="0.2">
      <c r="A2598" s="39">
        <f t="shared" si="121"/>
        <v>44643</v>
      </c>
      <c r="B2598" s="16">
        <v>0</v>
      </c>
      <c r="C2598" s="16">
        <v>84.244</v>
      </c>
      <c r="D2598" s="16">
        <v>25.027999999999999</v>
      </c>
      <c r="E2598" s="16">
        <v>22.08</v>
      </c>
      <c r="F2598" s="16">
        <v>31.66</v>
      </c>
      <c r="G2598" s="16">
        <v>3.42</v>
      </c>
      <c r="H2598" s="16">
        <v>8.27</v>
      </c>
      <c r="I2598" s="16">
        <v>7.2329999999999997</v>
      </c>
      <c r="J2598" s="38">
        <v>4.9219999999999997</v>
      </c>
      <c r="K2598" s="16">
        <v>20.190999999999999</v>
      </c>
      <c r="L2598" s="16">
        <v>26.25</v>
      </c>
      <c r="M2598" s="120">
        <v>40.941691211475309</v>
      </c>
      <c r="N2598" s="16">
        <f t="shared" si="120"/>
        <v>2.0277198361386417</v>
      </c>
      <c r="O2598" s="16">
        <v>11.180999999999999</v>
      </c>
      <c r="P2598" s="124">
        <f t="shared" si="119"/>
        <v>0.55376157694022088</v>
      </c>
      <c r="Q2598" s="16">
        <v>730.05</v>
      </c>
    </row>
    <row r="2599" spans="1:17" x14ac:dyDescent="0.2">
      <c r="A2599" s="39">
        <f t="shared" si="121"/>
        <v>44644</v>
      </c>
      <c r="B2599" s="16">
        <v>0</v>
      </c>
      <c r="C2599" s="16">
        <v>87.248999999999995</v>
      </c>
      <c r="D2599" s="16">
        <v>24.364000000000001</v>
      </c>
      <c r="E2599" s="16">
        <v>22.08</v>
      </c>
      <c r="F2599" s="16">
        <v>28.41</v>
      </c>
      <c r="G2599" s="16">
        <v>4.4210000000000003</v>
      </c>
      <c r="H2599" s="16">
        <v>10</v>
      </c>
      <c r="I2599" s="16">
        <v>348.858</v>
      </c>
      <c r="J2599" s="38">
        <v>3.7240000000000002</v>
      </c>
      <c r="K2599" s="16">
        <v>15.113</v>
      </c>
      <c r="L2599" s="16">
        <v>26.213000000000001</v>
      </c>
      <c r="M2599" s="120">
        <v>30.93950529070586</v>
      </c>
      <c r="N2599" s="16">
        <f t="shared" si="120"/>
        <v>2.0472113604648885</v>
      </c>
      <c r="O2599" s="16">
        <v>7.6379999999999999</v>
      </c>
      <c r="P2599" s="124">
        <f t="shared" ref="P2599:P2662" si="122">O2599/K2599</f>
        <v>0.50539270826440819</v>
      </c>
      <c r="Q2599" s="16">
        <v>730.26300000000003</v>
      </c>
    </row>
    <row r="2600" spans="1:17" x14ac:dyDescent="0.2">
      <c r="A2600" s="39">
        <f t="shared" si="121"/>
        <v>44645</v>
      </c>
      <c r="B2600" s="16">
        <v>0</v>
      </c>
      <c r="C2600" s="16">
        <v>85.13</v>
      </c>
      <c r="D2600" s="16">
        <v>24.393999999999998</v>
      </c>
      <c r="E2600" s="16">
        <v>21.81</v>
      </c>
      <c r="F2600" s="16">
        <v>29.64</v>
      </c>
      <c r="G2600" s="16">
        <v>4.53</v>
      </c>
      <c r="H2600" s="16">
        <v>10.76</v>
      </c>
      <c r="I2600" s="16">
        <v>350.07299999999998</v>
      </c>
      <c r="J2600" s="38">
        <v>5.7720000000000002</v>
      </c>
      <c r="K2600" s="16">
        <v>24.937999999999999</v>
      </c>
      <c r="L2600" s="16">
        <v>26.338999999999999</v>
      </c>
      <c r="M2600" s="120">
        <v>50.514123380971427</v>
      </c>
      <c r="N2600" s="16">
        <f t="shared" si="120"/>
        <v>2.0255883944571109</v>
      </c>
      <c r="O2600" s="16">
        <v>13.824999999999999</v>
      </c>
      <c r="P2600" s="124">
        <f t="shared" si="122"/>
        <v>0.55437484962707517</v>
      </c>
      <c r="Q2600" s="16">
        <v>730.43299999999999</v>
      </c>
    </row>
    <row r="2601" spans="1:17" x14ac:dyDescent="0.2">
      <c r="A2601" s="39">
        <f t="shared" si="121"/>
        <v>44646</v>
      </c>
      <c r="B2601" s="16">
        <v>0</v>
      </c>
      <c r="C2601" s="16">
        <v>85.120999999999995</v>
      </c>
      <c r="D2601" s="16">
        <v>24.026</v>
      </c>
      <c r="E2601" s="16">
        <v>21.7</v>
      </c>
      <c r="F2601" s="16">
        <v>27.89</v>
      </c>
      <c r="G2601" s="16">
        <v>4.6459999999999999</v>
      </c>
      <c r="H2601" s="16">
        <v>11.72</v>
      </c>
      <c r="I2601" s="16">
        <v>348.40699999999998</v>
      </c>
      <c r="J2601" s="38">
        <v>5.0949999999999998</v>
      </c>
      <c r="K2601" s="16">
        <v>21.954999999999998</v>
      </c>
      <c r="L2601" s="16">
        <v>26.463999999999999</v>
      </c>
      <c r="M2601" s="120">
        <v>44.159573944170027</v>
      </c>
      <c r="N2601" s="16">
        <f t="shared" si="120"/>
        <v>2.0113675219389675</v>
      </c>
      <c r="O2601" s="16">
        <v>13.331</v>
      </c>
      <c r="P2601" s="124">
        <f t="shared" si="122"/>
        <v>0.60719653837394671</v>
      </c>
      <c r="Q2601" s="16">
        <v>730.65</v>
      </c>
    </row>
    <row r="2602" spans="1:17" x14ac:dyDescent="0.2">
      <c r="A2602" s="39">
        <f t="shared" si="121"/>
        <v>44647</v>
      </c>
      <c r="B2602" s="16">
        <v>36.957000000000001</v>
      </c>
      <c r="C2602" s="16">
        <v>99.733999999999995</v>
      </c>
      <c r="D2602" s="16">
        <v>22.327000000000002</v>
      </c>
      <c r="E2602" s="16">
        <v>21.12</v>
      </c>
      <c r="F2602" s="16">
        <v>24.96</v>
      </c>
      <c r="G2602" s="16">
        <v>3.7709999999999999</v>
      </c>
      <c r="H2602" s="16">
        <v>9.41</v>
      </c>
      <c r="I2602" s="16">
        <v>338.22399999999999</v>
      </c>
      <c r="J2602" s="38">
        <v>1.363</v>
      </c>
      <c r="K2602" s="16">
        <v>7.6580000000000004</v>
      </c>
      <c r="L2602" s="16">
        <v>26.347000000000001</v>
      </c>
      <c r="M2602" s="120">
        <v>16.720393085578365</v>
      </c>
      <c r="N2602" s="16">
        <f t="shared" si="120"/>
        <v>2.1833890161371592</v>
      </c>
      <c r="O2602" s="16">
        <v>5.8559999999999999</v>
      </c>
      <c r="P2602" s="124">
        <f t="shared" si="122"/>
        <v>0.764690519717942</v>
      </c>
      <c r="Q2602" s="16">
        <v>731.05399999999997</v>
      </c>
    </row>
    <row r="2603" spans="1:17" x14ac:dyDescent="0.2">
      <c r="A2603" s="39">
        <f t="shared" si="121"/>
        <v>44648</v>
      </c>
      <c r="B2603" s="16">
        <v>0.254</v>
      </c>
      <c r="C2603" s="16">
        <v>90.953999999999994</v>
      </c>
      <c r="D2603" s="16">
        <v>24.189</v>
      </c>
      <c r="E2603" s="16">
        <v>21.91</v>
      </c>
      <c r="F2603" s="16">
        <v>28.61</v>
      </c>
      <c r="G2603" s="16">
        <v>2.944</v>
      </c>
      <c r="H2603" s="16">
        <v>10.37</v>
      </c>
      <c r="I2603" s="16">
        <v>19.721</v>
      </c>
      <c r="J2603" s="38">
        <v>3.1219999999999999</v>
      </c>
      <c r="K2603" s="16">
        <v>13.337</v>
      </c>
      <c r="L2603" s="16">
        <v>26.28</v>
      </c>
      <c r="M2603" s="120">
        <v>28.19656352519036</v>
      </c>
      <c r="N2603" s="16">
        <f t="shared" si="120"/>
        <v>2.1141608701499859</v>
      </c>
      <c r="O2603" s="16">
        <v>8.6329999999999991</v>
      </c>
      <c r="P2603" s="124">
        <f t="shared" si="122"/>
        <v>0.6472969933268351</v>
      </c>
      <c r="Q2603" s="16">
        <v>731.07899999999995</v>
      </c>
    </row>
    <row r="2604" spans="1:17" x14ac:dyDescent="0.2">
      <c r="A2604" s="39">
        <f t="shared" si="121"/>
        <v>44649</v>
      </c>
      <c r="B2604" s="16">
        <v>1.524</v>
      </c>
      <c r="C2604" s="16">
        <v>89.298000000000002</v>
      </c>
      <c r="D2604" s="16">
        <v>24.422000000000001</v>
      </c>
      <c r="E2604" s="16">
        <v>22.29</v>
      </c>
      <c r="F2604" s="16">
        <v>28.89</v>
      </c>
      <c r="G2604" s="16">
        <v>2.9950000000000001</v>
      </c>
      <c r="H2604" s="16">
        <v>9.35</v>
      </c>
      <c r="I2604" s="16">
        <v>17.928999999999998</v>
      </c>
      <c r="J2604" s="38">
        <v>3.4830000000000001</v>
      </c>
      <c r="K2604" s="16">
        <v>14.74</v>
      </c>
      <c r="L2604" s="16">
        <v>26.335999999999999</v>
      </c>
      <c r="M2604" s="120">
        <v>30.454196319877102</v>
      </c>
      <c r="N2604" s="16">
        <f t="shared" si="120"/>
        <v>2.0660920162738874</v>
      </c>
      <c r="O2604" s="16">
        <v>9.2270000000000003</v>
      </c>
      <c r="P2604" s="124">
        <f t="shared" si="122"/>
        <v>0.62598371777476258</v>
      </c>
      <c r="Q2604" s="16">
        <v>731.10799999999995</v>
      </c>
    </row>
    <row r="2605" spans="1:17" x14ac:dyDescent="0.2">
      <c r="A2605" s="39">
        <f t="shared" si="121"/>
        <v>44650</v>
      </c>
      <c r="B2605" s="16">
        <v>20.066000000000003</v>
      </c>
      <c r="C2605" s="16">
        <v>90.813999999999993</v>
      </c>
      <c r="D2605" s="16">
        <v>24.684000000000001</v>
      </c>
      <c r="E2605" s="16">
        <v>22.7</v>
      </c>
      <c r="F2605" s="16">
        <v>30.16</v>
      </c>
      <c r="G2605" s="16">
        <v>2.794</v>
      </c>
      <c r="H2605" s="16">
        <v>8.0399999999999991</v>
      </c>
      <c r="I2605" s="16">
        <v>4.5979999999999999</v>
      </c>
      <c r="J2605" s="38">
        <v>3.9420000000000002</v>
      </c>
      <c r="K2605" s="16">
        <v>17.530999999999999</v>
      </c>
      <c r="L2605" s="16">
        <v>26.314</v>
      </c>
      <c r="M2605" s="120">
        <v>36.241443156987991</v>
      </c>
      <c r="N2605" s="16">
        <f t="shared" si="120"/>
        <v>2.0672775744103582</v>
      </c>
      <c r="O2605" s="16">
        <v>10.625</v>
      </c>
      <c r="P2605" s="124">
        <f t="shared" si="122"/>
        <v>0.60606924875934065</v>
      </c>
      <c r="Q2605" s="16">
        <v>730.10400000000004</v>
      </c>
    </row>
    <row r="2606" spans="1:17" x14ac:dyDescent="0.2">
      <c r="A2606" s="39">
        <f t="shared" si="121"/>
        <v>44651</v>
      </c>
      <c r="B2606" s="16">
        <v>0.254</v>
      </c>
      <c r="C2606" s="16">
        <v>88.622</v>
      </c>
      <c r="D2606" s="16">
        <v>25.143000000000001</v>
      </c>
      <c r="E2606" s="16">
        <v>22.39</v>
      </c>
      <c r="F2606" s="16">
        <v>31.12</v>
      </c>
      <c r="G2606" s="16">
        <v>2.5939999999999999</v>
      </c>
      <c r="H2606" s="16">
        <v>7.25</v>
      </c>
      <c r="I2606" s="16">
        <v>3.5550000000000002</v>
      </c>
      <c r="J2606" s="38">
        <v>4.59</v>
      </c>
      <c r="K2606" s="16">
        <v>19.681999999999999</v>
      </c>
      <c r="L2606" s="16">
        <v>26.34</v>
      </c>
      <c r="M2606" s="120">
        <v>39.998548479489067</v>
      </c>
      <c r="N2606" s="16">
        <f t="shared" si="120"/>
        <v>2.0322400406203167</v>
      </c>
      <c r="O2606" s="16">
        <v>11.737</v>
      </c>
      <c r="P2606" s="124">
        <f t="shared" si="122"/>
        <v>0.59633167361040551</v>
      </c>
      <c r="Q2606" s="16">
        <v>729.57100000000003</v>
      </c>
    </row>
    <row r="2607" spans="1:17" x14ac:dyDescent="0.2">
      <c r="A2607" s="39">
        <f t="shared" si="121"/>
        <v>44652</v>
      </c>
      <c r="B2607" s="16">
        <v>23.241</v>
      </c>
      <c r="C2607" s="16">
        <v>89.266999999999996</v>
      </c>
      <c r="D2607" s="16">
        <v>24.509</v>
      </c>
      <c r="E2607" s="16">
        <v>22.46</v>
      </c>
      <c r="F2607" s="16">
        <v>29.37</v>
      </c>
      <c r="G2607" s="16">
        <v>2.302</v>
      </c>
      <c r="H2607" s="16">
        <v>9.02</v>
      </c>
      <c r="I2607" s="16">
        <v>15.861000000000001</v>
      </c>
      <c r="J2607" s="38">
        <v>3.335</v>
      </c>
      <c r="K2607" s="16">
        <v>14.391999999999999</v>
      </c>
      <c r="L2607" s="16">
        <v>26.408000000000001</v>
      </c>
      <c r="M2607" s="120">
        <v>29.489021580135592</v>
      </c>
      <c r="N2607" s="16">
        <f t="shared" si="120"/>
        <v>2.0489870469799607</v>
      </c>
      <c r="O2607" s="16">
        <v>7.625</v>
      </c>
      <c r="P2607" s="124">
        <f t="shared" si="122"/>
        <v>0.5298082267926626</v>
      </c>
      <c r="Q2607" s="16">
        <v>730.61300000000006</v>
      </c>
    </row>
    <row r="2608" spans="1:17" x14ac:dyDescent="0.2">
      <c r="A2608" s="39">
        <f t="shared" si="121"/>
        <v>44653</v>
      </c>
      <c r="B2608" s="16">
        <v>0.254</v>
      </c>
      <c r="C2608" s="16">
        <v>89.807000000000002</v>
      </c>
      <c r="D2608" s="16">
        <v>24.300999999999998</v>
      </c>
      <c r="E2608" s="16">
        <v>22.29</v>
      </c>
      <c r="F2608" s="16">
        <v>28.24</v>
      </c>
      <c r="G2608" s="16">
        <v>3.6269999999999998</v>
      </c>
      <c r="H2608" s="16">
        <v>9.2100000000000009</v>
      </c>
      <c r="I2608" s="16">
        <v>344.786</v>
      </c>
      <c r="J2608" s="38">
        <v>3.706</v>
      </c>
      <c r="K2608" s="16">
        <v>15.554</v>
      </c>
      <c r="L2608" s="16">
        <v>26.510999999999999</v>
      </c>
      <c r="M2608" s="120">
        <v>32.053979283000707</v>
      </c>
      <c r="N2608" s="16">
        <f t="shared" si="120"/>
        <v>2.0608190358107694</v>
      </c>
      <c r="O2608" s="16">
        <v>8.9480000000000004</v>
      </c>
      <c r="P2608" s="124">
        <f t="shared" si="122"/>
        <v>0.57528610003857528</v>
      </c>
      <c r="Q2608" s="16">
        <v>730.82500000000005</v>
      </c>
    </row>
    <row r="2609" spans="1:17" x14ac:dyDescent="0.2">
      <c r="A2609" s="39">
        <f t="shared" si="121"/>
        <v>44654</v>
      </c>
      <c r="B2609" s="16">
        <v>3.556</v>
      </c>
      <c r="C2609" s="16">
        <v>92.918000000000006</v>
      </c>
      <c r="D2609" s="16">
        <v>24.425999999999998</v>
      </c>
      <c r="E2609" s="16">
        <v>22.42</v>
      </c>
      <c r="F2609" s="16">
        <v>30.09</v>
      </c>
      <c r="G2609" s="16">
        <v>3.1</v>
      </c>
      <c r="H2609" s="16">
        <v>8.15</v>
      </c>
      <c r="I2609" s="16">
        <v>357.97899999999998</v>
      </c>
      <c r="J2609" s="38">
        <v>3.8980000000000001</v>
      </c>
      <c r="K2609" s="16">
        <v>17.795000000000002</v>
      </c>
      <c r="L2609" s="16">
        <v>26.402000000000001</v>
      </c>
      <c r="M2609" s="120">
        <v>36.537881661334339</v>
      </c>
      <c r="N2609" s="16">
        <f t="shared" si="120"/>
        <v>2.0532667412944274</v>
      </c>
      <c r="O2609" s="16">
        <v>11.302</v>
      </c>
      <c r="P2609" s="124">
        <f t="shared" si="122"/>
        <v>0.63512222534419771</v>
      </c>
      <c r="Q2609" s="16">
        <v>729.95399999999995</v>
      </c>
    </row>
    <row r="2610" spans="1:17" x14ac:dyDescent="0.2">
      <c r="A2610" s="39">
        <f t="shared" si="121"/>
        <v>44655</v>
      </c>
      <c r="B2610" s="16">
        <v>32.003999999999998</v>
      </c>
      <c r="C2610" s="16">
        <v>99.19</v>
      </c>
      <c r="D2610" s="16">
        <v>23.097999999999999</v>
      </c>
      <c r="E2610" s="16">
        <v>21.94</v>
      </c>
      <c r="F2610" s="16">
        <v>26.55</v>
      </c>
      <c r="G2610" s="16">
        <v>2.141</v>
      </c>
      <c r="H2610" s="16">
        <v>8.86</v>
      </c>
      <c r="I2610" s="16">
        <v>314.15600000000001</v>
      </c>
      <c r="J2610" s="38">
        <v>1.72</v>
      </c>
      <c r="K2610" s="16">
        <v>8.8620000000000001</v>
      </c>
      <c r="L2610" s="16">
        <v>26.39</v>
      </c>
      <c r="M2610" s="120">
        <v>18.767382606118677</v>
      </c>
      <c r="N2610" s="16">
        <f t="shared" si="120"/>
        <v>2.117736696695856</v>
      </c>
      <c r="O2610" s="16">
        <v>6.258</v>
      </c>
      <c r="P2610" s="124">
        <f t="shared" si="122"/>
        <v>0.70616113744075826</v>
      </c>
      <c r="Q2610" s="16">
        <v>730.05399999999997</v>
      </c>
    </row>
    <row r="2611" spans="1:17" x14ac:dyDescent="0.2">
      <c r="A2611" s="39">
        <f t="shared" si="121"/>
        <v>44656</v>
      </c>
      <c r="B2611" s="16">
        <v>7.62</v>
      </c>
      <c r="C2611" s="16">
        <v>92.698999999999998</v>
      </c>
      <c r="D2611" s="16">
        <v>24.745000000000001</v>
      </c>
      <c r="E2611" s="16">
        <v>22.63</v>
      </c>
      <c r="F2611" s="16">
        <v>30.26</v>
      </c>
      <c r="G2611" s="16">
        <v>2.177</v>
      </c>
      <c r="H2611" s="16">
        <v>6.66</v>
      </c>
      <c r="I2611" s="16">
        <v>23.35</v>
      </c>
      <c r="J2611" s="38">
        <v>2.9870000000000001</v>
      </c>
      <c r="K2611" s="16">
        <v>12.954000000000001</v>
      </c>
      <c r="L2611" s="16">
        <v>26.32</v>
      </c>
      <c r="M2611" s="120">
        <v>26.84984625114588</v>
      </c>
      <c r="N2611" s="16">
        <f t="shared" si="120"/>
        <v>2.0727069824877167</v>
      </c>
      <c r="O2611" s="16">
        <v>7.9790000000000001</v>
      </c>
      <c r="P2611" s="124">
        <f t="shared" si="122"/>
        <v>0.6159487417014049</v>
      </c>
      <c r="Q2611" s="16">
        <v>729.8</v>
      </c>
    </row>
    <row r="2612" spans="1:17" x14ac:dyDescent="0.2">
      <c r="A2612" s="39">
        <f t="shared" si="121"/>
        <v>44657</v>
      </c>
      <c r="B2612" s="16">
        <v>0</v>
      </c>
      <c r="C2612" s="16">
        <v>88.366</v>
      </c>
      <c r="D2612" s="16">
        <v>25.058</v>
      </c>
      <c r="E2612" s="16">
        <v>22.42</v>
      </c>
      <c r="F2612" s="16">
        <v>29.47</v>
      </c>
      <c r="G2612" s="16">
        <v>3.5880000000000001</v>
      </c>
      <c r="H2612" s="16">
        <v>10.39</v>
      </c>
      <c r="I2612" s="16">
        <v>353.291</v>
      </c>
      <c r="J2612" s="38">
        <v>5.2510000000000003</v>
      </c>
      <c r="K2612" s="16">
        <v>23.178999999999998</v>
      </c>
      <c r="L2612" s="16">
        <v>26.504000000000001</v>
      </c>
      <c r="M2612" s="120">
        <v>45.760048107536932</v>
      </c>
      <c r="N2612" s="16">
        <f t="shared" si="120"/>
        <v>1.9742028606728907</v>
      </c>
      <c r="O2612" s="16">
        <v>13.613</v>
      </c>
      <c r="P2612" s="124">
        <f t="shared" si="122"/>
        <v>0.58729884809525867</v>
      </c>
      <c r="Q2612" s="16">
        <v>729.67100000000005</v>
      </c>
    </row>
    <row r="2613" spans="1:17" x14ac:dyDescent="0.2">
      <c r="A2613" s="39">
        <f t="shared" si="121"/>
        <v>44658</v>
      </c>
      <c r="B2613" s="16">
        <v>0.127</v>
      </c>
      <c r="C2613" s="16">
        <v>91.438999999999993</v>
      </c>
      <c r="D2613" s="16">
        <v>24.876999999999999</v>
      </c>
      <c r="E2613" s="16">
        <v>22.87</v>
      </c>
      <c r="F2613" s="16">
        <v>29.44</v>
      </c>
      <c r="G2613" s="16">
        <v>3.6150000000000002</v>
      </c>
      <c r="H2613" s="16">
        <v>9.15</v>
      </c>
      <c r="I2613" s="16">
        <v>340.88499999999999</v>
      </c>
      <c r="J2613" s="38">
        <v>4.8070000000000004</v>
      </c>
      <c r="K2613" s="16">
        <v>22.332999999999998</v>
      </c>
      <c r="L2613" s="16">
        <v>26.449000000000002</v>
      </c>
      <c r="M2613" s="120">
        <v>44.706831736804773</v>
      </c>
      <c r="N2613" s="16">
        <f t="shared" si="120"/>
        <v>2.0018283140108708</v>
      </c>
      <c r="O2613" s="16">
        <v>13.462</v>
      </c>
      <c r="P2613" s="124">
        <f t="shared" si="122"/>
        <v>0.60278511619576414</v>
      </c>
      <c r="Q2613" s="16">
        <v>729.89200000000005</v>
      </c>
    </row>
    <row r="2614" spans="1:17" x14ac:dyDescent="0.2">
      <c r="A2614" s="39">
        <f t="shared" si="121"/>
        <v>44659</v>
      </c>
      <c r="B2614" s="16">
        <v>0.88900000000000001</v>
      </c>
      <c r="C2614" s="16">
        <v>94.078999999999994</v>
      </c>
      <c r="D2614" s="16">
        <v>24.43</v>
      </c>
      <c r="E2614" s="16">
        <v>22.73</v>
      </c>
      <c r="F2614" s="16">
        <v>30.02</v>
      </c>
      <c r="G2614" s="16">
        <v>2.6469999999999998</v>
      </c>
      <c r="H2614" s="16">
        <v>8.8000000000000007</v>
      </c>
      <c r="I2614" s="16">
        <v>355.387</v>
      </c>
      <c r="J2614" s="38">
        <v>3.0979999999999999</v>
      </c>
      <c r="K2614" s="16">
        <v>13.933</v>
      </c>
      <c r="L2614" s="16">
        <v>26.417999999999999</v>
      </c>
      <c r="M2614" s="120">
        <v>29.082250236952085</v>
      </c>
      <c r="N2614" s="16">
        <f t="shared" si="120"/>
        <v>2.0872927752064943</v>
      </c>
      <c r="O2614" s="16">
        <v>8.6430000000000007</v>
      </c>
      <c r="P2614" s="124">
        <f t="shared" si="122"/>
        <v>0.62032584511591193</v>
      </c>
      <c r="Q2614" s="16">
        <v>730.42499999999995</v>
      </c>
    </row>
    <row r="2615" spans="1:17" x14ac:dyDescent="0.2">
      <c r="A2615" s="39">
        <f t="shared" si="121"/>
        <v>44660</v>
      </c>
      <c r="B2615" s="16">
        <v>31.75</v>
      </c>
      <c r="C2615" s="16">
        <v>96.804000000000002</v>
      </c>
      <c r="D2615" s="16">
        <v>23.663</v>
      </c>
      <c r="E2615" s="16">
        <v>22.25</v>
      </c>
      <c r="F2615" s="16">
        <v>28.12</v>
      </c>
      <c r="G2615" s="16">
        <v>2.7349999999999999</v>
      </c>
      <c r="H2615" s="16">
        <v>9.8800000000000008</v>
      </c>
      <c r="I2615" s="16">
        <v>17.661000000000001</v>
      </c>
      <c r="J2615" s="38">
        <v>1.9790000000000001</v>
      </c>
      <c r="K2615" s="16">
        <v>9.6180000000000003</v>
      </c>
      <c r="L2615" s="16">
        <v>26.446999999999999</v>
      </c>
      <c r="M2615" s="120">
        <v>20.844957737425123</v>
      </c>
      <c r="N2615" s="16">
        <f t="shared" si="120"/>
        <v>2.1672861028722314</v>
      </c>
      <c r="O2615" s="16">
        <v>6.2249999999999996</v>
      </c>
      <c r="P2615" s="124">
        <f t="shared" si="122"/>
        <v>0.64722395508421704</v>
      </c>
      <c r="Q2615" s="16">
        <v>730.69600000000003</v>
      </c>
    </row>
    <row r="2616" spans="1:17" x14ac:dyDescent="0.2">
      <c r="A2616" s="39">
        <f t="shared" si="121"/>
        <v>44661</v>
      </c>
      <c r="B2616" s="16">
        <v>0.127</v>
      </c>
      <c r="C2616" s="16">
        <v>85.149000000000001</v>
      </c>
      <c r="D2616" s="16">
        <v>24.838999999999999</v>
      </c>
      <c r="E2616" s="16">
        <v>22.56</v>
      </c>
      <c r="F2616" s="16">
        <v>30.09</v>
      </c>
      <c r="G2616" s="16">
        <v>3.6379999999999999</v>
      </c>
      <c r="H2616" s="16">
        <v>9.6</v>
      </c>
      <c r="I2616" s="16">
        <v>18.786999999999999</v>
      </c>
      <c r="J2616" s="38">
        <v>5.0839999999999996</v>
      </c>
      <c r="K2616" s="16">
        <v>21.44</v>
      </c>
      <c r="L2616" s="16">
        <v>26.567</v>
      </c>
      <c r="M2616" s="120">
        <v>42.851218283628832</v>
      </c>
      <c r="N2616" s="16">
        <f t="shared" si="120"/>
        <v>1.9986575691991058</v>
      </c>
      <c r="O2616" s="16">
        <v>12.625</v>
      </c>
      <c r="P2616" s="124">
        <f t="shared" si="122"/>
        <v>0.58885261194029848</v>
      </c>
      <c r="Q2616" s="16">
        <v>730.625</v>
      </c>
    </row>
    <row r="2617" spans="1:17" x14ac:dyDescent="0.2">
      <c r="A2617" s="39">
        <f t="shared" si="121"/>
        <v>44662</v>
      </c>
      <c r="B2617" s="16">
        <v>0</v>
      </c>
      <c r="C2617" s="16">
        <v>86.954999999999998</v>
      </c>
      <c r="D2617" s="16">
        <v>24.506</v>
      </c>
      <c r="E2617" s="16">
        <v>22.18</v>
      </c>
      <c r="F2617" s="16">
        <v>30.43</v>
      </c>
      <c r="G2617" s="16">
        <v>4.2539999999999996</v>
      </c>
      <c r="H2617" s="16">
        <v>9.9</v>
      </c>
      <c r="I2617" s="16">
        <v>352.46899999999999</v>
      </c>
      <c r="J2617" s="38">
        <v>4.4870000000000001</v>
      </c>
      <c r="K2617" s="16">
        <v>19.231999999999999</v>
      </c>
      <c r="L2617" s="16">
        <v>26.603999999999999</v>
      </c>
      <c r="M2617" s="120">
        <v>38.49777995121854</v>
      </c>
      <c r="N2617" s="16">
        <f t="shared" si="120"/>
        <v>2.0017564450508809</v>
      </c>
      <c r="O2617" s="16">
        <v>10.94</v>
      </c>
      <c r="P2617" s="124">
        <f t="shared" si="122"/>
        <v>0.5688435940099833</v>
      </c>
      <c r="Q2617" s="16">
        <v>730.37900000000002</v>
      </c>
    </row>
    <row r="2618" spans="1:17" x14ac:dyDescent="0.2">
      <c r="A2618" s="39">
        <f t="shared" si="121"/>
        <v>44663</v>
      </c>
      <c r="B2618" s="16">
        <v>1.778</v>
      </c>
      <c r="C2618" s="16">
        <v>92.325000000000003</v>
      </c>
      <c r="D2618" s="16">
        <v>24.457999999999998</v>
      </c>
      <c r="E2618" s="16">
        <v>22.7</v>
      </c>
      <c r="F2618" s="16">
        <v>27.45</v>
      </c>
      <c r="G2618" s="16">
        <v>3.4590000000000001</v>
      </c>
      <c r="H2618" s="16">
        <v>8.5500000000000007</v>
      </c>
      <c r="I2618" s="16">
        <v>347.01100000000002</v>
      </c>
      <c r="J2618" s="38">
        <v>2.802</v>
      </c>
      <c r="K2618" s="16">
        <v>13.180999999999999</v>
      </c>
      <c r="L2618" s="16">
        <v>26.434000000000001</v>
      </c>
      <c r="M2618" s="120">
        <v>26.904623870427603</v>
      </c>
      <c r="N2618" s="16">
        <f t="shared" si="120"/>
        <v>2.0411671246815573</v>
      </c>
      <c r="O2618" s="16">
        <v>8.2469999999999999</v>
      </c>
      <c r="P2618" s="124">
        <f t="shared" si="122"/>
        <v>0.62567331765419931</v>
      </c>
      <c r="Q2618" s="16">
        <v>729.875</v>
      </c>
    </row>
    <row r="2619" spans="1:17" x14ac:dyDescent="0.2">
      <c r="A2619" s="39">
        <f t="shared" si="121"/>
        <v>44664</v>
      </c>
      <c r="B2619" s="16">
        <v>19.685000000000002</v>
      </c>
      <c r="C2619" s="16">
        <v>95.296999999999997</v>
      </c>
      <c r="D2619" s="16">
        <v>24.515999999999998</v>
      </c>
      <c r="E2619" s="16">
        <v>22.9</v>
      </c>
      <c r="F2619" s="16">
        <v>29.29</v>
      </c>
      <c r="G2619" s="16">
        <v>2.8319999999999999</v>
      </c>
      <c r="H2619" s="16">
        <v>8.09</v>
      </c>
      <c r="I2619" s="16">
        <v>348.02</v>
      </c>
      <c r="J2619" s="38">
        <v>2.5150000000000001</v>
      </c>
      <c r="K2619" s="16">
        <v>11.936</v>
      </c>
      <c r="L2619" s="16">
        <v>26.402999999999999</v>
      </c>
      <c r="M2619" s="120">
        <v>24.40818139167985</v>
      </c>
      <c r="N2619" s="16">
        <f t="shared" si="120"/>
        <v>2.0449213632439553</v>
      </c>
      <c r="O2619" s="16">
        <v>7.2069999999999999</v>
      </c>
      <c r="P2619" s="124">
        <f t="shared" si="122"/>
        <v>0.60380361930294901</v>
      </c>
      <c r="Q2619" s="16">
        <v>729.29200000000003</v>
      </c>
    </row>
    <row r="2620" spans="1:17" x14ac:dyDescent="0.2">
      <c r="A2620" s="39">
        <f t="shared" si="121"/>
        <v>44665</v>
      </c>
      <c r="B2620" s="16">
        <v>0.50800000000000001</v>
      </c>
      <c r="C2620" s="16">
        <v>91.852999999999994</v>
      </c>
      <c r="D2620" s="16">
        <v>24.861999999999998</v>
      </c>
      <c r="E2620" s="16">
        <v>23.11</v>
      </c>
      <c r="F2620" s="16">
        <v>27.96</v>
      </c>
      <c r="G2620" s="16">
        <v>2.5369999999999999</v>
      </c>
      <c r="H2620" s="16">
        <v>8.2899999999999991</v>
      </c>
      <c r="I2620" s="16">
        <v>16.155000000000001</v>
      </c>
      <c r="J2620" s="38">
        <v>2.9489999999999998</v>
      </c>
      <c r="K2620" s="16">
        <v>13.282</v>
      </c>
      <c r="L2620" s="16">
        <v>26.395</v>
      </c>
      <c r="M2620" s="120">
        <v>27.432873656371523</v>
      </c>
      <c r="N2620" s="16">
        <f t="shared" si="120"/>
        <v>2.0654173811452736</v>
      </c>
      <c r="O2620" s="16">
        <v>8.1059999999999999</v>
      </c>
      <c r="P2620" s="124">
        <f t="shared" si="122"/>
        <v>0.61029965366661643</v>
      </c>
      <c r="Q2620" s="16">
        <v>729.221</v>
      </c>
    </row>
    <row r="2621" spans="1:17" x14ac:dyDescent="0.2">
      <c r="A2621" s="39">
        <f t="shared" si="121"/>
        <v>44666</v>
      </c>
      <c r="B2621" s="16">
        <v>1.905</v>
      </c>
      <c r="C2621" s="16">
        <v>91.048000000000002</v>
      </c>
      <c r="D2621" s="16">
        <v>24.722000000000001</v>
      </c>
      <c r="E2621" s="16">
        <v>22.83</v>
      </c>
      <c r="F2621" s="16">
        <v>29.7</v>
      </c>
      <c r="G2621" s="16">
        <v>2.8359999999999999</v>
      </c>
      <c r="H2621" s="16">
        <v>9.1300000000000008</v>
      </c>
      <c r="I2621" s="16">
        <v>5.7080000000000002</v>
      </c>
      <c r="J2621" s="38">
        <v>3.093</v>
      </c>
      <c r="K2621" s="16">
        <v>13.978999999999999</v>
      </c>
      <c r="L2621" s="16">
        <v>26.434000000000001</v>
      </c>
      <c r="M2621" s="120">
        <v>29.004317409519725</v>
      </c>
      <c r="N2621" s="16">
        <f t="shared" si="120"/>
        <v>2.0748492316703433</v>
      </c>
      <c r="O2621" s="16">
        <v>7.6870000000000003</v>
      </c>
      <c r="P2621" s="124">
        <f t="shared" si="122"/>
        <v>0.54989627298089994</v>
      </c>
      <c r="Q2621" s="16">
        <v>729.65</v>
      </c>
    </row>
    <row r="2622" spans="1:17" x14ac:dyDescent="0.2">
      <c r="A2622" s="39">
        <f t="shared" si="121"/>
        <v>44667</v>
      </c>
      <c r="B2622" s="16">
        <v>0</v>
      </c>
      <c r="C2622" s="16">
        <v>88.593000000000004</v>
      </c>
      <c r="D2622" s="16">
        <v>24.937999999999999</v>
      </c>
      <c r="E2622" s="16">
        <v>22.49</v>
      </c>
      <c r="F2622" s="16">
        <v>29.09</v>
      </c>
      <c r="G2622" s="16">
        <v>3.9249999999999998</v>
      </c>
      <c r="H2622" s="16">
        <v>10.07</v>
      </c>
      <c r="I2622" s="16">
        <v>343.74599999999998</v>
      </c>
      <c r="J2622" s="38">
        <v>5.5830000000000002</v>
      </c>
      <c r="K2622" s="16">
        <v>25.308</v>
      </c>
      <c r="L2622" s="16">
        <v>26.561</v>
      </c>
      <c r="M2622" s="120">
        <v>49.98388639432801</v>
      </c>
      <c r="N2622" s="16">
        <f t="shared" si="120"/>
        <v>1.9750231703148415</v>
      </c>
      <c r="O2622" s="16">
        <v>16.065999999999999</v>
      </c>
      <c r="P2622" s="124">
        <f t="shared" si="122"/>
        <v>0.63481902955587166</v>
      </c>
      <c r="Q2622" s="16">
        <v>730.00800000000004</v>
      </c>
    </row>
    <row r="2623" spans="1:17" x14ac:dyDescent="0.2">
      <c r="A2623" s="39">
        <f t="shared" si="121"/>
        <v>44668</v>
      </c>
      <c r="B2623" s="16">
        <v>0.76200000000000001</v>
      </c>
      <c r="C2623" s="16">
        <v>94.394999999999996</v>
      </c>
      <c r="D2623" s="16">
        <v>24.207999999999998</v>
      </c>
      <c r="E2623" s="16">
        <v>22.66</v>
      </c>
      <c r="F2623" s="16">
        <v>28.43</v>
      </c>
      <c r="G2623" s="16">
        <v>3.1869999999999998</v>
      </c>
      <c r="H2623" s="16">
        <v>8.66</v>
      </c>
      <c r="I2623" s="16">
        <v>325.71499999999997</v>
      </c>
      <c r="J2623" s="38">
        <v>3.0489999999999999</v>
      </c>
      <c r="K2623" s="16">
        <v>13.935</v>
      </c>
      <c r="L2623" s="16">
        <v>26.515000000000001</v>
      </c>
      <c r="M2623" s="120">
        <v>28.737168515483315</v>
      </c>
      <c r="N2623" s="16">
        <f t="shared" si="120"/>
        <v>2.0622295310716408</v>
      </c>
      <c r="O2623" s="16">
        <v>9.6370000000000005</v>
      </c>
      <c r="P2623" s="124">
        <f t="shared" si="122"/>
        <v>0.6915679942590599</v>
      </c>
      <c r="Q2623" s="16">
        <v>729.93299999999999</v>
      </c>
    </row>
    <row r="2624" spans="1:17" x14ac:dyDescent="0.2">
      <c r="A2624" s="39">
        <f t="shared" si="121"/>
        <v>44669</v>
      </c>
      <c r="B2624" s="16">
        <v>0.254</v>
      </c>
      <c r="C2624" s="16">
        <v>91.558000000000007</v>
      </c>
      <c r="D2624" s="16">
        <v>23.998000000000001</v>
      </c>
      <c r="E2624" s="16">
        <v>22.39</v>
      </c>
      <c r="F2624" s="16">
        <v>27.27</v>
      </c>
      <c r="G2624" s="16">
        <v>3.1789999999999998</v>
      </c>
      <c r="H2624" s="16">
        <v>7.68</v>
      </c>
      <c r="I2624" s="16">
        <v>310.07600000000002</v>
      </c>
      <c r="J2624" s="38">
        <v>3.0550000000000002</v>
      </c>
      <c r="K2624" s="16">
        <v>14.135999999999999</v>
      </c>
      <c r="L2624" s="16">
        <v>26.567</v>
      </c>
      <c r="M2624" s="120">
        <v>28.896317371503709</v>
      </c>
      <c r="N2624" s="16">
        <f t="shared" si="120"/>
        <v>2.0441650658958483</v>
      </c>
      <c r="O2624" s="16">
        <v>9.5540000000000003</v>
      </c>
      <c r="P2624" s="124">
        <f t="shared" si="122"/>
        <v>0.67586304470854563</v>
      </c>
      <c r="Q2624" s="16">
        <v>730.63300000000004</v>
      </c>
    </row>
    <row r="2625" spans="1:17" x14ac:dyDescent="0.2">
      <c r="A2625" s="39">
        <f t="shared" si="121"/>
        <v>44670</v>
      </c>
      <c r="B2625" s="16">
        <v>0</v>
      </c>
      <c r="C2625" s="16">
        <v>88.563999999999993</v>
      </c>
      <c r="D2625" s="16">
        <v>24.73</v>
      </c>
      <c r="E2625" s="16">
        <v>22.87</v>
      </c>
      <c r="F2625" s="16">
        <v>28.88</v>
      </c>
      <c r="G2625" s="16">
        <v>3.4169999999999998</v>
      </c>
      <c r="H2625" s="16">
        <v>9.4499999999999993</v>
      </c>
      <c r="I2625" s="16">
        <v>325.36599999999999</v>
      </c>
      <c r="J2625" s="38">
        <v>4.6120000000000001</v>
      </c>
      <c r="K2625" s="16">
        <v>20.233000000000001</v>
      </c>
      <c r="L2625" s="16">
        <v>26.585000000000001</v>
      </c>
      <c r="M2625" s="120">
        <v>39.902039645517952</v>
      </c>
      <c r="N2625" s="16">
        <f t="shared" si="120"/>
        <v>1.9721267061492587</v>
      </c>
      <c r="O2625" s="16">
        <v>11.978999999999999</v>
      </c>
      <c r="P2625" s="124">
        <f t="shared" si="122"/>
        <v>0.5920525873572875</v>
      </c>
      <c r="Q2625" s="16">
        <v>731.45</v>
      </c>
    </row>
    <row r="2626" spans="1:17" x14ac:dyDescent="0.2">
      <c r="A2626" s="39">
        <f t="shared" si="121"/>
        <v>44671</v>
      </c>
      <c r="B2626" s="16">
        <v>2.9210000000000003</v>
      </c>
      <c r="C2626" s="16">
        <v>90.744</v>
      </c>
      <c r="D2626" s="16">
        <v>24.122</v>
      </c>
      <c r="E2626" s="16">
        <v>21.8</v>
      </c>
      <c r="F2626" s="16">
        <v>28.02</v>
      </c>
      <c r="G2626" s="16">
        <v>3.2069999999999999</v>
      </c>
      <c r="H2626" s="16">
        <v>8.66</v>
      </c>
      <c r="I2626" s="16">
        <v>327.16699999999997</v>
      </c>
      <c r="J2626" s="38">
        <v>3.9870000000000001</v>
      </c>
      <c r="K2626" s="16">
        <v>18.138999999999999</v>
      </c>
      <c r="L2626" s="16">
        <v>26.591000000000001</v>
      </c>
      <c r="M2626" s="120">
        <v>36.327324787218323</v>
      </c>
      <c r="N2626" s="16">
        <f t="shared" si="120"/>
        <v>2.0027192671711962</v>
      </c>
      <c r="O2626" s="16">
        <v>10.693</v>
      </c>
      <c r="P2626" s="124">
        <f t="shared" si="122"/>
        <v>0.5895032802249297</v>
      </c>
      <c r="Q2626" s="16">
        <v>731.95799999999997</v>
      </c>
    </row>
    <row r="2627" spans="1:17" x14ac:dyDescent="0.2">
      <c r="A2627" s="39">
        <f t="shared" si="121"/>
        <v>44672</v>
      </c>
      <c r="B2627" s="16">
        <v>0.127</v>
      </c>
      <c r="C2627" s="16">
        <v>84.36</v>
      </c>
      <c r="D2627" s="16">
        <v>24.789000000000001</v>
      </c>
      <c r="E2627" s="16">
        <v>21.67</v>
      </c>
      <c r="F2627" s="16">
        <v>30.66</v>
      </c>
      <c r="G2627" s="16">
        <v>2.242</v>
      </c>
      <c r="H2627" s="16">
        <v>8.0399999999999991</v>
      </c>
      <c r="I2627" s="16">
        <v>301.98399999999998</v>
      </c>
      <c r="J2627" s="38">
        <v>5.9379999999999997</v>
      </c>
      <c r="K2627" s="16">
        <v>25.858000000000001</v>
      </c>
      <c r="L2627" s="16">
        <v>26.670999999999999</v>
      </c>
      <c r="M2627" s="120">
        <v>50.486302571178499</v>
      </c>
      <c r="N2627" s="16">
        <f t="shared" si="120"/>
        <v>1.9524442173090919</v>
      </c>
      <c r="O2627" s="16">
        <v>14.314</v>
      </c>
      <c r="P2627" s="124">
        <f t="shared" si="122"/>
        <v>0.55356176038363369</v>
      </c>
      <c r="Q2627" s="16">
        <v>731.95</v>
      </c>
    </row>
    <row r="2628" spans="1:17" x14ac:dyDescent="0.2">
      <c r="A2628" s="39">
        <f t="shared" si="121"/>
        <v>44673</v>
      </c>
      <c r="B2628" s="16">
        <v>0</v>
      </c>
      <c r="C2628" s="16">
        <v>80.552000000000007</v>
      </c>
      <c r="D2628" s="16">
        <v>25.558</v>
      </c>
      <c r="E2628" s="16">
        <v>21.6</v>
      </c>
      <c r="F2628" s="16">
        <v>31.39</v>
      </c>
      <c r="G2628" s="16">
        <v>1.7529999999999999</v>
      </c>
      <c r="H2628" s="16">
        <v>6.12</v>
      </c>
      <c r="I2628" s="16">
        <v>223.446</v>
      </c>
      <c r="J2628" s="38">
        <v>6.43</v>
      </c>
      <c r="K2628" s="16">
        <v>27.902999999999999</v>
      </c>
      <c r="L2628" s="16">
        <v>26.72</v>
      </c>
      <c r="M2628" s="120">
        <v>54.847171306204295</v>
      </c>
      <c r="N2628" s="16">
        <f t="shared" si="120"/>
        <v>1.9656370750888541</v>
      </c>
      <c r="O2628" s="16">
        <v>16.600999999999999</v>
      </c>
      <c r="P2628" s="124">
        <f t="shared" si="122"/>
        <v>0.59495394760420028</v>
      </c>
      <c r="Q2628" s="16">
        <v>731.61300000000006</v>
      </c>
    </row>
    <row r="2629" spans="1:17" x14ac:dyDescent="0.2">
      <c r="A2629" s="39">
        <f t="shared" si="121"/>
        <v>44674</v>
      </c>
      <c r="B2629" s="16">
        <v>116.967</v>
      </c>
      <c r="C2629" s="16">
        <v>93.153000000000006</v>
      </c>
      <c r="D2629" s="16">
        <v>23.873000000000001</v>
      </c>
      <c r="E2629" s="16">
        <v>21.46</v>
      </c>
      <c r="F2629" s="16">
        <v>30.12</v>
      </c>
      <c r="G2629" s="16">
        <v>1.794</v>
      </c>
      <c r="H2629" s="16">
        <v>6.04</v>
      </c>
      <c r="I2629" s="16">
        <v>146.44999999999999</v>
      </c>
      <c r="J2629" s="38">
        <v>2.9540000000000002</v>
      </c>
      <c r="K2629" s="16">
        <v>13.439</v>
      </c>
      <c r="L2629" s="16">
        <v>26.47</v>
      </c>
      <c r="M2629" s="120">
        <v>27.264307197036135</v>
      </c>
      <c r="N2629" s="16">
        <f t="shared" si="120"/>
        <v>2.0287452337998464</v>
      </c>
      <c r="O2629" s="16">
        <v>8.5519999999999996</v>
      </c>
      <c r="P2629" s="124">
        <f t="shared" si="122"/>
        <v>0.63635687179105582</v>
      </c>
      <c r="Q2629" s="16">
        <v>730.47500000000002</v>
      </c>
    </row>
    <row r="2630" spans="1:17" x14ac:dyDescent="0.2">
      <c r="A2630" s="39">
        <f t="shared" si="121"/>
        <v>44675</v>
      </c>
      <c r="B2630" s="16">
        <v>0.127</v>
      </c>
      <c r="C2630" s="16">
        <v>87.433999999999997</v>
      </c>
      <c r="D2630" s="16">
        <v>24.47</v>
      </c>
      <c r="E2630" s="16">
        <v>21.64</v>
      </c>
      <c r="F2630" s="16">
        <v>29.68</v>
      </c>
      <c r="G2630" s="16">
        <v>2.3540000000000001</v>
      </c>
      <c r="H2630" s="16">
        <v>8.02</v>
      </c>
      <c r="I2630" s="16">
        <v>27.513999999999999</v>
      </c>
      <c r="J2630" s="38">
        <v>4.468</v>
      </c>
      <c r="K2630" s="16">
        <v>20.419</v>
      </c>
      <c r="L2630" s="16">
        <v>26.48</v>
      </c>
      <c r="M2630" s="120">
        <v>40.932705608312368</v>
      </c>
      <c r="N2630" s="16">
        <f t="shared" si="120"/>
        <v>2.0046381119698502</v>
      </c>
      <c r="O2630" s="16">
        <v>13.288</v>
      </c>
      <c r="P2630" s="124">
        <f t="shared" si="122"/>
        <v>0.65076644301875708</v>
      </c>
      <c r="Q2630" s="16">
        <v>729.86300000000006</v>
      </c>
    </row>
    <row r="2631" spans="1:17" x14ac:dyDescent="0.2">
      <c r="A2631" s="39">
        <f t="shared" si="121"/>
        <v>44676</v>
      </c>
      <c r="B2631" s="16">
        <v>2.286</v>
      </c>
      <c r="C2631" s="16">
        <v>92.679000000000002</v>
      </c>
      <c r="D2631" s="16">
        <v>24.431000000000001</v>
      </c>
      <c r="E2631" s="16">
        <v>21.81</v>
      </c>
      <c r="F2631" s="16">
        <v>29.19</v>
      </c>
      <c r="G2631" s="16">
        <v>1.8360000000000001</v>
      </c>
      <c r="H2631" s="16">
        <v>4.76</v>
      </c>
      <c r="I2631" s="16">
        <v>164.54599999999999</v>
      </c>
      <c r="J2631" s="38">
        <v>2.899</v>
      </c>
      <c r="K2631" s="16">
        <v>13.27</v>
      </c>
      <c r="L2631" s="16">
        <v>26.405999999999999</v>
      </c>
      <c r="M2631" s="120">
        <v>27.834201797639029</v>
      </c>
      <c r="N2631" s="16">
        <f t="shared" si="120"/>
        <v>2.0975283946977417</v>
      </c>
      <c r="O2631" s="16">
        <v>7.7329999999999997</v>
      </c>
      <c r="P2631" s="124">
        <f t="shared" si="122"/>
        <v>0.58274302938960054</v>
      </c>
      <c r="Q2631" s="16">
        <v>730.09199999999998</v>
      </c>
    </row>
    <row r="2632" spans="1:17" x14ac:dyDescent="0.2">
      <c r="A2632" s="39">
        <f t="shared" si="121"/>
        <v>44677</v>
      </c>
      <c r="B2632" s="16">
        <v>8.7629999999999999</v>
      </c>
      <c r="C2632" s="16">
        <v>91.929000000000002</v>
      </c>
      <c r="D2632" s="16">
        <v>24.856000000000002</v>
      </c>
      <c r="E2632" s="16">
        <v>22.42</v>
      </c>
      <c r="F2632" s="16">
        <v>29.98</v>
      </c>
      <c r="G2632" s="16">
        <v>2.34</v>
      </c>
      <c r="H2632" s="16">
        <v>7.98</v>
      </c>
      <c r="I2632" s="16">
        <v>347.30099999999999</v>
      </c>
      <c r="J2632" s="38">
        <v>4.0350000000000001</v>
      </c>
      <c r="K2632" s="16">
        <v>17.940000000000001</v>
      </c>
      <c r="L2632" s="16">
        <v>26.381</v>
      </c>
      <c r="M2632" s="120">
        <v>35.782054195283074</v>
      </c>
      <c r="N2632" s="16">
        <f t="shared" si="120"/>
        <v>1.9945403676300486</v>
      </c>
      <c r="O2632" s="16">
        <v>12.411</v>
      </c>
      <c r="P2632" s="124">
        <f t="shared" si="122"/>
        <v>0.69180602006688952</v>
      </c>
      <c r="Q2632" s="16">
        <v>730.35</v>
      </c>
    </row>
    <row r="2633" spans="1:17" x14ac:dyDescent="0.2">
      <c r="A2633" s="39">
        <f t="shared" si="121"/>
        <v>44678</v>
      </c>
      <c r="B2633" s="16">
        <v>3.9370000000000003</v>
      </c>
      <c r="C2633" s="16">
        <v>96.338999999999999</v>
      </c>
      <c r="D2633" s="16">
        <v>23.375</v>
      </c>
      <c r="E2633" s="16">
        <v>21.26</v>
      </c>
      <c r="F2633" s="16">
        <v>28.37</v>
      </c>
      <c r="G2633" s="16">
        <v>2.2269999999999999</v>
      </c>
      <c r="H2633" s="16">
        <v>7</v>
      </c>
      <c r="I2633" s="16">
        <v>339.01499999999999</v>
      </c>
      <c r="J2633" s="38">
        <v>2.0539999999999998</v>
      </c>
      <c r="K2633" s="16">
        <v>9.3119999999999994</v>
      </c>
      <c r="L2633" s="16">
        <v>26.427</v>
      </c>
      <c r="M2633" s="120">
        <v>19.631210110185958</v>
      </c>
      <c r="N2633" s="16">
        <f t="shared" si="120"/>
        <v>2.1081625977433376</v>
      </c>
      <c r="O2633" s="16">
        <v>6.2149999999999999</v>
      </c>
      <c r="P2633" s="124">
        <f t="shared" si="122"/>
        <v>0.66741838487972516</v>
      </c>
      <c r="Q2633" s="16">
        <v>730.00400000000002</v>
      </c>
    </row>
    <row r="2634" spans="1:17" x14ac:dyDescent="0.2">
      <c r="A2634" s="39">
        <f t="shared" si="121"/>
        <v>44679</v>
      </c>
      <c r="B2634" s="16">
        <v>49.656999999999996</v>
      </c>
      <c r="C2634" s="16">
        <v>95.504999999999995</v>
      </c>
      <c r="D2634" s="16">
        <v>23.401</v>
      </c>
      <c r="E2634" s="16">
        <v>21.19</v>
      </c>
      <c r="F2634" s="16">
        <v>28.87</v>
      </c>
      <c r="G2634" s="16">
        <v>2.48</v>
      </c>
      <c r="H2634" s="16">
        <v>8.3699999999999992</v>
      </c>
      <c r="I2634" s="16">
        <v>16.206</v>
      </c>
      <c r="J2634" s="38">
        <v>2.2029999999999998</v>
      </c>
      <c r="K2634" s="16">
        <v>9.9060000000000006</v>
      </c>
      <c r="L2634" s="16">
        <v>26.44</v>
      </c>
      <c r="M2634" s="120">
        <v>20.551197634021566</v>
      </c>
      <c r="N2634" s="16">
        <f t="shared" si="120"/>
        <v>2.0746212027076081</v>
      </c>
      <c r="O2634" s="16">
        <v>6.4560000000000004</v>
      </c>
      <c r="P2634" s="124">
        <f t="shared" si="122"/>
        <v>0.65172622652937617</v>
      </c>
      <c r="Q2634" s="16">
        <v>729.971</v>
      </c>
    </row>
    <row r="2635" spans="1:17" x14ac:dyDescent="0.2">
      <c r="A2635" s="39">
        <f t="shared" si="121"/>
        <v>44680</v>
      </c>
      <c r="B2635" s="16">
        <v>12.446</v>
      </c>
      <c r="C2635" s="16">
        <v>97.926000000000002</v>
      </c>
      <c r="D2635" s="16">
        <v>23.713999999999999</v>
      </c>
      <c r="E2635" s="16">
        <v>22.22</v>
      </c>
      <c r="F2635" s="16">
        <v>28.02</v>
      </c>
      <c r="G2635" s="16">
        <v>2.2730000000000001</v>
      </c>
      <c r="H2635" s="16">
        <v>7.84</v>
      </c>
      <c r="I2635" s="16">
        <v>2.5630000000000002</v>
      </c>
      <c r="J2635" s="38">
        <v>1.353</v>
      </c>
      <c r="K2635" s="16">
        <v>6.3879999999999999</v>
      </c>
      <c r="L2635" s="16">
        <v>26.364000000000001</v>
      </c>
      <c r="M2635" s="120">
        <v>13.756440042266894</v>
      </c>
      <c r="N2635" s="16">
        <f t="shared" ref="N2635:N2698" si="123">M2635/K2635</f>
        <v>2.1534815344813545</v>
      </c>
      <c r="O2635" s="16">
        <v>3.5089999999999999</v>
      </c>
      <c r="P2635" s="124">
        <f t="shared" si="122"/>
        <v>0.54931120851596749</v>
      </c>
      <c r="Q2635" s="16">
        <v>729.49199999999996</v>
      </c>
    </row>
    <row r="2636" spans="1:17" x14ac:dyDescent="0.2">
      <c r="A2636" s="39">
        <f t="shared" si="121"/>
        <v>44681</v>
      </c>
      <c r="B2636" s="16">
        <v>3.1749999999999998</v>
      </c>
      <c r="C2636" s="16">
        <v>99.543000000000006</v>
      </c>
      <c r="D2636" s="16">
        <v>23.782</v>
      </c>
      <c r="E2636" s="16">
        <v>22.73</v>
      </c>
      <c r="F2636" s="16">
        <v>25.76</v>
      </c>
      <c r="G2636" s="16">
        <v>1.8720000000000001</v>
      </c>
      <c r="H2636" s="16">
        <v>5.43</v>
      </c>
      <c r="I2636" s="16">
        <v>289.74799999999999</v>
      </c>
      <c r="J2636" s="38">
        <v>1.4530000000000001</v>
      </c>
      <c r="K2636" s="16">
        <v>7.274</v>
      </c>
      <c r="L2636" s="16">
        <v>26.297999999999998</v>
      </c>
      <c r="M2636" s="120">
        <v>15.529023066216119</v>
      </c>
      <c r="N2636" s="16">
        <f t="shared" si="123"/>
        <v>2.1348670698674894</v>
      </c>
      <c r="O2636" s="16">
        <v>5.0839999999999996</v>
      </c>
      <c r="P2636" s="124">
        <f t="shared" si="122"/>
        <v>0.6989276876546604</v>
      </c>
      <c r="Q2636" s="16">
        <v>729.45399999999995</v>
      </c>
    </row>
    <row r="2637" spans="1:17" x14ac:dyDescent="0.2">
      <c r="A2637" s="39">
        <f t="shared" si="121"/>
        <v>44682</v>
      </c>
      <c r="B2637" s="16">
        <v>134.62299999999999</v>
      </c>
      <c r="C2637" s="16">
        <v>97.123999999999995</v>
      </c>
      <c r="D2637" s="16">
        <v>24.277000000000001</v>
      </c>
      <c r="E2637" s="16">
        <v>22.32</v>
      </c>
      <c r="F2637" s="16">
        <v>27.85</v>
      </c>
      <c r="G2637" s="16">
        <v>2.742</v>
      </c>
      <c r="H2637" s="16">
        <v>8.19</v>
      </c>
      <c r="I2637" s="16">
        <v>330.44499999999999</v>
      </c>
      <c r="J2637" s="38">
        <v>2.9369999999999998</v>
      </c>
      <c r="K2637" s="16">
        <v>14.659000000000001</v>
      </c>
      <c r="L2637" s="16">
        <v>26.274000000000001</v>
      </c>
      <c r="M2637" s="120">
        <v>30.054768979278677</v>
      </c>
      <c r="N2637" s="16">
        <f t="shared" si="123"/>
        <v>2.0502605211323197</v>
      </c>
      <c r="O2637" s="16">
        <v>10.317</v>
      </c>
      <c r="P2637" s="124">
        <f t="shared" si="122"/>
        <v>0.7037997134865952</v>
      </c>
      <c r="Q2637" s="16">
        <v>729.9</v>
      </c>
    </row>
    <row r="2638" spans="1:17" x14ac:dyDescent="0.2">
      <c r="A2638" s="39">
        <f t="shared" si="121"/>
        <v>44683</v>
      </c>
      <c r="B2638" s="16">
        <v>24.892000000000003</v>
      </c>
      <c r="C2638" s="16">
        <v>99.355999999999995</v>
      </c>
      <c r="D2638" s="16">
        <v>23.795000000000002</v>
      </c>
      <c r="E2638" s="16">
        <v>22.49</v>
      </c>
      <c r="F2638" s="16">
        <v>25.59</v>
      </c>
      <c r="G2638" s="16">
        <v>2.6360000000000001</v>
      </c>
      <c r="H2638" s="16">
        <v>7.61</v>
      </c>
      <c r="I2638" s="16">
        <v>328.173</v>
      </c>
      <c r="J2638" s="38">
        <v>1.19</v>
      </c>
      <c r="K2638" s="16">
        <v>6.31</v>
      </c>
      <c r="L2638" s="16">
        <v>26.327999999999999</v>
      </c>
      <c r="M2638" s="120">
        <v>13.541390366569409</v>
      </c>
      <c r="N2638" s="16">
        <f t="shared" si="123"/>
        <v>2.1460206603121095</v>
      </c>
      <c r="O2638" s="16">
        <v>3.6230000000000002</v>
      </c>
      <c r="P2638" s="124">
        <f t="shared" si="122"/>
        <v>0.57416798732171159</v>
      </c>
      <c r="Q2638" s="16">
        <v>730.2</v>
      </c>
    </row>
    <row r="2639" spans="1:17" x14ac:dyDescent="0.2">
      <c r="A2639" s="39">
        <f t="shared" si="121"/>
        <v>44684</v>
      </c>
      <c r="B2639" s="16">
        <v>5.08</v>
      </c>
      <c r="C2639" s="16">
        <v>96.222999999999999</v>
      </c>
      <c r="D2639" s="16">
        <v>25.071000000000002</v>
      </c>
      <c r="E2639" s="16">
        <v>23.28</v>
      </c>
      <c r="F2639" s="16">
        <v>29.86</v>
      </c>
      <c r="G2639" s="16">
        <v>2.8069999999999999</v>
      </c>
      <c r="H2639" s="16">
        <v>7.12</v>
      </c>
      <c r="I2639" s="16">
        <v>347.50200000000001</v>
      </c>
      <c r="J2639" s="38">
        <v>3.3</v>
      </c>
      <c r="K2639" s="16">
        <v>16.053000000000001</v>
      </c>
      <c r="L2639" s="16">
        <v>26.178000000000001</v>
      </c>
      <c r="M2639" s="120">
        <v>32.400961805138557</v>
      </c>
      <c r="N2639" s="16">
        <f t="shared" si="123"/>
        <v>2.0183742481242484</v>
      </c>
      <c r="O2639" s="16">
        <v>10.169</v>
      </c>
      <c r="P2639" s="124">
        <f t="shared" si="122"/>
        <v>0.63346415000311473</v>
      </c>
      <c r="Q2639" s="16">
        <v>730.04200000000003</v>
      </c>
    </row>
    <row r="2640" spans="1:17" x14ac:dyDescent="0.2">
      <c r="A2640" s="39">
        <f t="shared" si="121"/>
        <v>44685</v>
      </c>
      <c r="B2640" s="16">
        <v>2.032</v>
      </c>
      <c r="C2640" s="16">
        <v>90.084000000000003</v>
      </c>
      <c r="D2640" s="16">
        <v>25.925000000000001</v>
      </c>
      <c r="E2640" s="16">
        <v>23.45</v>
      </c>
      <c r="F2640" s="16">
        <v>31.15</v>
      </c>
      <c r="G2640" s="16">
        <v>2.7639999999999998</v>
      </c>
      <c r="H2640" s="16">
        <v>8.66</v>
      </c>
      <c r="I2640" s="16">
        <v>344.63799999999998</v>
      </c>
      <c r="J2640" s="38">
        <v>4.88</v>
      </c>
      <c r="K2640" s="16">
        <v>21.702000000000002</v>
      </c>
      <c r="L2640" s="16">
        <v>26.231999999999999</v>
      </c>
      <c r="M2640" s="120">
        <v>42.604286996709021</v>
      </c>
      <c r="N2640" s="16">
        <f t="shared" si="123"/>
        <v>1.9631502624969597</v>
      </c>
      <c r="O2640" s="16">
        <v>13.811999999999999</v>
      </c>
      <c r="P2640" s="124">
        <f t="shared" si="122"/>
        <v>0.63643903787669331</v>
      </c>
      <c r="Q2640" s="16">
        <v>729.92499999999995</v>
      </c>
    </row>
    <row r="2641" spans="1:17" x14ac:dyDescent="0.2">
      <c r="A2641" s="39">
        <f t="shared" si="121"/>
        <v>44686</v>
      </c>
      <c r="B2641" s="16">
        <v>16.509999999999998</v>
      </c>
      <c r="C2641" s="16">
        <v>99.796000000000006</v>
      </c>
      <c r="D2641" s="16">
        <v>23.170999999999999</v>
      </c>
      <c r="E2641" s="16">
        <v>22.22</v>
      </c>
      <c r="F2641" s="16">
        <v>24.85</v>
      </c>
      <c r="G2641" s="16">
        <v>2.0489999999999999</v>
      </c>
      <c r="H2641" s="16">
        <v>5.16</v>
      </c>
      <c r="I2641" s="16">
        <v>211.95699999999999</v>
      </c>
      <c r="J2641" s="38">
        <v>0.54800000000000004</v>
      </c>
      <c r="K2641" s="16">
        <v>2.7869999999999999</v>
      </c>
      <c r="L2641" s="16">
        <v>26.327999999999999</v>
      </c>
      <c r="M2641" s="120">
        <v>6.2926870150258285</v>
      </c>
      <c r="N2641" s="16">
        <f t="shared" si="123"/>
        <v>2.2578711930483779</v>
      </c>
      <c r="O2641" s="16">
        <v>1.397</v>
      </c>
      <c r="P2641" s="124">
        <f t="shared" si="122"/>
        <v>0.50125583064226764</v>
      </c>
      <c r="Q2641" s="16">
        <v>731.25800000000004</v>
      </c>
    </row>
    <row r="2642" spans="1:17" x14ac:dyDescent="0.2">
      <c r="A2642" s="39">
        <f t="shared" si="121"/>
        <v>44687</v>
      </c>
      <c r="B2642" s="16">
        <v>0.63500000000000001</v>
      </c>
      <c r="C2642" s="16">
        <v>92.349000000000004</v>
      </c>
      <c r="D2642" s="16">
        <v>24.617999999999999</v>
      </c>
      <c r="E2642" s="16">
        <v>22.59</v>
      </c>
      <c r="F2642" s="16">
        <v>29.77</v>
      </c>
      <c r="G2642" s="16">
        <v>2.1389999999999998</v>
      </c>
      <c r="H2642" s="16">
        <v>5.72</v>
      </c>
      <c r="I2642" s="16">
        <v>162.66300000000001</v>
      </c>
      <c r="J2642" s="38">
        <v>3.8929999999999998</v>
      </c>
      <c r="K2642" s="16">
        <v>18.349</v>
      </c>
      <c r="L2642" s="16">
        <v>26.25</v>
      </c>
      <c r="M2642" s="120">
        <v>36.722259326235282</v>
      </c>
      <c r="N2642" s="16">
        <f t="shared" si="123"/>
        <v>2.0013221061766462</v>
      </c>
      <c r="O2642" s="16">
        <v>12.452</v>
      </c>
      <c r="P2642" s="124">
        <f t="shared" si="122"/>
        <v>0.67862008828819009</v>
      </c>
      <c r="Q2642" s="82">
        <v>732.01300000000003</v>
      </c>
    </row>
    <row r="2643" spans="1:17" x14ac:dyDescent="0.2">
      <c r="A2643" s="39">
        <f t="shared" si="121"/>
        <v>44688</v>
      </c>
      <c r="B2643" s="16">
        <v>51.689</v>
      </c>
      <c r="C2643" s="16">
        <v>94.265000000000001</v>
      </c>
      <c r="D2643" s="16">
        <v>24.64</v>
      </c>
      <c r="E2643" s="16">
        <v>22.08</v>
      </c>
      <c r="F2643" s="16">
        <v>32.11</v>
      </c>
      <c r="G2643" s="16">
        <v>2.2290000000000001</v>
      </c>
      <c r="H2643" s="16">
        <v>11.29</v>
      </c>
      <c r="I2643" s="16">
        <v>56.094999999999999</v>
      </c>
      <c r="J2643" s="38">
        <v>3.0110000000000001</v>
      </c>
      <c r="K2643" s="16">
        <v>14.055999999999999</v>
      </c>
      <c r="L2643" s="16">
        <v>26.221</v>
      </c>
      <c r="M2643" s="120">
        <v>28.285987556667621</v>
      </c>
      <c r="N2643" s="16">
        <f t="shared" si="123"/>
        <v>2.0123781699393586</v>
      </c>
      <c r="O2643" s="16">
        <v>8.5670000000000002</v>
      </c>
      <c r="P2643" s="124">
        <f t="shared" si="122"/>
        <v>0.6094906089926011</v>
      </c>
      <c r="Q2643" s="16">
        <v>731.31299999999999</v>
      </c>
    </row>
    <row r="2644" spans="1:17" x14ac:dyDescent="0.2">
      <c r="A2644" s="39">
        <f t="shared" si="121"/>
        <v>44689</v>
      </c>
      <c r="B2644" s="16">
        <v>12.318999999999999</v>
      </c>
      <c r="C2644" s="16">
        <v>88.47</v>
      </c>
      <c r="D2644" s="16">
        <v>26.073</v>
      </c>
      <c r="E2644" s="16">
        <v>23</v>
      </c>
      <c r="F2644" s="16">
        <v>32.11</v>
      </c>
      <c r="G2644" s="16">
        <v>2.5649999999999999</v>
      </c>
      <c r="H2644" s="16">
        <v>7.19</v>
      </c>
      <c r="I2644" s="16">
        <v>44.985999999999997</v>
      </c>
      <c r="J2644" s="38">
        <v>5.3579999999999997</v>
      </c>
      <c r="K2644" s="16">
        <v>24.434000000000001</v>
      </c>
      <c r="L2644" s="16">
        <v>26.167000000000002</v>
      </c>
      <c r="M2644" s="120">
        <v>47.770058415060561</v>
      </c>
      <c r="N2644" s="16">
        <f t="shared" si="123"/>
        <v>1.9550650083924268</v>
      </c>
      <c r="O2644" s="16">
        <v>16.189</v>
      </c>
      <c r="P2644" s="124">
        <f t="shared" si="122"/>
        <v>0.66256036670213636</v>
      </c>
      <c r="Q2644" s="16">
        <v>730.41700000000003</v>
      </c>
    </row>
    <row r="2645" spans="1:17" x14ac:dyDescent="0.2">
      <c r="A2645" s="39">
        <f t="shared" si="121"/>
        <v>44690</v>
      </c>
      <c r="B2645" s="16">
        <v>5.5880000000000001</v>
      </c>
      <c r="C2645" s="16">
        <v>92.096000000000004</v>
      </c>
      <c r="D2645" s="16">
        <v>25.18</v>
      </c>
      <c r="E2645" s="16">
        <v>22.73</v>
      </c>
      <c r="F2645" s="16">
        <v>30.43</v>
      </c>
      <c r="G2645" s="16">
        <v>3.2469999999999999</v>
      </c>
      <c r="H2645" s="16">
        <v>9.6999999999999993</v>
      </c>
      <c r="I2645" s="16">
        <v>339.98099999999999</v>
      </c>
      <c r="J2645" s="38">
        <v>4.226</v>
      </c>
      <c r="K2645" s="16">
        <v>19.734999999999999</v>
      </c>
      <c r="L2645" s="16">
        <v>26.135999999999999</v>
      </c>
      <c r="M2645" s="120">
        <v>39.221034605804178</v>
      </c>
      <c r="N2645" s="16">
        <f t="shared" si="123"/>
        <v>1.9873845759211644</v>
      </c>
      <c r="O2645" s="16">
        <v>13.199</v>
      </c>
      <c r="P2645" s="124">
        <f t="shared" si="122"/>
        <v>0.66881175576387131</v>
      </c>
      <c r="Q2645" s="16">
        <v>730.1</v>
      </c>
    </row>
    <row r="2646" spans="1:17" x14ac:dyDescent="0.2">
      <c r="A2646" s="39">
        <f t="shared" ref="A2646:A2709" si="124">A2645+1</f>
        <v>44691</v>
      </c>
      <c r="B2646" s="16">
        <v>65.277000000000001</v>
      </c>
      <c r="C2646" s="16">
        <v>97.918999999999997</v>
      </c>
      <c r="D2646" s="16">
        <v>24.279</v>
      </c>
      <c r="E2646" s="16">
        <v>21.84</v>
      </c>
      <c r="F2646" s="16">
        <v>27.07</v>
      </c>
      <c r="G2646" s="16">
        <v>2.5830000000000002</v>
      </c>
      <c r="H2646" s="16">
        <v>9.3699999999999992</v>
      </c>
      <c r="I2646" s="16">
        <v>339.19200000000001</v>
      </c>
      <c r="J2646" s="38">
        <v>1.917</v>
      </c>
      <c r="K2646" s="16">
        <v>9.7560000000000002</v>
      </c>
      <c r="L2646" s="16">
        <v>26.123999999999999</v>
      </c>
      <c r="M2646" s="120">
        <v>20.047399056684466</v>
      </c>
      <c r="N2646" s="16">
        <f t="shared" si="123"/>
        <v>2.0548789520996786</v>
      </c>
      <c r="O2646" s="16">
        <v>5.7770000000000001</v>
      </c>
      <c r="P2646" s="124">
        <f t="shared" si="122"/>
        <v>0.59214842148421487</v>
      </c>
      <c r="Q2646" s="16">
        <v>730.52099999999996</v>
      </c>
    </row>
    <row r="2647" spans="1:17" x14ac:dyDescent="0.2">
      <c r="A2647" s="39">
        <f t="shared" si="124"/>
        <v>44692</v>
      </c>
      <c r="B2647" s="16">
        <v>11.43</v>
      </c>
      <c r="C2647" s="16">
        <v>90.257999999999996</v>
      </c>
      <c r="D2647" s="16">
        <v>24.986000000000001</v>
      </c>
      <c r="E2647" s="16">
        <v>21.67</v>
      </c>
      <c r="F2647" s="16">
        <v>29.02</v>
      </c>
      <c r="G2647" s="16">
        <v>2.4209999999999998</v>
      </c>
      <c r="H2647" s="16">
        <v>7.47</v>
      </c>
      <c r="I2647" s="16">
        <v>321.10599999999999</v>
      </c>
      <c r="J2647" s="38">
        <v>4.8570000000000002</v>
      </c>
      <c r="K2647" s="16">
        <v>22.943999999999999</v>
      </c>
      <c r="L2647" s="16">
        <v>26.138999999999999</v>
      </c>
      <c r="M2647" s="120">
        <v>44.61645730499297</v>
      </c>
      <c r="N2647" s="16">
        <f t="shared" si="123"/>
        <v>1.9445806008103632</v>
      </c>
      <c r="O2647" s="16">
        <v>14.286</v>
      </c>
      <c r="P2647" s="124">
        <f t="shared" si="122"/>
        <v>0.62264644351464438</v>
      </c>
      <c r="Q2647" s="16">
        <v>730.05399999999997</v>
      </c>
    </row>
    <row r="2648" spans="1:17" x14ac:dyDescent="0.2">
      <c r="A2648" s="39">
        <f t="shared" si="124"/>
        <v>44693</v>
      </c>
      <c r="B2648" s="16">
        <v>0.88900000000000001</v>
      </c>
      <c r="C2648" s="16">
        <v>89.031000000000006</v>
      </c>
      <c r="D2648" s="16">
        <v>25.471</v>
      </c>
      <c r="E2648" s="16">
        <v>22.46</v>
      </c>
      <c r="F2648" s="16">
        <v>30.77</v>
      </c>
      <c r="G2648" s="16">
        <v>1.637</v>
      </c>
      <c r="H2648" s="16">
        <v>6.04</v>
      </c>
      <c r="I2648" s="16">
        <v>260.36900000000003</v>
      </c>
      <c r="J2648" s="38">
        <v>4.9000000000000004</v>
      </c>
      <c r="K2648" s="16">
        <v>22.18</v>
      </c>
      <c r="L2648" s="16">
        <v>26.138000000000002</v>
      </c>
      <c r="M2648" s="120">
        <v>42.921288708293623</v>
      </c>
      <c r="N2648" s="16">
        <f t="shared" si="123"/>
        <v>1.935134747894212</v>
      </c>
      <c r="O2648" s="16">
        <v>15.114000000000001</v>
      </c>
      <c r="P2648" s="124">
        <f t="shared" si="122"/>
        <v>0.68142470694319213</v>
      </c>
      <c r="Q2648" s="16">
        <v>729.39200000000005</v>
      </c>
    </row>
    <row r="2649" spans="1:17" x14ac:dyDescent="0.2">
      <c r="A2649" s="39">
        <f t="shared" si="124"/>
        <v>44694</v>
      </c>
      <c r="B2649" s="16">
        <v>34.29</v>
      </c>
      <c r="C2649" s="16">
        <v>93.57</v>
      </c>
      <c r="D2649" s="16">
        <v>24.594000000000001</v>
      </c>
      <c r="E2649" s="16">
        <v>21.74</v>
      </c>
      <c r="F2649" s="16">
        <v>28.89</v>
      </c>
      <c r="G2649" s="16">
        <v>2.706</v>
      </c>
      <c r="H2649" s="16">
        <v>7.74</v>
      </c>
      <c r="I2649" s="16">
        <v>305.80700000000002</v>
      </c>
      <c r="J2649" s="38">
        <v>4.4080000000000004</v>
      </c>
      <c r="K2649" s="16">
        <v>21.236000000000001</v>
      </c>
      <c r="L2649" s="16">
        <v>26.08</v>
      </c>
      <c r="M2649" s="120">
        <v>41.486702603319316</v>
      </c>
      <c r="N2649" s="16">
        <f t="shared" si="123"/>
        <v>1.9536024959182197</v>
      </c>
      <c r="O2649" s="16">
        <v>14.15</v>
      </c>
      <c r="P2649" s="124">
        <f t="shared" si="122"/>
        <v>0.66632134111885477</v>
      </c>
      <c r="Q2649" s="16">
        <v>729.66700000000003</v>
      </c>
    </row>
    <row r="2650" spans="1:17" x14ac:dyDescent="0.2">
      <c r="A2650" s="39">
        <f t="shared" si="124"/>
        <v>44695</v>
      </c>
      <c r="B2650" s="16">
        <v>8.1280000000000001</v>
      </c>
      <c r="C2650" s="16">
        <v>96.471999999999994</v>
      </c>
      <c r="D2650" s="16">
        <v>24.411999999999999</v>
      </c>
      <c r="E2650" s="16">
        <v>22.46</v>
      </c>
      <c r="F2650" s="16">
        <v>27.99</v>
      </c>
      <c r="G2650" s="16">
        <v>1.9139999999999999</v>
      </c>
      <c r="H2650" s="16">
        <v>6.31</v>
      </c>
      <c r="I2650" s="16">
        <v>323.863</v>
      </c>
      <c r="J2650" s="38">
        <v>2.524</v>
      </c>
      <c r="K2650" s="16">
        <v>11.88</v>
      </c>
      <c r="L2650" s="16">
        <v>26.015999999999998</v>
      </c>
      <c r="M2650" s="120">
        <v>24.473586214702348</v>
      </c>
      <c r="N2650" s="16">
        <f t="shared" si="123"/>
        <v>2.0600661796887496</v>
      </c>
      <c r="O2650" s="16">
        <v>7.8230000000000004</v>
      </c>
      <c r="P2650" s="124">
        <f t="shared" si="122"/>
        <v>0.65850168350168348</v>
      </c>
      <c r="Q2650" s="16">
        <v>730.18799999999999</v>
      </c>
    </row>
    <row r="2651" spans="1:17" x14ac:dyDescent="0.2">
      <c r="A2651" s="39">
        <f t="shared" si="124"/>
        <v>44696</v>
      </c>
      <c r="B2651" s="16">
        <v>0.88900000000000001</v>
      </c>
      <c r="C2651" s="16">
        <v>95.831999999999994</v>
      </c>
      <c r="D2651" s="16">
        <v>25.050999999999998</v>
      </c>
      <c r="E2651" s="16">
        <v>23.72</v>
      </c>
      <c r="F2651" s="16">
        <v>29.75</v>
      </c>
      <c r="G2651" s="16">
        <v>2.9049999999999998</v>
      </c>
      <c r="H2651" s="16">
        <v>9.06</v>
      </c>
      <c r="I2651" s="16">
        <v>313.85599999999999</v>
      </c>
      <c r="J2651" s="38">
        <v>3.5329999999999999</v>
      </c>
      <c r="K2651" s="16">
        <v>16.673999999999999</v>
      </c>
      <c r="L2651" s="16">
        <v>25.959</v>
      </c>
      <c r="M2651" s="120">
        <v>33.001787616629237</v>
      </c>
      <c r="N2651" s="16">
        <f t="shared" si="123"/>
        <v>1.9792363929848409</v>
      </c>
      <c r="O2651" s="16">
        <v>11.817</v>
      </c>
      <c r="P2651" s="124">
        <f t="shared" si="122"/>
        <v>0.70870816840590145</v>
      </c>
      <c r="Q2651" s="16">
        <v>730.18299999999999</v>
      </c>
    </row>
    <row r="2652" spans="1:17" x14ac:dyDescent="0.2">
      <c r="A2652" s="39">
        <f t="shared" si="124"/>
        <v>44697</v>
      </c>
      <c r="B2652" s="16">
        <v>17.018000000000001</v>
      </c>
      <c r="C2652" s="16">
        <v>99.584000000000003</v>
      </c>
      <c r="D2652" s="16">
        <v>24.105</v>
      </c>
      <c r="E2652" s="16">
        <v>22.77</v>
      </c>
      <c r="F2652" s="16">
        <v>25.98</v>
      </c>
      <c r="G2652" s="16">
        <v>2.915</v>
      </c>
      <c r="H2652" s="16">
        <v>7.53</v>
      </c>
      <c r="I2652" s="16">
        <v>315.82</v>
      </c>
      <c r="J2652" s="38">
        <v>1.4930000000000001</v>
      </c>
      <c r="K2652" s="16">
        <v>7.7969999999999997</v>
      </c>
      <c r="L2652" s="16">
        <v>25.954000000000001</v>
      </c>
      <c r="M2652" s="120">
        <v>15.994546430080344</v>
      </c>
      <c r="N2652" s="16">
        <f t="shared" si="123"/>
        <v>2.0513718648301071</v>
      </c>
      <c r="O2652" s="16">
        <v>5.476</v>
      </c>
      <c r="P2652" s="124">
        <f t="shared" si="122"/>
        <v>0.70232140566884704</v>
      </c>
      <c r="Q2652" s="16">
        <v>730.71699999999998</v>
      </c>
    </row>
    <row r="2653" spans="1:17" x14ac:dyDescent="0.2">
      <c r="A2653" s="39">
        <f t="shared" si="124"/>
        <v>44698</v>
      </c>
      <c r="B2653" s="16">
        <v>53.975000000000001</v>
      </c>
      <c r="C2653" s="16">
        <v>99.186000000000007</v>
      </c>
      <c r="D2653" s="16">
        <v>23.224</v>
      </c>
      <c r="E2653" s="16">
        <v>20.78</v>
      </c>
      <c r="F2653" s="16">
        <v>25.77</v>
      </c>
      <c r="G2653" s="16">
        <v>2.9140000000000001</v>
      </c>
      <c r="H2653" s="16">
        <v>9.94</v>
      </c>
      <c r="I2653" s="16">
        <v>317.78899999999999</v>
      </c>
      <c r="J2653" s="38">
        <v>1.391</v>
      </c>
      <c r="K2653" s="16">
        <v>6.9960000000000004</v>
      </c>
      <c r="L2653" s="16">
        <v>26.024999999999999</v>
      </c>
      <c r="M2653" s="120">
        <v>14.947032461355425</v>
      </c>
      <c r="N2653" s="16">
        <f t="shared" si="123"/>
        <v>2.1365112151737313</v>
      </c>
      <c r="O2653" s="16">
        <v>4.9569999999999999</v>
      </c>
      <c r="P2653" s="124">
        <f t="shared" si="122"/>
        <v>0.70854774156660938</v>
      </c>
      <c r="Q2653" s="16">
        <v>732.36300000000006</v>
      </c>
    </row>
    <row r="2654" spans="1:17" x14ac:dyDescent="0.2">
      <c r="A2654" s="39">
        <f t="shared" si="124"/>
        <v>44699</v>
      </c>
      <c r="B2654" s="16">
        <v>6.7309999999999999</v>
      </c>
      <c r="C2654" s="16">
        <v>99.007000000000005</v>
      </c>
      <c r="D2654" s="16">
        <v>23.035</v>
      </c>
      <c r="E2654" s="16">
        <v>21.64</v>
      </c>
      <c r="F2654" s="16">
        <v>25.9</v>
      </c>
      <c r="G2654" s="16">
        <v>2.5910000000000002</v>
      </c>
      <c r="H2654" s="16">
        <v>7.15</v>
      </c>
      <c r="I2654" s="16">
        <v>311.05900000000003</v>
      </c>
      <c r="J2654" s="38">
        <v>1.722</v>
      </c>
      <c r="K2654" s="16">
        <v>8.98</v>
      </c>
      <c r="L2654" s="16">
        <v>26.064</v>
      </c>
      <c r="M2654" s="120">
        <v>18.493235309618829</v>
      </c>
      <c r="N2654" s="16">
        <f t="shared" si="123"/>
        <v>2.0593803240110051</v>
      </c>
      <c r="O2654" s="16">
        <v>6.5449999999999999</v>
      </c>
      <c r="P2654" s="124">
        <f t="shared" si="122"/>
        <v>0.72884187082405338</v>
      </c>
      <c r="Q2654" s="16">
        <v>732.57899999999995</v>
      </c>
    </row>
    <row r="2655" spans="1:17" x14ac:dyDescent="0.2">
      <c r="A2655" s="39">
        <f t="shared" si="124"/>
        <v>44700</v>
      </c>
      <c r="B2655" s="16">
        <v>2.4130000000000003</v>
      </c>
      <c r="C2655" s="16">
        <v>95.59</v>
      </c>
      <c r="D2655" s="16">
        <v>23.9</v>
      </c>
      <c r="E2655" s="16">
        <v>22.01</v>
      </c>
      <c r="F2655" s="16">
        <v>28.64</v>
      </c>
      <c r="G2655" s="16">
        <v>1.756</v>
      </c>
      <c r="H2655" s="16">
        <v>5.29</v>
      </c>
      <c r="I2655" s="16">
        <v>192.96600000000001</v>
      </c>
      <c r="J2655" s="38">
        <v>2.5409999999999999</v>
      </c>
      <c r="K2655" s="16">
        <v>12.218</v>
      </c>
      <c r="L2655" s="16">
        <v>25.972999999999999</v>
      </c>
      <c r="M2655" s="120">
        <v>24.762680716463613</v>
      </c>
      <c r="N2655" s="16">
        <f t="shared" si="123"/>
        <v>2.0267376589019164</v>
      </c>
      <c r="O2655" s="16">
        <v>7.7779999999999996</v>
      </c>
      <c r="P2655" s="124">
        <f t="shared" si="122"/>
        <v>0.63660173514486817</v>
      </c>
      <c r="Q2655" s="16">
        <v>731.73299999999995</v>
      </c>
    </row>
    <row r="2656" spans="1:17" x14ac:dyDescent="0.2">
      <c r="A2656" s="39">
        <f t="shared" si="124"/>
        <v>44701</v>
      </c>
      <c r="B2656" s="16">
        <v>2.1589999999999998</v>
      </c>
      <c r="C2656" s="16">
        <v>98.694999999999993</v>
      </c>
      <c r="D2656" s="16">
        <v>23.201000000000001</v>
      </c>
      <c r="E2656" s="16">
        <v>22.25</v>
      </c>
      <c r="F2656" s="16">
        <v>25.26</v>
      </c>
      <c r="G2656" s="16">
        <v>2.331</v>
      </c>
      <c r="H2656" s="16">
        <v>7.49</v>
      </c>
      <c r="I2656" s="16">
        <v>149.25899999999999</v>
      </c>
      <c r="J2656" s="38">
        <v>1.5760000000000001</v>
      </c>
      <c r="K2656" s="16">
        <v>8.4049999999999994</v>
      </c>
      <c r="L2656" s="16">
        <v>25.992999999999999</v>
      </c>
      <c r="M2656" s="120">
        <v>17.449868542353727</v>
      </c>
      <c r="N2656" s="16">
        <f t="shared" si="123"/>
        <v>2.076129511285393</v>
      </c>
      <c r="O2656" s="16">
        <v>4.8280000000000003</v>
      </c>
      <c r="P2656" s="124">
        <f t="shared" si="122"/>
        <v>0.57441998810232009</v>
      </c>
      <c r="Q2656" s="16">
        <v>732.10400000000004</v>
      </c>
    </row>
    <row r="2657" spans="1:17" x14ac:dyDescent="0.2">
      <c r="A2657" s="39">
        <f t="shared" si="124"/>
        <v>44702</v>
      </c>
      <c r="B2657" s="16">
        <v>0.254</v>
      </c>
      <c r="C2657" s="16">
        <v>91.302000000000007</v>
      </c>
      <c r="D2657" s="16">
        <v>24.981000000000002</v>
      </c>
      <c r="E2657" s="16">
        <v>22.08</v>
      </c>
      <c r="F2657" s="16">
        <v>31.25</v>
      </c>
      <c r="G2657" s="16">
        <v>2.0569999999999999</v>
      </c>
      <c r="H2657" s="16">
        <v>6.33</v>
      </c>
      <c r="I2657" s="16">
        <v>103.41500000000001</v>
      </c>
      <c r="J2657" s="38">
        <v>4.1050000000000004</v>
      </c>
      <c r="K2657" s="16">
        <v>18.690999999999999</v>
      </c>
      <c r="L2657" s="16">
        <v>25.943999999999999</v>
      </c>
      <c r="M2657" s="120">
        <v>36.449667230282863</v>
      </c>
      <c r="N2657" s="16">
        <f t="shared" si="123"/>
        <v>1.9501186255568383</v>
      </c>
      <c r="O2657" s="16">
        <v>11.352</v>
      </c>
      <c r="P2657" s="124">
        <f t="shared" si="122"/>
        <v>0.60735113156064424</v>
      </c>
      <c r="Q2657" s="16">
        <v>732.62900000000002</v>
      </c>
    </row>
    <row r="2658" spans="1:17" x14ac:dyDescent="0.2">
      <c r="A2658" s="39">
        <f t="shared" si="124"/>
        <v>44703</v>
      </c>
      <c r="B2658" s="16">
        <v>16.637</v>
      </c>
      <c r="C2658" s="16">
        <v>96.289000000000001</v>
      </c>
      <c r="D2658" s="16">
        <v>24.838999999999999</v>
      </c>
      <c r="E2658" s="16">
        <v>22.9</v>
      </c>
      <c r="F2658" s="16">
        <v>30.33</v>
      </c>
      <c r="G2658" s="16">
        <v>2.2010000000000001</v>
      </c>
      <c r="H2658" s="16">
        <v>7.84</v>
      </c>
      <c r="I2658" s="16">
        <v>344.178</v>
      </c>
      <c r="J2658" s="38">
        <v>2.4260000000000002</v>
      </c>
      <c r="K2658" s="16">
        <v>11.497</v>
      </c>
      <c r="L2658" s="16">
        <v>25.815000000000001</v>
      </c>
      <c r="M2658" s="120">
        <v>23.171451356350875</v>
      </c>
      <c r="N2658" s="16">
        <f t="shared" si="123"/>
        <v>2.0154345791381121</v>
      </c>
      <c r="O2658" s="16">
        <v>6.2569999999999997</v>
      </c>
      <c r="P2658" s="124">
        <f t="shared" si="122"/>
        <v>0.54422892928590061</v>
      </c>
      <c r="Q2658" s="16">
        <v>732.24599999999998</v>
      </c>
    </row>
    <row r="2659" spans="1:17" x14ac:dyDescent="0.2">
      <c r="A2659" s="39">
        <f t="shared" si="124"/>
        <v>44704</v>
      </c>
      <c r="B2659" s="16">
        <v>2.1589999999999998</v>
      </c>
      <c r="C2659" s="16">
        <v>90.247</v>
      </c>
      <c r="D2659" s="16">
        <v>25.228999999999999</v>
      </c>
      <c r="E2659" s="16">
        <v>23.18</v>
      </c>
      <c r="F2659" s="16">
        <v>30.53</v>
      </c>
      <c r="G2659" s="16">
        <v>1.919</v>
      </c>
      <c r="H2659" s="16">
        <v>8</v>
      </c>
      <c r="I2659" s="16">
        <v>17.227</v>
      </c>
      <c r="J2659" s="38">
        <v>3.8069999999999999</v>
      </c>
      <c r="K2659" s="16">
        <v>16.73</v>
      </c>
      <c r="L2659" s="16">
        <v>25.873999999999999</v>
      </c>
      <c r="M2659" s="120">
        <v>32.425758613867032</v>
      </c>
      <c r="N2659" s="16">
        <f t="shared" si="123"/>
        <v>1.9381804311934867</v>
      </c>
      <c r="O2659" s="16">
        <v>10.842000000000001</v>
      </c>
      <c r="P2659" s="124">
        <f t="shared" si="122"/>
        <v>0.6480573819485953</v>
      </c>
      <c r="Q2659" s="16">
        <v>730.75800000000004</v>
      </c>
    </row>
    <row r="2660" spans="1:17" x14ac:dyDescent="0.2">
      <c r="A2660" s="39">
        <f t="shared" si="124"/>
        <v>44705</v>
      </c>
      <c r="B2660" s="16">
        <v>13.969999999999999</v>
      </c>
      <c r="C2660" s="16">
        <v>95.1</v>
      </c>
      <c r="D2660" s="16">
        <v>23.981999999999999</v>
      </c>
      <c r="E2660" s="16">
        <v>22.39</v>
      </c>
      <c r="F2660" s="16">
        <v>29.78</v>
      </c>
      <c r="G2660" s="16">
        <v>1.8720000000000001</v>
      </c>
      <c r="H2660" s="16">
        <v>5.82</v>
      </c>
      <c r="I2660" s="16">
        <v>152.209</v>
      </c>
      <c r="J2660" s="38">
        <v>2.5369999999999999</v>
      </c>
      <c r="K2660" s="16">
        <v>11.753</v>
      </c>
      <c r="L2660" s="16">
        <v>25.876999999999999</v>
      </c>
      <c r="M2660" s="120">
        <v>23.089544127519531</v>
      </c>
      <c r="N2660" s="16">
        <f t="shared" si="123"/>
        <v>1.9645659940031932</v>
      </c>
      <c r="O2660" s="16">
        <v>7.4260000000000002</v>
      </c>
      <c r="P2660" s="124">
        <f t="shared" si="122"/>
        <v>0.63183867948608863</v>
      </c>
      <c r="Q2660" s="16">
        <v>729.99599999999998</v>
      </c>
    </row>
    <row r="2661" spans="1:17" x14ac:dyDescent="0.2">
      <c r="A2661" s="39">
        <f t="shared" si="124"/>
        <v>44706</v>
      </c>
      <c r="B2661" s="16">
        <v>32.385000000000005</v>
      </c>
      <c r="C2661" s="16">
        <v>90.938999999999993</v>
      </c>
      <c r="D2661" s="16">
        <v>24.876999999999999</v>
      </c>
      <c r="E2661" s="16">
        <v>21.23</v>
      </c>
      <c r="F2661" s="16">
        <v>30.23</v>
      </c>
      <c r="G2661" s="16">
        <v>2.2480000000000002</v>
      </c>
      <c r="H2661" s="16">
        <v>8.5500000000000007</v>
      </c>
      <c r="I2661" s="16">
        <v>81.807000000000002</v>
      </c>
      <c r="J2661" s="38">
        <v>3.9849999999999999</v>
      </c>
      <c r="K2661" s="16">
        <v>18.773</v>
      </c>
      <c r="L2661" s="16">
        <v>25.797999999999998</v>
      </c>
      <c r="M2661" s="120">
        <v>36.014815877215192</v>
      </c>
      <c r="N2661" s="16">
        <f t="shared" si="123"/>
        <v>1.9184368975238477</v>
      </c>
      <c r="O2661" s="16">
        <v>10.82</v>
      </c>
      <c r="P2661" s="124">
        <f t="shared" si="122"/>
        <v>0.57635966547701489</v>
      </c>
      <c r="Q2661" s="16">
        <v>730.38800000000003</v>
      </c>
    </row>
    <row r="2662" spans="1:17" x14ac:dyDescent="0.2">
      <c r="A2662" s="39">
        <f t="shared" si="124"/>
        <v>44707</v>
      </c>
      <c r="B2662" s="16">
        <v>3.9370000000000003</v>
      </c>
      <c r="C2662" s="16">
        <v>92.497</v>
      </c>
      <c r="D2662" s="16">
        <v>24.98</v>
      </c>
      <c r="E2662" s="16">
        <v>22.08</v>
      </c>
      <c r="F2662" s="16">
        <v>29.95</v>
      </c>
      <c r="G2662" s="16">
        <v>2.1640000000000001</v>
      </c>
      <c r="H2662" s="16">
        <v>6.39</v>
      </c>
      <c r="I2662" s="16">
        <v>26.198</v>
      </c>
      <c r="J2662" s="38">
        <v>3.6819999999999999</v>
      </c>
      <c r="K2662" s="16">
        <v>17.454000000000001</v>
      </c>
      <c r="L2662" s="16">
        <v>25.79</v>
      </c>
      <c r="M2662" s="120">
        <v>33.82751270728447</v>
      </c>
      <c r="N2662" s="16">
        <f t="shared" si="123"/>
        <v>1.9380951476615371</v>
      </c>
      <c r="O2662" s="16">
        <v>10.672000000000001</v>
      </c>
      <c r="P2662" s="124">
        <f t="shared" si="122"/>
        <v>0.61143577403460525</v>
      </c>
      <c r="Q2662" s="16">
        <v>731.26700000000005</v>
      </c>
    </row>
    <row r="2663" spans="1:17" x14ac:dyDescent="0.2">
      <c r="A2663" s="39">
        <f t="shared" si="124"/>
        <v>44708</v>
      </c>
      <c r="B2663" s="16">
        <v>0.38100000000000001</v>
      </c>
      <c r="C2663" s="16">
        <v>96.941000000000003</v>
      </c>
      <c r="D2663" s="16">
        <v>24.193000000000001</v>
      </c>
      <c r="E2663" s="16">
        <v>22.9</v>
      </c>
      <c r="F2663" s="16">
        <v>27.86</v>
      </c>
      <c r="G2663" s="16">
        <v>1.748</v>
      </c>
      <c r="H2663" s="16">
        <v>7.08</v>
      </c>
      <c r="I2663" s="16">
        <v>330.40199999999999</v>
      </c>
      <c r="J2663" s="38">
        <v>1.927</v>
      </c>
      <c r="K2663" s="16">
        <v>8.9809999999999999</v>
      </c>
      <c r="L2663" s="16">
        <v>25.771999999999998</v>
      </c>
      <c r="M2663" s="120">
        <v>18.491334508949748</v>
      </c>
      <c r="N2663" s="16">
        <f t="shared" si="123"/>
        <v>2.0589393730040917</v>
      </c>
      <c r="O2663" s="16">
        <v>5.1630000000000003</v>
      </c>
      <c r="P2663" s="124">
        <f t="shared" ref="P2663:P2726" si="125">O2663/K2663</f>
        <v>0.57488030286159675</v>
      </c>
      <c r="Q2663" s="16">
        <v>730.93799999999999</v>
      </c>
    </row>
    <row r="2664" spans="1:17" x14ac:dyDescent="0.2">
      <c r="A2664" s="39">
        <f t="shared" si="124"/>
        <v>44709</v>
      </c>
      <c r="B2664" s="16">
        <v>28.701999999999998</v>
      </c>
      <c r="C2664" s="16">
        <v>98.480999999999995</v>
      </c>
      <c r="D2664" s="16">
        <v>23.584</v>
      </c>
      <c r="E2664" s="16">
        <v>21.77</v>
      </c>
      <c r="F2664" s="16">
        <v>27.78</v>
      </c>
      <c r="G2664" s="16">
        <v>2.6120000000000001</v>
      </c>
      <c r="H2664" s="16">
        <v>7.37</v>
      </c>
      <c r="I2664" s="16">
        <v>330.16800000000001</v>
      </c>
      <c r="J2664" s="38">
        <v>1.9390000000000001</v>
      </c>
      <c r="K2664" s="16">
        <v>10.021000000000001</v>
      </c>
      <c r="L2664" s="16">
        <v>25.783999999999999</v>
      </c>
      <c r="M2664" s="120">
        <v>20.099584675053801</v>
      </c>
      <c r="N2664" s="16">
        <f t="shared" si="123"/>
        <v>2.005746400065243</v>
      </c>
      <c r="O2664" s="16">
        <v>6.2789999999999999</v>
      </c>
      <c r="P2664" s="124">
        <f t="shared" si="125"/>
        <v>0.62658417323620397</v>
      </c>
      <c r="Q2664" s="16">
        <v>730.26700000000005</v>
      </c>
    </row>
    <row r="2665" spans="1:17" x14ac:dyDescent="0.2">
      <c r="A2665" s="39">
        <f t="shared" si="124"/>
        <v>44710</v>
      </c>
      <c r="B2665" s="16">
        <v>0.127</v>
      </c>
      <c r="C2665" s="16">
        <v>96.048000000000002</v>
      </c>
      <c r="D2665" s="16">
        <v>24.318000000000001</v>
      </c>
      <c r="E2665" s="16">
        <v>22.53</v>
      </c>
      <c r="F2665" s="16">
        <v>27.99</v>
      </c>
      <c r="G2665" s="16">
        <v>1.8939999999999999</v>
      </c>
      <c r="H2665" s="16">
        <v>4.68</v>
      </c>
      <c r="I2665" s="16">
        <v>328.86099999999999</v>
      </c>
      <c r="J2665" s="38">
        <v>2.3090000000000002</v>
      </c>
      <c r="K2665" s="16">
        <v>11.065</v>
      </c>
      <c r="L2665" s="16">
        <v>25.702999999999999</v>
      </c>
      <c r="M2665" s="120">
        <v>22.186750209736072</v>
      </c>
      <c r="N2665" s="16">
        <f t="shared" si="123"/>
        <v>2.0051288034103996</v>
      </c>
      <c r="O2665" s="16">
        <v>5.8630000000000004</v>
      </c>
      <c r="P2665" s="124">
        <f t="shared" si="125"/>
        <v>0.5298689561680977</v>
      </c>
      <c r="Q2665" s="16">
        <v>729.71699999999998</v>
      </c>
    </row>
    <row r="2666" spans="1:17" x14ac:dyDescent="0.2">
      <c r="A2666" s="39">
        <f t="shared" si="124"/>
        <v>44711</v>
      </c>
      <c r="B2666" s="16">
        <v>0.88900000000000001</v>
      </c>
      <c r="C2666" s="16">
        <v>96.981999999999999</v>
      </c>
      <c r="D2666" s="16">
        <v>23.972999999999999</v>
      </c>
      <c r="E2666" s="16">
        <v>22.97</v>
      </c>
      <c r="F2666" s="16">
        <v>27.54</v>
      </c>
      <c r="G2666" s="16">
        <v>2.08</v>
      </c>
      <c r="H2666" s="16">
        <v>6.84</v>
      </c>
      <c r="I2666" s="16">
        <v>312.16899999999998</v>
      </c>
      <c r="J2666" s="38">
        <v>2.1339999999999999</v>
      </c>
      <c r="K2666" s="16">
        <v>10.49</v>
      </c>
      <c r="L2666" s="16">
        <v>25.739000000000001</v>
      </c>
      <c r="M2666" s="120">
        <v>20.816013727236829</v>
      </c>
      <c r="N2666" s="16">
        <f t="shared" si="123"/>
        <v>1.98436737151924</v>
      </c>
      <c r="O2666" s="16">
        <v>6.4820000000000002</v>
      </c>
      <c r="P2666" s="124">
        <f t="shared" si="125"/>
        <v>0.61792183031458536</v>
      </c>
      <c r="Q2666" s="16">
        <v>730.08799999999997</v>
      </c>
    </row>
    <row r="2667" spans="1:17" x14ac:dyDescent="0.2">
      <c r="A2667" s="39">
        <f t="shared" si="124"/>
        <v>44712</v>
      </c>
      <c r="B2667" s="16">
        <v>0</v>
      </c>
      <c r="C2667" s="16">
        <v>96.367999999999995</v>
      </c>
      <c r="D2667" s="16">
        <v>23.859000000000002</v>
      </c>
      <c r="E2667" s="16">
        <v>22.22</v>
      </c>
      <c r="F2667" s="16">
        <v>25.81</v>
      </c>
      <c r="G2667" s="16">
        <v>1.9179999999999999</v>
      </c>
      <c r="H2667" s="16">
        <v>5.68</v>
      </c>
      <c r="I2667" s="16">
        <v>153.11000000000001</v>
      </c>
      <c r="J2667" s="38">
        <v>1.9530000000000001</v>
      </c>
      <c r="K2667" s="16">
        <v>9.3759999999999994</v>
      </c>
      <c r="L2667" s="16">
        <v>25.707999999999998</v>
      </c>
      <c r="M2667" s="120">
        <v>19.276278785250131</v>
      </c>
      <c r="N2667" s="16">
        <f t="shared" si="123"/>
        <v>2.0559171059353809</v>
      </c>
      <c r="O2667" s="16">
        <v>4.6159999999999997</v>
      </c>
      <c r="P2667" s="124">
        <f t="shared" si="125"/>
        <v>0.49232081911262798</v>
      </c>
      <c r="Q2667" s="16">
        <v>730.32899999999995</v>
      </c>
    </row>
    <row r="2668" spans="1:17" x14ac:dyDescent="0.2">
      <c r="A2668" s="39">
        <f t="shared" si="124"/>
        <v>44713</v>
      </c>
      <c r="B2668" s="16">
        <v>8.6359999999999992</v>
      </c>
      <c r="C2668" s="16">
        <v>94.569000000000003</v>
      </c>
      <c r="D2668" s="16">
        <v>24.097000000000001</v>
      </c>
      <c r="E2668" s="16">
        <v>22.22</v>
      </c>
      <c r="F2668" s="16">
        <v>29.2</v>
      </c>
      <c r="G2668" s="16">
        <v>1.679</v>
      </c>
      <c r="H2668" s="16">
        <v>5.37</v>
      </c>
      <c r="I2668" s="16">
        <v>152.38</v>
      </c>
      <c r="J2668" s="38">
        <v>2.4809999999999999</v>
      </c>
      <c r="K2668" s="16">
        <v>11.999000000000001</v>
      </c>
      <c r="L2668" s="16">
        <v>25.728999999999999</v>
      </c>
      <c r="M2668" s="120">
        <v>23.707822745153607</v>
      </c>
      <c r="N2668" s="16">
        <f t="shared" si="123"/>
        <v>1.9758165468083677</v>
      </c>
      <c r="O2668" s="16">
        <v>6.4189999999999996</v>
      </c>
      <c r="P2668" s="124">
        <f t="shared" si="125"/>
        <v>0.53496124677056411</v>
      </c>
      <c r="Q2668" s="16">
        <v>730.346</v>
      </c>
    </row>
    <row r="2669" spans="1:17" x14ac:dyDescent="0.2">
      <c r="A2669" s="39">
        <f t="shared" si="124"/>
        <v>44714</v>
      </c>
      <c r="B2669" s="16">
        <v>0.254</v>
      </c>
      <c r="C2669" s="16">
        <v>93.393000000000001</v>
      </c>
      <c r="D2669" s="16">
        <v>23.704999999999998</v>
      </c>
      <c r="E2669" s="16">
        <v>22.15</v>
      </c>
      <c r="F2669" s="16">
        <v>27.51</v>
      </c>
      <c r="G2669" s="16">
        <v>2.512</v>
      </c>
      <c r="H2669" s="16">
        <v>7.82</v>
      </c>
      <c r="I2669" s="16">
        <v>142.27699999999999</v>
      </c>
      <c r="J2669" s="38">
        <v>3.0790000000000002</v>
      </c>
      <c r="K2669" s="16">
        <v>14.657</v>
      </c>
      <c r="L2669" s="16">
        <v>25.794</v>
      </c>
      <c r="M2669" s="120">
        <v>29.180659871592272</v>
      </c>
      <c r="N2669" s="16">
        <f t="shared" si="123"/>
        <v>1.9909026316157654</v>
      </c>
      <c r="O2669" s="16">
        <v>9.3719999999999999</v>
      </c>
      <c r="P2669" s="124">
        <f t="shared" si="125"/>
        <v>0.63942143685610975</v>
      </c>
      <c r="Q2669" s="16">
        <v>730.65800000000002</v>
      </c>
    </row>
    <row r="2670" spans="1:17" x14ac:dyDescent="0.2">
      <c r="A2670" s="39">
        <f t="shared" si="124"/>
        <v>44715</v>
      </c>
      <c r="B2670" s="16">
        <v>0.254</v>
      </c>
      <c r="C2670" s="16">
        <v>93.632000000000005</v>
      </c>
      <c r="D2670" s="16">
        <v>23.792000000000002</v>
      </c>
      <c r="E2670" s="16">
        <v>21.84</v>
      </c>
      <c r="F2670" s="16">
        <v>27.48</v>
      </c>
      <c r="G2670" s="16">
        <v>3.07</v>
      </c>
      <c r="H2670" s="16">
        <v>9.06</v>
      </c>
      <c r="I2670" s="16">
        <v>170.29400000000001</v>
      </c>
      <c r="J2670" s="38">
        <v>3.7959999999999998</v>
      </c>
      <c r="K2670" s="16">
        <v>18.782</v>
      </c>
      <c r="L2670" s="16">
        <v>25.77</v>
      </c>
      <c r="M2670" s="120">
        <v>35.711810970557458</v>
      </c>
      <c r="N2670" s="16">
        <f t="shared" si="123"/>
        <v>1.9013848882205016</v>
      </c>
      <c r="O2670" s="16">
        <v>11.645</v>
      </c>
      <c r="P2670" s="124">
        <f t="shared" si="125"/>
        <v>0.62000851879459051</v>
      </c>
      <c r="Q2670" s="16">
        <v>731.14599999999996</v>
      </c>
    </row>
    <row r="2671" spans="1:17" x14ac:dyDescent="0.2">
      <c r="A2671" s="39">
        <f t="shared" si="124"/>
        <v>44716</v>
      </c>
      <c r="B2671" s="16">
        <v>0</v>
      </c>
      <c r="C2671" s="16">
        <v>92.387</v>
      </c>
      <c r="D2671" s="16">
        <v>24.550999999999998</v>
      </c>
      <c r="E2671" s="16">
        <v>22.77</v>
      </c>
      <c r="F2671" s="16">
        <v>29.15</v>
      </c>
      <c r="G2671" s="16">
        <v>1.9550000000000001</v>
      </c>
      <c r="H2671" s="16">
        <v>7.31</v>
      </c>
      <c r="I2671" s="16">
        <v>159.03399999999999</v>
      </c>
      <c r="J2671" s="38">
        <v>3.2669999999999999</v>
      </c>
      <c r="K2671" s="16">
        <v>15.201000000000001</v>
      </c>
      <c r="L2671" s="16">
        <v>25.704000000000001</v>
      </c>
      <c r="M2671" s="120">
        <v>29.607648821892383</v>
      </c>
      <c r="N2671" s="16">
        <f t="shared" si="123"/>
        <v>1.9477434920000252</v>
      </c>
      <c r="O2671" s="16">
        <v>8.9979999999999993</v>
      </c>
      <c r="P2671" s="124">
        <f t="shared" si="125"/>
        <v>0.59193474113545153</v>
      </c>
      <c r="Q2671" s="16">
        <v>730.62900000000002</v>
      </c>
    </row>
    <row r="2672" spans="1:17" x14ac:dyDescent="0.2">
      <c r="A2672" s="39">
        <f t="shared" si="124"/>
        <v>44717</v>
      </c>
      <c r="B2672" s="16">
        <v>0.127</v>
      </c>
      <c r="C2672" s="16">
        <v>93.775999999999996</v>
      </c>
      <c r="D2672" s="16">
        <v>24.850999999999999</v>
      </c>
      <c r="E2672" s="16">
        <v>22.8</v>
      </c>
      <c r="F2672" s="16">
        <v>30.12</v>
      </c>
      <c r="G2672" s="16">
        <v>1.518</v>
      </c>
      <c r="H2672" s="16">
        <v>5.49</v>
      </c>
      <c r="I2672" s="16">
        <v>131.249</v>
      </c>
      <c r="J2672" s="38">
        <v>3.218</v>
      </c>
      <c r="K2672" s="16">
        <v>14.827999999999999</v>
      </c>
      <c r="L2672" s="16">
        <v>25.596</v>
      </c>
      <c r="M2672" s="120">
        <v>29.04561662405705</v>
      </c>
      <c r="N2672" s="16">
        <f t="shared" si="123"/>
        <v>1.9588357582989648</v>
      </c>
      <c r="O2672" s="16">
        <v>9.0879999999999992</v>
      </c>
      <c r="P2672" s="124">
        <f t="shared" si="125"/>
        <v>0.61289452387375232</v>
      </c>
      <c r="Q2672" s="16">
        <v>730.58299999999997</v>
      </c>
    </row>
    <row r="2673" spans="1:17" x14ac:dyDescent="0.2">
      <c r="A2673" s="39">
        <f t="shared" si="124"/>
        <v>44718</v>
      </c>
      <c r="B2673" s="16">
        <v>16.001999999999999</v>
      </c>
      <c r="C2673" s="16">
        <v>92.753</v>
      </c>
      <c r="D2673" s="16">
        <v>24.504000000000001</v>
      </c>
      <c r="E2673" s="16">
        <v>21.12</v>
      </c>
      <c r="F2673" s="16">
        <v>31.56</v>
      </c>
      <c r="G2673" s="16">
        <v>1.6919999999999999</v>
      </c>
      <c r="H2673" s="16">
        <v>7.64</v>
      </c>
      <c r="I2673" s="16">
        <v>137.876</v>
      </c>
      <c r="J2673" s="38">
        <v>3.7469999999999999</v>
      </c>
      <c r="K2673" s="16">
        <v>17.323</v>
      </c>
      <c r="L2673" s="16">
        <v>25.62</v>
      </c>
      <c r="M2673" s="120">
        <v>33.89810153213174</v>
      </c>
      <c r="N2673" s="16">
        <f t="shared" si="123"/>
        <v>1.9568262732859054</v>
      </c>
      <c r="O2673" s="16">
        <v>11.622</v>
      </c>
      <c r="P2673" s="124">
        <f t="shared" si="125"/>
        <v>0.67089995959129478</v>
      </c>
      <c r="Q2673" s="16">
        <v>730.7</v>
      </c>
    </row>
    <row r="2674" spans="1:17" x14ac:dyDescent="0.2">
      <c r="A2674" s="39">
        <f t="shared" si="124"/>
        <v>44719</v>
      </c>
      <c r="B2674" s="16">
        <v>0.127</v>
      </c>
      <c r="C2674" s="16">
        <v>92.352999999999994</v>
      </c>
      <c r="D2674" s="16">
        <v>23.986000000000001</v>
      </c>
      <c r="E2674" s="16">
        <v>21.91</v>
      </c>
      <c r="F2674" s="16">
        <v>27.52</v>
      </c>
      <c r="G2674" s="16">
        <v>2.3860000000000001</v>
      </c>
      <c r="H2674" s="16">
        <v>7.23</v>
      </c>
      <c r="I2674" s="16">
        <v>133.642</v>
      </c>
      <c r="J2674" s="38">
        <v>2.879</v>
      </c>
      <c r="K2674" s="16">
        <v>13.776999999999999</v>
      </c>
      <c r="L2674" s="16">
        <v>25.693999999999999</v>
      </c>
      <c r="M2674" s="120">
        <v>26.656828583203662</v>
      </c>
      <c r="N2674" s="16">
        <f t="shared" si="123"/>
        <v>1.9348790435656285</v>
      </c>
      <c r="O2674" s="16">
        <v>7.819</v>
      </c>
      <c r="P2674" s="124">
        <f t="shared" si="125"/>
        <v>0.56754010307033464</v>
      </c>
      <c r="Q2674" s="16">
        <v>730.88800000000003</v>
      </c>
    </row>
    <row r="2675" spans="1:17" x14ac:dyDescent="0.2">
      <c r="A2675" s="39">
        <f t="shared" si="124"/>
        <v>44720</v>
      </c>
      <c r="B2675" s="16">
        <v>0.127</v>
      </c>
      <c r="C2675" s="16">
        <v>92.7</v>
      </c>
      <c r="D2675" s="16">
        <v>24.233000000000001</v>
      </c>
      <c r="E2675" s="16">
        <v>22.42</v>
      </c>
      <c r="F2675" s="16">
        <v>28.37</v>
      </c>
      <c r="G2675" s="16">
        <v>2.3860000000000001</v>
      </c>
      <c r="H2675" s="16">
        <v>7.35</v>
      </c>
      <c r="I2675" s="16">
        <v>150.815</v>
      </c>
      <c r="J2675" s="38">
        <v>4.1479999999999997</v>
      </c>
      <c r="K2675" s="16">
        <v>20.059999999999999</v>
      </c>
      <c r="L2675" s="16">
        <v>25.67</v>
      </c>
      <c r="M2675" s="120">
        <v>38.131098222146569</v>
      </c>
      <c r="N2675" s="16">
        <f t="shared" si="123"/>
        <v>1.9008523540451929</v>
      </c>
      <c r="O2675" s="16">
        <v>12.379</v>
      </c>
      <c r="P2675" s="124">
        <f t="shared" si="125"/>
        <v>0.61709870388833499</v>
      </c>
      <c r="Q2675" s="16">
        <v>730.97500000000002</v>
      </c>
    </row>
    <row r="2676" spans="1:17" x14ac:dyDescent="0.2">
      <c r="A2676" s="39">
        <f t="shared" si="124"/>
        <v>44721</v>
      </c>
      <c r="B2676" s="16">
        <v>0.63500000000000001</v>
      </c>
      <c r="C2676" s="16">
        <v>93.349000000000004</v>
      </c>
      <c r="D2676" s="16">
        <v>24.042999999999999</v>
      </c>
      <c r="E2676" s="16">
        <v>22.18</v>
      </c>
      <c r="F2676" s="16">
        <v>28.69</v>
      </c>
      <c r="G2676" s="16">
        <v>2.1880000000000002</v>
      </c>
      <c r="H2676" s="16">
        <v>6.94</v>
      </c>
      <c r="I2676" s="16">
        <v>135.83699999999999</v>
      </c>
      <c r="J2676" s="38">
        <v>3.14</v>
      </c>
      <c r="K2676" s="16">
        <v>14.904</v>
      </c>
      <c r="L2676" s="16">
        <v>25.628</v>
      </c>
      <c r="M2676" s="120">
        <v>29.383872743123206</v>
      </c>
      <c r="N2676" s="16">
        <f t="shared" si="123"/>
        <v>1.9715427229685458</v>
      </c>
      <c r="O2676" s="16">
        <v>8.2639999999999993</v>
      </c>
      <c r="P2676" s="124">
        <f t="shared" si="125"/>
        <v>0.5544820182501341</v>
      </c>
      <c r="Q2676" s="16">
        <v>731.04200000000003</v>
      </c>
    </row>
    <row r="2677" spans="1:17" x14ac:dyDescent="0.2">
      <c r="A2677" s="39">
        <f t="shared" si="124"/>
        <v>44722</v>
      </c>
      <c r="B2677" s="16">
        <v>0.127</v>
      </c>
      <c r="C2677" s="16">
        <v>90.472999999999999</v>
      </c>
      <c r="D2677" s="16">
        <v>24.445</v>
      </c>
      <c r="E2677" s="16">
        <v>21.7</v>
      </c>
      <c r="F2677" s="16">
        <v>29.03</v>
      </c>
      <c r="G2677" s="16">
        <v>1.819</v>
      </c>
      <c r="H2677" s="16">
        <v>7.17</v>
      </c>
      <c r="I2677" s="16">
        <v>160.083</v>
      </c>
      <c r="J2677" s="38">
        <v>3.915</v>
      </c>
      <c r="K2677" s="16">
        <v>18.056999999999999</v>
      </c>
      <c r="L2677" s="16">
        <v>25.672999999999998</v>
      </c>
      <c r="M2677" s="120">
        <v>34.166546426624343</v>
      </c>
      <c r="N2677" s="16">
        <f t="shared" si="123"/>
        <v>1.8921496608863235</v>
      </c>
      <c r="O2677" s="16">
        <v>11.116</v>
      </c>
      <c r="P2677" s="124">
        <f t="shared" si="125"/>
        <v>0.61560613612449466</v>
      </c>
      <c r="Q2677" s="16">
        <v>730.55</v>
      </c>
    </row>
    <row r="2678" spans="1:17" x14ac:dyDescent="0.2">
      <c r="A2678" s="39">
        <f t="shared" si="124"/>
        <v>44723</v>
      </c>
      <c r="B2678" s="16">
        <v>40.262</v>
      </c>
      <c r="C2678" s="16">
        <v>95.141999999999996</v>
      </c>
      <c r="D2678" s="16">
        <v>23.677</v>
      </c>
      <c r="E2678" s="16">
        <v>21.09</v>
      </c>
      <c r="F2678" s="16">
        <v>28.65</v>
      </c>
      <c r="G2678" s="16">
        <v>2.2120000000000002</v>
      </c>
      <c r="H2678" s="16">
        <v>8.92</v>
      </c>
      <c r="I2678" s="16">
        <v>156.108</v>
      </c>
      <c r="J2678" s="38">
        <v>2.69</v>
      </c>
      <c r="K2678" s="16">
        <v>12.456</v>
      </c>
      <c r="L2678" s="16">
        <v>25.57</v>
      </c>
      <c r="M2678" s="120">
        <v>24.784539924158054</v>
      </c>
      <c r="N2678" s="16">
        <f t="shared" si="123"/>
        <v>1.9897671743864849</v>
      </c>
      <c r="O2678" s="16">
        <v>7.8390000000000004</v>
      </c>
      <c r="P2678" s="124">
        <f t="shared" si="125"/>
        <v>0.62933526011560703</v>
      </c>
      <c r="Q2678" s="16">
        <v>730.375</v>
      </c>
    </row>
    <row r="2679" spans="1:17" x14ac:dyDescent="0.2">
      <c r="A2679" s="39">
        <f t="shared" si="124"/>
        <v>44724</v>
      </c>
      <c r="B2679" s="16">
        <v>1.905</v>
      </c>
      <c r="C2679" s="16">
        <v>93.988</v>
      </c>
      <c r="D2679" s="16">
        <v>23.783000000000001</v>
      </c>
      <c r="E2679" s="16">
        <v>22.08</v>
      </c>
      <c r="F2679" s="16">
        <v>28.2</v>
      </c>
      <c r="G2679" s="16">
        <v>2.9319999999999999</v>
      </c>
      <c r="H2679" s="16">
        <v>8.82</v>
      </c>
      <c r="I2679" s="16">
        <v>153.845</v>
      </c>
      <c r="J2679" s="38">
        <v>3.754</v>
      </c>
      <c r="K2679" s="16">
        <v>18.542000000000002</v>
      </c>
      <c r="L2679" s="16">
        <v>25.617999999999999</v>
      </c>
      <c r="M2679" s="120">
        <v>34.999097119682183</v>
      </c>
      <c r="N2679" s="16">
        <f t="shared" si="123"/>
        <v>1.887557821145625</v>
      </c>
      <c r="O2679" s="16">
        <v>12.407999999999999</v>
      </c>
      <c r="P2679" s="124">
        <f t="shared" si="125"/>
        <v>0.66918347535325196</v>
      </c>
      <c r="Q2679" s="16">
        <v>730.95399999999995</v>
      </c>
    </row>
    <row r="2680" spans="1:17" x14ac:dyDescent="0.2">
      <c r="A2680" s="39">
        <f t="shared" si="124"/>
        <v>44725</v>
      </c>
      <c r="B2680" s="16">
        <v>79.756</v>
      </c>
      <c r="C2680" s="16">
        <v>93.796999999999997</v>
      </c>
      <c r="D2680" s="16">
        <v>23.67</v>
      </c>
      <c r="E2680" s="16">
        <v>21.33</v>
      </c>
      <c r="F2680" s="16">
        <v>30.53</v>
      </c>
      <c r="G2680" s="16">
        <v>2.0920000000000001</v>
      </c>
      <c r="H2680" s="16">
        <v>7.82</v>
      </c>
      <c r="I2680" s="16">
        <v>153.364</v>
      </c>
      <c r="J2680" s="38">
        <v>3.391</v>
      </c>
      <c r="K2680" s="16">
        <v>15.919</v>
      </c>
      <c r="L2680" s="16">
        <v>25.59</v>
      </c>
      <c r="M2680" s="120">
        <v>30.122161003000674</v>
      </c>
      <c r="N2680" s="16">
        <f t="shared" si="123"/>
        <v>1.892214398077811</v>
      </c>
      <c r="O2680" s="16">
        <v>10.494999999999999</v>
      </c>
      <c r="P2680" s="124">
        <f t="shared" si="125"/>
        <v>0.65927508009297064</v>
      </c>
      <c r="Q2680" s="16">
        <v>731.08299999999997</v>
      </c>
    </row>
    <row r="2681" spans="1:17" x14ac:dyDescent="0.2">
      <c r="A2681" s="39">
        <f t="shared" si="124"/>
        <v>44726</v>
      </c>
      <c r="B2681" s="16">
        <v>29.972000000000001</v>
      </c>
      <c r="C2681" s="16">
        <v>95.927000000000007</v>
      </c>
      <c r="D2681" s="16">
        <v>22.698</v>
      </c>
      <c r="E2681" s="16">
        <v>20.99</v>
      </c>
      <c r="F2681" s="16">
        <v>28.04</v>
      </c>
      <c r="G2681" s="16">
        <v>1.502</v>
      </c>
      <c r="H2681" s="16">
        <v>7.76</v>
      </c>
      <c r="I2681" s="16">
        <v>224.03100000000001</v>
      </c>
      <c r="J2681" s="38">
        <v>2.1179999999999999</v>
      </c>
      <c r="K2681" s="16">
        <v>9.7230000000000008</v>
      </c>
      <c r="L2681" s="16">
        <v>25.616</v>
      </c>
      <c r="M2681" s="120">
        <v>19.411235632754941</v>
      </c>
      <c r="N2681" s="16">
        <f t="shared" si="123"/>
        <v>1.9964245225501327</v>
      </c>
      <c r="O2681" s="16">
        <v>6.3689999999999998</v>
      </c>
      <c r="P2681" s="124">
        <f t="shared" si="125"/>
        <v>0.65504473927800055</v>
      </c>
      <c r="Q2681" s="16">
        <v>730.89599999999996</v>
      </c>
    </row>
    <row r="2682" spans="1:17" x14ac:dyDescent="0.2">
      <c r="A2682" s="39">
        <f t="shared" si="124"/>
        <v>44727</v>
      </c>
      <c r="B2682" s="16">
        <v>0.38100000000000001</v>
      </c>
      <c r="C2682" s="16">
        <v>92.480999999999995</v>
      </c>
      <c r="D2682" s="16">
        <v>23.654</v>
      </c>
      <c r="E2682" s="16">
        <v>21.12</v>
      </c>
      <c r="F2682" s="16">
        <v>28.96</v>
      </c>
      <c r="G2682" s="16">
        <v>2.0739999999999998</v>
      </c>
      <c r="H2682" s="16">
        <v>7.78</v>
      </c>
      <c r="I2682" s="16">
        <v>157.97999999999999</v>
      </c>
      <c r="J2682" s="38">
        <v>3.7719999999999998</v>
      </c>
      <c r="K2682" s="16">
        <v>18.681000000000001</v>
      </c>
      <c r="L2682" s="16">
        <v>25.597999999999999</v>
      </c>
      <c r="M2682" s="120">
        <v>34.847724266398941</v>
      </c>
      <c r="N2682" s="16">
        <f t="shared" si="123"/>
        <v>1.8654100030190535</v>
      </c>
      <c r="O2682" s="16">
        <v>11.635999999999999</v>
      </c>
      <c r="P2682" s="124">
        <f t="shared" si="125"/>
        <v>0.62287886087468547</v>
      </c>
      <c r="Q2682" s="16">
        <v>730.48299999999995</v>
      </c>
    </row>
    <row r="2683" spans="1:17" x14ac:dyDescent="0.2">
      <c r="A2683" s="39">
        <f t="shared" si="124"/>
        <v>44728</v>
      </c>
      <c r="B2683" s="16">
        <v>0.127</v>
      </c>
      <c r="C2683" s="16">
        <v>89.623000000000005</v>
      </c>
      <c r="D2683" s="16">
        <v>24.646999999999998</v>
      </c>
      <c r="E2683" s="16">
        <v>22.18</v>
      </c>
      <c r="F2683" s="16">
        <v>29.82</v>
      </c>
      <c r="G2683" s="16">
        <v>1.8240000000000001</v>
      </c>
      <c r="H2683" s="16">
        <v>5.94</v>
      </c>
      <c r="I2683" s="16">
        <v>155.928</v>
      </c>
      <c r="J2683" s="38">
        <v>3.883</v>
      </c>
      <c r="K2683" s="16">
        <v>17.637</v>
      </c>
      <c r="L2683" s="16">
        <v>25.62</v>
      </c>
      <c r="M2683" s="120">
        <v>33.402856557805507</v>
      </c>
      <c r="N2683" s="16">
        <f t="shared" si="123"/>
        <v>1.893908065873193</v>
      </c>
      <c r="O2683" s="16">
        <v>10.129</v>
      </c>
      <c r="P2683" s="124">
        <f t="shared" si="125"/>
        <v>0.5743040199580427</v>
      </c>
      <c r="Q2683" s="16">
        <v>730.98299999999995</v>
      </c>
    </row>
    <row r="2684" spans="1:17" x14ac:dyDescent="0.2">
      <c r="A2684" s="39">
        <f t="shared" si="124"/>
        <v>44729</v>
      </c>
      <c r="B2684" s="16">
        <v>1.651</v>
      </c>
      <c r="C2684" s="16">
        <v>97.503</v>
      </c>
      <c r="D2684" s="16">
        <v>23.635999999999999</v>
      </c>
      <c r="E2684" s="16">
        <v>22.22</v>
      </c>
      <c r="F2684" s="16">
        <v>26.73</v>
      </c>
      <c r="G2684" s="16">
        <v>1.905</v>
      </c>
      <c r="H2684" s="16">
        <v>6.37</v>
      </c>
      <c r="I2684" s="16">
        <v>290.81299999999999</v>
      </c>
      <c r="J2684" s="38">
        <v>2.1160000000000001</v>
      </c>
      <c r="K2684" s="16">
        <v>10.407</v>
      </c>
      <c r="L2684" s="16">
        <v>25.518999999999998</v>
      </c>
      <c r="M2684" s="120">
        <v>21.175265053693298</v>
      </c>
      <c r="N2684" s="16">
        <f t="shared" si="123"/>
        <v>2.034713659430508</v>
      </c>
      <c r="O2684" s="16">
        <v>6.4080000000000004</v>
      </c>
      <c r="P2684" s="124">
        <f t="shared" si="125"/>
        <v>0.61573940616892475</v>
      </c>
      <c r="Q2684" s="16">
        <v>731.11699999999996</v>
      </c>
    </row>
    <row r="2685" spans="1:17" x14ac:dyDescent="0.2">
      <c r="A2685" s="39">
        <f t="shared" si="124"/>
        <v>44730</v>
      </c>
      <c r="B2685" s="16">
        <v>9.652000000000001</v>
      </c>
      <c r="C2685" s="16">
        <v>95.260999999999996</v>
      </c>
      <c r="D2685" s="16">
        <v>23.478000000000002</v>
      </c>
      <c r="E2685" s="16">
        <v>21.64</v>
      </c>
      <c r="F2685" s="16">
        <v>28.34</v>
      </c>
      <c r="G2685" s="16">
        <v>1.698</v>
      </c>
      <c r="H2685" s="16">
        <v>4.96</v>
      </c>
      <c r="I2685" s="16">
        <v>165.03100000000001</v>
      </c>
      <c r="J2685" s="38">
        <v>1.99</v>
      </c>
      <c r="K2685" s="16">
        <v>9.0860000000000003</v>
      </c>
      <c r="L2685" s="16">
        <v>25.577999999999999</v>
      </c>
      <c r="M2685" s="120">
        <v>18.339270455423197</v>
      </c>
      <c r="N2685" s="16">
        <f t="shared" si="123"/>
        <v>2.0184096913298699</v>
      </c>
      <c r="O2685" s="16">
        <v>4.5510000000000002</v>
      </c>
      <c r="P2685" s="124">
        <f t="shared" si="125"/>
        <v>0.50088047545674663</v>
      </c>
      <c r="Q2685" s="16">
        <v>730.76300000000003</v>
      </c>
    </row>
    <row r="2686" spans="1:17" x14ac:dyDescent="0.2">
      <c r="A2686" s="39">
        <f t="shared" si="124"/>
        <v>44731</v>
      </c>
      <c r="B2686" s="16">
        <v>1.905</v>
      </c>
      <c r="C2686" s="16">
        <v>94.003</v>
      </c>
      <c r="D2686" s="16">
        <v>23.640999999999998</v>
      </c>
      <c r="E2686" s="16">
        <v>21.81</v>
      </c>
      <c r="F2686" s="16">
        <v>27.86</v>
      </c>
      <c r="G2686" s="16">
        <v>2.5710000000000002</v>
      </c>
      <c r="H2686" s="16">
        <v>7.43</v>
      </c>
      <c r="I2686" s="16">
        <v>144.34800000000001</v>
      </c>
      <c r="J2686" s="38">
        <v>3.2909999999999999</v>
      </c>
      <c r="K2686" s="16">
        <v>16.765999999999998</v>
      </c>
      <c r="L2686" s="16">
        <v>25.58</v>
      </c>
      <c r="M2686" s="120">
        <v>31.598564722694778</v>
      </c>
      <c r="N2686" s="16">
        <f t="shared" si="123"/>
        <v>1.8846811835079793</v>
      </c>
      <c r="O2686" s="16">
        <v>10.532</v>
      </c>
      <c r="P2686" s="124">
        <f t="shared" si="125"/>
        <v>0.62817607061911018</v>
      </c>
      <c r="Q2686" s="16">
        <v>730.94200000000001</v>
      </c>
    </row>
    <row r="2687" spans="1:17" x14ac:dyDescent="0.2">
      <c r="A2687" s="39">
        <f t="shared" si="124"/>
        <v>44732</v>
      </c>
      <c r="B2687" s="16">
        <v>1.143</v>
      </c>
      <c r="C2687" s="16">
        <v>92.421000000000006</v>
      </c>
      <c r="D2687" s="16">
        <v>24.495999999999999</v>
      </c>
      <c r="E2687" s="16">
        <v>22.18</v>
      </c>
      <c r="F2687" s="16">
        <v>29.2</v>
      </c>
      <c r="G2687" s="16">
        <v>1.7490000000000001</v>
      </c>
      <c r="H2687" s="16">
        <v>5.66</v>
      </c>
      <c r="I2687" s="16">
        <v>146.011</v>
      </c>
      <c r="J2687" s="38">
        <v>3.383</v>
      </c>
      <c r="K2687" s="16">
        <v>16.949000000000002</v>
      </c>
      <c r="L2687" s="16">
        <v>25.527000000000001</v>
      </c>
      <c r="M2687" s="120">
        <v>32.323201777767025</v>
      </c>
      <c r="N2687" s="16">
        <f t="shared" si="123"/>
        <v>1.9070860686628723</v>
      </c>
      <c r="O2687" s="16">
        <v>10.648999999999999</v>
      </c>
      <c r="P2687" s="124">
        <f t="shared" si="125"/>
        <v>0.62829665466989193</v>
      </c>
      <c r="Q2687" s="16">
        <v>731.44200000000001</v>
      </c>
    </row>
    <row r="2688" spans="1:17" x14ac:dyDescent="0.2">
      <c r="A2688" s="39">
        <f t="shared" si="124"/>
        <v>44733</v>
      </c>
      <c r="B2688" s="16">
        <v>0.76200000000000001</v>
      </c>
      <c r="C2688" s="16">
        <v>98.849000000000004</v>
      </c>
      <c r="D2688" s="16">
        <v>23.452999999999999</v>
      </c>
      <c r="E2688" s="16">
        <v>22.66</v>
      </c>
      <c r="F2688" s="16">
        <v>24.89</v>
      </c>
      <c r="G2688" s="16">
        <v>1.3140000000000001</v>
      </c>
      <c r="H2688" s="16">
        <v>5.76</v>
      </c>
      <c r="I2688" s="16">
        <v>310.01400000000001</v>
      </c>
      <c r="J2688" s="38">
        <v>0.96199999999999997</v>
      </c>
      <c r="K2688" s="16">
        <v>4.8369999999999997</v>
      </c>
      <c r="L2688" s="16">
        <v>25.527000000000001</v>
      </c>
      <c r="M2688" s="120">
        <v>10.26000361152127</v>
      </c>
      <c r="N2688" s="16">
        <f t="shared" si="123"/>
        <v>2.1211502194586047</v>
      </c>
      <c r="O2688" s="16">
        <v>2.133</v>
      </c>
      <c r="P2688" s="124">
        <f t="shared" si="125"/>
        <v>0.44097581145338022</v>
      </c>
      <c r="Q2688" s="16">
        <v>731.08799999999997</v>
      </c>
    </row>
    <row r="2689" spans="1:17" x14ac:dyDescent="0.2">
      <c r="A2689" s="39">
        <f t="shared" si="124"/>
        <v>44734</v>
      </c>
      <c r="B2689" s="16">
        <v>0.254</v>
      </c>
      <c r="C2689" s="16">
        <v>95.32</v>
      </c>
      <c r="D2689" s="16">
        <v>24.231999999999999</v>
      </c>
      <c r="E2689" s="16">
        <v>22.18</v>
      </c>
      <c r="F2689" s="16">
        <v>29.77</v>
      </c>
      <c r="G2689" s="16">
        <v>2.3860000000000001</v>
      </c>
      <c r="H2689" s="16">
        <v>7.57</v>
      </c>
      <c r="I2689" s="16">
        <v>323.02999999999997</v>
      </c>
      <c r="J2689" s="38">
        <v>2.8</v>
      </c>
      <c r="K2689" s="16">
        <v>13.254</v>
      </c>
      <c r="L2689" s="16">
        <v>25.492000000000001</v>
      </c>
      <c r="M2689" s="120">
        <v>25.362642527650166</v>
      </c>
      <c r="N2689" s="16">
        <f t="shared" si="123"/>
        <v>1.9135840144597984</v>
      </c>
      <c r="O2689" s="16">
        <v>8.2989999999999995</v>
      </c>
      <c r="P2689" s="124">
        <f t="shared" si="125"/>
        <v>0.62615059604647649</v>
      </c>
      <c r="Q2689" s="16">
        <v>729.87099999999998</v>
      </c>
    </row>
    <row r="2690" spans="1:17" x14ac:dyDescent="0.2">
      <c r="A2690" s="39">
        <f t="shared" si="124"/>
        <v>44735</v>
      </c>
      <c r="B2690" s="16">
        <v>0</v>
      </c>
      <c r="C2690" s="16">
        <v>92.811999999999998</v>
      </c>
      <c r="D2690" s="16">
        <v>24.48</v>
      </c>
      <c r="E2690" s="16">
        <v>22.15</v>
      </c>
      <c r="F2690" s="16">
        <v>28.82</v>
      </c>
      <c r="G2690" s="16">
        <v>2.698</v>
      </c>
      <c r="H2690" s="16">
        <v>7.78</v>
      </c>
      <c r="I2690" s="16">
        <v>318.267</v>
      </c>
      <c r="J2690" s="38">
        <v>4.4619999999999997</v>
      </c>
      <c r="K2690" s="16">
        <v>22.36</v>
      </c>
      <c r="L2690" s="16">
        <v>25.521000000000001</v>
      </c>
      <c r="M2690" s="120">
        <v>41.290660934312648</v>
      </c>
      <c r="N2690" s="16">
        <f t="shared" si="123"/>
        <v>1.8466306321248949</v>
      </c>
      <c r="O2690" s="16">
        <v>14.641</v>
      </c>
      <c r="P2690" s="124">
        <f t="shared" si="125"/>
        <v>0.65478533094812164</v>
      </c>
      <c r="Q2690" s="16">
        <v>729.64200000000005</v>
      </c>
    </row>
    <row r="2691" spans="1:17" x14ac:dyDescent="0.2">
      <c r="A2691" s="39">
        <f t="shared" si="124"/>
        <v>44736</v>
      </c>
      <c r="B2691" s="16">
        <v>19.049999999999997</v>
      </c>
      <c r="C2691" s="16">
        <v>98.99</v>
      </c>
      <c r="D2691" s="16">
        <v>23.030999999999999</v>
      </c>
      <c r="E2691" s="16">
        <v>21.43</v>
      </c>
      <c r="F2691" s="16">
        <v>23.72</v>
      </c>
      <c r="G2691" s="16">
        <v>2.3679999999999999</v>
      </c>
      <c r="H2691" s="16">
        <v>8.3699999999999992</v>
      </c>
      <c r="I2691" s="16">
        <v>310.81</v>
      </c>
      <c r="J2691" s="38">
        <v>1.403</v>
      </c>
      <c r="K2691" s="16">
        <v>7.6310000000000002</v>
      </c>
      <c r="L2691" s="16">
        <v>25.585999999999999</v>
      </c>
      <c r="M2691" s="120">
        <v>15.508287058917043</v>
      </c>
      <c r="N2691" s="16">
        <f t="shared" si="123"/>
        <v>2.0322745457891549</v>
      </c>
      <c r="O2691" s="16">
        <v>4.7149999999999999</v>
      </c>
      <c r="P2691" s="124">
        <f t="shared" si="125"/>
        <v>0.61787445944175068</v>
      </c>
      <c r="Q2691" s="16">
        <v>730.55799999999999</v>
      </c>
    </row>
    <row r="2692" spans="1:17" x14ac:dyDescent="0.2">
      <c r="A2692" s="39">
        <f t="shared" si="124"/>
        <v>44737</v>
      </c>
      <c r="B2692" s="16">
        <v>17.907</v>
      </c>
      <c r="C2692" s="16">
        <v>97.048000000000002</v>
      </c>
      <c r="D2692" s="16">
        <v>23.428999999999998</v>
      </c>
      <c r="E2692" s="16">
        <v>22.22</v>
      </c>
      <c r="F2692" s="16">
        <v>26.8</v>
      </c>
      <c r="G2692" s="16">
        <v>1.905</v>
      </c>
      <c r="H2692" s="16">
        <v>5.63</v>
      </c>
      <c r="I2692" s="16">
        <v>300.96699999999998</v>
      </c>
      <c r="J2692" s="38">
        <v>1.8779999999999999</v>
      </c>
      <c r="K2692" s="16">
        <v>8.9049999999999994</v>
      </c>
      <c r="L2692" s="16">
        <v>25.515000000000001</v>
      </c>
      <c r="M2692" s="120">
        <v>17.596230193873026</v>
      </c>
      <c r="N2692" s="16">
        <f t="shared" si="123"/>
        <v>1.9759944069481221</v>
      </c>
      <c r="O2692" s="16">
        <v>5.23</v>
      </c>
      <c r="P2692" s="124">
        <f t="shared" si="125"/>
        <v>0.58731049971925897</v>
      </c>
      <c r="Q2692" s="16">
        <v>731.41700000000003</v>
      </c>
    </row>
    <row r="2693" spans="1:17" x14ac:dyDescent="0.2">
      <c r="A2693" s="39">
        <f t="shared" si="124"/>
        <v>44738</v>
      </c>
      <c r="B2693" s="16">
        <v>7.1120000000000001</v>
      </c>
      <c r="C2693" s="16">
        <v>96.472999999999999</v>
      </c>
      <c r="D2693" s="16">
        <v>23.739000000000001</v>
      </c>
      <c r="E2693" s="16">
        <v>22.11</v>
      </c>
      <c r="F2693" s="16">
        <v>26.87</v>
      </c>
      <c r="G2693" s="16">
        <v>1.4470000000000001</v>
      </c>
      <c r="H2693" s="16">
        <v>5.53</v>
      </c>
      <c r="I2693" s="16">
        <v>249.108</v>
      </c>
      <c r="J2693" s="38">
        <v>2.1190000000000002</v>
      </c>
      <c r="K2693" s="16">
        <v>9.9920000000000009</v>
      </c>
      <c r="L2693" s="16">
        <v>25.504000000000001</v>
      </c>
      <c r="M2693" s="120">
        <v>19.790445366236767</v>
      </c>
      <c r="N2693" s="16">
        <f t="shared" si="123"/>
        <v>1.980629039855561</v>
      </c>
      <c r="O2693" s="16">
        <v>6.5250000000000004</v>
      </c>
      <c r="P2693" s="124">
        <f t="shared" si="125"/>
        <v>0.65302241793434745</v>
      </c>
      <c r="Q2693" s="16">
        <v>731.80399999999997</v>
      </c>
    </row>
    <row r="2694" spans="1:17" x14ac:dyDescent="0.2">
      <c r="A2694" s="39">
        <f t="shared" si="124"/>
        <v>44739</v>
      </c>
      <c r="B2694" s="16">
        <v>36.83</v>
      </c>
      <c r="C2694" s="16">
        <v>97.625</v>
      </c>
      <c r="D2694" s="16">
        <v>22.972000000000001</v>
      </c>
      <c r="E2694" s="16">
        <v>21.12</v>
      </c>
      <c r="F2694" s="16">
        <v>26.67</v>
      </c>
      <c r="G2694" s="16">
        <v>1.6830000000000001</v>
      </c>
      <c r="H2694" s="16">
        <v>7.17</v>
      </c>
      <c r="I2694" s="16">
        <v>295.61900000000003</v>
      </c>
      <c r="J2694" s="38">
        <v>2.105</v>
      </c>
      <c r="K2694" s="16">
        <v>10.305999999999999</v>
      </c>
      <c r="L2694" s="16">
        <v>25.521999999999998</v>
      </c>
      <c r="M2694" s="120">
        <v>20.030810250845207</v>
      </c>
      <c r="N2694" s="16">
        <f t="shared" si="123"/>
        <v>1.9436066612502627</v>
      </c>
      <c r="O2694" s="16">
        <v>7.1429999999999998</v>
      </c>
      <c r="P2694" s="124">
        <f t="shared" si="125"/>
        <v>0.69309140306617512</v>
      </c>
      <c r="Q2694" s="16">
        <v>732.38300000000004</v>
      </c>
    </row>
    <row r="2695" spans="1:17" x14ac:dyDescent="0.2">
      <c r="A2695" s="39">
        <f t="shared" si="124"/>
        <v>44740</v>
      </c>
      <c r="B2695" s="16">
        <v>44.195999999999998</v>
      </c>
      <c r="C2695" s="16">
        <v>98.951999999999998</v>
      </c>
      <c r="D2695" s="16">
        <v>22.571999999999999</v>
      </c>
      <c r="E2695" s="16">
        <v>21.33</v>
      </c>
      <c r="F2695" s="16">
        <v>26.5</v>
      </c>
      <c r="G2695" s="16">
        <v>2.1669999999999998</v>
      </c>
      <c r="H2695" s="16">
        <v>10.29</v>
      </c>
      <c r="I2695" s="16">
        <v>326.23099999999999</v>
      </c>
      <c r="J2695" s="38">
        <v>1.3129999999999999</v>
      </c>
      <c r="K2695" s="16">
        <v>6.3959999999999999</v>
      </c>
      <c r="L2695" s="16">
        <v>25.553000000000001</v>
      </c>
      <c r="M2695" s="120">
        <v>12.67091006016034</v>
      </c>
      <c r="N2695" s="16">
        <f t="shared" si="123"/>
        <v>1.9810678643152502</v>
      </c>
      <c r="O2695" s="16">
        <v>3.9249999999999998</v>
      </c>
      <c r="P2695" s="124">
        <f t="shared" si="125"/>
        <v>0.61366479049405875</v>
      </c>
      <c r="Q2695" s="16">
        <v>732.42499999999995</v>
      </c>
    </row>
    <row r="2696" spans="1:17" x14ac:dyDescent="0.2">
      <c r="A2696" s="39">
        <f t="shared" si="124"/>
        <v>44741</v>
      </c>
      <c r="B2696" s="16">
        <v>9.7789999999999999</v>
      </c>
      <c r="C2696" s="16">
        <v>97.605999999999995</v>
      </c>
      <c r="D2696" s="16">
        <v>23.338000000000001</v>
      </c>
      <c r="E2696" s="16">
        <v>21.7</v>
      </c>
      <c r="F2696" s="16">
        <v>28.17</v>
      </c>
      <c r="G2696" s="16">
        <v>2.3199999999999998</v>
      </c>
      <c r="H2696" s="16">
        <v>8.9600000000000009</v>
      </c>
      <c r="I2696" s="16">
        <v>314.24200000000002</v>
      </c>
      <c r="J2696" s="38">
        <v>2.2650000000000001</v>
      </c>
      <c r="K2696" s="16">
        <v>11.375999999999999</v>
      </c>
      <c r="L2696" s="16">
        <v>25.524999999999999</v>
      </c>
      <c r="M2696" s="120">
        <v>21.691159635288191</v>
      </c>
      <c r="N2696" s="16">
        <f t="shared" si="123"/>
        <v>1.9067475066181603</v>
      </c>
      <c r="O2696" s="16">
        <v>7.0940000000000003</v>
      </c>
      <c r="P2696" s="124">
        <f t="shared" si="125"/>
        <v>0.62359353023909991</v>
      </c>
      <c r="Q2696" s="16">
        <v>732.2</v>
      </c>
    </row>
    <row r="2697" spans="1:17" x14ac:dyDescent="0.2">
      <c r="A2697" s="39">
        <f t="shared" si="124"/>
        <v>44742</v>
      </c>
      <c r="B2697" s="16">
        <v>3.6829999999999998</v>
      </c>
      <c r="C2697" s="16">
        <v>95.03</v>
      </c>
      <c r="D2697" s="16">
        <v>24.617000000000001</v>
      </c>
      <c r="E2697" s="16">
        <v>22.01</v>
      </c>
      <c r="F2697" s="16">
        <v>28.82</v>
      </c>
      <c r="G2697" s="16">
        <v>2.7</v>
      </c>
      <c r="H2697" s="16">
        <v>10.09</v>
      </c>
      <c r="I2697" s="16">
        <v>331.36200000000002</v>
      </c>
      <c r="J2697" s="38">
        <v>3.5390000000000001</v>
      </c>
      <c r="K2697" s="16">
        <v>17.277999999999999</v>
      </c>
      <c r="L2697" s="16">
        <v>25.427</v>
      </c>
      <c r="M2697" s="120">
        <v>32.078603291668351</v>
      </c>
      <c r="N2697" s="16">
        <f t="shared" si="123"/>
        <v>1.8566155395108435</v>
      </c>
      <c r="O2697" s="16">
        <v>11.444000000000001</v>
      </c>
      <c r="P2697" s="124">
        <f t="shared" si="125"/>
        <v>0.66234517884014366</v>
      </c>
      <c r="Q2697" s="16">
        <v>730.92499999999995</v>
      </c>
    </row>
    <row r="2698" spans="1:17" x14ac:dyDescent="0.2">
      <c r="A2698" s="39">
        <f t="shared" si="124"/>
        <v>44743</v>
      </c>
      <c r="B2698" s="16">
        <v>6.9849999999999994</v>
      </c>
      <c r="C2698" s="16">
        <v>98.602999999999994</v>
      </c>
      <c r="D2698" s="16">
        <v>23.213999999999999</v>
      </c>
      <c r="E2698" s="16">
        <v>22.15</v>
      </c>
      <c r="F2698" s="16">
        <v>26.42</v>
      </c>
      <c r="G2698" s="16">
        <v>2.2549999999999999</v>
      </c>
      <c r="H2698" s="16">
        <v>8.66</v>
      </c>
      <c r="I2698" s="16">
        <v>204.066</v>
      </c>
      <c r="J2698" s="38">
        <v>1.8220000000000001</v>
      </c>
      <c r="K2698" s="16">
        <v>9.4420000000000002</v>
      </c>
      <c r="L2698" s="16">
        <v>25.547999999999998</v>
      </c>
      <c r="M2698" s="120">
        <v>18.544470527653623</v>
      </c>
      <c r="N2698" s="16">
        <f t="shared" si="123"/>
        <v>1.9640405134138554</v>
      </c>
      <c r="O2698" s="16">
        <v>5.9630000000000001</v>
      </c>
      <c r="P2698" s="124">
        <f t="shared" si="125"/>
        <v>0.63153992798135983</v>
      </c>
      <c r="Q2698" s="16">
        <v>729.57899999999995</v>
      </c>
    </row>
    <row r="2699" spans="1:17" x14ac:dyDescent="0.2">
      <c r="A2699" s="39">
        <f t="shared" si="124"/>
        <v>44744</v>
      </c>
      <c r="B2699" s="16">
        <v>1.778</v>
      </c>
      <c r="C2699" s="16">
        <v>93.974999999999994</v>
      </c>
      <c r="D2699" s="16">
        <v>23.943000000000001</v>
      </c>
      <c r="E2699" s="16">
        <v>21.88</v>
      </c>
      <c r="F2699" s="16">
        <v>27.83</v>
      </c>
      <c r="G2699" s="16">
        <v>2.1619999999999999</v>
      </c>
      <c r="H2699" s="16">
        <v>6.88</v>
      </c>
      <c r="I2699" s="16">
        <v>138.86099999999999</v>
      </c>
      <c r="J2699" s="38">
        <v>3.0609999999999999</v>
      </c>
      <c r="K2699" s="16">
        <v>15.292</v>
      </c>
      <c r="L2699" s="16">
        <v>25.542999999999999</v>
      </c>
      <c r="M2699" s="120">
        <v>28.982976602007763</v>
      </c>
      <c r="N2699" s="16">
        <f t="shared" ref="N2699:N2762" si="126">M2699/K2699</f>
        <v>1.8953032044211198</v>
      </c>
      <c r="O2699" s="16">
        <v>9.1880000000000006</v>
      </c>
      <c r="P2699" s="124">
        <f t="shared" si="125"/>
        <v>0.60083703897462726</v>
      </c>
      <c r="Q2699" s="16">
        <v>729.78300000000002</v>
      </c>
    </row>
    <row r="2700" spans="1:17" x14ac:dyDescent="0.2">
      <c r="A2700" s="39">
        <f t="shared" si="124"/>
        <v>44745</v>
      </c>
      <c r="B2700" s="16">
        <v>6.6040000000000001</v>
      </c>
      <c r="C2700" s="16">
        <v>94.343000000000004</v>
      </c>
      <c r="D2700" s="16">
        <v>24.527000000000001</v>
      </c>
      <c r="E2700" s="16">
        <v>22.29</v>
      </c>
      <c r="F2700" s="16">
        <v>30.4</v>
      </c>
      <c r="G2700" s="16">
        <v>3.0289999999999999</v>
      </c>
      <c r="H2700" s="16">
        <v>9.31</v>
      </c>
      <c r="I2700" s="16">
        <v>3.198</v>
      </c>
      <c r="J2700" s="38">
        <v>3.1219999999999999</v>
      </c>
      <c r="K2700" s="16">
        <v>14.252000000000001</v>
      </c>
      <c r="L2700" s="16">
        <v>25.507000000000001</v>
      </c>
      <c r="M2700" s="120">
        <v>26.363068479800102</v>
      </c>
      <c r="N2700" s="16">
        <f t="shared" si="126"/>
        <v>1.8497802750350898</v>
      </c>
      <c r="O2700" s="16">
        <v>9.0869999999999997</v>
      </c>
      <c r="P2700" s="124">
        <f t="shared" si="125"/>
        <v>0.63759472354757218</v>
      </c>
      <c r="Q2700" s="16">
        <v>730.74199999999996</v>
      </c>
    </row>
    <row r="2701" spans="1:17" x14ac:dyDescent="0.2">
      <c r="A2701" s="39">
        <f t="shared" si="124"/>
        <v>44746</v>
      </c>
      <c r="B2701" s="16">
        <v>7.8740000000000006</v>
      </c>
      <c r="C2701" s="16">
        <v>98.055999999999997</v>
      </c>
      <c r="D2701" s="16">
        <v>24.143000000000001</v>
      </c>
      <c r="E2701" s="16">
        <v>22.97</v>
      </c>
      <c r="F2701" s="16">
        <v>28.2</v>
      </c>
      <c r="G2701" s="16">
        <v>2.649</v>
      </c>
      <c r="H2701" s="16">
        <v>8.6</v>
      </c>
      <c r="I2701" s="16">
        <v>314.15100000000001</v>
      </c>
      <c r="J2701" s="38">
        <v>1.782</v>
      </c>
      <c r="K2701" s="16">
        <v>9.0289999999999999</v>
      </c>
      <c r="L2701" s="16">
        <v>25.489000000000001</v>
      </c>
      <c r="M2701" s="120">
        <v>17.527196569573192</v>
      </c>
      <c r="N2701" s="16">
        <f t="shared" si="126"/>
        <v>1.9412112714113625</v>
      </c>
      <c r="O2701" s="16">
        <v>5.5339999999999998</v>
      </c>
      <c r="P2701" s="124">
        <f t="shared" si="125"/>
        <v>0.61291394395835641</v>
      </c>
      <c r="Q2701" s="16">
        <v>730.96299999999997</v>
      </c>
    </row>
    <row r="2702" spans="1:17" x14ac:dyDescent="0.2">
      <c r="A2702" s="39">
        <f t="shared" si="124"/>
        <v>44747</v>
      </c>
      <c r="B2702" s="16">
        <v>29.972000000000001</v>
      </c>
      <c r="C2702" s="16">
        <v>98.301000000000002</v>
      </c>
      <c r="D2702" s="16">
        <v>23.715</v>
      </c>
      <c r="E2702" s="16">
        <v>20.88</v>
      </c>
      <c r="F2702" s="16">
        <v>27.62</v>
      </c>
      <c r="G2702" s="16">
        <v>2.0190000000000001</v>
      </c>
      <c r="H2702" s="16">
        <v>11.92</v>
      </c>
      <c r="I2702" s="16">
        <v>305.06700000000001</v>
      </c>
      <c r="J2702" s="38">
        <v>1.994</v>
      </c>
      <c r="K2702" s="16">
        <v>9.6950000000000003</v>
      </c>
      <c r="L2702" s="16">
        <v>25.515000000000001</v>
      </c>
      <c r="M2702" s="120">
        <v>18.715801787962228</v>
      </c>
      <c r="N2702" s="16">
        <f t="shared" si="126"/>
        <v>1.9304591839053356</v>
      </c>
      <c r="O2702" s="16">
        <v>6.5490000000000004</v>
      </c>
      <c r="P2702" s="124">
        <f t="shared" si="125"/>
        <v>0.67550283651366683</v>
      </c>
      <c r="Q2702" s="16">
        <v>730.82899999999995</v>
      </c>
    </row>
    <row r="2703" spans="1:17" x14ac:dyDescent="0.2">
      <c r="A2703" s="39">
        <f t="shared" si="124"/>
        <v>44748</v>
      </c>
      <c r="B2703" s="16">
        <v>2.4130000000000003</v>
      </c>
      <c r="C2703" s="16">
        <v>97.102000000000004</v>
      </c>
      <c r="D2703" s="16">
        <v>24.216000000000001</v>
      </c>
      <c r="E2703" s="16">
        <v>22.73</v>
      </c>
      <c r="F2703" s="16">
        <v>28.38</v>
      </c>
      <c r="G2703" s="16">
        <v>2.177</v>
      </c>
      <c r="H2703" s="16">
        <v>6.94</v>
      </c>
      <c r="I2703" s="16">
        <v>310.26499999999999</v>
      </c>
      <c r="J2703" s="38">
        <v>2.6389999999999998</v>
      </c>
      <c r="K2703" s="16">
        <v>12.853999999999999</v>
      </c>
      <c r="L2703" s="16">
        <v>25.5</v>
      </c>
      <c r="M2703" s="120">
        <v>23.886930008199361</v>
      </c>
      <c r="N2703" s="16">
        <f t="shared" si="126"/>
        <v>1.8583265915823373</v>
      </c>
      <c r="O2703" s="16">
        <v>8.7370000000000001</v>
      </c>
      <c r="P2703" s="124">
        <f t="shared" si="125"/>
        <v>0.67971059592344796</v>
      </c>
      <c r="Q2703" s="16">
        <v>730.45399999999995</v>
      </c>
    </row>
    <row r="2704" spans="1:17" x14ac:dyDescent="0.2">
      <c r="A2704" s="39">
        <f t="shared" si="124"/>
        <v>44749</v>
      </c>
      <c r="B2704" s="16">
        <v>6.8579999999999997</v>
      </c>
      <c r="C2704" s="16">
        <v>99.266000000000005</v>
      </c>
      <c r="D2704" s="16">
        <v>23.923999999999999</v>
      </c>
      <c r="E2704" s="16">
        <v>21.67</v>
      </c>
      <c r="F2704" s="16">
        <v>27.01</v>
      </c>
      <c r="G2704" s="16">
        <v>2.077</v>
      </c>
      <c r="H2704" s="16">
        <v>8.09</v>
      </c>
      <c r="I2704" s="16">
        <v>324.065</v>
      </c>
      <c r="J2704" s="38">
        <v>1.5469999999999999</v>
      </c>
      <c r="K2704" s="16">
        <v>7.952</v>
      </c>
      <c r="L2704" s="16">
        <v>25.498000000000001</v>
      </c>
      <c r="M2704" s="120">
        <v>15.617237497267597</v>
      </c>
      <c r="N2704" s="16">
        <f t="shared" si="126"/>
        <v>1.9639383170608145</v>
      </c>
      <c r="O2704" s="16">
        <v>5.0919999999999996</v>
      </c>
      <c r="P2704" s="124">
        <f t="shared" si="125"/>
        <v>0.6403420523138833</v>
      </c>
      <c r="Q2704" s="16">
        <v>730.09199999999998</v>
      </c>
    </row>
    <row r="2705" spans="1:17" x14ac:dyDescent="0.2">
      <c r="A2705" s="39">
        <f t="shared" si="124"/>
        <v>44750</v>
      </c>
      <c r="B2705" s="16">
        <v>42.417999999999999</v>
      </c>
      <c r="C2705" s="16">
        <v>97.25</v>
      </c>
      <c r="D2705" s="16">
        <v>24.09</v>
      </c>
      <c r="E2705" s="16">
        <v>21.29</v>
      </c>
      <c r="F2705" s="16">
        <v>30.16</v>
      </c>
      <c r="G2705" s="16">
        <v>2.508</v>
      </c>
      <c r="H2705" s="16">
        <v>8.84</v>
      </c>
      <c r="I2705" s="16">
        <v>337.29599999999999</v>
      </c>
      <c r="J2705" s="38">
        <v>1.9370000000000001</v>
      </c>
      <c r="K2705" s="16">
        <v>9.2940000000000005</v>
      </c>
      <c r="L2705" s="16">
        <v>25.491</v>
      </c>
      <c r="M2705" s="120">
        <v>17.61938540202366</v>
      </c>
      <c r="N2705" s="16">
        <f t="shared" si="126"/>
        <v>1.8957806544032343</v>
      </c>
      <c r="O2705" s="16">
        <v>5.4379999999999997</v>
      </c>
      <c r="P2705" s="124">
        <f t="shared" si="125"/>
        <v>0.58510867226167418</v>
      </c>
      <c r="Q2705" s="16">
        <v>730.55399999999997</v>
      </c>
    </row>
    <row r="2706" spans="1:17" x14ac:dyDescent="0.2">
      <c r="A2706" s="39">
        <f t="shared" si="124"/>
        <v>44751</v>
      </c>
      <c r="B2706" s="16">
        <v>24.638000000000002</v>
      </c>
      <c r="C2706" s="16">
        <v>98.573999999999998</v>
      </c>
      <c r="D2706" s="16">
        <v>24.242999999999999</v>
      </c>
      <c r="E2706" s="16">
        <v>22.9</v>
      </c>
      <c r="F2706" s="16">
        <v>29.16</v>
      </c>
      <c r="G2706" s="16">
        <v>2.0489999999999999</v>
      </c>
      <c r="H2706" s="16">
        <v>8.39</v>
      </c>
      <c r="I2706" s="16">
        <v>319.42899999999997</v>
      </c>
      <c r="J2706" s="38">
        <v>1.8580000000000001</v>
      </c>
      <c r="K2706" s="16">
        <v>9.0410000000000004</v>
      </c>
      <c r="L2706" s="16">
        <v>25.431999999999999</v>
      </c>
      <c r="M2706" s="120">
        <v>16.993157981591608</v>
      </c>
      <c r="N2706" s="16">
        <f t="shared" si="126"/>
        <v>1.8795661963932759</v>
      </c>
      <c r="O2706" s="16">
        <v>6.3719999999999999</v>
      </c>
      <c r="P2706" s="124">
        <f t="shared" si="125"/>
        <v>0.70478929321977657</v>
      </c>
      <c r="Q2706" s="16">
        <v>731.36699999999996</v>
      </c>
    </row>
    <row r="2707" spans="1:17" x14ac:dyDescent="0.2">
      <c r="A2707" s="39">
        <f t="shared" si="124"/>
        <v>44752</v>
      </c>
      <c r="B2707" s="16">
        <v>5.8419999999999996</v>
      </c>
      <c r="C2707" s="16">
        <v>99.39</v>
      </c>
      <c r="D2707" s="16">
        <v>23.67</v>
      </c>
      <c r="E2707" s="16">
        <v>22.83</v>
      </c>
      <c r="F2707" s="16">
        <v>25.47</v>
      </c>
      <c r="G2707" s="16">
        <v>1.8939999999999999</v>
      </c>
      <c r="H2707" s="16">
        <v>5.65</v>
      </c>
      <c r="I2707" s="16">
        <v>288.399</v>
      </c>
      <c r="J2707" s="38">
        <v>1.1599999999999999</v>
      </c>
      <c r="K2707" s="16">
        <v>5.9</v>
      </c>
      <c r="L2707" s="16">
        <v>25.536000000000001</v>
      </c>
      <c r="M2707" s="120">
        <v>11.456212032586635</v>
      </c>
      <c r="N2707" s="16">
        <f t="shared" si="126"/>
        <v>1.9417308529807853</v>
      </c>
      <c r="O2707" s="16">
        <v>3.7970000000000002</v>
      </c>
      <c r="P2707" s="124">
        <f t="shared" si="125"/>
        <v>0.64355932203389832</v>
      </c>
      <c r="Q2707" s="16">
        <v>731.40800000000002</v>
      </c>
    </row>
    <row r="2708" spans="1:17" x14ac:dyDescent="0.2">
      <c r="A2708" s="39">
        <f t="shared" si="124"/>
        <v>44753</v>
      </c>
      <c r="B2708" s="16">
        <v>0.38100000000000001</v>
      </c>
      <c r="C2708" s="16">
        <v>95.119</v>
      </c>
      <c r="D2708" s="16">
        <v>24.693999999999999</v>
      </c>
      <c r="E2708" s="16">
        <v>22.9</v>
      </c>
      <c r="F2708" s="16">
        <v>29.82</v>
      </c>
      <c r="G2708" s="16">
        <v>1.7909999999999999</v>
      </c>
      <c r="H2708" s="16">
        <v>5.45</v>
      </c>
      <c r="I2708" s="16">
        <v>295.37099999999998</v>
      </c>
      <c r="J2708" s="38">
        <v>2.93</v>
      </c>
      <c r="K2708" s="16">
        <v>13.645</v>
      </c>
      <c r="L2708" s="16">
        <v>25.495999999999999</v>
      </c>
      <c r="M2708" s="120">
        <v>25.88855951277295</v>
      </c>
      <c r="N2708" s="16">
        <f t="shared" si="126"/>
        <v>1.8972927455311801</v>
      </c>
      <c r="O2708" s="16">
        <v>8.7360000000000007</v>
      </c>
      <c r="P2708" s="124">
        <f t="shared" si="125"/>
        <v>0.6402345181385124</v>
      </c>
      <c r="Q2708" s="16">
        <v>730.71299999999997</v>
      </c>
    </row>
    <row r="2709" spans="1:17" x14ac:dyDescent="0.2">
      <c r="A2709" s="39">
        <f t="shared" si="124"/>
        <v>44754</v>
      </c>
      <c r="B2709" s="16">
        <v>42.290999999999997</v>
      </c>
      <c r="C2709" s="16">
        <v>96.391000000000005</v>
      </c>
      <c r="D2709" s="16">
        <v>23.734000000000002</v>
      </c>
      <c r="E2709" s="16">
        <v>21.88</v>
      </c>
      <c r="F2709" s="16">
        <v>28.55</v>
      </c>
      <c r="G2709" s="16">
        <v>1.5629999999999999</v>
      </c>
      <c r="H2709" s="16">
        <v>6.04</v>
      </c>
      <c r="I2709" s="16">
        <v>70.332999999999998</v>
      </c>
      <c r="J2709" s="38">
        <v>2.2599999999999998</v>
      </c>
      <c r="K2709" s="16">
        <v>10.599</v>
      </c>
      <c r="L2709" s="16">
        <v>25.562999999999999</v>
      </c>
      <c r="M2709" s="120">
        <v>20.23618312313646</v>
      </c>
      <c r="N2709" s="16">
        <f t="shared" si="126"/>
        <v>1.9092539978428587</v>
      </c>
      <c r="O2709" s="16">
        <v>6.4450000000000003</v>
      </c>
      <c r="P2709" s="124">
        <f t="shared" si="125"/>
        <v>0.60807623360694407</v>
      </c>
      <c r="Q2709" s="16">
        <v>730.93299999999999</v>
      </c>
    </row>
    <row r="2710" spans="1:17" x14ac:dyDescent="0.2">
      <c r="A2710" s="39">
        <f t="shared" ref="A2710:A2773" si="127">A2709+1</f>
        <v>44755</v>
      </c>
      <c r="B2710" s="16">
        <v>3.6829999999999998</v>
      </c>
      <c r="C2710" s="16">
        <v>96.688999999999993</v>
      </c>
      <c r="D2710" s="16">
        <v>24.053999999999998</v>
      </c>
      <c r="E2710" s="16">
        <v>22.42</v>
      </c>
      <c r="F2710" s="16">
        <v>28.21</v>
      </c>
      <c r="G2710" s="16">
        <v>1.282</v>
      </c>
      <c r="H2710" s="16">
        <v>6.94</v>
      </c>
      <c r="I2710" s="16">
        <v>293.33300000000003</v>
      </c>
      <c r="J2710" s="38">
        <v>2.444</v>
      </c>
      <c r="K2710" s="16">
        <v>11.51</v>
      </c>
      <c r="L2710" s="16">
        <v>25.535</v>
      </c>
      <c r="M2710" s="120">
        <v>21.838212487050793</v>
      </c>
      <c r="N2710" s="16">
        <f t="shared" si="126"/>
        <v>1.8973251509166631</v>
      </c>
      <c r="O2710" s="16">
        <v>7.2610000000000001</v>
      </c>
      <c r="P2710" s="124">
        <f t="shared" si="125"/>
        <v>0.63084274543874896</v>
      </c>
      <c r="Q2710" s="16">
        <v>731.40800000000002</v>
      </c>
    </row>
    <row r="2711" spans="1:17" x14ac:dyDescent="0.2">
      <c r="A2711" s="39">
        <f t="shared" si="127"/>
        <v>44756</v>
      </c>
      <c r="B2711" s="16">
        <v>0.254</v>
      </c>
      <c r="C2711" s="16">
        <v>96.146000000000001</v>
      </c>
      <c r="D2711" s="16">
        <v>24.324999999999999</v>
      </c>
      <c r="E2711" s="16">
        <v>22.56</v>
      </c>
      <c r="F2711" s="16">
        <v>27.66</v>
      </c>
      <c r="G2711" s="16">
        <v>2.63</v>
      </c>
      <c r="H2711" s="16">
        <v>7.45</v>
      </c>
      <c r="I2711" s="16">
        <v>326.75</v>
      </c>
      <c r="J2711" s="38">
        <v>3.407</v>
      </c>
      <c r="K2711" s="16">
        <v>16.994</v>
      </c>
      <c r="L2711" s="16">
        <v>25.568999999999999</v>
      </c>
      <c r="M2711" s="120">
        <v>30.86632446494621</v>
      </c>
      <c r="N2711" s="16">
        <f t="shared" si="126"/>
        <v>1.8163071945949283</v>
      </c>
      <c r="O2711" s="16">
        <v>11.205</v>
      </c>
      <c r="P2711" s="124">
        <f t="shared" si="125"/>
        <v>0.65935035895021776</v>
      </c>
      <c r="Q2711" s="16">
        <v>731.95399999999995</v>
      </c>
    </row>
    <row r="2712" spans="1:17" x14ac:dyDescent="0.2">
      <c r="A2712" s="39">
        <f t="shared" si="127"/>
        <v>44757</v>
      </c>
      <c r="B2712" s="16">
        <v>0.50800000000000001</v>
      </c>
      <c r="C2712" s="16">
        <v>90.206999999999994</v>
      </c>
      <c r="D2712" s="16">
        <v>25.399000000000001</v>
      </c>
      <c r="E2712" s="16">
        <v>23.07</v>
      </c>
      <c r="F2712" s="16">
        <v>30.84</v>
      </c>
      <c r="G2712" s="16">
        <v>2.2890000000000001</v>
      </c>
      <c r="H2712" s="16">
        <v>7.29</v>
      </c>
      <c r="I2712" s="16">
        <v>14.922000000000001</v>
      </c>
      <c r="J2712" s="38">
        <v>4.2050000000000001</v>
      </c>
      <c r="K2712" s="16">
        <v>19.088999999999999</v>
      </c>
      <c r="L2712" s="16">
        <v>25.51</v>
      </c>
      <c r="M2712" s="120">
        <v>34.541695358676762</v>
      </c>
      <c r="N2712" s="16">
        <f t="shared" si="126"/>
        <v>1.809507850525264</v>
      </c>
      <c r="O2712" s="16">
        <v>11.247</v>
      </c>
      <c r="P2712" s="124">
        <f t="shared" si="125"/>
        <v>0.5891874901775892</v>
      </c>
      <c r="Q2712" s="16">
        <v>731.7</v>
      </c>
    </row>
    <row r="2713" spans="1:17" x14ac:dyDescent="0.2">
      <c r="A2713" s="39">
        <f t="shared" si="127"/>
        <v>44758</v>
      </c>
      <c r="B2713" s="16">
        <v>13.843</v>
      </c>
      <c r="C2713" s="16">
        <v>91.540999999999997</v>
      </c>
      <c r="D2713" s="16">
        <v>24.532</v>
      </c>
      <c r="E2713" s="16">
        <v>22.59</v>
      </c>
      <c r="F2713" s="16">
        <v>27.93</v>
      </c>
      <c r="G2713" s="16">
        <v>3.5459999999999998</v>
      </c>
      <c r="H2713" s="16">
        <v>10.09</v>
      </c>
      <c r="I2713" s="16">
        <v>347.399</v>
      </c>
      <c r="J2713" s="38">
        <v>3.7</v>
      </c>
      <c r="K2713" s="16">
        <v>17.614000000000001</v>
      </c>
      <c r="L2713" s="16">
        <v>25.655000000000001</v>
      </c>
      <c r="M2713" s="120">
        <v>31.883252822904993</v>
      </c>
      <c r="N2713" s="16">
        <f t="shared" si="126"/>
        <v>1.8101085967358346</v>
      </c>
      <c r="O2713" s="16">
        <v>9.5719999999999992</v>
      </c>
      <c r="P2713" s="124">
        <f t="shared" si="125"/>
        <v>0.5434313614170545</v>
      </c>
      <c r="Q2713" s="16">
        <v>730.91700000000003</v>
      </c>
    </row>
    <row r="2714" spans="1:17" x14ac:dyDescent="0.2">
      <c r="A2714" s="39">
        <f t="shared" si="127"/>
        <v>44759</v>
      </c>
      <c r="B2714" s="16">
        <v>1.778</v>
      </c>
      <c r="C2714" s="16">
        <v>94.71</v>
      </c>
      <c r="D2714" s="16">
        <v>24.933</v>
      </c>
      <c r="E2714" s="16">
        <v>22.9</v>
      </c>
      <c r="F2714" s="16">
        <v>29.54</v>
      </c>
      <c r="G2714" s="16">
        <v>2.617</v>
      </c>
      <c r="H2714" s="16">
        <v>8.92</v>
      </c>
      <c r="I2714" s="16">
        <v>343.46699999999998</v>
      </c>
      <c r="J2714" s="38">
        <v>2.718</v>
      </c>
      <c r="K2714" s="16">
        <v>12.385999999999999</v>
      </c>
      <c r="L2714" s="16">
        <v>25.558</v>
      </c>
      <c r="M2714" s="120">
        <v>23.098270530591225</v>
      </c>
      <c r="N2714" s="16">
        <f t="shared" si="126"/>
        <v>1.8648692500073654</v>
      </c>
      <c r="O2714" s="16">
        <v>7.0030000000000001</v>
      </c>
      <c r="P2714" s="124">
        <f t="shared" si="125"/>
        <v>0.56539641530760543</v>
      </c>
      <c r="Q2714" s="16">
        <v>730.30799999999999</v>
      </c>
    </row>
    <row r="2715" spans="1:17" x14ac:dyDescent="0.2">
      <c r="A2715" s="39">
        <f t="shared" si="127"/>
        <v>44760</v>
      </c>
      <c r="B2715" s="16">
        <v>0.88900000000000001</v>
      </c>
      <c r="C2715" s="16">
        <v>98.028000000000006</v>
      </c>
      <c r="D2715" s="16">
        <v>24.382000000000001</v>
      </c>
      <c r="E2715" s="16">
        <v>22.77</v>
      </c>
      <c r="F2715" s="16">
        <v>28.31</v>
      </c>
      <c r="G2715" s="16">
        <v>1.9059999999999999</v>
      </c>
      <c r="H2715" s="16">
        <v>6.8</v>
      </c>
      <c r="I2715" s="16">
        <v>314.19799999999998</v>
      </c>
      <c r="J2715" s="38">
        <v>1.99</v>
      </c>
      <c r="K2715" s="16">
        <v>9.5579999999999998</v>
      </c>
      <c r="L2715" s="16">
        <v>25.579000000000001</v>
      </c>
      <c r="M2715" s="120">
        <v>18.078687963698162</v>
      </c>
      <c r="N2715" s="16">
        <f t="shared" si="126"/>
        <v>1.8914718522387699</v>
      </c>
      <c r="O2715" s="16">
        <v>5.9870000000000001</v>
      </c>
      <c r="P2715" s="124">
        <f t="shared" si="125"/>
        <v>0.62638627327892871</v>
      </c>
      <c r="Q2715" s="16">
        <v>730.54200000000003</v>
      </c>
    </row>
    <row r="2716" spans="1:17" x14ac:dyDescent="0.2">
      <c r="A2716" s="39">
        <f t="shared" si="127"/>
        <v>44761</v>
      </c>
      <c r="B2716" s="16">
        <v>12.446</v>
      </c>
      <c r="C2716" s="16">
        <v>95.361000000000004</v>
      </c>
      <c r="D2716" s="16">
        <v>25.042000000000002</v>
      </c>
      <c r="E2716" s="16">
        <v>23.21</v>
      </c>
      <c r="F2716" s="16">
        <v>30.19</v>
      </c>
      <c r="G2716" s="16">
        <v>2.1150000000000002</v>
      </c>
      <c r="H2716" s="16">
        <v>9.43</v>
      </c>
      <c r="I2716" s="16">
        <v>0.23400000000000001</v>
      </c>
      <c r="J2716" s="38">
        <v>3.117</v>
      </c>
      <c r="K2716" s="16">
        <v>14.61</v>
      </c>
      <c r="L2716" s="16">
        <v>25.55</v>
      </c>
      <c r="M2716" s="120">
        <v>26.826863843056071</v>
      </c>
      <c r="N2716" s="16">
        <f t="shared" si="126"/>
        <v>1.8361987572249194</v>
      </c>
      <c r="O2716" s="16">
        <v>8.69</v>
      </c>
      <c r="P2716" s="124">
        <f t="shared" si="125"/>
        <v>0.59479808350444896</v>
      </c>
      <c r="Q2716" s="16">
        <v>730.50800000000004</v>
      </c>
    </row>
    <row r="2717" spans="1:17" x14ac:dyDescent="0.2">
      <c r="A2717" s="39">
        <f t="shared" si="127"/>
        <v>44762</v>
      </c>
      <c r="B2717" s="16">
        <v>34.670999999999999</v>
      </c>
      <c r="C2717" s="16">
        <v>97.605999999999995</v>
      </c>
      <c r="D2717" s="16">
        <v>24.297999999999998</v>
      </c>
      <c r="E2717" s="16">
        <v>21.6</v>
      </c>
      <c r="F2717" s="16">
        <v>29.06</v>
      </c>
      <c r="G2717" s="16">
        <v>1.536</v>
      </c>
      <c r="H2717" s="16">
        <v>8.2100000000000009</v>
      </c>
      <c r="I2717" s="16">
        <v>276.71899999999999</v>
      </c>
      <c r="J2717" s="38">
        <v>2.1859999999999999</v>
      </c>
      <c r="K2717" s="16">
        <v>10.102</v>
      </c>
      <c r="L2717" s="16">
        <v>25.550999999999998</v>
      </c>
      <c r="M2717" s="120">
        <v>18.807213020138981</v>
      </c>
      <c r="N2717" s="16">
        <f t="shared" si="126"/>
        <v>1.8617316392931083</v>
      </c>
      <c r="O2717" s="16">
        <v>6.7430000000000003</v>
      </c>
      <c r="P2717" s="124">
        <f t="shared" si="125"/>
        <v>0.66749158582458923</v>
      </c>
      <c r="Q2717" s="16">
        <v>730.10799999999995</v>
      </c>
    </row>
    <row r="2718" spans="1:17" x14ac:dyDescent="0.2">
      <c r="A2718" s="39">
        <f t="shared" si="127"/>
        <v>44763</v>
      </c>
      <c r="B2718" s="16">
        <v>2.6669999999999998</v>
      </c>
      <c r="C2718" s="16">
        <v>96.834999999999994</v>
      </c>
      <c r="D2718" s="16">
        <v>23.841000000000001</v>
      </c>
      <c r="E2718" s="16">
        <v>21.4</v>
      </c>
      <c r="F2718" s="16">
        <v>27.21</v>
      </c>
      <c r="G2718" s="16">
        <v>1.5740000000000001</v>
      </c>
      <c r="H2718" s="16">
        <v>6.96</v>
      </c>
      <c r="I2718" s="16">
        <v>256.03500000000003</v>
      </c>
      <c r="J2718" s="38">
        <v>1.9450000000000001</v>
      </c>
      <c r="K2718" s="16">
        <v>9.2609999999999992</v>
      </c>
      <c r="L2718" s="16">
        <v>25.716000000000001</v>
      </c>
      <c r="M2718" s="120">
        <v>17.949260718139772</v>
      </c>
      <c r="N2718" s="16">
        <f t="shared" si="126"/>
        <v>1.9381557842716526</v>
      </c>
      <c r="O2718" s="16">
        <v>5.694</v>
      </c>
      <c r="P2718" s="124">
        <f t="shared" si="125"/>
        <v>0.61483641075477813</v>
      </c>
      <c r="Q2718" s="16">
        <v>730.28800000000001</v>
      </c>
    </row>
    <row r="2719" spans="1:17" x14ac:dyDescent="0.2">
      <c r="A2719" s="39">
        <f t="shared" si="127"/>
        <v>44764</v>
      </c>
      <c r="B2719" s="16">
        <v>6.9849999999999994</v>
      </c>
      <c r="C2719" s="16">
        <v>98.447999999999993</v>
      </c>
      <c r="D2719" s="16">
        <v>23.605</v>
      </c>
      <c r="E2719" s="16">
        <v>22.22</v>
      </c>
      <c r="F2719" s="16">
        <v>26.8</v>
      </c>
      <c r="G2719" s="16">
        <v>1.29</v>
      </c>
      <c r="H2719" s="16">
        <v>5.16</v>
      </c>
      <c r="I2719" s="16">
        <v>273.36200000000002</v>
      </c>
      <c r="J2719" s="38">
        <v>1.42</v>
      </c>
      <c r="K2719" s="16">
        <v>7.0090000000000003</v>
      </c>
      <c r="L2719" s="16">
        <v>25.716000000000001</v>
      </c>
      <c r="M2719" s="120">
        <v>13.359086302398378</v>
      </c>
      <c r="N2719" s="16">
        <f t="shared" si="126"/>
        <v>1.9059903413323409</v>
      </c>
      <c r="O2719" s="16">
        <v>4.1189999999999998</v>
      </c>
      <c r="P2719" s="124">
        <f t="shared" si="125"/>
        <v>0.58767299186759869</v>
      </c>
      <c r="Q2719" s="16">
        <v>731.08799999999997</v>
      </c>
    </row>
    <row r="2720" spans="1:17" x14ac:dyDescent="0.2">
      <c r="A2720" s="39">
        <f t="shared" si="127"/>
        <v>44765</v>
      </c>
      <c r="B2720" s="16">
        <v>12.573</v>
      </c>
      <c r="C2720" s="16">
        <v>97.994</v>
      </c>
      <c r="D2720" s="16">
        <v>23.408000000000001</v>
      </c>
      <c r="E2720" s="16">
        <v>21.74</v>
      </c>
      <c r="F2720" s="16">
        <v>27.66</v>
      </c>
      <c r="G2720" s="16">
        <v>2.2869999999999999</v>
      </c>
      <c r="H2720" s="16">
        <v>7.64</v>
      </c>
      <c r="I2720" s="16">
        <v>318.18099999999998</v>
      </c>
      <c r="J2720" s="38">
        <v>1.8280000000000001</v>
      </c>
      <c r="K2720" s="16">
        <v>8.8140000000000001</v>
      </c>
      <c r="L2720" s="16">
        <v>25.745999999999999</v>
      </c>
      <c r="M2720" s="120">
        <v>16.644447458845505</v>
      </c>
      <c r="N2720" s="16">
        <f t="shared" si="126"/>
        <v>1.8884101950131047</v>
      </c>
      <c r="O2720" s="16">
        <v>5.5140000000000002</v>
      </c>
      <c r="P2720" s="124">
        <f t="shared" si="125"/>
        <v>0.62559564329475836</v>
      </c>
      <c r="Q2720" s="16">
        <v>731.22500000000002</v>
      </c>
    </row>
    <row r="2721" spans="1:17" x14ac:dyDescent="0.2">
      <c r="A2721" s="39">
        <f t="shared" si="127"/>
        <v>44766</v>
      </c>
      <c r="B2721" s="16">
        <v>5.2069999999999999</v>
      </c>
      <c r="C2721" s="16">
        <v>97.144999999999996</v>
      </c>
      <c r="D2721" s="16">
        <v>23.972000000000001</v>
      </c>
      <c r="E2721" s="16">
        <v>22.39</v>
      </c>
      <c r="F2721" s="16">
        <v>28.38</v>
      </c>
      <c r="G2721" s="16">
        <v>1.9390000000000001</v>
      </c>
      <c r="H2721" s="16">
        <v>8.39</v>
      </c>
      <c r="I2721" s="16">
        <v>297.31700000000001</v>
      </c>
      <c r="J2721" s="38">
        <v>3.097</v>
      </c>
      <c r="K2721" s="16">
        <v>15.63</v>
      </c>
      <c r="L2721" s="16">
        <v>25.722999999999999</v>
      </c>
      <c r="M2721" s="120">
        <v>28.266029149642261</v>
      </c>
      <c r="N2721" s="16">
        <f t="shared" si="126"/>
        <v>1.8084471624851093</v>
      </c>
      <c r="O2721" s="16">
        <v>10.762</v>
      </c>
      <c r="P2721" s="124">
        <f t="shared" si="125"/>
        <v>0.68854766474728091</v>
      </c>
      <c r="Q2721" s="16">
        <v>731.05</v>
      </c>
    </row>
    <row r="2722" spans="1:17" x14ac:dyDescent="0.2">
      <c r="A2722" s="39">
        <f t="shared" si="127"/>
        <v>44767</v>
      </c>
      <c r="B2722" s="16">
        <v>26.797000000000001</v>
      </c>
      <c r="C2722" s="16">
        <v>96.147999999999996</v>
      </c>
      <c r="D2722" s="16">
        <v>23.433</v>
      </c>
      <c r="E2722" s="16">
        <v>21.46</v>
      </c>
      <c r="F2722" s="16">
        <v>28</v>
      </c>
      <c r="G2722" s="16">
        <v>2.2909999999999999</v>
      </c>
      <c r="H2722" s="16">
        <v>7.7</v>
      </c>
      <c r="I2722" s="16">
        <v>328.94099999999997</v>
      </c>
      <c r="J2722" s="38">
        <v>2.448</v>
      </c>
      <c r="K2722" s="16">
        <v>11.519</v>
      </c>
      <c r="L2722" s="16">
        <v>25.82</v>
      </c>
      <c r="M2722" s="120">
        <v>21.307975500407377</v>
      </c>
      <c r="N2722" s="16">
        <f t="shared" si="126"/>
        <v>1.8498112249680854</v>
      </c>
      <c r="O2722" s="16">
        <v>6.9080000000000004</v>
      </c>
      <c r="P2722" s="124">
        <f t="shared" si="125"/>
        <v>0.59970483548919185</v>
      </c>
      <c r="Q2722" s="16">
        <v>731.31299999999999</v>
      </c>
    </row>
    <row r="2723" spans="1:17" x14ac:dyDescent="0.2">
      <c r="A2723" s="39">
        <f t="shared" si="127"/>
        <v>44768</v>
      </c>
      <c r="B2723" s="16">
        <v>7.6199999999999992</v>
      </c>
      <c r="C2723" s="16">
        <v>96.950999999999993</v>
      </c>
      <c r="D2723" s="16">
        <v>23.504999999999999</v>
      </c>
      <c r="E2723" s="16">
        <v>22.01</v>
      </c>
      <c r="F2723" s="16">
        <v>29.71</v>
      </c>
      <c r="G2723" s="16">
        <v>1.73</v>
      </c>
      <c r="H2723" s="16">
        <v>7.23</v>
      </c>
      <c r="I2723" s="16">
        <v>288.47899999999998</v>
      </c>
      <c r="J2723" s="38">
        <v>2.6560000000000001</v>
      </c>
      <c r="K2723" s="16">
        <v>12.744999999999999</v>
      </c>
      <c r="L2723" s="16">
        <v>25.82</v>
      </c>
      <c r="M2723" s="120">
        <v>23.210936170249528</v>
      </c>
      <c r="N2723" s="16">
        <f t="shared" si="126"/>
        <v>1.8211797701255026</v>
      </c>
      <c r="O2723" s="16">
        <v>8.2059999999999995</v>
      </c>
      <c r="P2723" s="124">
        <f t="shared" si="125"/>
        <v>0.64386033738721071</v>
      </c>
      <c r="Q2723" s="16">
        <v>731.88800000000003</v>
      </c>
    </row>
    <row r="2724" spans="1:17" x14ac:dyDescent="0.2">
      <c r="A2724" s="39">
        <f t="shared" si="127"/>
        <v>44769</v>
      </c>
      <c r="B2724" s="16">
        <v>15.113</v>
      </c>
      <c r="C2724" s="16">
        <v>98.875</v>
      </c>
      <c r="D2724" s="16">
        <v>23.231000000000002</v>
      </c>
      <c r="E2724" s="16">
        <v>22.22</v>
      </c>
      <c r="F2724" s="16">
        <v>27.32</v>
      </c>
      <c r="G2724" s="16">
        <v>1.9890000000000001</v>
      </c>
      <c r="H2724" s="16">
        <v>7.98</v>
      </c>
      <c r="I2724" s="16">
        <v>310.74</v>
      </c>
      <c r="J2724" s="38">
        <v>1.5609999999999999</v>
      </c>
      <c r="K2724" s="16">
        <v>7.9870000000000001</v>
      </c>
      <c r="L2724" s="16">
        <v>25.844000000000001</v>
      </c>
      <c r="M2724" s="120">
        <v>14.695608372854146</v>
      </c>
      <c r="N2724" s="16">
        <f t="shared" si="126"/>
        <v>1.8399409506515769</v>
      </c>
      <c r="O2724" s="16">
        <v>4.4930000000000003</v>
      </c>
      <c r="P2724" s="124">
        <f t="shared" si="125"/>
        <v>0.56253912607987988</v>
      </c>
      <c r="Q2724" s="16">
        <v>732.00400000000002</v>
      </c>
    </row>
    <row r="2725" spans="1:17" x14ac:dyDescent="0.2">
      <c r="A2725" s="39">
        <f t="shared" si="127"/>
        <v>44770</v>
      </c>
      <c r="B2725" s="16">
        <v>42.417999999999999</v>
      </c>
      <c r="C2725" s="16">
        <v>98.787000000000006</v>
      </c>
      <c r="D2725" s="16">
        <v>23.103999999999999</v>
      </c>
      <c r="E2725" s="16">
        <v>20.78</v>
      </c>
      <c r="F2725" s="16">
        <v>26.97</v>
      </c>
      <c r="G2725" s="16">
        <v>2.0630000000000002</v>
      </c>
      <c r="H2725" s="16">
        <v>7.43</v>
      </c>
      <c r="I2725" s="16">
        <v>297.072</v>
      </c>
      <c r="J2725" s="38">
        <v>1.488</v>
      </c>
      <c r="K2725" s="16">
        <v>7.0890000000000004</v>
      </c>
      <c r="L2725" s="16">
        <v>25.850999999999999</v>
      </c>
      <c r="M2725" s="120">
        <v>13.309665485002249</v>
      </c>
      <c r="N2725" s="16">
        <f t="shared" si="126"/>
        <v>1.8775095902105019</v>
      </c>
      <c r="O2725" s="16">
        <v>4.7039999999999997</v>
      </c>
      <c r="P2725" s="124">
        <f t="shared" si="125"/>
        <v>0.66356326703343205</v>
      </c>
      <c r="Q2725" s="16">
        <v>731.51700000000005</v>
      </c>
    </row>
    <row r="2726" spans="1:17" x14ac:dyDescent="0.2">
      <c r="A2726" s="39">
        <f t="shared" si="127"/>
        <v>44771</v>
      </c>
      <c r="B2726" s="16">
        <v>1.143</v>
      </c>
      <c r="C2726" s="16">
        <v>95.906999999999996</v>
      </c>
      <c r="D2726" s="16">
        <v>23.966999999999999</v>
      </c>
      <c r="E2726" s="16">
        <v>21.6</v>
      </c>
      <c r="F2726" s="16">
        <v>27.9</v>
      </c>
      <c r="G2726" s="16">
        <v>2.302</v>
      </c>
      <c r="H2726" s="16">
        <v>8.19</v>
      </c>
      <c r="I2726" s="16">
        <v>337.63</v>
      </c>
      <c r="J2726" s="38">
        <v>3.5049999999999999</v>
      </c>
      <c r="K2726" s="16">
        <v>17.483000000000001</v>
      </c>
      <c r="L2726" s="16">
        <v>25.826000000000001</v>
      </c>
      <c r="M2726" s="120">
        <v>30.990222108558179</v>
      </c>
      <c r="N2726" s="16">
        <f t="shared" si="126"/>
        <v>1.7725917810763701</v>
      </c>
      <c r="O2726" s="16">
        <v>11.111000000000001</v>
      </c>
      <c r="P2726" s="124">
        <f t="shared" si="125"/>
        <v>0.63553165932620259</v>
      </c>
      <c r="Q2726" s="16">
        <v>730.80399999999997</v>
      </c>
    </row>
    <row r="2727" spans="1:17" x14ac:dyDescent="0.2">
      <c r="A2727" s="39">
        <f t="shared" si="127"/>
        <v>44772</v>
      </c>
      <c r="B2727" s="16">
        <v>10.286999999999999</v>
      </c>
      <c r="C2727" s="16">
        <v>94.923000000000002</v>
      </c>
      <c r="D2727" s="16">
        <v>25.088999999999999</v>
      </c>
      <c r="E2727" s="16">
        <v>22.83</v>
      </c>
      <c r="F2727" s="16">
        <v>28.34</v>
      </c>
      <c r="G2727" s="16">
        <v>2.1579999999999999</v>
      </c>
      <c r="H2727" s="16">
        <v>6.82</v>
      </c>
      <c r="I2727" s="16">
        <v>351.94799999999998</v>
      </c>
      <c r="J2727" s="38">
        <v>2.7010000000000001</v>
      </c>
      <c r="K2727" s="16">
        <v>12.938000000000001</v>
      </c>
      <c r="L2727" s="16">
        <v>25.725000000000001</v>
      </c>
      <c r="M2727" s="120">
        <v>23.854443596764145</v>
      </c>
      <c r="N2727" s="16">
        <f t="shared" si="126"/>
        <v>1.8437504712292583</v>
      </c>
      <c r="O2727" s="16">
        <v>7.6470000000000002</v>
      </c>
      <c r="P2727" s="124">
        <f t="shared" ref="P2727:P2790" si="128">O2727/K2727</f>
        <v>0.59104962127067551</v>
      </c>
      <c r="Q2727" s="16">
        <v>730.596</v>
      </c>
    </row>
    <row r="2728" spans="1:17" x14ac:dyDescent="0.2">
      <c r="A2728" s="39">
        <f t="shared" si="127"/>
        <v>44773</v>
      </c>
      <c r="B2728" s="16">
        <v>0</v>
      </c>
      <c r="C2728" s="16">
        <v>86.301000000000002</v>
      </c>
      <c r="D2728" s="16">
        <v>26.062999999999999</v>
      </c>
      <c r="E2728" s="16">
        <v>23.28</v>
      </c>
      <c r="F2728" s="16">
        <v>31.66</v>
      </c>
      <c r="G2728" s="16">
        <v>2.5979999999999999</v>
      </c>
      <c r="H2728" s="16">
        <v>8.06</v>
      </c>
      <c r="I2728" s="16">
        <v>21.472999999999999</v>
      </c>
      <c r="J2728" s="38">
        <v>5.4779999999999998</v>
      </c>
      <c r="K2728" s="16">
        <v>23.916</v>
      </c>
      <c r="L2728" s="16">
        <v>25.893999999999998</v>
      </c>
      <c r="M2728" s="120">
        <v>41.67911547104864</v>
      </c>
      <c r="N2728" s="16">
        <f t="shared" si="126"/>
        <v>1.7427293640679311</v>
      </c>
      <c r="O2728" s="16">
        <v>14.13</v>
      </c>
      <c r="P2728" s="124">
        <f t="shared" si="128"/>
        <v>0.59081786251881585</v>
      </c>
      <c r="Q2728" s="16">
        <v>730.66700000000003</v>
      </c>
    </row>
    <row r="2729" spans="1:17" x14ac:dyDescent="0.2">
      <c r="A2729" s="39">
        <f t="shared" si="127"/>
        <v>44774</v>
      </c>
      <c r="B2729" s="16">
        <v>27.048999999999999</v>
      </c>
      <c r="C2729" s="16">
        <v>96.751000000000005</v>
      </c>
      <c r="D2729" s="16">
        <v>24.062999999999999</v>
      </c>
      <c r="E2729" s="16">
        <v>21.91</v>
      </c>
      <c r="F2729" s="16">
        <v>28.1</v>
      </c>
      <c r="G2729" s="16">
        <v>2.254</v>
      </c>
      <c r="H2729" s="16">
        <v>8.8800000000000008</v>
      </c>
      <c r="I2729" s="16">
        <v>322.65300000000002</v>
      </c>
      <c r="J2729" s="38">
        <v>2.1549999999999998</v>
      </c>
      <c r="K2729" s="16">
        <v>10.284000000000001</v>
      </c>
      <c r="L2729" s="16">
        <v>25.861000000000001</v>
      </c>
      <c r="M2729" s="120">
        <v>18.818272224031823</v>
      </c>
      <c r="N2729" s="16">
        <f t="shared" si="126"/>
        <v>1.8298592205398505</v>
      </c>
      <c r="O2729" s="16">
        <v>5.8070000000000004</v>
      </c>
      <c r="P2729" s="124">
        <f t="shared" si="128"/>
        <v>0.56466355503695065</v>
      </c>
      <c r="Q2729" s="16">
        <v>730.59199999999998</v>
      </c>
    </row>
    <row r="2730" spans="1:17" x14ac:dyDescent="0.2">
      <c r="A2730" s="39">
        <f t="shared" si="127"/>
        <v>44775</v>
      </c>
      <c r="B2730" s="16">
        <v>66.927999999999997</v>
      </c>
      <c r="C2730" s="16">
        <v>95.659000000000006</v>
      </c>
      <c r="D2730" s="16">
        <v>23.93</v>
      </c>
      <c r="E2730" s="16">
        <v>20.95</v>
      </c>
      <c r="F2730" s="16">
        <v>30.05</v>
      </c>
      <c r="G2730" s="16">
        <v>1.4910000000000001</v>
      </c>
      <c r="H2730" s="16">
        <v>6.72</v>
      </c>
      <c r="I2730" s="16">
        <v>236.90299999999999</v>
      </c>
      <c r="J2730" s="38">
        <v>2.5070000000000001</v>
      </c>
      <c r="K2730" s="16">
        <v>11.385999999999999</v>
      </c>
      <c r="L2730" s="16">
        <v>25.893999999999998</v>
      </c>
      <c r="M2730" s="120">
        <v>21.277735489762893</v>
      </c>
      <c r="N2730" s="16">
        <f t="shared" si="126"/>
        <v>1.8687629975200153</v>
      </c>
      <c r="O2730" s="16">
        <v>7.2409999999999997</v>
      </c>
      <c r="P2730" s="124">
        <f t="shared" si="128"/>
        <v>0.63595643773054633</v>
      </c>
      <c r="Q2730" s="16">
        <v>730.24199999999996</v>
      </c>
    </row>
    <row r="2731" spans="1:17" x14ac:dyDescent="0.2">
      <c r="A2731" s="39">
        <f t="shared" si="127"/>
        <v>44776</v>
      </c>
      <c r="B2731" s="16">
        <v>7.7469999999999999</v>
      </c>
      <c r="C2731" s="16">
        <v>97.284000000000006</v>
      </c>
      <c r="D2731" s="16">
        <v>23.245999999999999</v>
      </c>
      <c r="E2731" s="16">
        <v>21.29</v>
      </c>
      <c r="F2731" s="16">
        <v>28.93</v>
      </c>
      <c r="G2731" s="16">
        <v>1.8</v>
      </c>
      <c r="H2731" s="16">
        <v>6.72</v>
      </c>
      <c r="I2731" s="16">
        <v>319.57900000000001</v>
      </c>
      <c r="J2731" s="38">
        <v>2.1560000000000001</v>
      </c>
      <c r="K2731" s="16">
        <v>10.377000000000001</v>
      </c>
      <c r="L2731" s="16">
        <v>25.8</v>
      </c>
      <c r="M2731" s="120">
        <v>19.27463718467229</v>
      </c>
      <c r="N2731" s="16">
        <f t="shared" si="126"/>
        <v>1.8574382947549666</v>
      </c>
      <c r="O2731" s="16">
        <v>7.11</v>
      </c>
      <c r="P2731" s="124">
        <f t="shared" si="128"/>
        <v>0.68516912402428443</v>
      </c>
      <c r="Q2731" s="16"/>
    </row>
    <row r="2732" spans="1:17" x14ac:dyDescent="0.2">
      <c r="A2732" s="39">
        <f t="shared" si="127"/>
        <v>44777</v>
      </c>
      <c r="B2732" s="16">
        <v>7.62</v>
      </c>
      <c r="C2732" s="16">
        <v>95.989000000000004</v>
      </c>
      <c r="D2732" s="16">
        <v>23.873999999999999</v>
      </c>
      <c r="E2732" s="16">
        <v>21.77</v>
      </c>
      <c r="F2732" s="16">
        <v>29.03</v>
      </c>
      <c r="G2732" s="16">
        <v>2.2509999999999999</v>
      </c>
      <c r="H2732" s="16">
        <v>7.06</v>
      </c>
      <c r="I2732" s="16">
        <v>331.15699999999998</v>
      </c>
      <c r="J2732" s="38">
        <v>3.1280000000000001</v>
      </c>
      <c r="K2732" s="16">
        <v>14.875999999999999</v>
      </c>
      <c r="L2732" s="16">
        <v>25.963000000000001</v>
      </c>
      <c r="M2732" s="120">
        <v>27.211516778453902</v>
      </c>
      <c r="N2732" s="16">
        <f t="shared" si="126"/>
        <v>1.8292226928242743</v>
      </c>
      <c r="O2732" s="16">
        <v>9.7100000000000009</v>
      </c>
      <c r="P2732" s="124">
        <f t="shared" si="128"/>
        <v>0.65272922828717406</v>
      </c>
      <c r="Q2732" s="16">
        <v>730.26300000000003</v>
      </c>
    </row>
    <row r="2733" spans="1:17" x14ac:dyDescent="0.2">
      <c r="A2733" s="39">
        <f t="shared" si="127"/>
        <v>44778</v>
      </c>
      <c r="B2733" s="16">
        <v>3.556</v>
      </c>
      <c r="C2733" s="16">
        <v>98.828999999999994</v>
      </c>
      <c r="D2733" s="16">
        <v>23.59</v>
      </c>
      <c r="E2733" s="16">
        <v>22.29</v>
      </c>
      <c r="F2733" s="16">
        <v>25.54</v>
      </c>
      <c r="G2733" s="16">
        <v>2.5470000000000002</v>
      </c>
      <c r="H2733" s="16">
        <v>7.53</v>
      </c>
      <c r="I2733" s="16">
        <v>297.46899999999999</v>
      </c>
      <c r="J2733" s="38">
        <v>1.629</v>
      </c>
      <c r="K2733" s="16">
        <v>8.1750000000000007</v>
      </c>
      <c r="L2733" s="16">
        <v>25.978000000000002</v>
      </c>
      <c r="M2733" s="120">
        <v>15.670114315880237</v>
      </c>
      <c r="N2733" s="16">
        <f t="shared" si="126"/>
        <v>1.9168335554593561</v>
      </c>
      <c r="O2733" s="16">
        <v>5.3029999999999999</v>
      </c>
      <c r="P2733" s="124">
        <f t="shared" si="128"/>
        <v>0.64868501529051981</v>
      </c>
      <c r="Q2733" s="16">
        <v>730.07899999999995</v>
      </c>
    </row>
    <row r="2734" spans="1:17" x14ac:dyDescent="0.2">
      <c r="A2734" s="39">
        <f t="shared" si="127"/>
        <v>44779</v>
      </c>
      <c r="B2734" s="16">
        <v>12.7</v>
      </c>
      <c r="C2734" s="16">
        <v>98.924999999999997</v>
      </c>
      <c r="D2734" s="16">
        <v>23.367000000000001</v>
      </c>
      <c r="E2734" s="16">
        <v>21.67</v>
      </c>
      <c r="F2734" s="16">
        <v>27.62</v>
      </c>
      <c r="G2734" s="16">
        <v>1.3049999999999999</v>
      </c>
      <c r="H2734" s="16">
        <v>6.51</v>
      </c>
      <c r="I2734" s="16">
        <v>271.50099999999998</v>
      </c>
      <c r="J2734" s="38">
        <v>1.341</v>
      </c>
      <c r="K2734" s="16">
        <v>6.4569999999999999</v>
      </c>
      <c r="L2734" s="16">
        <v>25.98</v>
      </c>
      <c r="M2734" s="120">
        <v>12.33153074069882</v>
      </c>
      <c r="N2734" s="16">
        <f t="shared" si="126"/>
        <v>1.9097925879973394</v>
      </c>
      <c r="O2734" s="16">
        <v>3.6659999999999999</v>
      </c>
      <c r="P2734" s="124">
        <f t="shared" si="128"/>
        <v>0.56775592380362394</v>
      </c>
      <c r="Q2734" s="16">
        <v>730.14599999999996</v>
      </c>
    </row>
    <row r="2735" spans="1:17" x14ac:dyDescent="0.2">
      <c r="A2735" s="39">
        <f t="shared" si="127"/>
        <v>44780</v>
      </c>
      <c r="B2735" s="16">
        <v>1.27</v>
      </c>
      <c r="C2735" s="16">
        <v>97.350999999999999</v>
      </c>
      <c r="D2735" s="16">
        <v>23.645</v>
      </c>
      <c r="E2735" s="16">
        <v>21.84</v>
      </c>
      <c r="F2735" s="16">
        <v>27.15</v>
      </c>
      <c r="G2735" s="16">
        <v>1.8680000000000001</v>
      </c>
      <c r="H2735" s="16">
        <v>5.74</v>
      </c>
      <c r="I2735" s="16">
        <v>314.20999999999998</v>
      </c>
      <c r="J2735" s="38">
        <v>2.27</v>
      </c>
      <c r="K2735" s="16">
        <v>10.824999999999999</v>
      </c>
      <c r="L2735" s="16">
        <v>26.004000000000001</v>
      </c>
      <c r="M2735" s="120">
        <v>20.544026431497301</v>
      </c>
      <c r="N2735" s="16">
        <f t="shared" si="126"/>
        <v>1.897831541015917</v>
      </c>
      <c r="O2735" s="16">
        <v>6.3860000000000001</v>
      </c>
      <c r="P2735" s="124">
        <f t="shared" si="128"/>
        <v>0.58993071593533497</v>
      </c>
      <c r="Q2735" s="16">
        <v>730.29600000000005</v>
      </c>
    </row>
    <row r="2736" spans="1:17" x14ac:dyDescent="0.2">
      <c r="A2736" s="39">
        <f t="shared" si="127"/>
        <v>44781</v>
      </c>
      <c r="B2736" s="16">
        <v>0</v>
      </c>
      <c r="C2736" s="16">
        <v>96.418999999999997</v>
      </c>
      <c r="D2736" s="16">
        <v>24.457000000000001</v>
      </c>
      <c r="E2736" s="16">
        <v>22.94</v>
      </c>
      <c r="F2736" s="16">
        <v>28.41</v>
      </c>
      <c r="G2736" s="16">
        <v>3.218</v>
      </c>
      <c r="H2736" s="16">
        <v>9.41</v>
      </c>
      <c r="I2736" s="16">
        <v>334.22199999999998</v>
      </c>
      <c r="J2736" s="38">
        <v>3.2679999999999998</v>
      </c>
      <c r="K2736" s="16">
        <v>16.177</v>
      </c>
      <c r="L2736" s="16">
        <v>25.959</v>
      </c>
      <c r="M2736" s="120">
        <v>29.285031108330948</v>
      </c>
      <c r="N2736" s="16">
        <f t="shared" si="126"/>
        <v>1.8102881318125084</v>
      </c>
      <c r="O2736" s="16">
        <v>10.455</v>
      </c>
      <c r="P2736" s="124">
        <f t="shared" si="128"/>
        <v>0.64628793966742903</v>
      </c>
      <c r="Q2736" s="16">
        <v>729.9</v>
      </c>
    </row>
    <row r="2737" spans="1:17" x14ac:dyDescent="0.2">
      <c r="A2737" s="39">
        <f t="shared" si="127"/>
        <v>44782</v>
      </c>
      <c r="B2737" s="16">
        <v>5.8419999999999996</v>
      </c>
      <c r="C2737" s="16">
        <v>94.664000000000001</v>
      </c>
      <c r="D2737" s="16">
        <v>25.084</v>
      </c>
      <c r="E2737" s="16">
        <v>23.24</v>
      </c>
      <c r="F2737" s="16">
        <v>29.06</v>
      </c>
      <c r="G2737" s="16">
        <v>3.0680000000000001</v>
      </c>
      <c r="H2737" s="16">
        <v>9.02</v>
      </c>
      <c r="I2737" s="16">
        <v>331.976</v>
      </c>
      <c r="J2737" s="38">
        <v>3.5649999999999999</v>
      </c>
      <c r="K2737" s="16">
        <v>16.542999999999999</v>
      </c>
      <c r="L2737" s="16">
        <v>25.946999999999999</v>
      </c>
      <c r="M2737" s="120">
        <v>30.080256988250458</v>
      </c>
      <c r="N2737" s="16">
        <f t="shared" si="126"/>
        <v>1.8183072591579799</v>
      </c>
      <c r="O2737" s="16">
        <v>10.250999999999999</v>
      </c>
      <c r="P2737" s="124">
        <f t="shared" si="128"/>
        <v>0.61965786133107659</v>
      </c>
      <c r="Q2737" s="16">
        <v>730.22500000000002</v>
      </c>
    </row>
    <row r="2738" spans="1:17" x14ac:dyDescent="0.2">
      <c r="A2738" s="39">
        <f t="shared" si="127"/>
        <v>44783</v>
      </c>
      <c r="B2738" s="16">
        <v>6.35</v>
      </c>
      <c r="C2738" s="16">
        <v>98.546999999999997</v>
      </c>
      <c r="D2738" s="16">
        <v>24.483000000000001</v>
      </c>
      <c r="E2738" s="16">
        <v>22.73</v>
      </c>
      <c r="F2738" s="16">
        <v>28.04</v>
      </c>
      <c r="G2738" s="16">
        <v>2.4609999999999999</v>
      </c>
      <c r="H2738" s="16">
        <v>7.13</v>
      </c>
      <c r="I2738" s="16">
        <v>316.69099999999997</v>
      </c>
      <c r="J2738" s="38">
        <v>1.9330000000000001</v>
      </c>
      <c r="K2738" s="16">
        <v>9.4710000000000001</v>
      </c>
      <c r="L2738" s="16">
        <v>25.917999999999999</v>
      </c>
      <c r="M2738" s="120">
        <v>17.554758179274877</v>
      </c>
      <c r="N2738" s="16">
        <f t="shared" si="126"/>
        <v>1.853527418358661</v>
      </c>
      <c r="O2738" s="16">
        <v>5.83</v>
      </c>
      <c r="P2738" s="124">
        <f t="shared" si="128"/>
        <v>0.61556329849012781</v>
      </c>
      <c r="Q2738" s="16">
        <v>731.096</v>
      </c>
    </row>
    <row r="2739" spans="1:17" x14ac:dyDescent="0.2">
      <c r="A2739" s="39">
        <f t="shared" si="127"/>
        <v>44784</v>
      </c>
      <c r="B2739" s="16">
        <v>11.556999999999999</v>
      </c>
      <c r="C2739" s="16">
        <v>98.641999999999996</v>
      </c>
      <c r="D2739" s="16">
        <v>23.861000000000001</v>
      </c>
      <c r="E2739" s="16">
        <v>22.42</v>
      </c>
      <c r="F2739" s="16">
        <v>27.93</v>
      </c>
      <c r="G2739" s="16">
        <v>1.514</v>
      </c>
      <c r="H2739" s="16">
        <v>7.66</v>
      </c>
      <c r="I2739" s="16">
        <v>292.85500000000002</v>
      </c>
      <c r="J2739" s="38">
        <v>1.673</v>
      </c>
      <c r="K2739" s="16">
        <v>7.9640000000000004</v>
      </c>
      <c r="L2739" s="16">
        <v>26.015999999999998</v>
      </c>
      <c r="M2739" s="120">
        <v>15.114821320417104</v>
      </c>
      <c r="N2739" s="16">
        <f t="shared" si="126"/>
        <v>1.8978931843818563</v>
      </c>
      <c r="O2739" s="16">
        <v>4.5819999999999999</v>
      </c>
      <c r="P2739" s="124">
        <f t="shared" si="128"/>
        <v>0.57533902561526862</v>
      </c>
      <c r="Q2739" s="16">
        <v>731.30799999999999</v>
      </c>
    </row>
    <row r="2740" spans="1:17" x14ac:dyDescent="0.2">
      <c r="A2740" s="39">
        <f t="shared" si="127"/>
        <v>44785</v>
      </c>
      <c r="B2740" s="16">
        <v>12.827</v>
      </c>
      <c r="C2740" s="16">
        <v>95.861999999999995</v>
      </c>
      <c r="D2740" s="16">
        <v>24.001999999999999</v>
      </c>
      <c r="E2740" s="16">
        <v>22.29</v>
      </c>
      <c r="F2740" s="16">
        <v>27.39</v>
      </c>
      <c r="G2740" s="16">
        <v>2.0049999999999999</v>
      </c>
      <c r="H2740" s="16">
        <v>5.7</v>
      </c>
      <c r="I2740" s="16">
        <v>268.02600000000001</v>
      </c>
      <c r="J2740" s="38">
        <v>2.9740000000000002</v>
      </c>
      <c r="K2740" s="16">
        <v>14.448</v>
      </c>
      <c r="L2740" s="16">
        <v>26.094000000000001</v>
      </c>
      <c r="M2740" s="120">
        <v>26.731564609510738</v>
      </c>
      <c r="N2740" s="16">
        <f t="shared" si="126"/>
        <v>1.850191348941773</v>
      </c>
      <c r="O2740" s="16">
        <v>9.0519999999999996</v>
      </c>
      <c r="P2740" s="124">
        <f t="shared" si="128"/>
        <v>0.62652270210409744</v>
      </c>
      <c r="Q2740" s="16">
        <v>732.08299999999997</v>
      </c>
    </row>
    <row r="2741" spans="1:17" x14ac:dyDescent="0.2">
      <c r="A2741" s="39">
        <f t="shared" si="127"/>
        <v>44786</v>
      </c>
      <c r="B2741" s="16">
        <v>8.3819999999999997</v>
      </c>
      <c r="C2741" s="16">
        <v>96.234999999999999</v>
      </c>
      <c r="D2741" s="16">
        <v>24.146999999999998</v>
      </c>
      <c r="E2741" s="16">
        <v>22.01</v>
      </c>
      <c r="F2741" s="16">
        <v>30.02</v>
      </c>
      <c r="G2741" s="16">
        <v>1.486</v>
      </c>
      <c r="H2741" s="16">
        <v>5.25</v>
      </c>
      <c r="I2741" s="16">
        <v>315.79899999999998</v>
      </c>
      <c r="J2741" s="38">
        <v>2.456</v>
      </c>
      <c r="K2741" s="16">
        <v>11.866</v>
      </c>
      <c r="L2741" s="16">
        <v>26.061</v>
      </c>
      <c r="M2741" s="120">
        <v>22.285332644437091</v>
      </c>
      <c r="N2741" s="16">
        <f t="shared" si="126"/>
        <v>1.8780829803166266</v>
      </c>
      <c r="O2741" s="16">
        <v>6.7949999999999999</v>
      </c>
      <c r="P2741" s="124">
        <f t="shared" si="128"/>
        <v>0.57264453059160625</v>
      </c>
      <c r="Q2741" s="16">
        <v>732.34199999999998</v>
      </c>
    </row>
    <row r="2742" spans="1:17" x14ac:dyDescent="0.2">
      <c r="A2742" s="39">
        <f t="shared" si="127"/>
        <v>44787</v>
      </c>
      <c r="B2742" s="16">
        <v>8.89</v>
      </c>
      <c r="C2742" s="16">
        <v>97.212000000000003</v>
      </c>
      <c r="D2742" s="16">
        <v>23.873999999999999</v>
      </c>
      <c r="E2742" s="16">
        <v>22.49</v>
      </c>
      <c r="F2742" s="16">
        <v>28.14</v>
      </c>
      <c r="G2742" s="16">
        <v>1.877</v>
      </c>
      <c r="H2742" s="16">
        <v>6.68</v>
      </c>
      <c r="I2742" s="16">
        <v>333.16899999999998</v>
      </c>
      <c r="J2742" s="38">
        <v>2.1280000000000001</v>
      </c>
      <c r="K2742" s="16">
        <v>10.207000000000001</v>
      </c>
      <c r="L2742" s="16">
        <v>26.09</v>
      </c>
      <c r="M2742" s="120">
        <v>18.881430646263585</v>
      </c>
      <c r="N2742" s="16">
        <f t="shared" si="126"/>
        <v>1.849851145906102</v>
      </c>
      <c r="O2742" s="16">
        <v>5.7060000000000004</v>
      </c>
      <c r="P2742" s="124">
        <f t="shared" si="128"/>
        <v>0.5590281179582639</v>
      </c>
      <c r="Q2742" s="16">
        <v>731.79200000000003</v>
      </c>
    </row>
    <row r="2743" spans="1:17" x14ac:dyDescent="0.2">
      <c r="A2743" s="39">
        <f t="shared" si="127"/>
        <v>44788</v>
      </c>
      <c r="B2743" s="16">
        <v>52.832000000000001</v>
      </c>
      <c r="C2743" s="16">
        <v>99.05</v>
      </c>
      <c r="D2743" s="16">
        <v>22.597999999999999</v>
      </c>
      <c r="E2743" s="16">
        <v>20.82</v>
      </c>
      <c r="F2743" s="16">
        <v>25.54</v>
      </c>
      <c r="G2743" s="16">
        <v>2.0299999999999998</v>
      </c>
      <c r="H2743" s="16">
        <v>8.08</v>
      </c>
      <c r="I2743" s="16">
        <v>283.95699999999999</v>
      </c>
      <c r="J2743" s="38">
        <v>1.2989999999999999</v>
      </c>
      <c r="K2743" s="16">
        <v>6.3550000000000004</v>
      </c>
      <c r="L2743" s="16">
        <v>26.178000000000001</v>
      </c>
      <c r="M2743" s="120">
        <v>12.392183562048613</v>
      </c>
      <c r="N2743" s="16">
        <f t="shared" si="126"/>
        <v>1.9499895455623308</v>
      </c>
      <c r="O2743" s="16">
        <v>3.9790000000000001</v>
      </c>
      <c r="P2743" s="124">
        <f t="shared" si="128"/>
        <v>0.62612116443745081</v>
      </c>
      <c r="Q2743" s="16">
        <v>731.17899999999997</v>
      </c>
    </row>
    <row r="2744" spans="1:17" x14ac:dyDescent="0.2">
      <c r="A2744" s="39">
        <f t="shared" si="127"/>
        <v>44789</v>
      </c>
      <c r="B2744" s="16">
        <v>0.50800000000000001</v>
      </c>
      <c r="C2744" s="16">
        <v>91.334999999999994</v>
      </c>
      <c r="D2744" s="16">
        <v>24.289000000000001</v>
      </c>
      <c r="E2744" s="16">
        <v>20.92</v>
      </c>
      <c r="F2744" s="16">
        <v>29.75</v>
      </c>
      <c r="G2744" s="16">
        <v>2.0670000000000002</v>
      </c>
      <c r="H2744" s="16">
        <v>7.47</v>
      </c>
      <c r="I2744" s="16">
        <v>158.59</v>
      </c>
      <c r="J2744" s="38">
        <v>4.3620000000000001</v>
      </c>
      <c r="K2744" s="16">
        <v>20.626000000000001</v>
      </c>
      <c r="L2744" s="16">
        <v>26.167999999999999</v>
      </c>
      <c r="M2744" s="120">
        <v>37.806752507976881</v>
      </c>
      <c r="N2744" s="16">
        <f t="shared" si="126"/>
        <v>1.8329657959845282</v>
      </c>
      <c r="O2744" s="16">
        <v>12.25</v>
      </c>
      <c r="P2744" s="124">
        <f t="shared" si="128"/>
        <v>0.59391059827402304</v>
      </c>
      <c r="Q2744" s="16">
        <v>731.125</v>
      </c>
    </row>
    <row r="2745" spans="1:17" x14ac:dyDescent="0.2">
      <c r="A2745" s="39">
        <f t="shared" si="127"/>
        <v>44790</v>
      </c>
      <c r="B2745" s="16">
        <v>0</v>
      </c>
      <c r="C2745" s="16">
        <v>90.515000000000001</v>
      </c>
      <c r="D2745" s="16">
        <v>25.065999999999999</v>
      </c>
      <c r="E2745" s="16">
        <v>22.66</v>
      </c>
      <c r="F2745" s="16">
        <v>28.86</v>
      </c>
      <c r="G2745" s="16">
        <v>3.2919999999999998</v>
      </c>
      <c r="H2745" s="16">
        <v>9.2100000000000009</v>
      </c>
      <c r="I2745" s="16">
        <v>354.09800000000001</v>
      </c>
      <c r="J2745" s="38">
        <v>3.8759999999999999</v>
      </c>
      <c r="K2745" s="16">
        <v>17.562000000000001</v>
      </c>
      <c r="L2745" s="16">
        <v>26.114999999999998</v>
      </c>
      <c r="M2745" s="120">
        <v>31.839016007333633</v>
      </c>
      <c r="N2745" s="16">
        <f t="shared" si="126"/>
        <v>1.812949322818223</v>
      </c>
      <c r="O2745" s="16">
        <v>9.3930000000000007</v>
      </c>
      <c r="P2745" s="124">
        <f t="shared" si="128"/>
        <v>0.53484796720191319</v>
      </c>
      <c r="Q2745" s="16">
        <v>731.04600000000005</v>
      </c>
    </row>
    <row r="2746" spans="1:17" x14ac:dyDescent="0.2">
      <c r="A2746" s="39">
        <f t="shared" si="127"/>
        <v>44791</v>
      </c>
      <c r="B2746" s="16">
        <v>0</v>
      </c>
      <c r="C2746" s="16">
        <v>88.555999999999997</v>
      </c>
      <c r="D2746" s="16">
        <v>25.986999999999998</v>
      </c>
      <c r="E2746" s="16">
        <v>23.11</v>
      </c>
      <c r="F2746" s="16">
        <v>30.98</v>
      </c>
      <c r="G2746" s="16">
        <v>2.6749999999999998</v>
      </c>
      <c r="H2746" s="16">
        <v>9.0399999999999991</v>
      </c>
      <c r="I2746" s="16">
        <v>13.747</v>
      </c>
      <c r="J2746" s="38">
        <v>4.6180000000000003</v>
      </c>
      <c r="K2746" s="16">
        <v>19.911000000000001</v>
      </c>
      <c r="L2746" s="16">
        <v>26.082000000000001</v>
      </c>
      <c r="M2746" s="120">
        <v>35.851174219613327</v>
      </c>
      <c r="N2746" s="16">
        <f t="shared" si="126"/>
        <v>1.8005712530567688</v>
      </c>
      <c r="O2746" s="16">
        <v>11.15</v>
      </c>
      <c r="P2746" s="124">
        <f t="shared" si="128"/>
        <v>0.55999196424087183</v>
      </c>
      <c r="Q2746" s="16">
        <v>730.17100000000005</v>
      </c>
    </row>
    <row r="2747" spans="1:17" x14ac:dyDescent="0.2">
      <c r="A2747" s="39">
        <f t="shared" si="127"/>
        <v>44792</v>
      </c>
      <c r="B2747" s="16">
        <v>0</v>
      </c>
      <c r="C2747" s="16">
        <v>89.153999999999996</v>
      </c>
      <c r="D2747" s="16">
        <v>25.645</v>
      </c>
      <c r="E2747" s="16">
        <v>23.35</v>
      </c>
      <c r="F2747" s="16">
        <v>30.19</v>
      </c>
      <c r="G2747" s="16">
        <v>2.9689999999999999</v>
      </c>
      <c r="H2747" s="16">
        <v>7.74</v>
      </c>
      <c r="I2747" s="16">
        <v>358.64400000000001</v>
      </c>
      <c r="J2747" s="38">
        <v>3.7509999999999999</v>
      </c>
      <c r="K2747" s="16">
        <v>16.241</v>
      </c>
      <c r="L2747" s="16">
        <v>26.074000000000002</v>
      </c>
      <c r="M2747" s="120">
        <v>29.071104633028828</v>
      </c>
      <c r="N2747" s="16">
        <f t="shared" si="126"/>
        <v>1.7899824292241135</v>
      </c>
      <c r="O2747" s="16">
        <v>8.5980000000000008</v>
      </c>
      <c r="P2747" s="124">
        <f t="shared" si="128"/>
        <v>0.52940089895942377</v>
      </c>
      <c r="Q2747" s="16">
        <v>730</v>
      </c>
    </row>
    <row r="2748" spans="1:17" x14ac:dyDescent="0.2">
      <c r="A2748" s="39">
        <f t="shared" si="127"/>
        <v>44793</v>
      </c>
      <c r="B2748" s="16">
        <v>6.0960000000000001</v>
      </c>
      <c r="C2748" s="16">
        <v>95.438000000000002</v>
      </c>
      <c r="D2748" s="16">
        <v>24.85</v>
      </c>
      <c r="E2748" s="16">
        <v>23</v>
      </c>
      <c r="F2748" s="16">
        <v>27.83</v>
      </c>
      <c r="G2748" s="16">
        <v>2.8069999999999999</v>
      </c>
      <c r="H2748" s="16">
        <v>8.84</v>
      </c>
      <c r="I2748" s="16">
        <v>332.17899999999997</v>
      </c>
      <c r="J2748" s="38">
        <v>2.8650000000000002</v>
      </c>
      <c r="K2748" s="16">
        <v>13.446999999999999</v>
      </c>
      <c r="L2748" s="16">
        <v>26.071000000000002</v>
      </c>
      <c r="M2748" s="120">
        <v>24.804152731061759</v>
      </c>
      <c r="N2748" s="16">
        <f t="shared" si="126"/>
        <v>1.8445863561435085</v>
      </c>
      <c r="O2748" s="16">
        <v>7.742</v>
      </c>
      <c r="P2748" s="124">
        <f t="shared" si="128"/>
        <v>0.57574180114523688</v>
      </c>
      <c r="Q2748" s="16">
        <v>730.971</v>
      </c>
    </row>
    <row r="2749" spans="1:17" x14ac:dyDescent="0.2">
      <c r="A2749" s="39">
        <f t="shared" si="127"/>
        <v>44794</v>
      </c>
      <c r="B2749" s="16">
        <v>30.734000000000002</v>
      </c>
      <c r="C2749" s="16">
        <v>99.343999999999994</v>
      </c>
      <c r="D2749" s="16">
        <v>22.489000000000001</v>
      </c>
      <c r="E2749" s="16">
        <v>21.26</v>
      </c>
      <c r="F2749" s="16">
        <v>25.06</v>
      </c>
      <c r="G2749" s="16">
        <v>1.871</v>
      </c>
      <c r="H2749" s="16">
        <v>9.4499999999999993</v>
      </c>
      <c r="I2749" s="16">
        <v>280.78199999999998</v>
      </c>
      <c r="J2749" s="38">
        <v>0.75900000000000001</v>
      </c>
      <c r="K2749" s="16">
        <v>4.0250000000000004</v>
      </c>
      <c r="L2749" s="16">
        <v>26.315000000000001</v>
      </c>
      <c r="M2749" s="120">
        <v>7.910354784444884</v>
      </c>
      <c r="N2749" s="16">
        <f t="shared" si="126"/>
        <v>1.9653055365080456</v>
      </c>
      <c r="O2749" s="16">
        <v>1.615</v>
      </c>
      <c r="P2749" s="124">
        <f t="shared" si="128"/>
        <v>0.40124223602484466</v>
      </c>
      <c r="Q2749" s="16">
        <v>731.00800000000004</v>
      </c>
    </row>
    <row r="2750" spans="1:17" x14ac:dyDescent="0.2">
      <c r="A2750" s="39">
        <f t="shared" si="127"/>
        <v>44795</v>
      </c>
      <c r="B2750" s="16">
        <v>10.922000000000001</v>
      </c>
      <c r="C2750" s="16">
        <v>98.102000000000004</v>
      </c>
      <c r="D2750" s="16">
        <v>23.042999999999999</v>
      </c>
      <c r="E2750" s="16">
        <v>21.67</v>
      </c>
      <c r="F2750" s="16">
        <v>26.7</v>
      </c>
      <c r="G2750" s="16">
        <v>1.5529999999999999</v>
      </c>
      <c r="H2750" s="16">
        <v>5.65</v>
      </c>
      <c r="I2750" s="16">
        <v>215.65600000000001</v>
      </c>
      <c r="J2750" s="38">
        <v>2.02</v>
      </c>
      <c r="K2750" s="16">
        <v>10.015000000000001</v>
      </c>
      <c r="L2750" s="16">
        <v>26.209</v>
      </c>
      <c r="M2750" s="120">
        <v>19.027187497569997</v>
      </c>
      <c r="N2750" s="16">
        <f t="shared" si="126"/>
        <v>1.8998689463374934</v>
      </c>
      <c r="O2750" s="16">
        <v>6.0750000000000002</v>
      </c>
      <c r="P2750" s="124">
        <f t="shared" si="128"/>
        <v>0.60659011482775838</v>
      </c>
      <c r="Q2750" s="16">
        <v>730.89599999999996</v>
      </c>
    </row>
    <row r="2751" spans="1:17" x14ac:dyDescent="0.2">
      <c r="A2751" s="39">
        <f t="shared" si="127"/>
        <v>44796</v>
      </c>
      <c r="B2751" s="16">
        <v>29.463999999999999</v>
      </c>
      <c r="C2751" s="16">
        <v>91.600999999999999</v>
      </c>
      <c r="D2751" s="16">
        <v>23.991</v>
      </c>
      <c r="E2751" s="16">
        <v>21.23</v>
      </c>
      <c r="F2751" s="16">
        <v>29.51</v>
      </c>
      <c r="G2751" s="16">
        <v>1.7569999999999999</v>
      </c>
      <c r="H2751" s="16">
        <v>7.13</v>
      </c>
      <c r="I2751" s="16">
        <v>214.26599999999999</v>
      </c>
      <c r="J2751" s="38">
        <v>3.9609999999999999</v>
      </c>
      <c r="K2751" s="16">
        <v>18.172999999999998</v>
      </c>
      <c r="L2751" s="16">
        <v>26.254000000000001</v>
      </c>
      <c r="M2751" s="120">
        <v>32.50697464245507</v>
      </c>
      <c r="N2751" s="16">
        <f t="shared" si="126"/>
        <v>1.7887511496426056</v>
      </c>
      <c r="O2751" s="16">
        <v>11.037000000000001</v>
      </c>
      <c r="P2751" s="124">
        <f t="shared" si="128"/>
        <v>0.60732955483409468</v>
      </c>
      <c r="Q2751" s="16">
        <v>730.125</v>
      </c>
    </row>
    <row r="2752" spans="1:17" x14ac:dyDescent="0.2">
      <c r="A2752" s="39">
        <f t="shared" si="127"/>
        <v>44797</v>
      </c>
      <c r="B2752" s="16">
        <v>14.731999999999999</v>
      </c>
      <c r="C2752" s="16">
        <v>89.941000000000003</v>
      </c>
      <c r="D2752" s="16">
        <v>24.582000000000001</v>
      </c>
      <c r="E2752" s="16">
        <v>21.77</v>
      </c>
      <c r="F2752" s="16">
        <v>30.8</v>
      </c>
      <c r="G2752" s="16">
        <v>1.661</v>
      </c>
      <c r="H2752" s="16">
        <v>8.68</v>
      </c>
      <c r="I2752" s="16">
        <v>125.467</v>
      </c>
      <c r="J2752" s="38">
        <v>3.5219999999999998</v>
      </c>
      <c r="K2752" s="16">
        <v>17.166</v>
      </c>
      <c r="L2752" s="16">
        <v>26.178999999999998</v>
      </c>
      <c r="M2752" s="120">
        <v>30.84360125694764</v>
      </c>
      <c r="N2752" s="16">
        <f t="shared" si="126"/>
        <v>1.7967844143625562</v>
      </c>
      <c r="O2752" s="16">
        <v>9.6470000000000002</v>
      </c>
      <c r="P2752" s="124">
        <f t="shared" si="128"/>
        <v>0.56198298963066529</v>
      </c>
      <c r="Q2752" s="16">
        <v>730.79600000000005</v>
      </c>
    </row>
    <row r="2753" spans="1:17" x14ac:dyDescent="0.2">
      <c r="A2753" s="39">
        <f t="shared" si="127"/>
        <v>44798</v>
      </c>
      <c r="B2753" s="16">
        <v>4.3179999999999996</v>
      </c>
      <c r="C2753" s="16">
        <v>99.316000000000003</v>
      </c>
      <c r="D2753" s="16">
        <v>23.245999999999999</v>
      </c>
      <c r="E2753" s="16">
        <v>22.22</v>
      </c>
      <c r="F2753" s="16">
        <v>24.13</v>
      </c>
      <c r="G2753" s="16">
        <v>1.9730000000000001</v>
      </c>
      <c r="H2753" s="16">
        <v>7.92</v>
      </c>
      <c r="I2753" s="16">
        <v>307.42700000000002</v>
      </c>
      <c r="J2753" s="38">
        <v>0.75</v>
      </c>
      <c r="K2753" s="16">
        <v>4.2060000000000004</v>
      </c>
      <c r="L2753" s="16">
        <v>26.192</v>
      </c>
      <c r="M2753" s="120">
        <v>8.3458109377254495</v>
      </c>
      <c r="N2753" s="16">
        <f t="shared" si="126"/>
        <v>1.9842631806289701</v>
      </c>
      <c r="O2753" s="16">
        <v>1.637</v>
      </c>
      <c r="P2753" s="124">
        <f t="shared" si="128"/>
        <v>0.38920589633856389</v>
      </c>
      <c r="Q2753" s="16">
        <v>732.00400000000002</v>
      </c>
    </row>
    <row r="2754" spans="1:17" x14ac:dyDescent="0.2">
      <c r="A2754" s="39">
        <f t="shared" si="127"/>
        <v>44799</v>
      </c>
      <c r="B2754" s="16">
        <v>0.50800000000000001</v>
      </c>
      <c r="C2754" s="16">
        <v>96.36</v>
      </c>
      <c r="D2754" s="16">
        <v>24.448</v>
      </c>
      <c r="E2754" s="16">
        <v>23</v>
      </c>
      <c r="F2754" s="16">
        <v>29.5</v>
      </c>
      <c r="G2754" s="16">
        <v>1.93</v>
      </c>
      <c r="H2754" s="16">
        <v>8.08</v>
      </c>
      <c r="I2754" s="16">
        <v>311.02100000000002</v>
      </c>
      <c r="J2754" s="38">
        <v>2.3839999999999999</v>
      </c>
      <c r="K2754" s="16">
        <v>11.930999999999999</v>
      </c>
      <c r="L2754" s="16">
        <v>26.132999999999999</v>
      </c>
      <c r="M2754" s="120">
        <v>22.058705364664288</v>
      </c>
      <c r="N2754" s="16">
        <f t="shared" si="126"/>
        <v>1.8488563711896981</v>
      </c>
      <c r="O2754" s="16">
        <v>7.4029999999999996</v>
      </c>
      <c r="P2754" s="124">
        <f t="shared" si="128"/>
        <v>0.62048445226720306</v>
      </c>
      <c r="Q2754" s="16">
        <v>731.47900000000004</v>
      </c>
    </row>
    <row r="2755" spans="1:17" x14ac:dyDescent="0.2">
      <c r="A2755" s="39">
        <f t="shared" si="127"/>
        <v>44800</v>
      </c>
      <c r="B2755" s="16">
        <v>10.033000000000001</v>
      </c>
      <c r="C2755" s="16">
        <v>97.206000000000003</v>
      </c>
      <c r="D2755" s="16">
        <v>23.715</v>
      </c>
      <c r="E2755" s="16">
        <v>21.45</v>
      </c>
      <c r="F2755" s="16">
        <v>28.61</v>
      </c>
      <c r="G2755" s="16">
        <v>1.7330000000000001</v>
      </c>
      <c r="H2755" s="16">
        <v>8.35</v>
      </c>
      <c r="I2755" s="16">
        <v>322.98899999999998</v>
      </c>
      <c r="J2755" s="38">
        <v>2.0339999999999998</v>
      </c>
      <c r="K2755" s="16">
        <v>10.683</v>
      </c>
      <c r="L2755" s="16">
        <v>26.155000000000001</v>
      </c>
      <c r="M2755" s="120">
        <v>19.438451642334975</v>
      </c>
      <c r="N2755" s="16">
        <f t="shared" si="126"/>
        <v>1.8195686270087967</v>
      </c>
      <c r="O2755" s="16">
        <v>6.056</v>
      </c>
      <c r="P2755" s="124">
        <f t="shared" si="128"/>
        <v>0.56688196199569407</v>
      </c>
      <c r="Q2755" s="16">
        <v>730.68299999999999</v>
      </c>
    </row>
    <row r="2756" spans="1:17" x14ac:dyDescent="0.2">
      <c r="A2756" s="39">
        <f t="shared" si="127"/>
        <v>44801</v>
      </c>
      <c r="B2756" s="16">
        <v>7.6199999999999992</v>
      </c>
      <c r="C2756" s="16">
        <v>91.88</v>
      </c>
      <c r="D2756" s="16">
        <v>24.367999999999999</v>
      </c>
      <c r="E2756" s="16">
        <v>21.99</v>
      </c>
      <c r="F2756" s="16">
        <v>30.41</v>
      </c>
      <c r="G2756" s="16">
        <v>1.4650000000000001</v>
      </c>
      <c r="H2756" s="16">
        <v>7.25</v>
      </c>
      <c r="I2756" s="16">
        <v>268.78800000000001</v>
      </c>
      <c r="J2756" s="38">
        <v>2.8719999999999999</v>
      </c>
      <c r="K2756" s="16">
        <v>14.129</v>
      </c>
      <c r="L2756" s="16">
        <v>26.172999999999998</v>
      </c>
      <c r="M2756" s="120">
        <v>25.603007412258609</v>
      </c>
      <c r="N2756" s="16">
        <f t="shared" si="126"/>
        <v>1.8120891366875653</v>
      </c>
      <c r="O2756" s="16">
        <v>8.2690000000000001</v>
      </c>
      <c r="P2756" s="124">
        <f t="shared" si="128"/>
        <v>0.5852501946351476</v>
      </c>
      <c r="Q2756" s="16">
        <v>730.61300000000006</v>
      </c>
    </row>
    <row r="2757" spans="1:17" x14ac:dyDescent="0.2">
      <c r="A2757" s="39">
        <f t="shared" si="127"/>
        <v>44802</v>
      </c>
      <c r="B2757" s="16">
        <v>0.76200000000000001</v>
      </c>
      <c r="C2757" s="16">
        <v>92.572999999999993</v>
      </c>
      <c r="D2757" s="16">
        <v>24.218</v>
      </c>
      <c r="E2757" s="16">
        <v>21.9</v>
      </c>
      <c r="F2757" s="16">
        <v>28.9</v>
      </c>
      <c r="G2757" s="16">
        <v>1.8340000000000001</v>
      </c>
      <c r="H2757" s="16">
        <v>7.35</v>
      </c>
      <c r="I2757" s="16">
        <v>142.45599999999999</v>
      </c>
      <c r="J2757" s="38">
        <v>2.7170000000000001</v>
      </c>
      <c r="K2757" s="16">
        <v>14.795</v>
      </c>
      <c r="L2757" s="16">
        <v>26.219000000000001</v>
      </c>
      <c r="M2757" s="120">
        <v>27.097727938400229</v>
      </c>
      <c r="N2757" s="16">
        <f t="shared" si="126"/>
        <v>1.8315463290571294</v>
      </c>
      <c r="O2757" s="16">
        <v>8.5310000000000006</v>
      </c>
      <c r="P2757" s="124">
        <f t="shared" si="128"/>
        <v>0.57661372085163909</v>
      </c>
      <c r="Q2757" s="16">
        <v>731.04200000000003</v>
      </c>
    </row>
    <row r="2758" spans="1:17" x14ac:dyDescent="0.2">
      <c r="A2758" s="39">
        <f t="shared" si="127"/>
        <v>44803</v>
      </c>
      <c r="B2758" s="16">
        <v>15.113</v>
      </c>
      <c r="C2758" s="16">
        <v>91.042000000000002</v>
      </c>
      <c r="D2758" s="16">
        <v>24.41</v>
      </c>
      <c r="E2758" s="16">
        <v>21.2</v>
      </c>
      <c r="F2758" s="16">
        <v>29.98</v>
      </c>
      <c r="G2758" s="16">
        <v>2.1240000000000001</v>
      </c>
      <c r="H2758" s="16">
        <v>13.35</v>
      </c>
      <c r="I2758" s="16">
        <v>82.564999999999998</v>
      </c>
      <c r="J2758" s="38">
        <v>3.3620000000000001</v>
      </c>
      <c r="K2758" s="16">
        <v>17.625</v>
      </c>
      <c r="L2758" s="16">
        <v>26.300999999999998</v>
      </c>
      <c r="M2758" s="120">
        <v>31.539207901801177</v>
      </c>
      <c r="N2758" s="16">
        <f t="shared" si="126"/>
        <v>1.7894586043575136</v>
      </c>
      <c r="O2758" s="16">
        <v>10.324999999999999</v>
      </c>
      <c r="P2758" s="124">
        <f t="shared" si="128"/>
        <v>0.58581560283687939</v>
      </c>
      <c r="Q2758" s="16">
        <v>731.00599999999997</v>
      </c>
    </row>
    <row r="2759" spans="1:17" x14ac:dyDescent="0.2">
      <c r="A2759" s="39">
        <f t="shared" si="127"/>
        <v>44804</v>
      </c>
      <c r="B2759" s="16">
        <v>8.0009999999999994</v>
      </c>
      <c r="C2759" s="16">
        <v>91.334000000000003</v>
      </c>
      <c r="D2759" s="16">
        <v>24.367000000000001</v>
      </c>
      <c r="E2759" s="16">
        <v>22.39</v>
      </c>
      <c r="F2759" s="16">
        <v>29.61</v>
      </c>
      <c r="G2759" s="16">
        <v>1.7789999999999999</v>
      </c>
      <c r="H2759" s="16">
        <v>5.8</v>
      </c>
      <c r="I2759" s="16">
        <v>32.228999999999999</v>
      </c>
      <c r="J2759" s="38">
        <v>2.63</v>
      </c>
      <c r="K2759" s="16">
        <v>12.746</v>
      </c>
      <c r="L2759" s="16">
        <v>26.141999999999999</v>
      </c>
      <c r="M2759" s="120">
        <v>23.212577770827373</v>
      </c>
      <c r="N2759" s="16">
        <f t="shared" si="126"/>
        <v>1.8211656810628725</v>
      </c>
      <c r="O2759" s="16">
        <v>6.9640000000000004</v>
      </c>
      <c r="P2759" s="124">
        <f t="shared" si="128"/>
        <v>0.54636748783932221</v>
      </c>
      <c r="Q2759" s="16">
        <v>730.89599999999996</v>
      </c>
    </row>
    <row r="2760" spans="1:17" x14ac:dyDescent="0.2">
      <c r="A2760" s="39">
        <f t="shared" si="127"/>
        <v>44805</v>
      </c>
      <c r="B2760" s="16">
        <v>0.127</v>
      </c>
      <c r="C2760" s="16">
        <v>97.513999999999996</v>
      </c>
      <c r="D2760" s="16">
        <v>23.596</v>
      </c>
      <c r="E2760" s="16">
        <v>22.47</v>
      </c>
      <c r="F2760" s="16">
        <v>25.31</v>
      </c>
      <c r="G2760" s="16">
        <v>2.0339999999999998</v>
      </c>
      <c r="H2760" s="16">
        <v>5.12</v>
      </c>
      <c r="I2760" s="16">
        <v>142.00899999999999</v>
      </c>
      <c r="J2760" s="38">
        <v>1.6240000000000001</v>
      </c>
      <c r="K2760" s="16">
        <v>8.83</v>
      </c>
      <c r="L2760" s="16">
        <v>26.15</v>
      </c>
      <c r="M2760" s="16">
        <v>16.736549891265561</v>
      </c>
      <c r="N2760" s="16">
        <f t="shared" si="126"/>
        <v>1.8954190137333591</v>
      </c>
      <c r="O2760" s="16">
        <v>4.601</v>
      </c>
      <c r="P2760" s="124">
        <f t="shared" si="128"/>
        <v>0.52106455266138163</v>
      </c>
      <c r="Q2760" s="16">
        <v>730.47500000000002</v>
      </c>
    </row>
    <row r="2761" spans="1:17" x14ac:dyDescent="0.2">
      <c r="A2761" s="39">
        <f t="shared" si="127"/>
        <v>44806</v>
      </c>
      <c r="B2761" s="16">
        <v>2.794</v>
      </c>
      <c r="C2761" s="16">
        <v>93.971000000000004</v>
      </c>
      <c r="D2761" s="16">
        <v>24.433</v>
      </c>
      <c r="E2761" s="16">
        <v>22.29</v>
      </c>
      <c r="F2761" s="16">
        <v>29.81</v>
      </c>
      <c r="G2761" s="16">
        <v>1.891</v>
      </c>
      <c r="H2761" s="16">
        <v>6.35</v>
      </c>
      <c r="I2761" s="16">
        <v>84.067999999999998</v>
      </c>
      <c r="J2761" s="38">
        <v>2.7280000000000002</v>
      </c>
      <c r="K2761" s="16">
        <v>13.592000000000001</v>
      </c>
      <c r="L2761" s="16">
        <v>26.122</v>
      </c>
      <c r="M2761" s="16">
        <v>24.665567082279612</v>
      </c>
      <c r="N2761" s="16">
        <f t="shared" si="126"/>
        <v>1.8147121161182762</v>
      </c>
      <c r="O2761" s="16">
        <v>8.5399999999999991</v>
      </c>
      <c r="P2761" s="124">
        <f t="shared" si="128"/>
        <v>0.62831077104178923</v>
      </c>
      <c r="Q2761" s="16">
        <v>730.06700000000001</v>
      </c>
    </row>
    <row r="2762" spans="1:17" x14ac:dyDescent="0.2">
      <c r="A2762" s="39">
        <f t="shared" si="127"/>
        <v>44807</v>
      </c>
      <c r="B2762" s="16">
        <v>0</v>
      </c>
      <c r="C2762" s="16">
        <v>93.718999999999994</v>
      </c>
      <c r="D2762" s="16">
        <v>24.844999999999999</v>
      </c>
      <c r="E2762" s="16">
        <v>22.81</v>
      </c>
      <c r="F2762" s="16">
        <v>30.27</v>
      </c>
      <c r="G2762" s="16">
        <v>2.1749999999999998</v>
      </c>
      <c r="H2762" s="16">
        <v>8.1300000000000008</v>
      </c>
      <c r="I2762" s="16">
        <v>19.204000000000001</v>
      </c>
      <c r="J2762" s="38">
        <v>3.12</v>
      </c>
      <c r="K2762" s="16">
        <v>15.705</v>
      </c>
      <c r="L2762" s="16">
        <v>26.056000000000001</v>
      </c>
      <c r="M2762" s="16">
        <v>28.360550782913876</v>
      </c>
      <c r="N2762" s="16">
        <f t="shared" si="126"/>
        <v>1.8058294035602596</v>
      </c>
      <c r="O2762" s="16">
        <v>9.782</v>
      </c>
      <c r="P2762" s="124">
        <f t="shared" si="128"/>
        <v>0.6228589621139764</v>
      </c>
      <c r="Q2762" s="16">
        <v>729.76700000000005</v>
      </c>
    </row>
    <row r="2763" spans="1:17" x14ac:dyDescent="0.2">
      <c r="A2763" s="39">
        <f t="shared" si="127"/>
        <v>44808</v>
      </c>
      <c r="B2763" s="16">
        <v>0</v>
      </c>
      <c r="C2763" s="16">
        <v>96.876000000000005</v>
      </c>
      <c r="D2763" s="16">
        <v>23.468</v>
      </c>
      <c r="E2763" s="16">
        <v>21.2</v>
      </c>
      <c r="F2763" s="16">
        <v>26.05</v>
      </c>
      <c r="G2763" s="16">
        <v>2.177</v>
      </c>
      <c r="H2763" s="16">
        <v>8.06</v>
      </c>
      <c r="I2763" s="16">
        <v>294.74400000000003</v>
      </c>
      <c r="J2763" s="38">
        <v>1.665</v>
      </c>
      <c r="K2763" s="16">
        <v>8.7469999999999999</v>
      </c>
      <c r="L2763" s="16">
        <v>26.122</v>
      </c>
      <c r="M2763" s="16">
        <v>16.500937008329828</v>
      </c>
      <c r="N2763" s="16">
        <f t="shared" ref="N2763:N2826" si="129">M2763/K2763</f>
        <v>1.8864681614644825</v>
      </c>
      <c r="O2763" s="16">
        <v>4.8719999999999999</v>
      </c>
      <c r="P2763" s="124">
        <f t="shared" si="128"/>
        <v>0.55699096833199957</v>
      </c>
      <c r="Q2763" s="16">
        <v>730.096</v>
      </c>
    </row>
    <row r="2764" spans="1:17" x14ac:dyDescent="0.2">
      <c r="A2764" s="39">
        <f t="shared" si="127"/>
        <v>44809</v>
      </c>
      <c r="B2764" s="16">
        <v>23.622</v>
      </c>
      <c r="C2764" s="16">
        <v>96.399000000000001</v>
      </c>
      <c r="D2764" s="16">
        <v>23.716000000000001</v>
      </c>
      <c r="E2764" s="16">
        <v>21.01</v>
      </c>
      <c r="F2764" s="16">
        <v>28.8</v>
      </c>
      <c r="G2764" s="16">
        <v>2.008</v>
      </c>
      <c r="H2764" s="16">
        <v>9.66</v>
      </c>
      <c r="I2764" s="16">
        <v>277.68599999999998</v>
      </c>
      <c r="J2764" s="38">
        <v>1.3480000000000001</v>
      </c>
      <c r="P2764" s="124"/>
      <c r="Q2764" s="16"/>
    </row>
    <row r="2765" spans="1:17" x14ac:dyDescent="0.2">
      <c r="A2765" s="39">
        <f t="shared" si="127"/>
        <v>44810</v>
      </c>
      <c r="B2765" s="16">
        <v>3.302</v>
      </c>
      <c r="C2765" s="16">
        <v>98.100999999999999</v>
      </c>
      <c r="D2765" s="16">
        <v>24.055</v>
      </c>
      <c r="E2765" s="16">
        <v>22.78</v>
      </c>
      <c r="F2765" s="16">
        <v>27.71</v>
      </c>
      <c r="G2765" s="16">
        <v>2.3159999999999998</v>
      </c>
      <c r="H2765" s="16">
        <v>8.0399999999999991</v>
      </c>
      <c r="I2765" s="16">
        <v>306.07</v>
      </c>
      <c r="J2765" s="38">
        <v>1.82</v>
      </c>
      <c r="K2765" s="16">
        <v>9.3879999999999999</v>
      </c>
      <c r="L2765" s="16">
        <v>26.018999999999998</v>
      </c>
      <c r="M2765" s="16">
        <v>20.610554454915167</v>
      </c>
      <c r="N2765" s="16">
        <f t="shared" si="129"/>
        <v>2.1954148332887908</v>
      </c>
      <c r="O2765" s="16">
        <v>6.444</v>
      </c>
      <c r="P2765" s="124">
        <f t="shared" si="128"/>
        <v>0.68640818065615683</v>
      </c>
      <c r="Q2765" s="16">
        <v>732.16700000000003</v>
      </c>
    </row>
    <row r="2766" spans="1:17" x14ac:dyDescent="0.2">
      <c r="A2766" s="39">
        <f t="shared" si="127"/>
        <v>44811</v>
      </c>
      <c r="B2766" s="16">
        <v>17.907</v>
      </c>
      <c r="C2766" s="16">
        <v>99.186000000000007</v>
      </c>
      <c r="D2766" s="16">
        <v>24.175999999999998</v>
      </c>
      <c r="E2766" s="16">
        <v>22.62</v>
      </c>
      <c r="F2766" s="16">
        <v>27.9</v>
      </c>
      <c r="G2766" s="16">
        <v>2.1520000000000001</v>
      </c>
      <c r="H2766" s="16">
        <v>8.19</v>
      </c>
      <c r="I2766" s="16">
        <v>309.65699999999998</v>
      </c>
      <c r="J2766" s="38">
        <v>1.4430000000000001</v>
      </c>
      <c r="K2766" s="16">
        <v>7.9560000000000004</v>
      </c>
      <c r="L2766" s="16">
        <v>25.988</v>
      </c>
      <c r="M2766" s="16">
        <v>17.727039839918024</v>
      </c>
      <c r="N2766" s="16">
        <f t="shared" si="129"/>
        <v>2.2281347209550053</v>
      </c>
      <c r="O2766" s="16">
        <v>5.298</v>
      </c>
      <c r="P2766" s="124">
        <f t="shared" si="128"/>
        <v>0.66591251885369529</v>
      </c>
      <c r="Q2766" s="16">
        <v>731.72500000000002</v>
      </c>
    </row>
    <row r="2767" spans="1:17" x14ac:dyDescent="0.2">
      <c r="A2767" s="39">
        <f t="shared" si="127"/>
        <v>44812</v>
      </c>
      <c r="B2767" s="16">
        <v>3.048</v>
      </c>
      <c r="C2767" s="16">
        <v>94.837999999999994</v>
      </c>
      <c r="D2767" s="16">
        <v>24.579000000000001</v>
      </c>
      <c r="E2767" s="16">
        <v>23</v>
      </c>
      <c r="F2767" s="16">
        <v>28.37</v>
      </c>
      <c r="G2767" s="16">
        <v>1.5629999999999999</v>
      </c>
      <c r="H2767" s="16">
        <v>5.94</v>
      </c>
      <c r="I2767" s="16">
        <v>199.965</v>
      </c>
      <c r="J2767" s="38">
        <v>3.4369999999999998</v>
      </c>
      <c r="K2767" s="16">
        <v>18.073</v>
      </c>
      <c r="L2767" s="16">
        <v>25.99</v>
      </c>
      <c r="M2767" s="16">
        <v>39.791706806680793</v>
      </c>
      <c r="N2767" s="16">
        <f t="shared" si="129"/>
        <v>2.2017211756034301</v>
      </c>
      <c r="O2767" s="16">
        <v>12.372</v>
      </c>
      <c r="P2767" s="124">
        <f t="shared" si="128"/>
        <v>0.68455707408841915</v>
      </c>
      <c r="Q2767" s="16">
        <v>730.34199999999998</v>
      </c>
    </row>
    <row r="2768" spans="1:17" x14ac:dyDescent="0.2">
      <c r="A2768" s="39">
        <f t="shared" si="127"/>
        <v>44813</v>
      </c>
      <c r="B2768" s="16">
        <v>0.76200000000000001</v>
      </c>
      <c r="C2768" s="16">
        <v>91.897000000000006</v>
      </c>
      <c r="D2768" s="16">
        <v>24.928000000000001</v>
      </c>
      <c r="E2768" s="16">
        <v>22.08</v>
      </c>
      <c r="F2768" s="16">
        <v>29.71</v>
      </c>
      <c r="G2768" s="16">
        <v>2.2519999999999998</v>
      </c>
      <c r="H2768" s="16">
        <v>6.39</v>
      </c>
      <c r="I2768" s="16">
        <v>141.80000000000001</v>
      </c>
      <c r="J2768" s="38">
        <v>4.21</v>
      </c>
      <c r="K2768" s="16">
        <v>21.34</v>
      </c>
      <c r="L2768" s="16">
        <v>26.009</v>
      </c>
      <c r="M2768" s="16">
        <v>46.119645034115052</v>
      </c>
      <c r="N2768" s="16">
        <f t="shared" si="129"/>
        <v>2.161182991289365</v>
      </c>
      <c r="O2768" s="16">
        <v>13.788</v>
      </c>
      <c r="P2768" s="124">
        <f t="shared" si="128"/>
        <v>0.64611059044048735</v>
      </c>
      <c r="Q2768" s="16">
        <v>729.99199999999996</v>
      </c>
    </row>
    <row r="2769" spans="1:17" x14ac:dyDescent="0.2">
      <c r="A2769" s="39">
        <f t="shared" si="127"/>
        <v>44814</v>
      </c>
      <c r="B2769" s="16">
        <v>16.001999999999999</v>
      </c>
      <c r="C2769" s="16">
        <v>94.77</v>
      </c>
      <c r="D2769" s="16">
        <v>24.215</v>
      </c>
      <c r="E2769" s="16">
        <v>22.15</v>
      </c>
      <c r="F2769" s="16">
        <v>29.92</v>
      </c>
      <c r="G2769" s="16">
        <v>2.2029999999999998</v>
      </c>
      <c r="H2769" s="16">
        <v>9.39</v>
      </c>
      <c r="I2769" s="16">
        <v>0.95799999999999996</v>
      </c>
      <c r="J2769" s="38">
        <v>1.9810000000000001</v>
      </c>
      <c r="K2769" s="16">
        <v>9.968</v>
      </c>
      <c r="L2769" s="16">
        <v>26.007999999999999</v>
      </c>
      <c r="M2769" s="16">
        <v>21.947854125644653</v>
      </c>
      <c r="N2769" s="16">
        <f t="shared" si="129"/>
        <v>2.2018312726369036</v>
      </c>
      <c r="O2769" s="16">
        <v>4.7770000000000001</v>
      </c>
      <c r="P2769" s="124">
        <f t="shared" si="128"/>
        <v>0.4792335473515249</v>
      </c>
      <c r="Q2769" s="16">
        <v>731.49599999999998</v>
      </c>
    </row>
    <row r="2770" spans="1:17" x14ac:dyDescent="0.2">
      <c r="A2770" s="39">
        <f t="shared" si="127"/>
        <v>44815</v>
      </c>
      <c r="B2770" s="16">
        <v>30.48</v>
      </c>
      <c r="C2770" s="16">
        <v>97.622</v>
      </c>
      <c r="D2770" s="16">
        <v>23.984999999999999</v>
      </c>
      <c r="E2770" s="16">
        <v>21.91</v>
      </c>
      <c r="F2770" s="16">
        <v>27.79</v>
      </c>
      <c r="G2770" s="16">
        <v>2.0430000000000001</v>
      </c>
      <c r="H2770" s="16">
        <v>7.68</v>
      </c>
      <c r="I2770" s="16">
        <v>290.74</v>
      </c>
      <c r="J2770" s="38">
        <v>1.7390000000000001</v>
      </c>
      <c r="K2770" s="16">
        <v>9.0139999999999993</v>
      </c>
      <c r="L2770" s="16">
        <v>25.959</v>
      </c>
      <c r="M2770" s="16">
        <v>20.18399750476712</v>
      </c>
      <c r="N2770" s="16">
        <f t="shared" si="129"/>
        <v>2.2391832155277482</v>
      </c>
      <c r="O2770" s="16">
        <v>5.7359999999999998</v>
      </c>
      <c r="P2770" s="124">
        <f t="shared" si="128"/>
        <v>0.63634346571999112</v>
      </c>
      <c r="Q2770" s="16">
        <v>732.13300000000004</v>
      </c>
    </row>
    <row r="2771" spans="1:17" x14ac:dyDescent="0.2">
      <c r="A2771" s="39">
        <f t="shared" si="127"/>
        <v>44816</v>
      </c>
      <c r="B2771" s="16">
        <v>25.018999999999998</v>
      </c>
      <c r="C2771" s="16">
        <v>92.302999999999997</v>
      </c>
      <c r="D2771" s="16">
        <v>24.582999999999998</v>
      </c>
      <c r="E2771" s="16">
        <v>21.74</v>
      </c>
      <c r="F2771" s="16">
        <v>30.35</v>
      </c>
      <c r="G2771" s="16">
        <v>1.931</v>
      </c>
      <c r="H2771" s="16">
        <v>6.51</v>
      </c>
      <c r="I2771" s="16">
        <v>163.31899999999999</v>
      </c>
      <c r="J2771" s="38">
        <v>3.9660000000000002</v>
      </c>
      <c r="K2771" s="16">
        <v>19.599</v>
      </c>
      <c r="L2771" s="16">
        <v>25.945</v>
      </c>
      <c r="M2771" s="16">
        <v>42.21358605918229</v>
      </c>
      <c r="N2771" s="16">
        <f t="shared" si="129"/>
        <v>2.1538642818093927</v>
      </c>
      <c r="O2771" s="16">
        <v>13.252000000000001</v>
      </c>
      <c r="P2771" s="124">
        <f t="shared" si="128"/>
        <v>0.6761569467829992</v>
      </c>
      <c r="Q2771" s="16">
        <v>731.32100000000003</v>
      </c>
    </row>
    <row r="2772" spans="1:17" x14ac:dyDescent="0.2">
      <c r="A2772" s="39">
        <f t="shared" si="127"/>
        <v>44817</v>
      </c>
      <c r="B2772" s="16">
        <v>0.127</v>
      </c>
      <c r="C2772" s="16">
        <v>93.108000000000004</v>
      </c>
      <c r="D2772" s="16">
        <v>24.628</v>
      </c>
      <c r="E2772" s="16">
        <v>22.32</v>
      </c>
      <c r="F2772" s="16">
        <v>29.4</v>
      </c>
      <c r="G2772" s="16">
        <v>2.214</v>
      </c>
      <c r="H2772" s="16">
        <v>6.12</v>
      </c>
      <c r="I2772" s="16">
        <v>145.38800000000001</v>
      </c>
      <c r="J2772" s="38">
        <v>3.4329999999999998</v>
      </c>
      <c r="K2772" s="16">
        <v>17.093</v>
      </c>
      <c r="L2772" s="16">
        <v>25.908999999999999</v>
      </c>
      <c r="M2772" s="16">
        <v>37.153136277903968</v>
      </c>
      <c r="N2772" s="16">
        <f t="shared" si="129"/>
        <v>2.1735878007315255</v>
      </c>
      <c r="O2772" s="16">
        <v>10.678000000000001</v>
      </c>
      <c r="P2772" s="124">
        <f t="shared" si="128"/>
        <v>0.62470016966009478</v>
      </c>
      <c r="Q2772" s="16">
        <v>730.5</v>
      </c>
    </row>
    <row r="2773" spans="1:17" x14ac:dyDescent="0.2">
      <c r="A2773" s="39">
        <f t="shared" si="127"/>
        <v>44818</v>
      </c>
      <c r="B2773" s="16">
        <v>2.9210000000000003</v>
      </c>
      <c r="C2773" s="16">
        <v>94.430999999999997</v>
      </c>
      <c r="D2773" s="16">
        <v>23.78</v>
      </c>
      <c r="E2773" s="16">
        <v>21.69</v>
      </c>
      <c r="F2773" s="16">
        <v>28.46</v>
      </c>
      <c r="G2773" s="16">
        <v>1.9370000000000001</v>
      </c>
      <c r="H2773" s="16">
        <v>7.49</v>
      </c>
      <c r="I2773" s="16">
        <v>118.956</v>
      </c>
      <c r="J2773" s="38">
        <v>2.327</v>
      </c>
      <c r="K2773" s="16">
        <v>12.62</v>
      </c>
      <c r="L2773" s="16">
        <v>25.974</v>
      </c>
      <c r="M2773" s="16">
        <v>27.158467159780439</v>
      </c>
      <c r="N2773" s="16">
        <f t="shared" si="129"/>
        <v>2.1520179999826023</v>
      </c>
      <c r="O2773" s="16">
        <v>5.85</v>
      </c>
      <c r="P2773" s="124">
        <f t="shared" si="128"/>
        <v>0.46354992076069729</v>
      </c>
      <c r="Q2773" s="16">
        <v>730.63800000000003</v>
      </c>
    </row>
    <row r="2774" spans="1:17" x14ac:dyDescent="0.2">
      <c r="A2774" s="39">
        <f t="shared" ref="A2774:A2837" si="130">A2773+1</f>
        <v>44819</v>
      </c>
      <c r="B2774" s="16">
        <v>0.127</v>
      </c>
      <c r="C2774" s="16">
        <v>92.418000000000006</v>
      </c>
      <c r="D2774" s="16">
        <v>24.693000000000001</v>
      </c>
      <c r="E2774" s="16">
        <v>22.09</v>
      </c>
      <c r="F2774" s="16">
        <v>30.66</v>
      </c>
      <c r="G2774" s="16">
        <v>1.6160000000000001</v>
      </c>
      <c r="H2774" s="16">
        <v>4.74</v>
      </c>
      <c r="I2774" s="16">
        <v>172.066</v>
      </c>
      <c r="J2774" s="38">
        <v>3.6549999999999998</v>
      </c>
      <c r="K2774" s="16">
        <v>18.550999999999998</v>
      </c>
      <c r="L2774" s="16">
        <v>25.896000000000001</v>
      </c>
      <c r="M2774" s="16">
        <v>40.249540567838274</v>
      </c>
      <c r="N2774" s="16">
        <f t="shared" si="129"/>
        <v>2.1696695902020524</v>
      </c>
      <c r="O2774" s="16">
        <v>11.62</v>
      </c>
      <c r="P2774" s="124">
        <f t="shared" si="128"/>
        <v>0.62638132715217509</v>
      </c>
      <c r="Q2774" s="16">
        <v>731.06299999999999</v>
      </c>
    </row>
    <row r="2775" spans="1:17" x14ac:dyDescent="0.2">
      <c r="A2775" s="39">
        <f t="shared" si="130"/>
        <v>44820</v>
      </c>
      <c r="B2775" s="16">
        <v>5.3339999999999996</v>
      </c>
      <c r="C2775" s="16">
        <v>96.159000000000006</v>
      </c>
      <c r="D2775" s="16">
        <v>24.05</v>
      </c>
      <c r="E2775" s="16">
        <v>21.86</v>
      </c>
      <c r="F2775" s="16">
        <v>27.97</v>
      </c>
      <c r="G2775" s="16">
        <v>2.173</v>
      </c>
      <c r="H2775" s="16">
        <v>8</v>
      </c>
      <c r="I2775" s="16">
        <v>279.75599999999997</v>
      </c>
      <c r="J2775" s="38">
        <v>2.5030000000000001</v>
      </c>
      <c r="K2775" s="16">
        <v>12.914</v>
      </c>
      <c r="L2775" s="16">
        <v>25.835000000000001</v>
      </c>
      <c r="M2775" s="16">
        <v>28.459997217919021</v>
      </c>
      <c r="N2775" s="16">
        <f t="shared" si="129"/>
        <v>2.2038096033699102</v>
      </c>
      <c r="O2775" s="16">
        <v>8.7539999999999996</v>
      </c>
      <c r="P2775" s="124">
        <f t="shared" si="128"/>
        <v>0.67786897940219915</v>
      </c>
      <c r="Q2775" s="16">
        <v>730.92499999999995</v>
      </c>
    </row>
    <row r="2776" spans="1:17" x14ac:dyDescent="0.2">
      <c r="A2776" s="39">
        <f t="shared" si="130"/>
        <v>44821</v>
      </c>
      <c r="B2776" s="16">
        <v>43.94</v>
      </c>
      <c r="C2776" s="16">
        <v>92.938999999999993</v>
      </c>
      <c r="D2776" s="16">
        <v>23.609000000000002</v>
      </c>
      <c r="E2776" s="16">
        <v>20.8</v>
      </c>
      <c r="F2776" s="16">
        <v>29.81</v>
      </c>
      <c r="G2776" s="16">
        <v>2.137</v>
      </c>
      <c r="H2776" s="16">
        <v>7.15</v>
      </c>
      <c r="I2776" s="16">
        <v>140.874</v>
      </c>
      <c r="J2776" s="38">
        <v>3.1840000000000002</v>
      </c>
      <c r="K2776" s="16">
        <v>15.69</v>
      </c>
      <c r="L2776" s="16">
        <v>25.902999999999999</v>
      </c>
      <c r="M2776" s="16">
        <v>33.997202367015227</v>
      </c>
      <c r="N2776" s="16">
        <f t="shared" si="129"/>
        <v>2.1668070342265922</v>
      </c>
      <c r="O2776" s="16">
        <v>10.281000000000001</v>
      </c>
      <c r="P2776" s="124">
        <f t="shared" si="128"/>
        <v>0.65525812619502877</v>
      </c>
      <c r="Q2776" s="16">
        <v>730.64599999999996</v>
      </c>
    </row>
    <row r="2777" spans="1:17" x14ac:dyDescent="0.2">
      <c r="A2777" s="39">
        <f t="shared" si="130"/>
        <v>44822</v>
      </c>
      <c r="B2777" s="16">
        <v>4.9529999999999994</v>
      </c>
      <c r="C2777" s="16">
        <v>99.042000000000002</v>
      </c>
      <c r="D2777" s="16">
        <v>23.193000000000001</v>
      </c>
      <c r="E2777" s="16">
        <v>22.23</v>
      </c>
      <c r="F2777" s="16">
        <v>25.87</v>
      </c>
      <c r="G2777" s="16">
        <v>2.0190000000000001</v>
      </c>
      <c r="H2777" s="16">
        <v>7.35</v>
      </c>
      <c r="I2777" s="16">
        <v>164.232</v>
      </c>
      <c r="J2777" s="38">
        <v>1.2889999999999999</v>
      </c>
      <c r="K2777" s="16">
        <v>7.2140000000000004</v>
      </c>
      <c r="L2777" s="16">
        <v>25.814</v>
      </c>
      <c r="M2777" s="16">
        <v>16.312498541999485</v>
      </c>
      <c r="N2777" s="16">
        <f t="shared" si="129"/>
        <v>2.2612279653450909</v>
      </c>
      <c r="O2777" s="16">
        <v>4.4020000000000001</v>
      </c>
      <c r="P2777" s="124">
        <f t="shared" si="128"/>
        <v>0.61020238425284168</v>
      </c>
      <c r="Q2777" s="16">
        <v>730.91300000000001</v>
      </c>
    </row>
    <row r="2778" spans="1:17" x14ac:dyDescent="0.2">
      <c r="A2778" s="39">
        <f t="shared" si="130"/>
        <v>44823</v>
      </c>
      <c r="B2778" s="16">
        <v>0.127</v>
      </c>
      <c r="C2778" s="16">
        <v>97.24</v>
      </c>
      <c r="D2778" s="16">
        <v>23.384</v>
      </c>
      <c r="E2778" s="16">
        <v>22.17</v>
      </c>
      <c r="F2778" s="16">
        <v>26.07</v>
      </c>
      <c r="G2778" s="16">
        <v>2.7240000000000002</v>
      </c>
      <c r="H2778" s="16">
        <v>7.51</v>
      </c>
      <c r="I2778" s="16">
        <v>158.607</v>
      </c>
      <c r="J2778" s="38">
        <v>1.716</v>
      </c>
      <c r="K2778" s="16">
        <v>9.4149999999999991</v>
      </c>
      <c r="L2778" s="16">
        <v>25.798999999999999</v>
      </c>
      <c r="M2778" s="16">
        <v>20.819556128483757</v>
      </c>
      <c r="N2778" s="16">
        <f t="shared" si="129"/>
        <v>2.2113176981926457</v>
      </c>
      <c r="O2778" s="16">
        <v>5.8259999999999996</v>
      </c>
      <c r="P2778" s="124">
        <f t="shared" si="128"/>
        <v>0.61879978757302179</v>
      </c>
      <c r="Q2778" s="16">
        <v>731.02099999999996</v>
      </c>
    </row>
    <row r="2779" spans="1:17" x14ac:dyDescent="0.2">
      <c r="A2779" s="39">
        <f t="shared" si="130"/>
        <v>44824</v>
      </c>
      <c r="B2779" s="16">
        <v>0</v>
      </c>
      <c r="C2779" s="16">
        <v>90.066999999999993</v>
      </c>
      <c r="D2779" s="16">
        <v>24.071000000000002</v>
      </c>
      <c r="E2779" s="16">
        <v>21.75</v>
      </c>
      <c r="F2779" s="16">
        <v>28.53</v>
      </c>
      <c r="G2779" s="16">
        <v>2.7269999999999999</v>
      </c>
      <c r="H2779" s="16">
        <v>8.86</v>
      </c>
      <c r="I2779" s="16">
        <v>155.18600000000001</v>
      </c>
      <c r="J2779" s="38">
        <v>3.8849999999999998</v>
      </c>
      <c r="K2779" s="16">
        <v>19.847000000000001</v>
      </c>
      <c r="L2779" s="16">
        <v>25.805</v>
      </c>
      <c r="M2779" s="16">
        <v>42.871781490867086</v>
      </c>
      <c r="N2779" s="16">
        <f t="shared" si="129"/>
        <v>2.1601139462320291</v>
      </c>
      <c r="O2779" s="16">
        <v>11.66</v>
      </c>
      <c r="P2779" s="124">
        <f t="shared" si="128"/>
        <v>0.58749433163702325</v>
      </c>
      <c r="Q2779" s="16">
        <v>731.07899999999995</v>
      </c>
    </row>
    <row r="2780" spans="1:17" x14ac:dyDescent="0.2">
      <c r="A2780" s="39">
        <f t="shared" si="130"/>
        <v>44825</v>
      </c>
      <c r="B2780" s="16">
        <v>35.814</v>
      </c>
      <c r="C2780" s="16">
        <v>93.953999999999994</v>
      </c>
      <c r="D2780" s="16">
        <v>23.437000000000001</v>
      </c>
      <c r="E2780" s="16">
        <v>22.27</v>
      </c>
      <c r="F2780" s="16">
        <v>29.07</v>
      </c>
      <c r="G2780" s="16">
        <v>2.214</v>
      </c>
      <c r="H2780" s="16">
        <v>5.98</v>
      </c>
      <c r="I2780" s="16">
        <v>120.29900000000001</v>
      </c>
      <c r="J2780" s="38">
        <v>2.0739999999999998</v>
      </c>
      <c r="P2780" s="124"/>
      <c r="Q2780" s="16">
        <v>730.69600000000003</v>
      </c>
    </row>
    <row r="2781" spans="1:17" x14ac:dyDescent="0.2">
      <c r="A2781" s="39">
        <f t="shared" si="130"/>
        <v>44826</v>
      </c>
      <c r="B2781" s="16">
        <v>0.127</v>
      </c>
      <c r="C2781" s="16">
        <v>92.028000000000006</v>
      </c>
      <c r="D2781" s="16">
        <v>24.052</v>
      </c>
      <c r="E2781" s="16">
        <v>22.22</v>
      </c>
      <c r="F2781" s="16">
        <v>28.53</v>
      </c>
      <c r="G2781" s="16">
        <v>2.2829999999999999</v>
      </c>
      <c r="H2781" s="16">
        <v>7.06</v>
      </c>
      <c r="I2781" s="16">
        <v>108.71899999999999</v>
      </c>
      <c r="J2781" s="38">
        <v>2.9820000000000002</v>
      </c>
      <c r="K2781" s="16">
        <v>13.471</v>
      </c>
      <c r="L2781" s="16">
        <v>25.689</v>
      </c>
      <c r="M2781" s="16">
        <v>29.059354228892683</v>
      </c>
      <c r="N2781" s="16">
        <f t="shared" si="129"/>
        <v>2.1571786971191957</v>
      </c>
      <c r="O2781" s="16">
        <v>8.02</v>
      </c>
      <c r="P2781" s="124">
        <f t="shared" si="128"/>
        <v>0.59535298047657925</v>
      </c>
      <c r="Q2781" s="16">
        <v>730.72900000000004</v>
      </c>
    </row>
    <row r="2782" spans="1:17" x14ac:dyDescent="0.2">
      <c r="A2782" s="39">
        <f t="shared" si="130"/>
        <v>44827</v>
      </c>
      <c r="B2782" s="16">
        <v>8.7629999999999999</v>
      </c>
      <c r="C2782" s="16">
        <v>93.554000000000002</v>
      </c>
      <c r="D2782" s="16">
        <v>24.692</v>
      </c>
      <c r="E2782" s="16">
        <v>22.94</v>
      </c>
      <c r="F2782" s="16">
        <v>28.69</v>
      </c>
      <c r="G2782" s="16">
        <v>2.2629999999999999</v>
      </c>
      <c r="H2782" s="16">
        <v>5.94</v>
      </c>
      <c r="I2782" s="16">
        <v>12.666</v>
      </c>
      <c r="J2782" s="38">
        <v>3.32</v>
      </c>
      <c r="K2782" s="16">
        <v>15.224</v>
      </c>
      <c r="L2782" s="16">
        <v>25.582999999999998</v>
      </c>
      <c r="M2782" s="16">
        <v>33.036520428855191</v>
      </c>
      <c r="N2782" s="16">
        <f t="shared" si="129"/>
        <v>2.1700289299037827</v>
      </c>
      <c r="O2782" s="16">
        <v>9.2349999999999994</v>
      </c>
      <c r="P2782" s="124">
        <f t="shared" si="128"/>
        <v>0.60660798738833421</v>
      </c>
      <c r="Q2782" s="16">
        <v>731</v>
      </c>
    </row>
    <row r="2783" spans="1:17" x14ac:dyDescent="0.2">
      <c r="A2783" s="39">
        <f t="shared" si="130"/>
        <v>44828</v>
      </c>
      <c r="B2783" s="16">
        <v>29.463999999999999</v>
      </c>
      <c r="C2783" s="16">
        <v>95.066999999999993</v>
      </c>
      <c r="D2783" s="16">
        <v>24</v>
      </c>
      <c r="E2783" s="16">
        <v>21.41</v>
      </c>
      <c r="F2783" s="16">
        <v>28.83</v>
      </c>
      <c r="G2783" s="16">
        <v>1.796</v>
      </c>
      <c r="H2783" s="16">
        <v>8</v>
      </c>
      <c r="I2783" s="16">
        <v>244.46199999999999</v>
      </c>
      <c r="J2783" s="38">
        <v>2.6360000000000001</v>
      </c>
      <c r="K2783" s="16">
        <v>12.502000000000001</v>
      </c>
      <c r="L2783" s="16">
        <v>25.516999999999999</v>
      </c>
      <c r="M2783" s="16">
        <v>26.947651085573181</v>
      </c>
      <c r="N2783" s="16">
        <f t="shared" si="129"/>
        <v>2.1554672120919198</v>
      </c>
      <c r="O2783" s="16">
        <v>7.694</v>
      </c>
      <c r="P2783" s="124">
        <f t="shared" si="128"/>
        <v>0.61542153255479115</v>
      </c>
      <c r="Q2783" s="16">
        <v>730.32899999999995</v>
      </c>
    </row>
    <row r="2784" spans="1:17" x14ac:dyDescent="0.2">
      <c r="A2784" s="39">
        <f t="shared" si="130"/>
        <v>44829</v>
      </c>
      <c r="B2784" s="16">
        <v>0.127</v>
      </c>
      <c r="C2784" s="16">
        <v>92.141000000000005</v>
      </c>
      <c r="D2784" s="16">
        <v>24.849</v>
      </c>
      <c r="E2784" s="16">
        <v>22.46</v>
      </c>
      <c r="F2784" s="16">
        <v>30.42</v>
      </c>
      <c r="G2784" s="16">
        <v>2.1379999999999999</v>
      </c>
      <c r="H2784" s="16">
        <v>7.04</v>
      </c>
      <c r="I2784" s="16">
        <v>151.66900000000001</v>
      </c>
      <c r="J2784" s="38">
        <v>4.8129999999999997</v>
      </c>
      <c r="K2784" s="16">
        <v>22.161999999999999</v>
      </c>
      <c r="L2784" s="16">
        <v>25.506</v>
      </c>
      <c r="M2784" s="16">
        <v>46.884026103177185</v>
      </c>
      <c r="N2784" s="16">
        <f t="shared" si="129"/>
        <v>2.1155142181742255</v>
      </c>
      <c r="O2784" s="16">
        <v>14.317</v>
      </c>
      <c r="P2784" s="124">
        <f t="shared" si="128"/>
        <v>0.64601570255392116</v>
      </c>
      <c r="Q2784" s="16">
        <v>729.18299999999999</v>
      </c>
    </row>
    <row r="2785" spans="1:17" x14ac:dyDescent="0.2">
      <c r="A2785" s="39">
        <f t="shared" si="130"/>
        <v>44830</v>
      </c>
      <c r="B2785" s="16">
        <v>0.88900000000000001</v>
      </c>
      <c r="C2785" s="16">
        <v>94.495999999999995</v>
      </c>
      <c r="D2785" s="16">
        <v>24.431999999999999</v>
      </c>
      <c r="E2785" s="16">
        <v>22.35</v>
      </c>
      <c r="F2785" s="16">
        <v>28.9</v>
      </c>
      <c r="G2785" s="16">
        <v>2.4769999999999999</v>
      </c>
      <c r="H2785" s="16">
        <v>6.82</v>
      </c>
      <c r="I2785" s="16">
        <v>139.62200000000001</v>
      </c>
      <c r="J2785" s="38">
        <v>3.4889999999999999</v>
      </c>
      <c r="K2785" s="16">
        <v>16.457999999999998</v>
      </c>
      <c r="L2785" s="16">
        <v>25.391999999999999</v>
      </c>
      <c r="M2785" s="16">
        <v>35.151333973269558</v>
      </c>
      <c r="N2785" s="16">
        <f t="shared" si="129"/>
        <v>2.1358205111963522</v>
      </c>
      <c r="O2785" s="16">
        <v>10.663</v>
      </c>
      <c r="P2785" s="124">
        <f t="shared" si="128"/>
        <v>0.64789160286790626</v>
      </c>
      <c r="Q2785" s="16">
        <v>729.67100000000005</v>
      </c>
    </row>
    <row r="2786" spans="1:17" x14ac:dyDescent="0.2">
      <c r="A2786" s="39">
        <f t="shared" si="130"/>
        <v>44831</v>
      </c>
      <c r="B2786" s="16">
        <v>0.254</v>
      </c>
      <c r="C2786" s="16">
        <v>94.960999999999999</v>
      </c>
      <c r="D2786" s="16">
        <v>24.504000000000001</v>
      </c>
      <c r="E2786" s="16">
        <v>22.54</v>
      </c>
      <c r="F2786" s="16">
        <v>28.76</v>
      </c>
      <c r="G2786" s="16">
        <v>2.117</v>
      </c>
      <c r="H2786" s="16">
        <v>6.84</v>
      </c>
      <c r="I2786" s="16">
        <v>137.65899999999999</v>
      </c>
      <c r="J2786" s="38">
        <v>2.577</v>
      </c>
      <c r="K2786" s="16">
        <v>12.07</v>
      </c>
      <c r="L2786" s="16">
        <v>25.335999999999999</v>
      </c>
      <c r="M2786" s="16">
        <v>25.310197709189591</v>
      </c>
      <c r="N2786" s="16">
        <f t="shared" si="129"/>
        <v>2.0969509286818218</v>
      </c>
      <c r="O2786" s="16">
        <v>6.3230000000000004</v>
      </c>
      <c r="P2786" s="124">
        <f t="shared" si="128"/>
        <v>0.52386081193040601</v>
      </c>
      <c r="Q2786" s="16">
        <v>730.60799999999995</v>
      </c>
    </row>
    <row r="2787" spans="1:17" x14ac:dyDescent="0.2">
      <c r="A2787" s="39">
        <f t="shared" si="130"/>
        <v>44832</v>
      </c>
      <c r="B2787" s="16">
        <v>1.016</v>
      </c>
      <c r="C2787" s="16">
        <v>95.241</v>
      </c>
      <c r="D2787" s="16">
        <v>24.411999999999999</v>
      </c>
      <c r="E2787" s="16">
        <v>23.02</v>
      </c>
      <c r="F2787" s="16">
        <v>29.85</v>
      </c>
      <c r="G2787" s="16">
        <v>1.6479999999999999</v>
      </c>
      <c r="H2787" s="16">
        <v>6.04</v>
      </c>
      <c r="I2787" s="16">
        <v>97.355000000000004</v>
      </c>
      <c r="J2787" s="38">
        <v>2.19</v>
      </c>
      <c r="K2787" s="16">
        <v>9.9640000000000004</v>
      </c>
      <c r="L2787" s="16">
        <v>25.29</v>
      </c>
      <c r="M2787" s="16">
        <v>21.68839483431498</v>
      </c>
      <c r="N2787" s="16">
        <f t="shared" si="129"/>
        <v>2.1766755152865294</v>
      </c>
      <c r="O2787" s="16">
        <v>4.9240000000000004</v>
      </c>
      <c r="P2787" s="124">
        <f t="shared" si="128"/>
        <v>0.4941790445604175</v>
      </c>
      <c r="Q2787" s="16">
        <v>731.17899999999997</v>
      </c>
    </row>
    <row r="2788" spans="1:17" x14ac:dyDescent="0.2">
      <c r="A2788" s="39">
        <f t="shared" si="130"/>
        <v>44833</v>
      </c>
      <c r="B2788" s="16">
        <v>0.38100000000000001</v>
      </c>
      <c r="C2788" s="16">
        <v>91.992999999999995</v>
      </c>
      <c r="D2788" s="16">
        <v>24.762</v>
      </c>
      <c r="E2788" s="16">
        <v>22.25</v>
      </c>
      <c r="F2788" s="16">
        <v>29.71</v>
      </c>
      <c r="G2788" s="16">
        <v>1.782</v>
      </c>
      <c r="H2788" s="16">
        <v>5.8</v>
      </c>
      <c r="I2788" s="16">
        <v>166.13800000000001</v>
      </c>
      <c r="J2788" s="38">
        <v>3.4670000000000001</v>
      </c>
      <c r="K2788" s="16">
        <v>15.285</v>
      </c>
      <c r="L2788" s="16">
        <v>25.274999999999999</v>
      </c>
      <c r="M2788" s="16">
        <v>32.57479866632913</v>
      </c>
      <c r="N2788" s="16">
        <f t="shared" si="129"/>
        <v>2.1311611819646141</v>
      </c>
      <c r="O2788" s="16">
        <v>8.8729999999999993</v>
      </c>
      <c r="P2788" s="124">
        <f t="shared" si="128"/>
        <v>0.58050376185803065</v>
      </c>
      <c r="Q2788" s="16">
        <v>730.44200000000001</v>
      </c>
    </row>
    <row r="2789" spans="1:17" x14ac:dyDescent="0.2">
      <c r="A2789" s="39">
        <f t="shared" si="130"/>
        <v>44834</v>
      </c>
      <c r="B2789" s="16">
        <v>0.38100000000000001</v>
      </c>
      <c r="C2789" s="16">
        <v>94.518000000000001</v>
      </c>
      <c r="D2789" s="16">
        <v>24.202000000000002</v>
      </c>
      <c r="E2789" s="16">
        <v>22.59</v>
      </c>
      <c r="F2789" s="16">
        <v>29.89</v>
      </c>
      <c r="G2789" s="16">
        <v>1.9670000000000001</v>
      </c>
      <c r="H2789" s="16">
        <v>7.13</v>
      </c>
      <c r="I2789" s="16">
        <v>145.928</v>
      </c>
      <c r="J2789" s="38">
        <v>3.6059999999999999</v>
      </c>
      <c r="K2789" s="16">
        <v>16.555</v>
      </c>
      <c r="L2789" s="16">
        <v>25.231999999999999</v>
      </c>
      <c r="M2789" s="16">
        <v>35.481209289385667</v>
      </c>
      <c r="N2789" s="16">
        <f t="shared" si="129"/>
        <v>2.1432322131915233</v>
      </c>
      <c r="O2789" s="16">
        <v>10.516999999999999</v>
      </c>
      <c r="P2789" s="124">
        <f t="shared" si="128"/>
        <v>0.63527635155542128</v>
      </c>
      <c r="Q2789" s="16">
        <v>729.57899999999995</v>
      </c>
    </row>
    <row r="2790" spans="1:17" x14ac:dyDescent="0.2">
      <c r="A2790" s="39">
        <f t="shared" si="130"/>
        <v>44835</v>
      </c>
      <c r="B2790" s="16">
        <v>5.5880000000000001</v>
      </c>
      <c r="C2790" s="16">
        <v>98.805000000000007</v>
      </c>
      <c r="D2790" s="16">
        <v>22.936</v>
      </c>
      <c r="E2790" s="16">
        <v>21.72</v>
      </c>
      <c r="F2790" s="16">
        <v>26.32</v>
      </c>
      <c r="G2790" s="16">
        <v>2.3719999999999999</v>
      </c>
      <c r="H2790" s="16">
        <v>7.45</v>
      </c>
      <c r="I2790" s="16">
        <v>146.29300000000001</v>
      </c>
      <c r="J2790" s="38">
        <v>1.5289999999999999</v>
      </c>
      <c r="K2790" s="16">
        <v>7.4320000000000004</v>
      </c>
      <c r="L2790" s="16">
        <v>25.238</v>
      </c>
      <c r="M2790" s="16">
        <v>16.392936970313812</v>
      </c>
      <c r="N2790" s="16">
        <f t="shared" si="129"/>
        <v>2.2057234890088551</v>
      </c>
      <c r="O2790" s="16">
        <v>4.1719999999999997</v>
      </c>
      <c r="P2790" s="124">
        <f t="shared" si="128"/>
        <v>0.56135629709364898</v>
      </c>
      <c r="Q2790" s="16">
        <v>730.52499999999998</v>
      </c>
    </row>
    <row r="2791" spans="1:17" x14ac:dyDescent="0.2">
      <c r="A2791" s="39">
        <f t="shared" si="130"/>
        <v>44836</v>
      </c>
      <c r="B2791" s="16">
        <v>5.3339999999999996</v>
      </c>
      <c r="C2791" s="16">
        <v>94.188999999999993</v>
      </c>
      <c r="D2791" s="16">
        <v>24.337</v>
      </c>
      <c r="E2791" s="16">
        <v>21.93</v>
      </c>
      <c r="F2791" s="16">
        <v>30.16</v>
      </c>
      <c r="G2791" s="16">
        <v>2.4950000000000001</v>
      </c>
      <c r="H2791" s="16">
        <v>7.8</v>
      </c>
      <c r="I2791" s="16">
        <v>72.073999999999998</v>
      </c>
      <c r="J2791" s="38">
        <v>3.9780000000000002</v>
      </c>
      <c r="K2791" s="16">
        <v>18.78</v>
      </c>
      <c r="L2791" s="16">
        <v>25.113</v>
      </c>
      <c r="M2791" s="16">
        <v>39.829463619971193</v>
      </c>
      <c r="N2791" s="16">
        <f t="shared" si="129"/>
        <v>2.1208447081986788</v>
      </c>
      <c r="O2791" s="16">
        <v>12.193</v>
      </c>
      <c r="P2791" s="124">
        <f t="shared" ref="P2791:P2854" si="131">O2791/K2791</f>
        <v>0.64925452609158674</v>
      </c>
      <c r="Q2791" s="16">
        <v>731.654</v>
      </c>
    </row>
    <row r="2792" spans="1:17" x14ac:dyDescent="0.2">
      <c r="A2792" s="39">
        <f t="shared" si="130"/>
        <v>44837</v>
      </c>
      <c r="B2792" s="16">
        <v>0.76200000000000001</v>
      </c>
      <c r="C2792" s="16">
        <v>91.766000000000005</v>
      </c>
      <c r="D2792" s="16">
        <v>25.131</v>
      </c>
      <c r="E2792" s="16">
        <v>23.11</v>
      </c>
      <c r="F2792" s="16">
        <v>29.16</v>
      </c>
      <c r="G2792" s="16">
        <v>3.2120000000000002</v>
      </c>
      <c r="H2792" s="16">
        <v>8.6</v>
      </c>
      <c r="I2792" s="16">
        <v>336.75299999999999</v>
      </c>
      <c r="J2792" s="38">
        <v>4.5389999999999997</v>
      </c>
      <c r="K2792" s="16">
        <v>20.638999999999999</v>
      </c>
      <c r="L2792" s="16">
        <v>25.045000000000002</v>
      </c>
      <c r="M2792" s="16">
        <v>43.805765819629571</v>
      </c>
      <c r="N2792" s="16">
        <f t="shared" si="129"/>
        <v>2.1224752080832197</v>
      </c>
      <c r="O2792" s="16">
        <v>12.738</v>
      </c>
      <c r="P2792" s="124">
        <f t="shared" si="131"/>
        <v>0.61718106497407821</v>
      </c>
      <c r="Q2792" s="16">
        <v>731.28800000000001</v>
      </c>
    </row>
    <row r="2793" spans="1:17" x14ac:dyDescent="0.2">
      <c r="A2793" s="39">
        <f t="shared" si="130"/>
        <v>44838</v>
      </c>
      <c r="B2793" s="16">
        <v>0.50800000000000001</v>
      </c>
      <c r="C2793" s="16">
        <v>91.563000000000002</v>
      </c>
      <c r="D2793" s="16">
        <v>25.343</v>
      </c>
      <c r="E2793" s="16">
        <v>23.89</v>
      </c>
      <c r="F2793" s="16">
        <v>29.06</v>
      </c>
      <c r="G2793" s="16">
        <v>3.8439999999999999</v>
      </c>
      <c r="H2793" s="16">
        <v>8.58</v>
      </c>
      <c r="I2793" s="16">
        <v>327.10700000000003</v>
      </c>
      <c r="J2793" s="38">
        <v>3.645</v>
      </c>
      <c r="K2793" s="16">
        <v>16.423999999999999</v>
      </c>
      <c r="L2793" s="16">
        <v>25.007000000000001</v>
      </c>
      <c r="M2793" s="120">
        <v>35.049900337564921</v>
      </c>
      <c r="N2793" s="16">
        <f t="shared" si="129"/>
        <v>2.1340660215273335</v>
      </c>
      <c r="O2793" s="16">
        <v>9.5329999999999995</v>
      </c>
      <c r="P2793" s="124">
        <f t="shared" si="131"/>
        <v>0.58043107647345349</v>
      </c>
      <c r="Q2793" s="16">
        <v>730.35799999999995</v>
      </c>
    </row>
    <row r="2794" spans="1:17" x14ac:dyDescent="0.2">
      <c r="A2794" s="39">
        <f t="shared" si="130"/>
        <v>44839</v>
      </c>
      <c r="B2794" s="16">
        <v>17.145</v>
      </c>
      <c r="C2794" s="16">
        <v>98.563999999999993</v>
      </c>
      <c r="D2794" s="16">
        <v>23.946000000000002</v>
      </c>
      <c r="E2794" s="16">
        <v>21.6</v>
      </c>
      <c r="F2794" s="16">
        <v>27.63</v>
      </c>
      <c r="G2794" s="16">
        <v>2.19</v>
      </c>
      <c r="H2794" s="16">
        <v>8.94</v>
      </c>
      <c r="I2794" s="16">
        <v>304.483</v>
      </c>
      <c r="J2794" s="38">
        <v>2.0569999999999999</v>
      </c>
      <c r="K2794" s="16">
        <v>9.9670000000000005</v>
      </c>
      <c r="L2794" s="16">
        <v>24.920999999999999</v>
      </c>
      <c r="M2794" s="120">
        <v>21.555338787479251</v>
      </c>
      <c r="N2794" s="16">
        <f t="shared" si="129"/>
        <v>2.1626706920316292</v>
      </c>
      <c r="O2794" s="16">
        <v>6.5419999999999998</v>
      </c>
      <c r="P2794" s="124">
        <f t="shared" si="131"/>
        <v>0.65636600782582522</v>
      </c>
      <c r="Q2794" s="16">
        <v>730.57100000000003</v>
      </c>
    </row>
    <row r="2795" spans="1:17" x14ac:dyDescent="0.2">
      <c r="A2795" s="39">
        <f t="shared" si="130"/>
        <v>44840</v>
      </c>
      <c r="B2795" s="16">
        <v>47.497999999999998</v>
      </c>
      <c r="C2795" s="16">
        <v>98.891999999999996</v>
      </c>
      <c r="D2795" s="16">
        <v>23.571999999999999</v>
      </c>
      <c r="E2795" s="16">
        <v>22.33</v>
      </c>
      <c r="F2795" s="16">
        <v>27.6</v>
      </c>
      <c r="G2795" s="16">
        <v>2.234</v>
      </c>
      <c r="H2795" s="16">
        <v>6.84</v>
      </c>
      <c r="I2795" s="16">
        <v>272.44200000000001</v>
      </c>
      <c r="J2795" s="38">
        <v>1.905</v>
      </c>
      <c r="K2795" s="16">
        <v>9.2970000000000006</v>
      </c>
      <c r="L2795" s="16">
        <v>24.914999999999999</v>
      </c>
      <c r="M2795" s="120">
        <v>19.925920613924056</v>
      </c>
      <c r="N2795" s="16">
        <f t="shared" si="129"/>
        <v>2.1432634843416216</v>
      </c>
      <c r="O2795" s="16">
        <v>6.202</v>
      </c>
      <c r="P2795" s="124">
        <f t="shared" si="131"/>
        <v>0.66709691298268259</v>
      </c>
      <c r="Q2795" s="16">
        <v>730.68299999999999</v>
      </c>
    </row>
    <row r="2796" spans="1:17" x14ac:dyDescent="0.2">
      <c r="A2796" s="39">
        <f t="shared" si="130"/>
        <v>44841</v>
      </c>
      <c r="B2796" s="16">
        <v>24.892000000000003</v>
      </c>
      <c r="C2796" s="16">
        <v>99.825000000000003</v>
      </c>
      <c r="D2796" s="16">
        <v>23.094000000000001</v>
      </c>
      <c r="E2796" s="16">
        <v>21.85</v>
      </c>
      <c r="F2796" s="16">
        <v>25.96</v>
      </c>
      <c r="G2796" s="16">
        <v>2.431</v>
      </c>
      <c r="H2796" s="16">
        <v>7.9</v>
      </c>
      <c r="I2796" s="16">
        <v>275.15499999999997</v>
      </c>
      <c r="J2796" s="38">
        <v>1.319</v>
      </c>
      <c r="K2796" s="16">
        <v>6.7670000000000003</v>
      </c>
      <c r="L2796" s="16">
        <v>24.904</v>
      </c>
      <c r="M2796" s="120">
        <v>14.65180355743485</v>
      </c>
      <c r="N2796" s="16">
        <f t="shared" si="129"/>
        <v>2.1651845067880671</v>
      </c>
      <c r="O2796" s="16">
        <v>4.7759999999999998</v>
      </c>
      <c r="P2796" s="124">
        <f t="shared" si="131"/>
        <v>0.70577804049061621</v>
      </c>
      <c r="Q2796" s="16">
        <v>729.78300000000002</v>
      </c>
    </row>
    <row r="2797" spans="1:17" x14ac:dyDescent="0.2">
      <c r="A2797" s="39">
        <f t="shared" si="130"/>
        <v>44842</v>
      </c>
      <c r="B2797" s="16">
        <v>2.1589999999999998</v>
      </c>
      <c r="C2797" s="16">
        <v>97.956000000000003</v>
      </c>
      <c r="D2797" s="16">
        <v>23.035</v>
      </c>
      <c r="E2797" s="16">
        <v>21.84</v>
      </c>
      <c r="F2797" s="16">
        <v>25.93</v>
      </c>
      <c r="G2797" s="16">
        <v>3.1230000000000002</v>
      </c>
      <c r="H2797" s="16">
        <v>8.92</v>
      </c>
      <c r="I2797" s="16">
        <v>216.67599999999999</v>
      </c>
      <c r="J2797" s="38">
        <v>1.901</v>
      </c>
      <c r="K2797" s="16">
        <v>9.2989999999999995</v>
      </c>
      <c r="L2797" s="16">
        <v>24.856000000000002</v>
      </c>
      <c r="M2797" s="120">
        <v>20.430669591595695</v>
      </c>
      <c r="N2797" s="16">
        <f t="shared" si="129"/>
        <v>2.1970824380681466</v>
      </c>
      <c r="O2797" s="16">
        <v>6.2919999999999998</v>
      </c>
      <c r="P2797" s="124">
        <f t="shared" si="131"/>
        <v>0.67663189590278527</v>
      </c>
      <c r="Q2797" s="16">
        <v>728.779</v>
      </c>
    </row>
    <row r="2798" spans="1:17" x14ac:dyDescent="0.2">
      <c r="A2798" s="39">
        <f t="shared" si="130"/>
        <v>44843</v>
      </c>
      <c r="B2798" s="16">
        <v>0</v>
      </c>
      <c r="C2798" s="16">
        <v>93.507000000000005</v>
      </c>
      <c r="D2798" s="16">
        <v>24.265000000000001</v>
      </c>
      <c r="E2798" s="16">
        <v>22.32</v>
      </c>
      <c r="F2798" s="16">
        <v>27.8</v>
      </c>
      <c r="G2798" s="16">
        <v>4.359</v>
      </c>
      <c r="H2798" s="16">
        <v>10.72</v>
      </c>
      <c r="I2798" s="16">
        <v>169.95599999999999</v>
      </c>
      <c r="J2798" s="38">
        <v>4.101</v>
      </c>
      <c r="K2798" s="16">
        <v>19.655999999999999</v>
      </c>
      <c r="L2798" s="16">
        <v>24.774000000000001</v>
      </c>
      <c r="M2798" s="120">
        <v>40.700721526653972</v>
      </c>
      <c r="N2798" s="16">
        <f t="shared" si="129"/>
        <v>2.0706512783197994</v>
      </c>
      <c r="O2798" s="16">
        <v>10.167999999999999</v>
      </c>
      <c r="P2798" s="124">
        <f t="shared" si="131"/>
        <v>0.51729751729751727</v>
      </c>
      <c r="Q2798" s="16">
        <v>729.61300000000006</v>
      </c>
    </row>
    <row r="2799" spans="1:17" x14ac:dyDescent="0.2">
      <c r="A2799" s="39">
        <f t="shared" si="130"/>
        <v>44844</v>
      </c>
      <c r="B2799" s="16">
        <v>0</v>
      </c>
      <c r="C2799" s="16">
        <v>89.070999999999998</v>
      </c>
      <c r="D2799" s="16">
        <v>25.263000000000002</v>
      </c>
      <c r="E2799" s="16">
        <v>22.62</v>
      </c>
      <c r="F2799" s="16">
        <v>29.65</v>
      </c>
      <c r="G2799" s="16">
        <v>2.2069999999999999</v>
      </c>
      <c r="H2799" s="16">
        <v>8</v>
      </c>
      <c r="I2799" s="16">
        <v>145.298</v>
      </c>
      <c r="J2799" s="38">
        <v>4.343</v>
      </c>
      <c r="K2799" s="16">
        <v>19.850999999999999</v>
      </c>
      <c r="L2799" s="16">
        <v>24.690999999999999</v>
      </c>
      <c r="M2799" s="120">
        <v>41.57863223567854</v>
      </c>
      <c r="N2799" s="16">
        <f t="shared" si="129"/>
        <v>2.0945359042707441</v>
      </c>
      <c r="O2799" s="16">
        <v>10.039999999999999</v>
      </c>
      <c r="P2799" s="124">
        <f t="shared" si="131"/>
        <v>0.50576797138683183</v>
      </c>
      <c r="Q2799" s="16">
        <v>730.72500000000002</v>
      </c>
    </row>
    <row r="2800" spans="1:17" x14ac:dyDescent="0.2">
      <c r="A2800" s="39">
        <f t="shared" si="130"/>
        <v>44845</v>
      </c>
      <c r="B2800" s="16">
        <v>3.81</v>
      </c>
      <c r="C2800" s="16">
        <v>95.363</v>
      </c>
      <c r="D2800" s="16">
        <v>24.809000000000001</v>
      </c>
      <c r="E2800" s="16">
        <v>23.08</v>
      </c>
      <c r="F2800" s="16">
        <v>29.21</v>
      </c>
      <c r="G2800" s="16">
        <v>2.2290000000000001</v>
      </c>
      <c r="H2800" s="16">
        <v>5.72</v>
      </c>
      <c r="I2800" s="16">
        <v>340.09100000000001</v>
      </c>
      <c r="J2800" s="38">
        <v>2.9289999999999998</v>
      </c>
      <c r="K2800" s="16">
        <v>13.571</v>
      </c>
      <c r="L2800" s="16">
        <v>24.539000000000001</v>
      </c>
      <c r="M2800" s="120">
        <v>29.073091833728327</v>
      </c>
      <c r="N2800" s="16">
        <f t="shared" si="129"/>
        <v>2.1422954707632691</v>
      </c>
      <c r="O2800" s="16">
        <v>7.6360000000000001</v>
      </c>
      <c r="P2800" s="124">
        <f t="shared" si="131"/>
        <v>0.56267040011789848</v>
      </c>
      <c r="Q2800" s="16">
        <v>731.27099999999996</v>
      </c>
    </row>
    <row r="2801" spans="1:17" x14ac:dyDescent="0.2">
      <c r="A2801" s="39">
        <f t="shared" si="130"/>
        <v>44846</v>
      </c>
      <c r="B2801" s="16">
        <v>0.254</v>
      </c>
      <c r="C2801" s="16">
        <v>95.578999999999994</v>
      </c>
      <c r="D2801" s="16">
        <v>24.241</v>
      </c>
      <c r="E2801" s="16">
        <v>22.46</v>
      </c>
      <c r="F2801" s="16">
        <v>29.49</v>
      </c>
      <c r="G2801" s="16">
        <v>2.0379999999999998</v>
      </c>
      <c r="H2801" s="16">
        <v>8.49</v>
      </c>
      <c r="I2801" s="16">
        <v>292.97300000000001</v>
      </c>
      <c r="J2801" s="38">
        <v>3.2280000000000002</v>
      </c>
      <c r="K2801" s="16">
        <v>14.986000000000001</v>
      </c>
      <c r="L2801" s="16">
        <v>24.501999999999999</v>
      </c>
      <c r="M2801" s="120">
        <v>31.855691213203304</v>
      </c>
      <c r="N2801" s="16">
        <f t="shared" si="129"/>
        <v>2.1256967311626385</v>
      </c>
      <c r="O2801" s="16">
        <v>9.43</v>
      </c>
      <c r="P2801" s="124">
        <f t="shared" si="131"/>
        <v>0.62925397037234743</v>
      </c>
      <c r="Q2801" s="16">
        <v>730.99199999999996</v>
      </c>
    </row>
    <row r="2802" spans="1:17" x14ac:dyDescent="0.2">
      <c r="A2802" s="39">
        <f t="shared" si="130"/>
        <v>44847</v>
      </c>
      <c r="B2802" s="16">
        <v>1.778</v>
      </c>
      <c r="C2802" s="16">
        <v>94.887</v>
      </c>
      <c r="D2802" s="16">
        <v>23.890999999999998</v>
      </c>
      <c r="E2802" s="16">
        <v>22.49</v>
      </c>
      <c r="F2802" s="16">
        <v>27.68</v>
      </c>
      <c r="G2802" s="16">
        <v>2.1549999999999998</v>
      </c>
      <c r="H2802" s="16">
        <v>9</v>
      </c>
      <c r="I2802" s="16">
        <v>173.91200000000001</v>
      </c>
      <c r="J2802" s="38">
        <v>2.306</v>
      </c>
      <c r="K2802" s="16">
        <v>10.477</v>
      </c>
      <c r="L2802" s="16">
        <v>24.484000000000002</v>
      </c>
      <c r="M2802" s="120">
        <v>22.529153530262043</v>
      </c>
      <c r="N2802" s="16">
        <f t="shared" si="129"/>
        <v>2.1503439467654903</v>
      </c>
      <c r="O2802" s="16">
        <v>5.8319999999999999</v>
      </c>
      <c r="P2802" s="124">
        <f t="shared" si="131"/>
        <v>0.55664789538990167</v>
      </c>
      <c r="Q2802" s="16">
        <v>730.68299999999999</v>
      </c>
    </row>
    <row r="2803" spans="1:17" x14ac:dyDescent="0.2">
      <c r="A2803" s="39">
        <f t="shared" si="130"/>
        <v>44848</v>
      </c>
      <c r="B2803" s="16">
        <v>0</v>
      </c>
      <c r="C2803" s="16">
        <v>93.088999999999999</v>
      </c>
      <c r="D2803" s="16">
        <v>24.198</v>
      </c>
      <c r="E2803" s="16">
        <v>22</v>
      </c>
      <c r="F2803" s="16">
        <v>29.04</v>
      </c>
      <c r="G2803" s="16">
        <v>2.496</v>
      </c>
      <c r="H2803" s="16">
        <v>7.23</v>
      </c>
      <c r="I2803" s="16">
        <v>162.16300000000001</v>
      </c>
      <c r="J2803" s="38">
        <v>4.0309999999999997</v>
      </c>
      <c r="K2803" s="16">
        <v>18.734999999999999</v>
      </c>
      <c r="L2803" s="16">
        <v>24.47</v>
      </c>
      <c r="M2803" s="120">
        <v>39.270369023169891</v>
      </c>
      <c r="N2803" s="16">
        <f t="shared" si="129"/>
        <v>2.0960965584825137</v>
      </c>
      <c r="O2803" s="16">
        <v>9.5860000000000003</v>
      </c>
      <c r="P2803" s="124">
        <f t="shared" si="131"/>
        <v>0.51166266346410461</v>
      </c>
      <c r="Q2803" s="16">
        <v>730.57899999999995</v>
      </c>
    </row>
    <row r="2804" spans="1:17" x14ac:dyDescent="0.2">
      <c r="A2804" s="39">
        <f t="shared" si="130"/>
        <v>44849</v>
      </c>
      <c r="B2804" s="16">
        <v>2.286</v>
      </c>
      <c r="C2804" s="16">
        <v>95.412000000000006</v>
      </c>
      <c r="D2804" s="16">
        <v>24.004999999999999</v>
      </c>
      <c r="E2804" s="16">
        <v>22.42</v>
      </c>
      <c r="F2804" s="16">
        <v>29.48</v>
      </c>
      <c r="G2804" s="16">
        <v>2.2250000000000001</v>
      </c>
      <c r="H2804" s="16">
        <v>6.98</v>
      </c>
      <c r="I2804" s="16">
        <v>119.994</v>
      </c>
      <c r="J2804" s="38">
        <v>3.0939999999999999</v>
      </c>
      <c r="K2804" s="16">
        <v>14.689</v>
      </c>
      <c r="L2804" s="16">
        <v>24.385999999999999</v>
      </c>
      <c r="M2804" s="120">
        <v>31.28130381101894</v>
      </c>
      <c r="N2804" s="16">
        <f t="shared" si="129"/>
        <v>2.1295734094233061</v>
      </c>
      <c r="O2804" s="16">
        <v>8.9139999999999997</v>
      </c>
      <c r="P2804" s="124">
        <f t="shared" si="131"/>
        <v>0.60684866226427936</v>
      </c>
      <c r="Q2804" s="16">
        <v>730.80399999999997</v>
      </c>
    </row>
    <row r="2805" spans="1:17" x14ac:dyDescent="0.2">
      <c r="A2805" s="39">
        <f t="shared" si="130"/>
        <v>44850</v>
      </c>
      <c r="B2805" s="16">
        <v>0.76200000000000001</v>
      </c>
      <c r="C2805" s="16">
        <v>96.465000000000003</v>
      </c>
      <c r="D2805" s="16">
        <v>24.117000000000001</v>
      </c>
      <c r="E2805" s="16">
        <v>22.57</v>
      </c>
      <c r="F2805" s="16">
        <v>28.19</v>
      </c>
      <c r="G2805" s="16">
        <v>1.516</v>
      </c>
      <c r="H2805" s="16">
        <v>6.51</v>
      </c>
      <c r="I2805" s="16">
        <v>321.291</v>
      </c>
      <c r="J2805" s="38">
        <v>2.2650000000000001</v>
      </c>
      <c r="K2805" s="16">
        <v>10.321</v>
      </c>
      <c r="L2805" s="16">
        <v>24.295000000000002</v>
      </c>
      <c r="M2805" s="120">
        <v>22.028378953989389</v>
      </c>
      <c r="N2805" s="16">
        <f t="shared" si="129"/>
        <v>2.1343260298410414</v>
      </c>
      <c r="O2805" s="16">
        <v>5.851</v>
      </c>
      <c r="P2805" s="124">
        <f t="shared" si="131"/>
        <v>0.56690243193489009</v>
      </c>
      <c r="Q2805" s="16">
        <v>730.32899999999995</v>
      </c>
    </row>
    <row r="2806" spans="1:17" x14ac:dyDescent="0.2">
      <c r="A2806" s="39">
        <f t="shared" si="130"/>
        <v>44851</v>
      </c>
      <c r="B2806" s="16">
        <v>11.684000000000001</v>
      </c>
      <c r="C2806" s="16">
        <v>95.78</v>
      </c>
      <c r="D2806" s="16">
        <v>23.981000000000002</v>
      </c>
      <c r="E2806" s="16">
        <v>22.47</v>
      </c>
      <c r="F2806" s="16">
        <v>27.76</v>
      </c>
      <c r="G2806" s="16">
        <v>2.0369999999999999</v>
      </c>
      <c r="H2806" s="16">
        <v>6.68</v>
      </c>
      <c r="I2806" s="16">
        <v>284.09800000000001</v>
      </c>
      <c r="J2806" s="38">
        <v>2.5760000000000001</v>
      </c>
      <c r="K2806" s="16">
        <v>12.385999999999999</v>
      </c>
      <c r="L2806" s="16">
        <v>24.282</v>
      </c>
      <c r="M2806" s="120">
        <v>26.40073889306009</v>
      </c>
      <c r="N2806" s="16">
        <f t="shared" si="129"/>
        <v>2.1314983766397622</v>
      </c>
      <c r="O2806" s="16">
        <v>5.7910000000000004</v>
      </c>
      <c r="P2806" s="124">
        <f t="shared" si="131"/>
        <v>0.46754400129178109</v>
      </c>
      <c r="Q2806" s="16">
        <v>730.25</v>
      </c>
    </row>
    <row r="2807" spans="1:17" x14ac:dyDescent="0.2">
      <c r="A2807" s="39">
        <f t="shared" si="130"/>
        <v>44852</v>
      </c>
      <c r="B2807" s="16">
        <v>7.1120000000000001</v>
      </c>
      <c r="C2807" s="16">
        <v>99.545000000000002</v>
      </c>
      <c r="D2807" s="16">
        <v>23.41</v>
      </c>
      <c r="E2807" s="16">
        <v>22.35</v>
      </c>
      <c r="F2807" s="16">
        <v>24.61</v>
      </c>
      <c r="G2807" s="16">
        <v>2.383</v>
      </c>
      <c r="H2807" s="16">
        <v>7.96</v>
      </c>
      <c r="I2807" s="16">
        <v>300.096</v>
      </c>
      <c r="J2807" s="38">
        <v>1.417</v>
      </c>
      <c r="K2807" s="16">
        <v>7.407</v>
      </c>
      <c r="L2807" s="16">
        <v>24.196000000000002</v>
      </c>
      <c r="M2807" s="120">
        <v>16.175381693734355</v>
      </c>
      <c r="N2807" s="16">
        <f t="shared" si="129"/>
        <v>2.1837966374691988</v>
      </c>
      <c r="O2807" s="16">
        <v>4.8490000000000002</v>
      </c>
      <c r="P2807" s="124">
        <f t="shared" si="131"/>
        <v>0.65465100580531932</v>
      </c>
      <c r="Q2807" s="16">
        <v>730.63300000000004</v>
      </c>
    </row>
    <row r="2808" spans="1:17" x14ac:dyDescent="0.2">
      <c r="A2808" s="39">
        <f t="shared" si="130"/>
        <v>44853</v>
      </c>
      <c r="B2808" s="16">
        <v>24.003</v>
      </c>
      <c r="C2808" s="16">
        <v>98.722999999999999</v>
      </c>
      <c r="D2808" s="16">
        <v>23.545000000000002</v>
      </c>
      <c r="E2808" s="16">
        <v>22.32</v>
      </c>
      <c r="F2808" s="16">
        <v>27.06</v>
      </c>
      <c r="G2808" s="16">
        <v>1.579</v>
      </c>
      <c r="H2808" s="16">
        <v>6.41</v>
      </c>
      <c r="I2808" s="16">
        <v>244.38399999999999</v>
      </c>
      <c r="J2808" s="38">
        <v>1.9419999999999999</v>
      </c>
      <c r="K2808" s="16">
        <v>9.2729999999999997</v>
      </c>
      <c r="L2808" s="16">
        <v>24.117000000000001</v>
      </c>
      <c r="M2808" s="120">
        <v>20.208535113404359</v>
      </c>
      <c r="N2808" s="16">
        <f t="shared" si="129"/>
        <v>2.1792877292574526</v>
      </c>
      <c r="O2808" s="16">
        <v>6.0759999999999996</v>
      </c>
      <c r="P2808" s="124">
        <f t="shared" si="131"/>
        <v>0.65523563032459831</v>
      </c>
      <c r="Q2808" s="16">
        <v>731.25400000000002</v>
      </c>
    </row>
    <row r="2809" spans="1:17" x14ac:dyDescent="0.2">
      <c r="A2809" s="39">
        <f t="shared" si="130"/>
        <v>44854</v>
      </c>
      <c r="B2809" s="16">
        <v>17.145</v>
      </c>
      <c r="C2809" s="16">
        <v>96.588999999999999</v>
      </c>
      <c r="D2809" s="16">
        <v>23.956</v>
      </c>
      <c r="E2809" s="16">
        <v>22.42</v>
      </c>
      <c r="F2809" s="16">
        <v>29.09</v>
      </c>
      <c r="G2809" s="16">
        <v>1.1579999999999999</v>
      </c>
      <c r="H2809" s="16">
        <v>5</v>
      </c>
      <c r="I2809" s="16">
        <v>219.036</v>
      </c>
      <c r="J2809" s="38">
        <v>2.4529999999999998</v>
      </c>
      <c r="K2809" s="16">
        <v>11.262</v>
      </c>
      <c r="L2809" s="16">
        <v>24.009</v>
      </c>
      <c r="M2809" s="120">
        <v>24.046942864523889</v>
      </c>
      <c r="N2809" s="16">
        <f t="shared" si="129"/>
        <v>2.1352284553830483</v>
      </c>
      <c r="O2809" s="16">
        <v>6.7859999999999996</v>
      </c>
      <c r="P2809" s="124">
        <f t="shared" si="131"/>
        <v>0.60255727224294076</v>
      </c>
      <c r="Q2809" s="16">
        <v>731.16300000000001</v>
      </c>
    </row>
    <row r="2810" spans="1:17" x14ac:dyDescent="0.2">
      <c r="A2810" s="39">
        <f t="shared" si="130"/>
        <v>44855</v>
      </c>
      <c r="B2810" s="16">
        <v>28.067</v>
      </c>
      <c r="C2810" s="16">
        <v>98.346000000000004</v>
      </c>
      <c r="D2810" s="16">
        <v>23.437000000000001</v>
      </c>
      <c r="E2810" s="16">
        <v>22.54</v>
      </c>
      <c r="F2810" s="16">
        <v>26.93</v>
      </c>
      <c r="G2810" s="16">
        <v>1.4830000000000001</v>
      </c>
      <c r="H2810" s="16">
        <v>5.96</v>
      </c>
      <c r="I2810" s="16">
        <v>283.43700000000001</v>
      </c>
      <c r="J2810" s="38">
        <v>1.5089999999999999</v>
      </c>
      <c r="K2810" s="16">
        <v>7.2770000000000001</v>
      </c>
      <c r="L2810" s="16">
        <v>24.02</v>
      </c>
      <c r="M2810" s="120">
        <v>16.535237820403712</v>
      </c>
      <c r="N2810" s="16">
        <f t="shared" si="129"/>
        <v>2.272260247410157</v>
      </c>
      <c r="O2810" s="16">
        <v>4.47</v>
      </c>
      <c r="P2810" s="124">
        <f t="shared" si="131"/>
        <v>0.61426411982960005</v>
      </c>
      <c r="Q2810" s="16">
        <v>730.74599999999998</v>
      </c>
    </row>
    <row r="2811" spans="1:17" x14ac:dyDescent="0.2">
      <c r="A2811" s="39">
        <f t="shared" si="130"/>
        <v>44856</v>
      </c>
      <c r="B2811" s="16">
        <v>1.397</v>
      </c>
      <c r="C2811" s="16">
        <v>98.152000000000001</v>
      </c>
      <c r="D2811" s="16">
        <v>23.937000000000001</v>
      </c>
      <c r="E2811" s="16">
        <v>22.76</v>
      </c>
      <c r="F2811" s="16">
        <v>27.56</v>
      </c>
      <c r="G2811" s="16">
        <v>1.617</v>
      </c>
      <c r="H2811" s="16">
        <v>7.41</v>
      </c>
      <c r="I2811" s="16">
        <v>279.19299999999998</v>
      </c>
      <c r="J2811" s="38">
        <v>2.4860000000000002</v>
      </c>
      <c r="K2811" s="16">
        <v>12.157</v>
      </c>
      <c r="L2811" s="16">
        <v>23.867000000000001</v>
      </c>
      <c r="M2811" s="120">
        <v>26.087452382783237</v>
      </c>
      <c r="N2811" s="16">
        <f t="shared" si="129"/>
        <v>2.145879113497017</v>
      </c>
      <c r="O2811" s="16">
        <v>8.1539999999999999</v>
      </c>
      <c r="P2811" s="124">
        <f t="shared" si="131"/>
        <v>0.67072468536645558</v>
      </c>
      <c r="Q2811" s="16">
        <v>730.53800000000001</v>
      </c>
    </row>
    <row r="2812" spans="1:17" x14ac:dyDescent="0.2">
      <c r="A2812" s="39">
        <f t="shared" si="130"/>
        <v>44857</v>
      </c>
      <c r="B2812" s="16">
        <v>12.954000000000001</v>
      </c>
      <c r="C2812" s="16">
        <v>98.228999999999999</v>
      </c>
      <c r="D2812" s="16">
        <v>23.922999999999998</v>
      </c>
      <c r="E2812" s="16">
        <v>22.78</v>
      </c>
      <c r="F2812" s="16">
        <v>26.96</v>
      </c>
      <c r="G2812" s="16">
        <v>1.8340000000000001</v>
      </c>
      <c r="H2812" s="16">
        <v>5.92</v>
      </c>
      <c r="I2812" s="16">
        <v>308.68900000000002</v>
      </c>
      <c r="J2812" s="38">
        <v>2.153</v>
      </c>
      <c r="K2812" s="16">
        <v>10.478</v>
      </c>
      <c r="L2812" s="16">
        <v>23.826000000000001</v>
      </c>
      <c r="M2812" s="120">
        <v>22.555159939416299</v>
      </c>
      <c r="N2812" s="16">
        <f t="shared" si="129"/>
        <v>2.1526207233647927</v>
      </c>
      <c r="O2812" s="16">
        <v>6.99</v>
      </c>
      <c r="P2812" s="124">
        <f t="shared" si="131"/>
        <v>0.66711204428326021</v>
      </c>
      <c r="Q2812" s="16">
        <v>730.65800000000002</v>
      </c>
    </row>
    <row r="2813" spans="1:17" x14ac:dyDescent="0.2">
      <c r="A2813" s="39">
        <f t="shared" si="130"/>
        <v>44858</v>
      </c>
      <c r="B2813" s="16">
        <v>11.938000000000001</v>
      </c>
      <c r="C2813" s="16">
        <v>98.254999999999995</v>
      </c>
      <c r="D2813" s="16">
        <v>23.35</v>
      </c>
      <c r="E2813" s="16">
        <v>21.52</v>
      </c>
      <c r="F2813" s="16">
        <v>27.77</v>
      </c>
      <c r="G2813" s="16">
        <v>2.302</v>
      </c>
      <c r="H2813" s="16">
        <v>8.6999999999999993</v>
      </c>
      <c r="I2813" s="16">
        <v>315.55500000000001</v>
      </c>
      <c r="J2813" s="38">
        <v>2.6480000000000001</v>
      </c>
      <c r="K2813" s="16">
        <v>13.29</v>
      </c>
      <c r="L2813" s="16">
        <v>23.792000000000002</v>
      </c>
      <c r="M2813" s="120">
        <v>28.236307539180252</v>
      </c>
      <c r="N2813" s="16">
        <f t="shared" si="129"/>
        <v>2.1246281067855723</v>
      </c>
      <c r="O2813" s="16">
        <v>9.032</v>
      </c>
      <c r="P2813" s="124">
        <f t="shared" si="131"/>
        <v>0.67960872836719344</v>
      </c>
      <c r="Q2813" s="16">
        <v>731.3</v>
      </c>
    </row>
    <row r="2814" spans="1:17" x14ac:dyDescent="0.2">
      <c r="A2814" s="39">
        <f t="shared" si="130"/>
        <v>44859</v>
      </c>
      <c r="B2814" s="16">
        <v>1.27</v>
      </c>
      <c r="C2814" s="16">
        <v>96.381</v>
      </c>
      <c r="D2814" s="16">
        <v>24.135000000000002</v>
      </c>
      <c r="E2814" s="16">
        <v>22.6</v>
      </c>
      <c r="F2814" s="16">
        <v>27.2</v>
      </c>
      <c r="G2814" s="16">
        <v>2.4900000000000002</v>
      </c>
      <c r="H2814" s="16">
        <v>6.64</v>
      </c>
      <c r="I2814" s="16">
        <v>309.58100000000002</v>
      </c>
      <c r="J2814" s="38">
        <v>2.8769999999999998</v>
      </c>
      <c r="K2814" s="16">
        <v>14.297000000000001</v>
      </c>
      <c r="L2814" s="16">
        <v>23.702999999999999</v>
      </c>
      <c r="M2814" s="120">
        <v>30.394321098801026</v>
      </c>
      <c r="N2814" s="16">
        <f t="shared" si="129"/>
        <v>2.1259229977478511</v>
      </c>
      <c r="O2814" s="16">
        <v>8.6880000000000006</v>
      </c>
      <c r="P2814" s="124">
        <f t="shared" si="131"/>
        <v>0.60767993285304611</v>
      </c>
      <c r="Q2814" s="16">
        <v>731.23299999999995</v>
      </c>
    </row>
    <row r="2815" spans="1:17" x14ac:dyDescent="0.2">
      <c r="A2815" s="39">
        <f t="shared" si="130"/>
        <v>44860</v>
      </c>
      <c r="B2815" s="16">
        <v>2.9210000000000003</v>
      </c>
      <c r="C2815" s="16">
        <v>95.894000000000005</v>
      </c>
      <c r="D2815" s="16">
        <v>24.645</v>
      </c>
      <c r="E2815" s="16">
        <v>22.62</v>
      </c>
      <c r="F2815" s="16">
        <v>28.31</v>
      </c>
      <c r="G2815" s="16">
        <v>2.2280000000000002</v>
      </c>
      <c r="H2815" s="16">
        <v>8.17</v>
      </c>
      <c r="I2815" s="16">
        <v>329.84800000000001</v>
      </c>
      <c r="J2815" s="38">
        <v>3.2170000000000001</v>
      </c>
      <c r="K2815" s="16">
        <v>15.478999999999999</v>
      </c>
      <c r="L2815" s="16">
        <v>23.581</v>
      </c>
      <c r="M2815" s="120">
        <v>32.50274104096485</v>
      </c>
      <c r="N2815" s="16">
        <f t="shared" si="129"/>
        <v>2.0997959196953841</v>
      </c>
      <c r="O2815" s="16">
        <v>8.5310000000000006</v>
      </c>
      <c r="P2815" s="124">
        <f t="shared" si="131"/>
        <v>0.55113379417275021</v>
      </c>
      <c r="Q2815" s="16">
        <v>730.51700000000005</v>
      </c>
    </row>
    <row r="2816" spans="1:17" x14ac:dyDescent="0.2">
      <c r="A2816" s="39">
        <f t="shared" si="130"/>
        <v>44861</v>
      </c>
      <c r="B2816" s="16">
        <v>0.127</v>
      </c>
      <c r="C2816" s="16">
        <v>91.867000000000004</v>
      </c>
      <c r="D2816" s="16">
        <v>24.75</v>
      </c>
      <c r="E2816" s="16">
        <v>23.1</v>
      </c>
      <c r="F2816" s="16">
        <v>28.77</v>
      </c>
      <c r="G2816" s="16">
        <v>1.964</v>
      </c>
      <c r="H2816" s="16">
        <v>8.1300000000000008</v>
      </c>
      <c r="I2816" s="16">
        <v>354.38099999999997</v>
      </c>
      <c r="J2816" s="38">
        <v>3.5539999999999998</v>
      </c>
      <c r="K2816" s="16">
        <v>16.669</v>
      </c>
      <c r="L2816" s="16">
        <v>23.582000000000001</v>
      </c>
      <c r="M2816" s="120">
        <v>35.044111535527257</v>
      </c>
      <c r="N2816" s="16">
        <f t="shared" si="129"/>
        <v>2.1023523628008434</v>
      </c>
      <c r="O2816" s="16">
        <v>8.9860000000000007</v>
      </c>
      <c r="P2816" s="124">
        <f t="shared" si="131"/>
        <v>0.53908452816605679</v>
      </c>
      <c r="Q2816" s="16">
        <v>730.59199999999998</v>
      </c>
    </row>
    <row r="2817" spans="1:17" x14ac:dyDescent="0.2">
      <c r="A2817" s="39">
        <f t="shared" si="130"/>
        <v>44862</v>
      </c>
      <c r="B2817" s="16">
        <v>3.4290000000000003</v>
      </c>
      <c r="C2817" s="16">
        <v>89.712000000000003</v>
      </c>
      <c r="D2817" s="16">
        <v>24.994</v>
      </c>
      <c r="E2817" s="16">
        <v>22.6</v>
      </c>
      <c r="F2817" s="16">
        <v>29.77</v>
      </c>
      <c r="G2817" s="16">
        <v>2.35</v>
      </c>
      <c r="H2817" s="16">
        <v>7.41</v>
      </c>
      <c r="I2817" s="16">
        <v>32.095999999999997</v>
      </c>
      <c r="J2817" s="38">
        <v>4.0339999999999998</v>
      </c>
      <c r="K2817" s="16">
        <v>18.893999999999998</v>
      </c>
      <c r="L2817" s="16">
        <v>23.488</v>
      </c>
      <c r="M2817" s="120">
        <v>38.779271250303481</v>
      </c>
      <c r="N2817" s="16">
        <f t="shared" si="129"/>
        <v>2.0524648698159988</v>
      </c>
      <c r="O2817" s="16">
        <v>6.9870000000000001</v>
      </c>
      <c r="P2817" s="124">
        <f t="shared" si="131"/>
        <v>0.36979993648777393</v>
      </c>
      <c r="Q2817" s="16">
        <v>731.56299999999999</v>
      </c>
    </row>
    <row r="2818" spans="1:17" x14ac:dyDescent="0.2">
      <c r="A2818" s="39">
        <f t="shared" si="130"/>
        <v>44863</v>
      </c>
      <c r="B2818" s="16">
        <v>0.254</v>
      </c>
      <c r="C2818" s="16">
        <v>89.537000000000006</v>
      </c>
      <c r="D2818" s="16">
        <v>24.798999999999999</v>
      </c>
      <c r="E2818" s="16">
        <v>22.26</v>
      </c>
      <c r="F2818" s="16">
        <v>29.63</v>
      </c>
      <c r="G2818" s="16">
        <v>2.2719999999999998</v>
      </c>
      <c r="H2818" s="16">
        <v>7.8</v>
      </c>
      <c r="I2818" s="16">
        <v>336.85300000000001</v>
      </c>
      <c r="J2818" s="38">
        <v>4.1669999999999998</v>
      </c>
      <c r="K2818" s="16">
        <v>19.314</v>
      </c>
      <c r="L2818" s="16">
        <v>23.456</v>
      </c>
      <c r="M2818" s="120">
        <v>39.399277868545809</v>
      </c>
      <c r="N2818" s="16">
        <f t="shared" si="129"/>
        <v>2.0399336164722901</v>
      </c>
      <c r="O2818" s="16">
        <v>8.0329999999999995</v>
      </c>
      <c r="P2818" s="124">
        <f t="shared" si="131"/>
        <v>0.41591591591591587</v>
      </c>
      <c r="Q2818" s="16">
        <v>731.70399999999995</v>
      </c>
    </row>
    <row r="2819" spans="1:17" x14ac:dyDescent="0.2">
      <c r="A2819" s="39">
        <f t="shared" si="130"/>
        <v>44864</v>
      </c>
      <c r="B2819" s="16">
        <v>0</v>
      </c>
      <c r="C2819" s="16">
        <v>87.497</v>
      </c>
      <c r="D2819" s="16">
        <v>25.013000000000002</v>
      </c>
      <c r="E2819" s="16">
        <v>22.35</v>
      </c>
      <c r="F2819" s="16">
        <v>29.95</v>
      </c>
      <c r="G2819" s="16">
        <v>1.78</v>
      </c>
      <c r="H2819" s="16">
        <v>7.51</v>
      </c>
      <c r="I2819" s="16">
        <v>220.38800000000001</v>
      </c>
      <c r="J2819" s="38">
        <v>4.8710000000000004</v>
      </c>
      <c r="K2819" s="16">
        <v>22.108000000000001</v>
      </c>
      <c r="L2819" s="16">
        <v>23.443999999999999</v>
      </c>
      <c r="M2819" s="120">
        <v>45.18782070611288</v>
      </c>
      <c r="N2819" s="16">
        <f t="shared" si="129"/>
        <v>2.0439578752538847</v>
      </c>
      <c r="O2819" s="16">
        <v>9.9960000000000004</v>
      </c>
      <c r="P2819" s="124">
        <f t="shared" si="131"/>
        <v>0.45214402026415779</v>
      </c>
      <c r="Q2819" s="16">
        <v>730.48299999999995</v>
      </c>
    </row>
    <row r="2820" spans="1:17" x14ac:dyDescent="0.2">
      <c r="A2820" s="39">
        <f t="shared" si="130"/>
        <v>44865</v>
      </c>
      <c r="B2820" s="16">
        <v>0</v>
      </c>
      <c r="C2820" s="16">
        <v>89.932000000000002</v>
      </c>
      <c r="D2820" s="16">
        <v>24.824000000000002</v>
      </c>
      <c r="E2820" s="16">
        <v>22</v>
      </c>
      <c r="F2820" s="16">
        <v>29.69</v>
      </c>
      <c r="G2820" s="16">
        <v>1.8759999999999999</v>
      </c>
      <c r="H2820" s="16">
        <v>6.88</v>
      </c>
      <c r="I2820" s="16">
        <v>161.797</v>
      </c>
      <c r="J2820" s="38">
        <v>4.6379999999999999</v>
      </c>
      <c r="K2820" s="16">
        <v>21.312000000000001</v>
      </c>
      <c r="L2820" s="16">
        <v>23.33</v>
      </c>
      <c r="M2820" s="120">
        <v>43.837042630639004</v>
      </c>
      <c r="N2820" s="16">
        <f t="shared" si="129"/>
        <v>2.0569182916028059</v>
      </c>
      <c r="O2820" s="16">
        <v>10.536</v>
      </c>
      <c r="P2820" s="124">
        <f t="shared" si="131"/>
        <v>0.49436936936936932</v>
      </c>
      <c r="Q2820" s="16">
        <v>729.92100000000005</v>
      </c>
    </row>
    <row r="2821" spans="1:17" x14ac:dyDescent="0.2">
      <c r="A2821" s="39">
        <f t="shared" si="130"/>
        <v>44866</v>
      </c>
      <c r="B2821" s="16">
        <v>0</v>
      </c>
      <c r="C2821" s="16">
        <v>88.754000000000005</v>
      </c>
      <c r="D2821" s="16">
        <v>24.963000000000001</v>
      </c>
      <c r="E2821" s="16">
        <v>22.17</v>
      </c>
      <c r="F2821" s="16">
        <v>29.95</v>
      </c>
      <c r="G2821" s="16">
        <v>2.0049999999999999</v>
      </c>
      <c r="H2821" s="16">
        <v>7.7</v>
      </c>
      <c r="I2821" s="16">
        <v>17.236000000000001</v>
      </c>
      <c r="J2821" s="38">
        <v>3.9609999999999999</v>
      </c>
      <c r="K2821" s="16">
        <v>18.047000000000001</v>
      </c>
      <c r="L2821" s="16">
        <v>23.253</v>
      </c>
      <c r="M2821" s="120">
        <v>37.257421114612235</v>
      </c>
      <c r="N2821" s="16">
        <f t="shared" si="129"/>
        <v>2.0644661780136442</v>
      </c>
      <c r="O2821" s="16">
        <v>9.2200000000000006</v>
      </c>
      <c r="P2821" s="124">
        <f t="shared" si="131"/>
        <v>0.51088823627195656</v>
      </c>
      <c r="Q2821" s="16">
        <v>730.77499999999998</v>
      </c>
    </row>
    <row r="2822" spans="1:17" x14ac:dyDescent="0.2">
      <c r="A2822" s="39">
        <f t="shared" si="130"/>
        <v>44867</v>
      </c>
      <c r="B2822" s="16">
        <v>0</v>
      </c>
      <c r="C2822" s="16">
        <v>88.361999999999995</v>
      </c>
      <c r="D2822" s="16">
        <v>25.295999999999999</v>
      </c>
      <c r="E2822" s="16">
        <v>23.32</v>
      </c>
      <c r="F2822" s="16">
        <v>28.86</v>
      </c>
      <c r="G2822" s="16">
        <v>3.5289999999999999</v>
      </c>
      <c r="H2822" s="16">
        <v>8.08</v>
      </c>
      <c r="I2822" s="16">
        <v>339.00799999999998</v>
      </c>
      <c r="J2822" s="38">
        <v>4.5570000000000004</v>
      </c>
      <c r="K2822" s="16">
        <v>20.760999999999999</v>
      </c>
      <c r="L2822" s="16">
        <v>23.193000000000001</v>
      </c>
      <c r="M2822" s="120">
        <v>42.915240706164724</v>
      </c>
      <c r="N2822" s="16">
        <f t="shared" si="129"/>
        <v>2.0671085547981662</v>
      </c>
      <c r="O2822" s="16">
        <v>10.500999999999999</v>
      </c>
      <c r="P2822" s="124">
        <f t="shared" si="131"/>
        <v>0.50580415201579887</v>
      </c>
      <c r="Q2822" s="16">
        <v>731.05</v>
      </c>
    </row>
    <row r="2823" spans="1:17" x14ac:dyDescent="0.2">
      <c r="A2823" s="39">
        <f t="shared" si="130"/>
        <v>44868</v>
      </c>
      <c r="B2823" s="16">
        <v>17.145</v>
      </c>
      <c r="C2823" s="16">
        <v>99.596000000000004</v>
      </c>
      <c r="D2823" s="16">
        <v>23.053999999999998</v>
      </c>
      <c r="E2823" s="16">
        <v>22.33</v>
      </c>
      <c r="F2823" s="16">
        <v>24.19</v>
      </c>
      <c r="G2823" s="16">
        <v>3.0449999999999999</v>
      </c>
      <c r="H2823" s="16">
        <v>8.68</v>
      </c>
      <c r="I2823" s="16">
        <v>295.11799999999999</v>
      </c>
      <c r="J2823" s="38">
        <v>0.504</v>
      </c>
      <c r="K2823" s="16">
        <v>2.7450000000000001</v>
      </c>
      <c r="L2823" s="16">
        <v>23.196999999999999</v>
      </c>
      <c r="M2823" s="120">
        <v>6.4215958604017427</v>
      </c>
      <c r="N2823" s="16">
        <f t="shared" si="129"/>
        <v>2.3393791841172105</v>
      </c>
      <c r="O2823" s="16">
        <v>1.151</v>
      </c>
      <c r="P2823" s="124">
        <f t="shared" si="131"/>
        <v>0.41930783242258651</v>
      </c>
      <c r="Q2823" s="16">
        <v>730.64599999999996</v>
      </c>
    </row>
    <row r="2824" spans="1:17" x14ac:dyDescent="0.2">
      <c r="A2824" s="39">
        <f t="shared" si="130"/>
        <v>44869</v>
      </c>
      <c r="B2824" s="16">
        <v>0.127</v>
      </c>
      <c r="C2824" s="16">
        <v>96.807000000000002</v>
      </c>
      <c r="D2824" s="16">
        <v>23.559000000000001</v>
      </c>
      <c r="E2824" s="16">
        <v>22.49</v>
      </c>
      <c r="F2824" s="16">
        <v>26.9</v>
      </c>
      <c r="G2824" s="16">
        <v>2.4569999999999999</v>
      </c>
      <c r="H2824" s="16">
        <v>6.9</v>
      </c>
      <c r="I2824" s="16">
        <v>160.661</v>
      </c>
      <c r="J2824" s="38">
        <v>2.052</v>
      </c>
      <c r="K2824" s="16">
        <v>9.7859999999999996</v>
      </c>
      <c r="L2824" s="16">
        <v>23.065000000000001</v>
      </c>
      <c r="M2824" s="120">
        <v>21.120573834441988</v>
      </c>
      <c r="N2824" s="16">
        <f t="shared" si="129"/>
        <v>2.1582438007809102</v>
      </c>
      <c r="O2824" s="16">
        <v>5.8940000000000001</v>
      </c>
      <c r="P2824" s="124">
        <f t="shared" si="131"/>
        <v>0.60228898426323318</v>
      </c>
      <c r="Q2824" s="16">
        <v>730.82500000000005</v>
      </c>
    </row>
    <row r="2825" spans="1:17" x14ac:dyDescent="0.2">
      <c r="A2825" s="39">
        <f t="shared" si="130"/>
        <v>44870</v>
      </c>
      <c r="B2825" s="16">
        <v>0.38100000000000001</v>
      </c>
      <c r="C2825" s="16">
        <v>93.706999999999994</v>
      </c>
      <c r="D2825" s="16">
        <v>24.058</v>
      </c>
      <c r="E2825" s="16">
        <v>21.93</v>
      </c>
      <c r="F2825" s="16">
        <v>30.32</v>
      </c>
      <c r="G2825" s="16">
        <v>1.895</v>
      </c>
      <c r="H2825" s="16">
        <v>5.08</v>
      </c>
      <c r="I2825" s="16">
        <v>155.48099999999999</v>
      </c>
      <c r="J2825" s="38">
        <v>3.3809999999999998</v>
      </c>
      <c r="K2825" s="16">
        <v>15.726000000000001</v>
      </c>
      <c r="L2825" s="16">
        <v>23.026</v>
      </c>
      <c r="M2825" s="120">
        <v>33.32492373037315</v>
      </c>
      <c r="N2825" s="16">
        <f t="shared" si="129"/>
        <v>2.1190972739649721</v>
      </c>
      <c r="O2825" s="16">
        <v>9.1460000000000008</v>
      </c>
      <c r="P2825" s="124">
        <f t="shared" si="131"/>
        <v>0.58158463690703299</v>
      </c>
      <c r="Q2825" s="16">
        <v>730.12099999999998</v>
      </c>
    </row>
    <row r="2826" spans="1:17" x14ac:dyDescent="0.2">
      <c r="A2826" s="39">
        <f t="shared" si="130"/>
        <v>44871</v>
      </c>
      <c r="B2826" s="16">
        <v>0.254</v>
      </c>
      <c r="C2826" s="16">
        <v>96.444000000000003</v>
      </c>
      <c r="D2826" s="16">
        <v>23.332999999999998</v>
      </c>
      <c r="E2826" s="16">
        <v>21.72</v>
      </c>
      <c r="F2826" s="16">
        <v>27.19</v>
      </c>
      <c r="G2826" s="16">
        <v>2.6669999999999998</v>
      </c>
      <c r="H2826" s="16">
        <v>7.25</v>
      </c>
      <c r="I2826" s="16">
        <v>164.36500000000001</v>
      </c>
      <c r="J2826" s="38">
        <v>2.1280000000000001</v>
      </c>
      <c r="K2826" s="16">
        <v>9.9109999999999996</v>
      </c>
      <c r="L2826" s="16">
        <v>22.960999999999999</v>
      </c>
      <c r="M2826" s="120">
        <v>21.757342058584403</v>
      </c>
      <c r="N2826" s="16">
        <f t="shared" si="129"/>
        <v>2.1952721277958234</v>
      </c>
      <c r="O2826" s="16">
        <v>5.899</v>
      </c>
      <c r="P2826" s="124">
        <f t="shared" si="131"/>
        <v>0.59519725557461411</v>
      </c>
      <c r="Q2826" s="16">
        <v>730.47500000000002</v>
      </c>
    </row>
    <row r="2827" spans="1:17" x14ac:dyDescent="0.2">
      <c r="A2827" s="39">
        <f t="shared" si="130"/>
        <v>44872</v>
      </c>
      <c r="B2827" s="16">
        <v>3.302</v>
      </c>
      <c r="C2827" s="16">
        <v>97.962999999999994</v>
      </c>
      <c r="D2827" s="16">
        <v>23.135999999999999</v>
      </c>
      <c r="E2827" s="16">
        <v>21.82</v>
      </c>
      <c r="F2827" s="16">
        <v>25.65</v>
      </c>
      <c r="G2827" s="16">
        <v>1.9630000000000001</v>
      </c>
      <c r="H2827" s="16">
        <v>5.57</v>
      </c>
      <c r="I2827" s="16">
        <v>152.751</v>
      </c>
      <c r="J2827" s="38">
        <v>1.5980000000000001</v>
      </c>
      <c r="K2827" s="16">
        <v>7.5439999999999996</v>
      </c>
      <c r="L2827" s="16">
        <v>22.887</v>
      </c>
      <c r="M2827" s="120">
        <v>16.943564364134655</v>
      </c>
      <c r="N2827" s="16">
        <f t="shared" ref="N2827:N2890" si="132">M2827/K2827</f>
        <v>2.2459655837930348</v>
      </c>
      <c r="O2827" s="16">
        <v>4.3339999999999996</v>
      </c>
      <c r="P2827" s="124">
        <f t="shared" si="131"/>
        <v>0.57449628844114531</v>
      </c>
      <c r="Q2827" s="16">
        <v>731.096</v>
      </c>
    </row>
    <row r="2828" spans="1:17" x14ac:dyDescent="0.2">
      <c r="A2828" s="39">
        <f t="shared" si="130"/>
        <v>44873</v>
      </c>
      <c r="B2828" s="16">
        <v>31.242000000000001</v>
      </c>
      <c r="C2828" s="16">
        <v>99.284000000000006</v>
      </c>
      <c r="D2828" s="16">
        <v>22.841999999999999</v>
      </c>
      <c r="E2828" s="16">
        <v>21.86</v>
      </c>
      <c r="F2828" s="16">
        <v>24.98</v>
      </c>
      <c r="G2828" s="16">
        <v>1.583</v>
      </c>
      <c r="H2828" s="16">
        <v>6</v>
      </c>
      <c r="I2828" s="16">
        <v>218.87299999999999</v>
      </c>
      <c r="J2828" s="38">
        <v>1.196</v>
      </c>
      <c r="K2828" s="16">
        <v>6.0449999999999999</v>
      </c>
      <c r="L2828" s="16">
        <v>22.881</v>
      </c>
      <c r="M2828" s="120">
        <v>13.324699090294079</v>
      </c>
      <c r="N2828" s="16">
        <f t="shared" si="132"/>
        <v>2.2042512969882679</v>
      </c>
      <c r="O2828" s="16">
        <v>3.4249999999999998</v>
      </c>
      <c r="P2828" s="124">
        <f t="shared" si="131"/>
        <v>0.56658395368072789</v>
      </c>
      <c r="Q2828" s="16">
        <v>731.49599999999998</v>
      </c>
    </row>
    <row r="2829" spans="1:17" x14ac:dyDescent="0.2">
      <c r="A2829" s="39">
        <f t="shared" si="130"/>
        <v>44874</v>
      </c>
      <c r="B2829" s="16">
        <v>0.88900000000000001</v>
      </c>
      <c r="C2829" s="16">
        <v>94.603999999999999</v>
      </c>
      <c r="D2829" s="16">
        <v>23.881</v>
      </c>
      <c r="E2829" s="16">
        <v>21.82</v>
      </c>
      <c r="F2829" s="16">
        <v>28.59</v>
      </c>
      <c r="G2829" s="16">
        <v>2.0329999999999999</v>
      </c>
      <c r="H2829" s="16">
        <v>5.41</v>
      </c>
      <c r="I2829" s="16">
        <v>151.886</v>
      </c>
      <c r="J2829" s="38">
        <v>3.3980000000000001</v>
      </c>
      <c r="K2829" s="16">
        <v>16.381</v>
      </c>
      <c r="L2829" s="16">
        <v>22.74</v>
      </c>
      <c r="M2829" s="120">
        <v>34.051115985992823</v>
      </c>
      <c r="N2829" s="16">
        <f t="shared" si="132"/>
        <v>2.0786958052617557</v>
      </c>
      <c r="O2829" s="16">
        <v>8.0860000000000003</v>
      </c>
      <c r="P2829" s="124">
        <f t="shared" si="131"/>
        <v>0.49362065807948236</v>
      </c>
      <c r="Q2829" s="16">
        <v>731.39200000000005</v>
      </c>
    </row>
    <row r="2830" spans="1:17" x14ac:dyDescent="0.2">
      <c r="A2830" s="39">
        <f t="shared" si="130"/>
        <v>44875</v>
      </c>
      <c r="B2830" s="16">
        <v>0.254</v>
      </c>
      <c r="C2830" s="16">
        <v>94.811999999999998</v>
      </c>
      <c r="D2830" s="16">
        <v>23.882000000000001</v>
      </c>
      <c r="E2830" s="16">
        <v>22.12</v>
      </c>
      <c r="F2830" s="16">
        <v>28.31</v>
      </c>
      <c r="G2830" s="16">
        <v>2.4980000000000002</v>
      </c>
      <c r="H2830" s="16">
        <v>8.66</v>
      </c>
      <c r="I2830" s="16">
        <v>134.73099999999999</v>
      </c>
      <c r="J2830" s="38">
        <v>3.6589999999999998</v>
      </c>
      <c r="K2830" s="16">
        <v>17.271999999999998</v>
      </c>
      <c r="L2830" s="16">
        <v>22.664000000000001</v>
      </c>
      <c r="M2830" s="120">
        <v>36.215004747681668</v>
      </c>
      <c r="N2830" s="16">
        <f t="shared" si="132"/>
        <v>2.0967464536638301</v>
      </c>
      <c r="O2830" s="16">
        <v>11.257999999999999</v>
      </c>
      <c r="P2830" s="124">
        <f t="shared" si="131"/>
        <v>0.65180639184807787</v>
      </c>
      <c r="Q2830" s="16">
        <v>731.19200000000001</v>
      </c>
    </row>
    <row r="2831" spans="1:17" x14ac:dyDescent="0.2">
      <c r="A2831" s="39">
        <f t="shared" si="130"/>
        <v>44876</v>
      </c>
      <c r="B2831" s="16">
        <v>52.451000000000001</v>
      </c>
      <c r="C2831" s="16">
        <v>94.236000000000004</v>
      </c>
      <c r="D2831" s="16">
        <v>24.018000000000001</v>
      </c>
      <c r="E2831" s="16">
        <v>21.81</v>
      </c>
      <c r="F2831" s="16">
        <v>29.6</v>
      </c>
      <c r="G2831" s="16">
        <v>1.9890000000000001</v>
      </c>
      <c r="H2831" s="16">
        <v>6.23</v>
      </c>
      <c r="I2831" s="16">
        <v>158.79400000000001</v>
      </c>
      <c r="J2831" s="38">
        <v>3.7749999999999999</v>
      </c>
      <c r="K2831" s="16">
        <v>17.538</v>
      </c>
      <c r="L2831" s="16">
        <v>22.619</v>
      </c>
      <c r="M2831" s="120">
        <v>36.614518488310502</v>
      </c>
      <c r="N2831" s="16">
        <f t="shared" si="132"/>
        <v>2.0877248539349127</v>
      </c>
      <c r="O2831" s="16">
        <v>10.555999999999999</v>
      </c>
      <c r="P2831" s="124">
        <f t="shared" si="131"/>
        <v>0.60189303227277902</v>
      </c>
      <c r="Q2831" s="16">
        <v>731.125</v>
      </c>
    </row>
    <row r="2832" spans="1:17" x14ac:dyDescent="0.2">
      <c r="A2832" s="39">
        <f t="shared" si="130"/>
        <v>44877</v>
      </c>
      <c r="B2832" s="16">
        <v>3.6829999999999998</v>
      </c>
      <c r="C2832" s="16">
        <v>94.647000000000006</v>
      </c>
      <c r="D2832" s="16">
        <v>24.251000000000001</v>
      </c>
      <c r="E2832" s="16">
        <v>22.03</v>
      </c>
      <c r="F2832" s="16">
        <v>28.07</v>
      </c>
      <c r="G2832" s="16">
        <v>2.206</v>
      </c>
      <c r="H2832" s="16">
        <v>7.53</v>
      </c>
      <c r="I2832" s="16">
        <v>332.29399999999998</v>
      </c>
      <c r="J2832" s="38">
        <v>3.4649999999999999</v>
      </c>
      <c r="K2832" s="16">
        <v>17.026</v>
      </c>
      <c r="L2832" s="16">
        <v>22.523</v>
      </c>
      <c r="M2832" s="120">
        <v>35.973516662677866</v>
      </c>
      <c r="N2832" s="16">
        <f t="shared" si="132"/>
        <v>2.1128577858967383</v>
      </c>
      <c r="O2832" s="16">
        <v>9.8390000000000004</v>
      </c>
      <c r="P2832" s="124">
        <f t="shared" si="131"/>
        <v>0.57788088805356519</v>
      </c>
      <c r="Q2832" s="16">
        <v>731.2</v>
      </c>
    </row>
    <row r="2833" spans="1:17" x14ac:dyDescent="0.2">
      <c r="A2833" s="39">
        <f t="shared" si="130"/>
        <v>44878</v>
      </c>
      <c r="B2833" s="16">
        <v>59.69</v>
      </c>
      <c r="C2833" s="16">
        <v>99.971999999999994</v>
      </c>
      <c r="D2833" s="16">
        <v>22.521999999999998</v>
      </c>
      <c r="E2833" s="16">
        <v>21.34</v>
      </c>
      <c r="F2833" s="16">
        <v>23.75</v>
      </c>
      <c r="G2833" s="16">
        <v>1.8660000000000001</v>
      </c>
      <c r="H2833" s="16">
        <v>8.64</v>
      </c>
      <c r="I2833" s="16">
        <v>273.267</v>
      </c>
      <c r="J2833" s="38">
        <v>0.67300000000000004</v>
      </c>
      <c r="K2833" s="16">
        <v>3.597</v>
      </c>
      <c r="L2833" s="16">
        <v>22.611999999999998</v>
      </c>
      <c r="M2833" s="120">
        <v>8.2617437081337854</v>
      </c>
      <c r="N2833" s="16">
        <f t="shared" si="132"/>
        <v>2.2968428435178718</v>
      </c>
      <c r="O2833" s="16">
        <v>1.964</v>
      </c>
      <c r="P2833" s="124">
        <f t="shared" si="131"/>
        <v>0.54601056435918816</v>
      </c>
      <c r="Q2833" s="16">
        <v>730.39200000000005</v>
      </c>
    </row>
    <row r="2834" spans="1:17" x14ac:dyDescent="0.2">
      <c r="A2834" s="39">
        <f t="shared" si="130"/>
        <v>44879</v>
      </c>
      <c r="B2834" s="16">
        <v>0.127</v>
      </c>
      <c r="C2834" s="16">
        <v>96.65</v>
      </c>
      <c r="D2834" s="16">
        <v>23.710999999999999</v>
      </c>
      <c r="E2834" s="16">
        <v>22.12</v>
      </c>
      <c r="F2834" s="16">
        <v>28.4</v>
      </c>
      <c r="G2834" s="16">
        <v>1.629</v>
      </c>
      <c r="H2834" s="16">
        <v>5.0199999999999996</v>
      </c>
      <c r="I2834" s="16">
        <v>145.25</v>
      </c>
      <c r="J2834" s="38">
        <v>3.1869999999999998</v>
      </c>
      <c r="K2834" s="16">
        <v>15.708</v>
      </c>
      <c r="L2834" s="16">
        <v>22.388000000000002</v>
      </c>
      <c r="M2834" s="120">
        <v>32.963858003278013</v>
      </c>
      <c r="N2834" s="16">
        <f t="shared" si="132"/>
        <v>2.0985394705422724</v>
      </c>
      <c r="O2834" s="16">
        <v>9.43</v>
      </c>
      <c r="P2834" s="124">
        <f t="shared" si="131"/>
        <v>0.60033104150751204</v>
      </c>
      <c r="Q2834" s="16">
        <v>730.16700000000003</v>
      </c>
    </row>
    <row r="2835" spans="1:17" x14ac:dyDescent="0.2">
      <c r="A2835" s="39">
        <f t="shared" si="130"/>
        <v>44880</v>
      </c>
      <c r="B2835" s="16">
        <v>7.1120000000000001</v>
      </c>
      <c r="C2835" s="16">
        <v>97.468000000000004</v>
      </c>
      <c r="D2835" s="16">
        <v>23.646000000000001</v>
      </c>
      <c r="E2835" s="16">
        <v>21.99</v>
      </c>
      <c r="F2835" s="16">
        <v>28.38</v>
      </c>
      <c r="G2835" s="16">
        <v>2.0699999999999998</v>
      </c>
      <c r="H2835" s="16">
        <v>8.06</v>
      </c>
      <c r="I2835" s="16">
        <v>336.72199999999998</v>
      </c>
      <c r="J2835" s="38">
        <v>1.984</v>
      </c>
      <c r="K2835" s="16">
        <v>9.4749999999999996</v>
      </c>
      <c r="L2835" s="16">
        <v>22.349</v>
      </c>
      <c r="M2835" s="120">
        <v>20.369152769941774</v>
      </c>
      <c r="N2835" s="16">
        <f t="shared" si="132"/>
        <v>2.1497786564582348</v>
      </c>
      <c r="O2835" s="16">
        <v>5.86</v>
      </c>
      <c r="P2835" s="124">
        <f t="shared" si="131"/>
        <v>0.61846965699208445</v>
      </c>
      <c r="Q2835" s="16">
        <v>730.82500000000005</v>
      </c>
    </row>
    <row r="2836" spans="1:17" x14ac:dyDescent="0.2">
      <c r="A2836" s="39">
        <f t="shared" si="130"/>
        <v>44881</v>
      </c>
      <c r="B2836" s="16">
        <v>0.88900000000000001</v>
      </c>
      <c r="C2836" s="16">
        <v>95.834000000000003</v>
      </c>
      <c r="D2836" s="16">
        <v>24.247</v>
      </c>
      <c r="E2836" s="16">
        <v>22.43</v>
      </c>
      <c r="F2836" s="16">
        <v>29.49</v>
      </c>
      <c r="G2836" s="16">
        <v>2.9119999999999999</v>
      </c>
      <c r="H2836" s="16">
        <v>9.68</v>
      </c>
      <c r="I2836" s="16">
        <v>11.128</v>
      </c>
      <c r="J2836" s="38">
        <v>2.835</v>
      </c>
      <c r="K2836" s="16">
        <v>12.901999999999999</v>
      </c>
      <c r="L2836" s="16">
        <v>22.263999999999999</v>
      </c>
      <c r="M2836" s="120">
        <v>27.859776206641225</v>
      </c>
      <c r="N2836" s="16">
        <f t="shared" si="132"/>
        <v>2.1593377931050401</v>
      </c>
      <c r="O2836" s="16">
        <v>8.1050000000000004</v>
      </c>
      <c r="P2836" s="124">
        <f t="shared" si="131"/>
        <v>0.62819717873197956</v>
      </c>
      <c r="Q2836" s="16">
        <v>730.73800000000006</v>
      </c>
    </row>
    <row r="2837" spans="1:17" x14ac:dyDescent="0.2">
      <c r="A2837" s="39">
        <f t="shared" si="130"/>
        <v>44882</v>
      </c>
      <c r="B2837" s="16">
        <v>48.006</v>
      </c>
      <c r="C2837" s="16">
        <v>99.019000000000005</v>
      </c>
      <c r="D2837" s="16">
        <v>23.52</v>
      </c>
      <c r="E2837" s="16">
        <v>21.95</v>
      </c>
      <c r="F2837" s="16">
        <v>27.54</v>
      </c>
      <c r="G2837" s="16">
        <v>1.861</v>
      </c>
      <c r="H2837" s="16">
        <v>7.37</v>
      </c>
      <c r="I2837" s="16">
        <v>270.928</v>
      </c>
      <c r="J2837" s="38">
        <v>1.5049999999999999</v>
      </c>
      <c r="K2837" s="16">
        <v>7.4569999999999999</v>
      </c>
      <c r="L2837" s="16">
        <v>22.213000000000001</v>
      </c>
      <c r="M2837" s="120">
        <v>16.405292174662844</v>
      </c>
      <c r="N2837" s="16">
        <f t="shared" si="132"/>
        <v>2.1999855403865958</v>
      </c>
      <c r="O2837" s="16">
        <v>4.8890000000000002</v>
      </c>
      <c r="P2837" s="124">
        <f t="shared" si="131"/>
        <v>0.65562558669706317</v>
      </c>
      <c r="Q2837" s="16">
        <v>730.25</v>
      </c>
    </row>
    <row r="2838" spans="1:17" x14ac:dyDescent="0.2">
      <c r="A2838" s="39">
        <f t="shared" ref="A2838:A2881" si="133">A2837+1</f>
        <v>44883</v>
      </c>
      <c r="B2838" s="16">
        <v>0.88900000000000001</v>
      </c>
      <c r="C2838" s="16">
        <v>98.989000000000004</v>
      </c>
      <c r="D2838" s="16">
        <v>23.484000000000002</v>
      </c>
      <c r="E2838" s="16">
        <v>22.3</v>
      </c>
      <c r="F2838" s="16">
        <v>25.77</v>
      </c>
      <c r="G2838" s="16">
        <v>2.0009999999999999</v>
      </c>
      <c r="H2838" s="16">
        <v>5.39</v>
      </c>
      <c r="I2838" s="16">
        <v>287.72199999999998</v>
      </c>
      <c r="J2838" s="38">
        <v>1.7609999999999999</v>
      </c>
      <c r="K2838" s="16">
        <v>8.798</v>
      </c>
      <c r="L2838" s="16">
        <v>22.181999999999999</v>
      </c>
      <c r="M2838" s="120">
        <v>19.800640569825479</v>
      </c>
      <c r="N2838" s="16">
        <f t="shared" si="132"/>
        <v>2.2505842884548168</v>
      </c>
      <c r="O2838" s="16">
        <v>5.798</v>
      </c>
      <c r="P2838" s="124">
        <f t="shared" si="131"/>
        <v>0.65901341213912257</v>
      </c>
      <c r="Q2838" s="16">
        <v>730.11300000000006</v>
      </c>
    </row>
    <row r="2839" spans="1:17" x14ac:dyDescent="0.2">
      <c r="A2839" s="39">
        <f t="shared" si="133"/>
        <v>44884</v>
      </c>
      <c r="B2839" s="16">
        <v>4.5720000000000001</v>
      </c>
      <c r="C2839" s="16">
        <v>97.798000000000002</v>
      </c>
      <c r="D2839" s="16">
        <v>24.148</v>
      </c>
      <c r="E2839" s="16">
        <v>22.7</v>
      </c>
      <c r="F2839" s="16">
        <v>28.11</v>
      </c>
      <c r="G2839" s="16">
        <v>2.109</v>
      </c>
      <c r="H2839" s="16">
        <v>8.57</v>
      </c>
      <c r="I2839" s="16">
        <v>306.67700000000002</v>
      </c>
      <c r="J2839" s="38">
        <v>2.9</v>
      </c>
      <c r="K2839" s="16">
        <v>14.196</v>
      </c>
      <c r="L2839" s="16">
        <v>22.067</v>
      </c>
      <c r="M2839" s="120">
        <v>29.876266516445813</v>
      </c>
      <c r="N2839" s="16">
        <f t="shared" si="132"/>
        <v>2.1045552632041291</v>
      </c>
      <c r="O2839" s="16">
        <v>9.3870000000000005</v>
      </c>
      <c r="P2839" s="124">
        <f t="shared" si="131"/>
        <v>0.66124260355029585</v>
      </c>
      <c r="Q2839" s="16">
        <v>729.69600000000003</v>
      </c>
    </row>
    <row r="2840" spans="1:17" x14ac:dyDescent="0.2">
      <c r="A2840" s="39">
        <f t="shared" si="133"/>
        <v>44885</v>
      </c>
      <c r="B2840" s="16">
        <v>2.032</v>
      </c>
      <c r="C2840" s="16">
        <v>98.072999999999993</v>
      </c>
      <c r="D2840" s="16">
        <v>23.824999999999999</v>
      </c>
      <c r="E2840" s="16">
        <v>22.73</v>
      </c>
      <c r="F2840" s="16">
        <v>26.45</v>
      </c>
      <c r="G2840" s="16">
        <v>2.4689999999999999</v>
      </c>
      <c r="H2840" s="16">
        <v>9.07</v>
      </c>
      <c r="I2840" s="16">
        <v>304.61500000000001</v>
      </c>
      <c r="J2840" s="38">
        <v>1.9750000000000001</v>
      </c>
      <c r="K2840" s="16">
        <v>10.194000000000001</v>
      </c>
      <c r="L2840" s="16">
        <v>22.058</v>
      </c>
      <c r="M2840" s="120">
        <v>21.552746786566868</v>
      </c>
      <c r="N2840" s="16">
        <f t="shared" si="132"/>
        <v>2.1142580720587469</v>
      </c>
      <c r="O2840" s="16">
        <v>6.09</v>
      </c>
      <c r="P2840" s="124">
        <f t="shared" si="131"/>
        <v>0.59741024131842257</v>
      </c>
      <c r="Q2840" s="16">
        <v>729.26300000000003</v>
      </c>
    </row>
    <row r="2841" spans="1:17" x14ac:dyDescent="0.2">
      <c r="A2841" s="39">
        <f t="shared" si="133"/>
        <v>44886</v>
      </c>
      <c r="B2841" s="16">
        <v>22.352</v>
      </c>
      <c r="C2841" s="16">
        <v>96.409000000000006</v>
      </c>
      <c r="D2841" s="16">
        <v>23.942</v>
      </c>
      <c r="E2841" s="16">
        <v>21.34</v>
      </c>
      <c r="F2841" s="16">
        <v>28.07</v>
      </c>
      <c r="G2841" s="16">
        <v>2.512</v>
      </c>
      <c r="H2841" s="16">
        <v>10.68</v>
      </c>
      <c r="I2841" s="16">
        <v>321.20699999999999</v>
      </c>
      <c r="J2841" s="38">
        <v>2.33</v>
      </c>
      <c r="K2841" s="16">
        <v>11.305</v>
      </c>
      <c r="L2841" s="16">
        <v>22.094999999999999</v>
      </c>
      <c r="M2841" s="120">
        <v>24.26933654280646</v>
      </c>
      <c r="N2841" s="16">
        <f t="shared" si="132"/>
        <v>2.1467789953831455</v>
      </c>
      <c r="O2841" s="16">
        <v>7.1260000000000003</v>
      </c>
      <c r="P2841" s="124">
        <f t="shared" si="131"/>
        <v>0.63034055727554184</v>
      </c>
      <c r="Q2841" s="16">
        <v>729.875</v>
      </c>
    </row>
    <row r="2842" spans="1:17" x14ac:dyDescent="0.2">
      <c r="A2842" s="39">
        <f t="shared" si="133"/>
        <v>44887</v>
      </c>
      <c r="B2842" s="16">
        <v>3.556</v>
      </c>
      <c r="C2842" s="16">
        <v>95.04</v>
      </c>
      <c r="D2842" s="16">
        <v>24.44</v>
      </c>
      <c r="E2842" s="16">
        <v>22.39</v>
      </c>
      <c r="F2842" s="16">
        <v>29.82</v>
      </c>
      <c r="G2842" s="16">
        <v>2.532</v>
      </c>
      <c r="H2842" s="16">
        <v>8.86</v>
      </c>
      <c r="I2842" s="16">
        <v>325.858</v>
      </c>
      <c r="J2842" s="38">
        <v>3.6579999999999999</v>
      </c>
      <c r="K2842" s="16">
        <v>17.128</v>
      </c>
      <c r="L2842" s="16">
        <v>21.946999999999999</v>
      </c>
      <c r="M2842" s="120">
        <v>35.171810780477394</v>
      </c>
      <c r="N2842" s="16">
        <f t="shared" si="132"/>
        <v>2.0534686350115248</v>
      </c>
      <c r="O2842" s="16">
        <v>10.279</v>
      </c>
      <c r="P2842" s="124">
        <f t="shared" si="131"/>
        <v>0.60012844465203175</v>
      </c>
      <c r="Q2842" s="16">
        <v>730.65800000000002</v>
      </c>
    </row>
    <row r="2843" spans="1:17" x14ac:dyDescent="0.2">
      <c r="A2843" s="39">
        <f t="shared" si="133"/>
        <v>44888</v>
      </c>
      <c r="B2843" s="16">
        <v>9.652000000000001</v>
      </c>
      <c r="C2843" s="16">
        <v>97.474000000000004</v>
      </c>
      <c r="D2843" s="16">
        <v>23.599</v>
      </c>
      <c r="E2843" s="16">
        <v>21.99</v>
      </c>
      <c r="F2843" s="16">
        <v>26.92</v>
      </c>
      <c r="G2843" s="16">
        <v>2.3620000000000001</v>
      </c>
      <c r="H2843" s="16">
        <v>6.74</v>
      </c>
      <c r="I2843" s="16">
        <v>305.86200000000002</v>
      </c>
      <c r="J2843" s="38">
        <v>2.4129999999999998</v>
      </c>
      <c r="K2843" s="16">
        <v>11.718999999999999</v>
      </c>
      <c r="L2843" s="16">
        <v>21.922999999999998</v>
      </c>
      <c r="M2843" s="120">
        <v>24.718098300770599</v>
      </c>
      <c r="N2843" s="16">
        <f t="shared" si="132"/>
        <v>2.1092327247009641</v>
      </c>
      <c r="O2843" s="16">
        <v>7.0170000000000003</v>
      </c>
      <c r="P2843" s="124">
        <f t="shared" si="131"/>
        <v>0.59877122621384082</v>
      </c>
      <c r="Q2843" s="16">
        <v>730.404</v>
      </c>
    </row>
    <row r="2844" spans="1:17" x14ac:dyDescent="0.2">
      <c r="A2844" s="39">
        <f t="shared" si="133"/>
        <v>44889</v>
      </c>
      <c r="B2844" s="16">
        <v>22.987000000000002</v>
      </c>
      <c r="C2844" s="16">
        <v>96.165000000000006</v>
      </c>
      <c r="D2844" s="16">
        <v>23.509</v>
      </c>
      <c r="E2844" s="16">
        <v>21.79</v>
      </c>
      <c r="F2844" s="16">
        <v>29.34</v>
      </c>
      <c r="G2844" s="16">
        <v>1.4790000000000001</v>
      </c>
      <c r="H2844" s="16">
        <v>9.2100000000000009</v>
      </c>
      <c r="I2844" s="16">
        <v>291.26</v>
      </c>
      <c r="J2844" s="38">
        <v>2.3130000000000002</v>
      </c>
      <c r="K2844" s="16">
        <v>11.010999999999999</v>
      </c>
      <c r="L2844" s="16">
        <v>21.890999999999998</v>
      </c>
      <c r="M2844" s="120">
        <v>23.141297745736804</v>
      </c>
      <c r="N2844" s="16">
        <f t="shared" si="132"/>
        <v>2.1016526878336941</v>
      </c>
      <c r="O2844" s="16">
        <v>6.3010000000000002</v>
      </c>
      <c r="P2844" s="124">
        <f t="shared" si="131"/>
        <v>0.57224593588229955</v>
      </c>
      <c r="Q2844" s="16">
        <v>730.36699999999996</v>
      </c>
    </row>
    <row r="2845" spans="1:17" x14ac:dyDescent="0.2">
      <c r="A2845" s="39">
        <f t="shared" si="133"/>
        <v>44890</v>
      </c>
      <c r="B2845" s="16">
        <v>0.50800000000000001</v>
      </c>
      <c r="C2845" s="16">
        <v>95.213999999999999</v>
      </c>
      <c r="D2845" s="16">
        <v>24.074999999999999</v>
      </c>
      <c r="E2845" s="16">
        <v>22.76</v>
      </c>
      <c r="F2845" s="16">
        <v>27.41</v>
      </c>
      <c r="G2845" s="16">
        <v>1.72</v>
      </c>
      <c r="H2845" s="16">
        <v>6.45</v>
      </c>
      <c r="I2845" s="16">
        <v>279.19099999999997</v>
      </c>
      <c r="J2845" s="38">
        <v>2.282</v>
      </c>
      <c r="K2845" s="16">
        <v>10.711</v>
      </c>
      <c r="L2845" s="16">
        <v>21.838999999999999</v>
      </c>
      <c r="M2845" s="120">
        <v>22.903956862192814</v>
      </c>
      <c r="N2845" s="16">
        <f t="shared" si="132"/>
        <v>2.1383584037151353</v>
      </c>
      <c r="O2845" s="16">
        <v>5.12</v>
      </c>
      <c r="P2845" s="124">
        <f t="shared" si="131"/>
        <v>0.47801325739893569</v>
      </c>
      <c r="Q2845" s="16">
        <v>730.5</v>
      </c>
    </row>
    <row r="2846" spans="1:17" x14ac:dyDescent="0.2">
      <c r="A2846" s="39">
        <f t="shared" si="133"/>
        <v>44891</v>
      </c>
      <c r="B2846" s="16">
        <v>15.875</v>
      </c>
      <c r="C2846" s="16">
        <v>95.89</v>
      </c>
      <c r="D2846" s="16">
        <v>23.92</v>
      </c>
      <c r="E2846" s="16">
        <v>22.42</v>
      </c>
      <c r="F2846" s="16">
        <v>29.2</v>
      </c>
      <c r="G2846" s="16">
        <v>1.3180000000000001</v>
      </c>
      <c r="H2846" s="16">
        <v>5.04</v>
      </c>
      <c r="I2846" s="16">
        <v>174.80500000000001</v>
      </c>
      <c r="J2846" s="38">
        <v>2.5910000000000002</v>
      </c>
      <c r="K2846" s="16">
        <v>11.867000000000001</v>
      </c>
      <c r="L2846" s="16">
        <v>21.777000000000001</v>
      </c>
      <c r="M2846" s="120">
        <v>25.027583209709288</v>
      </c>
      <c r="N2846" s="16">
        <f t="shared" si="132"/>
        <v>2.1090067590553034</v>
      </c>
      <c r="O2846" s="16">
        <v>7.2610000000000001</v>
      </c>
      <c r="P2846" s="124">
        <f t="shared" si="131"/>
        <v>0.61186483525743651</v>
      </c>
      <c r="Q2846" s="16">
        <v>731.125</v>
      </c>
    </row>
    <row r="2847" spans="1:17" x14ac:dyDescent="0.2">
      <c r="A2847" s="39">
        <f t="shared" si="133"/>
        <v>44892</v>
      </c>
      <c r="B2847" s="16">
        <v>2.4130000000000003</v>
      </c>
      <c r="C2847" s="16">
        <v>94.912999999999997</v>
      </c>
      <c r="D2847" s="16">
        <v>24.053999999999998</v>
      </c>
      <c r="E2847" s="16">
        <v>22.42</v>
      </c>
      <c r="F2847" s="16">
        <v>28.63</v>
      </c>
      <c r="G2847" s="16">
        <v>1.6910000000000001</v>
      </c>
      <c r="H2847" s="16">
        <v>7.98</v>
      </c>
      <c r="I2847" s="16">
        <v>299.92700000000002</v>
      </c>
      <c r="J2847" s="38">
        <v>2.65</v>
      </c>
      <c r="K2847" s="16">
        <v>12.164999999999999</v>
      </c>
      <c r="L2847" s="16">
        <v>21.73</v>
      </c>
      <c r="M2847" s="120">
        <v>25.644479426856755</v>
      </c>
      <c r="N2847" s="16">
        <f t="shared" si="132"/>
        <v>2.1080542068932804</v>
      </c>
      <c r="O2847" s="16">
        <v>6.58</v>
      </c>
      <c r="P2847" s="124">
        <f t="shared" si="131"/>
        <v>0.5408960131524867</v>
      </c>
      <c r="Q2847" s="16">
        <v>731.18299999999999</v>
      </c>
    </row>
    <row r="2848" spans="1:17" x14ac:dyDescent="0.2">
      <c r="A2848" s="39">
        <f t="shared" si="133"/>
        <v>44893</v>
      </c>
      <c r="B2848" s="16">
        <v>0.38100000000000001</v>
      </c>
      <c r="C2848" s="16">
        <v>95.658000000000001</v>
      </c>
      <c r="D2848" s="16">
        <v>23.407</v>
      </c>
      <c r="E2848" s="16">
        <v>22.23</v>
      </c>
      <c r="F2848" s="16">
        <v>26.05</v>
      </c>
      <c r="G2848" s="16">
        <v>2.2919999999999998</v>
      </c>
      <c r="H2848" s="16">
        <v>7.04</v>
      </c>
      <c r="I2848" s="16">
        <v>340.76100000000002</v>
      </c>
      <c r="J2848" s="38">
        <v>2.177</v>
      </c>
      <c r="K2848" s="16">
        <v>10.462</v>
      </c>
      <c r="L2848" s="16">
        <v>21.779</v>
      </c>
      <c r="M2848" s="120">
        <v>22.689943986860282</v>
      </c>
      <c r="N2848" s="16">
        <f t="shared" si="132"/>
        <v>2.1687960224488894</v>
      </c>
      <c r="O2848" s="16">
        <v>6.2679999999999998</v>
      </c>
      <c r="P2848" s="124">
        <f t="shared" si="131"/>
        <v>0.59912062703116042</v>
      </c>
      <c r="Q2848" s="16">
        <v>730.721</v>
      </c>
    </row>
    <row r="2849" spans="1:17" x14ac:dyDescent="0.2">
      <c r="A2849" s="39">
        <f t="shared" si="133"/>
        <v>44894</v>
      </c>
      <c r="B2849" s="16">
        <v>23.875999999999998</v>
      </c>
      <c r="C2849" s="16">
        <v>97.832999999999998</v>
      </c>
      <c r="D2849" s="16">
        <v>22.568000000000001</v>
      </c>
      <c r="E2849" s="16">
        <v>21</v>
      </c>
      <c r="F2849" s="16">
        <v>26.32</v>
      </c>
      <c r="G2849" s="16">
        <v>1.7969999999999999</v>
      </c>
      <c r="H2849" s="16">
        <v>6.15</v>
      </c>
      <c r="I2849" s="16">
        <v>311.26</v>
      </c>
      <c r="J2849" s="38">
        <v>1.6180000000000001</v>
      </c>
      <c r="K2849" s="16">
        <v>7.6589999999999998</v>
      </c>
      <c r="L2849" s="16">
        <v>21.765000000000001</v>
      </c>
      <c r="M2849" s="120">
        <v>16.574809034332777</v>
      </c>
      <c r="N2849" s="16">
        <f t="shared" si="132"/>
        <v>2.1640957088827233</v>
      </c>
      <c r="O2849" s="16">
        <v>4.82</v>
      </c>
      <c r="P2849" s="124">
        <f t="shared" si="131"/>
        <v>0.62932497715106417</v>
      </c>
      <c r="Q2849" s="16">
        <v>730.15</v>
      </c>
    </row>
    <row r="2850" spans="1:17" x14ac:dyDescent="0.2">
      <c r="A2850" s="39">
        <f t="shared" si="133"/>
        <v>44895</v>
      </c>
      <c r="B2850" s="16">
        <v>0.254</v>
      </c>
      <c r="C2850" s="16">
        <v>95.834999999999994</v>
      </c>
      <c r="D2850" s="16">
        <v>22.928999999999998</v>
      </c>
      <c r="E2850" s="16">
        <v>21.04</v>
      </c>
      <c r="F2850" s="16">
        <v>25.83</v>
      </c>
      <c r="G2850" s="16">
        <v>1.746</v>
      </c>
      <c r="H2850" s="16">
        <v>5.65</v>
      </c>
      <c r="I2850" s="16">
        <v>302.65499999999997</v>
      </c>
      <c r="J2850" s="38">
        <v>2.0379999999999998</v>
      </c>
      <c r="K2850" s="16">
        <v>9.8930000000000007</v>
      </c>
      <c r="L2850" s="16">
        <v>21.715</v>
      </c>
      <c r="M2850" s="120">
        <v>21.523111576135275</v>
      </c>
      <c r="N2850" s="16">
        <f t="shared" si="132"/>
        <v>2.1755899702956913</v>
      </c>
      <c r="O2850" s="16">
        <v>5.3559999999999999</v>
      </c>
      <c r="P2850" s="124">
        <f t="shared" si="131"/>
        <v>0.54139290407358731</v>
      </c>
      <c r="Q2850" s="16">
        <v>730.27499999999998</v>
      </c>
    </row>
    <row r="2851" spans="1:17" x14ac:dyDescent="0.2">
      <c r="A2851" s="39">
        <f t="shared" si="133"/>
        <v>44896</v>
      </c>
      <c r="B2851" s="16">
        <v>0</v>
      </c>
      <c r="C2851" s="16">
        <v>84.177000000000007</v>
      </c>
      <c r="D2851" s="16">
        <v>24.686</v>
      </c>
      <c r="E2851" s="16">
        <v>22.62</v>
      </c>
      <c r="F2851" s="16">
        <v>29.04</v>
      </c>
      <c r="G2851" s="16">
        <v>3.12</v>
      </c>
      <c r="H2851" s="16">
        <v>10.09</v>
      </c>
      <c r="I2851" s="16">
        <v>28.172999999999998</v>
      </c>
      <c r="J2851" s="38">
        <v>4.3979999999999997</v>
      </c>
      <c r="K2851" s="16">
        <v>18.834</v>
      </c>
      <c r="L2851" s="16">
        <v>21.699000000000002</v>
      </c>
      <c r="M2851" s="120">
        <v>38.116842217128458</v>
      </c>
      <c r="N2851" s="16">
        <f t="shared" si="132"/>
        <v>2.0238314865205722</v>
      </c>
      <c r="O2851" s="16">
        <v>6.9939999999999998</v>
      </c>
      <c r="P2851" s="124">
        <f t="shared" si="131"/>
        <v>0.37134968673675267</v>
      </c>
      <c r="Q2851" s="16">
        <v>730.35400000000004</v>
      </c>
    </row>
    <row r="2852" spans="1:17" x14ac:dyDescent="0.2">
      <c r="A2852" s="39">
        <f t="shared" si="133"/>
        <v>44897</v>
      </c>
      <c r="B2852" s="16">
        <v>3.556</v>
      </c>
      <c r="C2852" s="16">
        <v>89.453000000000003</v>
      </c>
      <c r="D2852" s="16">
        <v>24.190999999999999</v>
      </c>
      <c r="E2852" s="16">
        <v>22.02</v>
      </c>
      <c r="F2852" s="16">
        <v>27.89</v>
      </c>
      <c r="G2852" s="16">
        <v>3.9540000000000002</v>
      </c>
      <c r="H2852" s="16">
        <v>11.76</v>
      </c>
      <c r="I2852" s="16">
        <v>38.965000000000003</v>
      </c>
      <c r="J2852" s="38">
        <v>3.456</v>
      </c>
      <c r="K2852" s="16">
        <v>16.361000000000001</v>
      </c>
      <c r="L2852" s="16">
        <v>21.603999999999999</v>
      </c>
      <c r="M2852" s="120">
        <v>33.910197536389532</v>
      </c>
      <c r="N2852" s="16">
        <f t="shared" si="132"/>
        <v>2.0726237721648757</v>
      </c>
      <c r="O2852" s="16">
        <v>8.4689999999999994</v>
      </c>
      <c r="P2852" s="124">
        <f t="shared" si="131"/>
        <v>0.51763339649165696</v>
      </c>
      <c r="Q2852" s="16">
        <v>730.26300000000003</v>
      </c>
    </row>
    <row r="2853" spans="1:17" x14ac:dyDescent="0.2">
      <c r="A2853" s="39">
        <f t="shared" si="133"/>
        <v>44898</v>
      </c>
      <c r="B2853" s="16">
        <v>0</v>
      </c>
      <c r="C2853" s="16">
        <v>84.200999999999993</v>
      </c>
      <c r="D2853" s="16">
        <v>24.861999999999998</v>
      </c>
      <c r="E2853" s="16">
        <v>22.78</v>
      </c>
      <c r="F2853" s="16">
        <v>28.87</v>
      </c>
      <c r="G2853" s="16">
        <v>4.2080000000000002</v>
      </c>
      <c r="H2853" s="16">
        <v>12.15</v>
      </c>
      <c r="I2853" s="16">
        <v>39.197000000000003</v>
      </c>
      <c r="J2853" s="38">
        <v>5.0359999999999996</v>
      </c>
      <c r="K2853" s="16">
        <v>21.821000000000002</v>
      </c>
      <c r="L2853" s="16">
        <v>21.648</v>
      </c>
      <c r="M2853" s="120">
        <v>44.149724340702967</v>
      </c>
      <c r="N2853" s="16">
        <f t="shared" si="132"/>
        <v>2.0232676935384704</v>
      </c>
      <c r="O2853" s="16">
        <v>9.6059999999999999</v>
      </c>
      <c r="P2853" s="124">
        <f t="shared" si="131"/>
        <v>0.44021813849044494</v>
      </c>
      <c r="Q2853" s="16">
        <v>730.75</v>
      </c>
    </row>
    <row r="2854" spans="1:17" x14ac:dyDescent="0.2">
      <c r="A2854" s="39">
        <f t="shared" si="133"/>
        <v>44899</v>
      </c>
      <c r="B2854" s="16">
        <v>0</v>
      </c>
      <c r="C2854" s="16">
        <v>85.424000000000007</v>
      </c>
      <c r="D2854" s="16">
        <v>24.62</v>
      </c>
      <c r="E2854" s="16">
        <v>22.11</v>
      </c>
      <c r="F2854" s="16">
        <v>28.77</v>
      </c>
      <c r="G2854" s="16">
        <v>3.4510000000000001</v>
      </c>
      <c r="H2854" s="16">
        <v>10.039999999999999</v>
      </c>
      <c r="I2854" s="16">
        <v>38.470999999999997</v>
      </c>
      <c r="J2854" s="38">
        <v>4.37</v>
      </c>
      <c r="K2854" s="16">
        <v>19.259</v>
      </c>
      <c r="L2854" s="16">
        <v>21.600999999999999</v>
      </c>
      <c r="M2854" s="120">
        <v>39.567412327729137</v>
      </c>
      <c r="N2854" s="16">
        <f t="shared" si="132"/>
        <v>2.0544894505285392</v>
      </c>
      <c r="O2854" s="16">
        <v>9.4239999999999995</v>
      </c>
      <c r="P2854" s="124">
        <f t="shared" si="131"/>
        <v>0.48932966405316991</v>
      </c>
      <c r="Q2854" s="16">
        <v>730.38300000000004</v>
      </c>
    </row>
    <row r="2855" spans="1:17" x14ac:dyDescent="0.2">
      <c r="A2855" s="39">
        <f t="shared" si="133"/>
        <v>44900</v>
      </c>
      <c r="B2855" s="16">
        <v>1.016</v>
      </c>
      <c r="C2855" s="16">
        <v>94.75</v>
      </c>
      <c r="D2855" s="16">
        <v>23.25</v>
      </c>
      <c r="E2855" s="16">
        <v>21.23</v>
      </c>
      <c r="F2855" s="16">
        <v>28.14</v>
      </c>
      <c r="G2855" s="16">
        <v>1.99</v>
      </c>
      <c r="H2855" s="16">
        <v>7.55</v>
      </c>
      <c r="I2855" s="16">
        <v>332.363</v>
      </c>
      <c r="J2855" s="38">
        <v>2.907</v>
      </c>
      <c r="K2855" s="16">
        <v>13.821</v>
      </c>
      <c r="L2855" s="16">
        <v>21.547999999999998</v>
      </c>
      <c r="M2855" s="120">
        <v>28.73060211317194</v>
      </c>
      <c r="N2855" s="16">
        <f t="shared" si="132"/>
        <v>2.0787643523024339</v>
      </c>
      <c r="O2855" s="16">
        <v>7.351</v>
      </c>
      <c r="P2855" s="124">
        <f t="shared" ref="P2855:P2881" si="134">O2855/K2855</f>
        <v>0.53187178930612833</v>
      </c>
      <c r="Q2855" s="16">
        <v>730.37099999999998</v>
      </c>
    </row>
    <row r="2856" spans="1:17" x14ac:dyDescent="0.2">
      <c r="A2856" s="39">
        <f t="shared" si="133"/>
        <v>44901</v>
      </c>
      <c r="B2856" s="16">
        <v>0.50800000000000001</v>
      </c>
      <c r="C2856" s="16">
        <v>85.509</v>
      </c>
      <c r="D2856" s="16">
        <v>24.390999999999998</v>
      </c>
      <c r="E2856" s="16">
        <v>21.28</v>
      </c>
      <c r="F2856" s="16">
        <v>29.16</v>
      </c>
      <c r="G2856" s="16">
        <v>3.1320000000000001</v>
      </c>
      <c r="H2856" s="16">
        <v>10.54</v>
      </c>
      <c r="I2856" s="16">
        <v>16.225999999999999</v>
      </c>
      <c r="J2856" s="38">
        <v>5.2409999999999997</v>
      </c>
      <c r="K2856" s="16">
        <v>22.856999999999999</v>
      </c>
      <c r="L2856" s="16">
        <v>21.567</v>
      </c>
      <c r="M2856" s="120">
        <v>45.940364971008464</v>
      </c>
      <c r="N2856" s="16">
        <f t="shared" si="132"/>
        <v>2.0099035293786791</v>
      </c>
      <c r="O2856" s="16">
        <v>10.382999999999999</v>
      </c>
      <c r="P2856" s="124">
        <f t="shared" si="134"/>
        <v>0.45425908911930696</v>
      </c>
      <c r="Q2856" s="16">
        <v>731.05</v>
      </c>
    </row>
    <row r="2857" spans="1:17" x14ac:dyDescent="0.2">
      <c r="A2857" s="39">
        <f t="shared" si="133"/>
        <v>44902</v>
      </c>
      <c r="B2857" s="16">
        <v>0</v>
      </c>
      <c r="C2857" s="16">
        <v>80.787000000000006</v>
      </c>
      <c r="D2857" s="16">
        <v>24.733000000000001</v>
      </c>
      <c r="E2857" s="16">
        <v>22.39</v>
      </c>
      <c r="F2857" s="16">
        <v>29.06</v>
      </c>
      <c r="G2857" s="16">
        <v>3.5350000000000001</v>
      </c>
      <c r="H2857" s="16">
        <v>10.8</v>
      </c>
      <c r="I2857" s="16">
        <v>32.287999999999997</v>
      </c>
      <c r="J2857" s="38">
        <v>5.2009999999999996</v>
      </c>
      <c r="K2857" s="16">
        <v>22.02</v>
      </c>
      <c r="L2857" s="16">
        <v>21.616</v>
      </c>
      <c r="M2857" s="120">
        <v>43.924911461568833</v>
      </c>
      <c r="N2857" s="16">
        <f t="shared" si="132"/>
        <v>1.9947734542038527</v>
      </c>
      <c r="O2857" s="16">
        <v>8.8070000000000004</v>
      </c>
      <c r="P2857" s="124">
        <f t="shared" si="134"/>
        <v>0.39995458673932793</v>
      </c>
      <c r="Q2857" s="16">
        <v>731.971</v>
      </c>
    </row>
    <row r="2858" spans="1:17" x14ac:dyDescent="0.2">
      <c r="A2858" s="39">
        <f t="shared" si="133"/>
        <v>44903</v>
      </c>
      <c r="B2858" s="16">
        <v>0.38100000000000001</v>
      </c>
      <c r="C2858" s="16">
        <v>85.712999999999994</v>
      </c>
      <c r="D2858" s="16">
        <v>24.283000000000001</v>
      </c>
      <c r="E2858" s="16">
        <v>21.21</v>
      </c>
      <c r="F2858" s="16">
        <v>28.53</v>
      </c>
      <c r="G2858" s="16">
        <v>3.6360000000000001</v>
      </c>
      <c r="H2858" s="16">
        <v>10.96</v>
      </c>
      <c r="I2858" s="16">
        <v>32.713999999999999</v>
      </c>
      <c r="J2858" s="38">
        <v>4.351</v>
      </c>
      <c r="K2858" s="16">
        <v>19.573</v>
      </c>
      <c r="L2858" s="16">
        <v>21.504999999999999</v>
      </c>
      <c r="M2858" s="120">
        <v>39.412583473229375</v>
      </c>
      <c r="N2858" s="16">
        <f t="shared" si="132"/>
        <v>2.0136199598032687</v>
      </c>
      <c r="O2858" s="16">
        <v>8.5790000000000006</v>
      </c>
      <c r="P2858" s="124">
        <f t="shared" si="134"/>
        <v>0.4383078730904818</v>
      </c>
      <c r="Q2858" s="16">
        <v>731.01300000000003</v>
      </c>
    </row>
    <row r="2859" spans="1:17" x14ac:dyDescent="0.2">
      <c r="A2859" s="39">
        <f t="shared" si="133"/>
        <v>44904</v>
      </c>
      <c r="B2859" s="16">
        <v>0</v>
      </c>
      <c r="C2859" s="16">
        <v>82.486000000000004</v>
      </c>
      <c r="D2859" s="16">
        <v>24.715</v>
      </c>
      <c r="E2859" s="16">
        <v>22.29</v>
      </c>
      <c r="F2859" s="16">
        <v>28.87</v>
      </c>
      <c r="G2859" s="16">
        <v>4.2080000000000002</v>
      </c>
      <c r="H2859" s="16">
        <v>10.94</v>
      </c>
      <c r="I2859" s="16">
        <v>45.262999999999998</v>
      </c>
      <c r="J2859" s="38">
        <v>5.5170000000000003</v>
      </c>
      <c r="K2859" s="16">
        <v>23.411999999999999</v>
      </c>
      <c r="L2859" s="16">
        <v>21.571999999999999</v>
      </c>
      <c r="M2859" s="120">
        <v>46.930941319691343</v>
      </c>
      <c r="N2859" s="16">
        <f t="shared" si="132"/>
        <v>2.0045677994059177</v>
      </c>
      <c r="O2859" s="16">
        <v>9.6419999999999995</v>
      </c>
      <c r="P2859" s="124">
        <f t="shared" si="134"/>
        <v>0.41184008200922601</v>
      </c>
      <c r="Q2859" s="16">
        <v>730.24199999999996</v>
      </c>
    </row>
    <row r="2860" spans="1:17" x14ac:dyDescent="0.2">
      <c r="A2860" s="39">
        <f t="shared" si="133"/>
        <v>44905</v>
      </c>
      <c r="B2860" s="16">
        <v>0</v>
      </c>
      <c r="C2860" s="16">
        <v>81.349999999999994</v>
      </c>
      <c r="D2860" s="16">
        <v>24.702000000000002</v>
      </c>
      <c r="E2860" s="16">
        <v>22.37</v>
      </c>
      <c r="F2860" s="16">
        <v>28.89</v>
      </c>
      <c r="G2860" s="16">
        <v>3.903</v>
      </c>
      <c r="H2860" s="16">
        <v>10.76</v>
      </c>
      <c r="I2860" s="16">
        <v>37.802</v>
      </c>
      <c r="J2860" s="38">
        <v>5.5170000000000003</v>
      </c>
      <c r="K2860" s="16">
        <v>23.457999999999998</v>
      </c>
      <c r="L2860" s="16">
        <v>21.536000000000001</v>
      </c>
      <c r="M2860" s="120">
        <v>47.005763746028833</v>
      </c>
      <c r="N2860" s="16">
        <f t="shared" si="132"/>
        <v>2.0038265728548401</v>
      </c>
      <c r="O2860" s="16">
        <v>9.3810000000000002</v>
      </c>
      <c r="P2860" s="124">
        <f t="shared" si="134"/>
        <v>0.39990621536362864</v>
      </c>
      <c r="Q2860" s="16">
        <v>731.01700000000005</v>
      </c>
    </row>
    <row r="2861" spans="1:17" x14ac:dyDescent="0.2">
      <c r="A2861" s="39">
        <f t="shared" si="133"/>
        <v>44906</v>
      </c>
      <c r="B2861" s="16">
        <v>0</v>
      </c>
      <c r="C2861" s="16">
        <v>80.191000000000003</v>
      </c>
      <c r="D2861" s="16">
        <v>24.856000000000002</v>
      </c>
      <c r="E2861" s="16">
        <v>22.47</v>
      </c>
      <c r="F2861" s="16">
        <v>29.82</v>
      </c>
      <c r="G2861" s="16">
        <v>3.085</v>
      </c>
      <c r="H2861" s="16">
        <v>7.23</v>
      </c>
      <c r="I2861" s="16">
        <v>25.222999999999999</v>
      </c>
      <c r="J2861" s="38">
        <v>5.3259999999999996</v>
      </c>
      <c r="K2861" s="16">
        <v>22.72</v>
      </c>
      <c r="L2861" s="16">
        <v>21.521000000000001</v>
      </c>
      <c r="M2861" s="120">
        <v>45.603664052489748</v>
      </c>
      <c r="N2861" s="16">
        <f t="shared" si="132"/>
        <v>2.0072035234370489</v>
      </c>
      <c r="O2861" s="16">
        <v>9.64</v>
      </c>
      <c r="P2861" s="124">
        <f t="shared" si="134"/>
        <v>0.42429577464788737</v>
      </c>
      <c r="Q2861" s="16">
        <v>731.25400000000002</v>
      </c>
    </row>
    <row r="2862" spans="1:17" x14ac:dyDescent="0.2">
      <c r="A2862" s="39">
        <f t="shared" si="133"/>
        <v>44907</v>
      </c>
      <c r="B2862" s="16">
        <v>0</v>
      </c>
      <c r="C2862" s="16">
        <v>90.091999999999999</v>
      </c>
      <c r="D2862" s="16">
        <v>23.82</v>
      </c>
      <c r="E2862" s="16">
        <v>21.57</v>
      </c>
      <c r="F2862" s="16">
        <v>28.97</v>
      </c>
      <c r="G2862" s="16">
        <v>2.3849999999999998</v>
      </c>
      <c r="H2862" s="16">
        <v>8.35</v>
      </c>
      <c r="I2862" s="16">
        <v>1.9950000000000001</v>
      </c>
      <c r="J2862" s="38">
        <v>3.6840000000000002</v>
      </c>
      <c r="K2862" s="16">
        <v>17.036000000000001</v>
      </c>
      <c r="L2862" s="16">
        <v>21.417999999999999</v>
      </c>
      <c r="M2862" s="120">
        <v>34.997455519104342</v>
      </c>
      <c r="N2862" s="16">
        <f t="shared" si="132"/>
        <v>2.0543235219009355</v>
      </c>
      <c r="O2862" s="16">
        <v>8.7080000000000002</v>
      </c>
      <c r="P2862" s="124">
        <f t="shared" si="134"/>
        <v>0.51115285278234324</v>
      </c>
      <c r="Q2862" s="16">
        <v>731.00800000000004</v>
      </c>
    </row>
    <row r="2863" spans="1:17" x14ac:dyDescent="0.2">
      <c r="A2863" s="39">
        <f t="shared" si="133"/>
        <v>44908</v>
      </c>
      <c r="B2863" s="16">
        <v>3.6829999999999998</v>
      </c>
      <c r="C2863" s="16">
        <v>93.230999999999995</v>
      </c>
      <c r="D2863" s="16">
        <v>23.494</v>
      </c>
      <c r="E2863" s="16">
        <v>21.67</v>
      </c>
      <c r="F2863" s="16">
        <v>27.83</v>
      </c>
      <c r="G2863" s="16">
        <v>3.262</v>
      </c>
      <c r="H2863" s="16">
        <v>11.13</v>
      </c>
      <c r="I2863" s="16">
        <v>338.774</v>
      </c>
      <c r="J2863" s="38">
        <v>3.0750000000000002</v>
      </c>
      <c r="K2863" s="16">
        <v>14.311999999999999</v>
      </c>
      <c r="L2863" s="16">
        <v>21.385999999999999</v>
      </c>
      <c r="M2863" s="120">
        <v>29.376442340507701</v>
      </c>
      <c r="N2863" s="16">
        <f t="shared" si="132"/>
        <v>2.0525742272573857</v>
      </c>
      <c r="O2863" s="16">
        <v>7.8680000000000003</v>
      </c>
      <c r="P2863" s="124">
        <f t="shared" si="134"/>
        <v>0.54974846282839585</v>
      </c>
      <c r="Q2863" s="16">
        <v>730.55799999999999</v>
      </c>
    </row>
    <row r="2864" spans="1:17" x14ac:dyDescent="0.2">
      <c r="A2864" s="39">
        <f t="shared" si="133"/>
        <v>44909</v>
      </c>
      <c r="B2864" s="16">
        <v>1.397</v>
      </c>
      <c r="C2864" s="16">
        <v>94.316999999999993</v>
      </c>
      <c r="D2864" s="16">
        <v>23.934000000000001</v>
      </c>
      <c r="E2864" s="16">
        <v>21.27</v>
      </c>
      <c r="F2864" s="16">
        <v>28.86</v>
      </c>
      <c r="G2864" s="16">
        <v>2.379</v>
      </c>
      <c r="H2864" s="16">
        <v>8.27</v>
      </c>
      <c r="I2864" s="16">
        <v>334.97899999999998</v>
      </c>
      <c r="J2864" s="38">
        <v>3.2570000000000001</v>
      </c>
      <c r="K2864" s="16">
        <v>15.442</v>
      </c>
      <c r="L2864" s="16">
        <v>21.303999999999998</v>
      </c>
      <c r="M2864" s="120">
        <v>31.751751976616696</v>
      </c>
      <c r="N2864" s="16">
        <f t="shared" si="132"/>
        <v>2.0561942738386669</v>
      </c>
      <c r="O2864" s="16">
        <v>8.2270000000000003</v>
      </c>
      <c r="P2864" s="124">
        <f t="shared" si="134"/>
        <v>0.53276777619479343</v>
      </c>
      <c r="Q2864" s="16">
        <v>730.20399999999995</v>
      </c>
    </row>
    <row r="2865" spans="1:17" x14ac:dyDescent="0.2">
      <c r="A2865" s="39">
        <f t="shared" si="133"/>
        <v>44910</v>
      </c>
      <c r="B2865" s="16">
        <v>20.701000000000001</v>
      </c>
      <c r="C2865" s="16">
        <v>97.292000000000002</v>
      </c>
      <c r="D2865" s="16">
        <v>23.78</v>
      </c>
      <c r="E2865" s="16">
        <v>22.13</v>
      </c>
      <c r="F2865" s="16">
        <v>28.09</v>
      </c>
      <c r="G2865" s="16">
        <v>1.9530000000000001</v>
      </c>
      <c r="H2865" s="16">
        <v>7.92</v>
      </c>
      <c r="I2865" s="16">
        <v>304.78100000000001</v>
      </c>
      <c r="J2865" s="38">
        <v>1.8360000000000001</v>
      </c>
      <c r="K2865" s="16">
        <v>8.7129999999999992</v>
      </c>
      <c r="L2865" s="16">
        <v>21.24</v>
      </c>
      <c r="M2865" s="120">
        <v>18.347478458312416</v>
      </c>
      <c r="N2865" s="16">
        <f t="shared" si="132"/>
        <v>2.1057590334342269</v>
      </c>
      <c r="O2865" s="16">
        <v>5.4950000000000001</v>
      </c>
      <c r="P2865" s="124">
        <f t="shared" si="134"/>
        <v>0.63066681969470917</v>
      </c>
      <c r="Q2865" s="16">
        <v>730.096</v>
      </c>
    </row>
    <row r="2866" spans="1:17" x14ac:dyDescent="0.2">
      <c r="A2866" s="39">
        <f t="shared" si="133"/>
        <v>44911</v>
      </c>
      <c r="B2866" s="16">
        <v>2.6669999999999998</v>
      </c>
      <c r="C2866" s="16">
        <v>94.778999999999996</v>
      </c>
      <c r="D2866" s="16">
        <v>24.826000000000001</v>
      </c>
      <c r="E2866" s="16">
        <v>22.51</v>
      </c>
      <c r="F2866" s="16">
        <v>28.65</v>
      </c>
      <c r="G2866" s="16">
        <v>2.2130000000000001</v>
      </c>
      <c r="H2866" s="16">
        <v>6.72</v>
      </c>
      <c r="I2866" s="16">
        <v>347.34699999999998</v>
      </c>
      <c r="J2866" s="38">
        <v>3.0870000000000002</v>
      </c>
      <c r="K2866" s="16">
        <v>14.781000000000001</v>
      </c>
      <c r="L2866" s="16">
        <v>21.16</v>
      </c>
      <c r="M2866" s="120">
        <v>30.579908364127743</v>
      </c>
      <c r="N2866" s="16">
        <f t="shared" si="132"/>
        <v>2.0688660012264219</v>
      </c>
      <c r="O2866" s="16">
        <v>9.0180000000000007</v>
      </c>
      <c r="P2866" s="124">
        <f t="shared" si="134"/>
        <v>0.61010757052973419</v>
      </c>
      <c r="Q2866" s="16">
        <v>729.25400000000002</v>
      </c>
    </row>
    <row r="2867" spans="1:17" x14ac:dyDescent="0.2">
      <c r="A2867" s="39">
        <f t="shared" si="133"/>
        <v>44912</v>
      </c>
      <c r="B2867" s="16">
        <v>0.254</v>
      </c>
      <c r="C2867" s="16">
        <v>89.191999999999993</v>
      </c>
      <c r="D2867" s="16">
        <v>25.29</v>
      </c>
      <c r="E2867" s="16">
        <v>23.19</v>
      </c>
      <c r="F2867" s="16">
        <v>29.89</v>
      </c>
      <c r="G2867" s="16">
        <v>3.448</v>
      </c>
      <c r="H2867" s="16">
        <v>8.51</v>
      </c>
      <c r="I2867" s="16">
        <v>46.32</v>
      </c>
      <c r="J2867" s="38">
        <v>4.1539999999999999</v>
      </c>
      <c r="K2867" s="16">
        <v>18.452999999999999</v>
      </c>
      <c r="L2867" s="16">
        <v>21.215</v>
      </c>
      <c r="M2867" s="120">
        <v>37.706960472850085</v>
      </c>
      <c r="N2867" s="16">
        <f t="shared" si="132"/>
        <v>2.0434054339592524</v>
      </c>
      <c r="O2867" s="16">
        <v>9.4600000000000009</v>
      </c>
      <c r="P2867" s="124">
        <f t="shared" si="134"/>
        <v>0.51265376903484539</v>
      </c>
      <c r="Q2867" s="16">
        <v>728.85400000000004</v>
      </c>
    </row>
    <row r="2868" spans="1:17" x14ac:dyDescent="0.2">
      <c r="A2868" s="39">
        <f t="shared" si="133"/>
        <v>44913</v>
      </c>
      <c r="B2868" s="16">
        <v>0</v>
      </c>
      <c r="C2868" s="16">
        <v>83.98</v>
      </c>
      <c r="D2868" s="16">
        <v>25.056000000000001</v>
      </c>
      <c r="E2868" s="16">
        <v>22.73</v>
      </c>
      <c r="F2868" s="16">
        <v>29.18</v>
      </c>
      <c r="G2868" s="16">
        <v>3.3889999999999998</v>
      </c>
      <c r="H2868" s="16">
        <v>10.41</v>
      </c>
      <c r="I2868" s="16">
        <v>28.312000000000001</v>
      </c>
      <c r="J2868" s="38">
        <v>5.1769999999999996</v>
      </c>
      <c r="K2868" s="16">
        <v>22.47</v>
      </c>
      <c r="L2868" s="16">
        <v>21.37</v>
      </c>
      <c r="M2868" s="120">
        <v>44.945555020835364</v>
      </c>
      <c r="N2868" s="16">
        <f t="shared" si="132"/>
        <v>2.0002472194408263</v>
      </c>
      <c r="O2868" s="16">
        <v>9.9239999999999995</v>
      </c>
      <c r="P2868" s="124">
        <f t="shared" si="134"/>
        <v>0.4416555407209613</v>
      </c>
      <c r="Q2868" s="16">
        <v>730.20799999999997</v>
      </c>
    </row>
    <row r="2869" spans="1:17" x14ac:dyDescent="0.2">
      <c r="A2869" s="39">
        <f t="shared" si="133"/>
        <v>44914</v>
      </c>
      <c r="B2869" s="16">
        <v>0</v>
      </c>
      <c r="C2869" s="16">
        <v>88.718000000000004</v>
      </c>
      <c r="D2869" s="16">
        <v>24.030999999999999</v>
      </c>
      <c r="E2869" s="16">
        <v>22.47</v>
      </c>
      <c r="F2869" s="16">
        <v>28.65</v>
      </c>
      <c r="G2869" s="16">
        <v>3.1110000000000002</v>
      </c>
      <c r="H2869" s="16">
        <v>8.6</v>
      </c>
      <c r="I2869" s="16">
        <v>5.0519999999999996</v>
      </c>
      <c r="J2869" s="38">
        <v>2.742</v>
      </c>
      <c r="K2869" s="16">
        <v>11.946999999999999</v>
      </c>
      <c r="L2869" s="16">
        <v>21.353999999999999</v>
      </c>
      <c r="M2869" s="120">
        <v>24.739007108130501</v>
      </c>
      <c r="N2869" s="16">
        <f t="shared" si="132"/>
        <v>2.0707296482908264</v>
      </c>
      <c r="O2869" s="16">
        <v>4.4000000000000004</v>
      </c>
      <c r="P2869" s="124">
        <f t="shared" si="134"/>
        <v>0.36829329538796357</v>
      </c>
      <c r="Q2869" s="16">
        <v>731.18299999999999</v>
      </c>
    </row>
    <row r="2870" spans="1:17" x14ac:dyDescent="0.2">
      <c r="A2870" s="39">
        <f t="shared" si="133"/>
        <v>44915</v>
      </c>
      <c r="B2870" s="16">
        <v>0</v>
      </c>
      <c r="C2870" s="16">
        <v>87.611999999999995</v>
      </c>
      <c r="D2870" s="16">
        <v>24.83</v>
      </c>
      <c r="E2870" s="16">
        <v>22.73</v>
      </c>
      <c r="F2870" s="16">
        <v>29.06</v>
      </c>
      <c r="G2870" s="16">
        <v>3.1309999999999998</v>
      </c>
      <c r="H2870" s="16">
        <v>8.9600000000000009</v>
      </c>
      <c r="I2870" s="16">
        <v>357.25200000000001</v>
      </c>
      <c r="J2870" s="38">
        <v>3.786</v>
      </c>
      <c r="K2870" s="16">
        <v>16.606999999999999</v>
      </c>
      <c r="L2870" s="16">
        <v>21.271000000000001</v>
      </c>
      <c r="M2870" s="120">
        <v>33.601231027633318</v>
      </c>
      <c r="N2870" s="16">
        <f t="shared" si="132"/>
        <v>2.0233173377270619</v>
      </c>
      <c r="O2870" s="16">
        <v>6.399</v>
      </c>
      <c r="P2870" s="124">
        <f t="shared" si="134"/>
        <v>0.3853194436081171</v>
      </c>
      <c r="Q2870" s="16">
        <v>731.12900000000002</v>
      </c>
    </row>
    <row r="2871" spans="1:17" x14ac:dyDescent="0.2">
      <c r="A2871" s="39">
        <f t="shared" si="133"/>
        <v>44916</v>
      </c>
      <c r="B2871" s="16">
        <v>0</v>
      </c>
      <c r="C2871" s="16">
        <v>85.43</v>
      </c>
      <c r="D2871" s="16">
        <v>24.789000000000001</v>
      </c>
      <c r="E2871" s="16">
        <v>22.64</v>
      </c>
      <c r="F2871" s="16">
        <v>28.43</v>
      </c>
      <c r="G2871" s="16">
        <v>3.903</v>
      </c>
      <c r="H2871" s="16">
        <v>11.8</v>
      </c>
      <c r="I2871" s="16">
        <v>30.248999999999999</v>
      </c>
      <c r="J2871" s="38">
        <v>4.601</v>
      </c>
      <c r="K2871" s="16">
        <v>20.172000000000001</v>
      </c>
      <c r="L2871" s="16">
        <v>21.332000000000001</v>
      </c>
      <c r="M2871" s="120">
        <v>40.982731225921391</v>
      </c>
      <c r="N2871" s="16">
        <f t="shared" si="132"/>
        <v>2.0316642487567615</v>
      </c>
      <c r="O2871" s="16">
        <v>9.17</v>
      </c>
      <c r="P2871" s="124">
        <f t="shared" si="134"/>
        <v>0.45459052151497126</v>
      </c>
      <c r="Q2871" s="16">
        <v>730.8</v>
      </c>
    </row>
    <row r="2872" spans="1:17" x14ac:dyDescent="0.2">
      <c r="A2872" s="39">
        <f t="shared" si="133"/>
        <v>44917</v>
      </c>
      <c r="B2872" s="16">
        <v>0</v>
      </c>
      <c r="C2872" s="16">
        <v>85.67</v>
      </c>
      <c r="D2872" s="16">
        <v>25.207000000000001</v>
      </c>
      <c r="E2872" s="16">
        <v>22.84</v>
      </c>
      <c r="F2872" s="16">
        <v>29.63</v>
      </c>
      <c r="G2872" s="16">
        <v>3.64</v>
      </c>
      <c r="H2872" s="16">
        <v>9.41</v>
      </c>
      <c r="I2872" s="16">
        <v>36.826999999999998</v>
      </c>
      <c r="J2872" s="38">
        <v>5.0369999999999999</v>
      </c>
      <c r="K2872" s="16">
        <v>21.899000000000001</v>
      </c>
      <c r="L2872" s="16">
        <v>21.288</v>
      </c>
      <c r="M2872" s="120">
        <v>44.098834722789825</v>
      </c>
      <c r="N2872" s="16">
        <f t="shared" si="132"/>
        <v>2.0137373726101568</v>
      </c>
      <c r="O2872" s="16">
        <v>9.782</v>
      </c>
      <c r="P2872" s="124">
        <f t="shared" si="134"/>
        <v>0.44668706333622538</v>
      </c>
      <c r="Q2872" s="16">
        <v>730.38800000000003</v>
      </c>
    </row>
    <row r="2873" spans="1:17" x14ac:dyDescent="0.2">
      <c r="A2873" s="39">
        <f t="shared" si="133"/>
        <v>44918</v>
      </c>
      <c r="B2873" s="16">
        <v>0</v>
      </c>
      <c r="C2873" s="16">
        <v>86.783000000000001</v>
      </c>
      <c r="D2873" s="16">
        <v>25.007999999999999</v>
      </c>
      <c r="E2873" s="16">
        <v>22.88</v>
      </c>
      <c r="F2873" s="16">
        <v>28.89</v>
      </c>
      <c r="G2873" s="16">
        <v>2.9780000000000002</v>
      </c>
      <c r="H2873" s="16">
        <v>10.130000000000001</v>
      </c>
      <c r="I2873" s="16">
        <v>357.20800000000003</v>
      </c>
      <c r="J2873" s="38">
        <v>4.3760000000000003</v>
      </c>
      <c r="K2873" s="16">
        <v>19.602</v>
      </c>
      <c r="L2873" s="16">
        <v>21.286999999999999</v>
      </c>
      <c r="M2873" s="120">
        <v>39.483431498167882</v>
      </c>
      <c r="N2873" s="16">
        <f t="shared" si="132"/>
        <v>2.0142552544723946</v>
      </c>
      <c r="O2873" s="16">
        <v>8.2100000000000009</v>
      </c>
      <c r="P2873" s="124">
        <f t="shared" si="134"/>
        <v>0.41883481277420676</v>
      </c>
      <c r="Q2873" s="16">
        <v>730.61300000000006</v>
      </c>
    </row>
    <row r="2874" spans="1:17" x14ac:dyDescent="0.2">
      <c r="A2874" s="39">
        <f t="shared" si="133"/>
        <v>44919</v>
      </c>
      <c r="B2874" s="16">
        <v>0</v>
      </c>
      <c r="C2874" s="16">
        <v>84.025000000000006</v>
      </c>
      <c r="D2874" s="16">
        <v>25.029</v>
      </c>
      <c r="E2874" s="16">
        <v>22.86</v>
      </c>
      <c r="F2874" s="16">
        <v>29.13</v>
      </c>
      <c r="G2874" s="16">
        <v>3.6040000000000001</v>
      </c>
      <c r="H2874" s="16">
        <v>9.6</v>
      </c>
      <c r="I2874" s="16">
        <v>18.152999999999999</v>
      </c>
      <c r="J2874" s="38">
        <v>4.5149999999999997</v>
      </c>
      <c r="K2874" s="16">
        <v>19.274000000000001</v>
      </c>
      <c r="L2874" s="16">
        <v>21.358000000000001</v>
      </c>
      <c r="M2874" s="120">
        <v>38.578736779715342</v>
      </c>
      <c r="N2874" s="16">
        <f t="shared" si="132"/>
        <v>2.0015947275975585</v>
      </c>
      <c r="O2874" s="16">
        <v>7.8959999999999999</v>
      </c>
      <c r="P2874" s="124">
        <f t="shared" si="134"/>
        <v>0.40967105945833765</v>
      </c>
      <c r="Q2874" s="16">
        <v>730.61300000000006</v>
      </c>
    </row>
    <row r="2875" spans="1:17" x14ac:dyDescent="0.2">
      <c r="A2875" s="39">
        <f t="shared" si="133"/>
        <v>44920</v>
      </c>
      <c r="B2875" s="16">
        <v>0</v>
      </c>
      <c r="C2875" s="16">
        <v>82.754999999999995</v>
      </c>
      <c r="D2875" s="16">
        <v>24.527999999999999</v>
      </c>
      <c r="E2875" s="16">
        <v>22.12</v>
      </c>
      <c r="F2875" s="16">
        <v>28.91</v>
      </c>
      <c r="G2875" s="16">
        <v>3.645</v>
      </c>
      <c r="H2875" s="16">
        <v>9.3699999999999992</v>
      </c>
      <c r="I2875" s="16">
        <v>6.548</v>
      </c>
      <c r="J2875" s="38">
        <v>4.9589999999999996</v>
      </c>
      <c r="K2875" s="16">
        <v>21.548999999999999</v>
      </c>
      <c r="L2875" s="16">
        <v>21.433</v>
      </c>
      <c r="M2875" s="120">
        <v>42.805167067418807</v>
      </c>
      <c r="N2875" s="16">
        <f t="shared" si="132"/>
        <v>1.9864108342576829</v>
      </c>
      <c r="O2875" s="16">
        <v>8.7449999999999992</v>
      </c>
      <c r="P2875" s="124">
        <f t="shared" si="134"/>
        <v>0.40581929555895863</v>
      </c>
      <c r="Q2875" s="16">
        <v>730.43799999999999</v>
      </c>
    </row>
    <row r="2876" spans="1:17" x14ac:dyDescent="0.2">
      <c r="A2876" s="39">
        <f t="shared" si="133"/>
        <v>44921</v>
      </c>
      <c r="B2876" s="16">
        <v>0</v>
      </c>
      <c r="C2876" s="16">
        <v>82.953000000000003</v>
      </c>
      <c r="D2876" s="16">
        <v>24.779</v>
      </c>
      <c r="E2876" s="16">
        <v>22.43</v>
      </c>
      <c r="F2876" s="16">
        <v>30</v>
      </c>
      <c r="G2876" s="16">
        <v>3.093</v>
      </c>
      <c r="H2876" s="16">
        <v>8.9</v>
      </c>
      <c r="I2876" s="16">
        <v>20.786000000000001</v>
      </c>
      <c r="J2876" s="38">
        <v>4.72</v>
      </c>
      <c r="K2876" s="16">
        <v>20.202999999999999</v>
      </c>
      <c r="L2876" s="16">
        <v>21.404</v>
      </c>
      <c r="M2876" s="120">
        <v>40.570862280943523</v>
      </c>
      <c r="N2876" s="16">
        <f t="shared" si="132"/>
        <v>2.0081602871327786</v>
      </c>
      <c r="O2876" s="16">
        <v>9.0960000000000001</v>
      </c>
      <c r="P2876" s="124">
        <f t="shared" si="134"/>
        <v>0.45023016383705394</v>
      </c>
      <c r="Q2876" s="16">
        <v>730.76700000000005</v>
      </c>
    </row>
    <row r="2877" spans="1:17" x14ac:dyDescent="0.2">
      <c r="A2877" s="39">
        <f t="shared" si="133"/>
        <v>44922</v>
      </c>
      <c r="B2877" s="16">
        <v>0</v>
      </c>
      <c r="C2877" s="16">
        <v>87.32</v>
      </c>
      <c r="D2877" s="16">
        <v>24.294</v>
      </c>
      <c r="E2877" s="16">
        <v>22.3</v>
      </c>
      <c r="F2877" s="16">
        <v>28.58</v>
      </c>
      <c r="G2877" s="16">
        <v>3.585</v>
      </c>
      <c r="H2877" s="16">
        <v>10.039999999999999</v>
      </c>
      <c r="I2877" s="16">
        <v>343.49799999999999</v>
      </c>
      <c r="J2877" s="38">
        <v>4.5419999999999998</v>
      </c>
      <c r="K2877" s="16">
        <v>20.414999999999999</v>
      </c>
      <c r="L2877" s="16">
        <v>21.398</v>
      </c>
      <c r="M2877" s="120">
        <v>40.822718369596863</v>
      </c>
      <c r="N2877" s="16">
        <f t="shared" si="132"/>
        <v>1.9996433195981811</v>
      </c>
      <c r="O2877" s="16">
        <v>8.5220000000000002</v>
      </c>
      <c r="P2877" s="124">
        <f t="shared" si="134"/>
        <v>0.41743815821699731</v>
      </c>
      <c r="Q2877" s="16">
        <v>731.74599999999998</v>
      </c>
    </row>
    <row r="2878" spans="1:17" x14ac:dyDescent="0.2">
      <c r="A2878" s="39">
        <f t="shared" si="133"/>
        <v>44923</v>
      </c>
      <c r="B2878" s="16">
        <v>4.9529999999999994</v>
      </c>
      <c r="C2878" s="16">
        <v>92.784999999999997</v>
      </c>
      <c r="D2878" s="16">
        <v>23.667999999999999</v>
      </c>
      <c r="E2878" s="16">
        <v>21.3</v>
      </c>
      <c r="F2878" s="16">
        <v>27.92</v>
      </c>
      <c r="G2878" s="16">
        <v>2.9769999999999999</v>
      </c>
      <c r="H2878" s="16">
        <v>8.86</v>
      </c>
      <c r="I2878" s="16">
        <v>329.98899999999998</v>
      </c>
      <c r="J2878" s="38">
        <v>3.7959999999999998</v>
      </c>
      <c r="K2878" s="16">
        <v>18.202999999999999</v>
      </c>
      <c r="L2878" s="16">
        <v>21.38</v>
      </c>
      <c r="M2878" s="120">
        <v>36.632316894575546</v>
      </c>
      <c r="N2878" s="16">
        <f t="shared" si="132"/>
        <v>2.0124329448209388</v>
      </c>
      <c r="O2878" s="16">
        <v>9.8480000000000008</v>
      </c>
      <c r="P2878" s="124">
        <f t="shared" si="134"/>
        <v>0.54100972367192224</v>
      </c>
      <c r="Q2878" s="16">
        <v>732.07500000000005</v>
      </c>
    </row>
    <row r="2879" spans="1:17" x14ac:dyDescent="0.2">
      <c r="A2879" s="39">
        <f t="shared" si="133"/>
        <v>44924</v>
      </c>
      <c r="B2879" s="16">
        <v>2.1589999999999998</v>
      </c>
      <c r="C2879" s="16">
        <v>92.744</v>
      </c>
      <c r="D2879" s="16">
        <v>23.28</v>
      </c>
      <c r="E2879" s="16">
        <v>21.17</v>
      </c>
      <c r="F2879" s="16">
        <v>27.13</v>
      </c>
      <c r="G2879" s="16">
        <v>3.2120000000000002</v>
      </c>
      <c r="H2879" s="16">
        <v>8.57</v>
      </c>
      <c r="I2879" s="16">
        <v>10.847</v>
      </c>
      <c r="J2879" s="38">
        <v>2.3879999999999999</v>
      </c>
      <c r="K2879" s="16">
        <v>11.499000000000001</v>
      </c>
      <c r="L2879" s="16">
        <v>21.423999999999999</v>
      </c>
      <c r="M2879" s="120">
        <v>24.080206876232822</v>
      </c>
      <c r="N2879" s="16">
        <f t="shared" si="132"/>
        <v>2.0941131295097679</v>
      </c>
      <c r="O2879" s="16">
        <v>4.069</v>
      </c>
      <c r="P2879" s="124">
        <f t="shared" si="134"/>
        <v>0.35385685711801024</v>
      </c>
      <c r="Q2879" s="16">
        <v>731.875</v>
      </c>
    </row>
    <row r="2880" spans="1:17" x14ac:dyDescent="0.2">
      <c r="A2880" s="39">
        <f t="shared" si="133"/>
        <v>44925</v>
      </c>
      <c r="B2880" s="16">
        <v>0</v>
      </c>
      <c r="C2880" s="16">
        <v>84.72</v>
      </c>
      <c r="D2880" s="16">
        <v>25.074000000000002</v>
      </c>
      <c r="E2880" s="16">
        <v>22.64</v>
      </c>
      <c r="F2880" s="16">
        <v>30</v>
      </c>
      <c r="G2880" s="16">
        <v>3.2810000000000001</v>
      </c>
      <c r="H2880" s="16">
        <v>7.96</v>
      </c>
      <c r="I2880" s="16">
        <v>9.9209999999999994</v>
      </c>
      <c r="J2880" s="38">
        <v>4.84</v>
      </c>
      <c r="K2880" s="16">
        <v>21.137</v>
      </c>
      <c r="L2880" s="16">
        <v>21.398</v>
      </c>
      <c r="M2880" s="120">
        <v>42.426302934058633</v>
      </c>
      <c r="N2880" s="16">
        <f t="shared" si="132"/>
        <v>2.007205513273342</v>
      </c>
      <c r="O2880" s="16">
        <v>9.3279999999999994</v>
      </c>
      <c r="P2880" s="124">
        <f t="shared" si="134"/>
        <v>0.44131144438662057</v>
      </c>
      <c r="Q2880" s="16">
        <v>731.12099999999998</v>
      </c>
    </row>
    <row r="2881" spans="1:17" x14ac:dyDescent="0.2">
      <c r="A2881" s="39">
        <f t="shared" si="133"/>
        <v>44926</v>
      </c>
      <c r="B2881" s="16">
        <v>3.048</v>
      </c>
      <c r="C2881" s="16">
        <v>90.259</v>
      </c>
      <c r="D2881" s="16">
        <v>24.236000000000001</v>
      </c>
      <c r="E2881" s="16">
        <v>22.08</v>
      </c>
      <c r="F2881" s="16">
        <v>28.38</v>
      </c>
      <c r="G2881" s="16">
        <v>3.5350000000000001</v>
      </c>
      <c r="H2881" s="16">
        <v>8.4700000000000006</v>
      </c>
      <c r="I2881" s="16">
        <v>334.38799999999998</v>
      </c>
      <c r="J2881" s="38">
        <v>4.3330000000000002</v>
      </c>
      <c r="K2881" s="16">
        <v>20.373999999999999</v>
      </c>
      <c r="L2881" s="16">
        <v>21.434000000000001</v>
      </c>
      <c r="M2881" s="120">
        <v>40.750055944019692</v>
      </c>
      <c r="N2881" s="16">
        <f t="shared" si="132"/>
        <v>2.0001009101806075</v>
      </c>
      <c r="O2881" s="16">
        <v>9.9779999999999998</v>
      </c>
      <c r="P2881" s="124">
        <f t="shared" si="134"/>
        <v>0.48974182781977033</v>
      </c>
      <c r="Q2881" s="16">
        <v>731.86699999999996</v>
      </c>
    </row>
    <row r="2882" spans="1:17" x14ac:dyDescent="0.2">
      <c r="A2882" s="39">
        <v>44927</v>
      </c>
      <c r="B2882" s="16">
        <v>12.192</v>
      </c>
      <c r="C2882" s="16">
        <v>95.284000000000006</v>
      </c>
      <c r="D2882" s="16">
        <v>23.734000000000002</v>
      </c>
      <c r="E2882" s="16">
        <v>22.09</v>
      </c>
      <c r="F2882" s="16">
        <v>26.45</v>
      </c>
      <c r="G2882" s="16">
        <v>1.887</v>
      </c>
      <c r="H2882" s="16">
        <v>8.19</v>
      </c>
      <c r="I2882" s="16">
        <v>343.18599999999998</v>
      </c>
      <c r="J2882" s="38">
        <v>2.5870000000000002</v>
      </c>
      <c r="K2882" s="16">
        <v>13.146000000000001</v>
      </c>
      <c r="L2882" s="16">
        <v>21.408999999999999</v>
      </c>
      <c r="M2882" s="120">
        <v>27.348115226536557</v>
      </c>
      <c r="N2882" s="38">
        <f t="shared" si="132"/>
        <v>2.0803373822102964</v>
      </c>
      <c r="O2882" s="120">
        <v>7.0789999999999997</v>
      </c>
      <c r="P2882" s="124">
        <f>O2882/K2882</f>
        <v>0.53849079567929403</v>
      </c>
      <c r="Q2882" s="16">
        <v>732.10400000000004</v>
      </c>
    </row>
    <row r="2883" spans="1:17" x14ac:dyDescent="0.2">
      <c r="A2883" s="39">
        <f t="shared" ref="A2883:A2946" si="135">A2882+1</f>
        <v>44928</v>
      </c>
      <c r="B2883" s="16">
        <v>1.27</v>
      </c>
      <c r="C2883" s="16">
        <v>92.007000000000005</v>
      </c>
      <c r="D2883" s="16">
        <v>23.651</v>
      </c>
      <c r="E2883" s="16">
        <v>22.47</v>
      </c>
      <c r="F2883" s="16">
        <v>26.59</v>
      </c>
      <c r="G2883" s="16">
        <v>3.0579999999999998</v>
      </c>
      <c r="H2883" s="16">
        <v>8.98</v>
      </c>
      <c r="I2883" s="16">
        <v>48.392000000000003</v>
      </c>
      <c r="J2883" s="38">
        <v>2.5739999999999998</v>
      </c>
      <c r="K2883" s="16">
        <v>12.365</v>
      </c>
      <c r="L2883" s="16">
        <v>21.495000000000001</v>
      </c>
      <c r="M2883" s="120">
        <v>26.341900472348964</v>
      </c>
      <c r="N2883" s="38">
        <f t="shared" si="132"/>
        <v>2.1303599249776761</v>
      </c>
      <c r="O2883" s="120">
        <v>5.7779999999999996</v>
      </c>
      <c r="P2883" s="124">
        <f t="shared" ref="P2883:P2946" si="136">O2883/K2883</f>
        <v>0.46728669632025877</v>
      </c>
      <c r="Q2883" s="16">
        <v>732.15800000000002</v>
      </c>
    </row>
    <row r="2884" spans="1:17" x14ac:dyDescent="0.2">
      <c r="A2884" s="39">
        <f t="shared" si="135"/>
        <v>44929</v>
      </c>
      <c r="B2884" s="16">
        <v>7.1120000000000001</v>
      </c>
      <c r="C2884" s="16">
        <v>87.649000000000001</v>
      </c>
      <c r="D2884" s="16">
        <v>24.001000000000001</v>
      </c>
      <c r="E2884" s="16">
        <v>22.08</v>
      </c>
      <c r="F2884" s="16">
        <v>27.84</v>
      </c>
      <c r="G2884" s="16">
        <v>2.839</v>
      </c>
      <c r="H2884" s="16">
        <v>7.96</v>
      </c>
      <c r="I2884" s="16">
        <v>3.3</v>
      </c>
      <c r="J2884" s="38">
        <v>3.4660000000000002</v>
      </c>
      <c r="K2884" s="16">
        <v>16.183</v>
      </c>
      <c r="L2884" s="16">
        <v>21.513999999999999</v>
      </c>
      <c r="M2884" s="120">
        <v>33.305915723682332</v>
      </c>
      <c r="N2884" s="38">
        <f t="shared" si="132"/>
        <v>2.0580804377236812</v>
      </c>
      <c r="O2884" s="120">
        <v>6.8559999999999999</v>
      </c>
      <c r="P2884" s="124">
        <f t="shared" si="136"/>
        <v>0.42365445220292902</v>
      </c>
      <c r="Q2884" s="16">
        <v>732.44600000000003</v>
      </c>
    </row>
    <row r="2885" spans="1:17" x14ac:dyDescent="0.2">
      <c r="A2885" s="39">
        <f t="shared" si="135"/>
        <v>44930</v>
      </c>
      <c r="B2885" s="16">
        <v>0</v>
      </c>
      <c r="C2885" s="16">
        <v>82.906000000000006</v>
      </c>
      <c r="D2885" s="16">
        <v>24.724</v>
      </c>
      <c r="E2885" s="16">
        <v>22.59</v>
      </c>
      <c r="F2885" s="16">
        <v>28.77</v>
      </c>
      <c r="G2885" s="16">
        <v>3.9049999999999998</v>
      </c>
      <c r="H2885" s="16">
        <v>10.07</v>
      </c>
      <c r="I2885" s="16">
        <v>29.423999999999999</v>
      </c>
      <c r="J2885" s="38">
        <v>5.3920000000000003</v>
      </c>
      <c r="K2885" s="16">
        <v>23.173999999999999</v>
      </c>
      <c r="L2885" s="16">
        <v>21.657</v>
      </c>
      <c r="M2885" s="120">
        <v>46.183149056468466</v>
      </c>
      <c r="N2885" s="38">
        <f t="shared" si="132"/>
        <v>1.9928863837260924</v>
      </c>
      <c r="O2885" s="120">
        <v>10.587999999999999</v>
      </c>
      <c r="P2885" s="124">
        <f t="shared" si="136"/>
        <v>0.456891343747303</v>
      </c>
      <c r="Q2885" s="16">
        <v>731.96299999999997</v>
      </c>
    </row>
    <row r="2886" spans="1:17" x14ac:dyDescent="0.2">
      <c r="A2886" s="39">
        <f t="shared" si="135"/>
        <v>44931</v>
      </c>
      <c r="B2886" s="16">
        <v>0</v>
      </c>
      <c r="C2886" s="16">
        <v>82.483000000000004</v>
      </c>
      <c r="D2886" s="16">
        <v>24.507999999999999</v>
      </c>
      <c r="E2886" s="16">
        <v>22.49</v>
      </c>
      <c r="F2886" s="16">
        <v>28.66</v>
      </c>
      <c r="G2886" s="16">
        <v>3.6059999999999999</v>
      </c>
      <c r="H2886" s="16">
        <v>9.4700000000000006</v>
      </c>
      <c r="I2886" s="16">
        <v>25.81</v>
      </c>
      <c r="J2886" s="38">
        <v>4.55</v>
      </c>
      <c r="K2886" s="16">
        <v>18.957000000000001</v>
      </c>
      <c r="L2886" s="16">
        <v>21.725999999999999</v>
      </c>
      <c r="M2886" s="120">
        <v>38.167040634798298</v>
      </c>
      <c r="N2886" s="38">
        <f t="shared" si="132"/>
        <v>2.0133481370891122</v>
      </c>
      <c r="O2886" s="120">
        <v>7.867</v>
      </c>
      <c r="P2886" s="124">
        <f t="shared" si="136"/>
        <v>0.41499182360078068</v>
      </c>
      <c r="Q2886" s="16">
        <v>732.08799999999997</v>
      </c>
    </row>
    <row r="2887" spans="1:17" x14ac:dyDescent="0.2">
      <c r="A2887" s="39">
        <f t="shared" si="135"/>
        <v>44932</v>
      </c>
      <c r="B2887" s="16">
        <v>0</v>
      </c>
      <c r="C2887" s="16">
        <v>86.551000000000002</v>
      </c>
      <c r="D2887" s="16">
        <v>24.123999999999999</v>
      </c>
      <c r="E2887" s="16">
        <v>22.11</v>
      </c>
      <c r="F2887" s="16">
        <v>27.76</v>
      </c>
      <c r="G2887" s="16">
        <v>4.2450000000000001</v>
      </c>
      <c r="H2887" s="16">
        <v>11.23</v>
      </c>
      <c r="I2887" s="16">
        <v>352.58499999999998</v>
      </c>
      <c r="J2887" s="38">
        <v>4.2759999999999998</v>
      </c>
      <c r="K2887" s="16">
        <v>18.920999999999999</v>
      </c>
      <c r="L2887" s="16">
        <v>21.702999999999999</v>
      </c>
      <c r="M2887" s="120">
        <v>38.157018231270413</v>
      </c>
      <c r="N2887" s="38">
        <f t="shared" si="132"/>
        <v>2.0166491322483173</v>
      </c>
      <c r="O2887" s="120">
        <v>7.8970000000000002</v>
      </c>
      <c r="P2887" s="124">
        <f t="shared" si="136"/>
        <v>0.4173669467787115</v>
      </c>
      <c r="Q2887" s="16">
        <v>732.221</v>
      </c>
    </row>
    <row r="2888" spans="1:17" x14ac:dyDescent="0.2">
      <c r="A2888" s="39">
        <f t="shared" si="135"/>
        <v>44933</v>
      </c>
      <c r="B2888" s="16">
        <v>0</v>
      </c>
      <c r="C2888" s="16">
        <v>91.566000000000003</v>
      </c>
      <c r="D2888" s="16">
        <v>23.914000000000001</v>
      </c>
      <c r="E2888" s="16">
        <v>22.19</v>
      </c>
      <c r="F2888" s="16">
        <v>27.57</v>
      </c>
      <c r="G2888" s="16">
        <v>4.3920000000000003</v>
      </c>
      <c r="H2888" s="16">
        <v>9.94</v>
      </c>
      <c r="I2888" s="16">
        <v>342.47399999999999</v>
      </c>
      <c r="J2888" s="38">
        <v>3.83</v>
      </c>
      <c r="K2888" s="16">
        <v>18.456</v>
      </c>
      <c r="L2888" s="16">
        <v>21.683</v>
      </c>
      <c r="M2888" s="120">
        <v>37.562067621847795</v>
      </c>
      <c r="N2888" s="38">
        <f t="shared" si="132"/>
        <v>2.035222562952308</v>
      </c>
      <c r="O2888" s="120">
        <v>9.8309999999999995</v>
      </c>
      <c r="P2888" s="124">
        <f t="shared" si="136"/>
        <v>0.53267230169050717</v>
      </c>
      <c r="Q2888" s="16">
        <v>732.23800000000006</v>
      </c>
    </row>
    <row r="2889" spans="1:17" x14ac:dyDescent="0.2">
      <c r="A2889" s="39">
        <f t="shared" si="135"/>
        <v>44934</v>
      </c>
      <c r="B2889" s="16">
        <v>0</v>
      </c>
      <c r="C2889" s="16">
        <v>87.884</v>
      </c>
      <c r="D2889" s="16">
        <v>24.707000000000001</v>
      </c>
      <c r="E2889" s="16">
        <v>21.91</v>
      </c>
      <c r="F2889" s="16">
        <v>28.62</v>
      </c>
      <c r="G2889" s="16">
        <v>3.044</v>
      </c>
      <c r="H2889" s="16">
        <v>10.17</v>
      </c>
      <c r="I2889" s="16">
        <v>22.692</v>
      </c>
      <c r="J2889" s="38">
        <v>4.3010000000000002</v>
      </c>
      <c r="K2889" s="16">
        <v>19.199000000000002</v>
      </c>
      <c r="L2889" s="16">
        <v>21.713000000000001</v>
      </c>
      <c r="M2889" s="120">
        <v>39.441613883448085</v>
      </c>
      <c r="N2889" s="38">
        <f t="shared" si="132"/>
        <v>2.0543577208942176</v>
      </c>
      <c r="O2889" s="120">
        <v>10.358000000000001</v>
      </c>
      <c r="P2889" s="124">
        <f t="shared" si="136"/>
        <v>0.53950726600343768</v>
      </c>
      <c r="Q2889" s="16">
        <v>732.154</v>
      </c>
    </row>
    <row r="2890" spans="1:17" x14ac:dyDescent="0.2">
      <c r="A2890" s="39">
        <f t="shared" si="135"/>
        <v>44935</v>
      </c>
      <c r="B2890" s="16">
        <v>18.542000000000002</v>
      </c>
      <c r="C2890" s="16">
        <v>92.281999999999996</v>
      </c>
      <c r="D2890" s="16">
        <v>23.855</v>
      </c>
      <c r="E2890" s="16">
        <v>21.18</v>
      </c>
      <c r="F2890" s="16">
        <v>29.26</v>
      </c>
      <c r="G2890" s="16">
        <v>2.7290000000000001</v>
      </c>
      <c r="H2890" s="16">
        <v>13.05</v>
      </c>
      <c r="I2890" s="16">
        <v>343.90300000000002</v>
      </c>
      <c r="J2890" s="38">
        <v>2.8980000000000001</v>
      </c>
      <c r="K2890" s="16">
        <v>13.106999999999999</v>
      </c>
      <c r="L2890" s="16">
        <v>21.786000000000001</v>
      </c>
      <c r="M2890" s="120">
        <v>27.406608047126031</v>
      </c>
      <c r="N2890" s="38">
        <f t="shared" si="132"/>
        <v>2.0909901615263626</v>
      </c>
      <c r="O2890" s="120">
        <v>6.835</v>
      </c>
      <c r="P2890" s="124">
        <f t="shared" si="136"/>
        <v>0.52147707331960025</v>
      </c>
      <c r="Q2890" s="16">
        <v>732.50400000000002</v>
      </c>
    </row>
    <row r="2891" spans="1:17" x14ac:dyDescent="0.2">
      <c r="A2891" s="39">
        <f t="shared" si="135"/>
        <v>44936</v>
      </c>
      <c r="B2891" s="16">
        <v>0.254</v>
      </c>
      <c r="C2891" s="16">
        <v>96.093999999999994</v>
      </c>
      <c r="D2891" s="16">
        <v>22.966000000000001</v>
      </c>
      <c r="E2891" s="16">
        <v>21.51</v>
      </c>
      <c r="F2891" s="16">
        <v>27.6</v>
      </c>
      <c r="G2891" s="16">
        <v>3.0619999999999998</v>
      </c>
      <c r="H2891" s="16">
        <v>8.25</v>
      </c>
      <c r="I2891" s="16">
        <v>329.34899999999999</v>
      </c>
      <c r="J2891" s="38">
        <v>2.1680000000000001</v>
      </c>
      <c r="K2891" s="16">
        <v>10.651</v>
      </c>
      <c r="L2891" s="16">
        <v>21.814</v>
      </c>
      <c r="M2891" s="120">
        <v>22.297947048877358</v>
      </c>
      <c r="N2891" s="38">
        <f t="shared" ref="N2891:N2954" si="137">M2891/K2891</f>
        <v>2.0935073747889739</v>
      </c>
      <c r="O2891" s="120">
        <v>6.048</v>
      </c>
      <c r="P2891" s="124">
        <f t="shared" si="136"/>
        <v>0.56783400619660129</v>
      </c>
      <c r="Q2891" s="16">
        <v>732.25800000000004</v>
      </c>
    </row>
    <row r="2892" spans="1:17" x14ac:dyDescent="0.2">
      <c r="A2892" s="39">
        <f t="shared" si="135"/>
        <v>44937</v>
      </c>
      <c r="B2892" s="16">
        <v>3.302</v>
      </c>
      <c r="C2892" s="16">
        <v>92.635000000000005</v>
      </c>
      <c r="D2892" s="16">
        <v>23.626000000000001</v>
      </c>
      <c r="E2892" s="16">
        <v>21.55</v>
      </c>
      <c r="F2892" s="16">
        <v>27.84</v>
      </c>
      <c r="G2892" s="16">
        <v>3.375</v>
      </c>
      <c r="H2892" s="16">
        <v>11.92</v>
      </c>
      <c r="I2892" s="16">
        <v>10.917</v>
      </c>
      <c r="J2892" s="38">
        <v>3.7050000000000001</v>
      </c>
      <c r="K2892" s="16">
        <v>18.021000000000001</v>
      </c>
      <c r="L2892" s="16">
        <v>21.832999999999998</v>
      </c>
      <c r="M2892" s="120">
        <v>36.936358601598229</v>
      </c>
      <c r="N2892" s="38">
        <f t="shared" si="137"/>
        <v>2.0496286888406985</v>
      </c>
      <c r="O2892" s="120">
        <v>9.0549999999999997</v>
      </c>
      <c r="P2892" s="124">
        <f t="shared" si="136"/>
        <v>0.50246934132401089</v>
      </c>
      <c r="Q2892" s="16">
        <v>732.25800000000004</v>
      </c>
    </row>
    <row r="2893" spans="1:17" x14ac:dyDescent="0.2">
      <c r="A2893" s="39">
        <f t="shared" si="135"/>
        <v>44938</v>
      </c>
      <c r="B2893" s="16">
        <v>0.50800000000000001</v>
      </c>
      <c r="C2893" s="16">
        <v>87.287999999999997</v>
      </c>
      <c r="D2893" s="16">
        <v>24.486000000000001</v>
      </c>
      <c r="E2893" s="16">
        <v>22.27</v>
      </c>
      <c r="F2893" s="16">
        <v>29.41</v>
      </c>
      <c r="G2893" s="16">
        <v>3.5990000000000002</v>
      </c>
      <c r="H2893" s="16">
        <v>8.94</v>
      </c>
      <c r="I2893" s="16">
        <v>32.945</v>
      </c>
      <c r="J2893" s="38">
        <v>4.1829999999999998</v>
      </c>
      <c r="K2893" s="16">
        <v>17.975999999999999</v>
      </c>
      <c r="L2893" s="16">
        <v>21.890999999999998</v>
      </c>
      <c r="M2893" s="120">
        <v>36.923052996914656</v>
      </c>
      <c r="N2893" s="38">
        <f t="shared" si="137"/>
        <v>2.0540194146036193</v>
      </c>
      <c r="O2893" s="120">
        <v>9.5709999999999997</v>
      </c>
      <c r="P2893" s="124">
        <f t="shared" si="136"/>
        <v>0.53243213173119719</v>
      </c>
      <c r="Q2893" s="16">
        <v>732.05399999999997</v>
      </c>
    </row>
    <row r="2894" spans="1:17" x14ac:dyDescent="0.2">
      <c r="A2894" s="39">
        <f t="shared" si="135"/>
        <v>44939</v>
      </c>
      <c r="B2894" s="16">
        <v>1.524</v>
      </c>
      <c r="C2894" s="16">
        <v>91.323999999999998</v>
      </c>
      <c r="D2894" s="16">
        <v>23.792999999999999</v>
      </c>
      <c r="E2894" s="16">
        <v>22.2</v>
      </c>
      <c r="F2894" s="16">
        <v>27.66</v>
      </c>
      <c r="G2894" s="16">
        <v>4.3109999999999999</v>
      </c>
      <c r="H2894" s="16">
        <v>10.07</v>
      </c>
      <c r="I2894" s="16">
        <v>352.43400000000003</v>
      </c>
      <c r="J2894" s="38">
        <v>3.2410000000000001</v>
      </c>
      <c r="K2894" s="16">
        <v>14.917999999999999</v>
      </c>
      <c r="L2894" s="16">
        <v>21.951000000000001</v>
      </c>
      <c r="M2894" s="120">
        <v>31.026510121331562</v>
      </c>
      <c r="N2894" s="38">
        <f t="shared" si="137"/>
        <v>2.079803601108162</v>
      </c>
      <c r="O2894" s="120">
        <v>8.6059999999999999</v>
      </c>
      <c r="P2894" s="124">
        <f t="shared" si="136"/>
        <v>0.57688698216919165</v>
      </c>
      <c r="Q2894" s="16">
        <v>731.67499999999995</v>
      </c>
    </row>
    <row r="2895" spans="1:17" x14ac:dyDescent="0.2">
      <c r="A2895" s="39">
        <f t="shared" si="135"/>
        <v>44940</v>
      </c>
      <c r="B2895" s="16">
        <v>6.8579999999999997</v>
      </c>
      <c r="C2895" s="16">
        <v>90.647000000000006</v>
      </c>
      <c r="D2895" s="16">
        <v>23.655000000000001</v>
      </c>
      <c r="E2895" s="16">
        <v>21.38</v>
      </c>
      <c r="F2895" s="16">
        <v>27.87</v>
      </c>
      <c r="G2895" s="16">
        <v>4.8860000000000001</v>
      </c>
      <c r="H2895" s="16">
        <v>11.7</v>
      </c>
      <c r="I2895" s="16">
        <v>358.21199999999999</v>
      </c>
      <c r="J2895" s="38">
        <v>3.4359999999999999</v>
      </c>
      <c r="K2895" s="16">
        <v>15.54</v>
      </c>
      <c r="L2895" s="16">
        <v>22.036999999999999</v>
      </c>
      <c r="M2895" s="120">
        <v>32.150833717093462</v>
      </c>
      <c r="N2895" s="38">
        <f t="shared" si="137"/>
        <v>2.0689082186031831</v>
      </c>
      <c r="O2895" s="120">
        <v>9.3309999999999995</v>
      </c>
      <c r="P2895" s="124">
        <f t="shared" si="136"/>
        <v>0.60045045045045042</v>
      </c>
      <c r="Q2895" s="16">
        <v>732.33799999999997</v>
      </c>
    </row>
    <row r="2896" spans="1:17" x14ac:dyDescent="0.2">
      <c r="A2896" s="39">
        <f t="shared" si="135"/>
        <v>44941</v>
      </c>
      <c r="B2896" s="16">
        <v>2.286</v>
      </c>
      <c r="C2896" s="16">
        <v>89.656000000000006</v>
      </c>
      <c r="D2896" s="16">
        <v>23.515999999999998</v>
      </c>
      <c r="E2896" s="16">
        <v>22.13</v>
      </c>
      <c r="F2896" s="16">
        <v>26.55</v>
      </c>
      <c r="G2896" s="16">
        <v>4.673</v>
      </c>
      <c r="H2896" s="16">
        <v>11.78</v>
      </c>
      <c r="I2896" s="16">
        <v>359.12900000000002</v>
      </c>
      <c r="J2896" s="38">
        <v>3.746</v>
      </c>
      <c r="K2896" s="16">
        <v>18.198</v>
      </c>
      <c r="L2896" s="16">
        <v>22.08</v>
      </c>
      <c r="M2896" s="120">
        <v>36.600089683231566</v>
      </c>
      <c r="N2896" s="38">
        <f t="shared" si="137"/>
        <v>2.0112149512711048</v>
      </c>
      <c r="O2896" s="120">
        <v>9.734</v>
      </c>
      <c r="P2896" s="124">
        <f t="shared" si="136"/>
        <v>0.53489394438949334</v>
      </c>
      <c r="Q2896" s="16">
        <v>732.57899999999995</v>
      </c>
    </row>
    <row r="2897" spans="1:17" x14ac:dyDescent="0.2">
      <c r="A2897" s="39">
        <f t="shared" si="135"/>
        <v>44942</v>
      </c>
      <c r="B2897" s="16">
        <v>1.778</v>
      </c>
      <c r="C2897" s="16">
        <v>88.308999999999997</v>
      </c>
      <c r="D2897" s="16">
        <v>23.599</v>
      </c>
      <c r="E2897" s="16">
        <v>21.31</v>
      </c>
      <c r="F2897" s="16">
        <v>28.55</v>
      </c>
      <c r="G2897" s="16">
        <v>3.3580000000000001</v>
      </c>
      <c r="H2897" s="16">
        <v>9.7200000000000006</v>
      </c>
      <c r="I2897" s="16">
        <v>10.603</v>
      </c>
      <c r="J2897" s="38">
        <v>2.9369999999999998</v>
      </c>
      <c r="K2897" s="16">
        <v>12.353</v>
      </c>
      <c r="L2897" s="16">
        <v>22.16</v>
      </c>
      <c r="M2897" s="120">
        <v>25.524642584674186</v>
      </c>
      <c r="N2897" s="38">
        <f t="shared" si="137"/>
        <v>2.0662707508033828</v>
      </c>
      <c r="O2897" s="120">
        <v>6.6909999999999998</v>
      </c>
      <c r="P2897" s="124">
        <f t="shared" si="136"/>
        <v>0.54164980166761112</v>
      </c>
      <c r="Q2897" s="16">
        <v>731.77499999999998</v>
      </c>
    </row>
    <row r="2898" spans="1:17" x14ac:dyDescent="0.2">
      <c r="A2898" s="39">
        <f t="shared" si="135"/>
        <v>44943</v>
      </c>
      <c r="B2898" s="16">
        <v>0</v>
      </c>
      <c r="C2898" s="16">
        <v>82.453999999999994</v>
      </c>
      <c r="D2898" s="16">
        <v>24.669</v>
      </c>
      <c r="E2898" s="16">
        <v>21.89</v>
      </c>
      <c r="F2898" s="16">
        <v>29.87</v>
      </c>
      <c r="G2898" s="16">
        <v>3.1269999999999998</v>
      </c>
      <c r="H2898" s="16">
        <v>8.76</v>
      </c>
      <c r="I2898" s="16">
        <v>33.747999999999998</v>
      </c>
      <c r="J2898" s="38">
        <v>5.4660000000000002</v>
      </c>
      <c r="K2898" s="16">
        <v>23.306999999999999</v>
      </c>
      <c r="L2898" s="16">
        <v>22.201000000000001</v>
      </c>
      <c r="M2898" s="120">
        <v>46.669926827814237</v>
      </c>
      <c r="N2898" s="38">
        <f t="shared" si="137"/>
        <v>2.0023995721377372</v>
      </c>
      <c r="O2898" s="120">
        <v>10.978</v>
      </c>
      <c r="P2898" s="124">
        <f t="shared" si="136"/>
        <v>0.47101729094263528</v>
      </c>
      <c r="Q2898" s="16">
        <v>730.67100000000005</v>
      </c>
    </row>
    <row r="2899" spans="1:17" x14ac:dyDescent="0.2">
      <c r="A2899" s="39">
        <f t="shared" si="135"/>
        <v>44944</v>
      </c>
      <c r="B2899" s="16">
        <v>1.524</v>
      </c>
      <c r="C2899" s="16">
        <v>86.944000000000003</v>
      </c>
      <c r="D2899" s="16">
        <v>24.257999999999999</v>
      </c>
      <c r="E2899" s="16">
        <v>22.16</v>
      </c>
      <c r="F2899" s="16">
        <v>29.63</v>
      </c>
      <c r="G2899" s="16">
        <v>2.698</v>
      </c>
      <c r="H2899" s="16">
        <v>7.62</v>
      </c>
      <c r="I2899" s="16">
        <v>3.6760000000000002</v>
      </c>
      <c r="J2899" s="38">
        <v>3.9990000000000001</v>
      </c>
      <c r="K2899" s="16">
        <v>17.701000000000001</v>
      </c>
      <c r="L2899" s="16">
        <v>22.224</v>
      </c>
      <c r="M2899" s="120">
        <v>35.60052773138576</v>
      </c>
      <c r="N2899" s="38">
        <f t="shared" si="137"/>
        <v>2.0112156223595141</v>
      </c>
      <c r="O2899" s="120">
        <v>8.4450000000000003</v>
      </c>
      <c r="P2899" s="124">
        <f t="shared" si="136"/>
        <v>0.47709168973504323</v>
      </c>
      <c r="Q2899" s="16">
        <v>731.18799999999999</v>
      </c>
    </row>
    <row r="2900" spans="1:17" x14ac:dyDescent="0.2">
      <c r="A2900" s="39">
        <f t="shared" si="135"/>
        <v>44945</v>
      </c>
      <c r="B2900" s="16">
        <v>6.8579999999999997</v>
      </c>
      <c r="C2900" s="16">
        <v>89.225999999999999</v>
      </c>
      <c r="D2900" s="16">
        <v>23.884</v>
      </c>
      <c r="E2900" s="16">
        <v>22.22</v>
      </c>
      <c r="F2900" s="16">
        <v>27.44</v>
      </c>
      <c r="G2900" s="16">
        <v>3.202</v>
      </c>
      <c r="H2900" s="16">
        <v>8.35</v>
      </c>
      <c r="I2900" s="16">
        <v>348.60899999999998</v>
      </c>
      <c r="J2900" s="38">
        <v>3.512</v>
      </c>
      <c r="K2900" s="16">
        <v>15.715999999999999</v>
      </c>
      <c r="L2900" s="16">
        <v>22.254999999999999</v>
      </c>
      <c r="M2900" s="120">
        <v>31.922651236773234</v>
      </c>
      <c r="N2900" s="38">
        <f t="shared" si="137"/>
        <v>2.0312198547196001</v>
      </c>
      <c r="O2900" s="120">
        <v>6.0359999999999996</v>
      </c>
      <c r="P2900" s="124">
        <f t="shared" si="136"/>
        <v>0.38406719266989053</v>
      </c>
      <c r="Q2900" s="16">
        <v>731.74599999999998</v>
      </c>
    </row>
    <row r="2901" spans="1:17" x14ac:dyDescent="0.2">
      <c r="A2901" s="39">
        <f t="shared" si="135"/>
        <v>44946</v>
      </c>
      <c r="B2901" s="16">
        <v>0.254</v>
      </c>
      <c r="C2901" s="16">
        <v>83.075999999999993</v>
      </c>
      <c r="D2901" s="16">
        <v>24.664000000000001</v>
      </c>
      <c r="E2901" s="16">
        <v>22.33</v>
      </c>
      <c r="F2901" s="16">
        <v>28.75</v>
      </c>
      <c r="G2901" s="16">
        <v>4.0670000000000002</v>
      </c>
      <c r="H2901" s="16">
        <v>14.56</v>
      </c>
      <c r="I2901" s="16">
        <v>28.51</v>
      </c>
      <c r="J2901" s="38">
        <v>5.6959999999999997</v>
      </c>
      <c r="K2901" s="16">
        <v>24.385999999999999</v>
      </c>
      <c r="L2901" s="16">
        <v>22.356000000000002</v>
      </c>
      <c r="M2901" s="120">
        <v>48.685293937223463</v>
      </c>
      <c r="N2901" s="38">
        <f t="shared" si="137"/>
        <v>1.9964444327574618</v>
      </c>
      <c r="O2901" s="120">
        <v>11.989000000000001</v>
      </c>
      <c r="P2901" s="124">
        <f t="shared" si="136"/>
        <v>0.49163454441072751</v>
      </c>
      <c r="Q2901" s="16">
        <v>731.7</v>
      </c>
    </row>
    <row r="2902" spans="1:17" x14ac:dyDescent="0.2">
      <c r="A2902" s="39">
        <f t="shared" si="135"/>
        <v>44947</v>
      </c>
      <c r="B2902" s="16">
        <v>0</v>
      </c>
      <c r="C2902" s="16">
        <v>81.876000000000005</v>
      </c>
      <c r="D2902" s="16">
        <v>24.71</v>
      </c>
      <c r="E2902" s="16">
        <v>21.99</v>
      </c>
      <c r="F2902" s="16">
        <v>29.82</v>
      </c>
      <c r="G2902" s="16">
        <v>2.952</v>
      </c>
      <c r="H2902" s="16">
        <v>8.94</v>
      </c>
      <c r="I2902" s="16">
        <v>10.722</v>
      </c>
      <c r="J2902" s="38">
        <v>5.2830000000000004</v>
      </c>
      <c r="K2902" s="16">
        <v>22.582999999999998</v>
      </c>
      <c r="L2902" s="16">
        <v>22.446000000000002</v>
      </c>
      <c r="M2902" s="120">
        <v>45.191967907572696</v>
      </c>
      <c r="N2902" s="38">
        <f t="shared" si="137"/>
        <v>2.0011498874185314</v>
      </c>
      <c r="O2902" s="120">
        <v>10.862</v>
      </c>
      <c r="P2902" s="124">
        <f t="shared" si="136"/>
        <v>0.48098126909622285</v>
      </c>
      <c r="Q2902" s="16">
        <v>730.85400000000004</v>
      </c>
    </row>
    <row r="2903" spans="1:17" x14ac:dyDescent="0.2">
      <c r="A2903" s="39">
        <f t="shared" si="135"/>
        <v>44948</v>
      </c>
      <c r="B2903" s="16">
        <v>3.048</v>
      </c>
      <c r="C2903" s="16">
        <v>85.945999999999998</v>
      </c>
      <c r="D2903" s="16">
        <v>24.661999999999999</v>
      </c>
      <c r="E2903" s="16">
        <v>22.3</v>
      </c>
      <c r="F2903" s="16">
        <v>30.49</v>
      </c>
      <c r="G2903" s="16">
        <v>2.5710000000000002</v>
      </c>
      <c r="H2903" s="16">
        <v>8.4499999999999993</v>
      </c>
      <c r="I2903" s="16">
        <v>8.9450000000000003</v>
      </c>
      <c r="J2903" s="38">
        <v>4.8659999999999997</v>
      </c>
      <c r="K2903" s="16">
        <v>21.52</v>
      </c>
      <c r="L2903" s="16">
        <v>22.434000000000001</v>
      </c>
      <c r="M2903" s="120">
        <v>43.235439218874603</v>
      </c>
      <c r="N2903" s="38">
        <f t="shared" si="137"/>
        <v>2.0090817480889687</v>
      </c>
      <c r="O2903" s="120">
        <v>11.353999999999999</v>
      </c>
      <c r="P2903" s="124">
        <f t="shared" si="136"/>
        <v>0.52760223048327137</v>
      </c>
      <c r="Q2903" s="16">
        <v>729.91700000000003</v>
      </c>
    </row>
    <row r="2904" spans="1:17" x14ac:dyDescent="0.2">
      <c r="A2904" s="39">
        <f t="shared" si="135"/>
        <v>44949</v>
      </c>
      <c r="B2904" s="16">
        <v>0.254</v>
      </c>
      <c r="C2904" s="16">
        <v>91.929000000000002</v>
      </c>
      <c r="D2904" s="16">
        <v>24.113</v>
      </c>
      <c r="E2904" s="16">
        <v>21.64</v>
      </c>
      <c r="F2904" s="16">
        <v>28.87</v>
      </c>
      <c r="G2904" s="16">
        <v>2.4169999999999998</v>
      </c>
      <c r="H2904" s="16">
        <v>7.43</v>
      </c>
      <c r="I2904" s="16">
        <v>337.935</v>
      </c>
      <c r="J2904" s="38">
        <v>3.3359999999999999</v>
      </c>
      <c r="K2904" s="16">
        <v>15.611000000000001</v>
      </c>
      <c r="L2904" s="16">
        <v>22.428000000000001</v>
      </c>
      <c r="M2904" s="120">
        <v>32.001966464692188</v>
      </c>
      <c r="N2904" s="38">
        <f t="shared" si="137"/>
        <v>2.0499626202480421</v>
      </c>
      <c r="O2904" s="120">
        <v>8.6910000000000007</v>
      </c>
      <c r="P2904" s="124">
        <f t="shared" si="136"/>
        <v>0.55672282364999037</v>
      </c>
      <c r="Q2904" s="16">
        <v>730.6</v>
      </c>
    </row>
    <row r="2905" spans="1:17" x14ac:dyDescent="0.2">
      <c r="A2905" s="39">
        <f t="shared" si="135"/>
        <v>44950</v>
      </c>
      <c r="B2905" s="16">
        <v>0</v>
      </c>
      <c r="C2905" s="16">
        <v>89.694000000000003</v>
      </c>
      <c r="D2905" s="16">
        <v>24.78</v>
      </c>
      <c r="E2905" s="16">
        <v>22.87</v>
      </c>
      <c r="F2905" s="16">
        <v>28.82</v>
      </c>
      <c r="G2905" s="16">
        <v>3.9380000000000002</v>
      </c>
      <c r="H2905" s="16">
        <v>9.56</v>
      </c>
      <c r="I2905" s="16">
        <v>9.1310000000000002</v>
      </c>
      <c r="J2905" s="38">
        <v>3.028</v>
      </c>
      <c r="K2905" s="16">
        <v>13.164999999999999</v>
      </c>
      <c r="L2905" s="16">
        <v>22.452999999999999</v>
      </c>
      <c r="M2905" s="120">
        <v>26.991801501114125</v>
      </c>
      <c r="N2905" s="38">
        <f t="shared" si="137"/>
        <v>2.0502697684097324</v>
      </c>
      <c r="O2905" s="120">
        <v>5.9409999999999998</v>
      </c>
      <c r="P2905" s="124">
        <f t="shared" si="136"/>
        <v>0.45127231295100645</v>
      </c>
      <c r="Q2905" s="16">
        <v>730.42899999999997</v>
      </c>
    </row>
    <row r="2906" spans="1:17" x14ac:dyDescent="0.2">
      <c r="A2906" s="39">
        <f t="shared" si="135"/>
        <v>44951</v>
      </c>
      <c r="B2906" s="16">
        <v>0</v>
      </c>
      <c r="C2906" s="16">
        <v>87.882000000000005</v>
      </c>
      <c r="D2906" s="16">
        <v>25.300999999999998</v>
      </c>
      <c r="E2906" s="16">
        <v>22.8</v>
      </c>
      <c r="F2906" s="16">
        <v>30.77</v>
      </c>
      <c r="G2906" s="16">
        <v>2.9649999999999999</v>
      </c>
      <c r="H2906" s="16">
        <v>9.27</v>
      </c>
      <c r="I2906" s="16">
        <v>22.454999999999998</v>
      </c>
      <c r="J2906" s="38">
        <v>4.2519999999999998</v>
      </c>
      <c r="K2906" s="16">
        <v>18.523</v>
      </c>
      <c r="L2906" s="16">
        <v>22.489000000000001</v>
      </c>
      <c r="M2906" s="120">
        <v>37.796989304540233</v>
      </c>
      <c r="N2906" s="38">
        <f t="shared" si="137"/>
        <v>2.0405436108913371</v>
      </c>
      <c r="O2906" s="120">
        <v>10.311999999999999</v>
      </c>
      <c r="P2906" s="124">
        <f t="shared" si="136"/>
        <v>0.55671327538735627</v>
      </c>
      <c r="Q2906" s="16">
        <v>729.75400000000002</v>
      </c>
    </row>
    <row r="2907" spans="1:17" x14ac:dyDescent="0.2">
      <c r="A2907" s="39">
        <f t="shared" si="135"/>
        <v>44952</v>
      </c>
      <c r="B2907" s="16">
        <v>0</v>
      </c>
      <c r="C2907" s="16">
        <v>85.445999999999998</v>
      </c>
      <c r="D2907" s="16">
        <v>24.968</v>
      </c>
      <c r="E2907" s="16">
        <v>22.77</v>
      </c>
      <c r="F2907" s="16">
        <v>29.24</v>
      </c>
      <c r="G2907" s="16">
        <v>4.0510000000000002</v>
      </c>
      <c r="H2907" s="16">
        <v>12.76</v>
      </c>
      <c r="I2907" s="16">
        <v>26.47</v>
      </c>
      <c r="J2907" s="38">
        <v>5.6950000000000003</v>
      </c>
      <c r="K2907" s="16">
        <v>24.7</v>
      </c>
      <c r="L2907" s="16">
        <v>22.646000000000001</v>
      </c>
      <c r="M2907" s="120">
        <v>49.228663728489629</v>
      </c>
      <c r="N2907" s="38">
        <f t="shared" si="137"/>
        <v>1.9930633088457339</v>
      </c>
      <c r="O2907" s="120">
        <v>12.135</v>
      </c>
      <c r="P2907" s="124">
        <f t="shared" si="136"/>
        <v>0.49129554655870444</v>
      </c>
      <c r="Q2907" s="16">
        <v>730.14200000000005</v>
      </c>
    </row>
    <row r="2908" spans="1:17" x14ac:dyDescent="0.2">
      <c r="A2908" s="39">
        <f t="shared" si="135"/>
        <v>44953</v>
      </c>
      <c r="B2908" s="16">
        <v>0</v>
      </c>
      <c r="C2908" s="16">
        <v>81.058999999999997</v>
      </c>
      <c r="D2908" s="16">
        <v>24.541</v>
      </c>
      <c r="E2908" s="16">
        <v>22.25</v>
      </c>
      <c r="F2908" s="16">
        <v>29.24</v>
      </c>
      <c r="G2908" s="16">
        <v>4.22</v>
      </c>
      <c r="H2908" s="16">
        <v>11.35</v>
      </c>
      <c r="I2908" s="16">
        <v>27.529</v>
      </c>
      <c r="J2908" s="38">
        <v>5.0979999999999999</v>
      </c>
      <c r="K2908" s="16">
        <v>20.869</v>
      </c>
      <c r="L2908" s="16">
        <v>22.856000000000002</v>
      </c>
      <c r="M2908" s="120">
        <v>41.568869032241892</v>
      </c>
      <c r="N2908" s="38">
        <f t="shared" si="137"/>
        <v>1.9918955883004406</v>
      </c>
      <c r="O2908" s="120">
        <v>9.0709999999999997</v>
      </c>
      <c r="P2908" s="124">
        <f t="shared" si="136"/>
        <v>0.43466385547941921</v>
      </c>
      <c r="Q2908" s="16">
        <v>730.74199999999996</v>
      </c>
    </row>
    <row r="2909" spans="1:17" x14ac:dyDescent="0.2">
      <c r="A2909" s="39">
        <f t="shared" si="135"/>
        <v>44954</v>
      </c>
      <c r="B2909" s="16">
        <v>0</v>
      </c>
      <c r="C2909" s="16">
        <v>80.685000000000002</v>
      </c>
      <c r="D2909" s="16">
        <v>23.919</v>
      </c>
      <c r="E2909" s="16">
        <v>22.19</v>
      </c>
      <c r="F2909" s="16">
        <v>28.38</v>
      </c>
      <c r="G2909" s="16">
        <v>4.1790000000000003</v>
      </c>
      <c r="H2909" s="16">
        <v>11.84</v>
      </c>
      <c r="I2909" s="16">
        <v>18.187999999999999</v>
      </c>
      <c r="J2909" s="38">
        <v>4.4619999999999997</v>
      </c>
      <c r="K2909" s="16">
        <v>17.681999999999999</v>
      </c>
      <c r="L2909" s="16">
        <v>23.006</v>
      </c>
      <c r="M2909" s="120">
        <v>35.448722877950452</v>
      </c>
      <c r="N2909" s="38">
        <f t="shared" si="137"/>
        <v>2.0047914759614556</v>
      </c>
      <c r="O2909" s="120">
        <v>7.907</v>
      </c>
      <c r="P2909" s="124">
        <f t="shared" si="136"/>
        <v>0.44717792104965504</v>
      </c>
      <c r="Q2909" s="16">
        <v>730.92899999999997</v>
      </c>
    </row>
    <row r="2910" spans="1:17" x14ac:dyDescent="0.2">
      <c r="A2910" s="39">
        <f t="shared" si="135"/>
        <v>44955</v>
      </c>
      <c r="B2910" s="16">
        <v>0</v>
      </c>
      <c r="C2910" s="16">
        <v>80.474000000000004</v>
      </c>
      <c r="D2910" s="16">
        <v>24.279</v>
      </c>
      <c r="E2910" s="16">
        <v>21.84</v>
      </c>
      <c r="F2910" s="16">
        <v>29.13</v>
      </c>
      <c r="G2910" s="16">
        <v>4.2460000000000004</v>
      </c>
      <c r="H2910" s="16">
        <v>10.74</v>
      </c>
      <c r="I2910" s="16">
        <v>29.899000000000001</v>
      </c>
      <c r="J2910" s="38">
        <v>5.8230000000000004</v>
      </c>
      <c r="K2910" s="16">
        <v>24.497</v>
      </c>
      <c r="L2910" s="16">
        <v>22.991</v>
      </c>
      <c r="M2910" s="120">
        <v>48.68961393874411</v>
      </c>
      <c r="N2910" s="38">
        <f t="shared" si="137"/>
        <v>1.9875745576496759</v>
      </c>
      <c r="O2910" s="120">
        <v>11.677</v>
      </c>
      <c r="P2910" s="124">
        <f t="shared" si="136"/>
        <v>0.47667061272808914</v>
      </c>
      <c r="Q2910" s="16">
        <v>730.44600000000003</v>
      </c>
    </row>
    <row r="2911" spans="1:17" x14ac:dyDescent="0.2">
      <c r="A2911" s="39">
        <f t="shared" si="135"/>
        <v>44956</v>
      </c>
      <c r="B2911" s="16">
        <v>0</v>
      </c>
      <c r="C2911" s="16">
        <v>80.739000000000004</v>
      </c>
      <c r="D2911" s="16">
        <v>24.26</v>
      </c>
      <c r="E2911" s="16">
        <v>21.65</v>
      </c>
      <c r="F2911" s="16">
        <v>29.68</v>
      </c>
      <c r="G2911" s="16">
        <v>3.4729999999999999</v>
      </c>
      <c r="H2911" s="16">
        <v>8.92</v>
      </c>
      <c r="I2911" s="16">
        <v>19.975999999999999</v>
      </c>
      <c r="J2911" s="38">
        <v>4.9379999999999997</v>
      </c>
      <c r="K2911" s="16">
        <v>20.379000000000001</v>
      </c>
      <c r="L2911" s="16">
        <v>23.045999999999999</v>
      </c>
      <c r="M2911" s="120">
        <v>40.870670386475972</v>
      </c>
      <c r="N2911" s="38">
        <f t="shared" si="137"/>
        <v>2.0055287495203871</v>
      </c>
      <c r="O2911" s="120">
        <v>8.8629999999999995</v>
      </c>
      <c r="P2911" s="124">
        <f t="shared" si="136"/>
        <v>0.434908484223956</v>
      </c>
      <c r="Q2911" s="16">
        <v>730.95399999999995</v>
      </c>
    </row>
    <row r="2912" spans="1:17" x14ac:dyDescent="0.2">
      <c r="A2912" s="39">
        <f t="shared" si="135"/>
        <v>44957</v>
      </c>
      <c r="B2912" s="16">
        <v>0</v>
      </c>
      <c r="C2912" s="16">
        <v>83.238</v>
      </c>
      <c r="D2912" s="16">
        <v>23.838000000000001</v>
      </c>
      <c r="E2912" s="16">
        <v>21.64</v>
      </c>
      <c r="F2912" s="16">
        <v>28.46</v>
      </c>
      <c r="G2912" s="16">
        <v>4.4240000000000004</v>
      </c>
      <c r="H2912" s="16">
        <v>11.52</v>
      </c>
      <c r="I2912" s="16">
        <v>357.32900000000001</v>
      </c>
      <c r="J2912" s="38">
        <v>4.8730000000000002</v>
      </c>
      <c r="K2912" s="16">
        <v>20.294</v>
      </c>
      <c r="L2912" s="16">
        <v>23.181999999999999</v>
      </c>
      <c r="M2912" s="120">
        <v>40.153463734019226</v>
      </c>
      <c r="N2912" s="38">
        <f t="shared" si="137"/>
        <v>1.9785879439252601</v>
      </c>
      <c r="O2912" s="120">
        <v>8.8559999999999999</v>
      </c>
      <c r="P2912" s="124">
        <f t="shared" si="136"/>
        <v>0.43638513846457078</v>
      </c>
      <c r="Q2912" s="16">
        <v>731.53300000000002</v>
      </c>
    </row>
    <row r="2913" spans="1:17" x14ac:dyDescent="0.2">
      <c r="A2913" s="39">
        <f t="shared" si="135"/>
        <v>44958</v>
      </c>
      <c r="B2913" s="16">
        <v>0</v>
      </c>
      <c r="C2913" s="16">
        <v>81.207999999999998</v>
      </c>
      <c r="D2913" s="16">
        <v>24.536000000000001</v>
      </c>
      <c r="E2913" s="16">
        <v>21.95</v>
      </c>
      <c r="F2913" s="16">
        <v>29.6</v>
      </c>
      <c r="G2913" s="16">
        <v>3.9809999999999999</v>
      </c>
      <c r="H2913" s="16">
        <v>10.82</v>
      </c>
      <c r="I2913" s="16">
        <v>30.382000000000001</v>
      </c>
      <c r="J2913" s="38">
        <v>5.6379999999999999</v>
      </c>
      <c r="K2913" s="16">
        <v>23.832000000000001</v>
      </c>
      <c r="L2913" s="16">
        <v>23.166</v>
      </c>
      <c r="M2913" s="16">
        <v>47.298573449097852</v>
      </c>
      <c r="N2913" s="38">
        <f t="shared" si="137"/>
        <v>1.9846665596298192</v>
      </c>
      <c r="O2913" s="120">
        <v>11.122999999999999</v>
      </c>
      <c r="P2913" s="124">
        <f t="shared" si="136"/>
        <v>0.46672541121181599</v>
      </c>
      <c r="Q2913" s="16">
        <v>731.50800000000004</v>
      </c>
    </row>
    <row r="2914" spans="1:17" x14ac:dyDescent="0.2">
      <c r="A2914" s="39">
        <f t="shared" si="135"/>
        <v>44959</v>
      </c>
      <c r="B2914" s="16">
        <v>0</v>
      </c>
      <c r="C2914" s="16">
        <v>81.561999999999998</v>
      </c>
      <c r="D2914" s="16">
        <v>24.291</v>
      </c>
      <c r="E2914" s="16">
        <v>21.99</v>
      </c>
      <c r="F2914" s="16">
        <v>28.86</v>
      </c>
      <c r="G2914" s="16">
        <v>4.1520000000000001</v>
      </c>
      <c r="H2914" s="16">
        <v>13.56</v>
      </c>
      <c r="I2914" s="16">
        <v>32.094000000000001</v>
      </c>
      <c r="J2914" s="38">
        <v>5.78</v>
      </c>
      <c r="K2914" s="16">
        <v>24.555</v>
      </c>
      <c r="L2914" s="16">
        <v>23.274000000000001</v>
      </c>
      <c r="M2914" s="16">
        <v>48.87580600428371</v>
      </c>
      <c r="N2914" s="38">
        <f t="shared" si="137"/>
        <v>1.9904624721760826</v>
      </c>
      <c r="O2914" s="120">
        <v>12.065</v>
      </c>
      <c r="P2914" s="124">
        <f t="shared" si="136"/>
        <v>0.49134595805334963</v>
      </c>
      <c r="Q2914" s="16">
        <v>731.21699999999998</v>
      </c>
    </row>
    <row r="2915" spans="1:17" x14ac:dyDescent="0.2">
      <c r="A2915" s="39">
        <f t="shared" si="135"/>
        <v>44960</v>
      </c>
      <c r="B2915" s="16">
        <v>0</v>
      </c>
      <c r="C2915" s="16">
        <v>82.751999999999995</v>
      </c>
      <c r="D2915" s="16">
        <v>23.911999999999999</v>
      </c>
      <c r="E2915" s="16">
        <v>21.52</v>
      </c>
      <c r="F2915" s="16">
        <v>28.42</v>
      </c>
      <c r="G2915" s="16">
        <v>3.7469999999999999</v>
      </c>
      <c r="H2915" s="16">
        <v>10.7</v>
      </c>
      <c r="I2915" s="16">
        <v>356.80399999999997</v>
      </c>
      <c r="J2915" s="38">
        <v>5.3789999999999996</v>
      </c>
      <c r="K2915" s="16">
        <v>23.283000000000001</v>
      </c>
      <c r="L2915" s="16">
        <v>23.341999999999999</v>
      </c>
      <c r="M2915" s="16">
        <v>46.566160391288456</v>
      </c>
      <c r="N2915" s="38">
        <f t="shared" si="137"/>
        <v>2.0000068887724285</v>
      </c>
      <c r="O2915" s="120">
        <v>10.707000000000001</v>
      </c>
      <c r="P2915" s="124">
        <f t="shared" si="136"/>
        <v>0.45986341966241462</v>
      </c>
      <c r="Q2915" s="16">
        <v>731.49599999999998</v>
      </c>
    </row>
    <row r="2916" spans="1:17" x14ac:dyDescent="0.2">
      <c r="A2916" s="39">
        <f t="shared" si="135"/>
        <v>44961</v>
      </c>
      <c r="B2916" s="16">
        <v>0</v>
      </c>
      <c r="C2916" s="16">
        <v>81.856999999999999</v>
      </c>
      <c r="D2916" s="16">
        <v>23.802</v>
      </c>
      <c r="E2916" s="16">
        <v>21.69</v>
      </c>
      <c r="F2916" s="16">
        <v>28.04</v>
      </c>
      <c r="G2916" s="16">
        <v>3.9580000000000002</v>
      </c>
      <c r="H2916" s="16">
        <v>11.15</v>
      </c>
      <c r="I2916" s="16">
        <v>9.9329999999999998</v>
      </c>
      <c r="J2916" s="38">
        <v>4.4379999999999997</v>
      </c>
      <c r="K2916" s="16">
        <v>18.225000000000001</v>
      </c>
      <c r="L2916" s="16">
        <v>23.448</v>
      </c>
      <c r="M2916" s="16">
        <v>36.589721679582027</v>
      </c>
      <c r="N2916" s="38">
        <f t="shared" si="137"/>
        <v>2.0076664844763799</v>
      </c>
      <c r="O2916" s="120">
        <v>7.8</v>
      </c>
      <c r="P2916" s="124">
        <f t="shared" si="136"/>
        <v>0.42798353909465014</v>
      </c>
      <c r="Q2916" s="16">
        <v>732.52499999999998</v>
      </c>
    </row>
    <row r="2917" spans="1:17" x14ac:dyDescent="0.2">
      <c r="A2917" s="39">
        <f t="shared" si="135"/>
        <v>44962</v>
      </c>
      <c r="B2917" s="16">
        <v>0</v>
      </c>
      <c r="C2917" s="16">
        <v>84.067999999999998</v>
      </c>
      <c r="D2917" s="16">
        <v>24.225000000000001</v>
      </c>
      <c r="E2917" s="16">
        <v>21.95</v>
      </c>
      <c r="F2917" s="16">
        <v>28.94</v>
      </c>
      <c r="G2917" s="16">
        <v>4.7930000000000001</v>
      </c>
      <c r="H2917" s="16">
        <v>11.94</v>
      </c>
      <c r="I2917" s="16">
        <v>359.98200000000003</v>
      </c>
      <c r="J2917" s="38">
        <v>5.3460000000000001</v>
      </c>
      <c r="K2917" s="16">
        <v>22.561</v>
      </c>
      <c r="L2917" s="16">
        <v>23.498999999999999</v>
      </c>
      <c r="M2917" s="16">
        <v>45.16207349704986</v>
      </c>
      <c r="N2917" s="38">
        <f t="shared" si="137"/>
        <v>2.0017762287598004</v>
      </c>
      <c r="O2917" s="120">
        <v>11.87</v>
      </c>
      <c r="P2917" s="124">
        <f t="shared" si="136"/>
        <v>0.52612916094144757</v>
      </c>
      <c r="Q2917" s="16">
        <v>731.846</v>
      </c>
    </row>
    <row r="2918" spans="1:17" x14ac:dyDescent="0.2">
      <c r="A2918" s="39">
        <f t="shared" si="135"/>
        <v>44963</v>
      </c>
      <c r="B2918" s="16">
        <v>1.27</v>
      </c>
      <c r="C2918" s="16">
        <v>88.811000000000007</v>
      </c>
      <c r="D2918" s="16">
        <v>24.155999999999999</v>
      </c>
      <c r="E2918" s="16">
        <v>22.12</v>
      </c>
      <c r="F2918" s="16">
        <v>28.11</v>
      </c>
      <c r="G2918" s="16">
        <v>3.085</v>
      </c>
      <c r="H2918" s="16">
        <v>8</v>
      </c>
      <c r="I2918" s="16">
        <v>6.0609999999999999</v>
      </c>
      <c r="J2918" s="38">
        <v>3.1150000000000002</v>
      </c>
      <c r="K2918" s="16">
        <v>13.9</v>
      </c>
      <c r="L2918" s="16">
        <v>23.42</v>
      </c>
      <c r="M2918" s="16">
        <v>28.45878761749324</v>
      </c>
      <c r="N2918" s="38">
        <f t="shared" si="137"/>
        <v>2.047394792625413</v>
      </c>
      <c r="O2918" s="120">
        <v>6.4640000000000004</v>
      </c>
      <c r="P2918" s="124">
        <f t="shared" si="136"/>
        <v>0.46503597122302159</v>
      </c>
      <c r="Q2918" s="16">
        <v>730.75</v>
      </c>
    </row>
    <row r="2919" spans="1:17" x14ac:dyDescent="0.2">
      <c r="A2919" s="39">
        <f t="shared" si="135"/>
        <v>44964</v>
      </c>
      <c r="B2919" s="16">
        <v>0.127</v>
      </c>
      <c r="C2919" s="16">
        <v>85.938000000000002</v>
      </c>
      <c r="D2919" s="16">
        <v>24.347999999999999</v>
      </c>
      <c r="E2919" s="16">
        <v>22.47</v>
      </c>
      <c r="F2919" s="16">
        <v>28.49</v>
      </c>
      <c r="G2919" s="16">
        <v>3.5649999999999999</v>
      </c>
      <c r="H2919" s="16">
        <v>11.45</v>
      </c>
      <c r="I2919" s="16">
        <v>12.327999999999999</v>
      </c>
      <c r="J2919" s="38">
        <v>3.492</v>
      </c>
      <c r="K2919" s="16">
        <v>13.722</v>
      </c>
      <c r="L2919" s="16">
        <v>23.565999999999999</v>
      </c>
      <c r="M2919" s="16">
        <v>28.148438708250421</v>
      </c>
      <c r="N2919" s="38">
        <f t="shared" si="137"/>
        <v>2.0513364457258723</v>
      </c>
      <c r="O2919" s="120">
        <v>8.0399999999999991</v>
      </c>
      <c r="P2919" s="124">
        <f t="shared" si="136"/>
        <v>0.58592041976388276</v>
      </c>
      <c r="Q2919" s="16">
        <v>730.56299999999999</v>
      </c>
    </row>
    <row r="2920" spans="1:17" x14ac:dyDescent="0.2">
      <c r="A2920" s="39">
        <f t="shared" si="135"/>
        <v>44965</v>
      </c>
      <c r="B2920" s="16">
        <v>0</v>
      </c>
      <c r="C2920" s="16">
        <v>85.991</v>
      </c>
      <c r="D2920" s="16">
        <v>24.145</v>
      </c>
      <c r="E2920" s="16">
        <v>22.17</v>
      </c>
      <c r="F2920" s="16">
        <v>28.46</v>
      </c>
      <c r="G2920" s="16">
        <v>3.8460000000000001</v>
      </c>
      <c r="H2920" s="16">
        <v>9.49</v>
      </c>
      <c r="I2920" s="16">
        <v>359.16899999999998</v>
      </c>
      <c r="J2920" s="38">
        <v>3.919</v>
      </c>
      <c r="K2920" s="16">
        <v>16.172999999999998</v>
      </c>
      <c r="L2920" s="16">
        <v>23.628</v>
      </c>
      <c r="M2920" s="16">
        <v>32.642190690051123</v>
      </c>
      <c r="N2920" s="38">
        <f t="shared" si="137"/>
        <v>2.0183138990942391</v>
      </c>
      <c r="O2920" s="120">
        <v>7.07</v>
      </c>
      <c r="P2920" s="124">
        <f t="shared" si="136"/>
        <v>0.43714833364249062</v>
      </c>
      <c r="Q2920" s="16">
        <v>730.57500000000005</v>
      </c>
    </row>
    <row r="2921" spans="1:17" x14ac:dyDescent="0.2">
      <c r="A2921" s="39">
        <f t="shared" si="135"/>
        <v>44966</v>
      </c>
      <c r="B2921" s="16">
        <v>0</v>
      </c>
      <c r="C2921" s="16">
        <v>85.756</v>
      </c>
      <c r="D2921" s="16">
        <v>24.254999999999999</v>
      </c>
      <c r="E2921" s="16">
        <v>22.42</v>
      </c>
      <c r="F2921" s="16">
        <v>28.76</v>
      </c>
      <c r="G2921" s="16">
        <v>3.972</v>
      </c>
      <c r="H2921" s="16">
        <v>10.47</v>
      </c>
      <c r="I2921" s="16">
        <v>1.389</v>
      </c>
      <c r="J2921" s="38">
        <v>4.4720000000000004</v>
      </c>
      <c r="K2921" s="16">
        <v>19.100000000000001</v>
      </c>
      <c r="L2921" s="16">
        <v>23.710999999999999</v>
      </c>
      <c r="M2921" s="16">
        <v>38.548323969010035</v>
      </c>
      <c r="N2921" s="38">
        <f t="shared" si="137"/>
        <v>2.0182368570162321</v>
      </c>
      <c r="O2921" s="120">
        <v>9.2319999999999993</v>
      </c>
      <c r="P2921" s="124">
        <f t="shared" si="136"/>
        <v>0.48335078534031406</v>
      </c>
      <c r="Q2921" s="16">
        <v>730.625</v>
      </c>
    </row>
    <row r="2922" spans="1:17" x14ac:dyDescent="0.2">
      <c r="A2922" s="39">
        <f t="shared" si="135"/>
        <v>44967</v>
      </c>
      <c r="B2922" s="16">
        <v>0</v>
      </c>
      <c r="C2922" s="16">
        <v>85.186999999999998</v>
      </c>
      <c r="D2922" s="16">
        <v>24.866</v>
      </c>
      <c r="E2922" s="16">
        <v>22.59</v>
      </c>
      <c r="F2922" s="16">
        <v>30.91</v>
      </c>
      <c r="G2922" s="16">
        <v>3.8250000000000002</v>
      </c>
      <c r="H2922" s="16">
        <v>9.76</v>
      </c>
      <c r="I2922" s="16">
        <v>13.794</v>
      </c>
      <c r="J2922" s="38">
        <v>4.694</v>
      </c>
      <c r="K2922" s="16">
        <v>19.887</v>
      </c>
      <c r="L2922" s="16">
        <v>23.727</v>
      </c>
      <c r="M2922" s="16">
        <v>40.233642962242321</v>
      </c>
      <c r="N2922" s="38">
        <f t="shared" si="137"/>
        <v>2.0231127350652347</v>
      </c>
      <c r="O2922" s="120">
        <v>9.4870000000000001</v>
      </c>
      <c r="P2922" s="124">
        <f t="shared" si="136"/>
        <v>0.47704530597878009</v>
      </c>
      <c r="Q2922" s="16">
        <v>730.01300000000003</v>
      </c>
    </row>
    <row r="2923" spans="1:17" x14ac:dyDescent="0.2">
      <c r="A2923" s="39">
        <f t="shared" si="135"/>
        <v>44968</v>
      </c>
      <c r="B2923" s="16">
        <v>0.254</v>
      </c>
      <c r="C2923" s="16">
        <v>86.162000000000006</v>
      </c>
      <c r="D2923" s="16">
        <v>24.369</v>
      </c>
      <c r="E2923" s="16">
        <v>22.16</v>
      </c>
      <c r="F2923" s="16">
        <v>29.27</v>
      </c>
      <c r="G2923" s="16">
        <v>4.37</v>
      </c>
      <c r="H2923" s="16">
        <v>12</v>
      </c>
      <c r="I2923" s="16">
        <v>353.58600000000001</v>
      </c>
      <c r="J2923" s="38">
        <v>5.3789999999999996</v>
      </c>
      <c r="K2923" s="16">
        <v>23.75</v>
      </c>
      <c r="L2923" s="16">
        <v>23.843</v>
      </c>
      <c r="M2923" s="16">
        <v>47.52675592941808</v>
      </c>
      <c r="N2923" s="38">
        <f t="shared" si="137"/>
        <v>2.0011265654491823</v>
      </c>
      <c r="O2923" s="120">
        <v>11.388999999999999</v>
      </c>
      <c r="P2923" s="124">
        <f t="shared" si="136"/>
        <v>0.47953684210526315</v>
      </c>
      <c r="Q2923" s="16">
        <v>729.76300000000003</v>
      </c>
    </row>
    <row r="2924" spans="1:17" x14ac:dyDescent="0.2">
      <c r="A2924" s="39">
        <f t="shared" si="135"/>
        <v>44969</v>
      </c>
      <c r="B2924" s="16">
        <v>0</v>
      </c>
      <c r="C2924" s="16">
        <v>84.933999999999997</v>
      </c>
      <c r="D2924" s="16">
        <v>24.411000000000001</v>
      </c>
      <c r="E2924" s="16">
        <v>22.39</v>
      </c>
      <c r="F2924" s="16">
        <v>28.86</v>
      </c>
      <c r="G2924" s="16">
        <v>4.5350000000000001</v>
      </c>
      <c r="H2924" s="16">
        <v>11.54</v>
      </c>
      <c r="I2924" s="16">
        <v>359.65199999999999</v>
      </c>
      <c r="J2924" s="38">
        <v>4.4020000000000001</v>
      </c>
      <c r="K2924" s="16">
        <v>17.550999999999998</v>
      </c>
      <c r="L2924" s="16">
        <v>23.949000000000002</v>
      </c>
      <c r="M2924" s="16">
        <v>35.303916426978581</v>
      </c>
      <c r="N2924" s="38">
        <f t="shared" si="137"/>
        <v>2.0115045539843077</v>
      </c>
      <c r="O2924" s="120">
        <v>7.6929999999999996</v>
      </c>
      <c r="P2924" s="124">
        <f t="shared" si="136"/>
        <v>0.43832260270070084</v>
      </c>
      <c r="Q2924" s="16">
        <v>729.846</v>
      </c>
    </row>
    <row r="2925" spans="1:17" x14ac:dyDescent="0.2">
      <c r="A2925" s="39">
        <f t="shared" si="135"/>
        <v>44970</v>
      </c>
      <c r="B2925" s="16">
        <v>0</v>
      </c>
      <c r="C2925" s="16">
        <v>82.405000000000001</v>
      </c>
      <c r="D2925" s="16">
        <v>24.521000000000001</v>
      </c>
      <c r="E2925" s="16">
        <v>22.35</v>
      </c>
      <c r="F2925" s="16">
        <v>29.67</v>
      </c>
      <c r="G2925" s="16">
        <v>4.2050000000000001</v>
      </c>
      <c r="H2925" s="16">
        <v>10.47</v>
      </c>
      <c r="I2925" s="16">
        <v>6.7859999999999996</v>
      </c>
      <c r="J2925" s="38">
        <v>4.8650000000000002</v>
      </c>
      <c r="K2925" s="16">
        <v>19.314</v>
      </c>
      <c r="L2925" s="16">
        <v>24.09</v>
      </c>
      <c r="M2925" s="16">
        <v>38.825581666604748</v>
      </c>
      <c r="N2925" s="38">
        <f t="shared" si="137"/>
        <v>2.0102299713474552</v>
      </c>
      <c r="O2925" s="120">
        <v>9.0500000000000007</v>
      </c>
      <c r="P2925" s="124">
        <f t="shared" si="136"/>
        <v>0.46857202029615824</v>
      </c>
      <c r="Q2925" s="16">
        <v>730.35799999999995</v>
      </c>
    </row>
    <row r="2926" spans="1:17" x14ac:dyDescent="0.2">
      <c r="A2926" s="39">
        <f t="shared" si="135"/>
        <v>44971</v>
      </c>
      <c r="B2926" s="16">
        <v>0</v>
      </c>
      <c r="C2926" s="16">
        <v>84.147000000000006</v>
      </c>
      <c r="D2926" s="16">
        <v>24.276</v>
      </c>
      <c r="E2926" s="16">
        <v>22.11</v>
      </c>
      <c r="F2926" s="16">
        <v>28.72</v>
      </c>
      <c r="G2926" s="16">
        <v>4.1609999999999996</v>
      </c>
      <c r="H2926" s="16">
        <v>10.58</v>
      </c>
      <c r="I2926" s="16">
        <v>359.30900000000003</v>
      </c>
      <c r="J2926" s="38">
        <v>4.09</v>
      </c>
      <c r="K2926" s="16">
        <v>16.388999999999999</v>
      </c>
      <c r="L2926" s="16">
        <v>24.084</v>
      </c>
      <c r="M2926" s="16">
        <v>33.01293322055249</v>
      </c>
      <c r="N2926" s="38">
        <f t="shared" si="137"/>
        <v>2.0143348111875339</v>
      </c>
      <c r="O2926" s="120">
        <v>7.15</v>
      </c>
      <c r="P2926" s="124">
        <f t="shared" si="136"/>
        <v>0.436268228689975</v>
      </c>
      <c r="Q2926" s="16">
        <v>730.87900000000002</v>
      </c>
    </row>
    <row r="2927" spans="1:17" x14ac:dyDescent="0.2">
      <c r="A2927" s="39">
        <f t="shared" si="135"/>
        <v>44972</v>
      </c>
      <c r="B2927" s="16">
        <v>0</v>
      </c>
      <c r="C2927" s="16">
        <v>83.894000000000005</v>
      </c>
      <c r="D2927" s="16">
        <v>24.611999999999998</v>
      </c>
      <c r="E2927" s="16">
        <v>22.12</v>
      </c>
      <c r="F2927" s="16">
        <v>29.95</v>
      </c>
      <c r="G2927" s="16">
        <v>4.1660000000000004</v>
      </c>
      <c r="H2927" s="16">
        <v>11.41</v>
      </c>
      <c r="I2927" s="16">
        <v>11.193</v>
      </c>
      <c r="J2927" s="38">
        <v>5.4660000000000002</v>
      </c>
      <c r="K2927" s="16">
        <v>23.048999999999999</v>
      </c>
      <c r="L2927" s="16">
        <v>24.148</v>
      </c>
      <c r="M2927" s="16">
        <v>46.595277201537577</v>
      </c>
      <c r="N2927" s="38">
        <f t="shared" si="137"/>
        <v>2.0215747842222038</v>
      </c>
      <c r="O2927" s="120">
        <v>11.554</v>
      </c>
      <c r="P2927" s="124">
        <f t="shared" si="136"/>
        <v>0.50127988199054196</v>
      </c>
      <c r="Q2927" s="16">
        <v>731.07899999999995</v>
      </c>
    </row>
    <row r="2928" spans="1:17" x14ac:dyDescent="0.2">
      <c r="A2928" s="39">
        <f t="shared" si="135"/>
        <v>44973</v>
      </c>
      <c r="B2928" s="16">
        <v>0</v>
      </c>
      <c r="C2928" s="16">
        <v>85.935000000000002</v>
      </c>
      <c r="D2928" s="16">
        <v>24.683</v>
      </c>
      <c r="E2928" s="16">
        <v>22.11</v>
      </c>
      <c r="F2928" s="16">
        <v>30.11</v>
      </c>
      <c r="G2928" s="16">
        <v>3.6739999999999999</v>
      </c>
      <c r="H2928" s="16">
        <v>10.54</v>
      </c>
      <c r="I2928" s="16">
        <v>24.056000000000001</v>
      </c>
      <c r="J2928" s="38">
        <v>5.0549999999999997</v>
      </c>
      <c r="K2928" s="16">
        <v>21.376000000000001</v>
      </c>
      <c r="L2928" s="16">
        <v>24.166</v>
      </c>
      <c r="M2928" s="16">
        <v>43.437183289888516</v>
      </c>
      <c r="N2928" s="38">
        <f t="shared" si="137"/>
        <v>2.0320538589955328</v>
      </c>
      <c r="O2928" s="120">
        <v>11.603999999999999</v>
      </c>
      <c r="P2928" s="124">
        <f t="shared" si="136"/>
        <v>0.54285179640718551</v>
      </c>
      <c r="Q2928" s="16">
        <v>730.42499999999995</v>
      </c>
    </row>
    <row r="2929" spans="1:17" x14ac:dyDescent="0.2">
      <c r="A2929" s="39">
        <f t="shared" si="135"/>
        <v>44974</v>
      </c>
      <c r="B2929" s="16">
        <v>0</v>
      </c>
      <c r="C2929" s="16">
        <v>83.894000000000005</v>
      </c>
      <c r="D2929" s="16">
        <v>24.367999999999999</v>
      </c>
      <c r="E2929" s="16">
        <v>22.2</v>
      </c>
      <c r="F2929" s="16">
        <v>29.48</v>
      </c>
      <c r="G2929" s="16">
        <v>4.3179999999999996</v>
      </c>
      <c r="H2929" s="16">
        <v>11.09</v>
      </c>
      <c r="I2929" s="16">
        <v>6.3730000000000002</v>
      </c>
      <c r="J2929" s="38">
        <v>5.0339999999999998</v>
      </c>
      <c r="K2929" s="16">
        <v>20.795000000000002</v>
      </c>
      <c r="L2929" s="16">
        <v>24.323</v>
      </c>
      <c r="M2929" s="16">
        <v>42.150427636950525</v>
      </c>
      <c r="N2929" s="38">
        <f t="shared" si="137"/>
        <v>2.026950114784829</v>
      </c>
      <c r="O2929" s="120">
        <v>10.984</v>
      </c>
      <c r="P2929" s="124">
        <f t="shared" si="136"/>
        <v>0.52820389516710742</v>
      </c>
      <c r="Q2929" s="16">
        <v>730.19600000000003</v>
      </c>
    </row>
    <row r="2930" spans="1:17" x14ac:dyDescent="0.2">
      <c r="A2930" s="39">
        <f t="shared" si="135"/>
        <v>44975</v>
      </c>
      <c r="B2930" s="16">
        <v>0</v>
      </c>
      <c r="C2930" s="16">
        <v>80.507999999999996</v>
      </c>
      <c r="D2930" s="16">
        <v>24.065000000000001</v>
      </c>
      <c r="E2930" s="16">
        <v>21.74</v>
      </c>
      <c r="F2930" s="16">
        <v>29.42</v>
      </c>
      <c r="G2930" s="16">
        <v>4.5739999999999998</v>
      </c>
      <c r="H2930" s="16">
        <v>13.09</v>
      </c>
      <c r="I2930" s="16">
        <v>7.1929999999999996</v>
      </c>
      <c r="J2930" s="38">
        <v>5.5250000000000004</v>
      </c>
      <c r="K2930" s="16">
        <v>22.093</v>
      </c>
      <c r="L2930" s="16">
        <v>24.562000000000001</v>
      </c>
      <c r="M2930" s="16">
        <v>44.27163478361544</v>
      </c>
      <c r="N2930" s="38">
        <f t="shared" si="137"/>
        <v>2.0038761048121776</v>
      </c>
      <c r="O2930" s="120">
        <v>11.683999999999999</v>
      </c>
      <c r="P2930" s="124">
        <f t="shared" si="136"/>
        <v>0.52885529353188787</v>
      </c>
      <c r="Q2930" s="16">
        <v>731.38300000000004</v>
      </c>
    </row>
    <row r="2931" spans="1:17" x14ac:dyDescent="0.2">
      <c r="A2931" s="39">
        <f t="shared" si="135"/>
        <v>44976</v>
      </c>
      <c r="B2931" s="16">
        <v>0</v>
      </c>
      <c r="C2931" s="16">
        <v>79.06</v>
      </c>
      <c r="D2931" s="16">
        <v>24.155999999999999</v>
      </c>
      <c r="E2931" s="16">
        <v>21.45</v>
      </c>
      <c r="F2931" s="16">
        <v>29.09</v>
      </c>
      <c r="G2931" s="16">
        <v>4.0339999999999998</v>
      </c>
      <c r="H2931" s="16">
        <v>12.88</v>
      </c>
      <c r="I2931" s="16">
        <v>14.638</v>
      </c>
      <c r="J2931" s="38">
        <v>5.6269999999999998</v>
      </c>
      <c r="K2931" s="16">
        <v>22.401</v>
      </c>
      <c r="L2931" s="16">
        <v>24.599</v>
      </c>
      <c r="M2931" s="16">
        <v>44.777074961530388</v>
      </c>
      <c r="N2931" s="38">
        <f t="shared" si="137"/>
        <v>1.9988873247413235</v>
      </c>
      <c r="O2931" s="120">
        <v>10.916</v>
      </c>
      <c r="P2931" s="124">
        <f t="shared" si="136"/>
        <v>0.48729967412169101</v>
      </c>
      <c r="Q2931" s="16">
        <v>731.3</v>
      </c>
    </row>
    <row r="2932" spans="1:17" x14ac:dyDescent="0.2">
      <c r="A2932" s="39">
        <f t="shared" si="135"/>
        <v>44977</v>
      </c>
      <c r="B2932" s="16">
        <v>0</v>
      </c>
      <c r="C2932" s="16">
        <v>81.820999999999998</v>
      </c>
      <c r="D2932" s="16">
        <v>24.106000000000002</v>
      </c>
      <c r="E2932" s="16">
        <v>21.45</v>
      </c>
      <c r="F2932" s="16">
        <v>29.21</v>
      </c>
      <c r="G2932" s="16">
        <v>3.6749999999999998</v>
      </c>
      <c r="H2932" s="16">
        <v>9.41</v>
      </c>
      <c r="I2932" s="16">
        <v>3.839</v>
      </c>
      <c r="J2932" s="38">
        <v>4.2359999999999998</v>
      </c>
      <c r="K2932" s="16">
        <v>16.524000000000001</v>
      </c>
      <c r="L2932" s="16">
        <v>24.605</v>
      </c>
      <c r="M2932" s="16">
        <v>32.794427543638491</v>
      </c>
      <c r="N2932" s="38">
        <f t="shared" si="137"/>
        <v>1.9846542933695528</v>
      </c>
      <c r="O2932" s="120">
        <v>6.8550000000000004</v>
      </c>
      <c r="P2932" s="124">
        <f t="shared" si="136"/>
        <v>0.41485112563543936</v>
      </c>
      <c r="Q2932" s="16">
        <v>730.93299999999999</v>
      </c>
    </row>
    <row r="2933" spans="1:17" x14ac:dyDescent="0.2">
      <c r="A2933" s="39">
        <f t="shared" si="135"/>
        <v>44978</v>
      </c>
      <c r="B2933" s="16">
        <v>0</v>
      </c>
      <c r="C2933" s="16">
        <v>79.376999999999995</v>
      </c>
      <c r="D2933" s="16">
        <v>24.21</v>
      </c>
      <c r="E2933" s="16">
        <v>21.57</v>
      </c>
      <c r="F2933" s="16">
        <v>29.84</v>
      </c>
      <c r="G2933" s="16">
        <v>3.613</v>
      </c>
      <c r="H2933" s="16">
        <v>10.25</v>
      </c>
      <c r="I2933" s="16">
        <v>12.589</v>
      </c>
      <c r="J2933" s="38">
        <v>5.867</v>
      </c>
      <c r="K2933" s="16">
        <v>23.867999999999999</v>
      </c>
      <c r="L2933" s="16">
        <v>24.704999999999998</v>
      </c>
      <c r="M2933" s="16">
        <v>47.600282355299385</v>
      </c>
      <c r="N2933" s="38">
        <f t="shared" si="137"/>
        <v>1.9943138241704117</v>
      </c>
      <c r="O2933" s="120">
        <v>11.84</v>
      </c>
      <c r="P2933" s="124">
        <f t="shared" si="136"/>
        <v>0.4960616725322608</v>
      </c>
      <c r="Q2933" s="16">
        <v>731.30399999999997</v>
      </c>
    </row>
    <row r="2934" spans="1:17" x14ac:dyDescent="0.2">
      <c r="A2934" s="39">
        <f t="shared" si="135"/>
        <v>44979</v>
      </c>
      <c r="B2934" s="16">
        <v>0</v>
      </c>
      <c r="C2934" s="16">
        <v>79.644000000000005</v>
      </c>
      <c r="D2934" s="16">
        <v>24.198</v>
      </c>
      <c r="E2934" s="16">
        <v>21.14</v>
      </c>
      <c r="F2934" s="16">
        <v>30.2</v>
      </c>
      <c r="G2934" s="16">
        <v>3.4359999999999999</v>
      </c>
      <c r="H2934" s="16">
        <v>8.7200000000000006</v>
      </c>
      <c r="I2934" s="16">
        <v>6.7930000000000001</v>
      </c>
      <c r="J2934" s="38">
        <v>5.0720000000000001</v>
      </c>
      <c r="K2934" s="16">
        <v>19.940999999999999</v>
      </c>
      <c r="L2934" s="16">
        <v>24.777999999999999</v>
      </c>
      <c r="M2934" s="16">
        <v>39.944980460633118</v>
      </c>
      <c r="N2934" s="38">
        <f t="shared" si="137"/>
        <v>2.0031583401350543</v>
      </c>
      <c r="O2934" s="120">
        <v>9.2029999999999994</v>
      </c>
      <c r="P2934" s="124">
        <f t="shared" si="136"/>
        <v>0.46151145880347022</v>
      </c>
      <c r="Q2934" s="16">
        <v>732.4</v>
      </c>
    </row>
    <row r="2935" spans="1:17" x14ac:dyDescent="0.2">
      <c r="A2935" s="39">
        <f t="shared" si="135"/>
        <v>44980</v>
      </c>
      <c r="B2935" s="16">
        <v>0</v>
      </c>
      <c r="C2935" s="16">
        <v>84.114999999999995</v>
      </c>
      <c r="D2935" s="16">
        <v>24.100999999999999</v>
      </c>
      <c r="E2935" s="16">
        <v>21.78</v>
      </c>
      <c r="F2935" s="16">
        <v>29.33</v>
      </c>
      <c r="G2935" s="16">
        <v>3.431</v>
      </c>
      <c r="H2935" s="16">
        <v>10.29</v>
      </c>
      <c r="I2935" s="16">
        <v>4.367</v>
      </c>
      <c r="J2935" s="38">
        <v>4.3120000000000003</v>
      </c>
      <c r="K2935" s="16">
        <v>18.263000000000002</v>
      </c>
      <c r="L2935" s="16">
        <v>24.748999999999999</v>
      </c>
      <c r="M2935" s="16">
        <v>36.942752203848769</v>
      </c>
      <c r="N2935" s="38">
        <f t="shared" si="137"/>
        <v>2.0228194822235541</v>
      </c>
      <c r="O2935" s="120">
        <v>9.1029999999999998</v>
      </c>
      <c r="P2935" s="124">
        <f t="shared" si="136"/>
        <v>0.49843946777637843</v>
      </c>
      <c r="Q2935" s="16">
        <v>732.65</v>
      </c>
    </row>
    <row r="2936" spans="1:17" x14ac:dyDescent="0.2">
      <c r="A2936" s="39">
        <f t="shared" si="135"/>
        <v>44981</v>
      </c>
      <c r="B2936" s="16">
        <v>0</v>
      </c>
      <c r="C2936" s="16">
        <v>82.578999999999994</v>
      </c>
      <c r="D2936" s="16">
        <v>24.113</v>
      </c>
      <c r="E2936" s="16">
        <v>21.6</v>
      </c>
      <c r="F2936" s="16">
        <v>29.49</v>
      </c>
      <c r="G2936" s="16">
        <v>3.7919999999999998</v>
      </c>
      <c r="H2936" s="16">
        <v>10.62</v>
      </c>
      <c r="I2936" s="16">
        <v>23.041</v>
      </c>
      <c r="J2936" s="38">
        <v>5.0199999999999996</v>
      </c>
      <c r="K2936" s="16">
        <v>20.596</v>
      </c>
      <c r="L2936" s="16">
        <v>24.850999999999999</v>
      </c>
      <c r="M2936" s="16">
        <v>41.716699484278216</v>
      </c>
      <c r="N2936" s="38">
        <f t="shared" si="137"/>
        <v>2.0254757955077789</v>
      </c>
      <c r="O2936" s="120">
        <v>10.657</v>
      </c>
      <c r="P2936" s="124">
        <f t="shared" si="136"/>
        <v>0.51743056904253248</v>
      </c>
      <c r="Q2936" s="16">
        <v>732.55799999999999</v>
      </c>
    </row>
    <row r="2937" spans="1:17" x14ac:dyDescent="0.2">
      <c r="A2937" s="39">
        <f t="shared" si="135"/>
        <v>44982</v>
      </c>
      <c r="B2937" s="16">
        <v>0</v>
      </c>
      <c r="C2937" s="16">
        <v>78.855000000000004</v>
      </c>
      <c r="D2937" s="16">
        <v>24.387</v>
      </c>
      <c r="E2937" s="16">
        <v>21.6</v>
      </c>
      <c r="F2937" s="16">
        <v>29.63</v>
      </c>
      <c r="G2937" s="16">
        <v>4.33</v>
      </c>
      <c r="H2937" s="16">
        <v>10.29</v>
      </c>
      <c r="I2937" s="16">
        <v>26.727</v>
      </c>
      <c r="J2937" s="38">
        <v>5.9690000000000003</v>
      </c>
      <c r="K2937" s="16">
        <v>23.702999999999999</v>
      </c>
      <c r="L2937" s="16">
        <v>24.995999999999999</v>
      </c>
      <c r="M2937" s="16">
        <v>47.267815038270889</v>
      </c>
      <c r="N2937" s="38">
        <f t="shared" si="137"/>
        <v>1.9941701488533472</v>
      </c>
      <c r="O2937" s="120">
        <v>11.52</v>
      </c>
      <c r="P2937" s="124">
        <f t="shared" si="136"/>
        <v>0.4860144285533477</v>
      </c>
      <c r="Q2937" s="16">
        <v>732.10400000000004</v>
      </c>
    </row>
    <row r="2938" spans="1:17" x14ac:dyDescent="0.2">
      <c r="A2938" s="39">
        <f t="shared" si="135"/>
        <v>44983</v>
      </c>
      <c r="B2938" s="16">
        <v>0</v>
      </c>
      <c r="C2938" s="16">
        <v>82.418000000000006</v>
      </c>
      <c r="D2938" s="16">
        <v>23.757000000000001</v>
      </c>
      <c r="E2938" s="16">
        <v>21.33</v>
      </c>
      <c r="F2938" s="16">
        <v>28.79</v>
      </c>
      <c r="G2938" s="16">
        <v>3.3130000000000002</v>
      </c>
      <c r="H2938" s="16">
        <v>8.76</v>
      </c>
      <c r="I2938" s="16">
        <v>16.896000000000001</v>
      </c>
      <c r="J2938" s="38">
        <v>3.7789999999999999</v>
      </c>
      <c r="K2938" s="16">
        <v>15.177</v>
      </c>
      <c r="L2938" s="16">
        <v>25.02</v>
      </c>
      <c r="M2938" s="16">
        <v>30.723850814795487</v>
      </c>
      <c r="N2938" s="38">
        <f t="shared" si="137"/>
        <v>2.0243691648412394</v>
      </c>
      <c r="O2938" s="120">
        <v>6.4050000000000002</v>
      </c>
      <c r="P2938" s="124">
        <f t="shared" si="136"/>
        <v>0.42202016208736909</v>
      </c>
      <c r="Q2938" s="16">
        <v>731.61699999999996</v>
      </c>
    </row>
    <row r="2939" spans="1:17" x14ac:dyDescent="0.2">
      <c r="A2939" s="39">
        <f t="shared" si="135"/>
        <v>44984</v>
      </c>
      <c r="B2939" s="16">
        <v>0</v>
      </c>
      <c r="C2939" s="16">
        <v>82.613</v>
      </c>
      <c r="D2939" s="16">
        <v>24.047999999999998</v>
      </c>
      <c r="E2939" s="16">
        <v>21.61</v>
      </c>
      <c r="F2939" s="16">
        <v>29.88</v>
      </c>
      <c r="G2939" s="16">
        <v>3.59</v>
      </c>
      <c r="H2939" s="16">
        <v>9.9</v>
      </c>
      <c r="I2939" s="16">
        <v>18.984000000000002</v>
      </c>
      <c r="J2939" s="38">
        <v>4.41</v>
      </c>
      <c r="K2939" s="16">
        <v>17.472000000000001</v>
      </c>
      <c r="L2939" s="16">
        <v>25.04</v>
      </c>
      <c r="M2939" s="16">
        <v>35.421852468492069</v>
      </c>
      <c r="N2939" s="38">
        <f t="shared" si="137"/>
        <v>2.0273496147259653</v>
      </c>
      <c r="O2939" s="120">
        <v>8.25</v>
      </c>
      <c r="P2939" s="124">
        <f t="shared" si="136"/>
        <v>0.47218406593406592</v>
      </c>
      <c r="Q2939" s="16">
        <v>731.18299999999999</v>
      </c>
    </row>
    <row r="2940" spans="1:17" x14ac:dyDescent="0.2">
      <c r="A2940" s="39">
        <f t="shared" si="135"/>
        <v>44985</v>
      </c>
      <c r="B2940" s="16">
        <v>0</v>
      </c>
      <c r="C2940" s="16">
        <v>86.391000000000005</v>
      </c>
      <c r="D2940" s="16">
        <v>23.718</v>
      </c>
      <c r="E2940" s="16">
        <v>21.37</v>
      </c>
      <c r="F2940" s="16">
        <v>27.57</v>
      </c>
      <c r="G2940" s="16">
        <v>4.2560000000000002</v>
      </c>
      <c r="H2940" s="16">
        <v>10.29</v>
      </c>
      <c r="I2940" s="16">
        <v>354.83499999999998</v>
      </c>
      <c r="J2940" s="38">
        <v>3.9140000000000001</v>
      </c>
      <c r="K2940" s="16">
        <v>15.792999999999999</v>
      </c>
      <c r="L2940" s="16">
        <v>25.102</v>
      </c>
      <c r="M2940" s="16">
        <v>32.142366514113007</v>
      </c>
      <c r="N2940" s="38">
        <f t="shared" si="137"/>
        <v>2.0352286781557023</v>
      </c>
      <c r="O2940" s="120">
        <v>7.83</v>
      </c>
      <c r="P2940" s="124">
        <f t="shared" si="136"/>
        <v>0.49578927372886727</v>
      </c>
      <c r="Q2940" s="16">
        <v>731.49599999999998</v>
      </c>
    </row>
    <row r="2941" spans="1:17" x14ac:dyDescent="0.2">
      <c r="A2941" s="39">
        <f t="shared" si="135"/>
        <v>44986</v>
      </c>
      <c r="B2941" s="16">
        <v>0</v>
      </c>
      <c r="C2941" s="16">
        <v>85.057000000000002</v>
      </c>
      <c r="D2941" s="16">
        <v>24.334</v>
      </c>
      <c r="E2941" s="16">
        <v>21.62</v>
      </c>
      <c r="F2941" s="16">
        <v>29.18</v>
      </c>
      <c r="G2941" s="16">
        <v>4.37</v>
      </c>
      <c r="H2941" s="16">
        <v>11.8</v>
      </c>
      <c r="I2941" s="16">
        <v>352.16800000000001</v>
      </c>
      <c r="J2941" s="38">
        <v>4.7229999999999999</v>
      </c>
      <c r="K2941" s="16">
        <v>19.718</v>
      </c>
      <c r="L2941" s="16">
        <v>25.123000000000001</v>
      </c>
      <c r="M2941" s="120">
        <v>39.614413944273707</v>
      </c>
      <c r="N2941" s="38">
        <f t="shared" si="137"/>
        <v>2.0090482779325343</v>
      </c>
      <c r="O2941" s="120">
        <v>9.9809999999999999</v>
      </c>
      <c r="P2941" s="124">
        <f t="shared" si="136"/>
        <v>0.50618724008520133</v>
      </c>
      <c r="Q2941" s="16">
        <v>731.36699999999996</v>
      </c>
    </row>
    <row r="2942" spans="1:17" x14ac:dyDescent="0.2">
      <c r="A2942" s="39">
        <f t="shared" si="135"/>
        <v>44987</v>
      </c>
      <c r="B2942" s="16">
        <v>0</v>
      </c>
      <c r="C2942" s="16">
        <v>84.724999999999994</v>
      </c>
      <c r="D2942" s="16">
        <v>24.792000000000002</v>
      </c>
      <c r="E2942" s="16">
        <v>22.46</v>
      </c>
      <c r="F2942" s="16">
        <v>29.61</v>
      </c>
      <c r="G2942" s="16">
        <v>3.73</v>
      </c>
      <c r="H2942" s="16">
        <v>8.64</v>
      </c>
      <c r="I2942" s="16">
        <v>354.154</v>
      </c>
      <c r="J2942" s="38">
        <v>4.2530000000000001</v>
      </c>
      <c r="K2942" s="16">
        <v>17.172999999999998</v>
      </c>
      <c r="L2942" s="16">
        <v>25.167000000000002</v>
      </c>
      <c r="M2942" s="120">
        <v>34.371746498854769</v>
      </c>
      <c r="N2942" s="38">
        <f t="shared" si="137"/>
        <v>2.0014992429310414</v>
      </c>
      <c r="O2942" s="16">
        <v>7.9210000000000003</v>
      </c>
      <c r="P2942" s="124">
        <f t="shared" si="136"/>
        <v>0.46124730681884357</v>
      </c>
      <c r="Q2942" s="16">
        <v>729.85400000000004</v>
      </c>
    </row>
    <row r="2943" spans="1:17" x14ac:dyDescent="0.2">
      <c r="A2943" s="39">
        <f t="shared" si="135"/>
        <v>44988</v>
      </c>
      <c r="B2943" s="16">
        <v>0</v>
      </c>
      <c r="C2943" s="16">
        <v>85.888000000000005</v>
      </c>
      <c r="D2943" s="16">
        <v>24.244</v>
      </c>
      <c r="E2943" s="16">
        <v>22.13</v>
      </c>
      <c r="F2943" s="16">
        <v>28.69</v>
      </c>
      <c r="G2943" s="16">
        <v>3.1850000000000001</v>
      </c>
      <c r="H2943" s="16">
        <v>8.25</v>
      </c>
      <c r="I2943" s="16">
        <v>13.045</v>
      </c>
      <c r="J2943" s="38">
        <v>3.1139999999999999</v>
      </c>
      <c r="K2943" s="16">
        <v>12.331</v>
      </c>
      <c r="L2943" s="16">
        <v>25.233000000000001</v>
      </c>
      <c r="M2943" s="120">
        <v>25.249026487657321</v>
      </c>
      <c r="N2943" s="38">
        <f t="shared" si="137"/>
        <v>2.0476057487354895</v>
      </c>
      <c r="O2943" s="16">
        <v>5.5529999999999999</v>
      </c>
      <c r="P2943" s="124">
        <f t="shared" si="136"/>
        <v>0.45032844051577325</v>
      </c>
      <c r="Q2943" s="16">
        <v>729.06700000000001</v>
      </c>
    </row>
    <row r="2944" spans="1:17" x14ac:dyDescent="0.2">
      <c r="A2944" s="39">
        <f t="shared" si="135"/>
        <v>44989</v>
      </c>
      <c r="B2944" s="16">
        <v>0</v>
      </c>
      <c r="C2944" s="16">
        <v>87.313999999999993</v>
      </c>
      <c r="D2944" s="16">
        <v>24.614000000000001</v>
      </c>
      <c r="E2944" s="16">
        <v>22.05</v>
      </c>
      <c r="F2944" s="16">
        <v>29.89</v>
      </c>
      <c r="G2944" s="16">
        <v>3.516</v>
      </c>
      <c r="H2944" s="16">
        <v>8.25</v>
      </c>
      <c r="I2944" s="16">
        <v>350.93400000000003</v>
      </c>
      <c r="J2944" s="38">
        <v>3.8860000000000001</v>
      </c>
      <c r="K2944" s="16">
        <v>15.731</v>
      </c>
      <c r="L2944" s="16">
        <v>25.215</v>
      </c>
      <c r="M2944" s="120">
        <v>32.222286542244859</v>
      </c>
      <c r="N2944" s="38">
        <f t="shared" si="137"/>
        <v>2.0483304648302627</v>
      </c>
      <c r="O2944" s="16">
        <v>8.1039999999999992</v>
      </c>
      <c r="P2944" s="124">
        <f t="shared" si="136"/>
        <v>0.51516114678024283</v>
      </c>
      <c r="Q2944" s="16">
        <v>729.64200000000005</v>
      </c>
    </row>
    <row r="2945" spans="1:17" x14ac:dyDescent="0.2">
      <c r="A2945" s="39">
        <f t="shared" si="135"/>
        <v>44990</v>
      </c>
      <c r="B2945" s="16">
        <v>0.88900000000000001</v>
      </c>
      <c r="C2945" s="16">
        <v>84.528999999999996</v>
      </c>
      <c r="D2945" s="16">
        <v>24.617000000000001</v>
      </c>
      <c r="E2945" s="16">
        <v>22.35</v>
      </c>
      <c r="F2945" s="16">
        <v>30.47</v>
      </c>
      <c r="G2945" s="16">
        <v>2.9780000000000002</v>
      </c>
      <c r="H2945" s="16">
        <v>8.25</v>
      </c>
      <c r="I2945" s="16">
        <v>10.433999999999999</v>
      </c>
      <c r="J2945" s="38">
        <v>3.7290000000000001</v>
      </c>
      <c r="K2945" s="16">
        <v>14.215999999999999</v>
      </c>
      <c r="L2945" s="16">
        <v>25.341999999999999</v>
      </c>
      <c r="M2945" s="120">
        <v>28.856832557605056</v>
      </c>
      <c r="N2945" s="38">
        <f t="shared" si="137"/>
        <v>2.0298841135062644</v>
      </c>
      <c r="O2945" s="16">
        <v>7.1319999999999997</v>
      </c>
      <c r="P2945" s="124">
        <f t="shared" si="136"/>
        <v>0.50168823860438938</v>
      </c>
      <c r="Q2945" s="16">
        <v>730.80799999999999</v>
      </c>
    </row>
    <row r="2946" spans="1:17" x14ac:dyDescent="0.2">
      <c r="A2946" s="39">
        <f t="shared" si="135"/>
        <v>44991</v>
      </c>
      <c r="B2946" s="16">
        <v>1.016</v>
      </c>
      <c r="C2946" s="16">
        <v>89.466999999999999</v>
      </c>
      <c r="D2946" s="16">
        <v>24.015999999999998</v>
      </c>
      <c r="E2946" s="16">
        <v>21.98</v>
      </c>
      <c r="F2946" s="16">
        <v>29.03</v>
      </c>
      <c r="G2946" s="16">
        <v>3.492</v>
      </c>
      <c r="H2946" s="16">
        <v>10.98</v>
      </c>
      <c r="I2946" s="16">
        <v>353.45400000000001</v>
      </c>
      <c r="J2946" s="38">
        <v>3.496</v>
      </c>
      <c r="K2946" s="16">
        <v>15.1</v>
      </c>
      <c r="L2946" s="16">
        <v>25.318999999999999</v>
      </c>
      <c r="M2946" s="120">
        <v>31.342734232642446</v>
      </c>
      <c r="N2946" s="38">
        <f t="shared" si="137"/>
        <v>2.0756777637511554</v>
      </c>
      <c r="O2946" s="16">
        <v>8.5760000000000005</v>
      </c>
      <c r="P2946" s="124">
        <f t="shared" si="136"/>
        <v>0.5679470198675497</v>
      </c>
      <c r="Q2946" s="16">
        <v>731.05</v>
      </c>
    </row>
    <row r="2947" spans="1:17" x14ac:dyDescent="0.2">
      <c r="A2947" s="39">
        <f t="shared" ref="A2947:A3010" si="138">A2946+1</f>
        <v>44992</v>
      </c>
      <c r="B2947" s="16">
        <v>0.38100000000000001</v>
      </c>
      <c r="C2947" s="16">
        <v>86.262</v>
      </c>
      <c r="D2947" s="16">
        <v>24.181000000000001</v>
      </c>
      <c r="E2947" s="16">
        <v>22.33</v>
      </c>
      <c r="F2947" s="16">
        <v>28.18</v>
      </c>
      <c r="G2947" s="16">
        <v>2.7869999999999999</v>
      </c>
      <c r="H2947" s="16">
        <v>9.0399999999999991</v>
      </c>
      <c r="I2947" s="16">
        <v>19.196000000000002</v>
      </c>
      <c r="J2947" s="38">
        <v>2.9430000000000001</v>
      </c>
      <c r="K2947" s="16">
        <v>11.641</v>
      </c>
      <c r="L2947" s="16">
        <v>25.440999999999999</v>
      </c>
      <c r="M2947" s="120">
        <v>24.245835734534175</v>
      </c>
      <c r="N2947" s="38">
        <f t="shared" si="137"/>
        <v>2.0827966441486279</v>
      </c>
      <c r="O2947" s="16">
        <v>6.468</v>
      </c>
      <c r="P2947" s="124">
        <f t="shared" ref="P2947:P3010" si="139">O2947/K2947</f>
        <v>0.55562236921226693</v>
      </c>
      <c r="Q2947" s="16">
        <v>731.08799999999997</v>
      </c>
    </row>
    <row r="2948" spans="1:17" x14ac:dyDescent="0.2">
      <c r="A2948" s="39">
        <f t="shared" si="138"/>
        <v>44993</v>
      </c>
      <c r="B2948" s="16">
        <v>0.127</v>
      </c>
      <c r="C2948" s="16">
        <v>80.912000000000006</v>
      </c>
      <c r="D2948" s="16">
        <v>23.806000000000001</v>
      </c>
      <c r="E2948" s="16">
        <v>21.78</v>
      </c>
      <c r="F2948" s="16">
        <v>27.98</v>
      </c>
      <c r="G2948" s="16">
        <v>3.4820000000000002</v>
      </c>
      <c r="H2948" s="16">
        <v>9.6999999999999993</v>
      </c>
      <c r="I2948" s="16">
        <v>0.155</v>
      </c>
      <c r="J2948" s="38">
        <v>4.6260000000000003</v>
      </c>
      <c r="K2948" s="16">
        <v>18.219000000000001</v>
      </c>
      <c r="L2948" s="16">
        <v>25.707999999999998</v>
      </c>
      <c r="M2948" s="120">
        <v>37.148470676261674</v>
      </c>
      <c r="N2948" s="38">
        <f t="shared" si="137"/>
        <v>2.038996140087912</v>
      </c>
      <c r="O2948" s="16">
        <v>8.7569999999999997</v>
      </c>
      <c r="P2948" s="124">
        <f t="shared" si="139"/>
        <v>0.48065206652395848</v>
      </c>
      <c r="Q2948" s="16">
        <v>731.99199999999996</v>
      </c>
    </row>
    <row r="2949" spans="1:17" x14ac:dyDescent="0.2">
      <c r="A2949" s="39">
        <f t="shared" si="138"/>
        <v>44994</v>
      </c>
      <c r="B2949" s="16">
        <v>0</v>
      </c>
      <c r="C2949" s="16">
        <v>79.542000000000002</v>
      </c>
      <c r="D2949" s="16">
        <v>23.902999999999999</v>
      </c>
      <c r="E2949" s="16">
        <v>21.54</v>
      </c>
      <c r="F2949" s="16">
        <v>29.27</v>
      </c>
      <c r="G2949" s="16">
        <v>3.7469999999999999</v>
      </c>
      <c r="H2949" s="16">
        <v>8.68</v>
      </c>
      <c r="I2949" s="16">
        <v>352.6</v>
      </c>
      <c r="J2949" s="38">
        <v>5.5490000000000004</v>
      </c>
      <c r="K2949" s="16">
        <v>23.123000000000001</v>
      </c>
      <c r="L2949" s="16">
        <v>25.789000000000001</v>
      </c>
      <c r="M2949" s="120">
        <v>46.752093256736821</v>
      </c>
      <c r="N2949" s="38">
        <f t="shared" si="137"/>
        <v>2.0218870067351475</v>
      </c>
      <c r="O2949" s="16">
        <v>11.590999999999999</v>
      </c>
      <c r="P2949" s="124">
        <f t="shared" si="139"/>
        <v>0.50127578601392553</v>
      </c>
      <c r="Q2949" s="16">
        <v>732.30399999999997</v>
      </c>
    </row>
    <row r="2950" spans="1:17" x14ac:dyDescent="0.2">
      <c r="A2950" s="39">
        <f t="shared" si="138"/>
        <v>44995</v>
      </c>
      <c r="B2950" s="16">
        <v>0</v>
      </c>
      <c r="C2950" s="16">
        <v>80.406999999999996</v>
      </c>
      <c r="D2950" s="16">
        <v>24.082000000000001</v>
      </c>
      <c r="E2950" s="16">
        <v>21.27</v>
      </c>
      <c r="F2950" s="16">
        <v>28.43</v>
      </c>
      <c r="G2950" s="16">
        <v>3.12</v>
      </c>
      <c r="H2950" s="16">
        <v>9.41</v>
      </c>
      <c r="I2950" s="16">
        <v>359.137</v>
      </c>
      <c r="J2950" s="38">
        <v>5.2119999999999997</v>
      </c>
      <c r="K2950" s="16">
        <v>22.436</v>
      </c>
      <c r="L2950" s="16">
        <v>25.79</v>
      </c>
      <c r="M2950" s="120">
        <v>45.419545587680041</v>
      </c>
      <c r="N2950" s="38">
        <f t="shared" si="137"/>
        <v>2.0244047774861849</v>
      </c>
      <c r="O2950" s="16">
        <v>11.363</v>
      </c>
      <c r="P2950" s="124">
        <f t="shared" si="139"/>
        <v>0.50646282759850236</v>
      </c>
      <c r="Q2950" s="16">
        <v>732.05799999999999</v>
      </c>
    </row>
    <row r="2951" spans="1:17" x14ac:dyDescent="0.2">
      <c r="A2951" s="39">
        <f t="shared" si="138"/>
        <v>44996</v>
      </c>
      <c r="B2951" s="16">
        <v>14.097000000000001</v>
      </c>
      <c r="C2951" s="16">
        <v>84.692999999999998</v>
      </c>
      <c r="D2951" s="16">
        <v>23.888999999999999</v>
      </c>
      <c r="E2951" s="16">
        <v>21.61</v>
      </c>
      <c r="F2951" s="16">
        <v>29.81</v>
      </c>
      <c r="G2951" s="16">
        <v>2.581</v>
      </c>
      <c r="H2951" s="16">
        <v>6.39</v>
      </c>
      <c r="I2951" s="16">
        <v>44.34</v>
      </c>
      <c r="J2951" s="38">
        <v>3.9510000000000001</v>
      </c>
      <c r="K2951" s="16">
        <v>16.802</v>
      </c>
      <c r="L2951" s="16">
        <v>25.792000000000002</v>
      </c>
      <c r="M2951" s="120">
        <v>34.644943395020071</v>
      </c>
      <c r="N2951" s="38">
        <f t="shared" si="137"/>
        <v>2.0619535409487009</v>
      </c>
      <c r="O2951" s="16">
        <v>9.0549999999999997</v>
      </c>
      <c r="P2951" s="124">
        <f t="shared" si="139"/>
        <v>0.53892393762647306</v>
      </c>
      <c r="Q2951" s="16">
        <v>731.92899999999997</v>
      </c>
    </row>
    <row r="2952" spans="1:17" x14ac:dyDescent="0.2">
      <c r="A2952" s="39">
        <f t="shared" si="138"/>
        <v>44997</v>
      </c>
      <c r="B2952" s="16">
        <v>1.524</v>
      </c>
      <c r="C2952" s="16">
        <v>90.801000000000002</v>
      </c>
      <c r="D2952" s="16">
        <v>23.771000000000001</v>
      </c>
      <c r="E2952" s="16">
        <v>21.06</v>
      </c>
      <c r="F2952" s="16">
        <v>29.61</v>
      </c>
      <c r="G2952" s="16">
        <v>2.5720000000000001</v>
      </c>
      <c r="H2952" s="16">
        <v>8.6199999999999992</v>
      </c>
      <c r="I2952" s="16">
        <v>46.222999999999999</v>
      </c>
      <c r="J2952" s="38">
        <v>3.8919999999999999</v>
      </c>
      <c r="K2952" s="16">
        <v>17.841000000000001</v>
      </c>
      <c r="L2952" s="16">
        <v>25.72</v>
      </c>
      <c r="M2952" s="120">
        <v>37.144669074923513</v>
      </c>
      <c r="N2952" s="38">
        <f t="shared" si="137"/>
        <v>2.0819835813532599</v>
      </c>
      <c r="O2952" s="16">
        <v>10.441000000000001</v>
      </c>
      <c r="P2952" s="124">
        <f t="shared" si="139"/>
        <v>0.58522504343926907</v>
      </c>
      <c r="Q2952" s="16">
        <v>731.95</v>
      </c>
    </row>
    <row r="2953" spans="1:17" x14ac:dyDescent="0.2">
      <c r="A2953" s="39">
        <f t="shared" si="138"/>
        <v>44998</v>
      </c>
      <c r="B2953" s="16">
        <v>0</v>
      </c>
      <c r="C2953" s="16">
        <v>84.159000000000006</v>
      </c>
      <c r="D2953" s="16">
        <v>24.923999999999999</v>
      </c>
      <c r="E2953" s="16">
        <v>21.62</v>
      </c>
      <c r="F2953" s="16">
        <v>29.74</v>
      </c>
      <c r="G2953" s="16">
        <v>2.492</v>
      </c>
      <c r="H2953" s="16">
        <v>7.55</v>
      </c>
      <c r="I2953" s="16">
        <v>111.77200000000001</v>
      </c>
      <c r="J2953" s="38">
        <v>4.2590000000000003</v>
      </c>
      <c r="K2953" s="16">
        <v>18.497</v>
      </c>
      <c r="L2953" s="16">
        <v>25.78</v>
      </c>
      <c r="M2953" s="120">
        <v>38.428746326918706</v>
      </c>
      <c r="N2953" s="38">
        <f t="shared" si="137"/>
        <v>2.0775664338497437</v>
      </c>
      <c r="O2953" s="16">
        <v>9.43</v>
      </c>
      <c r="P2953" s="124">
        <f t="shared" si="139"/>
        <v>0.50981240201113698</v>
      </c>
      <c r="Q2953" s="16">
        <v>732.23299999999995</v>
      </c>
    </row>
    <row r="2954" spans="1:17" x14ac:dyDescent="0.2">
      <c r="A2954" s="39">
        <f t="shared" si="138"/>
        <v>44999</v>
      </c>
      <c r="B2954" s="16">
        <v>0</v>
      </c>
      <c r="C2954" s="16">
        <v>86.652000000000001</v>
      </c>
      <c r="D2954" s="16">
        <v>24.969000000000001</v>
      </c>
      <c r="E2954" s="16">
        <v>22.5</v>
      </c>
      <c r="F2954" s="16">
        <v>32.049999999999997</v>
      </c>
      <c r="G2954" s="16">
        <v>2.8690000000000002</v>
      </c>
      <c r="H2954" s="16">
        <v>8.43</v>
      </c>
      <c r="I2954" s="16">
        <v>44.405999999999999</v>
      </c>
      <c r="J2954" s="38">
        <v>4.4000000000000004</v>
      </c>
      <c r="K2954" s="16">
        <v>18.358000000000001</v>
      </c>
      <c r="L2954" s="16">
        <v>25.757999999999999</v>
      </c>
      <c r="M2954" s="120">
        <v>38.052042194318851</v>
      </c>
      <c r="N2954" s="38">
        <f t="shared" si="137"/>
        <v>2.0727771104869186</v>
      </c>
      <c r="O2954" s="16">
        <v>9.3629999999999995</v>
      </c>
      <c r="P2954" s="124">
        <f t="shared" si="139"/>
        <v>0.51002287830918391</v>
      </c>
      <c r="Q2954" s="16">
        <v>732.221</v>
      </c>
    </row>
    <row r="2955" spans="1:17" x14ac:dyDescent="0.2">
      <c r="A2955" s="39">
        <f t="shared" si="138"/>
        <v>45000</v>
      </c>
      <c r="B2955" s="16">
        <v>0</v>
      </c>
      <c r="C2955" s="16">
        <v>84.344999999999999</v>
      </c>
      <c r="D2955" s="16">
        <v>24.995000000000001</v>
      </c>
      <c r="E2955" s="16">
        <v>22.49</v>
      </c>
      <c r="F2955" s="16">
        <v>30.25</v>
      </c>
      <c r="G2955" s="16">
        <v>2.637</v>
      </c>
      <c r="H2955" s="16">
        <v>10.27</v>
      </c>
      <c r="I2955" s="16">
        <v>334.22800000000001</v>
      </c>
      <c r="J2955" s="38">
        <v>5.0810000000000004</v>
      </c>
      <c r="K2955" s="16">
        <v>21.725000000000001</v>
      </c>
      <c r="L2955" s="16">
        <v>25.849</v>
      </c>
      <c r="M2955" s="120">
        <v>44.581119692554132</v>
      </c>
      <c r="N2955" s="38">
        <f t="shared" ref="N2955:N3018" si="140">M2955/K2955</f>
        <v>2.0520653483339069</v>
      </c>
      <c r="O2955" s="16">
        <v>12.305</v>
      </c>
      <c r="P2955" s="124">
        <f t="shared" si="139"/>
        <v>0.56639815880322208</v>
      </c>
      <c r="Q2955" s="16">
        <v>731.96299999999997</v>
      </c>
    </row>
    <row r="2956" spans="1:17" x14ac:dyDescent="0.2">
      <c r="A2956" s="39">
        <f t="shared" si="138"/>
        <v>45001</v>
      </c>
      <c r="B2956" s="16">
        <v>0</v>
      </c>
      <c r="C2956" s="16">
        <v>85.620999999999995</v>
      </c>
      <c r="D2956" s="16">
        <v>24.731000000000002</v>
      </c>
      <c r="E2956" s="16">
        <v>22.4</v>
      </c>
      <c r="F2956" s="16">
        <v>29.2</v>
      </c>
      <c r="G2956" s="16">
        <v>3.6680000000000001</v>
      </c>
      <c r="H2956" s="16">
        <v>10.62</v>
      </c>
      <c r="I2956" s="16">
        <v>344.35500000000002</v>
      </c>
      <c r="J2956" s="38">
        <v>5.5940000000000003</v>
      </c>
      <c r="K2956" s="16">
        <v>24.661999999999999</v>
      </c>
      <c r="L2956" s="16">
        <v>25.901</v>
      </c>
      <c r="M2956" s="120">
        <v>49.85152154773558</v>
      </c>
      <c r="N2956" s="38">
        <f t="shared" si="140"/>
        <v>2.0213900554592321</v>
      </c>
      <c r="O2956" s="16">
        <v>13.484</v>
      </c>
      <c r="P2956" s="124">
        <f t="shared" si="139"/>
        <v>0.54675208823290899</v>
      </c>
      <c r="Q2956" s="16">
        <v>731.95399999999995</v>
      </c>
    </row>
    <row r="2957" spans="1:17" x14ac:dyDescent="0.2">
      <c r="A2957" s="39">
        <f t="shared" si="138"/>
        <v>45002</v>
      </c>
      <c r="B2957" s="16">
        <v>0</v>
      </c>
      <c r="C2957" s="16">
        <v>78.650000000000006</v>
      </c>
      <c r="D2957" s="16">
        <v>25.251000000000001</v>
      </c>
      <c r="E2957" s="16">
        <v>21.78</v>
      </c>
      <c r="F2957" s="16">
        <v>31.61</v>
      </c>
      <c r="G2957" s="16">
        <v>3.2589999999999999</v>
      </c>
      <c r="H2957" s="16">
        <v>8.7799999999999994</v>
      </c>
      <c r="I2957" s="16">
        <v>16.838000000000001</v>
      </c>
      <c r="J2957" s="38">
        <v>5.9909999999999997</v>
      </c>
      <c r="K2957" s="16">
        <v>24.465</v>
      </c>
      <c r="L2957" s="16">
        <v>26.038</v>
      </c>
      <c r="M2957" s="120">
        <v>49.099150082900827</v>
      </c>
      <c r="N2957" s="38">
        <f t="shared" si="140"/>
        <v>2.0069139621050818</v>
      </c>
      <c r="O2957" s="16">
        <v>12.159000000000001</v>
      </c>
      <c r="P2957" s="124">
        <f t="shared" si="139"/>
        <v>0.49699570815450644</v>
      </c>
      <c r="Q2957" s="16">
        <v>731.67499999999995</v>
      </c>
    </row>
    <row r="2958" spans="1:17" x14ac:dyDescent="0.2">
      <c r="A2958" s="39">
        <f t="shared" si="138"/>
        <v>45003</v>
      </c>
      <c r="B2958" s="16">
        <v>0</v>
      </c>
      <c r="C2958" s="16">
        <v>84.683000000000007</v>
      </c>
      <c r="D2958" s="16">
        <v>24.469000000000001</v>
      </c>
      <c r="E2958" s="16">
        <v>21.64</v>
      </c>
      <c r="F2958" s="16">
        <v>29.27</v>
      </c>
      <c r="G2958" s="16">
        <v>3.2480000000000002</v>
      </c>
      <c r="H2958" s="16">
        <v>10.56</v>
      </c>
      <c r="I2958" s="16">
        <v>345.65499999999997</v>
      </c>
      <c r="J2958" s="38">
        <v>4.931</v>
      </c>
      <c r="K2958" s="16">
        <v>21.672000000000001</v>
      </c>
      <c r="L2958" s="16">
        <v>26.042000000000002</v>
      </c>
      <c r="M2958" s="120">
        <v>43.749951399982891</v>
      </c>
      <c r="N2958" s="38">
        <f t="shared" si="140"/>
        <v>2.0187316076034927</v>
      </c>
      <c r="O2958" s="16">
        <v>11.092000000000001</v>
      </c>
      <c r="P2958" s="124">
        <f t="shared" si="139"/>
        <v>0.51181247692875598</v>
      </c>
      <c r="Q2958" s="16">
        <v>731.81299999999999</v>
      </c>
    </row>
    <row r="2959" spans="1:17" x14ac:dyDescent="0.2">
      <c r="A2959" s="39">
        <f t="shared" si="138"/>
        <v>45004</v>
      </c>
      <c r="B2959" s="16">
        <v>0</v>
      </c>
      <c r="C2959" s="16">
        <v>84.171000000000006</v>
      </c>
      <c r="D2959" s="16">
        <v>24.748000000000001</v>
      </c>
      <c r="E2959" s="16">
        <v>22.62</v>
      </c>
      <c r="F2959" s="16">
        <v>29.18</v>
      </c>
      <c r="G2959" s="16">
        <v>3.887</v>
      </c>
      <c r="H2959" s="16">
        <v>9.5500000000000007</v>
      </c>
      <c r="I2959" s="16">
        <v>348.22300000000001</v>
      </c>
      <c r="J2959" s="38">
        <v>4.9829999999999997</v>
      </c>
      <c r="K2959" s="16">
        <v>20.654</v>
      </c>
      <c r="L2959" s="16">
        <v>26.151</v>
      </c>
      <c r="M2959" s="120">
        <v>42.150254836889701</v>
      </c>
      <c r="N2959" s="38">
        <f t="shared" si="140"/>
        <v>2.0407792600411399</v>
      </c>
      <c r="O2959" s="16">
        <v>11.715999999999999</v>
      </c>
      <c r="P2959" s="124">
        <f t="shared" si="139"/>
        <v>0.56725089571027398</v>
      </c>
      <c r="Q2959" s="16">
        <v>731.99599999999998</v>
      </c>
    </row>
    <row r="2960" spans="1:17" x14ac:dyDescent="0.2">
      <c r="A2960" s="39">
        <f t="shared" si="138"/>
        <v>45005</v>
      </c>
      <c r="B2960" s="16">
        <v>0</v>
      </c>
      <c r="C2960" s="16">
        <v>84.088999999999999</v>
      </c>
      <c r="D2960" s="16">
        <v>24.849</v>
      </c>
      <c r="E2960" s="16">
        <v>22.44</v>
      </c>
      <c r="F2960" s="16">
        <v>29.68</v>
      </c>
      <c r="G2960" s="16">
        <v>3.762</v>
      </c>
      <c r="H2960" s="16">
        <v>10.41</v>
      </c>
      <c r="I2960" s="16">
        <v>352.06099999999998</v>
      </c>
      <c r="J2960" s="38">
        <v>4.8099999999999996</v>
      </c>
      <c r="K2960" s="16">
        <v>19.882000000000001</v>
      </c>
      <c r="L2960" s="16">
        <v>26.105</v>
      </c>
      <c r="M2960" s="120">
        <v>40.505543857951437</v>
      </c>
      <c r="N2960" s="38">
        <f t="shared" si="140"/>
        <v>2.0372972466528232</v>
      </c>
      <c r="O2960" s="16">
        <v>10.301</v>
      </c>
      <c r="P2960" s="124">
        <f t="shared" si="139"/>
        <v>0.5181068302987627</v>
      </c>
      <c r="Q2960" s="16">
        <v>732.1</v>
      </c>
    </row>
    <row r="2961" spans="1:17" x14ac:dyDescent="0.2">
      <c r="A2961" s="39">
        <f t="shared" si="138"/>
        <v>45006</v>
      </c>
      <c r="B2961" s="16">
        <v>0</v>
      </c>
      <c r="C2961" s="16">
        <v>81.986000000000004</v>
      </c>
      <c r="D2961" s="16">
        <v>24.716999999999999</v>
      </c>
      <c r="E2961" s="16">
        <v>21.81</v>
      </c>
      <c r="F2961" s="16">
        <v>29.6</v>
      </c>
      <c r="G2961" s="16">
        <v>4.0060000000000002</v>
      </c>
      <c r="H2961" s="16">
        <v>9.8800000000000008</v>
      </c>
      <c r="I2961" s="16">
        <v>1.4350000000000001</v>
      </c>
      <c r="J2961" s="38">
        <v>4.87</v>
      </c>
      <c r="K2961" s="16">
        <v>19.800999999999998</v>
      </c>
      <c r="L2961" s="16">
        <v>26.157</v>
      </c>
      <c r="M2961" s="120">
        <v>40.191220547309626</v>
      </c>
      <c r="N2961" s="38">
        <f t="shared" si="140"/>
        <v>2.0297571106161119</v>
      </c>
      <c r="O2961" s="16">
        <v>9.7650000000000006</v>
      </c>
      <c r="P2961" s="124">
        <f t="shared" si="139"/>
        <v>0.49315691126710781</v>
      </c>
      <c r="Q2961" s="16">
        <v>731.62099999999998</v>
      </c>
    </row>
    <row r="2962" spans="1:17" x14ac:dyDescent="0.2">
      <c r="A2962" s="39">
        <f t="shared" si="138"/>
        <v>45007</v>
      </c>
      <c r="B2962" s="16">
        <v>0</v>
      </c>
      <c r="C2962" s="16">
        <v>78.355999999999995</v>
      </c>
      <c r="D2962" s="16">
        <v>24.925999999999998</v>
      </c>
      <c r="E2962" s="16">
        <v>22.4</v>
      </c>
      <c r="F2962" s="16">
        <v>30.76</v>
      </c>
      <c r="G2962" s="16">
        <v>4.3380000000000001</v>
      </c>
      <c r="H2962" s="16">
        <v>13.25</v>
      </c>
      <c r="I2962" s="16">
        <v>9.65</v>
      </c>
      <c r="J2962" s="38">
        <v>6.069</v>
      </c>
      <c r="K2962" s="16">
        <v>22.850999999999999</v>
      </c>
      <c r="L2962" s="16">
        <v>26.36</v>
      </c>
      <c r="M2962" s="120">
        <v>46.107117029705194</v>
      </c>
      <c r="N2962" s="38">
        <f t="shared" si="140"/>
        <v>2.0177286346201564</v>
      </c>
      <c r="O2962" s="16">
        <v>11.784000000000001</v>
      </c>
      <c r="P2962" s="124">
        <f t="shared" si="139"/>
        <v>0.51568859130891431</v>
      </c>
      <c r="Q2962" s="16">
        <v>731.42499999999995</v>
      </c>
    </row>
    <row r="2963" spans="1:17" x14ac:dyDescent="0.2">
      <c r="A2963" s="39">
        <f t="shared" si="138"/>
        <v>45008</v>
      </c>
      <c r="B2963" s="16">
        <v>0</v>
      </c>
      <c r="C2963" s="16">
        <v>83.74</v>
      </c>
      <c r="D2963" s="16">
        <v>23.937999999999999</v>
      </c>
      <c r="E2963" s="16">
        <v>22.11</v>
      </c>
      <c r="F2963" s="16">
        <v>28.31</v>
      </c>
      <c r="G2963" s="16">
        <v>4.47</v>
      </c>
      <c r="H2963" s="16">
        <v>11.19</v>
      </c>
      <c r="I2963" s="16">
        <v>352.30599999999998</v>
      </c>
      <c r="J2963" s="38">
        <v>3.8330000000000002</v>
      </c>
      <c r="K2963" s="16">
        <v>14.694000000000001</v>
      </c>
      <c r="L2963" s="16">
        <v>26.335999999999999</v>
      </c>
      <c r="M2963" s="120">
        <v>30.13399780716723</v>
      </c>
      <c r="N2963" s="38">
        <f t="shared" si="140"/>
        <v>2.0507688721360573</v>
      </c>
      <c r="O2963" s="16">
        <v>6.593</v>
      </c>
      <c r="P2963" s="124">
        <f t="shared" si="139"/>
        <v>0.4486865387232884</v>
      </c>
      <c r="Q2963" s="16">
        <v>731.875</v>
      </c>
    </row>
    <row r="2964" spans="1:17" x14ac:dyDescent="0.2">
      <c r="A2964" s="39">
        <f t="shared" si="138"/>
        <v>45009</v>
      </c>
      <c r="B2964" s="16">
        <v>0</v>
      </c>
      <c r="C2964" s="16">
        <v>88.001000000000005</v>
      </c>
      <c r="D2964" s="16">
        <v>24.114000000000001</v>
      </c>
      <c r="E2964" s="16">
        <v>22.06</v>
      </c>
      <c r="F2964" s="16">
        <v>28.29</v>
      </c>
      <c r="G2964" s="16">
        <v>4.5010000000000003</v>
      </c>
      <c r="H2964" s="16">
        <v>11.98</v>
      </c>
      <c r="I2964" s="16">
        <v>345.40199999999999</v>
      </c>
      <c r="J2964" s="38">
        <v>4.5149999999999997</v>
      </c>
      <c r="K2964" s="16">
        <v>19.366</v>
      </c>
      <c r="L2964" s="16">
        <v>26.26</v>
      </c>
      <c r="M2964" s="120">
        <v>39.300868233905611</v>
      </c>
      <c r="N2964" s="38">
        <f t="shared" si="140"/>
        <v>2.0293745860738208</v>
      </c>
      <c r="O2964" s="16">
        <v>10.555999999999999</v>
      </c>
      <c r="P2964" s="124">
        <f t="shared" si="139"/>
        <v>0.54507900444077251</v>
      </c>
      <c r="Q2964" s="16">
        <v>731.42100000000005</v>
      </c>
    </row>
    <row r="2965" spans="1:17" x14ac:dyDescent="0.2">
      <c r="A2965" s="39">
        <f t="shared" si="138"/>
        <v>45010</v>
      </c>
      <c r="B2965" s="16">
        <v>0</v>
      </c>
      <c r="C2965" s="16">
        <v>85.275999999999996</v>
      </c>
      <c r="D2965" s="16">
        <v>24.855</v>
      </c>
      <c r="E2965" s="16">
        <v>22.36</v>
      </c>
      <c r="F2965" s="16">
        <v>30.56</v>
      </c>
      <c r="G2965" s="16">
        <v>2.6070000000000002</v>
      </c>
      <c r="H2965" s="16">
        <v>7.57</v>
      </c>
      <c r="I2965" s="16">
        <v>356.697</v>
      </c>
      <c r="J2965" s="38">
        <v>4.1280000000000001</v>
      </c>
      <c r="K2965" s="16">
        <v>17.27</v>
      </c>
      <c r="L2965" s="16">
        <v>26.257000000000001</v>
      </c>
      <c r="M2965" s="120">
        <v>35.143817170623642</v>
      </c>
      <c r="N2965" s="38">
        <f t="shared" si="140"/>
        <v>2.0349633567240093</v>
      </c>
      <c r="O2965" s="16">
        <v>8.6</v>
      </c>
      <c r="P2965" s="124">
        <f t="shared" si="139"/>
        <v>0.49797336421540245</v>
      </c>
      <c r="Q2965" s="16">
        <v>730.83799999999997</v>
      </c>
    </row>
    <row r="2966" spans="1:17" x14ac:dyDescent="0.2">
      <c r="A2966" s="39">
        <f t="shared" si="138"/>
        <v>45011</v>
      </c>
      <c r="B2966" s="16">
        <v>0</v>
      </c>
      <c r="C2966" s="16">
        <v>82.337000000000003</v>
      </c>
      <c r="D2966" s="16">
        <v>25.603999999999999</v>
      </c>
      <c r="E2966" s="16">
        <v>22.51</v>
      </c>
      <c r="F2966" s="16">
        <v>32.090000000000003</v>
      </c>
      <c r="G2966" s="16">
        <v>3.1230000000000002</v>
      </c>
      <c r="H2966" s="16">
        <v>9.7799999999999994</v>
      </c>
      <c r="I2966" s="16">
        <v>8.9079999999999995</v>
      </c>
      <c r="J2966" s="38">
        <v>5.6609999999999996</v>
      </c>
      <c r="K2966" s="16">
        <v>22.582999999999998</v>
      </c>
      <c r="L2966" s="16">
        <v>26.300999999999998</v>
      </c>
      <c r="M2966" s="120">
        <v>46.084221021645796</v>
      </c>
      <c r="N2966" s="38">
        <f t="shared" si="140"/>
        <v>2.0406598335759552</v>
      </c>
      <c r="O2966" s="16">
        <v>11.768000000000001</v>
      </c>
      <c r="P2966" s="124">
        <f t="shared" si="139"/>
        <v>0.52109994243457469</v>
      </c>
      <c r="Q2966" s="16">
        <v>730.58799999999997</v>
      </c>
    </row>
    <row r="2967" spans="1:17" x14ac:dyDescent="0.2">
      <c r="A2967" s="39">
        <f t="shared" si="138"/>
        <v>45012</v>
      </c>
      <c r="B2967" s="16">
        <v>0</v>
      </c>
      <c r="C2967" s="16">
        <v>83.84</v>
      </c>
      <c r="D2967" s="16">
        <v>25.105</v>
      </c>
      <c r="E2967" s="16">
        <v>22.49</v>
      </c>
      <c r="F2967" s="16">
        <v>30.81</v>
      </c>
      <c r="G2967" s="16">
        <v>3.3639999999999999</v>
      </c>
      <c r="H2967" s="16">
        <v>8.9</v>
      </c>
      <c r="I2967" s="16">
        <v>15.327999999999999</v>
      </c>
      <c r="J2967" s="38">
        <v>3.6989999999999998</v>
      </c>
      <c r="K2967" s="16">
        <v>13.561</v>
      </c>
      <c r="L2967" s="16">
        <v>26.34</v>
      </c>
      <c r="M2967" s="120">
        <v>27.863664208009798</v>
      </c>
      <c r="N2967" s="38">
        <f t="shared" si="140"/>
        <v>2.054690967333515</v>
      </c>
      <c r="O2967" s="16">
        <v>6.194</v>
      </c>
      <c r="P2967" s="124">
        <f t="shared" si="139"/>
        <v>0.45675097706658802</v>
      </c>
      <c r="Q2967" s="16">
        <v>730.72500000000002</v>
      </c>
    </row>
    <row r="2968" spans="1:17" x14ac:dyDescent="0.2">
      <c r="A2968" s="39">
        <f t="shared" si="138"/>
        <v>45013</v>
      </c>
      <c r="B2968" s="16">
        <v>0</v>
      </c>
      <c r="C2968" s="16">
        <v>79.367999999999995</v>
      </c>
      <c r="D2968" s="16">
        <v>25.183</v>
      </c>
      <c r="E2968" s="16">
        <v>22.26</v>
      </c>
      <c r="F2968" s="16">
        <v>30.35</v>
      </c>
      <c r="G2968" s="16">
        <v>3.706</v>
      </c>
      <c r="H2968" s="16">
        <v>10.41</v>
      </c>
      <c r="I2968" s="16">
        <v>9.4090000000000007</v>
      </c>
      <c r="J2968" s="38">
        <v>5.0019999999999998</v>
      </c>
      <c r="K2968" s="16">
        <v>18.655000000000001</v>
      </c>
      <c r="L2968" s="16">
        <v>26.414999999999999</v>
      </c>
      <c r="M2968" s="120">
        <v>37.735386082855896</v>
      </c>
      <c r="N2968" s="38">
        <f t="shared" si="140"/>
        <v>2.0228027918979303</v>
      </c>
      <c r="O2968" s="16">
        <v>9.34</v>
      </c>
      <c r="P2968" s="124">
        <f t="shared" si="139"/>
        <v>0.5006700616456714</v>
      </c>
      <c r="Q2968" s="16">
        <v>730.86300000000006</v>
      </c>
    </row>
    <row r="2969" spans="1:17" x14ac:dyDescent="0.2">
      <c r="A2969" s="39">
        <f t="shared" si="138"/>
        <v>45014</v>
      </c>
      <c r="B2969" s="16">
        <v>2.286</v>
      </c>
      <c r="C2969" s="16">
        <v>85.852000000000004</v>
      </c>
      <c r="D2969" s="16">
        <v>23.754999999999999</v>
      </c>
      <c r="E2969" s="16">
        <v>22.11</v>
      </c>
      <c r="F2969" s="16">
        <v>28.85</v>
      </c>
      <c r="G2969" s="16">
        <v>4.8499999999999996</v>
      </c>
      <c r="H2969" s="16">
        <v>12.43</v>
      </c>
      <c r="I2969" s="16">
        <v>355.464</v>
      </c>
      <c r="J2969" s="38">
        <v>4.548</v>
      </c>
      <c r="K2969" s="16">
        <v>19.36</v>
      </c>
      <c r="L2969" s="16">
        <v>26.478999999999999</v>
      </c>
      <c r="M2969" s="120">
        <v>39.602317940015915</v>
      </c>
      <c r="N2969" s="38">
        <f t="shared" si="140"/>
        <v>2.0455742737611526</v>
      </c>
      <c r="O2969" s="16">
        <v>10.179</v>
      </c>
      <c r="P2969" s="124">
        <f t="shared" si="139"/>
        <v>0.52577479338842981</v>
      </c>
      <c r="Q2969" s="16">
        <v>731.04600000000005</v>
      </c>
    </row>
    <row r="2970" spans="1:17" x14ac:dyDescent="0.2">
      <c r="A2970" s="39">
        <f t="shared" si="138"/>
        <v>45015</v>
      </c>
      <c r="B2970" s="16">
        <v>2.54</v>
      </c>
      <c r="C2970" s="16">
        <v>89.828999999999994</v>
      </c>
      <c r="D2970" s="16">
        <v>23.111999999999998</v>
      </c>
      <c r="E2970" s="16">
        <v>21.99</v>
      </c>
      <c r="F2970" s="16">
        <v>26.44</v>
      </c>
      <c r="G2970" s="16">
        <v>3.7120000000000002</v>
      </c>
      <c r="H2970" s="16">
        <v>10.7</v>
      </c>
      <c r="I2970" s="16">
        <v>1.264</v>
      </c>
      <c r="J2970" s="38">
        <v>2.0670000000000002</v>
      </c>
      <c r="K2970" s="16">
        <v>8.2189999999999994</v>
      </c>
      <c r="L2970" s="16">
        <v>26.443999999999999</v>
      </c>
      <c r="M2970" s="120">
        <v>17.958591921424357</v>
      </c>
      <c r="N2970" s="38">
        <f t="shared" si="140"/>
        <v>2.1850093589760746</v>
      </c>
      <c r="O2970" s="16">
        <v>3.7120000000000002</v>
      </c>
      <c r="P2970" s="124">
        <f t="shared" si="139"/>
        <v>0.45163645212312942</v>
      </c>
      <c r="Q2970" s="16">
        <v>731.17499999999995</v>
      </c>
    </row>
    <row r="2971" spans="1:17" x14ac:dyDescent="0.2">
      <c r="A2971" s="39">
        <f t="shared" si="138"/>
        <v>45016</v>
      </c>
      <c r="B2971" s="16">
        <v>0</v>
      </c>
      <c r="C2971" s="16">
        <v>80.481999999999999</v>
      </c>
      <c r="D2971" s="16">
        <v>24.702000000000002</v>
      </c>
      <c r="E2971" s="16">
        <v>22.02</v>
      </c>
      <c r="F2971" s="16">
        <v>30.69</v>
      </c>
      <c r="G2971" s="16">
        <v>3.5760000000000001</v>
      </c>
      <c r="H2971" s="16">
        <v>12.37</v>
      </c>
      <c r="I2971" s="16">
        <v>10.177</v>
      </c>
      <c r="J2971" s="38">
        <v>4.758</v>
      </c>
      <c r="K2971" s="16">
        <v>17.847999999999999</v>
      </c>
      <c r="L2971" s="16">
        <v>26.513000000000002</v>
      </c>
      <c r="M2971" s="120">
        <v>36.662643305250441</v>
      </c>
      <c r="N2971" s="38">
        <f t="shared" si="140"/>
        <v>2.0541597548885275</v>
      </c>
      <c r="O2971" s="16">
        <v>9.27</v>
      </c>
      <c r="P2971" s="124">
        <f t="shared" si="139"/>
        <v>0.51938592559390406</v>
      </c>
      <c r="Q2971" s="16">
        <v>731.46299999999997</v>
      </c>
    </row>
    <row r="2972" spans="1:17" x14ac:dyDescent="0.2">
      <c r="A2972" s="39">
        <f t="shared" si="138"/>
        <v>45017</v>
      </c>
      <c r="B2972" s="16">
        <v>0</v>
      </c>
      <c r="C2972" s="16">
        <v>82.042000000000002</v>
      </c>
      <c r="D2972" s="16">
        <v>25.233000000000001</v>
      </c>
      <c r="E2972" s="16">
        <v>22.35</v>
      </c>
      <c r="F2972" s="16">
        <v>31.66</v>
      </c>
      <c r="G2972" s="16">
        <v>3.895</v>
      </c>
      <c r="H2972" s="16">
        <v>10.31</v>
      </c>
      <c r="I2972" s="16">
        <v>358.31900000000002</v>
      </c>
      <c r="J2972" s="38">
        <v>5.7380000000000004</v>
      </c>
      <c r="K2972" s="16">
        <v>22.632999999999999</v>
      </c>
      <c r="L2972" s="16">
        <v>26.494</v>
      </c>
      <c r="M2972" s="120">
        <v>45.282169539323682</v>
      </c>
      <c r="N2972" s="38">
        <f t="shared" si="140"/>
        <v>2.0007144231574996</v>
      </c>
      <c r="O2972" s="16">
        <v>11.923999999999999</v>
      </c>
      <c r="P2972" s="124">
        <f t="shared" si="139"/>
        <v>0.52684133786948262</v>
      </c>
      <c r="Q2972" s="16">
        <v>731.30799999999999</v>
      </c>
    </row>
    <row r="2973" spans="1:17" x14ac:dyDescent="0.2">
      <c r="A2973" s="39">
        <f t="shared" si="138"/>
        <v>45018</v>
      </c>
      <c r="B2973" s="16">
        <v>0</v>
      </c>
      <c r="C2973" s="16">
        <v>83.126999999999995</v>
      </c>
      <c r="D2973" s="16">
        <v>25.262</v>
      </c>
      <c r="E2973" s="16">
        <v>22.36</v>
      </c>
      <c r="F2973" s="16">
        <v>31.61</v>
      </c>
      <c r="G2973" s="16">
        <v>3.5539999999999998</v>
      </c>
      <c r="H2973" s="16">
        <v>9.82</v>
      </c>
      <c r="I2973" s="16">
        <v>3.8679999999999999</v>
      </c>
      <c r="J2973" s="38">
        <v>4.3739999999999997</v>
      </c>
      <c r="K2973" s="16">
        <v>16.364000000000001</v>
      </c>
      <c r="L2973" s="16">
        <v>26.478999999999999</v>
      </c>
      <c r="M2973" s="120">
        <v>33.148149268148536</v>
      </c>
      <c r="N2973" s="38">
        <f t="shared" si="140"/>
        <v>2.0256752180486761</v>
      </c>
      <c r="O2973" s="16">
        <v>7.6829999999999998</v>
      </c>
      <c r="P2973" s="124">
        <f t="shared" si="139"/>
        <v>0.46950623319481788</v>
      </c>
      <c r="Q2973" s="16">
        <v>730.625</v>
      </c>
    </row>
    <row r="2974" spans="1:17" x14ac:dyDescent="0.2">
      <c r="A2974" s="39">
        <f t="shared" si="138"/>
        <v>45019</v>
      </c>
      <c r="B2974" s="16">
        <v>0</v>
      </c>
      <c r="C2974" s="16">
        <v>83.147999999999996</v>
      </c>
      <c r="D2974" s="16">
        <v>25.721</v>
      </c>
      <c r="E2974" s="16">
        <v>23.15</v>
      </c>
      <c r="F2974" s="16">
        <v>31.61</v>
      </c>
      <c r="G2974" s="16">
        <v>4.5529999999999999</v>
      </c>
      <c r="H2974" s="16">
        <v>11.58</v>
      </c>
      <c r="I2974" s="16">
        <v>15.62</v>
      </c>
      <c r="J2974" s="38">
        <v>6.5090000000000003</v>
      </c>
      <c r="K2974" s="16">
        <v>26.741</v>
      </c>
      <c r="L2974" s="16">
        <v>26.437999999999999</v>
      </c>
      <c r="M2974" s="120">
        <v>54.656659239144048</v>
      </c>
      <c r="N2974" s="38">
        <f t="shared" si="140"/>
        <v>2.0439272741910943</v>
      </c>
      <c r="O2974" s="16">
        <v>15.147</v>
      </c>
      <c r="P2974" s="124">
        <f t="shared" si="139"/>
        <v>0.56643356643356646</v>
      </c>
      <c r="Q2974" s="16">
        <v>729.529</v>
      </c>
    </row>
    <row r="2975" spans="1:17" x14ac:dyDescent="0.2">
      <c r="A2975" s="39">
        <f t="shared" si="138"/>
        <v>45020</v>
      </c>
      <c r="B2975" s="16">
        <v>0</v>
      </c>
      <c r="C2975" s="16">
        <v>81.174000000000007</v>
      </c>
      <c r="D2975" s="16">
        <v>25.943999999999999</v>
      </c>
      <c r="E2975" s="16">
        <v>22.99</v>
      </c>
      <c r="F2975" s="16">
        <v>31.57</v>
      </c>
      <c r="G2975" s="16">
        <v>4.1539999999999999</v>
      </c>
      <c r="H2975" s="16">
        <v>11.54</v>
      </c>
      <c r="I2975" s="16">
        <v>15.132</v>
      </c>
      <c r="J2975" s="38">
        <v>5.891</v>
      </c>
      <c r="K2975" s="16">
        <v>22.765000000000001</v>
      </c>
      <c r="L2975" s="16">
        <v>26.495999999999999</v>
      </c>
      <c r="M2975" s="120">
        <v>46.312576302026855</v>
      </c>
      <c r="N2975" s="38">
        <f t="shared" si="140"/>
        <v>2.0343762926433935</v>
      </c>
      <c r="O2975" s="16">
        <v>12.308</v>
      </c>
      <c r="P2975" s="124">
        <f t="shared" si="139"/>
        <v>0.54065451350757743</v>
      </c>
      <c r="Q2975" s="16">
        <v>729.375</v>
      </c>
    </row>
    <row r="2976" spans="1:17" x14ac:dyDescent="0.2">
      <c r="A2976" s="39">
        <f t="shared" si="138"/>
        <v>45021</v>
      </c>
      <c r="B2976" s="16">
        <v>0</v>
      </c>
      <c r="C2976" s="16">
        <v>81.991</v>
      </c>
      <c r="D2976" s="16">
        <v>25.498999999999999</v>
      </c>
      <c r="E2976" s="16">
        <v>22.77</v>
      </c>
      <c r="F2976" s="16">
        <v>31.57</v>
      </c>
      <c r="G2976" s="16">
        <v>3.5190000000000001</v>
      </c>
      <c r="H2976" s="16">
        <v>8.98</v>
      </c>
      <c r="I2976" s="16">
        <v>4.8220000000000001</v>
      </c>
      <c r="J2976" s="38">
        <v>4.9359999999999999</v>
      </c>
      <c r="K2976" s="16">
        <v>19.154</v>
      </c>
      <c r="L2976" s="16">
        <v>26.533999999999999</v>
      </c>
      <c r="M2976" s="120">
        <v>38.668592811344666</v>
      </c>
      <c r="N2976" s="38">
        <f t="shared" si="140"/>
        <v>2.0188259795000869</v>
      </c>
      <c r="O2976" s="16">
        <v>8.766</v>
      </c>
      <c r="P2976" s="124">
        <f t="shared" si="139"/>
        <v>0.45765897462670985</v>
      </c>
      <c r="Q2976" s="16">
        <v>729.66700000000003</v>
      </c>
    </row>
    <row r="2977" spans="1:17" x14ac:dyDescent="0.2">
      <c r="A2977" s="39">
        <f t="shared" si="138"/>
        <v>45022</v>
      </c>
      <c r="B2977" s="16">
        <v>0</v>
      </c>
      <c r="C2977" s="16">
        <v>83.021000000000001</v>
      </c>
      <c r="D2977" s="16">
        <v>25.015000000000001</v>
      </c>
      <c r="E2977" s="16">
        <v>22.13</v>
      </c>
      <c r="F2977" s="16">
        <v>30.9</v>
      </c>
      <c r="G2977" s="16">
        <v>4.0060000000000002</v>
      </c>
      <c r="H2977" s="16">
        <v>11.37</v>
      </c>
      <c r="I2977" s="16">
        <v>13.445</v>
      </c>
      <c r="J2977" s="38">
        <v>4.9880000000000004</v>
      </c>
      <c r="K2977" s="16">
        <v>19.103999999999999</v>
      </c>
      <c r="L2977" s="16">
        <v>26.585999999999999</v>
      </c>
      <c r="M2977" s="120">
        <v>39.079165755866342</v>
      </c>
      <c r="N2977" s="38">
        <f t="shared" si="140"/>
        <v>2.0456012225641929</v>
      </c>
      <c r="O2977" s="16">
        <v>9.8460000000000001</v>
      </c>
      <c r="P2977" s="124">
        <f t="shared" si="139"/>
        <v>0.51538944723618096</v>
      </c>
      <c r="Q2977" s="16">
        <v>730.36300000000006</v>
      </c>
    </row>
    <row r="2978" spans="1:17" x14ac:dyDescent="0.2">
      <c r="A2978" s="39">
        <f t="shared" si="138"/>
        <v>45023</v>
      </c>
      <c r="B2978" s="16">
        <v>0</v>
      </c>
      <c r="C2978" s="16">
        <v>81.938999999999993</v>
      </c>
      <c r="D2978" s="16">
        <v>25.079000000000001</v>
      </c>
      <c r="E2978" s="16">
        <v>22.36</v>
      </c>
      <c r="F2978" s="16">
        <v>31.88</v>
      </c>
      <c r="G2978" s="16">
        <v>3.3319999999999999</v>
      </c>
      <c r="H2978" s="16">
        <v>9.64</v>
      </c>
      <c r="I2978" s="16">
        <v>10.287000000000001</v>
      </c>
      <c r="J2978" s="38">
        <v>5.0540000000000003</v>
      </c>
      <c r="K2978" s="16">
        <v>20.370999999999999</v>
      </c>
      <c r="L2978" s="16">
        <v>26.606999999999999</v>
      </c>
      <c r="M2978" s="120">
        <v>41.292734535042555</v>
      </c>
      <c r="N2978" s="38">
        <f t="shared" si="140"/>
        <v>2.0270352233588218</v>
      </c>
      <c r="O2978" s="16">
        <v>10.167</v>
      </c>
      <c r="P2978" s="124">
        <f t="shared" si="139"/>
        <v>0.49909184625202496</v>
      </c>
      <c r="Q2978" s="16">
        <v>730.89200000000005</v>
      </c>
    </row>
    <row r="2979" spans="1:17" x14ac:dyDescent="0.2">
      <c r="A2979" s="39">
        <f t="shared" si="138"/>
        <v>45024</v>
      </c>
      <c r="B2979" s="16">
        <v>0</v>
      </c>
      <c r="C2979" s="16">
        <v>81.31</v>
      </c>
      <c r="D2979" s="16">
        <v>24.891999999999999</v>
      </c>
      <c r="E2979" s="16">
        <v>21.93</v>
      </c>
      <c r="F2979" s="16">
        <v>30.84</v>
      </c>
      <c r="G2979" s="16">
        <v>3.14</v>
      </c>
      <c r="H2979" s="16">
        <v>8.49</v>
      </c>
      <c r="I2979" s="16">
        <v>12.696999999999999</v>
      </c>
      <c r="J2979" s="38">
        <v>4.3659999999999997</v>
      </c>
      <c r="K2979" s="16">
        <v>16.713000000000001</v>
      </c>
      <c r="L2979" s="16">
        <v>26.664000000000001</v>
      </c>
      <c r="M2979" s="120">
        <v>34.094834401381704</v>
      </c>
      <c r="N2979" s="38">
        <f t="shared" si="140"/>
        <v>2.0400188117861364</v>
      </c>
      <c r="O2979" s="16">
        <v>7.4509999999999996</v>
      </c>
      <c r="P2979" s="124">
        <f t="shared" si="139"/>
        <v>0.44582061868006934</v>
      </c>
      <c r="Q2979" s="16">
        <v>731.06299999999999</v>
      </c>
    </row>
    <row r="2980" spans="1:17" x14ac:dyDescent="0.2">
      <c r="A2980" s="39">
        <f t="shared" si="138"/>
        <v>45025</v>
      </c>
      <c r="B2980" s="16">
        <v>0</v>
      </c>
      <c r="C2980" s="16">
        <v>84.569000000000003</v>
      </c>
      <c r="D2980" s="16">
        <v>24.812000000000001</v>
      </c>
      <c r="E2980" s="16">
        <v>22.47</v>
      </c>
      <c r="F2980" s="16">
        <v>29.85</v>
      </c>
      <c r="G2980" s="16">
        <v>4.66</v>
      </c>
      <c r="H2980" s="16">
        <v>11.74</v>
      </c>
      <c r="I2980" s="16">
        <v>348.19900000000001</v>
      </c>
      <c r="J2980" s="38">
        <v>5.8410000000000002</v>
      </c>
      <c r="K2980" s="16">
        <v>24.56</v>
      </c>
      <c r="L2980" s="16">
        <v>26.617000000000001</v>
      </c>
      <c r="M2980" s="120">
        <v>49.730993505309712</v>
      </c>
      <c r="N2980" s="38">
        <f t="shared" si="140"/>
        <v>2.0248775857210797</v>
      </c>
      <c r="O2980" s="16">
        <v>13.231</v>
      </c>
      <c r="P2980" s="124">
        <f t="shared" si="139"/>
        <v>0.53872149837133554</v>
      </c>
      <c r="Q2980" s="16">
        <v>731.06299999999999</v>
      </c>
    </row>
    <row r="2981" spans="1:17" x14ac:dyDescent="0.2">
      <c r="A2981" s="39">
        <f t="shared" si="138"/>
        <v>45026</v>
      </c>
      <c r="B2981" s="16">
        <v>0</v>
      </c>
      <c r="C2981" s="16">
        <v>81.137</v>
      </c>
      <c r="D2981" s="16">
        <v>25.5</v>
      </c>
      <c r="E2981" s="16">
        <v>22.62</v>
      </c>
      <c r="F2981" s="16">
        <v>32.19</v>
      </c>
      <c r="G2981" s="16">
        <v>4.3959999999999999</v>
      </c>
      <c r="H2981" s="16">
        <v>10.62</v>
      </c>
      <c r="I2981" s="16">
        <v>357.45699999999999</v>
      </c>
      <c r="J2981" s="38">
        <v>6.3390000000000004</v>
      </c>
      <c r="K2981" s="16">
        <v>25.423999999999999</v>
      </c>
      <c r="L2981" s="16">
        <v>26.670999999999999</v>
      </c>
      <c r="M2981" s="120">
        <v>51.381493286285632</v>
      </c>
      <c r="N2981" s="38">
        <f t="shared" si="140"/>
        <v>2.0209838454328835</v>
      </c>
      <c r="O2981" s="16">
        <v>13.683</v>
      </c>
      <c r="P2981" s="124">
        <f t="shared" si="139"/>
        <v>0.53819225928256764</v>
      </c>
      <c r="Q2981" s="16">
        <v>731.25800000000004</v>
      </c>
    </row>
    <row r="2982" spans="1:17" x14ac:dyDescent="0.2">
      <c r="A2982" s="39">
        <f t="shared" si="138"/>
        <v>45027</v>
      </c>
      <c r="B2982" s="16">
        <v>0</v>
      </c>
      <c r="C2982" s="16">
        <v>85.102999999999994</v>
      </c>
      <c r="D2982" s="16">
        <v>25.190999999999999</v>
      </c>
      <c r="E2982" s="16">
        <v>22.9</v>
      </c>
      <c r="F2982" s="16">
        <v>29.79</v>
      </c>
      <c r="G2982" s="16">
        <v>5.0579999999999998</v>
      </c>
      <c r="H2982" s="16">
        <v>11.54</v>
      </c>
      <c r="I2982" s="16">
        <v>348.822</v>
      </c>
      <c r="J2982" s="38">
        <v>6.3630000000000004</v>
      </c>
      <c r="K2982" s="16">
        <v>27.225000000000001</v>
      </c>
      <c r="L2982" s="16">
        <v>26.582000000000001</v>
      </c>
      <c r="M2982" s="120">
        <v>55.169443419644075</v>
      </c>
      <c r="N2982" s="38">
        <f t="shared" si="140"/>
        <v>2.0264258372688366</v>
      </c>
      <c r="O2982" s="16">
        <v>15.083</v>
      </c>
      <c r="P2982" s="124">
        <f t="shared" si="139"/>
        <v>0.55401285583103765</v>
      </c>
      <c r="Q2982" s="16">
        <v>730.904</v>
      </c>
    </row>
    <row r="2983" spans="1:17" x14ac:dyDescent="0.2">
      <c r="A2983" s="39">
        <f t="shared" si="138"/>
        <v>45028</v>
      </c>
      <c r="B2983" s="16">
        <v>0</v>
      </c>
      <c r="C2983" s="16">
        <v>84.638999999999996</v>
      </c>
      <c r="D2983" s="16">
        <v>25.521000000000001</v>
      </c>
      <c r="E2983" s="16">
        <v>23.14</v>
      </c>
      <c r="F2983" s="16">
        <v>30.4</v>
      </c>
      <c r="G2983" s="16">
        <v>4.109</v>
      </c>
      <c r="H2983" s="16">
        <v>11.17</v>
      </c>
      <c r="I2983" s="16">
        <v>358.435</v>
      </c>
      <c r="J2983" s="38">
        <v>4.319</v>
      </c>
      <c r="K2983" s="16">
        <v>16.8</v>
      </c>
      <c r="L2983" s="16">
        <v>26.538</v>
      </c>
      <c r="M2983" s="120">
        <v>34.262277660321729</v>
      </c>
      <c r="N2983" s="38">
        <f t="shared" si="140"/>
        <v>2.0394212893048649</v>
      </c>
      <c r="O2983" s="16">
        <v>8.3989999999999991</v>
      </c>
      <c r="P2983" s="124">
        <f t="shared" si="139"/>
        <v>0.4999404761904761</v>
      </c>
      <c r="Q2983" s="16">
        <v>729.96699999999998</v>
      </c>
    </row>
    <row r="2984" spans="1:17" x14ac:dyDescent="0.2">
      <c r="A2984" s="39">
        <f t="shared" si="138"/>
        <v>45029</v>
      </c>
      <c r="B2984" s="16">
        <v>0</v>
      </c>
      <c r="C2984" s="16">
        <v>85.581000000000003</v>
      </c>
      <c r="D2984" s="16">
        <v>25.541</v>
      </c>
      <c r="E2984" s="16">
        <v>23.1</v>
      </c>
      <c r="F2984" s="16">
        <v>32.020000000000003</v>
      </c>
      <c r="G2984" s="16">
        <v>2.9209999999999998</v>
      </c>
      <c r="H2984" s="16">
        <v>7.59</v>
      </c>
      <c r="I2984" s="16">
        <v>3.6179999999999999</v>
      </c>
      <c r="J2984" s="38">
        <v>3.7810000000000001</v>
      </c>
      <c r="K2984" s="16">
        <v>14.772</v>
      </c>
      <c r="L2984" s="16">
        <v>26.460999999999999</v>
      </c>
      <c r="M2984" s="120">
        <v>30.121469802757368</v>
      </c>
      <c r="N2984" s="38">
        <f t="shared" si="140"/>
        <v>2.0390921881097595</v>
      </c>
      <c r="O2984" s="16">
        <v>7.1859999999999999</v>
      </c>
      <c r="P2984" s="124">
        <f t="shared" si="139"/>
        <v>0.48646087191984833</v>
      </c>
      <c r="Q2984" s="16">
        <v>729.221</v>
      </c>
    </row>
    <row r="2985" spans="1:17" x14ac:dyDescent="0.2">
      <c r="A2985" s="39">
        <f t="shared" si="138"/>
        <v>45030</v>
      </c>
      <c r="B2985" s="16">
        <v>0</v>
      </c>
      <c r="C2985" s="16">
        <v>83.713999999999999</v>
      </c>
      <c r="D2985" s="16">
        <v>24.989000000000001</v>
      </c>
      <c r="E2985" s="16">
        <v>22.42</v>
      </c>
      <c r="F2985" s="16">
        <v>31.04</v>
      </c>
      <c r="G2985" s="16">
        <v>3.7690000000000001</v>
      </c>
      <c r="H2985" s="16">
        <v>10.039999999999999</v>
      </c>
      <c r="I2985" s="16">
        <v>351.74900000000002</v>
      </c>
      <c r="J2985" s="38">
        <v>5.0830000000000002</v>
      </c>
      <c r="K2985" s="16">
        <v>20.692</v>
      </c>
      <c r="L2985" s="16">
        <v>26.588000000000001</v>
      </c>
      <c r="M2985" s="120">
        <v>41.822798721625148</v>
      </c>
      <c r="N2985" s="38">
        <f t="shared" si="140"/>
        <v>2.0212062015090444</v>
      </c>
      <c r="O2985" s="16">
        <v>10.081</v>
      </c>
      <c r="P2985" s="124">
        <f t="shared" si="139"/>
        <v>0.48719311811328048</v>
      </c>
      <c r="Q2985" s="16">
        <v>729.78800000000001</v>
      </c>
    </row>
    <row r="2986" spans="1:17" x14ac:dyDescent="0.2">
      <c r="A2986" s="39">
        <f t="shared" si="138"/>
        <v>45031</v>
      </c>
      <c r="B2986" s="16">
        <v>0</v>
      </c>
      <c r="C2986" s="16">
        <v>85.346000000000004</v>
      </c>
      <c r="D2986" s="16">
        <v>24.702999999999999</v>
      </c>
      <c r="E2986" s="16">
        <v>22.54</v>
      </c>
      <c r="F2986" s="16">
        <v>28.96</v>
      </c>
      <c r="G2986" s="16">
        <v>5.0890000000000004</v>
      </c>
      <c r="H2986" s="16">
        <v>11.6</v>
      </c>
      <c r="I2986" s="16">
        <v>346.577</v>
      </c>
      <c r="J2986" s="38">
        <v>5.4080000000000004</v>
      </c>
      <c r="K2986" s="16">
        <v>23.167000000000002</v>
      </c>
      <c r="L2986" s="16">
        <v>26.587</v>
      </c>
      <c r="M2986" s="120">
        <v>46.943469324101201</v>
      </c>
      <c r="N2986" s="38">
        <f t="shared" si="140"/>
        <v>2.026307649851133</v>
      </c>
      <c r="O2986" s="16">
        <v>12.422000000000001</v>
      </c>
      <c r="P2986" s="124">
        <f t="shared" si="139"/>
        <v>0.53619372383131181</v>
      </c>
      <c r="Q2986" s="16">
        <v>730.96299999999997</v>
      </c>
    </row>
    <row r="2987" spans="1:17" x14ac:dyDescent="0.2">
      <c r="A2987" s="39">
        <f t="shared" si="138"/>
        <v>45032</v>
      </c>
      <c r="B2987" s="16">
        <v>0</v>
      </c>
      <c r="C2987" s="16">
        <v>86.114000000000004</v>
      </c>
      <c r="D2987" s="16">
        <v>24.617999999999999</v>
      </c>
      <c r="E2987" s="16">
        <v>22.74</v>
      </c>
      <c r="F2987" s="16">
        <v>28.85</v>
      </c>
      <c r="G2987" s="16">
        <v>4.2190000000000003</v>
      </c>
      <c r="H2987" s="16">
        <v>10.35</v>
      </c>
      <c r="I2987" s="16">
        <v>348.47</v>
      </c>
      <c r="J2987" s="38">
        <v>4.9139999999999997</v>
      </c>
      <c r="K2987" s="16">
        <v>21.277000000000001</v>
      </c>
      <c r="L2987" s="16">
        <v>26.561</v>
      </c>
      <c r="M2987" s="120">
        <v>43.425605685813196</v>
      </c>
      <c r="N2987" s="38">
        <f t="shared" si="140"/>
        <v>2.0409646889041309</v>
      </c>
      <c r="O2987" s="16">
        <v>11.436</v>
      </c>
      <c r="P2987" s="124">
        <f t="shared" si="139"/>
        <v>0.53748178784603085</v>
      </c>
      <c r="Q2987" s="16">
        <v>731.75800000000004</v>
      </c>
    </row>
    <row r="2988" spans="1:17" x14ac:dyDescent="0.2">
      <c r="A2988" s="39">
        <f t="shared" si="138"/>
        <v>45033</v>
      </c>
      <c r="B2988" s="16">
        <v>0</v>
      </c>
      <c r="C2988" s="16">
        <v>81.031999999999996</v>
      </c>
      <c r="D2988" s="16">
        <v>25.193999999999999</v>
      </c>
      <c r="E2988" s="16">
        <v>22</v>
      </c>
      <c r="F2988" s="16">
        <v>31.46</v>
      </c>
      <c r="G2988" s="16">
        <v>3.395</v>
      </c>
      <c r="H2988" s="16">
        <v>10.84</v>
      </c>
      <c r="I2988" s="16">
        <v>3.0419999999999998</v>
      </c>
      <c r="J2988" s="38">
        <v>6.5490000000000004</v>
      </c>
      <c r="K2988" s="16">
        <v>27.312999999999999</v>
      </c>
      <c r="L2988" s="16">
        <v>26.684000000000001</v>
      </c>
      <c r="M2988" s="120">
        <v>55.094448193245761</v>
      </c>
      <c r="N2988" s="38">
        <f t="shared" si="140"/>
        <v>2.0171511072839219</v>
      </c>
      <c r="O2988" s="16">
        <v>13.603999999999999</v>
      </c>
      <c r="P2988" s="124">
        <f t="shared" si="139"/>
        <v>0.4980778383919745</v>
      </c>
      <c r="Q2988" s="16">
        <v>730.875</v>
      </c>
    </row>
    <row r="2989" spans="1:17" x14ac:dyDescent="0.2">
      <c r="A2989" s="39">
        <f t="shared" si="138"/>
        <v>45034</v>
      </c>
      <c r="B2989" s="16">
        <v>0</v>
      </c>
      <c r="C2989" s="16">
        <v>82.712000000000003</v>
      </c>
      <c r="D2989" s="16">
        <v>25.318000000000001</v>
      </c>
      <c r="E2989" s="16">
        <v>22.32</v>
      </c>
      <c r="F2989" s="16">
        <v>31.11</v>
      </c>
      <c r="G2989" s="16">
        <v>3.7879999999999998</v>
      </c>
      <c r="H2989" s="16">
        <v>9.86</v>
      </c>
      <c r="I2989" s="16">
        <v>347.02699999999999</v>
      </c>
      <c r="J2989" s="38">
        <v>6.6719999999999997</v>
      </c>
      <c r="K2989" s="16">
        <v>27.885999999999999</v>
      </c>
      <c r="L2989" s="16">
        <v>26.608000000000001</v>
      </c>
      <c r="M2989" s="120">
        <v>56.354679036847024</v>
      </c>
      <c r="N2989" s="38">
        <f t="shared" si="140"/>
        <v>2.020895038257442</v>
      </c>
      <c r="O2989" s="16">
        <v>14.528</v>
      </c>
      <c r="P2989" s="124">
        <f t="shared" si="139"/>
        <v>0.52097826866528008</v>
      </c>
      <c r="Q2989" s="16">
        <v>730.346</v>
      </c>
    </row>
    <row r="2990" spans="1:17" x14ac:dyDescent="0.2">
      <c r="A2990" s="39">
        <f t="shared" si="138"/>
        <v>45035</v>
      </c>
      <c r="B2990" s="16">
        <v>0</v>
      </c>
      <c r="C2990" s="16">
        <v>83.408000000000001</v>
      </c>
      <c r="D2990" s="16">
        <v>25.004000000000001</v>
      </c>
      <c r="E2990" s="16">
        <v>22.43</v>
      </c>
      <c r="F2990" s="16">
        <v>30.39</v>
      </c>
      <c r="G2990" s="16">
        <v>3.8490000000000002</v>
      </c>
      <c r="H2990" s="16">
        <v>10.33</v>
      </c>
      <c r="I2990" s="16">
        <v>358.45499999999998</v>
      </c>
      <c r="J2990" s="38">
        <v>4.9720000000000004</v>
      </c>
      <c r="K2990" s="16">
        <v>20.152000000000001</v>
      </c>
      <c r="L2990" s="16">
        <v>26.59</v>
      </c>
      <c r="M2990" s="120">
        <v>40.708151929269476</v>
      </c>
      <c r="N2990" s="38">
        <f t="shared" si="140"/>
        <v>2.0200551771173818</v>
      </c>
      <c r="O2990" s="16">
        <v>9.7620000000000005</v>
      </c>
      <c r="P2990" s="124">
        <f t="shared" si="139"/>
        <v>0.48441842000793967</v>
      </c>
      <c r="Q2990" s="16">
        <v>730.29200000000003</v>
      </c>
    </row>
    <row r="2991" spans="1:17" x14ac:dyDescent="0.2">
      <c r="A2991" s="39">
        <f t="shared" si="138"/>
        <v>45036</v>
      </c>
      <c r="B2991" s="16">
        <v>0</v>
      </c>
      <c r="C2991" s="16">
        <v>82.912999999999997</v>
      </c>
      <c r="D2991" s="16">
        <v>24.771999999999998</v>
      </c>
      <c r="E2991" s="16">
        <v>22.32</v>
      </c>
      <c r="F2991" s="16">
        <v>29.51</v>
      </c>
      <c r="G2991" s="16">
        <v>4.5339999999999998</v>
      </c>
      <c r="H2991" s="16">
        <v>11.09</v>
      </c>
      <c r="I2991" s="16">
        <v>351.52499999999998</v>
      </c>
      <c r="J2991" s="38">
        <v>6.1639999999999997</v>
      </c>
      <c r="K2991" s="16">
        <v>25.795999999999999</v>
      </c>
      <c r="L2991" s="16">
        <v>26.68</v>
      </c>
      <c r="M2991" s="120">
        <v>52.266834397925706</v>
      </c>
      <c r="N2991" s="38">
        <f t="shared" si="140"/>
        <v>2.0261604278929179</v>
      </c>
      <c r="O2991" s="16">
        <v>13.503</v>
      </c>
      <c r="P2991" s="124">
        <f t="shared" si="139"/>
        <v>0.5234532485656691</v>
      </c>
      <c r="Q2991" s="16">
        <v>731.36699999999996</v>
      </c>
    </row>
    <row r="2992" spans="1:17" x14ac:dyDescent="0.2">
      <c r="A2992" s="39">
        <f t="shared" si="138"/>
        <v>45037</v>
      </c>
      <c r="B2992" s="16">
        <v>0</v>
      </c>
      <c r="C2992" s="16">
        <v>80.828999999999994</v>
      </c>
      <c r="D2992" s="16">
        <v>24.864000000000001</v>
      </c>
      <c r="E2992" s="16">
        <v>22.08</v>
      </c>
      <c r="F2992" s="16">
        <v>30.98</v>
      </c>
      <c r="G2992" s="16">
        <v>3.67</v>
      </c>
      <c r="H2992" s="16">
        <v>9.06</v>
      </c>
      <c r="I2992" s="16">
        <v>349.41899999999998</v>
      </c>
      <c r="J2992" s="38">
        <v>6.1959999999999997</v>
      </c>
      <c r="K2992" s="16">
        <v>25.664000000000001</v>
      </c>
      <c r="L2992" s="16">
        <v>26.72</v>
      </c>
      <c r="M2992" s="120">
        <v>52.386757640138683</v>
      </c>
      <c r="N2992" s="38">
        <f t="shared" si="140"/>
        <v>2.0412545838582714</v>
      </c>
      <c r="O2992" s="16">
        <v>12.958</v>
      </c>
      <c r="P2992" s="124">
        <f t="shared" si="139"/>
        <v>0.50490960099750626</v>
      </c>
      <c r="Q2992" s="16">
        <v>731.12099999999998</v>
      </c>
    </row>
    <row r="2993" spans="1:17" x14ac:dyDescent="0.2">
      <c r="A2993" s="39">
        <f t="shared" si="138"/>
        <v>45038</v>
      </c>
      <c r="B2993" s="16">
        <v>0</v>
      </c>
      <c r="C2993" s="16">
        <v>80.162000000000006</v>
      </c>
      <c r="D2993" s="16">
        <v>25.295000000000002</v>
      </c>
      <c r="E2993" s="16">
        <v>22.09</v>
      </c>
      <c r="F2993" s="16">
        <v>31.82</v>
      </c>
      <c r="G2993" s="16">
        <v>2.823</v>
      </c>
      <c r="H2993" s="16">
        <v>8.7200000000000006</v>
      </c>
      <c r="I2993" s="16">
        <v>356.38200000000001</v>
      </c>
      <c r="J2993" s="38">
        <v>6.3979999999999997</v>
      </c>
      <c r="K2993" s="16">
        <v>27.097999999999999</v>
      </c>
      <c r="L2993" s="16">
        <v>26.707000000000001</v>
      </c>
      <c r="M2993" s="120">
        <v>54.747379271077499</v>
      </c>
      <c r="N2993" s="38">
        <f t="shared" si="140"/>
        <v>2.0203476002316592</v>
      </c>
      <c r="O2993" s="16">
        <v>13.337</v>
      </c>
      <c r="P2993" s="124">
        <f t="shared" si="139"/>
        <v>0.49217654439442027</v>
      </c>
      <c r="Q2993" s="16">
        <v>730.35400000000004</v>
      </c>
    </row>
    <row r="2994" spans="1:17" x14ac:dyDescent="0.2">
      <c r="A2994" s="39">
        <f t="shared" si="138"/>
        <v>45039</v>
      </c>
      <c r="B2994" s="16">
        <v>0</v>
      </c>
      <c r="C2994" s="16">
        <v>79.346000000000004</v>
      </c>
      <c r="D2994" s="16">
        <v>25.419</v>
      </c>
      <c r="E2994" s="16">
        <v>22.42</v>
      </c>
      <c r="F2994" s="16">
        <v>32.56</v>
      </c>
      <c r="G2994" s="16">
        <v>2.6320000000000001</v>
      </c>
      <c r="H2994" s="16">
        <v>8.49</v>
      </c>
      <c r="I2994" s="16">
        <v>14.833</v>
      </c>
      <c r="J2994" s="38">
        <v>5.4829999999999997</v>
      </c>
      <c r="K2994" s="16">
        <v>22.253</v>
      </c>
      <c r="L2994" s="16">
        <v>26.654</v>
      </c>
      <c r="M2994" s="120">
        <v>45.094422273236638</v>
      </c>
      <c r="N2994" s="38">
        <f t="shared" si="140"/>
        <v>2.0264423795999029</v>
      </c>
      <c r="O2994" s="16">
        <v>10.27</v>
      </c>
      <c r="P2994" s="124">
        <f t="shared" si="139"/>
        <v>0.46151080753156876</v>
      </c>
      <c r="Q2994" s="16">
        <v>730.51700000000005</v>
      </c>
    </row>
    <row r="2995" spans="1:17" x14ac:dyDescent="0.2">
      <c r="A2995" s="39">
        <f t="shared" si="138"/>
        <v>45040</v>
      </c>
      <c r="B2995" s="16">
        <v>0</v>
      </c>
      <c r="C2995" s="16">
        <v>77.241</v>
      </c>
      <c r="D2995" s="16">
        <v>25.622</v>
      </c>
      <c r="E2995" s="16">
        <v>22.25</v>
      </c>
      <c r="F2995" s="16">
        <v>31.8</v>
      </c>
      <c r="G2995" s="16">
        <v>3.0230000000000001</v>
      </c>
      <c r="H2995" s="16">
        <v>9.02</v>
      </c>
      <c r="I2995" s="16">
        <v>19.722000000000001</v>
      </c>
      <c r="J2995" s="38">
        <v>6.306</v>
      </c>
      <c r="K2995" s="16">
        <v>25.577999999999999</v>
      </c>
      <c r="L2995" s="16">
        <v>26.687999999999999</v>
      </c>
      <c r="M2995" s="120">
        <v>52.109586342574389</v>
      </c>
      <c r="N2995" s="38">
        <f t="shared" si="140"/>
        <v>2.0372815053004296</v>
      </c>
      <c r="O2995" s="16">
        <v>12.741</v>
      </c>
      <c r="P2995" s="124">
        <f t="shared" si="139"/>
        <v>0.49812338728594885</v>
      </c>
      <c r="Q2995" s="16">
        <v>730.70799999999997</v>
      </c>
    </row>
    <row r="2996" spans="1:17" x14ac:dyDescent="0.2">
      <c r="A2996" s="39">
        <f t="shared" si="138"/>
        <v>45041</v>
      </c>
      <c r="B2996" s="16">
        <v>0</v>
      </c>
      <c r="C2996" s="16">
        <v>78.066000000000003</v>
      </c>
      <c r="D2996" s="16">
        <v>25.213000000000001</v>
      </c>
      <c r="E2996" s="16">
        <v>22.26</v>
      </c>
      <c r="F2996" s="16">
        <v>30.62</v>
      </c>
      <c r="G2996" s="16">
        <v>3.1720000000000002</v>
      </c>
      <c r="H2996" s="16">
        <v>9.39</v>
      </c>
      <c r="I2996" s="16">
        <v>3.6779999999999999</v>
      </c>
      <c r="J2996" s="38">
        <v>6.6059999999999999</v>
      </c>
      <c r="K2996" s="16">
        <v>27.164000000000001</v>
      </c>
      <c r="L2996" s="16">
        <v>26.698</v>
      </c>
      <c r="M2996" s="120">
        <v>54.518073590361901</v>
      </c>
      <c r="N2996" s="38">
        <f t="shared" si="140"/>
        <v>2.0069972607260307</v>
      </c>
      <c r="O2996" s="16">
        <v>13.305999999999999</v>
      </c>
      <c r="P2996" s="124">
        <f t="shared" si="139"/>
        <v>0.48983949344720951</v>
      </c>
      <c r="Q2996" s="16">
        <v>730.779</v>
      </c>
    </row>
    <row r="2997" spans="1:17" x14ac:dyDescent="0.2">
      <c r="A2997" s="39">
        <f t="shared" si="138"/>
        <v>45042</v>
      </c>
      <c r="B2997" s="16">
        <v>0</v>
      </c>
      <c r="C2997" s="16">
        <v>77.875</v>
      </c>
      <c r="D2997" s="16">
        <v>24.675999999999998</v>
      </c>
      <c r="E2997" s="16">
        <v>21.89</v>
      </c>
      <c r="F2997" s="16">
        <v>30.26</v>
      </c>
      <c r="G2997" s="16">
        <v>3.6440000000000001</v>
      </c>
      <c r="H2997" s="16">
        <v>10.27</v>
      </c>
      <c r="I2997" s="16">
        <v>347.17899999999997</v>
      </c>
      <c r="J2997" s="38">
        <v>6.7960000000000003</v>
      </c>
      <c r="K2997" s="16">
        <v>28.824999999999999</v>
      </c>
      <c r="L2997" s="16">
        <v>26.702000000000002</v>
      </c>
      <c r="M2997" s="120">
        <v>56.780544786751761</v>
      </c>
      <c r="N2997" s="38">
        <f t="shared" si="140"/>
        <v>1.9698367662359675</v>
      </c>
      <c r="O2997" s="16">
        <v>13.333</v>
      </c>
      <c r="P2997" s="124">
        <f t="shared" si="139"/>
        <v>0.46254986990459673</v>
      </c>
      <c r="Q2997" s="16">
        <v>730.94600000000003</v>
      </c>
    </row>
    <row r="2998" spans="1:17" x14ac:dyDescent="0.2">
      <c r="A2998" s="39">
        <f t="shared" si="138"/>
        <v>45043</v>
      </c>
      <c r="B2998" s="16">
        <v>0</v>
      </c>
      <c r="C2998" s="16">
        <v>78.840999999999994</v>
      </c>
      <c r="D2998" s="16">
        <v>25.14</v>
      </c>
      <c r="E2998" s="16">
        <v>22.16</v>
      </c>
      <c r="F2998" s="16">
        <v>31.29</v>
      </c>
      <c r="G2998" s="16">
        <v>3.4329999999999998</v>
      </c>
      <c r="H2998" s="16">
        <v>9.5299999999999994</v>
      </c>
      <c r="I2998" s="16">
        <v>347.81900000000002</v>
      </c>
      <c r="J2998" s="38">
        <v>6.73</v>
      </c>
      <c r="K2998" s="16">
        <v>28.433</v>
      </c>
      <c r="L2998" s="16">
        <v>26.766999999999999</v>
      </c>
      <c r="M2998" s="120">
        <v>56.792467990948737</v>
      </c>
      <c r="N2998" s="38">
        <f t="shared" si="140"/>
        <v>1.9974138497854161</v>
      </c>
      <c r="O2998" s="16">
        <v>13.827999999999999</v>
      </c>
      <c r="P2998" s="124">
        <f t="shared" si="139"/>
        <v>0.48633629937044981</v>
      </c>
      <c r="Q2998" s="16">
        <v>730.80799999999999</v>
      </c>
    </row>
    <row r="2999" spans="1:17" x14ac:dyDescent="0.2">
      <c r="A2999" s="39">
        <f t="shared" si="138"/>
        <v>45044</v>
      </c>
      <c r="B2999" s="16">
        <v>0</v>
      </c>
      <c r="C2999" s="16">
        <v>82.027000000000001</v>
      </c>
      <c r="D2999" s="16">
        <v>25.614000000000001</v>
      </c>
      <c r="E2999" s="16">
        <v>22.6</v>
      </c>
      <c r="F2999" s="16">
        <v>31.1</v>
      </c>
      <c r="G2999" s="16">
        <v>3.0859999999999999</v>
      </c>
      <c r="H2999" s="16">
        <v>9.19</v>
      </c>
      <c r="I2999" s="16">
        <v>348.47800000000001</v>
      </c>
      <c r="J2999" s="38">
        <v>5.4550000000000001</v>
      </c>
      <c r="K2999" s="16">
        <v>22.547000000000001</v>
      </c>
      <c r="L2999" s="16">
        <v>26.524000000000001</v>
      </c>
      <c r="M2999" s="120">
        <v>46.137529840410501</v>
      </c>
      <c r="N2999" s="38">
        <f t="shared" si="140"/>
        <v>2.0462824251745464</v>
      </c>
      <c r="O2999" s="16">
        <v>11.4</v>
      </c>
      <c r="P2999" s="124">
        <f t="shared" si="139"/>
        <v>0.50561050250587658</v>
      </c>
      <c r="Q2999" s="16">
        <v>730.82100000000003</v>
      </c>
    </row>
    <row r="3000" spans="1:17" x14ac:dyDescent="0.2">
      <c r="A3000" s="39">
        <f t="shared" si="138"/>
        <v>45045</v>
      </c>
      <c r="B3000" s="16">
        <v>0.254</v>
      </c>
      <c r="C3000" s="16">
        <v>84.563000000000002</v>
      </c>
      <c r="D3000" s="16">
        <v>25.931000000000001</v>
      </c>
      <c r="E3000" s="16">
        <v>22.99</v>
      </c>
      <c r="F3000" s="16">
        <v>30.86</v>
      </c>
      <c r="G3000" s="16">
        <v>2.8180000000000001</v>
      </c>
      <c r="H3000" s="16">
        <v>8.8000000000000007</v>
      </c>
      <c r="I3000" s="16">
        <v>346.149</v>
      </c>
      <c r="J3000" s="38">
        <v>4.9409999999999998</v>
      </c>
      <c r="K3000" s="16">
        <v>20.719000000000001</v>
      </c>
      <c r="L3000" s="16">
        <v>26.433</v>
      </c>
      <c r="M3000" s="120">
        <v>42.837480678793192</v>
      </c>
      <c r="N3000" s="38">
        <f t="shared" si="140"/>
        <v>2.0675457637334422</v>
      </c>
      <c r="O3000" s="16">
        <v>11.42</v>
      </c>
      <c r="P3000" s="124">
        <f t="shared" si="139"/>
        <v>0.55118490274627152</v>
      </c>
      <c r="Q3000" s="16">
        <v>730.97500000000002</v>
      </c>
    </row>
    <row r="3001" spans="1:17" x14ac:dyDescent="0.2">
      <c r="A3001" s="39">
        <f t="shared" si="138"/>
        <v>45046</v>
      </c>
      <c r="B3001" s="16">
        <v>3.9370000000000003</v>
      </c>
      <c r="C3001" s="16">
        <v>92.144000000000005</v>
      </c>
      <c r="D3001" s="16">
        <v>25.122</v>
      </c>
      <c r="E3001" s="16">
        <v>23.31</v>
      </c>
      <c r="F3001" s="16">
        <v>31</v>
      </c>
      <c r="G3001" s="16">
        <v>2.0990000000000002</v>
      </c>
      <c r="H3001" s="16">
        <v>9.74</v>
      </c>
      <c r="I3001" s="16">
        <v>9.2490000000000006</v>
      </c>
      <c r="J3001" s="38">
        <v>3.1349999999999998</v>
      </c>
      <c r="K3001" s="16">
        <v>13.326000000000001</v>
      </c>
      <c r="L3001" s="16">
        <v>26.337</v>
      </c>
      <c r="M3001" s="120">
        <v>27.990153852534153</v>
      </c>
      <c r="N3001" s="38">
        <f t="shared" si="140"/>
        <v>2.100416768162551</v>
      </c>
      <c r="O3001" s="16">
        <v>7.5049999999999999</v>
      </c>
      <c r="P3001" s="124">
        <f t="shared" si="139"/>
        <v>0.56318475161338732</v>
      </c>
      <c r="Q3001" s="16">
        <v>731.27499999999998</v>
      </c>
    </row>
    <row r="3002" spans="1:17" x14ac:dyDescent="0.2">
      <c r="A3002" s="39">
        <f t="shared" si="138"/>
        <v>45047</v>
      </c>
      <c r="B3002" s="16">
        <v>6.6040000000000001</v>
      </c>
      <c r="C3002" s="16">
        <v>91.756</v>
      </c>
      <c r="D3002" s="16">
        <v>25.623000000000001</v>
      </c>
      <c r="E3002" s="16">
        <v>22.99</v>
      </c>
      <c r="F3002" s="16">
        <v>33.08</v>
      </c>
      <c r="G3002" s="16">
        <v>3.129</v>
      </c>
      <c r="H3002" s="16">
        <v>10.84</v>
      </c>
      <c r="I3002" s="16">
        <v>356.74799999999999</v>
      </c>
      <c r="J3002" s="38">
        <v>4.0049999999999999</v>
      </c>
      <c r="K3002" s="120">
        <v>17.097000000000001</v>
      </c>
      <c r="L3002" s="16">
        <v>26.271000000000001</v>
      </c>
      <c r="M3002" s="16">
        <v>35.721055773811628</v>
      </c>
      <c r="N3002" s="38">
        <f t="shared" si="140"/>
        <v>2.0893171769206074</v>
      </c>
      <c r="O3002" s="16">
        <v>9.8480000000000008</v>
      </c>
      <c r="P3002" s="124">
        <f t="shared" si="139"/>
        <v>0.57600748669357194</v>
      </c>
      <c r="Q3002" s="16">
        <v>730.49199999999996</v>
      </c>
    </row>
    <row r="3003" spans="1:17" x14ac:dyDescent="0.2">
      <c r="A3003" s="39">
        <f t="shared" si="138"/>
        <v>45048</v>
      </c>
      <c r="B3003" s="16">
        <v>0.254</v>
      </c>
      <c r="C3003" s="16">
        <v>83.611000000000004</v>
      </c>
      <c r="D3003" s="16">
        <v>27.059000000000001</v>
      </c>
      <c r="E3003" s="16">
        <v>23.61</v>
      </c>
      <c r="F3003" s="16">
        <v>33.22</v>
      </c>
      <c r="G3003" s="16">
        <v>3.194</v>
      </c>
      <c r="H3003" s="16">
        <v>8.4499999999999993</v>
      </c>
      <c r="I3003" s="16">
        <v>33.070999999999998</v>
      </c>
      <c r="J3003" s="38">
        <v>5.7279999999999998</v>
      </c>
      <c r="K3003" s="120">
        <v>22.838999999999999</v>
      </c>
      <c r="L3003" s="16">
        <v>26.234000000000002</v>
      </c>
      <c r="M3003" s="16">
        <v>46.908563711814423</v>
      </c>
      <c r="N3003" s="38">
        <f t="shared" si="140"/>
        <v>2.0538799295859902</v>
      </c>
      <c r="O3003" s="16">
        <v>12.853</v>
      </c>
      <c r="P3003" s="124">
        <f t="shared" si="139"/>
        <v>0.56276544507202597</v>
      </c>
      <c r="Q3003" s="16">
        <v>729.10799999999995</v>
      </c>
    </row>
    <row r="3004" spans="1:17" x14ac:dyDescent="0.2">
      <c r="A3004" s="39">
        <f t="shared" si="138"/>
        <v>45049</v>
      </c>
      <c r="B3004" s="16">
        <v>0</v>
      </c>
      <c r="C3004" s="16">
        <v>88.474000000000004</v>
      </c>
      <c r="D3004" s="16">
        <v>26.151</v>
      </c>
      <c r="E3004" s="16">
        <v>24.01</v>
      </c>
      <c r="F3004" s="16">
        <v>30.59</v>
      </c>
      <c r="G3004" s="16">
        <v>4.6760000000000002</v>
      </c>
      <c r="H3004" s="16">
        <v>12.23</v>
      </c>
      <c r="I3004" s="16">
        <v>344.846</v>
      </c>
      <c r="J3004" s="38">
        <v>4.9340000000000002</v>
      </c>
      <c r="K3004" s="120">
        <v>20.785</v>
      </c>
      <c r="L3004" s="16">
        <v>26.231999999999999</v>
      </c>
      <c r="M3004" s="16">
        <v>42.115954024815814</v>
      </c>
      <c r="N3004" s="38">
        <f t="shared" si="140"/>
        <v>2.0262667320094208</v>
      </c>
      <c r="O3004" s="16">
        <v>11.759</v>
      </c>
      <c r="P3004" s="124">
        <f t="shared" si="139"/>
        <v>0.56574452730334379</v>
      </c>
      <c r="Q3004" s="16">
        <v>728.67100000000005</v>
      </c>
    </row>
    <row r="3005" spans="1:17" x14ac:dyDescent="0.2">
      <c r="A3005" s="39">
        <f t="shared" si="138"/>
        <v>45050</v>
      </c>
      <c r="B3005" s="16">
        <v>0</v>
      </c>
      <c r="C3005" s="16">
        <v>87.9</v>
      </c>
      <c r="D3005" s="16">
        <v>26.193999999999999</v>
      </c>
      <c r="E3005" s="16">
        <v>23.92</v>
      </c>
      <c r="F3005" s="16">
        <v>33.049999999999997</v>
      </c>
      <c r="G3005" s="16">
        <v>4.6219999999999999</v>
      </c>
      <c r="H3005" s="16">
        <v>11.52</v>
      </c>
      <c r="I3005" s="16">
        <v>347.69799999999998</v>
      </c>
      <c r="J3005" s="38">
        <v>4.4969999999999999</v>
      </c>
      <c r="K3005" s="120">
        <v>18.216000000000001</v>
      </c>
      <c r="L3005" s="16">
        <v>26.234000000000002</v>
      </c>
      <c r="M3005" s="16">
        <v>37.25647071427769</v>
      </c>
      <c r="N3005" s="38">
        <f t="shared" si="140"/>
        <v>2.0452607989831844</v>
      </c>
      <c r="O3005" s="16">
        <v>9.9819999999999993</v>
      </c>
      <c r="P3005" s="124">
        <f t="shared" si="139"/>
        <v>0.5479797979797979</v>
      </c>
      <c r="Q3005" s="16">
        <v>729.08799999999997</v>
      </c>
    </row>
    <row r="3006" spans="1:17" x14ac:dyDescent="0.2">
      <c r="A3006" s="39">
        <f t="shared" si="138"/>
        <v>45051</v>
      </c>
      <c r="B3006" s="16">
        <v>0</v>
      </c>
      <c r="C3006" s="16">
        <v>87.122</v>
      </c>
      <c r="D3006" s="16">
        <v>26.138000000000002</v>
      </c>
      <c r="E3006" s="16">
        <v>24.27</v>
      </c>
      <c r="F3006" s="16">
        <v>30.26</v>
      </c>
      <c r="G3006" s="16">
        <v>5.3769999999999998</v>
      </c>
      <c r="H3006" s="16">
        <v>12.92</v>
      </c>
      <c r="I3006" s="16">
        <v>348.88</v>
      </c>
      <c r="J3006" s="38">
        <v>5.1859999999999999</v>
      </c>
      <c r="K3006" s="120">
        <v>21.678000000000001</v>
      </c>
      <c r="L3006" s="16">
        <v>26.242999999999999</v>
      </c>
      <c r="M3006" s="16">
        <v>43.758764203084993</v>
      </c>
      <c r="N3006" s="38">
        <f t="shared" si="140"/>
        <v>2.0185793986108034</v>
      </c>
      <c r="O3006" s="16">
        <v>12.438000000000001</v>
      </c>
      <c r="P3006" s="124">
        <f t="shared" si="139"/>
        <v>0.57376141710489903</v>
      </c>
      <c r="Q3006" s="16">
        <v>729.66300000000001</v>
      </c>
    </row>
    <row r="3007" spans="1:17" x14ac:dyDescent="0.2">
      <c r="A3007" s="39">
        <f t="shared" si="138"/>
        <v>45052</v>
      </c>
      <c r="B3007" s="16">
        <v>0</v>
      </c>
      <c r="C3007" s="16">
        <v>88.004000000000005</v>
      </c>
      <c r="D3007" s="16">
        <v>25.747</v>
      </c>
      <c r="E3007" s="16">
        <v>23.73</v>
      </c>
      <c r="F3007" s="16">
        <v>28.7</v>
      </c>
      <c r="G3007" s="16">
        <v>4.3220000000000001</v>
      </c>
      <c r="H3007" s="16">
        <v>10.130000000000001</v>
      </c>
      <c r="I3007" s="16">
        <v>349.62400000000002</v>
      </c>
      <c r="J3007" s="38">
        <v>3.5720000000000001</v>
      </c>
      <c r="K3007" s="120">
        <v>14.609</v>
      </c>
      <c r="L3007" s="16">
        <v>26.184999999999999</v>
      </c>
      <c r="M3007" s="16">
        <v>30.42793071063161</v>
      </c>
      <c r="N3007" s="38">
        <f t="shared" si="140"/>
        <v>2.082820912494463</v>
      </c>
      <c r="O3007" s="16">
        <v>7.7050000000000001</v>
      </c>
      <c r="P3007" s="124">
        <f t="shared" si="139"/>
        <v>0.52741460743377366</v>
      </c>
      <c r="Q3007" s="82">
        <v>730.21699999999998</v>
      </c>
    </row>
    <row r="3008" spans="1:17" x14ac:dyDescent="0.2">
      <c r="A3008" s="39">
        <f t="shared" si="138"/>
        <v>45053</v>
      </c>
      <c r="B3008" s="16">
        <v>0</v>
      </c>
      <c r="C3008" s="16">
        <v>86.361000000000004</v>
      </c>
      <c r="D3008" s="16">
        <v>25.286999999999999</v>
      </c>
      <c r="E3008" s="16">
        <v>23.39</v>
      </c>
      <c r="F3008" s="16">
        <v>29.1</v>
      </c>
      <c r="G3008" s="16">
        <v>5.1769999999999996</v>
      </c>
      <c r="H3008" s="16">
        <v>12.39</v>
      </c>
      <c r="I3008" s="16">
        <v>346.596</v>
      </c>
      <c r="J3008" s="38">
        <v>4.7060000000000004</v>
      </c>
      <c r="K3008" s="120">
        <v>19.655999999999999</v>
      </c>
      <c r="L3008" s="16">
        <v>26.274000000000001</v>
      </c>
      <c r="M3008" s="16">
        <v>39.934698857013991</v>
      </c>
      <c r="N3008" s="38">
        <f t="shared" si="140"/>
        <v>2.0316798360304231</v>
      </c>
      <c r="O3008" s="16">
        <v>10.805</v>
      </c>
      <c r="P3008" s="124">
        <f t="shared" si="139"/>
        <v>0.54970492470492471</v>
      </c>
      <c r="Q3008" s="16">
        <v>730.28300000000002</v>
      </c>
    </row>
    <row r="3009" spans="1:17" x14ac:dyDescent="0.2">
      <c r="A3009" s="39">
        <f t="shared" si="138"/>
        <v>45054</v>
      </c>
      <c r="B3009" s="16">
        <v>0.63500000000000001</v>
      </c>
      <c r="C3009" s="16">
        <v>90.692999999999998</v>
      </c>
      <c r="D3009" s="16">
        <v>25.129000000000001</v>
      </c>
      <c r="E3009" s="16">
        <v>23.8</v>
      </c>
      <c r="F3009" s="16">
        <v>28.25</v>
      </c>
      <c r="G3009" s="16">
        <v>5.1340000000000003</v>
      </c>
      <c r="H3009" s="16">
        <v>11.35</v>
      </c>
      <c r="I3009" s="16">
        <v>345.64600000000002</v>
      </c>
      <c r="J3009" s="38">
        <v>3.5070000000000001</v>
      </c>
      <c r="K3009" s="120">
        <v>15.378</v>
      </c>
      <c r="L3009" s="16">
        <v>26.207000000000001</v>
      </c>
      <c r="M3009" s="16">
        <v>31.964036851340971</v>
      </c>
      <c r="N3009" s="38">
        <f t="shared" si="140"/>
        <v>2.0785561744921948</v>
      </c>
      <c r="O3009" s="16">
        <v>9.3689999999999998</v>
      </c>
      <c r="P3009" s="124">
        <f t="shared" si="139"/>
        <v>0.60924697619976587</v>
      </c>
      <c r="Q3009" s="16">
        <v>730.08799999999997</v>
      </c>
    </row>
    <row r="3010" spans="1:17" x14ac:dyDescent="0.2">
      <c r="A3010" s="39">
        <f t="shared" si="138"/>
        <v>45055</v>
      </c>
      <c r="B3010" s="16">
        <v>0</v>
      </c>
      <c r="C3010" s="16">
        <v>88.367000000000004</v>
      </c>
      <c r="D3010" s="16">
        <v>26.053999999999998</v>
      </c>
      <c r="E3010" s="16">
        <v>23.72</v>
      </c>
      <c r="F3010" s="16">
        <v>30.44</v>
      </c>
      <c r="G3010" s="16">
        <v>4.4930000000000003</v>
      </c>
      <c r="H3010" s="16">
        <v>11.09</v>
      </c>
      <c r="I3010" s="16">
        <v>346.76400000000001</v>
      </c>
      <c r="J3010" s="38">
        <v>4.7309999999999999</v>
      </c>
      <c r="K3010" s="120">
        <v>19.783000000000001</v>
      </c>
      <c r="L3010" s="16">
        <v>26.146000000000001</v>
      </c>
      <c r="M3010" s="16">
        <v>40.382769414734831</v>
      </c>
      <c r="N3010" s="38">
        <f t="shared" si="140"/>
        <v>2.0412864284858125</v>
      </c>
      <c r="O3010" s="16">
        <v>11.834</v>
      </c>
      <c r="P3010" s="124">
        <f t="shared" si="139"/>
        <v>0.59819036546529847</v>
      </c>
      <c r="Q3010" s="16">
        <v>730.46299999999997</v>
      </c>
    </row>
    <row r="3011" spans="1:17" x14ac:dyDescent="0.2">
      <c r="A3011" s="39">
        <f t="shared" ref="A3011:A3074" si="141">A3010+1</f>
        <v>45056</v>
      </c>
      <c r="B3011" s="16">
        <v>18.669</v>
      </c>
      <c r="C3011" s="16">
        <v>90.41</v>
      </c>
      <c r="D3011" s="16">
        <v>25.358000000000001</v>
      </c>
      <c r="E3011" s="16">
        <v>21.34</v>
      </c>
      <c r="F3011" s="16">
        <v>30.73</v>
      </c>
      <c r="G3011" s="16">
        <v>3.2170000000000001</v>
      </c>
      <c r="H3011" s="16">
        <v>13.99</v>
      </c>
      <c r="I3011" s="16">
        <v>347.78800000000001</v>
      </c>
      <c r="J3011" s="38">
        <v>3.262</v>
      </c>
      <c r="K3011" s="120">
        <v>13.673999999999999</v>
      </c>
      <c r="L3011" s="16">
        <v>26.102</v>
      </c>
      <c r="M3011" s="16">
        <v>28.807066140087283</v>
      </c>
      <c r="N3011" s="38">
        <f t="shared" si="140"/>
        <v>2.106703681445611</v>
      </c>
      <c r="O3011" s="16">
        <v>8.2070000000000007</v>
      </c>
      <c r="P3011" s="124">
        <f t="shared" ref="P3011:P3062" si="142">O3011/K3011</f>
        <v>0.60019014187509145</v>
      </c>
      <c r="Q3011" s="16">
        <v>730.6</v>
      </c>
    </row>
    <row r="3012" spans="1:17" x14ac:dyDescent="0.2">
      <c r="A3012" s="39">
        <f t="shared" si="141"/>
        <v>45057</v>
      </c>
      <c r="B3012" s="16">
        <v>0</v>
      </c>
      <c r="C3012" s="16">
        <v>91.537999999999997</v>
      </c>
      <c r="D3012" s="16">
        <v>26.161000000000001</v>
      </c>
      <c r="E3012" s="16">
        <v>24</v>
      </c>
      <c r="F3012" s="16">
        <v>31.08</v>
      </c>
      <c r="G3012" s="16">
        <v>2.7469999999999999</v>
      </c>
      <c r="H3012" s="16">
        <v>9.3699999999999992</v>
      </c>
      <c r="I3012" s="16">
        <v>352.38400000000001</v>
      </c>
      <c r="J3012" s="38">
        <v>3.8180000000000001</v>
      </c>
      <c r="K3012" s="120">
        <v>16.655999999999999</v>
      </c>
      <c r="L3012" s="16">
        <v>25.995000000000001</v>
      </c>
      <c r="M3012" s="16">
        <v>35.158677975854644</v>
      </c>
      <c r="N3012" s="38">
        <f t="shared" si="140"/>
        <v>2.1108716363985738</v>
      </c>
      <c r="O3012" s="16">
        <v>9.9239999999999995</v>
      </c>
      <c r="P3012" s="124">
        <f t="shared" si="142"/>
        <v>0.59582132564841495</v>
      </c>
      <c r="Q3012" s="16">
        <v>730.13300000000004</v>
      </c>
    </row>
    <row r="3013" spans="1:17" x14ac:dyDescent="0.2">
      <c r="A3013" s="39">
        <f t="shared" si="141"/>
        <v>45058</v>
      </c>
      <c r="B3013" s="16">
        <v>0</v>
      </c>
      <c r="C3013" s="16">
        <v>88.38</v>
      </c>
      <c r="D3013" s="16">
        <v>26.152000000000001</v>
      </c>
      <c r="E3013" s="16">
        <v>24.21</v>
      </c>
      <c r="F3013" s="16">
        <v>30.2</v>
      </c>
      <c r="G3013" s="16">
        <v>2.242</v>
      </c>
      <c r="H3013" s="16">
        <v>7.86</v>
      </c>
      <c r="I3013" s="16">
        <v>19.402000000000001</v>
      </c>
      <c r="J3013" s="38">
        <v>2.5499999999999998</v>
      </c>
      <c r="K3013" s="120">
        <v>10.194000000000001</v>
      </c>
      <c r="L3013" s="16">
        <v>26.027000000000001</v>
      </c>
      <c r="M3013" s="16">
        <v>22.153745398118378</v>
      </c>
      <c r="N3013" s="38">
        <f t="shared" si="140"/>
        <v>2.1732141846300155</v>
      </c>
      <c r="O3013" s="16">
        <v>4.55</v>
      </c>
      <c r="P3013" s="124">
        <f t="shared" si="142"/>
        <v>0.44634098489307428</v>
      </c>
      <c r="Q3013" s="16">
        <v>729.846</v>
      </c>
    </row>
    <row r="3014" spans="1:17" x14ac:dyDescent="0.2">
      <c r="A3014" s="39">
        <f t="shared" si="141"/>
        <v>45059</v>
      </c>
      <c r="B3014" s="16">
        <v>0</v>
      </c>
      <c r="C3014" s="16">
        <v>85.704999999999998</v>
      </c>
      <c r="D3014" s="16">
        <v>26.149000000000001</v>
      </c>
      <c r="E3014" s="16">
        <v>23.62</v>
      </c>
      <c r="F3014" s="16">
        <v>31.07</v>
      </c>
      <c r="G3014" s="16">
        <v>2.9460000000000002</v>
      </c>
      <c r="H3014" s="16">
        <v>9.19</v>
      </c>
      <c r="I3014" s="16">
        <v>357.19499999999999</v>
      </c>
      <c r="J3014" s="38">
        <v>3.8050000000000002</v>
      </c>
      <c r="K3014" s="120">
        <v>14.881</v>
      </c>
      <c r="L3014" s="16">
        <v>26.047999999999998</v>
      </c>
      <c r="M3014" s="16">
        <v>30.784935636297345</v>
      </c>
      <c r="N3014" s="38">
        <f t="shared" si="140"/>
        <v>2.068741054787806</v>
      </c>
      <c r="O3014" s="16">
        <v>7.6719999999999997</v>
      </c>
      <c r="P3014" s="124">
        <f t="shared" si="142"/>
        <v>0.51555675021839931</v>
      </c>
      <c r="Q3014" s="16">
        <v>729.44600000000003</v>
      </c>
    </row>
    <row r="3015" spans="1:17" x14ac:dyDescent="0.2">
      <c r="A3015" s="39">
        <f t="shared" si="141"/>
        <v>45060</v>
      </c>
      <c r="B3015" s="16">
        <v>0</v>
      </c>
      <c r="C3015" s="16">
        <v>92.046999999999997</v>
      </c>
      <c r="D3015" s="16">
        <v>25.452000000000002</v>
      </c>
      <c r="E3015" s="16">
        <v>23.82</v>
      </c>
      <c r="F3015" s="16">
        <v>28.62</v>
      </c>
      <c r="G3015" s="16">
        <v>4.1529999999999996</v>
      </c>
      <c r="H3015" s="16">
        <v>9.41</v>
      </c>
      <c r="I3015" s="16">
        <v>342.08199999999999</v>
      </c>
      <c r="J3015" s="38">
        <v>3.0990000000000002</v>
      </c>
      <c r="K3015" s="120">
        <v>13.409000000000001</v>
      </c>
      <c r="L3015" s="16">
        <v>26.001000000000001</v>
      </c>
      <c r="M3015" s="16">
        <v>28.184121920810913</v>
      </c>
      <c r="N3015" s="38">
        <f t="shared" si="140"/>
        <v>2.1018809695585734</v>
      </c>
      <c r="O3015" s="16">
        <v>7.7619999999999996</v>
      </c>
      <c r="P3015" s="124">
        <f t="shared" si="142"/>
        <v>0.57886494145723011</v>
      </c>
      <c r="Q3015" s="16">
        <v>730.85</v>
      </c>
    </row>
    <row r="3016" spans="1:17" x14ac:dyDescent="0.2">
      <c r="A3016" s="39">
        <f t="shared" si="141"/>
        <v>45061</v>
      </c>
      <c r="B3016" s="16">
        <v>66.171999999999997</v>
      </c>
      <c r="C3016" s="16">
        <v>94.352000000000004</v>
      </c>
      <c r="D3016" s="16">
        <v>24.882999999999999</v>
      </c>
      <c r="E3016" s="16">
        <v>21.98</v>
      </c>
      <c r="F3016" s="16">
        <v>30.3</v>
      </c>
      <c r="G3016" s="16">
        <v>2.8359999999999999</v>
      </c>
      <c r="H3016" s="16">
        <v>12.45</v>
      </c>
      <c r="I3016" s="16">
        <v>349.87700000000001</v>
      </c>
      <c r="J3016" s="38">
        <v>1.88</v>
      </c>
      <c r="K3016" s="120">
        <v>7.9320000000000004</v>
      </c>
      <c r="L3016" s="16">
        <v>26.029</v>
      </c>
      <c r="M3016" s="16">
        <v>17.10720602173652</v>
      </c>
      <c r="N3016" s="38">
        <f t="shared" si="140"/>
        <v>2.1567329830731872</v>
      </c>
      <c r="O3016" s="16">
        <v>4.8029999999999999</v>
      </c>
      <c r="P3016" s="124">
        <f t="shared" si="142"/>
        <v>0.60552193645990915</v>
      </c>
      <c r="Q3016" s="16">
        <v>731.904</v>
      </c>
    </row>
    <row r="3017" spans="1:17" x14ac:dyDescent="0.2">
      <c r="A3017" s="39">
        <f t="shared" si="141"/>
        <v>45062</v>
      </c>
      <c r="B3017" s="16">
        <v>17.652999999999999</v>
      </c>
      <c r="C3017" s="16">
        <v>95.873000000000005</v>
      </c>
      <c r="D3017" s="16">
        <v>24.757000000000001</v>
      </c>
      <c r="E3017" s="16">
        <v>22.56</v>
      </c>
      <c r="F3017" s="16">
        <v>28.75</v>
      </c>
      <c r="G3017" s="16">
        <v>2.7919999999999998</v>
      </c>
      <c r="H3017" s="16">
        <v>8.11</v>
      </c>
      <c r="I3017" s="16">
        <v>338.56099999999998</v>
      </c>
      <c r="J3017" s="38">
        <v>3.1520000000000001</v>
      </c>
      <c r="K3017" s="120">
        <v>15.066000000000001</v>
      </c>
      <c r="L3017" s="16">
        <v>25.931000000000001</v>
      </c>
      <c r="M3017" s="16">
        <v>31.918158435191767</v>
      </c>
      <c r="N3017" s="38">
        <f t="shared" si="140"/>
        <v>2.1185555844412427</v>
      </c>
      <c r="O3017" s="16">
        <v>10.891999999999999</v>
      </c>
      <c r="P3017" s="124">
        <f t="shared" si="142"/>
        <v>0.72295234302402755</v>
      </c>
      <c r="Q3017" s="16">
        <v>732.19600000000003</v>
      </c>
    </row>
    <row r="3018" spans="1:17" x14ac:dyDescent="0.2">
      <c r="A3018" s="39">
        <f t="shared" si="141"/>
        <v>45063</v>
      </c>
      <c r="B3018" s="16">
        <v>0.38100000000000001</v>
      </c>
      <c r="C3018" s="16">
        <v>93.176000000000002</v>
      </c>
      <c r="D3018" s="16">
        <v>25.501000000000001</v>
      </c>
      <c r="E3018" s="16">
        <v>23.55</v>
      </c>
      <c r="F3018" s="16">
        <v>29.27</v>
      </c>
      <c r="G3018" s="16">
        <v>3.5350000000000001</v>
      </c>
      <c r="H3018" s="16">
        <v>10.78</v>
      </c>
      <c r="I3018" s="16">
        <v>337.24799999999999</v>
      </c>
      <c r="J3018" s="38">
        <v>3.5270000000000001</v>
      </c>
      <c r="K3018" s="120">
        <v>16.091000000000001</v>
      </c>
      <c r="L3018" s="16">
        <v>25.893000000000001</v>
      </c>
      <c r="M3018" s="16">
        <v>33.490552588674511</v>
      </c>
      <c r="N3018" s="38">
        <f t="shared" si="140"/>
        <v>2.0813220178158294</v>
      </c>
      <c r="O3018" s="16">
        <v>10.919</v>
      </c>
      <c r="P3018" s="124">
        <f t="shared" si="142"/>
        <v>0.67857808712945122</v>
      </c>
      <c r="Q3018" s="16">
        <v>730.59199999999998</v>
      </c>
    </row>
    <row r="3019" spans="1:17" x14ac:dyDescent="0.2">
      <c r="A3019" s="39">
        <f t="shared" si="141"/>
        <v>45064</v>
      </c>
      <c r="B3019" s="16">
        <v>0</v>
      </c>
      <c r="C3019" s="16">
        <v>87.028000000000006</v>
      </c>
      <c r="D3019" s="16">
        <v>26.36</v>
      </c>
      <c r="E3019" s="16">
        <v>24.27</v>
      </c>
      <c r="F3019" s="16">
        <v>30.39</v>
      </c>
      <c r="G3019" s="16">
        <v>3.9</v>
      </c>
      <c r="H3019" s="16">
        <v>10.74</v>
      </c>
      <c r="I3019" s="16">
        <v>347.06099999999998</v>
      </c>
      <c r="J3019" s="38">
        <v>4.984</v>
      </c>
      <c r="K3019" s="120">
        <v>21.032</v>
      </c>
      <c r="L3019" s="16">
        <v>25.902999999999999</v>
      </c>
      <c r="M3019" s="16">
        <v>43.250991224348908</v>
      </c>
      <c r="N3019" s="38">
        <f t="shared" ref="N3019:N3054" si="143">M3019/K3019</f>
        <v>2.0564373918005376</v>
      </c>
      <c r="O3019" s="16">
        <v>13.071</v>
      </c>
      <c r="P3019" s="124">
        <f t="shared" si="142"/>
        <v>0.6214815519208825</v>
      </c>
      <c r="Q3019" s="16">
        <v>730.029</v>
      </c>
    </row>
    <row r="3020" spans="1:17" x14ac:dyDescent="0.2">
      <c r="A3020" s="39">
        <f t="shared" si="141"/>
        <v>45065</v>
      </c>
      <c r="B3020" s="16">
        <v>0</v>
      </c>
      <c r="C3020" s="16">
        <v>88.494</v>
      </c>
      <c r="D3020" s="16">
        <v>26.119</v>
      </c>
      <c r="E3020" s="16">
        <v>24.06</v>
      </c>
      <c r="F3020" s="16">
        <v>30.63</v>
      </c>
      <c r="G3020" s="16">
        <v>4.0759999999999996</v>
      </c>
      <c r="H3020" s="16">
        <v>12.33</v>
      </c>
      <c r="I3020" s="16">
        <v>350.697</v>
      </c>
      <c r="J3020" s="38">
        <v>4.298</v>
      </c>
      <c r="K3020" s="120">
        <v>18.25</v>
      </c>
      <c r="L3020" s="16">
        <v>25.866</v>
      </c>
      <c r="M3020" s="16">
        <v>37.890214937355651</v>
      </c>
      <c r="N3020" s="38">
        <f t="shared" si="143"/>
        <v>2.0761761609509946</v>
      </c>
      <c r="O3020" s="16">
        <v>11.39</v>
      </c>
      <c r="P3020" s="124">
        <f t="shared" si="142"/>
        <v>0.62410958904109592</v>
      </c>
      <c r="Q3020" s="16">
        <v>730.20799999999997</v>
      </c>
    </row>
    <row r="3021" spans="1:17" x14ac:dyDescent="0.2">
      <c r="A3021" s="39">
        <f t="shared" si="141"/>
        <v>45066</v>
      </c>
      <c r="B3021" s="16">
        <v>11.176</v>
      </c>
      <c r="C3021" s="16">
        <v>94.171000000000006</v>
      </c>
      <c r="D3021" s="16">
        <v>25.425000000000001</v>
      </c>
      <c r="E3021" s="16">
        <v>23.58</v>
      </c>
      <c r="F3021" s="16">
        <v>28.94</v>
      </c>
      <c r="G3021" s="16">
        <v>4.3440000000000003</v>
      </c>
      <c r="H3021" s="16">
        <v>10.88</v>
      </c>
      <c r="I3021" s="16">
        <v>346.63</v>
      </c>
      <c r="J3021" s="38">
        <v>3.2120000000000002</v>
      </c>
      <c r="K3021" s="120">
        <v>15.044</v>
      </c>
      <c r="L3021" s="16">
        <v>25.803999999999998</v>
      </c>
      <c r="M3021" s="16">
        <v>31.775166384858561</v>
      </c>
      <c r="N3021" s="38">
        <f t="shared" si="143"/>
        <v>2.1121487892088915</v>
      </c>
      <c r="O3021" s="16">
        <v>10.696</v>
      </c>
      <c r="P3021" s="124">
        <f t="shared" si="142"/>
        <v>0.71098112204201003</v>
      </c>
      <c r="Q3021" s="16">
        <v>730.14599999999996</v>
      </c>
    </row>
    <row r="3022" spans="1:17" x14ac:dyDescent="0.2">
      <c r="A3022" s="39">
        <f t="shared" si="141"/>
        <v>45067</v>
      </c>
      <c r="B3022" s="16">
        <v>7.1120000000000001</v>
      </c>
      <c r="C3022" s="16">
        <v>91.367000000000004</v>
      </c>
      <c r="D3022" s="16">
        <v>25.484000000000002</v>
      </c>
      <c r="E3022" s="16">
        <v>23.87</v>
      </c>
      <c r="F3022" s="16">
        <v>30.19</v>
      </c>
      <c r="G3022" s="16">
        <v>3.762</v>
      </c>
      <c r="H3022" s="16">
        <v>9.19</v>
      </c>
      <c r="I3022" s="16">
        <v>346.34899999999999</v>
      </c>
      <c r="J3022" s="38">
        <v>3.99</v>
      </c>
      <c r="K3022" s="120">
        <v>17.728999999999999</v>
      </c>
      <c r="L3022" s="16">
        <v>25.881</v>
      </c>
      <c r="M3022" s="16">
        <v>37.279021122215433</v>
      </c>
      <c r="N3022" s="38">
        <f t="shared" si="143"/>
        <v>2.1027142603765263</v>
      </c>
      <c r="O3022" s="16">
        <v>12.366</v>
      </c>
      <c r="P3022" s="124">
        <f t="shared" si="142"/>
        <v>0.69750126910711263</v>
      </c>
      <c r="Q3022" s="16">
        <v>730.221</v>
      </c>
    </row>
    <row r="3023" spans="1:17" x14ac:dyDescent="0.2">
      <c r="A3023" s="39">
        <f t="shared" si="141"/>
        <v>45068</v>
      </c>
      <c r="B3023" s="16">
        <v>0.254</v>
      </c>
      <c r="C3023" s="16">
        <v>92.578999999999994</v>
      </c>
      <c r="D3023" s="16">
        <v>24.995999999999999</v>
      </c>
      <c r="E3023" s="16">
        <v>22.97</v>
      </c>
      <c r="F3023" s="16">
        <v>28.22</v>
      </c>
      <c r="G3023" s="16">
        <v>3.286</v>
      </c>
      <c r="H3023" s="16">
        <v>9.2899999999999991</v>
      </c>
      <c r="I3023" s="16">
        <v>336.42399999999998</v>
      </c>
      <c r="J3023" s="38">
        <v>3.2679999999999998</v>
      </c>
      <c r="K3023" s="120">
        <v>14.457000000000001</v>
      </c>
      <c r="L3023" s="16">
        <v>25.86</v>
      </c>
      <c r="M3023" s="16">
        <v>30.593213968811316</v>
      </c>
      <c r="N3023" s="38">
        <f t="shared" si="143"/>
        <v>2.1161523116006995</v>
      </c>
      <c r="O3023" s="16">
        <v>10.146000000000001</v>
      </c>
      <c r="P3023" s="124">
        <f t="shared" si="142"/>
        <v>0.70180535380784392</v>
      </c>
      <c r="Q3023" s="16">
        <v>730.48299999999995</v>
      </c>
    </row>
    <row r="3024" spans="1:17" x14ac:dyDescent="0.2">
      <c r="A3024" s="39">
        <f t="shared" si="141"/>
        <v>45069</v>
      </c>
      <c r="B3024" s="16">
        <v>1.27</v>
      </c>
      <c r="C3024" s="16">
        <v>91.551000000000002</v>
      </c>
      <c r="D3024" s="16">
        <v>25.382000000000001</v>
      </c>
      <c r="E3024" s="16">
        <v>23.56</v>
      </c>
      <c r="F3024" s="16">
        <v>28.86</v>
      </c>
      <c r="G3024" s="16">
        <v>2.661</v>
      </c>
      <c r="H3024" s="16">
        <v>7.68</v>
      </c>
      <c r="I3024" s="16">
        <v>355.87700000000001</v>
      </c>
      <c r="J3024" s="38">
        <v>2.7469999999999999</v>
      </c>
      <c r="K3024" s="120">
        <v>11.938000000000001</v>
      </c>
      <c r="L3024" s="16">
        <v>25.777999999999999</v>
      </c>
      <c r="M3024" s="16">
        <v>25.600761011467874</v>
      </c>
      <c r="N3024" s="38">
        <f t="shared" si="143"/>
        <v>2.1444765464456252</v>
      </c>
      <c r="O3024" s="16">
        <v>7.2220000000000004</v>
      </c>
      <c r="P3024" s="124">
        <f t="shared" si="142"/>
        <v>0.60495895459876026</v>
      </c>
      <c r="Q3024" s="16">
        <v>730.62099999999998</v>
      </c>
    </row>
    <row r="3025" spans="1:17" x14ac:dyDescent="0.2">
      <c r="A3025" s="39">
        <f t="shared" si="141"/>
        <v>45070</v>
      </c>
      <c r="B3025" s="16">
        <v>92.84</v>
      </c>
      <c r="C3025" s="16">
        <v>90.71</v>
      </c>
      <c r="D3025" s="16">
        <v>25.427</v>
      </c>
      <c r="E3025" s="16">
        <v>22.13</v>
      </c>
      <c r="F3025" s="16">
        <v>30.59</v>
      </c>
      <c r="G3025" s="16">
        <v>2.4129999999999998</v>
      </c>
      <c r="H3025" s="16">
        <v>9.11</v>
      </c>
      <c r="I3025" s="16">
        <v>6.4560000000000004</v>
      </c>
      <c r="J3025" s="38">
        <v>3.4689999999999999</v>
      </c>
      <c r="K3025" s="120">
        <v>14.882</v>
      </c>
      <c r="L3025" s="16">
        <v>25.786000000000001</v>
      </c>
      <c r="M3025" s="16">
        <v>31.196026981001495</v>
      </c>
      <c r="N3025" s="38">
        <f t="shared" si="143"/>
        <v>2.0962254388524051</v>
      </c>
      <c r="O3025" s="16">
        <v>9.4390000000000001</v>
      </c>
      <c r="P3025" s="124">
        <f t="shared" si="142"/>
        <v>0.63425614836715494</v>
      </c>
      <c r="Q3025" s="16">
        <v>729.62099999999998</v>
      </c>
    </row>
    <row r="3026" spans="1:17" x14ac:dyDescent="0.2">
      <c r="A3026" s="39">
        <f t="shared" si="141"/>
        <v>45071</v>
      </c>
      <c r="B3026" s="16">
        <v>0</v>
      </c>
      <c r="C3026" s="16">
        <v>87.251000000000005</v>
      </c>
      <c r="D3026" s="16">
        <v>25.614999999999998</v>
      </c>
      <c r="E3026" s="16">
        <v>23.76</v>
      </c>
      <c r="F3026" s="16">
        <v>30.6</v>
      </c>
      <c r="G3026" s="16">
        <v>2.0289999999999999</v>
      </c>
      <c r="H3026" s="16">
        <v>11.33</v>
      </c>
      <c r="I3026" s="16">
        <v>97.233999999999995</v>
      </c>
      <c r="J3026" s="38">
        <v>4.0510000000000002</v>
      </c>
      <c r="K3026" s="120">
        <v>17.516999999999999</v>
      </c>
      <c r="L3026" s="16">
        <v>25.779</v>
      </c>
      <c r="M3026" s="16">
        <v>36.689168114587169</v>
      </c>
      <c r="N3026" s="38">
        <f t="shared" si="143"/>
        <v>2.094489245566431</v>
      </c>
      <c r="O3026" s="16">
        <v>11.452</v>
      </c>
      <c r="P3026" s="124">
        <f t="shared" si="142"/>
        <v>0.65376491408346182</v>
      </c>
      <c r="Q3026" s="16">
        <v>729.27499999999998</v>
      </c>
    </row>
    <row r="3027" spans="1:17" x14ac:dyDescent="0.2">
      <c r="A3027" s="39">
        <f t="shared" si="141"/>
        <v>45072</v>
      </c>
      <c r="B3027" s="16">
        <v>4.0640000000000001</v>
      </c>
      <c r="C3027" s="16">
        <v>90.477000000000004</v>
      </c>
      <c r="D3027" s="16">
        <v>25.471</v>
      </c>
      <c r="E3027" s="16">
        <v>23.56</v>
      </c>
      <c r="F3027" s="16">
        <v>30.4</v>
      </c>
      <c r="G3027" s="16">
        <v>2.3069999999999999</v>
      </c>
      <c r="H3027" s="16">
        <v>7.23</v>
      </c>
      <c r="I3027" s="16">
        <v>122.681</v>
      </c>
      <c r="J3027" s="38">
        <v>3.8660000000000001</v>
      </c>
      <c r="K3027" s="120">
        <v>17.277999999999999</v>
      </c>
      <c r="L3027" s="16">
        <v>25.742000000000001</v>
      </c>
      <c r="M3027" s="16">
        <v>36.123593515504915</v>
      </c>
      <c r="N3027" s="38">
        <f t="shared" si="143"/>
        <v>2.0907277182257737</v>
      </c>
      <c r="O3027" s="16">
        <v>10.818</v>
      </c>
      <c r="P3027" s="124">
        <f t="shared" si="142"/>
        <v>0.62611413358027557</v>
      </c>
      <c r="Q3027" s="16">
        <v>730.24599999999998</v>
      </c>
    </row>
    <row r="3028" spans="1:17" x14ac:dyDescent="0.2">
      <c r="A3028" s="39">
        <f t="shared" si="141"/>
        <v>45073</v>
      </c>
      <c r="B3028" s="16">
        <v>4.1909999999999998</v>
      </c>
      <c r="C3028" s="16">
        <v>90.344999999999999</v>
      </c>
      <c r="D3028" s="16">
        <v>25.454000000000001</v>
      </c>
      <c r="E3028" s="16">
        <v>22.7</v>
      </c>
      <c r="F3028" s="16">
        <v>31.69</v>
      </c>
      <c r="G3028" s="16">
        <v>2.141</v>
      </c>
      <c r="H3028" s="16">
        <v>8.9</v>
      </c>
      <c r="I3028" s="16">
        <v>70.792000000000002</v>
      </c>
      <c r="J3028" s="38">
        <v>3.8380000000000001</v>
      </c>
      <c r="K3028" s="120">
        <v>16.861999999999998</v>
      </c>
      <c r="L3028" s="16">
        <v>25.725999999999999</v>
      </c>
      <c r="M3028" s="16">
        <v>34.968684308976876</v>
      </c>
      <c r="N3028" s="38">
        <f t="shared" si="143"/>
        <v>2.0738159357713721</v>
      </c>
      <c r="O3028" s="16">
        <v>10.596</v>
      </c>
      <c r="P3028" s="124">
        <f t="shared" si="142"/>
        <v>0.62839520816036065</v>
      </c>
      <c r="Q3028" s="16">
        <v>730.96699999999998</v>
      </c>
    </row>
    <row r="3029" spans="1:17" x14ac:dyDescent="0.2">
      <c r="A3029" s="39">
        <f t="shared" si="141"/>
        <v>45074</v>
      </c>
      <c r="B3029" s="16">
        <v>0.127</v>
      </c>
      <c r="C3029" s="16">
        <v>92.042000000000002</v>
      </c>
      <c r="D3029" s="16">
        <v>25.425000000000001</v>
      </c>
      <c r="E3029" s="16">
        <v>23.78</v>
      </c>
      <c r="F3029" s="16">
        <v>29.09</v>
      </c>
      <c r="G3029" s="16">
        <v>3.0649999999999999</v>
      </c>
      <c r="H3029" s="16">
        <v>7.9</v>
      </c>
      <c r="I3029" s="16">
        <v>346.137</v>
      </c>
      <c r="J3029" s="38">
        <v>3.5459999999999998</v>
      </c>
      <c r="K3029" s="120">
        <v>16.265999999999998</v>
      </c>
      <c r="L3029" s="16">
        <v>25.635000000000002</v>
      </c>
      <c r="M3029" s="16">
        <v>34.27938486634347</v>
      </c>
      <c r="N3029" s="38">
        <f t="shared" si="143"/>
        <v>2.1074256034884713</v>
      </c>
      <c r="O3029" s="16">
        <v>11.082000000000001</v>
      </c>
      <c r="P3029" s="124">
        <f t="shared" si="142"/>
        <v>0.68129841386942103</v>
      </c>
      <c r="Q3029" s="16">
        <v>731.05399999999997</v>
      </c>
    </row>
    <row r="3030" spans="1:17" x14ac:dyDescent="0.2">
      <c r="A3030" s="39">
        <f t="shared" si="141"/>
        <v>45075</v>
      </c>
      <c r="B3030" s="16">
        <v>2.286</v>
      </c>
      <c r="C3030" s="16">
        <v>91.382999999999996</v>
      </c>
      <c r="D3030" s="16">
        <v>24.532</v>
      </c>
      <c r="E3030" s="16">
        <v>22.7</v>
      </c>
      <c r="F3030" s="16">
        <v>29.13</v>
      </c>
      <c r="G3030" s="16">
        <v>2.6989999999999998</v>
      </c>
      <c r="H3030" s="16">
        <v>13.82</v>
      </c>
      <c r="I3030" s="16">
        <v>339.90300000000002</v>
      </c>
      <c r="J3030" s="38">
        <v>2.7130000000000001</v>
      </c>
      <c r="K3030" s="120">
        <v>12.215999999999999</v>
      </c>
      <c r="L3030" s="16">
        <v>25.74</v>
      </c>
      <c r="M3030" s="16">
        <v>26.056693971956275</v>
      </c>
      <c r="N3030" s="38">
        <f t="shared" si="143"/>
        <v>2.1329972144692433</v>
      </c>
      <c r="O3030" s="16">
        <v>6.9329999999999998</v>
      </c>
      <c r="P3030" s="124">
        <f t="shared" si="142"/>
        <v>0.56753438113948917</v>
      </c>
      <c r="Q3030" s="16">
        <v>730.81299999999999</v>
      </c>
    </row>
    <row r="3031" spans="1:17" x14ac:dyDescent="0.2">
      <c r="A3031" s="39">
        <f t="shared" si="141"/>
        <v>45076</v>
      </c>
      <c r="B3031" s="16">
        <v>0</v>
      </c>
      <c r="C3031" s="16">
        <v>86.141000000000005</v>
      </c>
      <c r="D3031" s="16">
        <v>26.091000000000001</v>
      </c>
      <c r="E3031" s="16">
        <v>22.9</v>
      </c>
      <c r="F3031" s="16">
        <v>31.31</v>
      </c>
      <c r="G3031" s="16">
        <v>1.9830000000000001</v>
      </c>
      <c r="H3031" s="16">
        <v>5.86</v>
      </c>
      <c r="I3031" s="16">
        <v>153.565</v>
      </c>
      <c r="J3031" s="38">
        <v>4.8550000000000004</v>
      </c>
      <c r="K3031" s="120">
        <v>21.646000000000001</v>
      </c>
      <c r="L3031" s="16">
        <v>25.683</v>
      </c>
      <c r="M3031" s="16">
        <v>44.73983654842246</v>
      </c>
      <c r="N3031" s="38">
        <f t="shared" si="143"/>
        <v>2.0668870252435765</v>
      </c>
      <c r="O3031" s="16">
        <v>14.337</v>
      </c>
      <c r="P3031" s="124">
        <f t="shared" si="142"/>
        <v>0.66233946225630602</v>
      </c>
      <c r="Q3031" s="16">
        <v>730.20399999999995</v>
      </c>
    </row>
    <row r="3032" spans="1:17" x14ac:dyDescent="0.2">
      <c r="A3032" s="39">
        <f t="shared" si="141"/>
        <v>45077</v>
      </c>
      <c r="B3032" s="16">
        <v>0.254</v>
      </c>
      <c r="C3032" s="16">
        <v>85.933999999999997</v>
      </c>
      <c r="D3032" s="16">
        <v>26.518000000000001</v>
      </c>
      <c r="E3032" s="16">
        <v>23.96</v>
      </c>
      <c r="F3032" s="16">
        <v>31.16</v>
      </c>
      <c r="G3032" s="16">
        <v>2.0129999999999999</v>
      </c>
      <c r="H3032" s="16">
        <v>7.74</v>
      </c>
      <c r="I3032" s="16">
        <v>156.113</v>
      </c>
      <c r="J3032" s="38">
        <v>4.5880000000000001</v>
      </c>
      <c r="K3032" s="120">
        <v>19.727</v>
      </c>
      <c r="L3032" s="16">
        <v>25.655000000000001</v>
      </c>
      <c r="M3032" s="16">
        <v>41.139720081181466</v>
      </c>
      <c r="N3032" s="38">
        <f t="shared" si="143"/>
        <v>2.0854524297248171</v>
      </c>
      <c r="O3032" s="16">
        <v>12.949</v>
      </c>
      <c r="P3032" s="124">
        <f t="shared" si="142"/>
        <v>0.65640999645156384</v>
      </c>
      <c r="Q3032" s="16">
        <v>730.42100000000005</v>
      </c>
    </row>
    <row r="3033" spans="1:17" x14ac:dyDescent="0.2">
      <c r="A3033" s="39">
        <f t="shared" si="141"/>
        <v>45078</v>
      </c>
      <c r="B3033" s="16">
        <v>2.794</v>
      </c>
      <c r="C3033" s="16">
        <v>95.613</v>
      </c>
      <c r="D3033" s="16">
        <v>24.523</v>
      </c>
      <c r="E3033" s="16">
        <v>23.28</v>
      </c>
      <c r="F3033" s="16">
        <v>27.64</v>
      </c>
      <c r="G3033" s="16">
        <v>2.5339999999999998</v>
      </c>
      <c r="H3033" s="16">
        <v>7.61</v>
      </c>
      <c r="I3033" s="16">
        <v>142.53700000000001</v>
      </c>
      <c r="J3033" s="38">
        <v>2.1230000000000002</v>
      </c>
      <c r="K3033" s="16">
        <v>9.6080000000000005</v>
      </c>
      <c r="L3033" s="16">
        <v>25.638000000000002</v>
      </c>
      <c r="M3033" s="120">
        <v>20.886516152053684</v>
      </c>
      <c r="N3033" s="38">
        <f t="shared" si="143"/>
        <v>2.1738672098307328</v>
      </c>
      <c r="O3033" s="16">
        <v>6.234</v>
      </c>
      <c r="P3033" s="124">
        <f t="shared" si="142"/>
        <v>0.64883430474604498</v>
      </c>
      <c r="Q3033" s="16">
        <v>730.78300000000002</v>
      </c>
    </row>
    <row r="3034" spans="1:17" x14ac:dyDescent="0.2">
      <c r="A3034" s="39">
        <f t="shared" si="141"/>
        <v>45079</v>
      </c>
      <c r="B3034" s="16">
        <v>0.127</v>
      </c>
      <c r="C3034" s="16">
        <v>91.278000000000006</v>
      </c>
      <c r="D3034" s="16">
        <v>25.681000000000001</v>
      </c>
      <c r="E3034" s="16">
        <v>23.49</v>
      </c>
      <c r="F3034" s="16">
        <v>29.69</v>
      </c>
      <c r="G3034" s="16">
        <v>2.77</v>
      </c>
      <c r="H3034" s="16">
        <v>9.0399999999999991</v>
      </c>
      <c r="I3034" s="16">
        <v>160.22900000000001</v>
      </c>
      <c r="J3034" s="38">
        <v>4.2750000000000004</v>
      </c>
      <c r="K3034" s="16">
        <v>19.788</v>
      </c>
      <c r="L3034" s="16">
        <v>25.585999999999999</v>
      </c>
      <c r="M3034" s="120">
        <v>41.159678488206822</v>
      </c>
      <c r="N3034" s="38">
        <f t="shared" si="143"/>
        <v>2.0800322664345474</v>
      </c>
      <c r="O3034" s="16">
        <v>13.244999999999999</v>
      </c>
      <c r="P3034" s="124">
        <f t="shared" si="142"/>
        <v>0.66934505761067309</v>
      </c>
      <c r="Q3034" s="16">
        <v>729.53800000000001</v>
      </c>
    </row>
    <row r="3035" spans="1:17" x14ac:dyDescent="0.2">
      <c r="A3035" s="39">
        <f t="shared" si="141"/>
        <v>45080</v>
      </c>
      <c r="B3035" s="16">
        <v>0.76200000000000001</v>
      </c>
      <c r="C3035" s="16">
        <v>89.825000000000003</v>
      </c>
      <c r="D3035" s="16">
        <v>26.599</v>
      </c>
      <c r="E3035" s="16">
        <v>24.43</v>
      </c>
      <c r="F3035" s="16">
        <v>32.25</v>
      </c>
      <c r="G3035" s="16">
        <v>2.6480000000000001</v>
      </c>
      <c r="H3035" s="16">
        <v>8.35</v>
      </c>
      <c r="I3035" s="16">
        <v>166.53800000000001</v>
      </c>
      <c r="J3035" s="38">
        <v>5.0019999999999998</v>
      </c>
      <c r="K3035" s="16">
        <v>22.324999999999999</v>
      </c>
      <c r="L3035" s="16">
        <v>25.524999999999999</v>
      </c>
      <c r="M3035" s="120">
        <v>46.310416301266535</v>
      </c>
      <c r="N3035" s="38">
        <f t="shared" si="143"/>
        <v>2.0743747503366872</v>
      </c>
      <c r="O3035" s="16">
        <v>15.23</v>
      </c>
      <c r="P3035" s="124">
        <f t="shared" si="142"/>
        <v>0.68219484882418813</v>
      </c>
      <c r="Q3035" s="16">
        <v>728.74199999999996</v>
      </c>
    </row>
    <row r="3036" spans="1:17" x14ac:dyDescent="0.2">
      <c r="A3036" s="39">
        <f t="shared" si="141"/>
        <v>45081</v>
      </c>
      <c r="B3036" s="16">
        <v>4.0640000000000001</v>
      </c>
      <c r="C3036" s="16">
        <v>92.811999999999998</v>
      </c>
      <c r="D3036" s="16">
        <v>25.33</v>
      </c>
      <c r="E3036" s="16">
        <v>20.84</v>
      </c>
      <c r="F3036" s="16">
        <v>29.95</v>
      </c>
      <c r="G3036" s="16">
        <v>2.7610000000000001</v>
      </c>
      <c r="H3036" s="16">
        <v>12.62</v>
      </c>
      <c r="I3036" s="16">
        <v>156.19399999999999</v>
      </c>
      <c r="J3036" s="38">
        <v>3.1259999999999999</v>
      </c>
      <c r="K3036" s="16">
        <v>13.58</v>
      </c>
      <c r="L3036" s="16">
        <v>25.492999999999999</v>
      </c>
      <c r="M3036" s="120">
        <v>28.786070932696969</v>
      </c>
      <c r="N3036" s="38">
        <f t="shared" si="143"/>
        <v>2.119740127591824</v>
      </c>
      <c r="O3036" s="16">
        <v>8.7479999999999993</v>
      </c>
      <c r="P3036" s="124">
        <f t="shared" si="142"/>
        <v>0.64418262150220906</v>
      </c>
      <c r="Q3036" s="16">
        <v>729.70399999999995</v>
      </c>
    </row>
    <row r="3037" spans="1:17" x14ac:dyDescent="0.2">
      <c r="A3037" s="39">
        <f t="shared" si="141"/>
        <v>45082</v>
      </c>
      <c r="B3037" s="16">
        <v>0</v>
      </c>
      <c r="C3037" s="16">
        <v>85.805000000000007</v>
      </c>
      <c r="D3037" s="16">
        <v>25.702999999999999</v>
      </c>
      <c r="E3037" s="16">
        <v>21</v>
      </c>
      <c r="F3037" s="16">
        <v>31.75</v>
      </c>
      <c r="G3037" s="16">
        <v>2.508</v>
      </c>
      <c r="H3037" s="16">
        <v>7.31</v>
      </c>
      <c r="I3037" s="16">
        <v>148.68700000000001</v>
      </c>
      <c r="J3037" s="38">
        <v>5.4640000000000004</v>
      </c>
      <c r="K3037" s="16">
        <v>24.82</v>
      </c>
      <c r="L3037" s="16">
        <v>25.609000000000002</v>
      </c>
      <c r="M3037" s="120">
        <v>51.1540020062087</v>
      </c>
      <c r="N3037" s="38">
        <f t="shared" si="143"/>
        <v>2.0609992750285535</v>
      </c>
      <c r="O3037" s="16">
        <v>16.856000000000002</v>
      </c>
      <c r="P3037" s="124">
        <f t="shared" si="142"/>
        <v>0.67912973408541499</v>
      </c>
      <c r="Q3037" s="16">
        <v>730.48800000000006</v>
      </c>
    </row>
    <row r="3038" spans="1:17" x14ac:dyDescent="0.2">
      <c r="A3038" s="39">
        <f t="shared" si="141"/>
        <v>45083</v>
      </c>
      <c r="B3038" s="16">
        <v>3.556</v>
      </c>
      <c r="C3038" s="16">
        <v>88.296000000000006</v>
      </c>
      <c r="D3038" s="16">
        <v>25.731999999999999</v>
      </c>
      <c r="E3038" s="16">
        <v>23.13</v>
      </c>
      <c r="F3038" s="16">
        <v>30.74</v>
      </c>
      <c r="G3038" s="16">
        <v>2.12</v>
      </c>
      <c r="H3038" s="16">
        <v>7.19</v>
      </c>
      <c r="I3038" s="16">
        <v>37.344000000000001</v>
      </c>
      <c r="J3038" s="38">
        <v>3.819</v>
      </c>
      <c r="K3038" s="16">
        <v>16.001000000000001</v>
      </c>
      <c r="L3038" s="16">
        <v>25.507999999999999</v>
      </c>
      <c r="M3038" s="120">
        <v>33.490552588674511</v>
      </c>
      <c r="N3038" s="38">
        <f t="shared" si="143"/>
        <v>2.0930287224970008</v>
      </c>
      <c r="O3038" s="16">
        <v>10.535</v>
      </c>
      <c r="P3038" s="124">
        <f t="shared" si="142"/>
        <v>0.65839635022811072</v>
      </c>
      <c r="Q3038" s="16">
        <v>730.94200000000001</v>
      </c>
    </row>
    <row r="3039" spans="1:17" x14ac:dyDescent="0.2">
      <c r="A3039" s="39">
        <f t="shared" si="141"/>
        <v>45084</v>
      </c>
      <c r="B3039" s="16">
        <v>0.254</v>
      </c>
      <c r="C3039" s="16">
        <v>89.953999999999994</v>
      </c>
      <c r="D3039" s="16">
        <v>26.45</v>
      </c>
      <c r="E3039" s="16">
        <v>24.24</v>
      </c>
      <c r="F3039" s="16">
        <v>31.51</v>
      </c>
      <c r="G3039" s="16">
        <v>1.9510000000000001</v>
      </c>
      <c r="H3039" s="16">
        <v>6.29</v>
      </c>
      <c r="I3039" s="16">
        <v>324.988</v>
      </c>
      <c r="J3039" s="38">
        <v>4.0259999999999998</v>
      </c>
      <c r="K3039" s="16">
        <v>17.556000000000001</v>
      </c>
      <c r="L3039" s="16">
        <v>25.454000000000001</v>
      </c>
      <c r="M3039" s="120">
        <v>36.801488154123824</v>
      </c>
      <c r="N3039" s="38">
        <f t="shared" si="143"/>
        <v>2.0962342306974153</v>
      </c>
      <c r="O3039" s="16">
        <v>10.852</v>
      </c>
      <c r="P3039" s="124">
        <f t="shared" si="142"/>
        <v>0.61813624971519709</v>
      </c>
      <c r="Q3039" s="16">
        <v>730.51300000000003</v>
      </c>
    </row>
    <row r="3040" spans="1:17" x14ac:dyDescent="0.2">
      <c r="A3040" s="39">
        <f t="shared" si="141"/>
        <v>45085</v>
      </c>
      <c r="B3040" s="16">
        <v>1.397</v>
      </c>
      <c r="C3040" s="16">
        <v>91.929000000000002</v>
      </c>
      <c r="D3040" s="16">
        <v>25.312999999999999</v>
      </c>
      <c r="E3040" s="16">
        <v>23.21</v>
      </c>
      <c r="F3040" s="16">
        <v>30.57</v>
      </c>
      <c r="G3040" s="16">
        <v>1.885</v>
      </c>
      <c r="H3040" s="16">
        <v>6.39</v>
      </c>
      <c r="I3040" s="16">
        <v>163.64099999999999</v>
      </c>
      <c r="J3040" s="38">
        <v>3.355</v>
      </c>
      <c r="K3040" s="16">
        <v>15.051</v>
      </c>
      <c r="L3040" s="16">
        <v>25.483000000000001</v>
      </c>
      <c r="M3040" s="120">
        <v>31.758318378928067</v>
      </c>
      <c r="N3040" s="38">
        <f t="shared" si="143"/>
        <v>2.1100470652400549</v>
      </c>
      <c r="O3040" s="16">
        <v>9.5990000000000002</v>
      </c>
      <c r="P3040" s="124">
        <f t="shared" si="142"/>
        <v>0.63776493256262046</v>
      </c>
      <c r="Q3040" s="16">
        <v>731.37099999999998</v>
      </c>
    </row>
    <row r="3041" spans="1:17" x14ac:dyDescent="0.2">
      <c r="A3041" s="39">
        <f t="shared" si="141"/>
        <v>45086</v>
      </c>
      <c r="B3041" s="16">
        <v>0.127</v>
      </c>
      <c r="C3041" s="16">
        <v>92.263999999999996</v>
      </c>
      <c r="D3041" s="16">
        <v>25.338000000000001</v>
      </c>
      <c r="E3041" s="16">
        <v>23.22</v>
      </c>
      <c r="F3041" s="16">
        <v>29.91</v>
      </c>
      <c r="G3041" s="16">
        <v>2.2829999999999999</v>
      </c>
      <c r="H3041" s="16">
        <v>7.72</v>
      </c>
      <c r="I3041" s="16">
        <v>151.13200000000001</v>
      </c>
      <c r="J3041" s="38">
        <v>4.2869999999999999</v>
      </c>
      <c r="K3041" s="16">
        <v>20.308</v>
      </c>
      <c r="L3041" s="16">
        <v>25.468</v>
      </c>
      <c r="M3041" s="120">
        <v>42.501125360396124</v>
      </c>
      <c r="N3041" s="38">
        <f t="shared" si="143"/>
        <v>2.0928267362810775</v>
      </c>
      <c r="O3041" s="16">
        <v>13.217000000000001</v>
      </c>
      <c r="P3041" s="124">
        <f t="shared" si="142"/>
        <v>0.65082726019302739</v>
      </c>
      <c r="Q3041" s="16">
        <v>731.43799999999999</v>
      </c>
    </row>
    <row r="3042" spans="1:17" x14ac:dyDescent="0.2">
      <c r="A3042" s="39">
        <f t="shared" si="141"/>
        <v>45087</v>
      </c>
      <c r="B3042" s="16">
        <v>0.127</v>
      </c>
      <c r="C3042" s="16">
        <v>92.302999999999997</v>
      </c>
      <c r="D3042" s="16">
        <v>25.248000000000001</v>
      </c>
      <c r="E3042" s="16">
        <v>23.62</v>
      </c>
      <c r="F3042" s="16">
        <v>28.68</v>
      </c>
      <c r="G3042" s="16">
        <v>2.0139999999999998</v>
      </c>
      <c r="H3042" s="16">
        <v>7.31</v>
      </c>
      <c r="I3042" s="16">
        <v>141.09299999999999</v>
      </c>
      <c r="J3042" s="38">
        <v>3.1819999999999999</v>
      </c>
      <c r="K3042" s="16">
        <v>14.548</v>
      </c>
      <c r="L3042" s="16">
        <v>25.497</v>
      </c>
      <c r="M3042" s="120">
        <v>31.117921353508315</v>
      </c>
      <c r="N3042" s="38">
        <f t="shared" si="143"/>
        <v>2.1389827710687594</v>
      </c>
      <c r="O3042" s="16">
        <v>8.9350000000000005</v>
      </c>
      <c r="P3042" s="124">
        <f t="shared" si="142"/>
        <v>0.61417376959032177</v>
      </c>
      <c r="Q3042" s="16">
        <v>731.3</v>
      </c>
    </row>
    <row r="3043" spans="1:17" x14ac:dyDescent="0.2">
      <c r="A3043" s="39">
        <f t="shared" si="141"/>
        <v>45088</v>
      </c>
      <c r="B3043" s="16">
        <v>0.127</v>
      </c>
      <c r="C3043" s="16">
        <v>87.706999999999994</v>
      </c>
      <c r="D3043" s="16">
        <v>26.474</v>
      </c>
      <c r="E3043" s="16">
        <v>23.59</v>
      </c>
      <c r="F3043" s="16">
        <v>31.02</v>
      </c>
      <c r="G3043" s="16">
        <v>2.2429999999999999</v>
      </c>
      <c r="H3043" s="16">
        <v>6.76</v>
      </c>
      <c r="I3043" s="16">
        <v>55.854999999999997</v>
      </c>
      <c r="J3043" s="38">
        <v>4.6829999999999998</v>
      </c>
      <c r="K3043" s="16">
        <v>21.003</v>
      </c>
      <c r="L3043" s="16">
        <v>25.451000000000001</v>
      </c>
      <c r="M3043" s="120">
        <v>43.413855281677058</v>
      </c>
      <c r="N3043" s="38">
        <f t="shared" si="143"/>
        <v>2.0670311518200761</v>
      </c>
      <c r="O3043" s="16">
        <v>12.156000000000001</v>
      </c>
      <c r="P3043" s="124">
        <f t="shared" si="142"/>
        <v>0.57877446079131556</v>
      </c>
      <c r="Q3043" s="16">
        <v>730.8</v>
      </c>
    </row>
    <row r="3044" spans="1:17" x14ac:dyDescent="0.2">
      <c r="A3044" s="39">
        <f t="shared" si="141"/>
        <v>45089</v>
      </c>
      <c r="B3044" s="16">
        <v>1.27</v>
      </c>
      <c r="C3044" s="16">
        <v>91.323999999999998</v>
      </c>
      <c r="D3044" s="16">
        <v>26.234000000000002</v>
      </c>
      <c r="E3044" s="16">
        <v>24.92</v>
      </c>
      <c r="F3044" s="16">
        <v>30.4</v>
      </c>
      <c r="G3044" s="16">
        <v>3.0510000000000002</v>
      </c>
      <c r="H3044" s="16">
        <v>10.17</v>
      </c>
      <c r="I3044" s="16">
        <v>341.447</v>
      </c>
      <c r="J3044" s="38">
        <v>3.4119999999999999</v>
      </c>
      <c r="K3044" s="16">
        <v>15.692</v>
      </c>
      <c r="L3044" s="16">
        <v>25.375</v>
      </c>
      <c r="M3044" s="120">
        <v>33.04619723226142</v>
      </c>
      <c r="N3044" s="38">
        <f t="shared" si="143"/>
        <v>2.1059264104168633</v>
      </c>
      <c r="O3044" s="16">
        <v>8.8190000000000008</v>
      </c>
      <c r="P3044" s="124">
        <f t="shared" si="142"/>
        <v>0.56200611776701503</v>
      </c>
      <c r="Q3044" s="16">
        <v>730.10799999999995</v>
      </c>
    </row>
    <row r="3045" spans="1:17" x14ac:dyDescent="0.2">
      <c r="A3045" s="39">
        <f t="shared" si="141"/>
        <v>45090</v>
      </c>
      <c r="B3045" s="16">
        <v>0.38100000000000001</v>
      </c>
      <c r="C3045" s="16">
        <v>97.338999999999999</v>
      </c>
      <c r="D3045" s="16">
        <v>24.977</v>
      </c>
      <c r="E3045" s="16">
        <v>23.5</v>
      </c>
      <c r="F3045" s="16">
        <v>26.51</v>
      </c>
      <c r="G3045" s="16">
        <v>1.9710000000000001</v>
      </c>
      <c r="H3045" s="16">
        <v>6.94</v>
      </c>
      <c r="I3045" s="16">
        <v>317.89299999999997</v>
      </c>
      <c r="J3045" s="38">
        <v>0.95</v>
      </c>
      <c r="K3045" s="16">
        <v>4.0999999999999996</v>
      </c>
      <c r="L3045" s="16">
        <v>25.431999999999999</v>
      </c>
      <c r="M3045" s="120">
        <v>9.2839424679477478</v>
      </c>
      <c r="N3045" s="38">
        <f t="shared" si="143"/>
        <v>2.2643762116945729</v>
      </c>
      <c r="O3045" s="16">
        <v>1.5489999999999999</v>
      </c>
      <c r="P3045" s="124">
        <f t="shared" si="142"/>
        <v>0.37780487804878049</v>
      </c>
      <c r="Q3045" s="16">
        <v>729.56299999999999</v>
      </c>
    </row>
    <row r="3046" spans="1:17" x14ac:dyDescent="0.2">
      <c r="A3046" s="39">
        <f t="shared" si="141"/>
        <v>45091</v>
      </c>
      <c r="B3046" s="16">
        <v>16.637</v>
      </c>
      <c r="C3046" s="16">
        <v>94.09</v>
      </c>
      <c r="D3046" s="16">
        <v>24.626999999999999</v>
      </c>
      <c r="E3046" s="16">
        <v>22.3</v>
      </c>
      <c r="F3046" s="16">
        <v>29.11</v>
      </c>
      <c r="G3046" s="16">
        <v>3.1859999999999999</v>
      </c>
      <c r="H3046" s="16">
        <v>9.58</v>
      </c>
      <c r="I3046" s="16">
        <v>339.00200000000001</v>
      </c>
      <c r="J3046" s="38">
        <v>2.7029999999999998</v>
      </c>
      <c r="K3046" s="16">
        <v>12.15</v>
      </c>
      <c r="L3046" s="16">
        <v>25.437999999999999</v>
      </c>
      <c r="M3046" s="120">
        <v>25.728805856539658</v>
      </c>
      <c r="N3046" s="38">
        <f t="shared" si="143"/>
        <v>2.117597189838655</v>
      </c>
      <c r="O3046" s="16">
        <v>7.5490000000000004</v>
      </c>
      <c r="P3046" s="124">
        <f t="shared" si="142"/>
        <v>0.6213168724279835</v>
      </c>
      <c r="Q3046" s="16">
        <v>729.52499999999998</v>
      </c>
    </row>
    <row r="3047" spans="1:17" x14ac:dyDescent="0.2">
      <c r="A3047" s="39">
        <f t="shared" si="141"/>
        <v>45092</v>
      </c>
      <c r="B3047" s="16">
        <v>24.130000000000003</v>
      </c>
      <c r="C3047" s="16">
        <v>97.885999999999996</v>
      </c>
      <c r="D3047" s="16">
        <v>23.853999999999999</v>
      </c>
      <c r="E3047" s="16">
        <v>21.88</v>
      </c>
      <c r="F3047" s="16">
        <v>24.95</v>
      </c>
      <c r="G3047" s="16">
        <v>2.6739999999999999</v>
      </c>
      <c r="H3047" s="16">
        <v>10.31</v>
      </c>
      <c r="I3047" s="16">
        <v>332.23500000000001</v>
      </c>
      <c r="J3047" s="38">
        <v>1.0880000000000001</v>
      </c>
      <c r="K3047" s="16">
        <v>5.3079999999999998</v>
      </c>
      <c r="L3047" s="16">
        <v>25.61</v>
      </c>
      <c r="M3047" s="120">
        <v>11.83784096692002</v>
      </c>
      <c r="N3047" s="38">
        <f t="shared" si="143"/>
        <v>2.2301885770384362</v>
      </c>
      <c r="O3047" s="16">
        <v>2.5859999999999999</v>
      </c>
      <c r="P3047" s="124">
        <f t="shared" si="142"/>
        <v>0.48718914845516204</v>
      </c>
      <c r="Q3047" s="16">
        <v>729.91300000000001</v>
      </c>
    </row>
    <row r="3048" spans="1:17" x14ac:dyDescent="0.2">
      <c r="A3048" s="39">
        <f t="shared" si="141"/>
        <v>45093</v>
      </c>
      <c r="B3048" s="16">
        <v>0</v>
      </c>
      <c r="C3048" s="16">
        <v>95.314999999999998</v>
      </c>
      <c r="D3048" s="16">
        <v>24.640999999999998</v>
      </c>
      <c r="E3048" s="16">
        <v>23.46</v>
      </c>
      <c r="F3048" s="16">
        <v>27.12</v>
      </c>
      <c r="G3048" s="16">
        <v>3.2229999999999999</v>
      </c>
      <c r="H3048" s="16">
        <v>9.02</v>
      </c>
      <c r="I3048" s="16">
        <v>313.24599999999998</v>
      </c>
      <c r="J3048" s="38">
        <v>2.7829999999999999</v>
      </c>
      <c r="K3048" s="16">
        <v>14.122</v>
      </c>
      <c r="L3048" s="16">
        <v>25.446000000000002</v>
      </c>
      <c r="M3048" s="120">
        <v>29.604970420949584</v>
      </c>
      <c r="N3048" s="38">
        <f t="shared" si="143"/>
        <v>2.0963723566739545</v>
      </c>
      <c r="O3048" s="16">
        <v>8.9350000000000005</v>
      </c>
      <c r="P3048" s="124">
        <f t="shared" si="142"/>
        <v>0.63270075060189779</v>
      </c>
      <c r="Q3048" s="16">
        <v>730.36699999999996</v>
      </c>
    </row>
    <row r="3049" spans="1:17" x14ac:dyDescent="0.2">
      <c r="A3049" s="39">
        <f t="shared" si="141"/>
        <v>45094</v>
      </c>
      <c r="B3049" s="16">
        <v>18.414999999999999</v>
      </c>
      <c r="C3049" s="16">
        <v>96.137</v>
      </c>
      <c r="D3049" s="16">
        <v>24.126999999999999</v>
      </c>
      <c r="E3049" s="16">
        <v>21.71</v>
      </c>
      <c r="F3049" s="16">
        <v>26.67</v>
      </c>
      <c r="G3049" s="16">
        <v>1.5840000000000001</v>
      </c>
      <c r="H3049" s="16">
        <v>5.12</v>
      </c>
      <c r="I3049" s="16">
        <v>295.80500000000001</v>
      </c>
      <c r="J3049" s="38">
        <v>1.9530000000000001</v>
      </c>
      <c r="K3049" s="16">
        <v>9.4190000000000005</v>
      </c>
      <c r="L3049" s="16">
        <v>25.515000000000001</v>
      </c>
      <c r="M3049" s="120">
        <v>20.52329042419823</v>
      </c>
      <c r="N3049" s="38">
        <f t="shared" si="143"/>
        <v>2.1789245593160875</v>
      </c>
      <c r="O3049" s="16">
        <v>5.5019999999999998</v>
      </c>
      <c r="P3049" s="124">
        <f t="shared" si="142"/>
        <v>0.58413844357150435</v>
      </c>
      <c r="Q3049" s="16">
        <v>730.70799999999997</v>
      </c>
    </row>
    <row r="3050" spans="1:17" x14ac:dyDescent="0.2">
      <c r="A3050" s="39">
        <f t="shared" si="141"/>
        <v>45095</v>
      </c>
      <c r="B3050" s="16">
        <v>0</v>
      </c>
      <c r="C3050" s="16">
        <v>89.234999999999999</v>
      </c>
      <c r="D3050" s="16">
        <v>26.04</v>
      </c>
      <c r="E3050" s="16">
        <v>23.61</v>
      </c>
      <c r="F3050" s="16">
        <v>30.15</v>
      </c>
      <c r="G3050" s="16">
        <v>2.8220000000000001</v>
      </c>
      <c r="H3050" s="16">
        <v>7.94</v>
      </c>
      <c r="I3050" s="16">
        <v>352.59699999999998</v>
      </c>
      <c r="J3050" s="38">
        <v>4.2450000000000001</v>
      </c>
      <c r="K3050" s="16">
        <v>19.771000000000001</v>
      </c>
      <c r="L3050" s="16">
        <v>25.35</v>
      </c>
      <c r="M3050" s="120">
        <v>41.035262444412375</v>
      </c>
      <c r="N3050" s="38">
        <f t="shared" si="143"/>
        <v>2.0755279168687659</v>
      </c>
      <c r="O3050" s="16">
        <v>12.366</v>
      </c>
      <c r="P3050" s="124">
        <f t="shared" si="142"/>
        <v>0.62546153457083598</v>
      </c>
      <c r="Q3050" s="16">
        <v>729.45799999999997</v>
      </c>
    </row>
    <row r="3051" spans="1:17" x14ac:dyDescent="0.2">
      <c r="A3051" s="39">
        <f t="shared" si="141"/>
        <v>45096</v>
      </c>
      <c r="B3051" s="16">
        <v>11.811</v>
      </c>
      <c r="C3051" s="16">
        <v>90.164000000000001</v>
      </c>
      <c r="D3051" s="16">
        <v>26.45</v>
      </c>
      <c r="E3051" s="16">
        <v>24.4</v>
      </c>
      <c r="F3051" s="16">
        <v>31.8</v>
      </c>
      <c r="G3051" s="16">
        <v>2.7210000000000001</v>
      </c>
      <c r="H3051" s="16">
        <v>7.33</v>
      </c>
      <c r="I3051" s="16">
        <v>1.353</v>
      </c>
      <c r="J3051" s="38">
        <v>3.36</v>
      </c>
      <c r="K3051" s="16">
        <v>14.981999999999999</v>
      </c>
      <c r="L3051" s="16">
        <v>25.327000000000002</v>
      </c>
      <c r="M3051" s="120">
        <v>30.972855702445209</v>
      </c>
      <c r="N3051" s="38">
        <f t="shared" si="143"/>
        <v>2.0673378522523835</v>
      </c>
      <c r="O3051" s="16">
        <v>8.5760000000000005</v>
      </c>
      <c r="P3051" s="124">
        <f t="shared" si="142"/>
        <v>0.5724202376184756</v>
      </c>
      <c r="Q3051" s="16">
        <v>729.654</v>
      </c>
    </row>
    <row r="3052" spans="1:17" x14ac:dyDescent="0.2">
      <c r="A3052" s="39">
        <f t="shared" si="141"/>
        <v>45097</v>
      </c>
      <c r="B3052" s="16">
        <v>13.081</v>
      </c>
      <c r="C3052" s="16">
        <v>90.100999999999999</v>
      </c>
      <c r="D3052" s="16">
        <v>26.585999999999999</v>
      </c>
      <c r="E3052" s="16">
        <v>24.85</v>
      </c>
      <c r="F3052" s="16">
        <v>30.71</v>
      </c>
      <c r="G3052" s="16">
        <v>2.8319999999999999</v>
      </c>
      <c r="H3052" s="16">
        <v>9.7799999999999994</v>
      </c>
      <c r="I3052" s="16">
        <v>355.089</v>
      </c>
      <c r="J3052" s="38">
        <v>3.927</v>
      </c>
      <c r="K3052" s="16">
        <v>17.655999999999999</v>
      </c>
      <c r="L3052" s="16">
        <v>25.303000000000001</v>
      </c>
      <c r="M3052" s="120">
        <v>36.658668903851456</v>
      </c>
      <c r="N3052" s="38">
        <f t="shared" si="143"/>
        <v>2.0762725931044099</v>
      </c>
      <c r="O3052" s="16">
        <v>11.285</v>
      </c>
      <c r="P3052" s="124">
        <f t="shared" si="142"/>
        <v>0.63915949252378801</v>
      </c>
      <c r="Q3052" s="16">
        <v>728.9</v>
      </c>
    </row>
    <row r="3053" spans="1:17" x14ac:dyDescent="0.2">
      <c r="A3053" s="39">
        <f t="shared" si="141"/>
        <v>45098</v>
      </c>
      <c r="B3053" s="16">
        <v>12.446</v>
      </c>
      <c r="C3053" s="16">
        <v>91.55</v>
      </c>
      <c r="D3053" s="16">
        <v>25.521000000000001</v>
      </c>
      <c r="E3053" s="16">
        <v>23.49</v>
      </c>
      <c r="F3053" s="16">
        <v>28.87</v>
      </c>
      <c r="G3053" s="16">
        <v>1.7949999999999999</v>
      </c>
      <c r="H3053" s="16">
        <v>7.04</v>
      </c>
      <c r="I3053" s="16">
        <v>18.536999999999999</v>
      </c>
      <c r="J3053" s="38">
        <v>1.829</v>
      </c>
      <c r="K3053" s="16">
        <v>8.2080000000000002</v>
      </c>
      <c r="L3053" s="16">
        <v>25.423999999999999</v>
      </c>
      <c r="M3053" s="120">
        <v>17.980191929027558</v>
      </c>
      <c r="N3053" s="38">
        <f t="shared" si="143"/>
        <v>2.1905691921329873</v>
      </c>
      <c r="O3053" s="16">
        <v>3.9009999999999998</v>
      </c>
      <c r="P3053" s="124">
        <f t="shared" si="142"/>
        <v>0.47526803118908378</v>
      </c>
      <c r="Q3053" s="16">
        <v>728.80399999999997</v>
      </c>
    </row>
    <row r="3054" spans="1:17" x14ac:dyDescent="0.2">
      <c r="A3054" s="39">
        <f t="shared" si="141"/>
        <v>45099</v>
      </c>
      <c r="B3054" s="16">
        <v>3.81</v>
      </c>
      <c r="C3054" s="16">
        <v>95.832999999999998</v>
      </c>
      <c r="D3054" s="16">
        <v>24.988</v>
      </c>
      <c r="E3054" s="16">
        <v>22.98</v>
      </c>
      <c r="F3054" s="16">
        <v>29.18</v>
      </c>
      <c r="G3054" s="16">
        <v>2.379</v>
      </c>
      <c r="H3054" s="16">
        <v>6.57</v>
      </c>
      <c r="I3054" s="16">
        <v>309.01299999999998</v>
      </c>
      <c r="J3054" s="38">
        <v>2.3660000000000001</v>
      </c>
      <c r="K3054" s="16">
        <v>10.714</v>
      </c>
      <c r="L3054" s="16">
        <v>25.353000000000002</v>
      </c>
      <c r="M3054" s="120">
        <v>22.950526478585317</v>
      </c>
      <c r="N3054" s="38">
        <f t="shared" si="143"/>
        <v>2.1421062608349186</v>
      </c>
      <c r="O3054" s="16">
        <v>6.7220000000000004</v>
      </c>
      <c r="P3054" s="124">
        <f t="shared" si="142"/>
        <v>0.62740339742393136</v>
      </c>
      <c r="Q3054" s="16">
        <v>729.98800000000006</v>
      </c>
    </row>
    <row r="3055" spans="1:17" x14ac:dyDescent="0.2">
      <c r="A3055" s="39">
        <f t="shared" si="141"/>
        <v>45100</v>
      </c>
      <c r="B3055" s="57">
        <v>54.72</v>
      </c>
      <c r="J3055" s="38"/>
      <c r="M3055" s="120"/>
      <c r="N3055" s="38"/>
      <c r="O3055" s="16">
        <v>3.984</v>
      </c>
      <c r="P3055" s="124"/>
      <c r="Q3055" s="16"/>
    </row>
    <row r="3056" spans="1:17" x14ac:dyDescent="0.2">
      <c r="A3056" s="39">
        <f t="shared" si="141"/>
        <v>45101</v>
      </c>
      <c r="B3056" s="57">
        <v>11.42</v>
      </c>
      <c r="J3056" s="38"/>
      <c r="M3056" s="120"/>
      <c r="N3056" s="38"/>
      <c r="O3056" s="16">
        <v>5.6219999999999999</v>
      </c>
      <c r="P3056" s="124"/>
      <c r="Q3056" s="16"/>
    </row>
    <row r="3057" spans="1:17" x14ac:dyDescent="0.2">
      <c r="A3057" s="39">
        <f t="shared" si="141"/>
        <v>45102</v>
      </c>
      <c r="B3057" s="57">
        <v>29.07</v>
      </c>
      <c r="J3057" s="38"/>
      <c r="M3057" s="120"/>
      <c r="N3057" s="38"/>
      <c r="O3057" s="16">
        <v>1.9810000000000001</v>
      </c>
      <c r="P3057" s="124"/>
      <c r="Q3057" s="16"/>
    </row>
    <row r="3058" spans="1:17" x14ac:dyDescent="0.2">
      <c r="A3058" s="39">
        <f t="shared" si="141"/>
        <v>45103</v>
      </c>
      <c r="B3058" s="57">
        <v>0</v>
      </c>
      <c r="J3058" s="38"/>
      <c r="K3058" s="16">
        <v>18.262</v>
      </c>
      <c r="M3058" s="120"/>
      <c r="N3058" s="38"/>
      <c r="O3058" s="16">
        <v>8.5020000000000007</v>
      </c>
      <c r="P3058" s="124"/>
      <c r="Q3058" s="16"/>
    </row>
    <row r="3059" spans="1:17" x14ac:dyDescent="0.2">
      <c r="A3059" s="39">
        <f t="shared" si="141"/>
        <v>45104</v>
      </c>
      <c r="B3059" s="16">
        <v>0.254</v>
      </c>
      <c r="C3059" s="16">
        <v>90.102000000000004</v>
      </c>
      <c r="D3059" s="16">
        <v>25.446000000000002</v>
      </c>
      <c r="E3059" s="16">
        <v>22.94</v>
      </c>
      <c r="F3059" s="16">
        <v>31.66</v>
      </c>
      <c r="G3059" s="16">
        <v>2.6819999999999999</v>
      </c>
      <c r="H3059" s="16">
        <v>8.08</v>
      </c>
      <c r="I3059" s="16">
        <v>29.055</v>
      </c>
      <c r="J3059" s="38">
        <v>4.1639999999999997</v>
      </c>
      <c r="K3059" s="16">
        <v>18.945</v>
      </c>
      <c r="L3059" s="16">
        <v>25.445</v>
      </c>
      <c r="M3059" s="120">
        <v>39.452586687310514</v>
      </c>
      <c r="N3059" s="38">
        <f t="shared" ref="N3059:N3062" si="144">M3059/K3059</f>
        <v>2.0824801629617586</v>
      </c>
      <c r="O3059" s="16">
        <v>11.672000000000001</v>
      </c>
      <c r="P3059" s="124">
        <f t="shared" si="142"/>
        <v>0.61609923462655058</v>
      </c>
      <c r="Q3059" s="16">
        <v>730.83799999999997</v>
      </c>
    </row>
    <row r="3060" spans="1:17" x14ac:dyDescent="0.2">
      <c r="A3060" s="39">
        <f t="shared" si="141"/>
        <v>45105</v>
      </c>
      <c r="B3060" s="16">
        <v>0.50800000000000001</v>
      </c>
      <c r="C3060" s="16">
        <v>92.849000000000004</v>
      </c>
      <c r="D3060" s="16">
        <v>25.850999999999999</v>
      </c>
      <c r="E3060" s="16">
        <v>24.37</v>
      </c>
      <c r="F3060" s="16">
        <v>28.99</v>
      </c>
      <c r="G3060" s="16">
        <v>2.484</v>
      </c>
      <c r="H3060" s="16">
        <v>6.57</v>
      </c>
      <c r="I3060" s="16">
        <v>358.255</v>
      </c>
      <c r="J3060" s="38">
        <v>2.74</v>
      </c>
      <c r="K3060" s="16">
        <v>12.337</v>
      </c>
      <c r="L3060" s="16">
        <v>25.335000000000001</v>
      </c>
      <c r="M3060" s="120">
        <v>26.42691810227517</v>
      </c>
      <c r="N3060" s="38">
        <f t="shared" si="144"/>
        <v>2.1420862529200915</v>
      </c>
      <c r="O3060" s="16">
        <v>6.556</v>
      </c>
      <c r="P3060" s="124">
        <f t="shared" si="142"/>
        <v>0.53140958093539759</v>
      </c>
      <c r="Q3060" s="16">
        <v>730.11300000000006</v>
      </c>
    </row>
    <row r="3061" spans="1:17" x14ac:dyDescent="0.2">
      <c r="A3061" s="39">
        <f t="shared" si="141"/>
        <v>45106</v>
      </c>
      <c r="B3061" s="16">
        <v>0</v>
      </c>
      <c r="C3061" s="16">
        <v>90.519000000000005</v>
      </c>
      <c r="D3061" s="16">
        <v>26.326000000000001</v>
      </c>
      <c r="E3061" s="16">
        <v>24.36</v>
      </c>
      <c r="F3061" s="16">
        <v>30.57</v>
      </c>
      <c r="G3061" s="16">
        <v>2.4689999999999999</v>
      </c>
      <c r="H3061" s="16">
        <v>8.9</v>
      </c>
      <c r="I3061" s="16">
        <v>355.99700000000001</v>
      </c>
      <c r="J3061" s="38">
        <v>2.96</v>
      </c>
      <c r="K3061" s="16">
        <v>12.384</v>
      </c>
      <c r="L3061" s="16">
        <v>25.314</v>
      </c>
      <c r="M3061" s="120">
        <v>26.157090807295965</v>
      </c>
      <c r="N3061" s="38">
        <f t="shared" si="144"/>
        <v>2.1121681853436662</v>
      </c>
      <c r="O3061" s="16">
        <v>6.8230000000000004</v>
      </c>
      <c r="P3061" s="124">
        <f t="shared" si="142"/>
        <v>0.55095284237726105</v>
      </c>
      <c r="Q3061" s="16">
        <v>729.37099999999998</v>
      </c>
    </row>
    <row r="3062" spans="1:17" x14ac:dyDescent="0.2">
      <c r="A3062" s="39">
        <f t="shared" si="141"/>
        <v>45107</v>
      </c>
      <c r="B3062" s="16">
        <v>1.778</v>
      </c>
      <c r="C3062" s="16">
        <v>94.185000000000002</v>
      </c>
      <c r="D3062" s="16">
        <v>26.012</v>
      </c>
      <c r="E3062" s="16">
        <v>24.64</v>
      </c>
      <c r="F3062" s="16">
        <v>29.1</v>
      </c>
      <c r="G3062" s="16">
        <v>2.5489999999999999</v>
      </c>
      <c r="H3062" s="16">
        <v>7.43</v>
      </c>
      <c r="I3062" s="16">
        <v>335.07900000000001</v>
      </c>
      <c r="J3062" s="38">
        <v>2.6440000000000001</v>
      </c>
      <c r="K3062" s="16">
        <v>11.786</v>
      </c>
      <c r="L3062" s="16">
        <v>25.321999999999999</v>
      </c>
      <c r="M3062" s="120">
        <v>24.946107981030007</v>
      </c>
      <c r="N3062" s="38">
        <f t="shared" si="144"/>
        <v>2.1165881538291198</v>
      </c>
      <c r="O3062" s="16">
        <v>7.4480000000000004</v>
      </c>
      <c r="P3062" s="124">
        <f t="shared" si="142"/>
        <v>0.63193619548617008</v>
      </c>
      <c r="Q3062" s="16">
        <v>729.58299999999997</v>
      </c>
    </row>
    <row r="3063" spans="1:17" x14ac:dyDescent="0.2">
      <c r="A3063" s="39">
        <f>A3062+1</f>
        <v>45108</v>
      </c>
      <c r="B3063" s="57">
        <v>14.731999999999999</v>
      </c>
      <c r="J3063" s="38"/>
      <c r="M3063" s="120"/>
      <c r="N3063" s="120"/>
      <c r="O3063" s="16">
        <v>4.6660000000000004</v>
      </c>
      <c r="P3063" s="124"/>
      <c r="Q3063" s="16"/>
    </row>
    <row r="3064" spans="1:17" x14ac:dyDescent="0.2">
      <c r="A3064" s="39">
        <f t="shared" si="141"/>
        <v>45109</v>
      </c>
      <c r="B3064" s="57">
        <v>20.32</v>
      </c>
      <c r="J3064" s="38"/>
      <c r="M3064" s="120"/>
      <c r="N3064" s="120"/>
      <c r="O3064" s="16">
        <v>6.5830000000000002</v>
      </c>
      <c r="P3064" s="124"/>
      <c r="Q3064" s="16"/>
    </row>
    <row r="3065" spans="1:17" x14ac:dyDescent="0.2">
      <c r="A3065" s="39">
        <f t="shared" si="141"/>
        <v>45110</v>
      </c>
      <c r="B3065" s="57">
        <v>1.016</v>
      </c>
      <c r="J3065" s="38"/>
      <c r="M3065" s="120"/>
      <c r="N3065" s="120"/>
      <c r="O3065" s="16">
        <v>8.7620000000000005</v>
      </c>
      <c r="P3065" s="124"/>
      <c r="Q3065" s="16"/>
    </row>
    <row r="3066" spans="1:17" x14ac:dyDescent="0.2">
      <c r="A3066" s="39">
        <f t="shared" si="141"/>
        <v>45111</v>
      </c>
      <c r="B3066" s="57">
        <v>2.032</v>
      </c>
      <c r="J3066" s="38"/>
      <c r="M3066" s="120"/>
      <c r="N3066" s="120"/>
      <c r="O3066" s="16">
        <v>9.0640000000000001</v>
      </c>
      <c r="P3066" s="124"/>
      <c r="Q3066" s="16"/>
    </row>
    <row r="3067" spans="1:17" x14ac:dyDescent="0.2">
      <c r="A3067" s="39">
        <f t="shared" si="141"/>
        <v>45112</v>
      </c>
      <c r="B3067" s="57">
        <v>0</v>
      </c>
      <c r="J3067" s="38"/>
      <c r="M3067" s="120"/>
      <c r="N3067" s="120"/>
      <c r="O3067" s="16">
        <v>5.0750000000000002</v>
      </c>
      <c r="P3067" s="124"/>
      <c r="Q3067" s="16"/>
    </row>
    <row r="3068" spans="1:17" x14ac:dyDescent="0.2">
      <c r="A3068" s="39">
        <f t="shared" si="141"/>
        <v>45113</v>
      </c>
      <c r="B3068" s="16">
        <v>37.335999999999999</v>
      </c>
      <c r="C3068" s="16">
        <v>97.176000000000002</v>
      </c>
      <c r="D3068" s="16">
        <v>23.791</v>
      </c>
      <c r="E3068" s="16">
        <v>21.36</v>
      </c>
      <c r="F3068" s="16">
        <v>28.42</v>
      </c>
      <c r="G3068" s="16">
        <v>2.0339999999999998</v>
      </c>
      <c r="H3068" s="16">
        <v>10.43</v>
      </c>
      <c r="I3068" s="16">
        <v>285.97300000000001</v>
      </c>
      <c r="J3068" s="16">
        <v>1.899</v>
      </c>
      <c r="K3068" s="16">
        <v>9.0039999999999996</v>
      </c>
      <c r="L3068" s="16">
        <v>25.524000000000001</v>
      </c>
      <c r="M3068" s="120">
        <v>19.29805159291416</v>
      </c>
      <c r="N3068" s="38">
        <f t="shared" ref="N3068:N3131" si="145">M3068/K3068</f>
        <v>2.1432753879291604</v>
      </c>
      <c r="O3068" s="16">
        <v>5.984</v>
      </c>
      <c r="P3068" s="124">
        <f t="shared" ref="P3068:P3131" si="146">O3068/K3068</f>
        <v>0.66459351399378053</v>
      </c>
      <c r="Q3068" s="16">
        <v>730.73800000000006</v>
      </c>
    </row>
    <row r="3069" spans="1:17" x14ac:dyDescent="0.2">
      <c r="A3069" s="39">
        <f t="shared" si="141"/>
        <v>45114</v>
      </c>
      <c r="B3069" s="16">
        <v>4.3179999999999996</v>
      </c>
      <c r="C3069" s="16">
        <v>91.918999999999997</v>
      </c>
      <c r="D3069" s="16">
        <v>24.465</v>
      </c>
      <c r="E3069" s="16">
        <v>22.64</v>
      </c>
      <c r="F3069" s="16">
        <v>30.22</v>
      </c>
      <c r="G3069" s="16">
        <v>1.93</v>
      </c>
      <c r="H3069" s="16">
        <v>6.64</v>
      </c>
      <c r="I3069" s="16">
        <v>68.924000000000007</v>
      </c>
      <c r="J3069" s="16">
        <v>2.645</v>
      </c>
      <c r="K3069" s="16">
        <v>9.57</v>
      </c>
      <c r="L3069" s="16">
        <v>25.524000000000001</v>
      </c>
      <c r="M3069" s="120">
        <v>20.202400711245051</v>
      </c>
      <c r="N3069" s="38">
        <f t="shared" si="145"/>
        <v>2.1110136584373094</v>
      </c>
      <c r="O3069" s="16">
        <v>8.1539999999999999</v>
      </c>
      <c r="P3069" s="124">
        <f t="shared" si="146"/>
        <v>0.85203761755485885</v>
      </c>
      <c r="Q3069" s="16">
        <v>728.27300000000002</v>
      </c>
    </row>
    <row r="3070" spans="1:17" x14ac:dyDescent="0.2">
      <c r="A3070" s="39">
        <f t="shared" si="141"/>
        <v>45115</v>
      </c>
      <c r="B3070" s="16">
        <v>0.254</v>
      </c>
      <c r="C3070" s="16">
        <v>93.1</v>
      </c>
      <c r="D3070" s="16">
        <v>25.254000000000001</v>
      </c>
      <c r="E3070" s="16">
        <v>23.55</v>
      </c>
      <c r="F3070" s="16">
        <v>28.75</v>
      </c>
      <c r="G3070" s="16">
        <v>1.9810000000000001</v>
      </c>
      <c r="H3070" s="16">
        <v>6.96</v>
      </c>
      <c r="I3070" s="16">
        <v>325.60700000000003</v>
      </c>
      <c r="J3070" s="16">
        <v>2.9529999999999998</v>
      </c>
      <c r="K3070" s="16">
        <v>13.539</v>
      </c>
      <c r="L3070" s="16">
        <v>25.475000000000001</v>
      </c>
      <c r="M3070" s="120">
        <v>28.77051892722266</v>
      </c>
      <c r="N3070" s="38">
        <f t="shared" si="145"/>
        <v>2.1250106305652308</v>
      </c>
      <c r="O3070" s="16">
        <v>8.3949999999999996</v>
      </c>
      <c r="P3070" s="124">
        <f t="shared" si="146"/>
        <v>0.62006056577295221</v>
      </c>
      <c r="Q3070" s="16">
        <v>730.70399999999995</v>
      </c>
    </row>
    <row r="3071" spans="1:17" x14ac:dyDescent="0.2">
      <c r="A3071" s="39">
        <f t="shared" si="141"/>
        <v>45116</v>
      </c>
      <c r="B3071" s="16">
        <v>0</v>
      </c>
      <c r="C3071" s="16">
        <v>92.665999999999997</v>
      </c>
      <c r="D3071" s="16">
        <v>24.975000000000001</v>
      </c>
      <c r="E3071" s="16">
        <v>23.95</v>
      </c>
      <c r="F3071" s="16">
        <v>27.33</v>
      </c>
      <c r="G3071" s="16">
        <v>2.302</v>
      </c>
      <c r="H3071" s="16">
        <v>5.29</v>
      </c>
      <c r="I3071" s="16">
        <v>348.83800000000002</v>
      </c>
      <c r="J3071" s="16">
        <v>2.169</v>
      </c>
      <c r="K3071" s="16">
        <v>9.6340000000000003</v>
      </c>
      <c r="L3071" s="16">
        <v>25.571999999999999</v>
      </c>
      <c r="M3071" s="120">
        <v>21.002551392898091</v>
      </c>
      <c r="N3071" s="38">
        <f t="shared" si="145"/>
        <v>2.1800447781708625</v>
      </c>
      <c r="O3071" s="16">
        <v>4.5410000000000004</v>
      </c>
      <c r="P3071" s="124">
        <f t="shared" si="146"/>
        <v>0.47135146356653523</v>
      </c>
      <c r="Q3071" s="16">
        <v>730.70399999999995</v>
      </c>
    </row>
    <row r="3072" spans="1:17" x14ac:dyDescent="0.2">
      <c r="A3072" s="39">
        <f t="shared" si="141"/>
        <v>45117</v>
      </c>
      <c r="B3072" s="16">
        <v>42.67</v>
      </c>
      <c r="C3072" s="16">
        <v>97.858000000000004</v>
      </c>
      <c r="D3072" s="16">
        <v>24.687000000000001</v>
      </c>
      <c r="E3072" s="16">
        <v>22.5</v>
      </c>
      <c r="F3072" s="16">
        <v>29.28</v>
      </c>
      <c r="G3072" s="16">
        <v>2.8210000000000002</v>
      </c>
      <c r="H3072" s="16">
        <v>7.68</v>
      </c>
      <c r="I3072" s="16">
        <v>321.73</v>
      </c>
      <c r="J3072" s="16">
        <v>1.9650000000000001</v>
      </c>
      <c r="K3072" s="16">
        <v>9.2080000000000002</v>
      </c>
      <c r="L3072" s="16">
        <v>25.474</v>
      </c>
      <c r="M3072" s="120">
        <v>19.562003685825296</v>
      </c>
      <c r="N3072" s="38">
        <f t="shared" si="145"/>
        <v>2.1244573942034424</v>
      </c>
      <c r="O3072" s="16">
        <v>5.9859999999999998</v>
      </c>
      <c r="P3072" s="124">
        <f t="shared" si="146"/>
        <v>0.65008688097306688</v>
      </c>
      <c r="Q3072" s="16">
        <v>730.3</v>
      </c>
    </row>
    <row r="3073" spans="1:17" x14ac:dyDescent="0.2">
      <c r="A3073" s="39">
        <f t="shared" si="141"/>
        <v>45118</v>
      </c>
      <c r="B3073" s="16">
        <v>5.08</v>
      </c>
      <c r="C3073" s="16">
        <v>94.7</v>
      </c>
      <c r="D3073" s="16">
        <v>24.733000000000001</v>
      </c>
      <c r="E3073" s="16">
        <v>21.55</v>
      </c>
      <c r="F3073" s="16">
        <v>27.33</v>
      </c>
      <c r="G3073" s="16">
        <v>3.1459999999999999</v>
      </c>
      <c r="H3073" s="16">
        <v>12.25</v>
      </c>
      <c r="I3073" s="16">
        <v>333.49599999999998</v>
      </c>
      <c r="J3073" s="16">
        <v>2.7610000000000001</v>
      </c>
      <c r="K3073" s="16">
        <v>13.093</v>
      </c>
      <c r="L3073" s="16">
        <v>25.571000000000002</v>
      </c>
      <c r="M3073" s="120">
        <v>27.572755305609867</v>
      </c>
      <c r="N3073" s="38">
        <f t="shared" si="145"/>
        <v>2.1059157798525829</v>
      </c>
      <c r="O3073" s="16">
        <v>8.2420000000000009</v>
      </c>
      <c r="P3073" s="124">
        <f t="shared" si="146"/>
        <v>0.62949667761399231</v>
      </c>
      <c r="Q3073" s="16">
        <v>730.50400000000002</v>
      </c>
    </row>
    <row r="3074" spans="1:17" x14ac:dyDescent="0.2">
      <c r="A3074" s="39">
        <f t="shared" si="141"/>
        <v>45119</v>
      </c>
      <c r="B3074" s="16">
        <v>10.795</v>
      </c>
      <c r="C3074" s="16">
        <v>93.186000000000007</v>
      </c>
      <c r="D3074" s="16">
        <v>25.466999999999999</v>
      </c>
      <c r="E3074" s="16">
        <v>23.75</v>
      </c>
      <c r="F3074" s="16">
        <v>29.58</v>
      </c>
      <c r="G3074" s="16">
        <v>0.92</v>
      </c>
      <c r="H3074" s="16">
        <v>4.68</v>
      </c>
      <c r="I3074" s="16">
        <v>344.24700000000001</v>
      </c>
      <c r="J3074" s="16">
        <v>2.7050000000000001</v>
      </c>
      <c r="K3074" s="16">
        <v>12.061999999999999</v>
      </c>
      <c r="L3074" s="16">
        <v>25.571000000000002</v>
      </c>
      <c r="M3074" s="120">
        <v>26.246774038864459</v>
      </c>
      <c r="N3074" s="38">
        <f t="shared" si="145"/>
        <v>2.1759885623333162</v>
      </c>
      <c r="O3074" s="16">
        <v>8.9469999999999992</v>
      </c>
      <c r="P3074" s="124">
        <f t="shared" si="146"/>
        <v>0.74175095340739505</v>
      </c>
      <c r="Q3074" s="16">
        <v>729.52499999999998</v>
      </c>
    </row>
    <row r="3075" spans="1:17" x14ac:dyDescent="0.2">
      <c r="A3075" s="39">
        <f t="shared" ref="A3075:A3138" si="147">A3074+1</f>
        <v>45120</v>
      </c>
      <c r="B3075" s="16">
        <v>6.6040000000000001</v>
      </c>
      <c r="C3075" s="16">
        <v>92.52</v>
      </c>
      <c r="D3075" s="16">
        <v>25.748000000000001</v>
      </c>
      <c r="E3075" s="16">
        <v>23.9</v>
      </c>
      <c r="F3075" s="16">
        <v>29.36</v>
      </c>
      <c r="J3075" s="16">
        <v>2.746</v>
      </c>
      <c r="K3075" s="16">
        <v>13.029</v>
      </c>
      <c r="L3075" s="16">
        <v>25.486999999999998</v>
      </c>
      <c r="M3075" s="120">
        <v>27.894509018867172</v>
      </c>
      <c r="N3075" s="38">
        <f t="shared" si="145"/>
        <v>2.1409554853685755</v>
      </c>
      <c r="O3075" s="16">
        <v>7.7590000000000003</v>
      </c>
      <c r="P3075" s="124">
        <f t="shared" si="146"/>
        <v>0.59551769130401411</v>
      </c>
      <c r="Q3075" s="16">
        <v>728.67899999999997</v>
      </c>
    </row>
    <row r="3076" spans="1:17" x14ac:dyDescent="0.2">
      <c r="A3076" s="39">
        <f t="shared" si="147"/>
        <v>45121</v>
      </c>
      <c r="B3076" s="16">
        <v>10.541</v>
      </c>
      <c r="C3076" s="16">
        <v>98.233999999999995</v>
      </c>
      <c r="D3076" s="16">
        <v>24.027000000000001</v>
      </c>
      <c r="E3076" s="16">
        <v>22.42</v>
      </c>
      <c r="F3076" s="16">
        <v>26.28</v>
      </c>
      <c r="J3076" s="16">
        <v>1.3029999999999999</v>
      </c>
      <c r="K3076" s="16">
        <v>6.0650000000000004</v>
      </c>
      <c r="L3076" s="16">
        <v>25.666</v>
      </c>
      <c r="M3076" s="120">
        <v>13.087963006962978</v>
      </c>
      <c r="N3076" s="38">
        <f t="shared" si="145"/>
        <v>2.1579493828463274</v>
      </c>
      <c r="O3076" s="16">
        <v>3.754</v>
      </c>
      <c r="P3076" s="124">
        <f t="shared" si="146"/>
        <v>0.61896125309150862</v>
      </c>
      <c r="Q3076" s="16">
        <v>729.39599999999996</v>
      </c>
    </row>
    <row r="3077" spans="1:17" x14ac:dyDescent="0.2">
      <c r="A3077" s="39">
        <f t="shared" si="147"/>
        <v>45122</v>
      </c>
      <c r="B3077" s="16">
        <v>3.302</v>
      </c>
      <c r="C3077" s="16">
        <v>97.63</v>
      </c>
      <c r="D3077" s="16">
        <v>24.893999999999998</v>
      </c>
      <c r="E3077" s="16">
        <v>23.7</v>
      </c>
      <c r="F3077" s="16">
        <v>28.12</v>
      </c>
      <c r="J3077" s="16">
        <v>2.6389999999999998</v>
      </c>
      <c r="K3077" s="16">
        <v>12.172000000000001</v>
      </c>
      <c r="L3077" s="16">
        <v>25.524000000000001</v>
      </c>
      <c r="M3077" s="120">
        <v>25.513583380781348</v>
      </c>
      <c r="N3077" s="38">
        <f t="shared" si="145"/>
        <v>2.0960880201101992</v>
      </c>
      <c r="O3077" s="16">
        <v>8.9740000000000002</v>
      </c>
      <c r="P3077" s="124">
        <f t="shared" si="146"/>
        <v>0.73726585606309558</v>
      </c>
      <c r="Q3077" s="16">
        <v>729.77499999999998</v>
      </c>
    </row>
    <row r="3078" spans="1:17" x14ac:dyDescent="0.2">
      <c r="A3078" s="39">
        <f t="shared" si="147"/>
        <v>45123</v>
      </c>
      <c r="B3078" s="16">
        <v>3.048</v>
      </c>
      <c r="C3078" s="16">
        <v>97.363</v>
      </c>
      <c r="D3078" s="16">
        <v>24.716000000000001</v>
      </c>
      <c r="E3078" s="16">
        <v>22.66</v>
      </c>
      <c r="F3078" s="16">
        <v>28.63</v>
      </c>
      <c r="J3078" s="16">
        <v>1.516</v>
      </c>
      <c r="K3078" s="16">
        <v>6.98</v>
      </c>
      <c r="L3078" s="16">
        <v>25.587</v>
      </c>
      <c r="M3078" s="120">
        <v>15.0682517040246</v>
      </c>
      <c r="N3078" s="38">
        <f t="shared" si="145"/>
        <v>2.1587753157628367</v>
      </c>
      <c r="O3078" s="16">
        <v>4.3239999999999998</v>
      </c>
      <c r="P3078" s="124">
        <f t="shared" si="146"/>
        <v>0.61948424068767904</v>
      </c>
      <c r="Q3078" s="16">
        <v>729.93299999999999</v>
      </c>
    </row>
    <row r="3079" spans="1:17" x14ac:dyDescent="0.2">
      <c r="A3079" s="39">
        <f t="shared" si="147"/>
        <v>45124</v>
      </c>
      <c r="B3079" s="16">
        <v>17.652999999999999</v>
      </c>
      <c r="C3079" s="16">
        <v>96.364000000000004</v>
      </c>
      <c r="D3079" s="16">
        <v>25.297000000000001</v>
      </c>
      <c r="E3079" s="16">
        <v>23.64</v>
      </c>
      <c r="F3079" s="16">
        <v>29.1</v>
      </c>
      <c r="G3079" s="16">
        <v>1.734</v>
      </c>
      <c r="H3079" s="16">
        <v>7.17</v>
      </c>
      <c r="I3079" s="16">
        <v>340.51299999999998</v>
      </c>
      <c r="J3079" s="16">
        <v>3.3290000000000002</v>
      </c>
      <c r="K3079" s="16">
        <v>15.678000000000001</v>
      </c>
      <c r="L3079" s="16">
        <v>25.54</v>
      </c>
      <c r="M3079" s="120">
        <v>32.956341200632103</v>
      </c>
      <c r="N3079" s="38">
        <f t="shared" si="145"/>
        <v>2.1020755964174067</v>
      </c>
      <c r="O3079" s="16">
        <v>11.345000000000001</v>
      </c>
      <c r="P3079" s="124">
        <f t="shared" si="146"/>
        <v>0.72362546243143255</v>
      </c>
      <c r="Q3079" s="16">
        <v>730.36699999999996</v>
      </c>
    </row>
    <row r="3080" spans="1:17" x14ac:dyDescent="0.2">
      <c r="A3080" s="39">
        <f t="shared" si="147"/>
        <v>45125</v>
      </c>
      <c r="B3080" s="16">
        <v>0.127</v>
      </c>
      <c r="C3080" s="16">
        <v>96.626999999999995</v>
      </c>
      <c r="D3080" s="16">
        <v>24.827000000000002</v>
      </c>
      <c r="E3080" s="16">
        <v>22.73</v>
      </c>
      <c r="F3080" s="16">
        <v>27.56</v>
      </c>
      <c r="G3080" s="16">
        <v>3.089</v>
      </c>
      <c r="H3080" s="16">
        <v>8.74</v>
      </c>
      <c r="I3080" s="16">
        <v>343.70600000000002</v>
      </c>
      <c r="J3080" s="16">
        <v>1.893</v>
      </c>
      <c r="K3080" s="16">
        <v>9.1080000000000005</v>
      </c>
      <c r="L3080" s="16">
        <v>25.635999999999999</v>
      </c>
      <c r="M3080" s="120">
        <v>19.456422848660843</v>
      </c>
      <c r="N3080" s="38">
        <f t="shared" si="145"/>
        <v>2.1361904752592054</v>
      </c>
      <c r="O3080" s="16">
        <v>5.5350000000000001</v>
      </c>
      <c r="P3080" s="124">
        <f t="shared" si="146"/>
        <v>0.60770750988142286</v>
      </c>
      <c r="Q3080" s="16">
        <v>731.14599999999996</v>
      </c>
    </row>
    <row r="3081" spans="1:17" x14ac:dyDescent="0.2">
      <c r="A3081" s="39">
        <f t="shared" si="147"/>
        <v>45126</v>
      </c>
      <c r="B3081" s="16">
        <v>0</v>
      </c>
      <c r="C3081" s="16">
        <v>91.676000000000002</v>
      </c>
      <c r="D3081" s="16">
        <v>26.120999999999999</v>
      </c>
      <c r="E3081" s="16">
        <v>24.31</v>
      </c>
      <c r="F3081" s="16">
        <v>29.23</v>
      </c>
      <c r="G3081" s="16">
        <v>4.0220000000000002</v>
      </c>
      <c r="H3081" s="16">
        <v>9.7200000000000006</v>
      </c>
      <c r="I3081" s="16">
        <v>348.80399999999997</v>
      </c>
      <c r="J3081" s="16">
        <v>4.0990000000000002</v>
      </c>
      <c r="K3081" s="16">
        <v>18.045000000000002</v>
      </c>
      <c r="L3081" s="16">
        <v>25.635999999999999</v>
      </c>
      <c r="M3081" s="120">
        <v>36.657632103486499</v>
      </c>
      <c r="N3081" s="38">
        <f t="shared" si="145"/>
        <v>2.0314564756711828</v>
      </c>
      <c r="O3081" s="16">
        <v>13.301</v>
      </c>
      <c r="P3081" s="124">
        <f t="shared" si="146"/>
        <v>0.73710169021889715</v>
      </c>
      <c r="Q3081" s="16">
        <v>727.048</v>
      </c>
    </row>
    <row r="3082" spans="1:17" x14ac:dyDescent="0.2">
      <c r="A3082" s="39">
        <f t="shared" si="147"/>
        <v>45127</v>
      </c>
      <c r="B3082" s="16">
        <v>0</v>
      </c>
      <c r="C3082" s="16">
        <v>90.882999999999996</v>
      </c>
      <c r="D3082" s="16">
        <v>26.669</v>
      </c>
      <c r="E3082" s="16">
        <v>24.66</v>
      </c>
      <c r="F3082" s="16">
        <v>31.02</v>
      </c>
      <c r="G3082" s="16">
        <v>3.7160000000000002</v>
      </c>
      <c r="H3082" s="16">
        <v>10.54</v>
      </c>
      <c r="I3082" s="16">
        <v>350.58</v>
      </c>
      <c r="J3082" s="16">
        <v>4.0339999999999998</v>
      </c>
      <c r="K3082" s="16">
        <v>18.032</v>
      </c>
      <c r="L3082" s="16">
        <v>25.507999999999999</v>
      </c>
      <c r="M3082" s="120">
        <v>37.029325034322412</v>
      </c>
      <c r="N3082" s="38">
        <f t="shared" si="145"/>
        <v>2.0535339970232038</v>
      </c>
      <c r="O3082" s="16">
        <v>11.173</v>
      </c>
      <c r="P3082" s="124">
        <f t="shared" si="146"/>
        <v>0.61962067435669921</v>
      </c>
      <c r="Q3082" s="16">
        <v>729.77099999999996</v>
      </c>
    </row>
    <row r="3083" spans="1:17" x14ac:dyDescent="0.2">
      <c r="A3083" s="39">
        <f t="shared" si="147"/>
        <v>45128</v>
      </c>
      <c r="B3083" s="16">
        <v>0</v>
      </c>
      <c r="C3083" s="16">
        <v>88.965999999999994</v>
      </c>
      <c r="D3083" s="16">
        <v>26.603000000000002</v>
      </c>
      <c r="E3083" s="16">
        <v>24.64</v>
      </c>
      <c r="F3083" s="16">
        <v>29.69</v>
      </c>
      <c r="G3083" s="16">
        <v>3.3719999999999999</v>
      </c>
      <c r="H3083" s="16">
        <v>8.06</v>
      </c>
      <c r="I3083" s="16">
        <v>350.98399999999998</v>
      </c>
      <c r="J3083" s="16">
        <v>4.3109999999999999</v>
      </c>
      <c r="K3083" s="16">
        <v>18.78</v>
      </c>
      <c r="L3083" s="16">
        <v>25.626999999999999</v>
      </c>
      <c r="M3083" s="120">
        <v>38.976004119553444</v>
      </c>
      <c r="N3083" s="38">
        <f t="shared" si="145"/>
        <v>2.0753995803809073</v>
      </c>
      <c r="O3083" s="16">
        <v>11.61</v>
      </c>
      <c r="P3083" s="124">
        <f t="shared" si="146"/>
        <v>0.61821086261980829</v>
      </c>
      <c r="Q3083" s="16">
        <v>729.37900000000002</v>
      </c>
    </row>
    <row r="3084" spans="1:17" x14ac:dyDescent="0.2">
      <c r="A3084" s="39">
        <f t="shared" si="147"/>
        <v>45129</v>
      </c>
      <c r="B3084" s="16">
        <v>14.605</v>
      </c>
      <c r="C3084" s="16">
        <v>94.22</v>
      </c>
      <c r="D3084" s="16">
        <v>24.193999999999999</v>
      </c>
      <c r="E3084" s="16">
        <v>21.1</v>
      </c>
      <c r="F3084" s="16">
        <v>28.52</v>
      </c>
      <c r="G3084" s="16">
        <v>2.4910000000000001</v>
      </c>
      <c r="H3084" s="16">
        <v>10.43</v>
      </c>
      <c r="I3084" s="16">
        <v>359.005</v>
      </c>
      <c r="J3084" s="16">
        <v>1.244</v>
      </c>
      <c r="K3084" s="16">
        <v>5.1680000000000001</v>
      </c>
      <c r="L3084" s="16">
        <v>25.797000000000001</v>
      </c>
      <c r="M3084" s="120">
        <v>11.271488767564044</v>
      </c>
      <c r="N3084" s="38">
        <f t="shared" si="145"/>
        <v>2.1810156283986153</v>
      </c>
      <c r="O3084" s="16">
        <v>2.1800000000000002</v>
      </c>
      <c r="P3084" s="124">
        <f t="shared" si="146"/>
        <v>0.42182662538699695</v>
      </c>
      <c r="Q3084" s="16">
        <v>730.00800000000004</v>
      </c>
    </row>
    <row r="3085" spans="1:17" x14ac:dyDescent="0.2">
      <c r="A3085" s="39">
        <f t="shared" si="147"/>
        <v>45130</v>
      </c>
      <c r="B3085" s="16">
        <v>0.127</v>
      </c>
      <c r="C3085" s="16">
        <v>96.015000000000001</v>
      </c>
      <c r="D3085" s="16">
        <v>25.311</v>
      </c>
      <c r="E3085" s="16">
        <v>23.18</v>
      </c>
      <c r="F3085" s="16">
        <v>29.38</v>
      </c>
      <c r="G3085" s="16">
        <v>3.0369999999999999</v>
      </c>
      <c r="H3085" s="16">
        <v>7.43</v>
      </c>
      <c r="I3085" s="16">
        <v>338.41699999999997</v>
      </c>
      <c r="J3085" s="16">
        <v>3.0819999999999999</v>
      </c>
      <c r="K3085" s="16">
        <v>14.627000000000001</v>
      </c>
      <c r="L3085" s="16">
        <v>25.628</v>
      </c>
      <c r="M3085" s="120">
        <v>30.658964391955465</v>
      </c>
      <c r="N3085" s="38">
        <f t="shared" si="145"/>
        <v>2.0960528059038399</v>
      </c>
      <c r="O3085" s="16">
        <v>9.8960000000000008</v>
      </c>
      <c r="P3085" s="124">
        <f t="shared" si="146"/>
        <v>0.67655705202707328</v>
      </c>
      <c r="Q3085" s="16">
        <v>731.20799999999997</v>
      </c>
    </row>
    <row r="3086" spans="1:17" x14ac:dyDescent="0.2">
      <c r="A3086" s="39">
        <f t="shared" si="147"/>
        <v>45131</v>
      </c>
      <c r="B3086" s="16">
        <v>0.127</v>
      </c>
      <c r="C3086" s="16">
        <v>89</v>
      </c>
      <c r="D3086" s="16">
        <v>26.881</v>
      </c>
      <c r="E3086" s="16">
        <v>24.52</v>
      </c>
      <c r="F3086" s="16">
        <v>32.26</v>
      </c>
      <c r="G3086" s="16">
        <v>3.036</v>
      </c>
      <c r="H3086" s="16">
        <v>7.92</v>
      </c>
      <c r="I3086" s="16">
        <v>3.351</v>
      </c>
      <c r="J3086" s="16">
        <v>4.4269999999999996</v>
      </c>
      <c r="K3086" s="16">
        <v>19.105</v>
      </c>
      <c r="L3086" s="16">
        <v>25.585000000000001</v>
      </c>
      <c r="M3086" s="120">
        <v>39.618388345672692</v>
      </c>
      <c r="N3086" s="38">
        <f t="shared" si="145"/>
        <v>2.0737183117337183</v>
      </c>
      <c r="O3086" s="16">
        <v>11.500999999999999</v>
      </c>
      <c r="P3086" s="124">
        <f t="shared" si="146"/>
        <v>0.60198900811305933</v>
      </c>
      <c r="Q3086" s="16">
        <v>731.31299999999999</v>
      </c>
    </row>
    <row r="3087" spans="1:17" x14ac:dyDescent="0.2">
      <c r="A3087" s="39">
        <f t="shared" si="147"/>
        <v>45132</v>
      </c>
      <c r="B3087" s="16">
        <v>0</v>
      </c>
      <c r="C3087" s="16">
        <v>90.096999999999994</v>
      </c>
      <c r="D3087" s="16">
        <v>25.954999999999998</v>
      </c>
      <c r="E3087" s="16">
        <v>24.24</v>
      </c>
      <c r="F3087" s="16">
        <v>29.77</v>
      </c>
      <c r="G3087" s="16">
        <v>2.8450000000000002</v>
      </c>
      <c r="H3087" s="16">
        <v>10.11</v>
      </c>
      <c r="I3087" s="16">
        <v>8.86</v>
      </c>
      <c r="J3087" s="16">
        <v>3.0169999999999999</v>
      </c>
      <c r="K3087" s="16">
        <v>12.835000000000001</v>
      </c>
      <c r="L3087" s="16">
        <v>25.699000000000002</v>
      </c>
      <c r="M3087" s="120">
        <v>27.255407993903614</v>
      </c>
      <c r="N3087" s="38">
        <f t="shared" si="145"/>
        <v>2.1235222433894516</v>
      </c>
      <c r="O3087" s="16">
        <v>7.242</v>
      </c>
      <c r="P3087" s="124">
        <f t="shared" si="146"/>
        <v>0.56423841059602642</v>
      </c>
      <c r="Q3087" s="16">
        <v>730.94200000000001</v>
      </c>
    </row>
    <row r="3088" spans="1:17" x14ac:dyDescent="0.2">
      <c r="A3088" s="39">
        <f t="shared" si="147"/>
        <v>45133</v>
      </c>
      <c r="B3088" s="16">
        <v>23.495000000000001</v>
      </c>
      <c r="C3088" s="16">
        <v>93.858999999999995</v>
      </c>
      <c r="D3088" s="16">
        <v>25.425999999999998</v>
      </c>
      <c r="E3088" s="16">
        <v>22.57</v>
      </c>
      <c r="F3088" s="16">
        <v>30.15</v>
      </c>
      <c r="G3088" s="16">
        <v>2.5950000000000002</v>
      </c>
      <c r="H3088" s="16">
        <v>10.78</v>
      </c>
      <c r="I3088" s="16">
        <v>9.23</v>
      </c>
      <c r="J3088" s="16">
        <v>2.6139999999999999</v>
      </c>
      <c r="K3088" s="16">
        <v>11.739000000000001</v>
      </c>
      <c r="L3088" s="16">
        <v>25.734000000000002</v>
      </c>
      <c r="M3088" s="120">
        <v>25.098258434586967</v>
      </c>
      <c r="N3088" s="38">
        <f t="shared" si="145"/>
        <v>2.1380235483931309</v>
      </c>
      <c r="O3088" s="16">
        <v>7.1790000000000003</v>
      </c>
      <c r="P3088" s="124">
        <f t="shared" si="146"/>
        <v>0.61155123945821621</v>
      </c>
      <c r="Q3088" s="16">
        <v>730.50800000000004</v>
      </c>
    </row>
    <row r="3089" spans="1:17" x14ac:dyDescent="0.2">
      <c r="A3089" s="39">
        <f t="shared" si="147"/>
        <v>45134</v>
      </c>
      <c r="B3089" s="16">
        <v>2.9210000000000003</v>
      </c>
      <c r="C3089" s="16">
        <v>98.620999999999995</v>
      </c>
      <c r="D3089" s="16">
        <v>24.603999999999999</v>
      </c>
      <c r="E3089" s="16">
        <v>23.72</v>
      </c>
      <c r="F3089" s="16">
        <v>27.54</v>
      </c>
      <c r="G3089" s="16">
        <v>2.661</v>
      </c>
      <c r="H3089" s="16">
        <v>9.9600000000000009</v>
      </c>
      <c r="I3089" s="16">
        <v>306.565</v>
      </c>
      <c r="J3089" s="16">
        <v>1.984</v>
      </c>
      <c r="K3089" s="16">
        <v>9.5920000000000005</v>
      </c>
      <c r="L3089" s="16">
        <v>25.748999999999999</v>
      </c>
      <c r="M3089" s="120">
        <v>20.208967113556422</v>
      </c>
      <c r="N3089" s="38">
        <f t="shared" si="145"/>
        <v>2.1068564547077169</v>
      </c>
      <c r="O3089" s="16">
        <v>7.0170000000000003</v>
      </c>
      <c r="P3089" s="124">
        <f t="shared" si="146"/>
        <v>0.73154712260216848</v>
      </c>
      <c r="Q3089" s="16">
        <v>730.45</v>
      </c>
    </row>
    <row r="3090" spans="1:17" x14ac:dyDescent="0.2">
      <c r="A3090" s="39">
        <f t="shared" si="147"/>
        <v>45135</v>
      </c>
      <c r="B3090" s="16">
        <v>2.794</v>
      </c>
      <c r="C3090" s="16">
        <v>95.683000000000007</v>
      </c>
      <c r="D3090" s="16">
        <v>25.210999999999999</v>
      </c>
      <c r="E3090" s="16">
        <v>22.39</v>
      </c>
      <c r="F3090" s="16">
        <v>29.18</v>
      </c>
      <c r="G3090" s="16">
        <v>2.7570000000000001</v>
      </c>
      <c r="H3090" s="16">
        <v>7.35</v>
      </c>
      <c r="I3090" s="16">
        <v>333.58800000000002</v>
      </c>
      <c r="J3090" s="16">
        <v>3.4319999999999999</v>
      </c>
      <c r="K3090" s="16">
        <v>16.385000000000002</v>
      </c>
      <c r="L3090" s="16">
        <v>25.734000000000002</v>
      </c>
      <c r="M3090" s="120">
        <v>34.40881211190186</v>
      </c>
      <c r="N3090" s="38">
        <f t="shared" si="145"/>
        <v>2.1000190486360606</v>
      </c>
      <c r="O3090" s="16">
        <v>11.486000000000001</v>
      </c>
      <c r="P3090" s="124">
        <f t="shared" si="146"/>
        <v>0.70100701861458647</v>
      </c>
      <c r="Q3090" s="16">
        <v>730.68299999999999</v>
      </c>
    </row>
    <row r="3091" spans="1:17" x14ac:dyDescent="0.2">
      <c r="A3091" s="39">
        <f t="shared" si="147"/>
        <v>45136</v>
      </c>
      <c r="B3091" s="16">
        <v>59.308999999999997</v>
      </c>
      <c r="C3091" s="16">
        <v>96.039000000000001</v>
      </c>
      <c r="D3091" s="16">
        <v>24.847000000000001</v>
      </c>
      <c r="E3091" s="16">
        <v>22.35</v>
      </c>
      <c r="F3091" s="16">
        <v>30.16</v>
      </c>
      <c r="G3091" s="16">
        <v>2.9660000000000002</v>
      </c>
      <c r="H3091" s="16">
        <v>9.94</v>
      </c>
      <c r="I3091" s="16">
        <v>344.40300000000002</v>
      </c>
      <c r="J3091" s="16">
        <v>2.4350000000000001</v>
      </c>
      <c r="K3091" s="16">
        <v>11.462999999999999</v>
      </c>
      <c r="L3091" s="16">
        <v>25.763000000000002</v>
      </c>
      <c r="M3091" s="120">
        <v>23.689073938554024</v>
      </c>
      <c r="N3091" s="38">
        <f t="shared" si="145"/>
        <v>2.0665684322214104</v>
      </c>
      <c r="O3091" s="16">
        <v>7.2990000000000004</v>
      </c>
      <c r="P3091" s="124">
        <f t="shared" si="146"/>
        <v>0.63674430777283442</v>
      </c>
      <c r="Q3091" s="16">
        <v>730.51700000000005</v>
      </c>
    </row>
    <row r="3092" spans="1:17" x14ac:dyDescent="0.2">
      <c r="A3092" s="39">
        <f t="shared" si="147"/>
        <v>45137</v>
      </c>
      <c r="B3092" s="16">
        <v>65.658000000000001</v>
      </c>
      <c r="C3092" s="16">
        <v>98.134</v>
      </c>
      <c r="D3092" s="16">
        <v>25.343</v>
      </c>
      <c r="E3092" s="16">
        <v>23.42</v>
      </c>
      <c r="F3092" s="16">
        <v>29.17</v>
      </c>
      <c r="G3092" s="16">
        <v>2.4670000000000001</v>
      </c>
      <c r="H3092" s="16">
        <v>8.17</v>
      </c>
      <c r="I3092" s="16">
        <v>324.54500000000002</v>
      </c>
      <c r="J3092" s="16">
        <v>2.4569999999999999</v>
      </c>
      <c r="K3092" s="16">
        <v>11.648</v>
      </c>
      <c r="L3092" s="16">
        <v>25.701000000000001</v>
      </c>
      <c r="M3092" s="120">
        <v>24.614677464366466</v>
      </c>
      <c r="N3092" s="38">
        <f t="shared" si="145"/>
        <v>2.1132106339600329</v>
      </c>
      <c r="O3092" s="16">
        <v>8.5960000000000001</v>
      </c>
      <c r="P3092" s="124">
        <f t="shared" si="146"/>
        <v>0.73798076923076927</v>
      </c>
      <c r="Q3092" s="16">
        <v>730.51300000000003</v>
      </c>
    </row>
    <row r="3093" spans="1:17" x14ac:dyDescent="0.2">
      <c r="A3093" s="39">
        <f t="shared" si="147"/>
        <v>45138</v>
      </c>
      <c r="B3093" s="16">
        <v>9.6519999999999992</v>
      </c>
      <c r="C3093" s="16">
        <v>97.251000000000005</v>
      </c>
      <c r="D3093" s="16">
        <v>23.97</v>
      </c>
      <c r="E3093" s="16">
        <v>22.05</v>
      </c>
      <c r="F3093" s="16">
        <v>25.19</v>
      </c>
      <c r="G3093" s="16">
        <v>2.0419999999999998</v>
      </c>
      <c r="H3093" s="16">
        <v>5.94</v>
      </c>
      <c r="I3093" s="16">
        <v>44.758000000000003</v>
      </c>
      <c r="J3093" s="16">
        <v>1.034</v>
      </c>
      <c r="K3093" s="16">
        <v>5.2439999999999998</v>
      </c>
      <c r="L3093" s="16">
        <v>25.98</v>
      </c>
      <c r="M3093" s="120">
        <v>11.9085161917977</v>
      </c>
      <c r="N3093" s="38">
        <f t="shared" si="145"/>
        <v>2.2708840945457096</v>
      </c>
      <c r="O3093" s="16">
        <v>2.4209999999999998</v>
      </c>
      <c r="P3093" s="124">
        <f t="shared" si="146"/>
        <v>0.46167048054919907</v>
      </c>
      <c r="Q3093" s="16">
        <v>731.05799999999999</v>
      </c>
    </row>
    <row r="3094" spans="1:17" x14ac:dyDescent="0.2">
      <c r="A3094" s="39">
        <f>A3093+1</f>
        <v>45139</v>
      </c>
      <c r="B3094" s="16">
        <v>4.0640000000000001</v>
      </c>
      <c r="C3094" s="16">
        <v>91.078000000000003</v>
      </c>
      <c r="D3094" s="16">
        <v>25.013999999999999</v>
      </c>
      <c r="E3094" s="16">
        <v>22.4</v>
      </c>
      <c r="F3094" s="16">
        <v>28.65</v>
      </c>
      <c r="G3094" s="16">
        <v>2.2930000000000001</v>
      </c>
      <c r="H3094" s="16">
        <v>6.33</v>
      </c>
      <c r="I3094" s="16">
        <v>351.88799999999998</v>
      </c>
      <c r="J3094" s="16">
        <v>2.762</v>
      </c>
      <c r="K3094" s="16">
        <v>12.302</v>
      </c>
      <c r="L3094" s="16">
        <v>25.891999999999999</v>
      </c>
      <c r="M3094" s="120">
        <v>26.186294017575491</v>
      </c>
      <c r="N3094" s="38">
        <f t="shared" si="145"/>
        <v>2.1286208760831973</v>
      </c>
      <c r="O3094" s="16">
        <v>6.8959999999999999</v>
      </c>
      <c r="P3094" s="124">
        <f t="shared" si="146"/>
        <v>0.56055925865712897</v>
      </c>
      <c r="Q3094" s="16">
        <v>731.81700000000001</v>
      </c>
    </row>
    <row r="3095" spans="1:17" x14ac:dyDescent="0.2">
      <c r="A3095" s="39">
        <f t="shared" si="147"/>
        <v>45140</v>
      </c>
      <c r="B3095" s="16">
        <v>0.127</v>
      </c>
      <c r="C3095" s="16">
        <v>94.058000000000007</v>
      </c>
      <c r="D3095" s="16">
        <v>25.297000000000001</v>
      </c>
      <c r="E3095" s="16">
        <v>23.39</v>
      </c>
      <c r="F3095" s="16">
        <v>29.69</v>
      </c>
      <c r="G3095" s="16">
        <v>3.2629999999999999</v>
      </c>
      <c r="H3095" s="16">
        <v>7.8</v>
      </c>
      <c r="I3095" s="16">
        <v>339.55599999999998</v>
      </c>
      <c r="J3095" s="16">
        <v>3.12</v>
      </c>
      <c r="K3095" s="16">
        <v>13.901</v>
      </c>
      <c r="L3095" s="16">
        <v>25.890999999999998</v>
      </c>
      <c r="M3095" s="120">
        <v>29.56107920549988</v>
      </c>
      <c r="N3095" s="38">
        <f t="shared" si="145"/>
        <v>2.1265433569886971</v>
      </c>
      <c r="O3095" s="16">
        <v>8.8550000000000004</v>
      </c>
      <c r="P3095" s="124">
        <f t="shared" si="146"/>
        <v>0.63700453204805418</v>
      </c>
      <c r="Q3095" s="16">
        <v>732.07899999999995</v>
      </c>
    </row>
    <row r="3096" spans="1:17" x14ac:dyDescent="0.2">
      <c r="A3096" s="39">
        <f t="shared" si="147"/>
        <v>45141</v>
      </c>
      <c r="B3096" s="16">
        <v>27.686</v>
      </c>
      <c r="C3096" s="16">
        <v>94.878</v>
      </c>
      <c r="D3096" s="16">
        <v>25.393000000000001</v>
      </c>
      <c r="E3096" s="16">
        <v>19.78</v>
      </c>
      <c r="F3096" s="16">
        <v>30.14</v>
      </c>
      <c r="G3096" s="16">
        <v>3.544</v>
      </c>
      <c r="H3096" s="16">
        <v>12.96</v>
      </c>
      <c r="I3096" s="16">
        <v>341.40600000000001</v>
      </c>
      <c r="J3096" s="16">
        <v>3.2759999999999998</v>
      </c>
      <c r="K3096" s="16">
        <v>15.087999999999999</v>
      </c>
      <c r="L3096" s="16">
        <v>25.834</v>
      </c>
      <c r="M3096" s="120">
        <v>31.533505499793936</v>
      </c>
      <c r="N3096" s="38">
        <f t="shared" si="145"/>
        <v>2.0899725278230341</v>
      </c>
      <c r="O3096" s="16">
        <v>9.4580000000000002</v>
      </c>
      <c r="P3096" s="124">
        <f t="shared" si="146"/>
        <v>0.62685577942735948</v>
      </c>
      <c r="Q3096" s="16">
        <v>731.32899999999995</v>
      </c>
    </row>
    <row r="3097" spans="1:17" x14ac:dyDescent="0.2">
      <c r="A3097" s="39">
        <f t="shared" si="147"/>
        <v>45142</v>
      </c>
      <c r="B3097" s="16">
        <v>0.254</v>
      </c>
      <c r="C3097" s="16">
        <v>91.06</v>
      </c>
      <c r="D3097" s="16">
        <v>26.713999999999999</v>
      </c>
      <c r="E3097" s="16">
        <v>24.27</v>
      </c>
      <c r="F3097" s="16">
        <v>31</v>
      </c>
      <c r="G3097" s="16">
        <v>3.5169999999999999</v>
      </c>
      <c r="H3097" s="16">
        <v>8.7799999999999994</v>
      </c>
      <c r="I3097" s="16">
        <v>356.39699999999999</v>
      </c>
      <c r="J3097" s="16">
        <v>5.024</v>
      </c>
      <c r="K3097" s="16">
        <v>22.681999999999999</v>
      </c>
      <c r="L3097" s="16">
        <v>25.777999999999999</v>
      </c>
      <c r="M3097" s="120">
        <v>46.318019503942857</v>
      </c>
      <c r="N3097" s="38">
        <f t="shared" si="145"/>
        <v>2.0420606429742905</v>
      </c>
      <c r="O3097" s="16">
        <v>14.352</v>
      </c>
      <c r="P3097" s="124">
        <f t="shared" si="146"/>
        <v>0.6327484348822856</v>
      </c>
      <c r="Q3097" s="16">
        <v>730.74599999999998</v>
      </c>
    </row>
    <row r="3098" spans="1:17" x14ac:dyDescent="0.2">
      <c r="A3098" s="39">
        <f t="shared" si="147"/>
        <v>45143</v>
      </c>
      <c r="B3098" s="16">
        <v>0</v>
      </c>
      <c r="C3098" s="16">
        <v>89.728999999999999</v>
      </c>
      <c r="D3098" s="16">
        <v>26.486000000000001</v>
      </c>
      <c r="E3098" s="16">
        <v>24.4</v>
      </c>
      <c r="F3098" s="16">
        <v>31.29</v>
      </c>
      <c r="G3098" s="16">
        <v>2.8380000000000001</v>
      </c>
      <c r="H3098" s="16">
        <v>8.49</v>
      </c>
      <c r="I3098" s="16">
        <v>3.653</v>
      </c>
      <c r="J3098" s="16">
        <v>4.2359999999999998</v>
      </c>
      <c r="K3098" s="16">
        <v>18.675999999999998</v>
      </c>
      <c r="L3098" s="16">
        <v>25.808</v>
      </c>
      <c r="M3098" s="120">
        <v>39.32601064275574</v>
      </c>
      <c r="N3098" s="38">
        <f t="shared" si="145"/>
        <v>2.1056977212869858</v>
      </c>
      <c r="O3098" s="16">
        <v>11.01</v>
      </c>
      <c r="P3098" s="124">
        <f t="shared" si="146"/>
        <v>0.58952666523880926</v>
      </c>
      <c r="Q3098" s="16">
        <v>730.40800000000002</v>
      </c>
    </row>
    <row r="3099" spans="1:17" x14ac:dyDescent="0.2">
      <c r="A3099" s="39">
        <f t="shared" si="147"/>
        <v>45144</v>
      </c>
      <c r="B3099" s="16">
        <v>0.76200000000000001</v>
      </c>
      <c r="C3099" s="16">
        <v>91.622</v>
      </c>
      <c r="D3099" s="16">
        <v>26.334</v>
      </c>
      <c r="E3099" s="16">
        <v>23.99</v>
      </c>
      <c r="F3099" s="16">
        <v>31.51</v>
      </c>
      <c r="G3099" s="16">
        <v>2.786</v>
      </c>
      <c r="H3099" s="16">
        <v>9.98</v>
      </c>
      <c r="I3099" s="16">
        <v>347.08499999999998</v>
      </c>
      <c r="J3099" s="16">
        <v>3.5939999999999999</v>
      </c>
      <c r="K3099" s="16">
        <v>15.637</v>
      </c>
      <c r="L3099" s="16">
        <v>25.811</v>
      </c>
      <c r="M3099" s="120">
        <v>32.797624344763769</v>
      </c>
      <c r="N3099" s="38">
        <f t="shared" si="145"/>
        <v>2.097437126351843</v>
      </c>
      <c r="O3099" s="16">
        <v>9.51</v>
      </c>
      <c r="P3099" s="124">
        <f t="shared" si="146"/>
        <v>0.60817292319498617</v>
      </c>
      <c r="Q3099" s="16">
        <v>730.57100000000003</v>
      </c>
    </row>
    <row r="3100" spans="1:17" x14ac:dyDescent="0.2">
      <c r="A3100" s="39">
        <f t="shared" si="147"/>
        <v>45145</v>
      </c>
      <c r="B3100" s="16">
        <v>6.8579999999999997</v>
      </c>
      <c r="C3100" s="16">
        <v>99.563000000000002</v>
      </c>
      <c r="D3100" s="16">
        <v>23.83</v>
      </c>
      <c r="E3100" s="16">
        <v>22.11</v>
      </c>
      <c r="F3100" s="16">
        <v>24.63</v>
      </c>
      <c r="G3100" s="16">
        <v>2.524</v>
      </c>
      <c r="H3100" s="16">
        <v>7.41</v>
      </c>
      <c r="I3100" s="16">
        <v>318.38200000000001</v>
      </c>
      <c r="J3100" s="16">
        <v>0.57199999999999995</v>
      </c>
      <c r="K3100" s="16">
        <v>3.0339999999999998</v>
      </c>
      <c r="L3100" s="16">
        <v>26.105</v>
      </c>
      <c r="M3100" s="120">
        <v>6.8598168146555185</v>
      </c>
      <c r="N3100" s="38">
        <f t="shared" si="145"/>
        <v>2.2609811518310874</v>
      </c>
      <c r="O3100" s="16">
        <v>1.597</v>
      </c>
      <c r="P3100" s="124">
        <f t="shared" si="146"/>
        <v>0.52636783124588005</v>
      </c>
      <c r="Q3100" s="16">
        <v>731.62099999999998</v>
      </c>
    </row>
    <row r="3101" spans="1:17" x14ac:dyDescent="0.2">
      <c r="A3101" s="39">
        <f t="shared" si="147"/>
        <v>45146</v>
      </c>
      <c r="B3101" s="16">
        <v>8.89</v>
      </c>
      <c r="C3101" s="16">
        <v>96.915999999999997</v>
      </c>
      <c r="D3101" s="16">
        <v>24.364000000000001</v>
      </c>
      <c r="E3101" s="16">
        <v>22.16</v>
      </c>
      <c r="F3101" s="16">
        <v>26.76</v>
      </c>
      <c r="G3101" s="16">
        <v>3.1150000000000002</v>
      </c>
      <c r="H3101" s="16">
        <v>7.84</v>
      </c>
      <c r="I3101" s="16">
        <v>330.21300000000002</v>
      </c>
      <c r="J3101" s="16">
        <v>1.657</v>
      </c>
      <c r="K3101" s="16">
        <v>7.7489999999999997</v>
      </c>
      <c r="L3101" s="16">
        <v>26.094999999999999</v>
      </c>
      <c r="M3101" s="120">
        <v>16.93639316161039</v>
      </c>
      <c r="N3101" s="38">
        <f t="shared" si="145"/>
        <v>2.1856230689908878</v>
      </c>
      <c r="O3101" s="16">
        <v>5.18</v>
      </c>
      <c r="P3101" s="124">
        <f t="shared" si="146"/>
        <v>0.66847335140018072</v>
      </c>
      <c r="Q3101" s="16">
        <v>731.62900000000002</v>
      </c>
    </row>
    <row r="3102" spans="1:17" x14ac:dyDescent="0.2">
      <c r="A3102" s="39">
        <f t="shared" si="147"/>
        <v>45147</v>
      </c>
      <c r="B3102" s="16">
        <v>11.937999999999999</v>
      </c>
      <c r="C3102" s="16">
        <v>98.762</v>
      </c>
      <c r="D3102" s="16">
        <v>24.734999999999999</v>
      </c>
      <c r="E3102" s="16">
        <v>23.58</v>
      </c>
      <c r="F3102" s="16">
        <v>28.75</v>
      </c>
      <c r="G3102" s="16">
        <v>3.1859999999999999</v>
      </c>
      <c r="H3102" s="16">
        <v>9.8000000000000007</v>
      </c>
      <c r="I3102" s="16">
        <v>322.755</v>
      </c>
      <c r="J3102" s="16">
        <v>1.998</v>
      </c>
      <c r="K3102" s="16">
        <v>9.8219999999999992</v>
      </c>
      <c r="L3102" s="16">
        <v>25.943999999999999</v>
      </c>
      <c r="M3102" s="120">
        <v>21.013610596790929</v>
      </c>
      <c r="N3102" s="38">
        <f t="shared" si="145"/>
        <v>2.1394431477083007</v>
      </c>
      <c r="O3102" s="16">
        <v>7.38</v>
      </c>
      <c r="P3102" s="124">
        <f t="shared" si="146"/>
        <v>0.75137446548564457</v>
      </c>
      <c r="Q3102" s="16">
        <v>731.61300000000006</v>
      </c>
    </row>
    <row r="3103" spans="1:17" x14ac:dyDescent="0.2">
      <c r="A3103" s="39">
        <f t="shared" si="147"/>
        <v>45148</v>
      </c>
      <c r="B3103" s="16">
        <v>0.254</v>
      </c>
      <c r="C3103" s="16">
        <v>96.91</v>
      </c>
      <c r="D3103" s="16">
        <v>25.684000000000001</v>
      </c>
      <c r="E3103" s="16">
        <v>24.19</v>
      </c>
      <c r="F3103" s="16">
        <v>29.27</v>
      </c>
      <c r="G3103" s="16">
        <v>2.6589999999999998</v>
      </c>
      <c r="H3103" s="16">
        <v>9.27</v>
      </c>
      <c r="I3103" s="16">
        <v>341.38799999999998</v>
      </c>
      <c r="J3103" s="16">
        <v>2.5859999999999999</v>
      </c>
      <c r="K3103" s="16">
        <v>12.052</v>
      </c>
      <c r="L3103" s="16">
        <v>25.896000000000001</v>
      </c>
      <c r="M3103" s="120">
        <v>25.130831246052594</v>
      </c>
      <c r="N3103" s="38">
        <f t="shared" si="145"/>
        <v>2.0852000702001821</v>
      </c>
      <c r="O3103" s="16">
        <v>8.1549999999999994</v>
      </c>
      <c r="P3103" s="124">
        <f t="shared" si="146"/>
        <v>0.67665117822768006</v>
      </c>
      <c r="Q3103" s="16">
        <v>730.95</v>
      </c>
    </row>
    <row r="3104" spans="1:17" x14ac:dyDescent="0.2">
      <c r="A3104" s="39">
        <f t="shared" si="147"/>
        <v>45149</v>
      </c>
      <c r="B3104" s="16">
        <v>45.338999999999999</v>
      </c>
      <c r="C3104" s="16">
        <v>95.222999999999999</v>
      </c>
      <c r="D3104" s="16">
        <v>24.762</v>
      </c>
      <c r="E3104" s="16">
        <v>22.26</v>
      </c>
      <c r="F3104" s="16">
        <v>29.55</v>
      </c>
      <c r="G3104" s="16">
        <v>2.81</v>
      </c>
      <c r="H3104" s="16">
        <v>9.2100000000000009</v>
      </c>
      <c r="I3104" s="16">
        <v>352.72</v>
      </c>
      <c r="J3104" s="16">
        <v>2.008</v>
      </c>
      <c r="K3104" s="16">
        <v>8.8019999999999996</v>
      </c>
      <c r="L3104" s="16">
        <v>25.99</v>
      </c>
      <c r="M3104" s="120">
        <v>18.761248203959369</v>
      </c>
      <c r="N3104" s="38">
        <f t="shared" si="145"/>
        <v>2.1314755969051773</v>
      </c>
      <c r="O3104" s="16">
        <v>5.1040000000000001</v>
      </c>
      <c r="P3104" s="124">
        <f t="shared" si="146"/>
        <v>0.57986821177005232</v>
      </c>
      <c r="Q3104" s="16">
        <v>730.32500000000005</v>
      </c>
    </row>
    <row r="3105" spans="1:17" x14ac:dyDescent="0.2">
      <c r="A3105" s="39">
        <f t="shared" si="147"/>
        <v>45150</v>
      </c>
      <c r="B3105" s="16">
        <v>5.7149999999999999</v>
      </c>
      <c r="C3105" s="16">
        <v>95.53</v>
      </c>
      <c r="D3105" s="16">
        <v>24.84</v>
      </c>
      <c r="E3105" s="16">
        <v>22.66</v>
      </c>
      <c r="F3105" s="16">
        <v>29.52</v>
      </c>
      <c r="G3105" s="16">
        <v>2.3450000000000002</v>
      </c>
      <c r="H3105" s="16">
        <v>7.82</v>
      </c>
      <c r="I3105" s="16">
        <v>319.79300000000001</v>
      </c>
      <c r="J3105" s="16">
        <v>3.1269999999999998</v>
      </c>
      <c r="K3105" s="16">
        <v>14.664999999999999</v>
      </c>
      <c r="L3105" s="16">
        <v>25.995999999999999</v>
      </c>
      <c r="M3105" s="120">
        <v>31.016228517712435</v>
      </c>
      <c r="N3105" s="38">
        <f t="shared" si="145"/>
        <v>2.1149831924795386</v>
      </c>
      <c r="O3105" s="16">
        <v>10.103</v>
      </c>
      <c r="P3105" s="124">
        <f t="shared" si="146"/>
        <v>0.68891919536310942</v>
      </c>
      <c r="Q3105" s="16">
        <v>730.096</v>
      </c>
    </row>
    <row r="3106" spans="1:17" x14ac:dyDescent="0.2">
      <c r="A3106" s="39">
        <f t="shared" si="147"/>
        <v>45151</v>
      </c>
      <c r="B3106" s="16">
        <v>7.4930000000000003</v>
      </c>
      <c r="C3106" s="16">
        <v>94.605999999999995</v>
      </c>
      <c r="D3106" s="16">
        <v>24.902999999999999</v>
      </c>
      <c r="E3106" s="16">
        <v>21.26</v>
      </c>
      <c r="F3106" s="16">
        <v>29.47</v>
      </c>
      <c r="G3106" s="16">
        <v>2.6859999999999999</v>
      </c>
      <c r="H3106" s="16">
        <v>8.66</v>
      </c>
      <c r="I3106" s="16">
        <v>345.89600000000002</v>
      </c>
      <c r="J3106" s="16">
        <v>3.23</v>
      </c>
      <c r="K3106" s="16">
        <v>14.746</v>
      </c>
      <c r="L3106" s="16">
        <v>25.995000000000001</v>
      </c>
      <c r="M3106" s="120">
        <v>31.090532543867454</v>
      </c>
      <c r="N3106" s="38">
        <f t="shared" si="145"/>
        <v>2.1084044855464161</v>
      </c>
      <c r="O3106" s="16">
        <v>9.4280000000000008</v>
      </c>
      <c r="P3106" s="124">
        <f t="shared" si="146"/>
        <v>0.63935982639359834</v>
      </c>
      <c r="Q3106" s="16">
        <v>730.26300000000003</v>
      </c>
    </row>
    <row r="3107" spans="1:17" x14ac:dyDescent="0.2">
      <c r="A3107" s="39">
        <f t="shared" si="147"/>
        <v>45152</v>
      </c>
      <c r="B3107" s="16">
        <v>0</v>
      </c>
      <c r="C3107" s="16">
        <v>88.242999999999995</v>
      </c>
      <c r="D3107" s="16">
        <v>24.661000000000001</v>
      </c>
      <c r="E3107" s="16">
        <v>21.06</v>
      </c>
      <c r="F3107" s="16">
        <v>28.18</v>
      </c>
      <c r="G3107" s="16">
        <v>2.278</v>
      </c>
      <c r="H3107" s="16">
        <v>6.19</v>
      </c>
      <c r="I3107" s="16">
        <v>165.74199999999999</v>
      </c>
      <c r="J3107" s="16">
        <v>3.4790000000000001</v>
      </c>
      <c r="K3107" s="16">
        <v>15.6</v>
      </c>
      <c r="L3107" s="16">
        <v>26.155000000000001</v>
      </c>
      <c r="M3107" s="120">
        <v>33.085336446038426</v>
      </c>
      <c r="N3107" s="38">
        <f t="shared" si="145"/>
        <v>2.1208549003870787</v>
      </c>
      <c r="O3107" s="16">
        <v>9.6430000000000007</v>
      </c>
      <c r="P3107" s="124">
        <f t="shared" si="146"/>
        <v>0.61814102564102569</v>
      </c>
      <c r="Q3107" s="16">
        <v>730.41700000000003</v>
      </c>
    </row>
    <row r="3108" spans="1:17" x14ac:dyDescent="0.2">
      <c r="A3108" s="39">
        <f t="shared" si="147"/>
        <v>45153</v>
      </c>
      <c r="B3108" s="16">
        <v>1.778</v>
      </c>
      <c r="C3108" s="16">
        <v>95.073999999999998</v>
      </c>
      <c r="D3108" s="16">
        <v>23.802</v>
      </c>
      <c r="E3108" s="16">
        <v>21.58</v>
      </c>
      <c r="F3108" s="16">
        <v>25.76</v>
      </c>
      <c r="G3108" s="16">
        <v>2.7189999999999999</v>
      </c>
      <c r="H3108" s="16">
        <v>14.05</v>
      </c>
      <c r="I3108" s="16">
        <v>314.43900000000002</v>
      </c>
      <c r="J3108" s="16">
        <v>2.351</v>
      </c>
      <c r="K3108" s="16">
        <v>11.397</v>
      </c>
      <c r="L3108" s="16">
        <v>26.254000000000001</v>
      </c>
      <c r="M3108" s="120">
        <v>24.129541293598532</v>
      </c>
      <c r="N3108" s="38">
        <f t="shared" si="145"/>
        <v>2.1171835828374599</v>
      </c>
      <c r="O3108" s="16">
        <v>7.3959999999999999</v>
      </c>
      <c r="P3108" s="124">
        <f t="shared" si="146"/>
        <v>0.64894270422040889</v>
      </c>
      <c r="Q3108" s="16">
        <v>730.49199999999996</v>
      </c>
    </row>
    <row r="3109" spans="1:17" x14ac:dyDescent="0.2">
      <c r="A3109" s="39">
        <f t="shared" si="147"/>
        <v>45154</v>
      </c>
      <c r="B3109" s="16">
        <v>24.511000000000003</v>
      </c>
      <c r="C3109" s="16">
        <v>96.932000000000002</v>
      </c>
      <c r="D3109" s="16">
        <v>24.443000000000001</v>
      </c>
      <c r="E3109" s="16">
        <v>22.84</v>
      </c>
      <c r="F3109" s="16">
        <v>27.32</v>
      </c>
      <c r="G3109" s="16">
        <v>2.4</v>
      </c>
      <c r="H3109" s="16">
        <v>7.1</v>
      </c>
      <c r="I3109" s="16">
        <v>312.459</v>
      </c>
      <c r="J3109" s="16">
        <v>2.6</v>
      </c>
      <c r="K3109" s="16">
        <v>12.976000000000001</v>
      </c>
      <c r="L3109" s="16">
        <v>26.073</v>
      </c>
      <c r="M3109" s="120">
        <v>27.36271683167632</v>
      </c>
      <c r="N3109" s="38">
        <f t="shared" si="145"/>
        <v>2.1087173883844264</v>
      </c>
      <c r="O3109" s="16">
        <v>8.76</v>
      </c>
      <c r="P3109" s="124">
        <f t="shared" si="146"/>
        <v>0.6750924784217015</v>
      </c>
      <c r="Q3109" s="16">
        <v>730.31299999999999</v>
      </c>
    </row>
    <row r="3110" spans="1:17" x14ac:dyDescent="0.2">
      <c r="A3110" s="39">
        <f t="shared" si="147"/>
        <v>45155</v>
      </c>
      <c r="B3110" s="16">
        <v>3.556</v>
      </c>
      <c r="C3110" s="16">
        <v>96.108000000000004</v>
      </c>
      <c r="D3110" s="16">
        <v>24.594999999999999</v>
      </c>
      <c r="E3110" s="16">
        <v>22.78</v>
      </c>
      <c r="F3110" s="16">
        <v>28.68</v>
      </c>
      <c r="G3110" s="16">
        <v>2.0910000000000002</v>
      </c>
      <c r="H3110" s="16">
        <v>6.84</v>
      </c>
      <c r="I3110" s="16">
        <v>315.887</v>
      </c>
      <c r="J3110" s="16">
        <v>2.25</v>
      </c>
      <c r="K3110" s="16">
        <v>10.108000000000001</v>
      </c>
      <c r="L3110" s="16">
        <v>26.081</v>
      </c>
      <c r="M3110" s="120">
        <v>21.474122758891209</v>
      </c>
      <c r="N3110" s="38">
        <f t="shared" si="145"/>
        <v>2.1244680212595179</v>
      </c>
      <c r="O3110" s="16">
        <v>6.3120000000000003</v>
      </c>
      <c r="P3110" s="124">
        <f t="shared" si="146"/>
        <v>0.62445587653343881</v>
      </c>
      <c r="Q3110" s="16">
        <v>730.32100000000003</v>
      </c>
    </row>
    <row r="3111" spans="1:17" x14ac:dyDescent="0.2">
      <c r="A3111" s="39">
        <f t="shared" si="147"/>
        <v>45156</v>
      </c>
      <c r="B3111" s="16">
        <v>2.286</v>
      </c>
      <c r="C3111" s="16">
        <v>95.322999999999993</v>
      </c>
      <c r="D3111" s="16">
        <v>25.172999999999998</v>
      </c>
      <c r="E3111" s="16">
        <v>23.55</v>
      </c>
      <c r="F3111" s="16">
        <v>28.55</v>
      </c>
      <c r="G3111" s="16">
        <v>2.585</v>
      </c>
      <c r="H3111" s="16">
        <v>7.78</v>
      </c>
      <c r="I3111" s="16">
        <v>321.536</v>
      </c>
      <c r="J3111" s="16">
        <v>3.044</v>
      </c>
      <c r="K3111" s="16">
        <v>14.022</v>
      </c>
      <c r="L3111" s="16">
        <v>26.05</v>
      </c>
      <c r="M3111" s="120">
        <v>29.622077626971326</v>
      </c>
      <c r="N3111" s="38">
        <f t="shared" si="145"/>
        <v>2.1125429772479904</v>
      </c>
      <c r="O3111" s="16">
        <v>9.3379999999999992</v>
      </c>
      <c r="P3111" s="124">
        <f t="shared" si="146"/>
        <v>0.66595350164027944</v>
      </c>
      <c r="Q3111" s="16">
        <v>729.89599999999996</v>
      </c>
    </row>
    <row r="3112" spans="1:17" x14ac:dyDescent="0.2">
      <c r="A3112" s="39">
        <f t="shared" si="147"/>
        <v>45157</v>
      </c>
      <c r="B3112" s="16">
        <v>19.811999999999998</v>
      </c>
      <c r="C3112" s="16">
        <v>96.817999999999998</v>
      </c>
      <c r="D3112" s="16">
        <v>24.774999999999999</v>
      </c>
      <c r="E3112" s="16">
        <v>22.8</v>
      </c>
      <c r="F3112" s="16">
        <v>27.73</v>
      </c>
      <c r="G3112" s="16">
        <v>3.1019999999999999</v>
      </c>
      <c r="H3112" s="16">
        <v>11.84</v>
      </c>
      <c r="I3112" s="16">
        <v>343.77699999999999</v>
      </c>
      <c r="J3112" s="16">
        <v>1.889</v>
      </c>
      <c r="K3112" s="16">
        <v>8.9939999999999998</v>
      </c>
      <c r="L3112" s="16">
        <v>26.088999999999999</v>
      </c>
      <c r="M3112" s="120">
        <v>19.082224316942959</v>
      </c>
      <c r="N3112" s="38">
        <f t="shared" si="145"/>
        <v>2.1216615873852525</v>
      </c>
      <c r="O3112" s="16">
        <v>5.4269999999999996</v>
      </c>
      <c r="P3112" s="124">
        <f t="shared" si="146"/>
        <v>0.60340226817878584</v>
      </c>
      <c r="Q3112" s="16">
        <v>729.15800000000002</v>
      </c>
    </row>
    <row r="3113" spans="1:17" x14ac:dyDescent="0.2">
      <c r="A3113" s="39">
        <f t="shared" si="147"/>
        <v>45158</v>
      </c>
      <c r="B3113" s="16">
        <v>3.6829999999999998</v>
      </c>
      <c r="C3113" s="16">
        <v>98.524000000000001</v>
      </c>
      <c r="D3113" s="16">
        <v>24.457999999999998</v>
      </c>
      <c r="E3113" s="16">
        <v>23.21</v>
      </c>
      <c r="F3113" s="16">
        <v>27.23</v>
      </c>
      <c r="G3113" s="16">
        <v>2.8769999999999998</v>
      </c>
      <c r="H3113" s="16">
        <v>7.98</v>
      </c>
      <c r="I3113" s="16">
        <v>316.327</v>
      </c>
      <c r="J3113" s="16">
        <v>2.5579999999999998</v>
      </c>
      <c r="K3113" s="16">
        <v>12.663</v>
      </c>
      <c r="L3113" s="16">
        <v>26.087</v>
      </c>
      <c r="M3113" s="120">
        <v>26.653286181956737</v>
      </c>
      <c r="N3113" s="38">
        <f t="shared" si="145"/>
        <v>2.1048160927076314</v>
      </c>
      <c r="O3113" s="16">
        <v>9.2629999999999999</v>
      </c>
      <c r="P3113" s="124">
        <f t="shared" si="146"/>
        <v>0.73150122403853746</v>
      </c>
      <c r="Q3113" s="16">
        <v>728.77499999999998</v>
      </c>
    </row>
    <row r="3114" spans="1:17" x14ac:dyDescent="0.2">
      <c r="A3114" s="39">
        <f t="shared" si="147"/>
        <v>45159</v>
      </c>
      <c r="B3114" s="16">
        <v>1.651</v>
      </c>
      <c r="C3114" s="16">
        <v>96.369</v>
      </c>
      <c r="D3114" s="16">
        <v>24.611999999999998</v>
      </c>
      <c r="E3114" s="16">
        <v>23.65</v>
      </c>
      <c r="F3114" s="16">
        <v>26.26</v>
      </c>
      <c r="G3114" s="16">
        <v>2.09</v>
      </c>
      <c r="H3114" s="16">
        <v>7.37</v>
      </c>
      <c r="I3114" s="16">
        <v>248.81200000000001</v>
      </c>
      <c r="J3114" s="16">
        <v>2.2730000000000001</v>
      </c>
      <c r="K3114" s="16">
        <v>11.096</v>
      </c>
      <c r="L3114" s="16">
        <v>26.135999999999999</v>
      </c>
      <c r="M3114" s="120">
        <v>24.245749334503767</v>
      </c>
      <c r="N3114" s="38">
        <f t="shared" si="145"/>
        <v>2.1850891613647949</v>
      </c>
      <c r="O3114" s="16">
        <v>7.3520000000000003</v>
      </c>
      <c r="P3114" s="124">
        <f t="shared" si="146"/>
        <v>0.66258111031002165</v>
      </c>
      <c r="Q3114" s="16">
        <v>728.44600000000003</v>
      </c>
    </row>
    <row r="3115" spans="1:17" x14ac:dyDescent="0.2">
      <c r="A3115" s="39">
        <f t="shared" si="147"/>
        <v>45160</v>
      </c>
      <c r="B3115" s="16">
        <v>9.3979999999999997</v>
      </c>
      <c r="C3115" s="16">
        <v>98.194000000000003</v>
      </c>
      <c r="D3115" s="16">
        <v>23.402999999999999</v>
      </c>
      <c r="E3115" s="16">
        <v>22.44</v>
      </c>
      <c r="F3115" s="16">
        <v>25.83</v>
      </c>
      <c r="G3115" s="16">
        <v>2.7109999999999999</v>
      </c>
      <c r="H3115" s="16">
        <v>11.31</v>
      </c>
      <c r="I3115" s="16">
        <v>177.76499999999999</v>
      </c>
      <c r="J3115" s="16">
        <v>0.76900000000000002</v>
      </c>
      <c r="K3115" s="16">
        <v>3.484</v>
      </c>
      <c r="L3115" s="16">
        <v>26.245999999999999</v>
      </c>
      <c r="M3115" s="120">
        <v>8.0217244236469956</v>
      </c>
      <c r="N3115" s="38">
        <f t="shared" si="145"/>
        <v>2.3024467346862787</v>
      </c>
      <c r="O3115" s="16">
        <v>1.9219999999999999</v>
      </c>
      <c r="P3115" s="124">
        <f t="shared" si="146"/>
        <v>0.55166475315729047</v>
      </c>
      <c r="Q3115" s="16">
        <v>728.50800000000004</v>
      </c>
    </row>
    <row r="3116" spans="1:17" x14ac:dyDescent="0.2">
      <c r="A3116" s="39">
        <f t="shared" si="147"/>
        <v>45161</v>
      </c>
      <c r="B3116" s="16">
        <v>1.143</v>
      </c>
      <c r="C3116" s="16">
        <v>94.429000000000002</v>
      </c>
      <c r="D3116" s="16">
        <v>24.125</v>
      </c>
      <c r="E3116" s="16">
        <v>22.7</v>
      </c>
      <c r="F3116" s="16">
        <v>27.19</v>
      </c>
      <c r="G3116" s="16">
        <v>4.1820000000000004</v>
      </c>
      <c r="H3116" s="16">
        <v>11.15</v>
      </c>
      <c r="I3116" s="16">
        <v>173.44</v>
      </c>
      <c r="J3116" s="16">
        <v>2.7029999999999998</v>
      </c>
      <c r="K3116" s="16">
        <v>13.066000000000001</v>
      </c>
      <c r="L3116" s="16">
        <v>26.219000000000001</v>
      </c>
      <c r="M3116" s="120">
        <v>27.602908916223939</v>
      </c>
      <c r="N3116" s="38">
        <f t="shared" si="145"/>
        <v>2.1125753035530335</v>
      </c>
      <c r="O3116" s="16">
        <v>8.4749999999999996</v>
      </c>
      <c r="P3116" s="124">
        <f t="shared" si="146"/>
        <v>0.6486300321444971</v>
      </c>
      <c r="Q3116" s="16">
        <v>729.1</v>
      </c>
    </row>
    <row r="3117" spans="1:17" x14ac:dyDescent="0.2">
      <c r="A3117" s="39">
        <f t="shared" si="147"/>
        <v>45162</v>
      </c>
      <c r="B3117" s="16">
        <v>0</v>
      </c>
      <c r="C3117" s="16">
        <v>89.120999999999995</v>
      </c>
      <c r="D3117" s="16">
        <v>25.613</v>
      </c>
      <c r="E3117" s="16">
        <v>23.14</v>
      </c>
      <c r="F3117" s="16">
        <v>30.11</v>
      </c>
      <c r="G3117" s="16">
        <v>2.3839999999999999</v>
      </c>
      <c r="H3117" s="16">
        <v>8.6</v>
      </c>
      <c r="I3117" s="16">
        <v>168.816</v>
      </c>
      <c r="J3117" s="16">
        <v>4.2949999999999999</v>
      </c>
      <c r="K3117" s="16">
        <v>19.547999999999998</v>
      </c>
      <c r="L3117" s="16">
        <v>26.132999999999999</v>
      </c>
      <c r="M3117" s="120">
        <v>40.411454224831886</v>
      </c>
      <c r="N3117" s="38">
        <f t="shared" si="145"/>
        <v>2.0672935453668861</v>
      </c>
      <c r="O3117" s="16">
        <v>12.106</v>
      </c>
      <c r="P3117" s="124">
        <f t="shared" si="146"/>
        <v>0.61929609167178234</v>
      </c>
      <c r="Q3117" s="16">
        <v>730.13300000000004</v>
      </c>
    </row>
    <row r="3118" spans="1:17" x14ac:dyDescent="0.2">
      <c r="A3118" s="39">
        <f t="shared" si="147"/>
        <v>45163</v>
      </c>
      <c r="B3118" s="16">
        <v>0</v>
      </c>
      <c r="C3118" s="16">
        <v>87.337000000000003</v>
      </c>
      <c r="D3118" s="16">
        <v>26.439</v>
      </c>
      <c r="E3118" s="16">
        <v>23.38</v>
      </c>
      <c r="F3118" s="16">
        <v>31.05</v>
      </c>
      <c r="G3118" s="16">
        <v>2.0760000000000001</v>
      </c>
      <c r="H3118" s="16">
        <v>6.76</v>
      </c>
      <c r="I3118" s="16">
        <v>131.803</v>
      </c>
      <c r="J3118" s="16">
        <v>4.6989999999999998</v>
      </c>
      <c r="K3118" s="16">
        <v>20.605</v>
      </c>
      <c r="L3118" s="16">
        <v>26.055</v>
      </c>
      <c r="M3118" s="120">
        <v>42.606533397499753</v>
      </c>
      <c r="N3118" s="38">
        <f t="shared" si="145"/>
        <v>2.067776432783293</v>
      </c>
      <c r="O3118" s="16">
        <v>12.914</v>
      </c>
      <c r="P3118" s="124">
        <f t="shared" si="146"/>
        <v>0.62674108226158698</v>
      </c>
      <c r="Q3118" s="16">
        <v>730.30799999999999</v>
      </c>
    </row>
    <row r="3119" spans="1:17" x14ac:dyDescent="0.2">
      <c r="A3119" s="39">
        <f t="shared" si="147"/>
        <v>45164</v>
      </c>
      <c r="B3119" s="16">
        <v>0</v>
      </c>
      <c r="C3119" s="16">
        <v>88.644999999999996</v>
      </c>
      <c r="D3119" s="16">
        <v>26.459</v>
      </c>
      <c r="E3119" s="16">
        <v>24.12</v>
      </c>
      <c r="F3119" s="16">
        <v>31.72</v>
      </c>
      <c r="G3119" s="16">
        <v>2.36</v>
      </c>
      <c r="H3119" s="16">
        <v>7.88</v>
      </c>
      <c r="I3119" s="16">
        <v>59.173999999999999</v>
      </c>
      <c r="J3119" s="16">
        <v>4.12</v>
      </c>
      <c r="K3119" s="16">
        <v>17.564</v>
      </c>
      <c r="L3119" s="16">
        <v>26.036000000000001</v>
      </c>
      <c r="M3119" s="120">
        <v>36.494595246097525</v>
      </c>
      <c r="N3119" s="38">
        <f t="shared" si="145"/>
        <v>2.0778066070426737</v>
      </c>
      <c r="O3119" s="16">
        <v>9.8119999999999994</v>
      </c>
      <c r="P3119" s="124">
        <f t="shared" si="146"/>
        <v>0.55864267820542013</v>
      </c>
      <c r="Q3119" s="16">
        <v>729.70399999999995</v>
      </c>
    </row>
    <row r="3120" spans="1:17" x14ac:dyDescent="0.2">
      <c r="A3120" s="39">
        <f t="shared" si="147"/>
        <v>45165</v>
      </c>
      <c r="B3120" s="16">
        <v>0</v>
      </c>
      <c r="C3120" s="16">
        <v>90.052000000000007</v>
      </c>
      <c r="D3120" s="16">
        <v>26.207000000000001</v>
      </c>
      <c r="E3120" s="16">
        <v>23.93</v>
      </c>
      <c r="F3120" s="16">
        <v>31.21</v>
      </c>
      <c r="G3120" s="16">
        <v>1.786</v>
      </c>
      <c r="H3120" s="16">
        <v>5.78</v>
      </c>
      <c r="I3120" s="16">
        <v>148.84299999999999</v>
      </c>
      <c r="J3120" s="16">
        <v>3.653</v>
      </c>
      <c r="K3120" s="16">
        <v>15.692</v>
      </c>
      <c r="L3120" s="16">
        <v>26.058</v>
      </c>
      <c r="M3120" s="120">
        <v>32.833998757567564</v>
      </c>
      <c r="N3120" s="38">
        <f t="shared" si="145"/>
        <v>2.092403693446824</v>
      </c>
      <c r="O3120" s="16">
        <v>9.4740000000000002</v>
      </c>
      <c r="P3120" s="124">
        <f t="shared" si="146"/>
        <v>0.60374713229671173</v>
      </c>
      <c r="Q3120" s="16">
        <v>729.39200000000005</v>
      </c>
    </row>
    <row r="3121" spans="1:17" x14ac:dyDescent="0.2">
      <c r="A3121" s="39">
        <f t="shared" si="147"/>
        <v>45166</v>
      </c>
      <c r="B3121" s="16">
        <v>0</v>
      </c>
      <c r="C3121" s="16">
        <v>90.007999999999996</v>
      </c>
      <c r="D3121" s="16">
        <v>26.277000000000001</v>
      </c>
      <c r="E3121" s="16">
        <v>24.01</v>
      </c>
      <c r="F3121" s="16">
        <v>31.42</v>
      </c>
      <c r="G3121" s="16">
        <v>1.998</v>
      </c>
      <c r="H3121" s="16">
        <v>7.53</v>
      </c>
      <c r="I3121" s="16">
        <v>161.584</v>
      </c>
      <c r="J3121" s="16">
        <v>4.2850000000000001</v>
      </c>
      <c r="K3121" s="16">
        <v>18.725999999999999</v>
      </c>
      <c r="L3121" s="16">
        <v>26.052</v>
      </c>
      <c r="M3121" s="120">
        <v>39.315297038984554</v>
      </c>
      <c r="N3121" s="38">
        <f t="shared" si="145"/>
        <v>2.0995032061830905</v>
      </c>
      <c r="O3121" s="16">
        <v>11.877000000000001</v>
      </c>
      <c r="P3121" s="124">
        <f t="shared" si="146"/>
        <v>0.63425184235821863</v>
      </c>
      <c r="Q3121" s="16">
        <v>730.346</v>
      </c>
    </row>
    <row r="3122" spans="1:17" x14ac:dyDescent="0.2">
      <c r="A3122" s="39">
        <f t="shared" si="147"/>
        <v>45167</v>
      </c>
      <c r="B3122" s="16">
        <v>0</v>
      </c>
      <c r="C3122" s="16">
        <v>88.894999999999996</v>
      </c>
      <c r="D3122" s="16">
        <v>26.734000000000002</v>
      </c>
      <c r="E3122" s="16">
        <v>24.33</v>
      </c>
      <c r="F3122" s="16">
        <v>31.96</v>
      </c>
      <c r="G3122" s="16">
        <v>2.6469999999999998</v>
      </c>
      <c r="H3122" s="16">
        <v>8.41</v>
      </c>
      <c r="I3122" s="16">
        <v>65.75</v>
      </c>
      <c r="J3122" s="16">
        <v>4.327</v>
      </c>
      <c r="K3122" s="16">
        <v>18.82</v>
      </c>
      <c r="L3122" s="16">
        <v>26.006</v>
      </c>
      <c r="M3122" s="120">
        <v>39.198829797988083</v>
      </c>
      <c r="N3122" s="38">
        <f t="shared" si="145"/>
        <v>2.0828283633362425</v>
      </c>
      <c r="O3122" s="16">
        <v>10.397</v>
      </c>
      <c r="P3122" s="124">
        <f t="shared" si="146"/>
        <v>0.55244420828905416</v>
      </c>
      <c r="Q3122" s="16">
        <v>730.70399999999995</v>
      </c>
    </row>
    <row r="3123" spans="1:17" x14ac:dyDescent="0.2">
      <c r="A3123" s="39">
        <f t="shared" si="147"/>
        <v>45168</v>
      </c>
      <c r="B3123" s="16">
        <v>0</v>
      </c>
      <c r="C3123" s="16">
        <v>89.480999999999995</v>
      </c>
      <c r="D3123" s="16">
        <v>26.936</v>
      </c>
      <c r="E3123" s="16">
        <v>24.94</v>
      </c>
      <c r="F3123" s="16">
        <v>30.46</v>
      </c>
      <c r="G3123" s="16">
        <v>3.2639999999999998</v>
      </c>
      <c r="H3123" s="16">
        <v>9.94</v>
      </c>
      <c r="I3123" s="16">
        <v>342.53100000000001</v>
      </c>
      <c r="J3123" s="16">
        <v>4.5570000000000004</v>
      </c>
      <c r="K3123" s="16">
        <v>20.401</v>
      </c>
      <c r="L3123" s="16">
        <v>25.952999999999999</v>
      </c>
      <c r="M3123" s="120">
        <v>41.398660972328663</v>
      </c>
      <c r="N3123" s="38">
        <f t="shared" si="145"/>
        <v>2.0292466532193845</v>
      </c>
      <c r="O3123" s="16">
        <v>12.686999999999999</v>
      </c>
      <c r="P3123" s="124">
        <f t="shared" si="146"/>
        <v>0.6218812803293956</v>
      </c>
      <c r="Q3123" s="16">
        <v>729.66300000000001</v>
      </c>
    </row>
    <row r="3124" spans="1:17" x14ac:dyDescent="0.2">
      <c r="A3124" s="39">
        <f t="shared" si="147"/>
        <v>45169</v>
      </c>
      <c r="B3124" s="16">
        <v>12.954000000000001</v>
      </c>
      <c r="C3124" s="16">
        <v>94.498000000000005</v>
      </c>
      <c r="D3124" s="16">
        <v>25.788</v>
      </c>
      <c r="E3124" s="16">
        <v>23.66</v>
      </c>
      <c r="F3124" s="16">
        <v>30.19</v>
      </c>
      <c r="G3124" s="16">
        <v>2.7959999999999998</v>
      </c>
      <c r="H3124" s="16">
        <v>7.88</v>
      </c>
      <c r="I3124" s="16">
        <v>347.01400000000001</v>
      </c>
      <c r="J3124" s="16">
        <v>2.6840000000000002</v>
      </c>
      <c r="K3124" s="16">
        <v>11.781000000000001</v>
      </c>
      <c r="L3124" s="16">
        <v>26.026</v>
      </c>
      <c r="M3124" s="120">
        <v>24.937986378171203</v>
      </c>
      <c r="N3124" s="38">
        <f t="shared" si="145"/>
        <v>2.1167970781912571</v>
      </c>
      <c r="O3124" s="16">
        <v>6.5990000000000002</v>
      </c>
      <c r="P3124" s="124">
        <f t="shared" si="146"/>
        <v>0.56013920719803068</v>
      </c>
      <c r="Q3124" s="16">
        <v>729.33799999999997</v>
      </c>
    </row>
    <row r="3125" spans="1:17" x14ac:dyDescent="0.2">
      <c r="A3125" s="39">
        <f t="shared" si="147"/>
        <v>45170</v>
      </c>
      <c r="B3125" s="16">
        <v>33.400999999999996</v>
      </c>
      <c r="C3125" s="16">
        <v>94.622</v>
      </c>
      <c r="D3125" s="16">
        <v>26.105</v>
      </c>
      <c r="E3125" s="16">
        <v>24.27</v>
      </c>
      <c r="F3125" s="16">
        <v>31.61</v>
      </c>
      <c r="G3125" s="16">
        <v>2.56</v>
      </c>
      <c r="H3125" s="16">
        <v>8.5500000000000007</v>
      </c>
      <c r="I3125" s="16">
        <v>330.68400000000003</v>
      </c>
      <c r="J3125" s="16">
        <v>3.63</v>
      </c>
      <c r="K3125" s="16">
        <v>16.251999999999999</v>
      </c>
      <c r="L3125" s="16">
        <v>26.006</v>
      </c>
      <c r="M3125" s="16">
        <v>33.873650323524913</v>
      </c>
      <c r="N3125" s="38">
        <f t="shared" si="145"/>
        <v>2.0842758013490594</v>
      </c>
      <c r="O3125" s="16">
        <v>10.67</v>
      </c>
      <c r="P3125" s="124">
        <f t="shared" si="146"/>
        <v>0.65653458035934043</v>
      </c>
      <c r="Q3125" s="16">
        <v>729.95</v>
      </c>
    </row>
    <row r="3126" spans="1:17" x14ac:dyDescent="0.2">
      <c r="A3126" s="39">
        <f t="shared" si="147"/>
        <v>45171</v>
      </c>
      <c r="B3126" s="16">
        <v>7.1120000000000001</v>
      </c>
      <c r="C3126" s="16">
        <v>96.977999999999994</v>
      </c>
      <c r="D3126" s="16">
        <v>24.295999999999999</v>
      </c>
      <c r="E3126" s="16">
        <v>22.73</v>
      </c>
      <c r="F3126" s="16">
        <v>26.49</v>
      </c>
      <c r="G3126" s="16">
        <v>2.8159999999999998</v>
      </c>
      <c r="H3126" s="16">
        <v>9.94</v>
      </c>
      <c r="I3126" s="16">
        <v>341.87700000000001</v>
      </c>
      <c r="J3126" s="16">
        <v>1.022</v>
      </c>
      <c r="K3126" s="16">
        <v>5.0369999999999999</v>
      </c>
      <c r="L3126" s="16">
        <v>26.213000000000001</v>
      </c>
      <c r="M3126" s="16">
        <v>11.108279110114248</v>
      </c>
      <c r="N3126" s="38">
        <f t="shared" si="145"/>
        <v>2.2053363331574842</v>
      </c>
      <c r="O3126" s="16">
        <v>2.2749999999999999</v>
      </c>
      <c r="P3126" s="124">
        <f t="shared" si="146"/>
        <v>0.45165773277744686</v>
      </c>
      <c r="Q3126" s="16">
        <v>730.125</v>
      </c>
    </row>
    <row r="3127" spans="1:17" x14ac:dyDescent="0.2">
      <c r="A3127" s="39">
        <f t="shared" si="147"/>
        <v>45172</v>
      </c>
      <c r="B3127" s="16">
        <v>21.971</v>
      </c>
      <c r="C3127" s="16">
        <v>94.494</v>
      </c>
      <c r="D3127" s="16">
        <v>24.542000000000002</v>
      </c>
      <c r="E3127" s="16">
        <v>22.57</v>
      </c>
      <c r="F3127" s="16">
        <v>28.8</v>
      </c>
      <c r="G3127" s="16">
        <v>1.8859999999999999</v>
      </c>
      <c r="H3127" s="16">
        <v>7.23</v>
      </c>
      <c r="I3127" s="16">
        <v>307.95800000000003</v>
      </c>
      <c r="J3127" s="16">
        <v>2.6520000000000001</v>
      </c>
      <c r="K3127" s="16">
        <v>12.733000000000001</v>
      </c>
      <c r="L3127" s="16">
        <v>26.146999999999998</v>
      </c>
      <c r="M3127" s="16">
        <v>26.933999880767956</v>
      </c>
      <c r="N3127" s="38">
        <f t="shared" si="145"/>
        <v>2.1152909668395474</v>
      </c>
      <c r="O3127" s="16">
        <v>7.5439999999999996</v>
      </c>
      <c r="P3127" s="124">
        <f t="shared" si="146"/>
        <v>0.59247624283358202</v>
      </c>
      <c r="Q3127" s="16">
        <v>730.39200000000005</v>
      </c>
    </row>
    <row r="3128" spans="1:17" x14ac:dyDescent="0.2">
      <c r="A3128" s="39">
        <f t="shared" si="147"/>
        <v>45173</v>
      </c>
      <c r="B3128" s="16">
        <v>0.63500000000000001</v>
      </c>
      <c r="C3128" s="16">
        <v>91.647000000000006</v>
      </c>
      <c r="D3128" s="16">
        <v>25.010999999999999</v>
      </c>
      <c r="E3128" s="16">
        <v>23.07</v>
      </c>
      <c r="F3128" s="16">
        <v>30.09</v>
      </c>
      <c r="G3128" s="16">
        <v>1.9139999999999999</v>
      </c>
      <c r="H3128" s="16">
        <v>9.7799999999999994</v>
      </c>
      <c r="I3128" s="16">
        <v>311.61700000000002</v>
      </c>
      <c r="J3128" s="16">
        <v>3.1349999999999998</v>
      </c>
      <c r="K3128" s="16">
        <v>14.332000000000001</v>
      </c>
      <c r="L3128" s="16">
        <v>26.12</v>
      </c>
      <c r="M3128" s="16">
        <v>29.890522521463925</v>
      </c>
      <c r="N3128" s="38">
        <f t="shared" si="145"/>
        <v>2.0855792995718616</v>
      </c>
      <c r="O3128" s="16">
        <v>8.3889999999999993</v>
      </c>
      <c r="P3128" s="124">
        <f t="shared" si="146"/>
        <v>0.58533351939715317</v>
      </c>
      <c r="Q3128" s="16">
        <v>730.54200000000003</v>
      </c>
    </row>
    <row r="3129" spans="1:17" x14ac:dyDescent="0.2">
      <c r="A3129" s="39">
        <f t="shared" si="147"/>
        <v>45174</v>
      </c>
      <c r="B3129" s="16">
        <v>0.76200000000000001</v>
      </c>
      <c r="C3129" s="16">
        <v>92.668000000000006</v>
      </c>
      <c r="D3129" s="16">
        <v>25.638000000000002</v>
      </c>
      <c r="E3129" s="16">
        <v>23.68</v>
      </c>
      <c r="F3129" s="16">
        <v>29.44</v>
      </c>
      <c r="G3129" s="16">
        <v>2.7130000000000001</v>
      </c>
      <c r="H3129" s="16">
        <v>7.39</v>
      </c>
      <c r="I3129" s="16">
        <v>337.07499999999999</v>
      </c>
      <c r="J3129" s="16">
        <v>3.7490000000000001</v>
      </c>
      <c r="K3129" s="16">
        <v>17.206</v>
      </c>
      <c r="L3129" s="16">
        <v>26.007999999999999</v>
      </c>
      <c r="M3129" s="16">
        <v>35.573570921896959</v>
      </c>
      <c r="N3129" s="38">
        <f t="shared" si="145"/>
        <v>2.0675096432579889</v>
      </c>
      <c r="O3129" s="16">
        <v>10.593</v>
      </c>
      <c r="P3129" s="124">
        <f t="shared" si="146"/>
        <v>0.61565732883877722</v>
      </c>
      <c r="Q3129" s="16">
        <v>730.53300000000002</v>
      </c>
    </row>
    <row r="3130" spans="1:17" x14ac:dyDescent="0.2">
      <c r="A3130" s="39">
        <f t="shared" si="147"/>
        <v>45175</v>
      </c>
      <c r="B3130" s="16">
        <v>2.6669999999999998</v>
      </c>
      <c r="C3130" s="16">
        <v>95.058000000000007</v>
      </c>
      <c r="D3130" s="16">
        <v>26.109000000000002</v>
      </c>
      <c r="E3130" s="16">
        <v>24.85</v>
      </c>
      <c r="F3130" s="16">
        <v>29.88</v>
      </c>
      <c r="G3130" s="16">
        <v>2.4359999999999999</v>
      </c>
      <c r="H3130" s="16">
        <v>7.08</v>
      </c>
      <c r="I3130" s="16">
        <v>336.93299999999999</v>
      </c>
      <c r="J3130" s="16">
        <v>2.677</v>
      </c>
      <c r="K3130" s="16">
        <v>12.202</v>
      </c>
      <c r="L3130" s="16">
        <v>25.885999999999999</v>
      </c>
      <c r="M3130" s="16">
        <v>25.489909772448236</v>
      </c>
      <c r="N3130" s="38">
        <f t="shared" si="145"/>
        <v>2.0889944084943646</v>
      </c>
      <c r="O3130" s="16">
        <v>7.5170000000000003</v>
      </c>
      <c r="P3130" s="124">
        <f t="shared" si="146"/>
        <v>0.61604654974594331</v>
      </c>
      <c r="Q3130" s="16">
        <v>729.97500000000002</v>
      </c>
    </row>
    <row r="3131" spans="1:17" x14ac:dyDescent="0.2">
      <c r="A3131" s="39">
        <f t="shared" si="147"/>
        <v>45176</v>
      </c>
      <c r="B3131" s="16">
        <v>8.0009999999999994</v>
      </c>
      <c r="C3131" s="16">
        <v>96.313000000000002</v>
      </c>
      <c r="D3131" s="16">
        <v>25.545999999999999</v>
      </c>
      <c r="E3131" s="16">
        <v>23.7</v>
      </c>
      <c r="F3131" s="16">
        <v>28.29</v>
      </c>
      <c r="G3131" s="16">
        <v>2.5350000000000001</v>
      </c>
      <c r="H3131" s="16">
        <v>6.9</v>
      </c>
      <c r="I3131" s="16">
        <v>330.755</v>
      </c>
      <c r="J3131" s="16">
        <v>2.14</v>
      </c>
      <c r="K3131" s="16">
        <v>10.035</v>
      </c>
      <c r="L3131" s="16">
        <v>25.923999999999999</v>
      </c>
      <c r="M3131" s="16">
        <v>21.116685833073412</v>
      </c>
      <c r="N3131" s="38">
        <f t="shared" si="145"/>
        <v>2.1043035209838976</v>
      </c>
      <c r="O3131" s="16">
        <v>5.9480000000000004</v>
      </c>
      <c r="P3131" s="124">
        <f t="shared" si="146"/>
        <v>0.59272546088689593</v>
      </c>
      <c r="Q3131" s="16">
        <v>729.61300000000006</v>
      </c>
    </row>
    <row r="3132" spans="1:17" x14ac:dyDescent="0.2">
      <c r="A3132" s="39">
        <f t="shared" si="147"/>
        <v>45177</v>
      </c>
      <c r="B3132" s="16">
        <v>0.254</v>
      </c>
      <c r="C3132" s="16">
        <v>93.858000000000004</v>
      </c>
      <c r="D3132" s="16">
        <v>25.102</v>
      </c>
      <c r="E3132" s="16">
        <v>24.15</v>
      </c>
      <c r="F3132" s="16">
        <v>28.25</v>
      </c>
      <c r="G3132" s="16">
        <v>2.2599999999999998</v>
      </c>
      <c r="H3132" s="16">
        <v>9.19</v>
      </c>
      <c r="I3132" s="16">
        <v>332.73899999999998</v>
      </c>
      <c r="J3132" s="16">
        <v>2.3050000000000002</v>
      </c>
      <c r="K3132" s="16">
        <v>10.69</v>
      </c>
      <c r="L3132" s="16">
        <v>26.099</v>
      </c>
      <c r="M3132" s="16">
        <v>22.24973583190701</v>
      </c>
      <c r="N3132" s="38">
        <f t="shared" ref="N3132:N3195" si="148">M3132/K3132</f>
        <v>2.0813597597667925</v>
      </c>
      <c r="O3132" s="16">
        <v>5.1189999999999998</v>
      </c>
      <c r="P3132" s="124">
        <f t="shared" ref="P3132:P3195" si="149">O3132/K3132</f>
        <v>0.47885874649204863</v>
      </c>
      <c r="Q3132" s="16">
        <v>729.74199999999996</v>
      </c>
    </row>
    <row r="3133" spans="1:17" x14ac:dyDescent="0.2">
      <c r="A3133" s="39">
        <f t="shared" si="147"/>
        <v>45178</v>
      </c>
      <c r="B3133" s="16">
        <v>28.956</v>
      </c>
      <c r="C3133" s="16">
        <v>96.87</v>
      </c>
      <c r="D3133" s="16">
        <v>23.427</v>
      </c>
      <c r="E3133" s="16">
        <v>20.79</v>
      </c>
      <c r="F3133" s="16">
        <v>28.63</v>
      </c>
      <c r="G3133" s="16">
        <v>2.4630000000000001</v>
      </c>
      <c r="H3133" s="16">
        <v>9.39</v>
      </c>
      <c r="I3133" s="16">
        <v>323.42599999999999</v>
      </c>
      <c r="J3133" s="16">
        <v>1.8240000000000001</v>
      </c>
      <c r="K3133" s="16">
        <v>8.8049999999999997</v>
      </c>
      <c r="L3133" s="16">
        <v>26.109000000000002</v>
      </c>
      <c r="M3133" s="16">
        <v>18.602099347938967</v>
      </c>
      <c r="N3133" s="38">
        <f t="shared" si="148"/>
        <v>2.1126745426392923</v>
      </c>
      <c r="O3133" s="16">
        <v>5.3849999999999998</v>
      </c>
      <c r="P3133" s="124">
        <f t="shared" si="149"/>
        <v>0.61158432708688248</v>
      </c>
      <c r="Q3133" s="16">
        <v>730.16300000000001</v>
      </c>
    </row>
    <row r="3134" spans="1:17" x14ac:dyDescent="0.2">
      <c r="A3134" s="39">
        <f t="shared" si="147"/>
        <v>45179</v>
      </c>
      <c r="B3134" s="16">
        <v>0.127</v>
      </c>
      <c r="C3134" s="16">
        <v>91.832999999999998</v>
      </c>
      <c r="D3134" s="16">
        <v>24.82</v>
      </c>
      <c r="E3134" s="16">
        <v>22.23</v>
      </c>
      <c r="F3134" s="16">
        <v>28.66</v>
      </c>
      <c r="G3134" s="16">
        <v>2.4390000000000001</v>
      </c>
      <c r="H3134" s="16">
        <v>7.27</v>
      </c>
      <c r="I3134" s="16">
        <v>330.41300000000001</v>
      </c>
      <c r="J3134" s="16">
        <v>3.827</v>
      </c>
      <c r="K3134" s="16">
        <v>17.541</v>
      </c>
      <c r="L3134" s="16">
        <v>26.027000000000001</v>
      </c>
      <c r="M3134" s="16">
        <v>36.313759982443514</v>
      </c>
      <c r="N3134" s="38">
        <f t="shared" si="148"/>
        <v>2.0702217651469992</v>
      </c>
      <c r="O3134" s="16">
        <v>11.053000000000001</v>
      </c>
      <c r="P3134" s="124">
        <f t="shared" si="149"/>
        <v>0.63012371016475688</v>
      </c>
      <c r="Q3134" s="16">
        <v>730.8</v>
      </c>
    </row>
    <row r="3135" spans="1:17" x14ac:dyDescent="0.2">
      <c r="A3135" s="39">
        <f t="shared" si="147"/>
        <v>45180</v>
      </c>
      <c r="B3135" s="16">
        <v>4.5720000000000001</v>
      </c>
      <c r="C3135" s="16">
        <v>93.224000000000004</v>
      </c>
      <c r="D3135" s="16">
        <v>25.123999999999999</v>
      </c>
      <c r="E3135" s="16">
        <v>23.11</v>
      </c>
      <c r="F3135" s="16">
        <v>29.61</v>
      </c>
      <c r="G3135" s="16">
        <v>2.5430000000000001</v>
      </c>
      <c r="H3135" s="16">
        <v>7.47</v>
      </c>
      <c r="I3135" s="16">
        <v>356.91500000000002</v>
      </c>
      <c r="J3135" s="16">
        <v>3.048</v>
      </c>
      <c r="K3135" s="16">
        <v>14.157999999999999</v>
      </c>
      <c r="L3135" s="16">
        <v>25.972999999999999</v>
      </c>
      <c r="M3135" s="16">
        <v>29.420247155926997</v>
      </c>
      <c r="N3135" s="38">
        <f t="shared" si="148"/>
        <v>2.077994572392075</v>
      </c>
      <c r="O3135" s="16">
        <v>8.8119999999999994</v>
      </c>
      <c r="P3135" s="124">
        <f t="shared" si="149"/>
        <v>0.62240429439186329</v>
      </c>
      <c r="Q3135" s="16">
        <v>730.73800000000006</v>
      </c>
    </row>
    <row r="3136" spans="1:17" x14ac:dyDescent="0.2">
      <c r="A3136" s="39">
        <f t="shared" si="147"/>
        <v>45181</v>
      </c>
      <c r="B3136" s="16">
        <v>1.143</v>
      </c>
      <c r="C3136" s="16">
        <v>94.99</v>
      </c>
      <c r="D3136" s="16">
        <v>24.945</v>
      </c>
      <c r="E3136" s="16">
        <v>23.9</v>
      </c>
      <c r="F3136" s="16">
        <v>28.08</v>
      </c>
      <c r="G3136" s="16">
        <v>2.911</v>
      </c>
      <c r="H3136" s="16">
        <v>7.59</v>
      </c>
      <c r="I3136" s="16">
        <v>331.3</v>
      </c>
      <c r="J3136" s="16">
        <v>2.3780000000000001</v>
      </c>
      <c r="K3136" s="16">
        <v>10.737</v>
      </c>
      <c r="L3136" s="16">
        <v>25.954999999999998</v>
      </c>
      <c r="M3136" s="16">
        <v>22.37268307518444</v>
      </c>
      <c r="N3136" s="38">
        <f t="shared" si="148"/>
        <v>2.0836996437724169</v>
      </c>
      <c r="O3136" s="16">
        <v>6.492</v>
      </c>
      <c r="P3136" s="124">
        <f t="shared" si="149"/>
        <v>0.60463816708577811</v>
      </c>
      <c r="Q3136" s="16">
        <v>730.35400000000004</v>
      </c>
    </row>
    <row r="3137" spans="1:17" x14ac:dyDescent="0.2">
      <c r="A3137" s="39">
        <f t="shared" si="147"/>
        <v>45182</v>
      </c>
      <c r="B3137" s="16">
        <v>0.127</v>
      </c>
      <c r="C3137" s="16">
        <v>89.816000000000003</v>
      </c>
      <c r="D3137" s="16">
        <v>26.113</v>
      </c>
      <c r="E3137" s="16">
        <v>24.4</v>
      </c>
      <c r="F3137" s="16">
        <v>30.3</v>
      </c>
      <c r="G3137" s="16">
        <v>3.2719999999999998</v>
      </c>
      <c r="H3137" s="16">
        <v>8.41</v>
      </c>
      <c r="I3137" s="16">
        <v>343.27300000000002</v>
      </c>
      <c r="J3137" s="16">
        <v>4.7910000000000004</v>
      </c>
      <c r="K3137" s="16">
        <v>21.434999999999999</v>
      </c>
      <c r="L3137" s="16">
        <v>25.878</v>
      </c>
      <c r="M3137" s="16">
        <v>43.480642505186161</v>
      </c>
      <c r="N3137" s="38">
        <f t="shared" si="148"/>
        <v>2.0284881038108775</v>
      </c>
      <c r="O3137" s="16">
        <v>11.878</v>
      </c>
      <c r="P3137" s="124">
        <f t="shared" si="149"/>
        <v>0.5541404245393049</v>
      </c>
      <c r="Q3137" s="16">
        <v>729.92499999999995</v>
      </c>
    </row>
    <row r="3138" spans="1:17" x14ac:dyDescent="0.2">
      <c r="A3138" s="39">
        <f t="shared" si="147"/>
        <v>45183</v>
      </c>
      <c r="B3138" s="16">
        <v>2.6669999999999998</v>
      </c>
      <c r="C3138" s="16">
        <v>93.186000000000007</v>
      </c>
      <c r="D3138" s="16">
        <v>25.562999999999999</v>
      </c>
      <c r="E3138" s="16">
        <v>23.41</v>
      </c>
      <c r="F3138" s="16">
        <v>28.97</v>
      </c>
      <c r="G3138" s="16">
        <v>2.9830000000000001</v>
      </c>
      <c r="H3138" s="16">
        <v>8.15</v>
      </c>
      <c r="I3138" s="16">
        <v>343.03100000000001</v>
      </c>
      <c r="J3138" s="16">
        <v>2.875</v>
      </c>
      <c r="K3138" s="16">
        <v>13.095000000000001</v>
      </c>
      <c r="L3138" s="16">
        <v>25.834</v>
      </c>
      <c r="M3138" s="16">
        <v>27.393302442442458</v>
      </c>
      <c r="N3138" s="38">
        <f t="shared" si="148"/>
        <v>2.0918902208814401</v>
      </c>
      <c r="O3138" s="16">
        <v>8.0690000000000008</v>
      </c>
      <c r="P3138" s="124">
        <f t="shared" si="149"/>
        <v>0.6161893852615502</v>
      </c>
      <c r="Q3138" s="16">
        <v>729.79600000000005</v>
      </c>
    </row>
    <row r="3139" spans="1:17" x14ac:dyDescent="0.2">
      <c r="A3139" s="39">
        <f t="shared" ref="A3139:A3202" si="150">A3138+1</f>
        <v>45184</v>
      </c>
      <c r="B3139" s="16">
        <v>13.462</v>
      </c>
      <c r="C3139" s="16">
        <v>97.936999999999998</v>
      </c>
      <c r="D3139" s="16">
        <v>24.15</v>
      </c>
      <c r="E3139" s="16">
        <v>22.59</v>
      </c>
      <c r="F3139" s="16">
        <v>25.33</v>
      </c>
      <c r="G3139" s="16">
        <v>2.4780000000000002</v>
      </c>
      <c r="H3139" s="16">
        <v>6.76</v>
      </c>
      <c r="I3139" s="16">
        <v>336.67899999999997</v>
      </c>
      <c r="J3139" s="16">
        <v>0.94499999999999995</v>
      </c>
      <c r="K3139" s="16">
        <v>4.8380000000000001</v>
      </c>
      <c r="L3139" s="16">
        <v>25.954000000000001</v>
      </c>
      <c r="M3139" s="16">
        <v>10.710406970063252</v>
      </c>
      <c r="N3139" s="38">
        <f t="shared" si="148"/>
        <v>2.2138087991036071</v>
      </c>
      <c r="O3139" s="16">
        <v>2.0619999999999998</v>
      </c>
      <c r="P3139" s="124">
        <f t="shared" si="149"/>
        <v>0.42620917734601071</v>
      </c>
      <c r="Q3139" s="16">
        <v>730.08799999999997</v>
      </c>
    </row>
    <row r="3140" spans="1:17" x14ac:dyDescent="0.2">
      <c r="A3140" s="39">
        <f t="shared" si="150"/>
        <v>45185</v>
      </c>
      <c r="B3140" s="16">
        <v>3.81</v>
      </c>
      <c r="C3140" s="16">
        <v>95.94</v>
      </c>
      <c r="D3140" s="16">
        <v>24.798999999999999</v>
      </c>
      <c r="E3140" s="16">
        <v>22.5</v>
      </c>
      <c r="F3140" s="16">
        <v>29.26</v>
      </c>
      <c r="G3140" s="16">
        <v>2.77</v>
      </c>
      <c r="H3140" s="16">
        <v>8.0399999999999991</v>
      </c>
      <c r="I3140" s="16">
        <v>332.93900000000002</v>
      </c>
      <c r="J3140" s="16">
        <v>2.827</v>
      </c>
      <c r="K3140" s="16">
        <v>13.13</v>
      </c>
      <c r="L3140" s="16">
        <v>25.763999999999999</v>
      </c>
      <c r="M3140" s="16">
        <v>27.240633588703023</v>
      </c>
      <c r="N3140" s="38">
        <f t="shared" si="148"/>
        <v>2.0746864880961935</v>
      </c>
      <c r="O3140" s="16">
        <v>8.6189999999999998</v>
      </c>
      <c r="P3140" s="124">
        <f t="shared" si="149"/>
        <v>0.65643564356435635</v>
      </c>
      <c r="Q3140" s="16">
        <v>730.346</v>
      </c>
    </row>
    <row r="3141" spans="1:17" x14ac:dyDescent="0.2">
      <c r="A3141" s="39">
        <f t="shared" si="150"/>
        <v>45186</v>
      </c>
      <c r="B3141" s="16">
        <v>0.63500000000000001</v>
      </c>
      <c r="C3141" s="16">
        <v>95.337000000000003</v>
      </c>
      <c r="D3141" s="16">
        <v>25.29</v>
      </c>
      <c r="E3141" s="16">
        <v>23.27</v>
      </c>
      <c r="F3141" s="16">
        <v>30.73</v>
      </c>
      <c r="G3141" s="16">
        <v>1.8979999999999999</v>
      </c>
      <c r="H3141" s="16">
        <v>6.96</v>
      </c>
      <c r="I3141" s="16">
        <v>301.15199999999999</v>
      </c>
      <c r="J3141" s="16">
        <v>2.778</v>
      </c>
      <c r="K3141" s="16">
        <v>12.662000000000001</v>
      </c>
      <c r="L3141" s="16">
        <v>25.72</v>
      </c>
      <c r="M3141" s="16">
        <v>26.430287703461271</v>
      </c>
      <c r="N3141" s="38">
        <f t="shared" si="148"/>
        <v>2.0873706921071924</v>
      </c>
      <c r="O3141" s="16">
        <v>8.4169999999999998</v>
      </c>
      <c r="P3141" s="124">
        <f t="shared" si="149"/>
        <v>0.66474490601800662</v>
      </c>
      <c r="Q3141" s="16">
        <v>730.12099999999998</v>
      </c>
    </row>
    <row r="3142" spans="1:17" x14ac:dyDescent="0.2">
      <c r="A3142" s="39">
        <f t="shared" si="150"/>
        <v>45187</v>
      </c>
      <c r="B3142" s="16">
        <v>2.1589999999999998</v>
      </c>
      <c r="C3142" s="16">
        <v>94.908000000000001</v>
      </c>
      <c r="D3142" s="16">
        <v>24.306000000000001</v>
      </c>
      <c r="E3142" s="16">
        <v>21.74</v>
      </c>
      <c r="F3142" s="16">
        <v>26.98</v>
      </c>
      <c r="G3142" s="16">
        <v>2.895</v>
      </c>
      <c r="H3142" s="16">
        <v>8.33</v>
      </c>
      <c r="I3142" s="16">
        <v>323.82299999999998</v>
      </c>
      <c r="J3142" s="16">
        <v>2.597</v>
      </c>
      <c r="K3142" s="16">
        <v>12.413</v>
      </c>
      <c r="L3142" s="16">
        <v>25.831</v>
      </c>
      <c r="M3142" s="16">
        <v>25.695628244861144</v>
      </c>
      <c r="N3142" s="38">
        <f t="shared" si="148"/>
        <v>2.070057862310573</v>
      </c>
      <c r="O3142" s="16">
        <v>8.032</v>
      </c>
      <c r="P3142" s="124">
        <f t="shared" si="149"/>
        <v>0.6470635623942641</v>
      </c>
      <c r="Q3142" s="16">
        <v>730.23800000000006</v>
      </c>
    </row>
    <row r="3143" spans="1:17" x14ac:dyDescent="0.2">
      <c r="A3143" s="39">
        <f t="shared" si="150"/>
        <v>45188</v>
      </c>
      <c r="B3143" s="16">
        <v>14.859</v>
      </c>
      <c r="C3143" s="16">
        <v>97.471000000000004</v>
      </c>
      <c r="D3143" s="16">
        <v>24.678999999999998</v>
      </c>
      <c r="E3143" s="16">
        <v>22.68</v>
      </c>
      <c r="F3143" s="16">
        <v>28.93</v>
      </c>
      <c r="G3143" s="16">
        <v>2.7879999999999998</v>
      </c>
      <c r="H3143" s="16">
        <v>8.11</v>
      </c>
      <c r="I3143" s="16">
        <v>322.20499999999998</v>
      </c>
      <c r="J3143" s="16">
        <v>2.3879999999999999</v>
      </c>
      <c r="K3143" s="16">
        <v>11.868</v>
      </c>
      <c r="L3143" s="16">
        <v>25.7</v>
      </c>
      <c r="M3143" s="16">
        <v>24.596187857858123</v>
      </c>
      <c r="N3143" s="38">
        <f t="shared" si="148"/>
        <v>2.0724795970557905</v>
      </c>
      <c r="O3143" s="16">
        <v>8.0679999999999996</v>
      </c>
      <c r="P3143" s="124">
        <f t="shared" si="149"/>
        <v>0.67981125716211654</v>
      </c>
      <c r="Q3143" s="16">
        <v>729.82100000000003</v>
      </c>
    </row>
    <row r="3144" spans="1:17" x14ac:dyDescent="0.2">
      <c r="A3144" s="39">
        <f t="shared" si="150"/>
        <v>45189</v>
      </c>
      <c r="B3144" s="16">
        <v>4.1909999999999998</v>
      </c>
      <c r="C3144" s="16">
        <v>97.436999999999998</v>
      </c>
      <c r="D3144" s="16">
        <v>25.123999999999999</v>
      </c>
      <c r="E3144" s="16">
        <v>23.45</v>
      </c>
      <c r="F3144" s="16">
        <v>29.11</v>
      </c>
      <c r="G3144" s="16">
        <v>2.637</v>
      </c>
      <c r="H3144" s="16">
        <v>6.9</v>
      </c>
      <c r="I3144" s="16">
        <v>321.94299999999998</v>
      </c>
      <c r="J3144" s="16">
        <v>2.161</v>
      </c>
      <c r="K3144" s="16">
        <v>10.696999999999999</v>
      </c>
      <c r="L3144" s="16">
        <v>25.620999999999999</v>
      </c>
      <c r="M3144" s="16">
        <v>22.079009371811299</v>
      </c>
      <c r="N3144" s="38">
        <f t="shared" si="148"/>
        <v>2.0640375219043938</v>
      </c>
      <c r="O3144" s="16">
        <v>6.9</v>
      </c>
      <c r="P3144" s="124">
        <f t="shared" si="149"/>
        <v>0.64504066560717965</v>
      </c>
      <c r="Q3144" s="16">
        <v>729.72900000000004</v>
      </c>
    </row>
    <row r="3145" spans="1:17" x14ac:dyDescent="0.2">
      <c r="A3145" s="39">
        <f t="shared" si="150"/>
        <v>45190</v>
      </c>
      <c r="B3145" s="16">
        <v>0.88900000000000001</v>
      </c>
      <c r="C3145" s="16">
        <v>96.69</v>
      </c>
      <c r="D3145" s="16">
        <v>24.606999999999999</v>
      </c>
      <c r="E3145" s="16">
        <v>22.4</v>
      </c>
      <c r="F3145" s="16">
        <v>27.15</v>
      </c>
      <c r="G3145" s="16">
        <v>2.7829999999999999</v>
      </c>
      <c r="H3145" s="16">
        <v>7.39</v>
      </c>
      <c r="I3145" s="16">
        <v>325.73700000000002</v>
      </c>
      <c r="J3145" s="16">
        <v>2.2879999999999998</v>
      </c>
      <c r="K3145" s="16">
        <v>11.143000000000001</v>
      </c>
      <c r="L3145" s="16">
        <v>25.686</v>
      </c>
      <c r="M3145" s="16">
        <v>22.892638458208737</v>
      </c>
      <c r="N3145" s="38">
        <f t="shared" si="148"/>
        <v>2.0544412149518743</v>
      </c>
      <c r="O3145" s="16">
        <v>7.3159999999999998</v>
      </c>
      <c r="P3145" s="124">
        <f t="shared" si="149"/>
        <v>0.65655568518352325</v>
      </c>
      <c r="Q3145" s="16">
        <v>729.79200000000003</v>
      </c>
    </row>
    <row r="3146" spans="1:17" x14ac:dyDescent="0.2">
      <c r="A3146" s="39">
        <f t="shared" si="150"/>
        <v>45191</v>
      </c>
      <c r="B3146" s="16">
        <v>3.6829999999999998</v>
      </c>
      <c r="C3146" s="16">
        <v>97.272000000000006</v>
      </c>
      <c r="D3146" s="16">
        <v>25.405999999999999</v>
      </c>
      <c r="E3146" s="16">
        <v>23.31</v>
      </c>
      <c r="F3146" s="16">
        <v>29.28</v>
      </c>
      <c r="G3146" s="16">
        <v>3.2709999999999999</v>
      </c>
      <c r="H3146" s="16">
        <v>10.130000000000001</v>
      </c>
      <c r="I3146" s="16">
        <v>331.67099999999999</v>
      </c>
      <c r="J3146" s="16">
        <v>2.31</v>
      </c>
      <c r="K3146" s="16">
        <v>11.102</v>
      </c>
      <c r="L3146" s="16">
        <v>25.510999999999999</v>
      </c>
      <c r="M3146" s="16">
        <v>22.499172719708795</v>
      </c>
      <c r="N3146" s="38">
        <f t="shared" si="148"/>
        <v>2.0265873463978377</v>
      </c>
      <c r="O3146" s="16">
        <v>7.2149999999999999</v>
      </c>
      <c r="P3146" s="124">
        <f t="shared" si="149"/>
        <v>0.64988290398126458</v>
      </c>
      <c r="Q3146" s="16">
        <v>729.07100000000003</v>
      </c>
    </row>
    <row r="3147" spans="1:17" x14ac:dyDescent="0.2">
      <c r="A3147" s="39">
        <f t="shared" si="150"/>
        <v>45192</v>
      </c>
      <c r="B3147" s="16">
        <v>0.127</v>
      </c>
      <c r="C3147" s="16">
        <v>93.456999999999994</v>
      </c>
      <c r="D3147" s="16">
        <v>25.294</v>
      </c>
      <c r="E3147" s="16">
        <v>23.83</v>
      </c>
      <c r="F3147" s="16">
        <v>29.55</v>
      </c>
      <c r="G3147" s="16">
        <v>3.1789999999999998</v>
      </c>
      <c r="H3147" s="16">
        <v>8.35</v>
      </c>
      <c r="I3147" s="16">
        <v>347.83699999999999</v>
      </c>
      <c r="J3147" s="16">
        <v>2.625</v>
      </c>
      <c r="K3147" s="16">
        <v>11.17</v>
      </c>
      <c r="L3147" s="16">
        <v>25.556999999999999</v>
      </c>
      <c r="M3147" s="16">
        <v>23.488712268026717</v>
      </c>
      <c r="N3147" s="38">
        <f t="shared" si="148"/>
        <v>2.1028390571196702</v>
      </c>
      <c r="O3147" s="16">
        <v>6.1970000000000001</v>
      </c>
      <c r="P3147" s="124">
        <f t="shared" si="149"/>
        <v>0.55478961504028645</v>
      </c>
      <c r="Q3147" s="16">
        <v>729.02099999999996</v>
      </c>
    </row>
    <row r="3148" spans="1:17" x14ac:dyDescent="0.2">
      <c r="A3148" s="39">
        <f t="shared" si="150"/>
        <v>45193</v>
      </c>
      <c r="B3148" s="16">
        <v>46.736000000000004</v>
      </c>
      <c r="C3148" s="16">
        <v>88.343999999999994</v>
      </c>
      <c r="D3148" s="16">
        <v>24.475000000000001</v>
      </c>
      <c r="E3148" s="16">
        <v>20.63</v>
      </c>
      <c r="F3148" s="16">
        <v>29.52</v>
      </c>
      <c r="G3148" s="16">
        <v>3.077</v>
      </c>
      <c r="H3148" s="16">
        <v>14.54</v>
      </c>
      <c r="I3148" s="16">
        <v>356.61399999999998</v>
      </c>
      <c r="J3148" s="16">
        <v>3.407</v>
      </c>
      <c r="K3148" s="16">
        <v>14.189</v>
      </c>
      <c r="L3148" s="16">
        <v>25.681999999999999</v>
      </c>
      <c r="M3148" s="16">
        <v>29.232499889839961</v>
      </c>
      <c r="N3148" s="38">
        <f t="shared" si="148"/>
        <v>2.0602226999675777</v>
      </c>
      <c r="O3148" s="16">
        <v>8.6069999999999993</v>
      </c>
      <c r="P3148" s="124">
        <f t="shared" si="149"/>
        <v>0.60659665938402985</v>
      </c>
      <c r="Q3148" s="16">
        <v>729.50800000000004</v>
      </c>
    </row>
    <row r="3149" spans="1:17" x14ac:dyDescent="0.2">
      <c r="A3149" s="39">
        <f t="shared" si="150"/>
        <v>45194</v>
      </c>
      <c r="B3149" s="16">
        <v>26.035</v>
      </c>
      <c r="C3149" s="16">
        <v>92.664000000000001</v>
      </c>
      <c r="D3149" s="16">
        <v>25.411000000000001</v>
      </c>
      <c r="E3149" s="16">
        <v>23.31</v>
      </c>
      <c r="F3149" s="16">
        <v>30.33</v>
      </c>
      <c r="G3149" s="16">
        <v>2.3860000000000001</v>
      </c>
      <c r="H3149" s="16">
        <v>8.1300000000000008</v>
      </c>
      <c r="I3149" s="16">
        <v>323.35899999999998</v>
      </c>
      <c r="J3149" s="16">
        <v>4.1120000000000001</v>
      </c>
      <c r="K3149" s="16">
        <v>18.367999999999999</v>
      </c>
      <c r="L3149" s="16">
        <v>25.434999999999999</v>
      </c>
      <c r="M3149" s="16">
        <v>37.56353642236482</v>
      </c>
      <c r="N3149" s="38">
        <f t="shared" si="148"/>
        <v>2.0450531588831025</v>
      </c>
      <c r="O3149" s="16">
        <v>11.936999999999999</v>
      </c>
      <c r="P3149" s="124">
        <f t="shared" si="149"/>
        <v>0.64988022648083621</v>
      </c>
      <c r="Q3149" s="16">
        <v>730.029</v>
      </c>
    </row>
    <row r="3150" spans="1:17" x14ac:dyDescent="0.2">
      <c r="A3150" s="39">
        <f t="shared" si="150"/>
        <v>45195</v>
      </c>
      <c r="B3150" s="16">
        <v>0</v>
      </c>
      <c r="C3150" s="16">
        <v>90.004000000000005</v>
      </c>
      <c r="D3150" s="16">
        <v>26.102</v>
      </c>
      <c r="E3150" s="16">
        <v>23.65</v>
      </c>
      <c r="F3150" s="16">
        <v>29.74</v>
      </c>
      <c r="G3150" s="16">
        <v>1.66</v>
      </c>
      <c r="H3150" s="16">
        <v>5.49</v>
      </c>
      <c r="I3150" s="16">
        <v>290.56799999999998</v>
      </c>
      <c r="J3150" s="16">
        <v>3.698</v>
      </c>
      <c r="K3150" s="16">
        <v>16.266999999999999</v>
      </c>
      <c r="L3150" s="16">
        <v>25.405999999999999</v>
      </c>
      <c r="M3150" s="16">
        <v>33.803147898708062</v>
      </c>
      <c r="N3150" s="38">
        <f t="shared" si="148"/>
        <v>2.0780197884495029</v>
      </c>
      <c r="O3150" s="16">
        <v>9.4930000000000003</v>
      </c>
      <c r="P3150" s="124">
        <f t="shared" si="149"/>
        <v>0.58357410708796953</v>
      </c>
      <c r="Q3150" s="16">
        <v>730.80799999999999</v>
      </c>
    </row>
    <row r="3151" spans="1:17" x14ac:dyDescent="0.2">
      <c r="A3151" s="39">
        <f t="shared" si="150"/>
        <v>45196</v>
      </c>
      <c r="B3151" s="16">
        <v>28.829000000000001</v>
      </c>
      <c r="C3151" s="16">
        <v>91.605000000000004</v>
      </c>
      <c r="D3151" s="16">
        <v>26.341999999999999</v>
      </c>
      <c r="E3151" s="16">
        <v>24.26</v>
      </c>
      <c r="F3151" s="16">
        <v>30.57</v>
      </c>
      <c r="G3151" s="16">
        <v>2.028</v>
      </c>
      <c r="H3151" s="16">
        <v>7.62</v>
      </c>
      <c r="I3151" s="16">
        <v>337.52800000000002</v>
      </c>
      <c r="J3151" s="16">
        <v>3.7320000000000002</v>
      </c>
      <c r="K3151" s="16">
        <v>16.666</v>
      </c>
      <c r="L3151" s="16">
        <v>25.303999999999998</v>
      </c>
      <c r="M3151" s="16">
        <v>34.182271232159472</v>
      </c>
      <c r="N3151" s="38">
        <f t="shared" si="148"/>
        <v>2.0510183146621546</v>
      </c>
      <c r="O3151" s="16">
        <v>10.494999999999999</v>
      </c>
      <c r="P3151" s="124">
        <f t="shared" si="149"/>
        <v>0.62972518900756025</v>
      </c>
      <c r="Q3151" s="16">
        <v>729.86300000000006</v>
      </c>
    </row>
    <row r="3152" spans="1:17" x14ac:dyDescent="0.2">
      <c r="A3152" s="39">
        <f t="shared" si="150"/>
        <v>45197</v>
      </c>
      <c r="B3152" s="16">
        <v>1.524</v>
      </c>
      <c r="C3152" s="16">
        <v>89.090999999999994</v>
      </c>
      <c r="D3152" s="16">
        <v>26.87</v>
      </c>
      <c r="E3152" s="16">
        <v>24.01</v>
      </c>
      <c r="F3152" s="16">
        <v>31.37</v>
      </c>
      <c r="G3152" s="16">
        <v>2.54</v>
      </c>
      <c r="H3152" s="16">
        <v>8.58</v>
      </c>
      <c r="I3152" s="16">
        <v>359.57600000000002</v>
      </c>
      <c r="J3152" s="16">
        <v>5.1639999999999997</v>
      </c>
      <c r="K3152" s="16">
        <v>23.61</v>
      </c>
      <c r="L3152" s="16">
        <v>25.242000000000001</v>
      </c>
      <c r="M3152" s="16">
        <v>47.96730968449301</v>
      </c>
      <c r="N3152" s="38">
        <f t="shared" si="148"/>
        <v>2.0316522526257099</v>
      </c>
      <c r="O3152" s="16">
        <v>13.503</v>
      </c>
      <c r="P3152" s="124">
        <f t="shared" si="149"/>
        <v>0.57191867852604827</v>
      </c>
      <c r="Q3152" s="16">
        <v>728.971</v>
      </c>
    </row>
    <row r="3153" spans="1:17" x14ac:dyDescent="0.2">
      <c r="A3153" s="39">
        <f t="shared" si="150"/>
        <v>45198</v>
      </c>
      <c r="B3153" s="16">
        <v>0.127</v>
      </c>
      <c r="C3153" s="16">
        <v>86.694999999999993</v>
      </c>
      <c r="D3153" s="16">
        <v>26.390999999999998</v>
      </c>
      <c r="E3153" s="16">
        <v>23.69</v>
      </c>
      <c r="F3153" s="16">
        <v>31.31</v>
      </c>
      <c r="G3153" s="16">
        <v>2.431</v>
      </c>
      <c r="H3153" s="16">
        <v>8.19</v>
      </c>
      <c r="I3153" s="16">
        <v>56.975000000000001</v>
      </c>
      <c r="J3153" s="16">
        <v>4.8129999999999997</v>
      </c>
      <c r="K3153" s="16">
        <v>21.808</v>
      </c>
      <c r="L3153" s="16">
        <v>25.266999999999999</v>
      </c>
      <c r="M3153" s="16">
        <v>44.59027809577789</v>
      </c>
      <c r="N3153" s="38">
        <f t="shared" si="148"/>
        <v>2.0446752611783698</v>
      </c>
      <c r="O3153" s="16">
        <v>12.297000000000001</v>
      </c>
      <c r="P3153" s="124">
        <f t="shared" si="149"/>
        <v>0.56387564196625095</v>
      </c>
      <c r="Q3153" s="16">
        <v>728.99599999999998</v>
      </c>
    </row>
    <row r="3154" spans="1:17" x14ac:dyDescent="0.2">
      <c r="A3154" s="39">
        <f t="shared" si="150"/>
        <v>45199</v>
      </c>
      <c r="B3154" s="16">
        <v>0.88900000000000001</v>
      </c>
      <c r="C3154" s="16">
        <v>88.412999999999997</v>
      </c>
      <c r="D3154" s="16">
        <v>26.29</v>
      </c>
      <c r="E3154" s="16">
        <v>24.68</v>
      </c>
      <c r="F3154" s="16">
        <v>30.66</v>
      </c>
      <c r="G3154" s="16">
        <v>2.5750000000000002</v>
      </c>
      <c r="H3154" s="16">
        <v>6.82</v>
      </c>
      <c r="I3154" s="16">
        <v>352.44900000000001</v>
      </c>
      <c r="J3154" s="16">
        <v>3.98</v>
      </c>
      <c r="K3154" s="16">
        <v>18.085999999999999</v>
      </c>
      <c r="L3154" s="16">
        <v>25.216999999999999</v>
      </c>
      <c r="M3154" s="16">
        <v>37.038137837424514</v>
      </c>
      <c r="N3154" s="38">
        <f t="shared" si="148"/>
        <v>2.0478899611536279</v>
      </c>
      <c r="O3154" s="16">
        <v>9.593</v>
      </c>
      <c r="P3154" s="124">
        <f t="shared" si="149"/>
        <v>0.53041026208116782</v>
      </c>
      <c r="Q3154" s="16">
        <v>729.73299999999995</v>
      </c>
    </row>
    <row r="3155" spans="1:17" x14ac:dyDescent="0.2">
      <c r="A3155" s="39">
        <f t="shared" si="150"/>
        <v>45200</v>
      </c>
      <c r="B3155" s="16">
        <v>0.127</v>
      </c>
      <c r="C3155" s="16">
        <v>90.820999999999998</v>
      </c>
      <c r="D3155" s="16">
        <v>25.748999999999999</v>
      </c>
      <c r="E3155" s="16">
        <v>24.09</v>
      </c>
      <c r="F3155" s="16">
        <v>28.69</v>
      </c>
      <c r="G3155" s="16">
        <v>2.9289999999999998</v>
      </c>
      <c r="H3155" s="16">
        <v>8.27</v>
      </c>
      <c r="I3155" s="16">
        <v>333.18</v>
      </c>
      <c r="J3155" s="16">
        <v>4.3070000000000004</v>
      </c>
      <c r="K3155" s="16">
        <v>20.251000000000001</v>
      </c>
      <c r="L3155" s="16">
        <v>25.215</v>
      </c>
      <c r="M3155" s="16">
        <v>41.628312253165916</v>
      </c>
      <c r="N3155" s="38">
        <f t="shared" si="148"/>
        <v>2.0556176116323104</v>
      </c>
      <c r="O3155" s="16">
        <v>12.12</v>
      </c>
      <c r="P3155" s="124">
        <f>O3155/M3155</f>
        <v>0.29114800346195274</v>
      </c>
      <c r="Q3155" s="16">
        <v>729.846</v>
      </c>
    </row>
    <row r="3156" spans="1:17" x14ac:dyDescent="0.2">
      <c r="A3156" s="39">
        <f t="shared" si="150"/>
        <v>45201</v>
      </c>
      <c r="B3156" s="16">
        <v>0</v>
      </c>
      <c r="C3156" s="16">
        <v>92.185000000000002</v>
      </c>
      <c r="D3156" s="16">
        <v>24.859000000000002</v>
      </c>
      <c r="E3156" s="16">
        <v>22.63</v>
      </c>
      <c r="F3156" s="16">
        <v>29.36</v>
      </c>
      <c r="G3156" s="16">
        <v>3.0579999999999998</v>
      </c>
      <c r="H3156" s="16">
        <v>9.5500000000000007</v>
      </c>
      <c r="I3156" s="16">
        <v>330.25</v>
      </c>
      <c r="J3156" s="16">
        <v>3.4830000000000001</v>
      </c>
      <c r="K3156" s="16">
        <v>17.068000000000001</v>
      </c>
      <c r="L3156" s="16">
        <v>25.274000000000001</v>
      </c>
      <c r="M3156" s="16">
        <v>35.15081557308708</v>
      </c>
      <c r="N3156" s="38">
        <f t="shared" si="148"/>
        <v>2.0594572048914386</v>
      </c>
      <c r="O3156" s="16">
        <v>10.664</v>
      </c>
      <c r="P3156" s="124">
        <f>O3156/M3156</f>
        <v>0.30337845157040394</v>
      </c>
      <c r="Q3156" s="16">
        <v>729.27099999999996</v>
      </c>
    </row>
    <row r="3157" spans="1:17" x14ac:dyDescent="0.2">
      <c r="A3157" s="39">
        <f t="shared" si="150"/>
        <v>45202</v>
      </c>
      <c r="B3157" s="16">
        <v>27.051000000000002</v>
      </c>
      <c r="C3157" s="16">
        <v>93.549000000000007</v>
      </c>
      <c r="D3157" s="16">
        <v>24.263000000000002</v>
      </c>
      <c r="E3157" s="16">
        <v>21.18</v>
      </c>
      <c r="F3157" s="16">
        <v>29.04</v>
      </c>
      <c r="G3157" s="16">
        <v>2.3380000000000001</v>
      </c>
      <c r="H3157" s="16">
        <v>9.11</v>
      </c>
      <c r="I3157" s="16">
        <v>290.428</v>
      </c>
      <c r="J3157" s="16">
        <v>2.3319999999999999</v>
      </c>
      <c r="K3157" s="16">
        <v>10.798</v>
      </c>
      <c r="L3157" s="16">
        <v>25.202999999999999</v>
      </c>
      <c r="M3157" s="16">
        <v>22.473598310706603</v>
      </c>
      <c r="N3157" s="38">
        <f t="shared" si="148"/>
        <v>2.0812741536123913</v>
      </c>
      <c r="O3157" s="16">
        <v>5.9790000000000001</v>
      </c>
      <c r="P3157" s="124">
        <f t="shared" si="149"/>
        <v>0.55371365067605116</v>
      </c>
      <c r="Q3157" s="16">
        <v>729.36300000000006</v>
      </c>
    </row>
    <row r="3158" spans="1:17" x14ac:dyDescent="0.2">
      <c r="A3158" s="39">
        <f t="shared" si="150"/>
        <v>45203</v>
      </c>
      <c r="B3158" s="16">
        <v>0</v>
      </c>
      <c r="C3158" s="16">
        <v>91.652000000000001</v>
      </c>
      <c r="D3158" s="16">
        <v>24.637</v>
      </c>
      <c r="E3158" s="16">
        <v>23.18</v>
      </c>
      <c r="F3158" s="16">
        <v>27.37</v>
      </c>
      <c r="G3158" s="16">
        <v>2.5339999999999998</v>
      </c>
      <c r="H3158" s="16">
        <v>8.74</v>
      </c>
      <c r="I3158" s="16">
        <v>151.21899999999999</v>
      </c>
      <c r="J3158" s="16">
        <v>3.5590000000000002</v>
      </c>
      <c r="K3158" s="16">
        <v>16.940999999999999</v>
      </c>
      <c r="L3158" s="16">
        <v>25.096</v>
      </c>
      <c r="M3158" s="16">
        <v>34.343234488818538</v>
      </c>
      <c r="N3158" s="38">
        <f t="shared" si="148"/>
        <v>2.0272259305128704</v>
      </c>
      <c r="O3158" s="16">
        <v>9.3140000000000001</v>
      </c>
      <c r="P3158" s="124">
        <f t="shared" si="149"/>
        <v>0.54979044920606812</v>
      </c>
      <c r="Q3158" s="16">
        <v>730.13800000000003</v>
      </c>
    </row>
    <row r="3159" spans="1:17" x14ac:dyDescent="0.2">
      <c r="A3159" s="39">
        <f t="shared" si="150"/>
        <v>45204</v>
      </c>
      <c r="B3159" s="16">
        <v>0.254</v>
      </c>
      <c r="C3159" s="16">
        <v>88.733000000000004</v>
      </c>
      <c r="D3159" s="16">
        <v>25.52</v>
      </c>
      <c r="E3159" s="16">
        <v>22.91</v>
      </c>
      <c r="F3159" s="16">
        <v>31.92</v>
      </c>
      <c r="G3159" s="16">
        <v>2.0640000000000001</v>
      </c>
      <c r="H3159" s="16">
        <v>6.68</v>
      </c>
      <c r="I3159" s="16">
        <v>139.31399999999999</v>
      </c>
      <c r="J3159" s="16">
        <v>4.8600000000000003</v>
      </c>
      <c r="K3159" s="16">
        <v>22.902999999999999</v>
      </c>
      <c r="L3159" s="16">
        <v>24.995000000000001</v>
      </c>
      <c r="M3159" s="16">
        <v>46.906058110932456</v>
      </c>
      <c r="N3159" s="38">
        <f t="shared" si="148"/>
        <v>2.0480311797988238</v>
      </c>
      <c r="O3159" s="16">
        <v>13.218999999999999</v>
      </c>
      <c r="P3159" s="124">
        <f t="shared" si="149"/>
        <v>0.57717329607474999</v>
      </c>
      <c r="Q3159" s="16">
        <v>730.89599999999996</v>
      </c>
    </row>
    <row r="3160" spans="1:17" x14ac:dyDescent="0.2">
      <c r="A3160" s="39">
        <f t="shared" si="150"/>
        <v>45205</v>
      </c>
      <c r="B3160" s="16">
        <v>0</v>
      </c>
      <c r="C3160" s="16">
        <v>91.566999999999993</v>
      </c>
      <c r="D3160" s="16">
        <v>25.087</v>
      </c>
      <c r="E3160" s="16">
        <v>23.68</v>
      </c>
      <c r="F3160" s="16">
        <v>28.05</v>
      </c>
      <c r="G3160" s="16">
        <v>1.8360000000000001</v>
      </c>
      <c r="H3160" s="16">
        <v>5.23</v>
      </c>
      <c r="I3160" s="16">
        <v>134.374</v>
      </c>
      <c r="J3160" s="16">
        <v>2.198</v>
      </c>
      <c r="K3160" s="16">
        <v>10.617000000000001</v>
      </c>
      <c r="L3160" s="16">
        <v>24.97</v>
      </c>
      <c r="M3160" s="16">
        <v>22.322311857453773</v>
      </c>
      <c r="N3160" s="38">
        <f t="shared" si="148"/>
        <v>2.1025065326790782</v>
      </c>
      <c r="O3160" s="16">
        <v>5.0640000000000001</v>
      </c>
      <c r="P3160" s="124">
        <f t="shared" si="149"/>
        <v>0.47697089573325796</v>
      </c>
      <c r="Q3160" s="16">
        <v>730.96699999999998</v>
      </c>
    </row>
    <row r="3161" spans="1:17" x14ac:dyDescent="0.2">
      <c r="A3161" s="39">
        <f t="shared" si="150"/>
        <v>45206</v>
      </c>
      <c r="B3161" s="16">
        <v>37.845999999999997</v>
      </c>
      <c r="C3161" s="16">
        <v>90.31</v>
      </c>
      <c r="D3161" s="16">
        <v>25.324000000000002</v>
      </c>
      <c r="E3161" s="16">
        <v>22.98</v>
      </c>
      <c r="F3161" s="16">
        <v>32.020000000000003</v>
      </c>
      <c r="G3161" s="16">
        <v>2.12</v>
      </c>
      <c r="H3161" s="16">
        <v>9.66</v>
      </c>
      <c r="I3161" s="16">
        <v>80.626000000000005</v>
      </c>
      <c r="J3161" s="16">
        <v>3.855</v>
      </c>
      <c r="K3161" s="16">
        <v>16.922999999999998</v>
      </c>
      <c r="L3161" s="16">
        <v>24.901</v>
      </c>
      <c r="M3161" s="16">
        <v>34.941813899518486</v>
      </c>
      <c r="N3161" s="38">
        <f t="shared" si="148"/>
        <v>2.0647529338485193</v>
      </c>
      <c r="O3161" s="16">
        <v>9.6180000000000003</v>
      </c>
      <c r="P3161" s="124">
        <f t="shared" si="149"/>
        <v>0.5683389469952137</v>
      </c>
      <c r="Q3161" s="16">
        <v>730.70399999999995</v>
      </c>
    </row>
    <row r="3162" spans="1:17" x14ac:dyDescent="0.2">
      <c r="A3162" s="39">
        <f t="shared" si="150"/>
        <v>45207</v>
      </c>
      <c r="B3162" s="16">
        <v>0.127</v>
      </c>
      <c r="C3162" s="16">
        <v>93.328000000000003</v>
      </c>
      <c r="D3162" s="16">
        <v>25.225999999999999</v>
      </c>
      <c r="E3162" s="16">
        <v>23.52</v>
      </c>
      <c r="F3162" s="16">
        <v>28.14</v>
      </c>
      <c r="G3162" s="16">
        <v>1.7430000000000001</v>
      </c>
      <c r="H3162" s="16">
        <v>6.1</v>
      </c>
      <c r="I3162" s="16">
        <v>141.97300000000001</v>
      </c>
      <c r="J3162" s="16">
        <v>2.7789999999999999</v>
      </c>
      <c r="K3162" s="16">
        <v>12.53</v>
      </c>
      <c r="L3162" s="16">
        <v>24.806000000000001</v>
      </c>
      <c r="M3162" s="16">
        <v>26.456294112615524</v>
      </c>
      <c r="N3162" s="38">
        <f t="shared" si="148"/>
        <v>2.1114360824114544</v>
      </c>
      <c r="O3162" s="16">
        <v>7.2140000000000004</v>
      </c>
      <c r="P3162" s="124">
        <f t="shared" si="149"/>
        <v>0.57573822825219478</v>
      </c>
      <c r="Q3162" s="16">
        <v>730.404</v>
      </c>
    </row>
    <row r="3163" spans="1:17" x14ac:dyDescent="0.2">
      <c r="A3163" s="39">
        <f t="shared" si="150"/>
        <v>45208</v>
      </c>
      <c r="B3163" s="16">
        <v>0</v>
      </c>
      <c r="C3163" s="16">
        <v>93.376999999999995</v>
      </c>
      <c r="D3163" s="16">
        <v>25.657</v>
      </c>
      <c r="E3163" s="16">
        <v>23.97</v>
      </c>
      <c r="F3163" s="16">
        <v>30.32</v>
      </c>
      <c r="G3163" s="16">
        <v>1.8240000000000001</v>
      </c>
      <c r="H3163" s="16">
        <v>5.74</v>
      </c>
      <c r="I3163" s="16">
        <v>145.71299999999999</v>
      </c>
      <c r="J3163" s="16">
        <v>3.0529999999999999</v>
      </c>
      <c r="K3163" s="16">
        <v>13.459</v>
      </c>
      <c r="L3163" s="16">
        <v>24.684999999999999</v>
      </c>
      <c r="M3163" s="16">
        <v>27.75946577133195</v>
      </c>
      <c r="N3163" s="38">
        <f t="shared" si="148"/>
        <v>2.0625206754834648</v>
      </c>
      <c r="O3163" s="16">
        <v>7.7469999999999999</v>
      </c>
      <c r="P3163" s="124">
        <f t="shared" si="149"/>
        <v>0.57559997028011001</v>
      </c>
      <c r="Q3163" s="16">
        <v>730.07500000000005</v>
      </c>
    </row>
    <row r="3164" spans="1:17" x14ac:dyDescent="0.2">
      <c r="A3164" s="39">
        <f t="shared" si="150"/>
        <v>45209</v>
      </c>
      <c r="B3164" s="16">
        <v>0.127</v>
      </c>
      <c r="C3164" s="16">
        <v>91.932000000000002</v>
      </c>
      <c r="D3164" s="16">
        <v>25.582999999999998</v>
      </c>
      <c r="E3164" s="16">
        <v>23.99</v>
      </c>
      <c r="F3164" s="16">
        <v>29.54</v>
      </c>
      <c r="G3164" s="16">
        <v>1.7350000000000001</v>
      </c>
      <c r="H3164" s="16">
        <v>6.08</v>
      </c>
      <c r="I3164" s="16">
        <v>156.048</v>
      </c>
      <c r="J3164" s="16">
        <v>2.823</v>
      </c>
      <c r="K3164" s="16">
        <v>12.874000000000001</v>
      </c>
      <c r="L3164" s="16">
        <v>24.666</v>
      </c>
      <c r="M3164" s="16">
        <v>26.500790128278123</v>
      </c>
      <c r="N3164" s="38">
        <f t="shared" si="148"/>
        <v>2.0584736778218207</v>
      </c>
      <c r="O3164" s="16">
        <v>7.4240000000000004</v>
      </c>
      <c r="P3164" s="124">
        <f t="shared" si="149"/>
        <v>0.57666614882709333</v>
      </c>
      <c r="Q3164" s="16">
        <v>730.02499999999998</v>
      </c>
    </row>
    <row r="3165" spans="1:17" x14ac:dyDescent="0.2">
      <c r="A3165" s="39">
        <f t="shared" si="150"/>
        <v>45210</v>
      </c>
      <c r="B3165" s="16">
        <v>0.127</v>
      </c>
      <c r="C3165" s="16">
        <v>88.364000000000004</v>
      </c>
      <c r="D3165" s="16">
        <v>26.327000000000002</v>
      </c>
      <c r="E3165" s="16">
        <v>23.66</v>
      </c>
      <c r="F3165" s="16">
        <v>29.84</v>
      </c>
      <c r="G3165" s="16">
        <v>1.925</v>
      </c>
      <c r="H3165" s="16">
        <v>5.37</v>
      </c>
      <c r="I3165" s="16">
        <v>156.232</v>
      </c>
      <c r="J3165" s="16">
        <v>4.2080000000000002</v>
      </c>
      <c r="K3165" s="16">
        <v>19.048999999999999</v>
      </c>
      <c r="L3165" s="16">
        <v>24.597999999999999</v>
      </c>
      <c r="M3165" s="16">
        <v>38.539511165907932</v>
      </c>
      <c r="N3165" s="38">
        <f t="shared" si="148"/>
        <v>2.0231776558301187</v>
      </c>
      <c r="O3165" s="16">
        <v>9.7309999999999999</v>
      </c>
      <c r="P3165" s="124">
        <f t="shared" si="149"/>
        <v>0.51084046406635519</v>
      </c>
      <c r="Q3165" s="16">
        <v>729.34199999999998</v>
      </c>
    </row>
    <row r="3166" spans="1:17" x14ac:dyDescent="0.2">
      <c r="A3166" s="39">
        <f t="shared" si="150"/>
        <v>45211</v>
      </c>
      <c r="B3166" s="16">
        <v>35.564</v>
      </c>
      <c r="C3166" s="16">
        <v>91.218000000000004</v>
      </c>
      <c r="D3166" s="16">
        <v>25.773</v>
      </c>
      <c r="E3166" s="16">
        <v>22.57</v>
      </c>
      <c r="F3166" s="16">
        <v>31.27</v>
      </c>
      <c r="G3166" s="16">
        <v>1.7350000000000001</v>
      </c>
      <c r="H3166" s="16">
        <v>7.8</v>
      </c>
      <c r="I3166" s="16">
        <v>75.444999999999993</v>
      </c>
      <c r="J3166" s="16">
        <v>3.4180000000000001</v>
      </c>
      <c r="K3166" s="16">
        <v>14.903</v>
      </c>
      <c r="L3166" s="16">
        <v>24.518999999999998</v>
      </c>
      <c r="M3166" s="16">
        <v>30.558135556463714</v>
      </c>
      <c r="N3166" s="38">
        <f t="shared" si="148"/>
        <v>2.0504687349167088</v>
      </c>
      <c r="O3166" s="16">
        <v>8.4930000000000003</v>
      </c>
      <c r="P3166" s="124">
        <f t="shared" si="149"/>
        <v>0.56988525800174461</v>
      </c>
      <c r="Q3166" s="16">
        <v>729.24599999999998</v>
      </c>
    </row>
    <row r="3167" spans="1:17" x14ac:dyDescent="0.2">
      <c r="A3167" s="39">
        <f t="shared" si="150"/>
        <v>45212</v>
      </c>
      <c r="B3167" s="16">
        <v>3.556</v>
      </c>
      <c r="C3167" s="16">
        <v>91.016999999999996</v>
      </c>
      <c r="D3167" s="16">
        <v>26.184000000000001</v>
      </c>
      <c r="E3167" s="16">
        <v>24.37</v>
      </c>
      <c r="F3167" s="16">
        <v>30.56</v>
      </c>
      <c r="G3167" s="16">
        <v>1.655</v>
      </c>
      <c r="H3167" s="16">
        <v>4.96</v>
      </c>
      <c r="I3167" s="16">
        <v>130.84899999999999</v>
      </c>
      <c r="J3167" s="16">
        <v>3.86</v>
      </c>
      <c r="K3167" s="16">
        <v>17.056999999999999</v>
      </c>
      <c r="L3167" s="16">
        <v>24.457000000000001</v>
      </c>
      <c r="M3167" s="16">
        <v>34.843490664908714</v>
      </c>
      <c r="N3167" s="38">
        <f t="shared" si="148"/>
        <v>2.0427678176061863</v>
      </c>
      <c r="O3167" s="16">
        <v>10.036</v>
      </c>
      <c r="P3167" s="124">
        <f t="shared" si="149"/>
        <v>0.5883801371870786</v>
      </c>
      <c r="Q3167" s="16">
        <v>729.54200000000003</v>
      </c>
    </row>
    <row r="3168" spans="1:17" x14ac:dyDescent="0.2">
      <c r="A3168" s="39">
        <f t="shared" si="150"/>
        <v>45213</v>
      </c>
      <c r="B3168" s="16">
        <v>0.254</v>
      </c>
      <c r="C3168" s="16">
        <v>92.47</v>
      </c>
      <c r="D3168" s="16">
        <v>25.164999999999999</v>
      </c>
      <c r="E3168" s="16">
        <v>23.41</v>
      </c>
      <c r="F3168" s="16">
        <v>29.36</v>
      </c>
      <c r="G3168" s="16">
        <v>2.0950000000000002</v>
      </c>
      <c r="H3168" s="16">
        <v>8.4499999999999993</v>
      </c>
      <c r="I3168" s="16">
        <v>147.19300000000001</v>
      </c>
      <c r="J3168" s="16">
        <v>2.6429999999999998</v>
      </c>
      <c r="K3168" s="16">
        <v>11.677</v>
      </c>
      <c r="L3168" s="16">
        <v>24.460999999999999</v>
      </c>
      <c r="M3168" s="16">
        <v>24.078565275654977</v>
      </c>
      <c r="N3168" s="38">
        <f t="shared" si="148"/>
        <v>2.0620506359214676</v>
      </c>
      <c r="O3168" s="16">
        <v>5.5460000000000003</v>
      </c>
      <c r="P3168" s="124">
        <f t="shared" si="149"/>
        <v>0.47495075790014563</v>
      </c>
      <c r="Q3168" s="16">
        <v>730.56299999999999</v>
      </c>
    </row>
    <row r="3169" spans="1:17" x14ac:dyDescent="0.2">
      <c r="A3169" s="39">
        <f t="shared" si="150"/>
        <v>45214</v>
      </c>
      <c r="B3169" s="16">
        <v>0.254</v>
      </c>
      <c r="C3169" s="16">
        <v>90.451999999999998</v>
      </c>
      <c r="D3169" s="16">
        <v>25.51</v>
      </c>
      <c r="E3169" s="16">
        <v>23.48</v>
      </c>
      <c r="F3169" s="16">
        <v>30.74</v>
      </c>
      <c r="G3169" s="16">
        <v>2.4809999999999999</v>
      </c>
      <c r="H3169" s="16">
        <v>6.64</v>
      </c>
      <c r="I3169" s="16">
        <v>150.01599999999999</v>
      </c>
      <c r="J3169" s="16">
        <v>4.1609999999999996</v>
      </c>
      <c r="K3169" s="16">
        <v>19.105</v>
      </c>
      <c r="L3169" s="16">
        <v>24.402000000000001</v>
      </c>
      <c r="M3169" s="16">
        <v>38.582624781083922</v>
      </c>
      <c r="N3169" s="38">
        <f t="shared" si="148"/>
        <v>2.019504045071129</v>
      </c>
      <c r="O3169" s="16">
        <v>11.648</v>
      </c>
      <c r="P3169" s="124">
        <f t="shared" si="149"/>
        <v>0.60968332897147337</v>
      </c>
      <c r="Q3169" s="16">
        <v>730.76700000000005</v>
      </c>
    </row>
    <row r="3170" spans="1:17" x14ac:dyDescent="0.2">
      <c r="A3170" s="39">
        <f t="shared" si="150"/>
        <v>45215</v>
      </c>
      <c r="B3170" s="16">
        <v>0.63500000000000001</v>
      </c>
      <c r="C3170" s="16">
        <v>93.635999999999996</v>
      </c>
      <c r="D3170" s="16">
        <v>24.873000000000001</v>
      </c>
      <c r="E3170" s="16">
        <v>23.66</v>
      </c>
      <c r="F3170" s="16">
        <v>29.58</v>
      </c>
      <c r="G3170" s="16">
        <v>2.0819999999999999</v>
      </c>
      <c r="H3170" s="16">
        <v>6.98</v>
      </c>
      <c r="I3170" s="16">
        <v>132.47800000000001</v>
      </c>
      <c r="J3170" s="16">
        <v>2.6139999999999999</v>
      </c>
      <c r="K3170" s="16">
        <v>12.327</v>
      </c>
      <c r="L3170" s="16">
        <v>24.341999999999999</v>
      </c>
      <c r="M3170" s="16">
        <v>25.330501716336606</v>
      </c>
      <c r="N3170" s="38">
        <f t="shared" si="148"/>
        <v>2.0548796719669511</v>
      </c>
      <c r="O3170" s="16">
        <v>6.34</v>
      </c>
      <c r="P3170" s="124">
        <f t="shared" si="149"/>
        <v>0.51431816338119574</v>
      </c>
      <c r="Q3170" s="16">
        <v>730.59199999999998</v>
      </c>
    </row>
    <row r="3171" spans="1:17" x14ac:dyDescent="0.2">
      <c r="A3171" s="39">
        <f t="shared" si="150"/>
        <v>45216</v>
      </c>
      <c r="B3171" s="16">
        <v>23.622</v>
      </c>
      <c r="C3171" s="16">
        <v>88.608999999999995</v>
      </c>
      <c r="D3171" s="16">
        <v>25.032</v>
      </c>
      <c r="E3171" s="16">
        <v>20.83</v>
      </c>
      <c r="F3171" s="16">
        <v>31.41</v>
      </c>
      <c r="G3171" s="16">
        <v>1.8520000000000001</v>
      </c>
      <c r="H3171" s="16">
        <v>11.39</v>
      </c>
      <c r="I3171" s="16">
        <v>82.188000000000002</v>
      </c>
      <c r="J3171" s="16">
        <v>3.5019999999999998</v>
      </c>
      <c r="K3171" s="16">
        <v>14.698</v>
      </c>
      <c r="L3171" s="16">
        <v>24.331</v>
      </c>
      <c r="M3171" s="16">
        <v>29.899767324718098</v>
      </c>
      <c r="N3171" s="38">
        <f t="shared" si="148"/>
        <v>2.0342745492392229</v>
      </c>
      <c r="O3171" s="16">
        <v>8.0670000000000002</v>
      </c>
      <c r="P3171" s="124">
        <f t="shared" si="149"/>
        <v>0.54885018369846239</v>
      </c>
      <c r="Q3171" s="16">
        <v>730.07100000000003</v>
      </c>
    </row>
    <row r="3172" spans="1:17" x14ac:dyDescent="0.2">
      <c r="A3172" s="39">
        <f t="shared" si="150"/>
        <v>45217</v>
      </c>
      <c r="B3172" s="16">
        <v>0.50800000000000001</v>
      </c>
      <c r="C3172" s="16">
        <v>89.2</v>
      </c>
      <c r="D3172" s="16">
        <v>25.501999999999999</v>
      </c>
      <c r="E3172" s="16">
        <v>23.45</v>
      </c>
      <c r="F3172" s="16">
        <v>29.51</v>
      </c>
      <c r="G3172" s="16">
        <v>2.758</v>
      </c>
      <c r="H3172" s="16">
        <v>8.08</v>
      </c>
      <c r="I3172" s="16">
        <v>347.30399999999997</v>
      </c>
      <c r="J3172" s="16">
        <v>4.2830000000000004</v>
      </c>
      <c r="K3172" s="16">
        <v>18.974</v>
      </c>
      <c r="L3172" s="16">
        <v>24.177</v>
      </c>
      <c r="M3172" s="16">
        <v>38.364810304413226</v>
      </c>
      <c r="N3172" s="38">
        <f t="shared" si="148"/>
        <v>2.0219674451572272</v>
      </c>
      <c r="O3172" s="16">
        <v>11.444000000000001</v>
      </c>
      <c r="P3172" s="124">
        <f t="shared" si="149"/>
        <v>0.60314114050806367</v>
      </c>
      <c r="Q3172" s="16">
        <v>729.42899999999997</v>
      </c>
    </row>
    <row r="3173" spans="1:17" x14ac:dyDescent="0.2">
      <c r="A3173" s="39">
        <f t="shared" si="150"/>
        <v>45218</v>
      </c>
      <c r="B3173" s="16">
        <v>0.254</v>
      </c>
      <c r="C3173" s="16">
        <v>95.200999999999993</v>
      </c>
      <c r="D3173" s="16">
        <v>24.928999999999998</v>
      </c>
      <c r="E3173" s="16">
        <v>23.49</v>
      </c>
      <c r="F3173" s="16">
        <v>27.76</v>
      </c>
      <c r="G3173" s="16">
        <v>2.536</v>
      </c>
      <c r="H3173" s="16">
        <v>6.72</v>
      </c>
      <c r="I3173" s="16">
        <v>305.62200000000001</v>
      </c>
      <c r="J3173" s="16">
        <v>1.8160000000000001</v>
      </c>
      <c r="K3173" s="16">
        <v>8.7530000000000001</v>
      </c>
      <c r="L3173" s="16">
        <v>24.117000000000001</v>
      </c>
      <c r="M3173" s="16">
        <v>18.061321557585188</v>
      </c>
      <c r="N3173" s="38">
        <f t="shared" si="148"/>
        <v>2.0634435687861519</v>
      </c>
      <c r="O3173" s="16">
        <v>4.6740000000000004</v>
      </c>
      <c r="P3173" s="124">
        <f t="shared" si="149"/>
        <v>0.53398834685250773</v>
      </c>
      <c r="Q3173" s="16">
        <v>729.43799999999999</v>
      </c>
    </row>
    <row r="3174" spans="1:17" x14ac:dyDescent="0.2">
      <c r="A3174" s="39">
        <f t="shared" si="150"/>
        <v>45219</v>
      </c>
      <c r="B3174" s="16">
        <v>7.1120000000000001</v>
      </c>
      <c r="C3174" s="16">
        <v>95.381</v>
      </c>
      <c r="D3174" s="16">
        <v>24.568999999999999</v>
      </c>
      <c r="E3174" s="16">
        <v>22.54</v>
      </c>
      <c r="F3174" s="16">
        <v>29.06</v>
      </c>
      <c r="G3174" s="16">
        <v>2.0270000000000001</v>
      </c>
      <c r="H3174" s="16">
        <v>6.33</v>
      </c>
      <c r="I3174" s="16">
        <v>258.029</v>
      </c>
      <c r="J3174" s="16">
        <v>2.6459999999999999</v>
      </c>
      <c r="K3174" s="16">
        <v>12.420999999999999</v>
      </c>
      <c r="L3174" s="16">
        <v>24.042999999999999</v>
      </c>
      <c r="M3174" s="16">
        <v>25.762069868248595</v>
      </c>
      <c r="N3174" s="38">
        <f t="shared" si="148"/>
        <v>2.0740737354680459</v>
      </c>
      <c r="O3174" s="16">
        <v>7.9950000000000001</v>
      </c>
      <c r="P3174" s="124">
        <f t="shared" si="149"/>
        <v>0.64366798164399008</v>
      </c>
      <c r="Q3174" s="16">
        <v>730.07899999999995</v>
      </c>
    </row>
    <row r="3175" spans="1:17" x14ac:dyDescent="0.2">
      <c r="A3175" s="39">
        <f t="shared" si="150"/>
        <v>45220</v>
      </c>
      <c r="B3175" s="16">
        <v>4.0640000000000001</v>
      </c>
      <c r="C3175" s="16">
        <v>93.475999999999999</v>
      </c>
      <c r="D3175" s="16">
        <v>24.085999999999999</v>
      </c>
      <c r="E3175" s="16">
        <v>22.37</v>
      </c>
      <c r="F3175" s="16">
        <v>27.71</v>
      </c>
      <c r="G3175" s="16">
        <v>2.0379999999999998</v>
      </c>
      <c r="H3175" s="16">
        <v>6.23</v>
      </c>
      <c r="I3175" s="16">
        <v>180.399</v>
      </c>
      <c r="J3175" s="16">
        <v>2.6419999999999999</v>
      </c>
      <c r="K3175" s="16">
        <v>12.297000000000001</v>
      </c>
      <c r="L3175" s="16">
        <v>24.062000000000001</v>
      </c>
      <c r="M3175" s="16">
        <v>25.702540247294166</v>
      </c>
      <c r="N3175" s="38">
        <f t="shared" si="148"/>
        <v>2.0901472104817569</v>
      </c>
      <c r="O3175" s="16">
        <v>7.2770000000000001</v>
      </c>
      <c r="P3175" s="124">
        <f t="shared" si="149"/>
        <v>0.59177035049198989</v>
      </c>
      <c r="Q3175" s="16">
        <v>730.52099999999996</v>
      </c>
    </row>
    <row r="3176" spans="1:17" x14ac:dyDescent="0.2">
      <c r="A3176" s="39">
        <f t="shared" si="150"/>
        <v>45221</v>
      </c>
      <c r="B3176" s="16">
        <v>2.286</v>
      </c>
      <c r="C3176" s="16">
        <v>89.713999999999999</v>
      </c>
      <c r="D3176" s="16">
        <v>24.847999999999999</v>
      </c>
      <c r="E3176" s="16">
        <v>22.4</v>
      </c>
      <c r="F3176" s="16">
        <v>29.51</v>
      </c>
      <c r="G3176" s="16">
        <v>1.9379999999999999</v>
      </c>
      <c r="H3176" s="16">
        <v>6.06</v>
      </c>
      <c r="I3176" s="16">
        <v>189.28899999999999</v>
      </c>
      <c r="J3176" s="16">
        <v>3.5209999999999999</v>
      </c>
      <c r="K3176" s="16">
        <v>16.888000000000002</v>
      </c>
      <c r="L3176" s="16">
        <v>23.991</v>
      </c>
      <c r="M3176" s="16">
        <v>34.405010510563699</v>
      </c>
      <c r="N3176" s="38">
        <f t="shared" si="148"/>
        <v>2.0372460037046243</v>
      </c>
      <c r="O3176" s="16">
        <v>9.6449999999999996</v>
      </c>
      <c r="P3176" s="124">
        <f t="shared" si="149"/>
        <v>0.57111558503079096</v>
      </c>
      <c r="Q3176" s="16">
        <v>730.32100000000003</v>
      </c>
    </row>
    <row r="3177" spans="1:17" x14ac:dyDescent="0.2">
      <c r="A3177" s="39">
        <f t="shared" si="150"/>
        <v>45222</v>
      </c>
      <c r="B3177" s="16">
        <v>0.76200000000000001</v>
      </c>
      <c r="C3177" s="16">
        <v>89.593999999999994</v>
      </c>
      <c r="D3177" s="16">
        <v>25.672000000000001</v>
      </c>
      <c r="E3177" s="16">
        <v>23.18</v>
      </c>
      <c r="F3177" s="16">
        <v>30.65</v>
      </c>
      <c r="G3177" s="16">
        <v>2.3809999999999998</v>
      </c>
      <c r="H3177" s="16">
        <v>7.39</v>
      </c>
      <c r="I3177" s="16">
        <v>151.35499999999999</v>
      </c>
      <c r="J3177" s="16">
        <v>4.4340000000000002</v>
      </c>
      <c r="K3177" s="16">
        <v>20.603000000000002</v>
      </c>
      <c r="L3177" s="16">
        <v>23.84</v>
      </c>
      <c r="M3177" s="16">
        <v>41.213160107032358</v>
      </c>
      <c r="N3177" s="38">
        <f t="shared" si="148"/>
        <v>2.0003475274004927</v>
      </c>
      <c r="O3177" s="16">
        <v>10.803000000000001</v>
      </c>
      <c r="P3177" s="124">
        <f t="shared" si="149"/>
        <v>0.52434111537154782</v>
      </c>
      <c r="Q3177" s="16">
        <v>729.97500000000002</v>
      </c>
    </row>
    <row r="3178" spans="1:17" x14ac:dyDescent="0.2">
      <c r="A3178" s="39">
        <f t="shared" si="150"/>
        <v>45223</v>
      </c>
      <c r="B3178" s="16">
        <v>0.38100000000000001</v>
      </c>
      <c r="C3178" s="16">
        <v>92.369</v>
      </c>
      <c r="D3178" s="16">
        <v>25.329000000000001</v>
      </c>
      <c r="E3178" s="16">
        <v>23.75</v>
      </c>
      <c r="F3178" s="16">
        <v>29.84</v>
      </c>
      <c r="G3178" s="16">
        <v>2.1219999999999999</v>
      </c>
      <c r="H3178" s="16">
        <v>7.45</v>
      </c>
      <c r="I3178" s="16">
        <v>142.357</v>
      </c>
      <c r="J3178" s="16">
        <v>3.3679999999999999</v>
      </c>
      <c r="K3178" s="16">
        <v>15.715</v>
      </c>
      <c r="L3178" s="16">
        <v>23.765999999999998</v>
      </c>
      <c r="M3178" s="16">
        <v>32.145304115147049</v>
      </c>
      <c r="N3178" s="38">
        <f t="shared" si="148"/>
        <v>2.0455172838146387</v>
      </c>
      <c r="O3178" s="16">
        <v>8.5790000000000006</v>
      </c>
      <c r="P3178" s="124">
        <f t="shared" si="149"/>
        <v>0.54591154947502396</v>
      </c>
      <c r="Q3178" s="16">
        <v>730.00400000000002</v>
      </c>
    </row>
    <row r="3179" spans="1:17" x14ac:dyDescent="0.2">
      <c r="A3179" s="39">
        <f t="shared" si="150"/>
        <v>45224</v>
      </c>
      <c r="B3179" s="16">
        <v>0.127</v>
      </c>
      <c r="C3179" s="16">
        <v>93.346000000000004</v>
      </c>
      <c r="D3179" s="16">
        <v>24.792000000000002</v>
      </c>
      <c r="E3179" s="16">
        <v>23.45</v>
      </c>
      <c r="F3179" s="16">
        <v>28.17</v>
      </c>
      <c r="G3179" s="16">
        <v>2.1560000000000001</v>
      </c>
      <c r="H3179" s="16">
        <v>5.94</v>
      </c>
      <c r="I3179" s="16">
        <v>132.00899999999999</v>
      </c>
      <c r="J3179" s="16">
        <v>2.226</v>
      </c>
      <c r="K3179" s="16">
        <v>9.5310000000000006</v>
      </c>
      <c r="L3179" s="16">
        <v>23.741</v>
      </c>
      <c r="M3179" s="16">
        <v>19.873907795615541</v>
      </c>
      <c r="N3179" s="38">
        <f t="shared" si="148"/>
        <v>2.0851860031072857</v>
      </c>
      <c r="O3179" s="16">
        <v>4.6180000000000003</v>
      </c>
      <c r="P3179" s="124">
        <f t="shared" si="149"/>
        <v>0.4845241842408981</v>
      </c>
      <c r="Q3179" s="16">
        <v>729.90800000000002</v>
      </c>
    </row>
    <row r="3180" spans="1:17" x14ac:dyDescent="0.2">
      <c r="A3180" s="39">
        <f t="shared" si="150"/>
        <v>45225</v>
      </c>
      <c r="B3180" s="16">
        <v>10.541</v>
      </c>
      <c r="C3180" s="16">
        <v>94.277000000000001</v>
      </c>
      <c r="D3180" s="16">
        <v>23.984999999999999</v>
      </c>
      <c r="E3180" s="16">
        <v>21.67</v>
      </c>
      <c r="F3180" s="16">
        <v>29.67</v>
      </c>
      <c r="G3180" s="16">
        <v>2.06</v>
      </c>
      <c r="H3180" s="16">
        <v>8.19</v>
      </c>
      <c r="I3180" s="16">
        <v>191.971</v>
      </c>
      <c r="J3180" s="16">
        <v>2.202</v>
      </c>
      <c r="K3180" s="16">
        <v>9.6189999999999998</v>
      </c>
      <c r="L3180" s="16">
        <v>23.716999999999999</v>
      </c>
      <c r="M3180" s="16">
        <v>19.986487035243435</v>
      </c>
      <c r="N3180" s="38">
        <f t="shared" si="148"/>
        <v>2.0778133938292376</v>
      </c>
      <c r="O3180" s="16">
        <v>5.516</v>
      </c>
      <c r="P3180" s="124">
        <f t="shared" si="149"/>
        <v>0.57344838340783866</v>
      </c>
      <c r="Q3180" s="16">
        <v>729.48299999999995</v>
      </c>
    </row>
    <row r="3181" spans="1:17" x14ac:dyDescent="0.2">
      <c r="A3181" s="39">
        <f t="shared" si="150"/>
        <v>45226</v>
      </c>
      <c r="B3181" s="16">
        <v>11.938000000000001</v>
      </c>
      <c r="C3181" s="16">
        <v>92.32</v>
      </c>
      <c r="D3181" s="16">
        <v>24.329000000000001</v>
      </c>
      <c r="E3181" s="16">
        <v>22.17</v>
      </c>
      <c r="F3181" s="16">
        <v>29</v>
      </c>
      <c r="G3181" s="16">
        <v>1.899</v>
      </c>
      <c r="H3181" s="16">
        <v>11.62</v>
      </c>
      <c r="I3181" s="16">
        <v>339.154</v>
      </c>
      <c r="J3181" s="16">
        <v>3.45</v>
      </c>
      <c r="K3181" s="16">
        <v>16.263999999999999</v>
      </c>
      <c r="L3181" s="16">
        <v>23.632999999999999</v>
      </c>
      <c r="M3181" s="16">
        <v>33.022523623928315</v>
      </c>
      <c r="N3181" s="38">
        <f t="shared" si="148"/>
        <v>2.0304060270492079</v>
      </c>
      <c r="O3181" s="16">
        <v>9.8059999999999992</v>
      </c>
      <c r="P3181" s="124">
        <f t="shared" si="149"/>
        <v>0.60292670929660597</v>
      </c>
      <c r="Q3181" s="16">
        <v>729.61300000000006</v>
      </c>
    </row>
    <row r="3182" spans="1:17" x14ac:dyDescent="0.2">
      <c r="A3182" s="39">
        <f t="shared" si="150"/>
        <v>45227</v>
      </c>
      <c r="B3182" s="16">
        <v>1.016</v>
      </c>
      <c r="C3182" s="16">
        <v>93.316999999999993</v>
      </c>
      <c r="D3182" s="16">
        <v>24.055</v>
      </c>
      <c r="E3182" s="16">
        <v>22.09</v>
      </c>
      <c r="F3182" s="16">
        <v>29.51</v>
      </c>
      <c r="G3182" s="16">
        <v>2.0190000000000001</v>
      </c>
      <c r="H3182" s="16">
        <v>5.74</v>
      </c>
      <c r="I3182" s="16">
        <v>164.809</v>
      </c>
      <c r="J3182" s="16">
        <v>2.8159999999999998</v>
      </c>
      <c r="K3182" s="16">
        <v>13.1</v>
      </c>
      <c r="L3182" s="16">
        <v>23.564</v>
      </c>
      <c r="M3182" s="16">
        <v>26.934604680980847</v>
      </c>
      <c r="N3182" s="38">
        <f t="shared" si="148"/>
        <v>2.0560766932046448</v>
      </c>
      <c r="O3182" s="16">
        <v>7.8319999999999999</v>
      </c>
      <c r="P3182" s="124">
        <f t="shared" si="149"/>
        <v>0.59786259541984732</v>
      </c>
      <c r="Q3182" s="16">
        <v>729.86300000000006</v>
      </c>
    </row>
    <row r="3183" spans="1:17" x14ac:dyDescent="0.2">
      <c r="A3183" s="39">
        <f t="shared" si="150"/>
        <v>45228</v>
      </c>
      <c r="B3183" s="16">
        <v>0.254</v>
      </c>
      <c r="C3183" s="16">
        <v>92.045000000000002</v>
      </c>
      <c r="D3183" s="16">
        <v>24.974</v>
      </c>
      <c r="E3183" s="16">
        <v>22.98</v>
      </c>
      <c r="F3183" s="16">
        <v>29.38</v>
      </c>
      <c r="G3183" s="16">
        <v>2.4630000000000001</v>
      </c>
      <c r="H3183" s="16">
        <v>8.1300000000000008</v>
      </c>
      <c r="I3183" s="16">
        <v>153.834</v>
      </c>
      <c r="J3183" s="16">
        <v>3.911</v>
      </c>
      <c r="K3183" s="16">
        <v>18.321999999999999</v>
      </c>
      <c r="L3183" s="16">
        <v>23.486000000000001</v>
      </c>
      <c r="M3183" s="16">
        <v>36.357305597771571</v>
      </c>
      <c r="N3183" s="38">
        <f t="shared" si="148"/>
        <v>1.9843524504842034</v>
      </c>
      <c r="O3183" s="16">
        <v>9.6029999999999998</v>
      </c>
      <c r="P3183" s="124">
        <f t="shared" si="149"/>
        <v>0.52412400392970204</v>
      </c>
      <c r="Q3183" s="16">
        <v>729.47500000000002</v>
      </c>
    </row>
    <row r="3184" spans="1:17" x14ac:dyDescent="0.2">
      <c r="A3184" s="39">
        <f t="shared" si="150"/>
        <v>45229</v>
      </c>
      <c r="B3184" s="16">
        <v>0</v>
      </c>
      <c r="C3184" s="16">
        <v>91.974000000000004</v>
      </c>
      <c r="D3184" s="16">
        <v>25.02</v>
      </c>
      <c r="E3184" s="16">
        <v>23.25</v>
      </c>
      <c r="F3184" s="16">
        <v>29.07</v>
      </c>
      <c r="G3184" s="16">
        <v>1.623</v>
      </c>
      <c r="H3184" s="16">
        <v>5.39</v>
      </c>
      <c r="I3184" s="16">
        <v>148.917</v>
      </c>
      <c r="J3184" s="16">
        <v>3.1230000000000002</v>
      </c>
      <c r="K3184" s="16">
        <v>15.02</v>
      </c>
      <c r="L3184" s="16">
        <v>23.379000000000001</v>
      </c>
      <c r="M3184" s="16">
        <v>30.233271442111548</v>
      </c>
      <c r="N3184" s="38">
        <f t="shared" si="148"/>
        <v>2.0128676059994373</v>
      </c>
      <c r="O3184" s="16">
        <v>7.4109999999999996</v>
      </c>
      <c r="P3184" s="124">
        <f t="shared" si="149"/>
        <v>0.49340878828229029</v>
      </c>
      <c r="Q3184" s="16">
        <v>729.85</v>
      </c>
    </row>
    <row r="3185" spans="1:17" x14ac:dyDescent="0.2">
      <c r="A3185" s="39">
        <f t="shared" si="150"/>
        <v>45230</v>
      </c>
      <c r="B3185" s="16">
        <v>1.651</v>
      </c>
      <c r="C3185" s="16">
        <v>94.573999999999998</v>
      </c>
      <c r="D3185" s="16">
        <v>24.164999999999999</v>
      </c>
      <c r="E3185" s="16">
        <v>22.73</v>
      </c>
      <c r="F3185" s="16">
        <v>28.77</v>
      </c>
      <c r="G3185" s="16">
        <v>2.1240000000000001</v>
      </c>
      <c r="H3185" s="16">
        <v>6.96</v>
      </c>
      <c r="I3185" s="16">
        <v>136.018</v>
      </c>
      <c r="J3185" s="16">
        <v>2.0910000000000002</v>
      </c>
      <c r="K3185" s="16">
        <v>10.361000000000001</v>
      </c>
      <c r="L3185" s="16">
        <v>23.364999999999998</v>
      </c>
      <c r="M3185" s="16">
        <v>21.682346832186084</v>
      </c>
      <c r="N3185" s="38">
        <f t="shared" si="148"/>
        <v>2.0926886238959641</v>
      </c>
      <c r="O3185" s="16">
        <v>5.7629999999999999</v>
      </c>
      <c r="P3185" s="124">
        <f t="shared" si="149"/>
        <v>0.55622044204227383</v>
      </c>
      <c r="Q3185" s="16">
        <v>730.02499999999998</v>
      </c>
    </row>
    <row r="3186" spans="1:17" x14ac:dyDescent="0.2">
      <c r="A3186" s="39">
        <f t="shared" si="150"/>
        <v>45231</v>
      </c>
      <c r="B3186" s="16">
        <v>14.986000000000001</v>
      </c>
      <c r="C3186" s="16">
        <v>94.400999999999996</v>
      </c>
      <c r="D3186" s="16">
        <v>24.381</v>
      </c>
      <c r="E3186" s="16">
        <v>23.04</v>
      </c>
      <c r="F3186" s="16">
        <v>26.93</v>
      </c>
      <c r="G3186" s="16">
        <v>1.6519999999999999</v>
      </c>
      <c r="H3186" s="16">
        <v>4.92</v>
      </c>
      <c r="I3186" s="16">
        <v>315.214</v>
      </c>
      <c r="J3186" s="16">
        <v>2.2810000000000001</v>
      </c>
      <c r="K3186" s="16">
        <v>11.364000000000001</v>
      </c>
      <c r="L3186" s="16">
        <v>23.28</v>
      </c>
      <c r="M3186" s="120">
        <v>23.27029299114313</v>
      </c>
      <c r="N3186" s="38">
        <f t="shared" si="148"/>
        <v>2.0477202561723979</v>
      </c>
      <c r="O3186" s="16">
        <v>6.57</v>
      </c>
      <c r="P3186" s="124">
        <f t="shared" si="149"/>
        <v>0.57814149947201687</v>
      </c>
      <c r="Q3186" s="16">
        <v>730.26300000000003</v>
      </c>
    </row>
    <row r="3187" spans="1:17" x14ac:dyDescent="0.2">
      <c r="A3187" s="39">
        <f t="shared" si="150"/>
        <v>45232</v>
      </c>
      <c r="B3187" s="16">
        <v>46.481999999999999</v>
      </c>
      <c r="C3187" s="16">
        <v>98.921999999999997</v>
      </c>
      <c r="D3187" s="16">
        <v>23.091999999999999</v>
      </c>
      <c r="E3187" s="16">
        <v>21.61</v>
      </c>
      <c r="F3187" s="16">
        <v>24.87</v>
      </c>
      <c r="G3187" s="16">
        <v>2.3929999999999998</v>
      </c>
      <c r="H3187" s="16">
        <v>10.84</v>
      </c>
      <c r="I3187" s="16">
        <v>264.85500000000002</v>
      </c>
      <c r="J3187" s="16">
        <v>0.82499999999999996</v>
      </c>
      <c r="K3187" s="16">
        <v>3.9079999999999999</v>
      </c>
      <c r="L3187" s="16">
        <v>23.302</v>
      </c>
      <c r="M3187" s="120">
        <v>8.7457566785063499</v>
      </c>
      <c r="N3187" s="38">
        <f t="shared" si="148"/>
        <v>2.2379111255133957</v>
      </c>
      <c r="O3187" s="16">
        <v>2.4129999999999998</v>
      </c>
      <c r="P3187" s="124">
        <f t="shared" si="149"/>
        <v>0.61745138178096204</v>
      </c>
      <c r="Q3187" s="16">
        <v>730.07100000000003</v>
      </c>
    </row>
    <row r="3188" spans="1:17" x14ac:dyDescent="0.2">
      <c r="A3188" s="39">
        <f t="shared" si="150"/>
        <v>45233</v>
      </c>
      <c r="B3188" s="16">
        <v>42.926000000000002</v>
      </c>
      <c r="C3188" s="16">
        <v>98.477000000000004</v>
      </c>
      <c r="D3188" s="16">
        <v>23.178000000000001</v>
      </c>
      <c r="E3188" s="16">
        <v>22.13</v>
      </c>
      <c r="F3188" s="16">
        <v>26.95</v>
      </c>
      <c r="G3188" s="16">
        <v>1.766</v>
      </c>
      <c r="H3188" s="16">
        <v>5.9</v>
      </c>
      <c r="I3188" s="16">
        <v>245.279</v>
      </c>
      <c r="J3188" s="16">
        <v>1.956</v>
      </c>
      <c r="K3188" s="16">
        <v>9.5109999999999992</v>
      </c>
      <c r="L3188" s="16">
        <v>23.196000000000002</v>
      </c>
      <c r="M3188" s="120">
        <v>19.851702987799449</v>
      </c>
      <c r="N3188" s="38">
        <f t="shared" si="148"/>
        <v>2.0872361463357638</v>
      </c>
      <c r="O3188" s="16">
        <v>5.8109999999999999</v>
      </c>
      <c r="P3188" s="124">
        <f t="shared" si="149"/>
        <v>0.61097676374724008</v>
      </c>
      <c r="Q3188" s="16">
        <v>729.13800000000003</v>
      </c>
    </row>
    <row r="3189" spans="1:17" x14ac:dyDescent="0.2">
      <c r="A3189" s="39">
        <f t="shared" si="150"/>
        <v>45234</v>
      </c>
      <c r="B3189" s="16">
        <v>2.4130000000000003</v>
      </c>
      <c r="C3189" s="16">
        <v>93.902000000000001</v>
      </c>
      <c r="D3189" s="16">
        <v>24.446999999999999</v>
      </c>
      <c r="E3189" s="16">
        <v>22.83</v>
      </c>
      <c r="F3189" s="16">
        <v>28.56</v>
      </c>
      <c r="G3189" s="16">
        <v>2.492</v>
      </c>
      <c r="H3189" s="16">
        <v>8.23</v>
      </c>
      <c r="I3189" s="16">
        <v>156.11099999999999</v>
      </c>
      <c r="J3189" s="16">
        <v>3.4750000000000001</v>
      </c>
      <c r="K3189" s="16">
        <v>17.097000000000001</v>
      </c>
      <c r="L3189" s="16">
        <v>23.067</v>
      </c>
      <c r="M3189" s="120">
        <v>34.272645663971268</v>
      </c>
      <c r="N3189" s="38">
        <f t="shared" si="148"/>
        <v>2.0045999686477898</v>
      </c>
      <c r="O3189" s="16">
        <v>8.3819999999999997</v>
      </c>
      <c r="P3189" s="124">
        <f t="shared" si="149"/>
        <v>0.49026144937708366</v>
      </c>
      <c r="Q3189" s="16">
        <v>728.73299999999995</v>
      </c>
    </row>
    <row r="3190" spans="1:17" x14ac:dyDescent="0.2">
      <c r="A3190" s="39">
        <f t="shared" si="150"/>
        <v>45235</v>
      </c>
      <c r="B3190" s="16">
        <v>0</v>
      </c>
      <c r="C3190" s="16">
        <v>88.290999999999997</v>
      </c>
      <c r="D3190" s="16">
        <v>25.561</v>
      </c>
      <c r="E3190" s="16">
        <v>22.94</v>
      </c>
      <c r="F3190" s="16">
        <v>30.53</v>
      </c>
      <c r="G3190" s="16">
        <v>2.5859999999999999</v>
      </c>
      <c r="H3190" s="16">
        <v>7.98</v>
      </c>
      <c r="I3190" s="16">
        <v>170.75700000000001</v>
      </c>
      <c r="J3190" s="16">
        <v>4.7210000000000001</v>
      </c>
      <c r="K3190" s="16">
        <v>21.812999999999999</v>
      </c>
      <c r="L3190" s="16">
        <v>22.988</v>
      </c>
      <c r="M3190" s="120">
        <v>43.374284067747986</v>
      </c>
      <c r="N3190" s="38">
        <f t="shared" si="148"/>
        <v>1.9884602790880663</v>
      </c>
      <c r="O3190" s="16">
        <v>10.201000000000001</v>
      </c>
      <c r="P3190" s="124">
        <f t="shared" si="149"/>
        <v>0.46765690184752218</v>
      </c>
      <c r="Q3190" s="16">
        <v>729.06299999999999</v>
      </c>
    </row>
    <row r="3191" spans="1:17" x14ac:dyDescent="0.2">
      <c r="A3191" s="39">
        <f t="shared" si="150"/>
        <v>45236</v>
      </c>
      <c r="B3191" s="16">
        <v>1.27</v>
      </c>
      <c r="C3191" s="16">
        <v>91.152000000000001</v>
      </c>
      <c r="D3191" s="16">
        <v>25.228999999999999</v>
      </c>
      <c r="E3191" s="16">
        <v>23.44</v>
      </c>
      <c r="F3191" s="16">
        <v>30.49</v>
      </c>
      <c r="G3191" s="16">
        <v>1.9390000000000001</v>
      </c>
      <c r="H3191" s="16">
        <v>6.51</v>
      </c>
      <c r="I3191" s="16">
        <v>128.24700000000001</v>
      </c>
      <c r="J3191" s="16">
        <v>3.7330000000000001</v>
      </c>
      <c r="K3191" s="16">
        <v>17.361000000000001</v>
      </c>
      <c r="L3191" s="16">
        <v>22.899000000000001</v>
      </c>
      <c r="M3191" s="120">
        <v>35.020092327072497</v>
      </c>
      <c r="N3191" s="38">
        <f t="shared" si="148"/>
        <v>2.0171702279288346</v>
      </c>
      <c r="O3191" s="16">
        <v>10.16</v>
      </c>
      <c r="P3191" s="124">
        <f t="shared" si="149"/>
        <v>0.58521974540637056</v>
      </c>
      <c r="Q3191" s="16">
        <v>729.81299999999999</v>
      </c>
    </row>
    <row r="3192" spans="1:17" x14ac:dyDescent="0.2">
      <c r="A3192" s="39">
        <f t="shared" si="150"/>
        <v>45237</v>
      </c>
      <c r="B3192" s="16">
        <v>0.127</v>
      </c>
      <c r="C3192" s="16">
        <v>90.238</v>
      </c>
      <c r="D3192" s="16">
        <v>25.616</v>
      </c>
      <c r="E3192" s="16">
        <v>23.7</v>
      </c>
      <c r="F3192" s="16">
        <v>30.29</v>
      </c>
      <c r="G3192" s="16">
        <v>1.772</v>
      </c>
      <c r="H3192" s="16">
        <v>7.02</v>
      </c>
      <c r="I3192" s="16">
        <v>353.51100000000002</v>
      </c>
      <c r="J3192" s="16">
        <v>3.41</v>
      </c>
      <c r="K3192" s="16">
        <v>14.648999999999999</v>
      </c>
      <c r="L3192" s="16">
        <v>22.823</v>
      </c>
      <c r="M3192" s="120">
        <v>29.620090426271826</v>
      </c>
      <c r="N3192" s="38">
        <f t="shared" si="148"/>
        <v>2.021987195458518</v>
      </c>
      <c r="O3192" s="16">
        <v>8.1460000000000008</v>
      </c>
      <c r="P3192" s="124">
        <f t="shared" si="149"/>
        <v>0.55607891323639846</v>
      </c>
      <c r="Q3192" s="16">
        <v>730.04200000000003</v>
      </c>
    </row>
    <row r="3193" spans="1:17" x14ac:dyDescent="0.2">
      <c r="A3193" s="39">
        <f t="shared" si="150"/>
        <v>45238</v>
      </c>
      <c r="B3193" s="16">
        <v>0.127</v>
      </c>
      <c r="C3193" s="16">
        <v>88.974999999999994</v>
      </c>
      <c r="D3193" s="16">
        <v>26.233000000000001</v>
      </c>
      <c r="E3193" s="16">
        <v>24.36</v>
      </c>
      <c r="F3193" s="16">
        <v>29.85</v>
      </c>
      <c r="G3193" s="16">
        <v>2.7370000000000001</v>
      </c>
      <c r="H3193" s="16">
        <v>7.94</v>
      </c>
      <c r="I3193" s="16">
        <v>32.642000000000003</v>
      </c>
      <c r="J3193" s="16">
        <v>3.5009999999999999</v>
      </c>
      <c r="K3193" s="16">
        <v>14.515000000000001</v>
      </c>
      <c r="L3193" s="16">
        <v>22.733000000000001</v>
      </c>
      <c r="M3193" s="120">
        <v>29.451955967088502</v>
      </c>
      <c r="N3193" s="38">
        <f t="shared" si="148"/>
        <v>2.0290703387591114</v>
      </c>
      <c r="O3193" s="16">
        <v>8.0090000000000003</v>
      </c>
      <c r="P3193" s="124">
        <f t="shared" si="149"/>
        <v>0.55177402686875643</v>
      </c>
      <c r="Q3193" s="16">
        <v>729.47900000000004</v>
      </c>
    </row>
    <row r="3194" spans="1:17" x14ac:dyDescent="0.2">
      <c r="A3194" s="39">
        <f t="shared" si="150"/>
        <v>45239</v>
      </c>
      <c r="B3194" s="16">
        <v>4.1909999999999998</v>
      </c>
      <c r="C3194" s="16">
        <v>94.507000000000005</v>
      </c>
      <c r="D3194" s="16">
        <v>24.52</v>
      </c>
      <c r="E3194" s="16">
        <v>23.52</v>
      </c>
      <c r="F3194" s="16">
        <v>25.53</v>
      </c>
      <c r="G3194" s="16">
        <v>3.17</v>
      </c>
      <c r="H3194" s="16">
        <v>7.62</v>
      </c>
      <c r="I3194" s="16">
        <v>345.62200000000001</v>
      </c>
      <c r="J3194" s="16">
        <v>1.3759999999999999</v>
      </c>
      <c r="K3194" s="16">
        <v>6.2789999999999999</v>
      </c>
      <c r="L3194" s="16">
        <v>22.795999999999999</v>
      </c>
      <c r="M3194" s="120">
        <v>13.184903841086152</v>
      </c>
      <c r="N3194" s="38">
        <f t="shared" si="148"/>
        <v>2.0998413507065061</v>
      </c>
      <c r="O3194" s="16">
        <v>3.1749999999999998</v>
      </c>
      <c r="P3194" s="124">
        <f t="shared" si="149"/>
        <v>0.50565376652333172</v>
      </c>
      <c r="Q3194" s="16">
        <v>728.92899999999997</v>
      </c>
    </row>
    <row r="3195" spans="1:17" x14ac:dyDescent="0.2">
      <c r="A3195" s="39">
        <f t="shared" si="150"/>
        <v>45240</v>
      </c>
      <c r="B3195" s="16">
        <v>0.254</v>
      </c>
      <c r="C3195" s="16">
        <v>96.274000000000001</v>
      </c>
      <c r="D3195" s="16">
        <v>25.09</v>
      </c>
      <c r="E3195" s="16">
        <v>23.61</v>
      </c>
      <c r="F3195" s="16">
        <v>27.43</v>
      </c>
      <c r="G3195" s="16">
        <v>3.1859999999999999</v>
      </c>
      <c r="H3195" s="16">
        <v>8.3699999999999992</v>
      </c>
      <c r="I3195" s="16">
        <v>315.86900000000003</v>
      </c>
      <c r="J3195" s="16">
        <v>2.218</v>
      </c>
      <c r="K3195" s="16">
        <v>10.97</v>
      </c>
      <c r="L3195" s="16">
        <v>22.599</v>
      </c>
      <c r="M3195" s="120">
        <v>22.263559836773062</v>
      </c>
      <c r="N3195" s="38">
        <f t="shared" si="148"/>
        <v>2.0294949714469519</v>
      </c>
      <c r="O3195" s="16">
        <v>6.819</v>
      </c>
      <c r="P3195" s="124">
        <f t="shared" si="149"/>
        <v>0.62160437556973558</v>
      </c>
      <c r="Q3195" s="16">
        <v>728.69200000000001</v>
      </c>
    </row>
    <row r="3196" spans="1:17" x14ac:dyDescent="0.2">
      <c r="A3196" s="39">
        <f t="shared" si="150"/>
        <v>45241</v>
      </c>
      <c r="B3196" s="16">
        <v>0.38100000000000001</v>
      </c>
      <c r="C3196" s="16">
        <v>96.409000000000006</v>
      </c>
      <c r="D3196" s="16">
        <v>24.44</v>
      </c>
      <c r="E3196" s="16">
        <v>23.52</v>
      </c>
      <c r="F3196" s="16">
        <v>26.41</v>
      </c>
      <c r="G3196" s="16">
        <v>2.3450000000000002</v>
      </c>
      <c r="H3196" s="16">
        <v>5.78</v>
      </c>
      <c r="I3196" s="16">
        <v>323.71699999999998</v>
      </c>
      <c r="J3196" s="16">
        <v>1.262</v>
      </c>
      <c r="K3196" s="16">
        <v>6.2370000000000001</v>
      </c>
      <c r="L3196" s="16">
        <v>22.646000000000001</v>
      </c>
      <c r="M3196" s="120">
        <v>13.138679824815299</v>
      </c>
      <c r="N3196" s="38">
        <f t="shared" ref="N3196:N3246" si="151">M3196/K3196</f>
        <v>2.1065704384824913</v>
      </c>
      <c r="O3196" s="16">
        <v>3.351</v>
      </c>
      <c r="P3196" s="124">
        <f t="shared" ref="P3196:P3246" si="152">O3196/K3196</f>
        <v>0.53727753727753724</v>
      </c>
      <c r="Q3196" s="16">
        <v>728.55399999999997</v>
      </c>
    </row>
    <row r="3197" spans="1:17" x14ac:dyDescent="0.2">
      <c r="A3197" s="39">
        <f t="shared" si="150"/>
        <v>45242</v>
      </c>
      <c r="B3197" s="16">
        <v>23.875999999999998</v>
      </c>
      <c r="C3197" s="16">
        <v>98.156999999999996</v>
      </c>
      <c r="D3197" s="16">
        <v>23.847000000000001</v>
      </c>
      <c r="E3197" s="16">
        <v>22.74</v>
      </c>
      <c r="F3197" s="16">
        <v>24.97</v>
      </c>
      <c r="G3197" s="16">
        <v>1.974</v>
      </c>
      <c r="H3197" s="16">
        <v>7.31</v>
      </c>
      <c r="I3197" s="16">
        <v>325.89400000000001</v>
      </c>
      <c r="J3197" s="16">
        <v>0.60199999999999998</v>
      </c>
      <c r="K3197" s="16">
        <v>3.3130000000000002</v>
      </c>
      <c r="L3197" s="16">
        <v>22.597000000000001</v>
      </c>
      <c r="M3197" s="120">
        <v>7.2811033629483841</v>
      </c>
      <c r="N3197" s="38">
        <f t="shared" si="151"/>
        <v>2.1977372058401401</v>
      </c>
      <c r="O3197" s="16">
        <v>1.577</v>
      </c>
      <c r="P3197" s="124">
        <f t="shared" si="152"/>
        <v>0.47600362209477809</v>
      </c>
      <c r="Q3197" s="16">
        <v>729.06299999999999</v>
      </c>
    </row>
    <row r="3198" spans="1:17" x14ac:dyDescent="0.2">
      <c r="A3198" s="39">
        <f t="shared" si="150"/>
        <v>45243</v>
      </c>
      <c r="B3198" s="16">
        <v>1.778</v>
      </c>
      <c r="C3198" s="16">
        <v>95.468999999999994</v>
      </c>
      <c r="D3198" s="16">
        <v>24.8</v>
      </c>
      <c r="E3198" s="16">
        <v>23.17</v>
      </c>
      <c r="F3198" s="16">
        <v>28.08</v>
      </c>
      <c r="G3198" s="16">
        <v>2.3769999999999998</v>
      </c>
      <c r="H3198" s="16">
        <v>7.04</v>
      </c>
      <c r="I3198" s="16">
        <v>311.51799999999997</v>
      </c>
      <c r="J3198" s="16">
        <v>3.1749999999999998</v>
      </c>
      <c r="K3198" s="16">
        <v>15.09</v>
      </c>
      <c r="L3198" s="16">
        <v>22.442</v>
      </c>
      <c r="M3198" s="120">
        <v>30.437261913916192</v>
      </c>
      <c r="N3198" s="38">
        <f t="shared" si="151"/>
        <v>2.0170485032416297</v>
      </c>
      <c r="O3198" s="16">
        <v>9.7149999999999999</v>
      </c>
      <c r="P3198" s="124">
        <f t="shared" si="152"/>
        <v>0.6438038436050364</v>
      </c>
      <c r="Q3198" s="16">
        <v>728.96699999999998</v>
      </c>
    </row>
    <row r="3199" spans="1:17" x14ac:dyDescent="0.2">
      <c r="A3199" s="39">
        <f t="shared" si="150"/>
        <v>45244</v>
      </c>
      <c r="B3199" s="16">
        <v>0.254</v>
      </c>
      <c r="C3199" s="16">
        <v>93.977000000000004</v>
      </c>
      <c r="D3199" s="16">
        <v>25.693000000000001</v>
      </c>
      <c r="E3199" s="16">
        <v>24.03</v>
      </c>
      <c r="F3199" s="16">
        <v>29.13</v>
      </c>
      <c r="G3199" s="16">
        <v>2.9649999999999999</v>
      </c>
      <c r="H3199" s="16">
        <v>7.25</v>
      </c>
      <c r="I3199" s="16">
        <v>319.53399999999999</v>
      </c>
      <c r="J3199" s="16">
        <v>4.04</v>
      </c>
      <c r="K3199" s="16">
        <v>19.658999999999999</v>
      </c>
      <c r="L3199" s="16">
        <v>22.324999999999999</v>
      </c>
      <c r="M3199" s="120">
        <v>38.694772020559746</v>
      </c>
      <c r="N3199" s="38">
        <f t="shared" si="151"/>
        <v>1.9682980833490893</v>
      </c>
      <c r="O3199" s="16">
        <v>10.928000000000001</v>
      </c>
      <c r="P3199" s="124">
        <f t="shared" si="152"/>
        <v>0.55587771504145689</v>
      </c>
      <c r="Q3199" s="16">
        <v>728.55399999999997</v>
      </c>
    </row>
    <row r="3200" spans="1:17" x14ac:dyDescent="0.2">
      <c r="A3200" s="39">
        <f t="shared" si="150"/>
        <v>45245</v>
      </c>
      <c r="B3200" s="16">
        <v>27.813000000000002</v>
      </c>
      <c r="C3200" s="16">
        <v>97.707999999999998</v>
      </c>
      <c r="D3200" s="16">
        <v>24.201000000000001</v>
      </c>
      <c r="E3200" s="16">
        <v>22.06</v>
      </c>
      <c r="F3200" s="16">
        <v>27.16</v>
      </c>
      <c r="G3200" s="16">
        <v>2.52</v>
      </c>
      <c r="H3200" s="16">
        <v>9.27</v>
      </c>
      <c r="I3200" s="16">
        <v>233.23500000000001</v>
      </c>
      <c r="J3200" s="16">
        <v>1.3160000000000001</v>
      </c>
      <c r="K3200" s="16">
        <v>6.55</v>
      </c>
      <c r="L3200" s="16">
        <v>22.318000000000001</v>
      </c>
      <c r="M3200" s="120">
        <v>13.515297557384738</v>
      </c>
      <c r="N3200" s="38">
        <f t="shared" si="151"/>
        <v>2.0634042072343113</v>
      </c>
      <c r="O3200" s="16">
        <v>3.9860000000000002</v>
      </c>
      <c r="P3200" s="124">
        <f t="shared" si="152"/>
        <v>0.60854961832061072</v>
      </c>
      <c r="Q3200" s="16">
        <v>728.73299999999995</v>
      </c>
    </row>
    <row r="3201" spans="1:17" x14ac:dyDescent="0.2">
      <c r="A3201" s="39">
        <f t="shared" si="150"/>
        <v>45246</v>
      </c>
      <c r="B3201" s="16">
        <v>46.609000000000002</v>
      </c>
      <c r="C3201" s="16">
        <v>94.65</v>
      </c>
      <c r="D3201" s="16">
        <v>24.195</v>
      </c>
      <c r="E3201" s="16">
        <v>22.16</v>
      </c>
      <c r="F3201" s="16">
        <v>29.65</v>
      </c>
      <c r="G3201" s="16">
        <v>2.3639999999999999</v>
      </c>
      <c r="H3201" s="16">
        <v>9.68</v>
      </c>
      <c r="I3201" s="16">
        <v>182.709</v>
      </c>
      <c r="J3201" s="16">
        <v>2.976</v>
      </c>
      <c r="K3201" s="16">
        <v>13.489000000000001</v>
      </c>
      <c r="L3201" s="16">
        <v>22.297000000000001</v>
      </c>
      <c r="M3201" s="120">
        <v>26.91507827410755</v>
      </c>
      <c r="N3201" s="38">
        <f t="shared" si="151"/>
        <v>1.9953353305736192</v>
      </c>
      <c r="O3201" s="16">
        <v>8.2460000000000004</v>
      </c>
      <c r="P3201" s="124">
        <f t="shared" si="152"/>
        <v>0.61131292163985473</v>
      </c>
      <c r="Q3201" s="16">
        <v>728.89200000000005</v>
      </c>
    </row>
    <row r="3202" spans="1:17" x14ac:dyDescent="0.2">
      <c r="A3202" s="39">
        <f t="shared" si="150"/>
        <v>45247</v>
      </c>
      <c r="B3202" s="16">
        <v>3.4290000000000003</v>
      </c>
      <c r="C3202" s="16">
        <v>93.43</v>
      </c>
      <c r="D3202" s="16">
        <v>24.437999999999999</v>
      </c>
      <c r="E3202" s="16">
        <v>22.44</v>
      </c>
      <c r="F3202" s="16">
        <v>28.62</v>
      </c>
      <c r="G3202" s="16">
        <v>2.044</v>
      </c>
      <c r="H3202" s="16">
        <v>9.94</v>
      </c>
      <c r="I3202" s="16">
        <v>240.739</v>
      </c>
      <c r="J3202" s="16">
        <v>2.9510000000000001</v>
      </c>
      <c r="K3202" s="16">
        <v>14.182</v>
      </c>
      <c r="L3202" s="16">
        <v>22.271999999999998</v>
      </c>
      <c r="M3202" s="120">
        <v>28.669258091578847</v>
      </c>
      <c r="N3202" s="38">
        <f t="shared" si="151"/>
        <v>2.021524333068597</v>
      </c>
      <c r="O3202" s="16">
        <v>8.3369999999999997</v>
      </c>
      <c r="P3202" s="124">
        <f t="shared" si="152"/>
        <v>0.58785784797630791</v>
      </c>
      <c r="Q3202" s="16">
        <v>729.89599999999996</v>
      </c>
    </row>
    <row r="3203" spans="1:17" x14ac:dyDescent="0.2">
      <c r="A3203" s="39">
        <f t="shared" ref="A3203:A3246" si="153">A3202+1</f>
        <v>45248</v>
      </c>
      <c r="B3203" s="16">
        <v>18.669</v>
      </c>
      <c r="C3203" s="16">
        <v>98.77</v>
      </c>
      <c r="D3203" s="16">
        <v>23.158000000000001</v>
      </c>
      <c r="E3203" s="16">
        <v>21.98</v>
      </c>
      <c r="F3203" s="16">
        <v>24.04</v>
      </c>
      <c r="G3203" s="16">
        <v>2.8380000000000001</v>
      </c>
      <c r="H3203" s="16">
        <v>7.62</v>
      </c>
      <c r="I3203" s="16">
        <v>295.32499999999999</v>
      </c>
      <c r="J3203" s="16">
        <v>0.86099999999999999</v>
      </c>
      <c r="K3203" s="16">
        <v>4.4630000000000001</v>
      </c>
      <c r="L3203" s="16">
        <v>22.257000000000001</v>
      </c>
      <c r="M3203" s="120">
        <v>9.8320642608866198</v>
      </c>
      <c r="N3203" s="38">
        <f t="shared" si="151"/>
        <v>2.2030168632952316</v>
      </c>
      <c r="O3203" s="16">
        <v>2.7029999999999998</v>
      </c>
      <c r="P3203" s="124">
        <f t="shared" si="152"/>
        <v>0.60564642617073716</v>
      </c>
      <c r="Q3203" s="16">
        <v>731.13300000000004</v>
      </c>
    </row>
    <row r="3204" spans="1:17" x14ac:dyDescent="0.2">
      <c r="A3204" s="39">
        <f t="shared" si="153"/>
        <v>45249</v>
      </c>
      <c r="B3204" s="16">
        <v>0.127</v>
      </c>
      <c r="C3204" s="16">
        <v>93.02</v>
      </c>
      <c r="D3204" s="16">
        <v>24.318999999999999</v>
      </c>
      <c r="E3204" s="16">
        <v>22.22</v>
      </c>
      <c r="F3204" s="16">
        <v>28.24</v>
      </c>
      <c r="G3204" s="16">
        <v>1.7969999999999999</v>
      </c>
      <c r="H3204" s="16">
        <v>5.35</v>
      </c>
      <c r="I3204" s="16">
        <v>135.77000000000001</v>
      </c>
      <c r="J3204" s="16">
        <v>2.7509999999999999</v>
      </c>
      <c r="K3204" s="16">
        <v>12.926</v>
      </c>
      <c r="L3204" s="16">
        <v>22.167000000000002</v>
      </c>
      <c r="M3204" s="120">
        <v>26.335593270128829</v>
      </c>
      <c r="N3204" s="38">
        <f t="shared" si="151"/>
        <v>2.0374124454687319</v>
      </c>
      <c r="O3204" s="16">
        <v>7.3570000000000002</v>
      </c>
      <c r="P3204" s="124">
        <f t="shared" si="152"/>
        <v>0.56916292743308061</v>
      </c>
      <c r="Q3204" s="16">
        <v>731.8</v>
      </c>
    </row>
    <row r="3205" spans="1:17" x14ac:dyDescent="0.2">
      <c r="A3205" s="39">
        <f t="shared" si="153"/>
        <v>45250</v>
      </c>
      <c r="B3205" s="16">
        <v>30.734000000000002</v>
      </c>
      <c r="C3205" s="16">
        <v>92.182000000000002</v>
      </c>
      <c r="D3205" s="16">
        <v>24.510999999999999</v>
      </c>
      <c r="E3205" s="16">
        <v>22.59</v>
      </c>
      <c r="F3205" s="16">
        <v>28.5</v>
      </c>
      <c r="G3205" s="16">
        <v>2.0390000000000001</v>
      </c>
      <c r="H3205" s="16">
        <v>5.84</v>
      </c>
      <c r="I3205" s="16">
        <v>39.802999999999997</v>
      </c>
      <c r="J3205" s="16">
        <v>2.6520000000000001</v>
      </c>
      <c r="K3205" s="16">
        <v>12.725</v>
      </c>
      <c r="L3205" s="16">
        <v>22.148</v>
      </c>
      <c r="M3205" s="120">
        <v>25.337413718769628</v>
      </c>
      <c r="N3205" s="38">
        <f t="shared" si="151"/>
        <v>1.9911523551095975</v>
      </c>
      <c r="O3205" s="16">
        <v>5.9729999999999999</v>
      </c>
      <c r="P3205" s="124">
        <f t="shared" si="152"/>
        <v>0.46939096267190572</v>
      </c>
      <c r="Q3205" s="16">
        <v>731.22500000000002</v>
      </c>
    </row>
    <row r="3206" spans="1:17" x14ac:dyDescent="0.2">
      <c r="A3206" s="39">
        <f t="shared" si="153"/>
        <v>45251</v>
      </c>
      <c r="B3206" s="16">
        <v>19.304000000000002</v>
      </c>
      <c r="C3206" s="16">
        <v>95.872</v>
      </c>
      <c r="D3206" s="16">
        <v>24.568999999999999</v>
      </c>
      <c r="E3206" s="16">
        <v>22.93</v>
      </c>
      <c r="F3206" s="16">
        <v>28.93</v>
      </c>
      <c r="G3206" s="16">
        <v>1.6830000000000001</v>
      </c>
      <c r="H3206" s="16">
        <v>6.25</v>
      </c>
      <c r="I3206" s="16">
        <v>301.483</v>
      </c>
      <c r="J3206" s="16">
        <v>3.1110000000000002</v>
      </c>
      <c r="K3206" s="16">
        <v>15.972</v>
      </c>
      <c r="L3206" s="16">
        <v>22.015999999999998</v>
      </c>
      <c r="M3206" s="120">
        <v>31.5319502992465</v>
      </c>
      <c r="N3206" s="38">
        <f t="shared" si="151"/>
        <v>1.9742017467597359</v>
      </c>
      <c r="O3206" s="16">
        <v>9.7650000000000006</v>
      </c>
      <c r="P3206" s="124">
        <f t="shared" si="152"/>
        <v>0.61138241923365899</v>
      </c>
      <c r="Q3206" s="16">
        <v>730.39200000000005</v>
      </c>
    </row>
    <row r="3207" spans="1:17" x14ac:dyDescent="0.2">
      <c r="A3207" s="39">
        <f t="shared" si="153"/>
        <v>45252</v>
      </c>
      <c r="B3207" s="16">
        <v>10.033000000000001</v>
      </c>
      <c r="C3207" s="16">
        <v>98.341999999999999</v>
      </c>
      <c r="D3207" s="16">
        <v>23.817</v>
      </c>
      <c r="E3207" s="16">
        <v>22.9</v>
      </c>
      <c r="F3207" s="16">
        <v>26.81</v>
      </c>
      <c r="G3207" s="16">
        <v>1.964</v>
      </c>
      <c r="H3207" s="16">
        <v>10.43</v>
      </c>
      <c r="I3207" s="16">
        <v>304.18099999999998</v>
      </c>
      <c r="J3207" s="16">
        <v>1.774</v>
      </c>
      <c r="K3207" s="16">
        <v>9.9420000000000002</v>
      </c>
      <c r="L3207" s="16">
        <v>22.004999999999999</v>
      </c>
      <c r="M3207" s="120">
        <v>20.004803841690951</v>
      </c>
      <c r="N3207" s="38">
        <f t="shared" si="151"/>
        <v>2.0121508591521775</v>
      </c>
      <c r="O3207" s="16">
        <v>6.3019999999999996</v>
      </c>
      <c r="P3207" s="124">
        <f t="shared" si="152"/>
        <v>0.63387648360490845</v>
      </c>
      <c r="Q3207" s="16">
        <v>730.28300000000002</v>
      </c>
    </row>
    <row r="3208" spans="1:17" x14ac:dyDescent="0.2">
      <c r="A3208" s="39">
        <f t="shared" si="153"/>
        <v>45253</v>
      </c>
      <c r="B3208" s="16">
        <v>2.286</v>
      </c>
      <c r="C3208" s="16">
        <v>95.033000000000001</v>
      </c>
      <c r="D3208" s="16">
        <v>24.715</v>
      </c>
      <c r="E3208" s="16">
        <v>23.18</v>
      </c>
      <c r="F3208" s="16">
        <v>29.4</v>
      </c>
      <c r="G3208" s="16">
        <v>2.0059999999999998</v>
      </c>
      <c r="H3208" s="16">
        <v>6.92</v>
      </c>
      <c r="I3208" s="16">
        <v>300.54399999999998</v>
      </c>
      <c r="J3208" s="16">
        <v>2.9079999999999999</v>
      </c>
      <c r="K3208" s="16">
        <v>13.396000000000001</v>
      </c>
      <c r="L3208" s="16">
        <v>21.904</v>
      </c>
      <c r="M3208" s="120">
        <v>26.769753422953201</v>
      </c>
      <c r="N3208" s="38">
        <f t="shared" si="151"/>
        <v>1.9983393119553001</v>
      </c>
      <c r="O3208" s="16">
        <v>8.3490000000000002</v>
      </c>
      <c r="P3208" s="124">
        <f t="shared" si="152"/>
        <v>0.62324574499850705</v>
      </c>
      <c r="Q3208" s="16">
        <v>730.50800000000004</v>
      </c>
    </row>
    <row r="3209" spans="1:17" x14ac:dyDescent="0.2">
      <c r="A3209" s="39">
        <f t="shared" si="153"/>
        <v>45254</v>
      </c>
      <c r="B3209" s="16">
        <v>27.939999999999998</v>
      </c>
      <c r="C3209" s="16">
        <v>96.606999999999999</v>
      </c>
      <c r="D3209" s="16">
        <v>24.875</v>
      </c>
      <c r="E3209" s="16">
        <v>23.55</v>
      </c>
      <c r="F3209" s="16">
        <v>27.34</v>
      </c>
      <c r="G3209" s="16">
        <v>2.4169999999999998</v>
      </c>
      <c r="H3209" s="16">
        <v>8.15</v>
      </c>
      <c r="I3209" s="16">
        <v>336.90600000000001</v>
      </c>
      <c r="J3209" s="16">
        <v>2.3530000000000002</v>
      </c>
      <c r="K3209" s="16">
        <v>11.632</v>
      </c>
      <c r="L3209" s="16">
        <v>21.856999999999999</v>
      </c>
      <c r="M3209" s="120">
        <v>23.357470621829659</v>
      </c>
      <c r="N3209" s="38">
        <f t="shared" si="151"/>
        <v>2.0080356449303354</v>
      </c>
      <c r="O3209" s="16">
        <v>6.008</v>
      </c>
      <c r="P3209" s="124">
        <f t="shared" si="152"/>
        <v>0.5165061898211829</v>
      </c>
      <c r="Q3209" s="16">
        <v>731.154</v>
      </c>
    </row>
    <row r="3210" spans="1:17" x14ac:dyDescent="0.2">
      <c r="A3210" s="39">
        <f t="shared" si="153"/>
        <v>45255</v>
      </c>
      <c r="B3210" s="16">
        <v>8.1280000000000001</v>
      </c>
      <c r="C3210" s="16">
        <v>96.022000000000006</v>
      </c>
      <c r="D3210" s="16">
        <v>24.515000000000001</v>
      </c>
      <c r="E3210" s="16">
        <v>22.91</v>
      </c>
      <c r="F3210" s="16">
        <v>27.06</v>
      </c>
      <c r="G3210" s="16">
        <v>2.1389999999999998</v>
      </c>
      <c r="H3210" s="16">
        <v>7.57</v>
      </c>
      <c r="I3210" s="16">
        <v>326.197</v>
      </c>
      <c r="J3210" s="16">
        <v>1.766</v>
      </c>
      <c r="K3210" s="16">
        <v>8.2970000000000006</v>
      </c>
      <c r="L3210" s="16">
        <v>21.812999999999999</v>
      </c>
      <c r="M3210" s="120">
        <v>16.998946783629268</v>
      </c>
      <c r="N3210" s="38">
        <f t="shared" si="151"/>
        <v>2.0488064099830381</v>
      </c>
      <c r="O3210" s="16">
        <v>4.0970000000000004</v>
      </c>
      <c r="P3210" s="124">
        <f t="shared" si="152"/>
        <v>0.49379293720621914</v>
      </c>
      <c r="Q3210" s="16">
        <v>730.86300000000006</v>
      </c>
    </row>
    <row r="3211" spans="1:17" x14ac:dyDescent="0.2">
      <c r="A3211" s="39">
        <f t="shared" si="153"/>
        <v>45256</v>
      </c>
      <c r="B3211" s="16">
        <v>0.127</v>
      </c>
      <c r="C3211" s="16">
        <v>91.247</v>
      </c>
      <c r="D3211" s="16">
        <v>25.56</v>
      </c>
      <c r="E3211" s="16">
        <v>23.41</v>
      </c>
      <c r="F3211" s="16">
        <v>30.09</v>
      </c>
      <c r="G3211" s="16">
        <v>1.986</v>
      </c>
      <c r="H3211" s="16">
        <v>8.19</v>
      </c>
      <c r="I3211" s="16">
        <v>349.85</v>
      </c>
      <c r="J3211" s="16">
        <v>4.1829999999999998</v>
      </c>
      <c r="K3211" s="16">
        <v>20.042000000000002</v>
      </c>
      <c r="L3211" s="16">
        <v>21.754000000000001</v>
      </c>
      <c r="M3211" s="120">
        <v>38.740564036678542</v>
      </c>
      <c r="N3211" s="38">
        <f t="shared" si="151"/>
        <v>1.9329689670032202</v>
      </c>
      <c r="O3211" s="16">
        <v>10.066000000000001</v>
      </c>
      <c r="P3211" s="124">
        <f t="shared" si="152"/>
        <v>0.50224528490170639</v>
      </c>
      <c r="Q3211" s="16">
        <v>729.76700000000005</v>
      </c>
    </row>
    <row r="3212" spans="1:17" x14ac:dyDescent="0.2">
      <c r="A3212" s="39">
        <f t="shared" si="153"/>
        <v>45257</v>
      </c>
      <c r="B3212" s="16">
        <v>0</v>
      </c>
      <c r="C3212" s="16">
        <v>86.706000000000003</v>
      </c>
      <c r="D3212" s="16">
        <v>26.492999999999999</v>
      </c>
      <c r="E3212" s="16">
        <v>24.61</v>
      </c>
      <c r="F3212" s="16">
        <v>29.6</v>
      </c>
      <c r="G3212" s="16">
        <v>3.5049999999999999</v>
      </c>
      <c r="H3212" s="16">
        <v>10.78</v>
      </c>
      <c r="I3212" s="16">
        <v>40.082999999999998</v>
      </c>
      <c r="J3212" s="16">
        <v>4.6950000000000003</v>
      </c>
      <c r="K3212" s="16">
        <v>21.030999999999999</v>
      </c>
      <c r="L3212" s="16">
        <v>21.678000000000001</v>
      </c>
      <c r="M3212" s="120">
        <v>40.893652794565782</v>
      </c>
      <c r="N3212" s="38">
        <f t="shared" si="151"/>
        <v>1.9444464264450469</v>
      </c>
      <c r="O3212" s="16">
        <v>9.5540000000000003</v>
      </c>
      <c r="P3212" s="124">
        <f t="shared" si="152"/>
        <v>0.45428177452332275</v>
      </c>
      <c r="Q3212" s="16">
        <v>729.36300000000006</v>
      </c>
    </row>
    <row r="3213" spans="1:17" x14ac:dyDescent="0.2">
      <c r="A3213" s="39">
        <f t="shared" si="153"/>
        <v>45258</v>
      </c>
      <c r="B3213" s="16">
        <v>0</v>
      </c>
      <c r="C3213" s="16">
        <v>85.427000000000007</v>
      </c>
      <c r="D3213" s="16">
        <v>26.827000000000002</v>
      </c>
      <c r="E3213" s="16">
        <v>24.79</v>
      </c>
      <c r="F3213" s="16">
        <v>30.51</v>
      </c>
      <c r="G3213" s="16">
        <v>3.83</v>
      </c>
      <c r="H3213" s="16">
        <v>11.29</v>
      </c>
      <c r="I3213" s="16">
        <v>46.540999999999997</v>
      </c>
      <c r="J3213" s="16">
        <v>4.742</v>
      </c>
      <c r="K3213" s="16">
        <v>20.164999999999999</v>
      </c>
      <c r="L3213" s="16">
        <v>21.640999999999998</v>
      </c>
      <c r="M3213" s="120">
        <v>39.273997824447235</v>
      </c>
      <c r="N3213" s="38">
        <f t="shared" si="151"/>
        <v>1.9476319278178644</v>
      </c>
      <c r="O3213" s="16">
        <v>9.1690000000000005</v>
      </c>
      <c r="P3213" s="124">
        <f t="shared" si="152"/>
        <v>0.45469873543268041</v>
      </c>
      <c r="Q3213" s="16">
        <v>729.51700000000005</v>
      </c>
    </row>
    <row r="3214" spans="1:17" x14ac:dyDescent="0.2">
      <c r="A3214" s="39">
        <f t="shared" si="153"/>
        <v>45259</v>
      </c>
      <c r="B3214" s="16">
        <v>6.6040000000000001</v>
      </c>
      <c r="C3214" s="16">
        <v>96.119</v>
      </c>
      <c r="D3214" s="16">
        <v>24.271999999999998</v>
      </c>
      <c r="E3214" s="16">
        <v>23.22</v>
      </c>
      <c r="F3214" s="16">
        <v>25.69</v>
      </c>
      <c r="G3214" s="16">
        <v>2.9369999999999998</v>
      </c>
      <c r="H3214" s="16">
        <v>10.41</v>
      </c>
      <c r="I3214" s="16">
        <v>311.27300000000002</v>
      </c>
      <c r="J3214" s="16">
        <v>0.72699999999999998</v>
      </c>
      <c r="K3214" s="16">
        <v>3.1110000000000002</v>
      </c>
      <c r="L3214" s="16">
        <v>21.710999999999999</v>
      </c>
      <c r="M3214" s="120">
        <v>6.7069751608552561</v>
      </c>
      <c r="N3214" s="38">
        <f t="shared" si="151"/>
        <v>2.1558904406477839</v>
      </c>
      <c r="O3214" s="16">
        <v>1.2430000000000001</v>
      </c>
      <c r="P3214" s="124">
        <f t="shared" si="152"/>
        <v>0.39954998392799745</v>
      </c>
      <c r="Q3214" s="16">
        <v>730.22500000000002</v>
      </c>
    </row>
    <row r="3215" spans="1:17" x14ac:dyDescent="0.2">
      <c r="A3215" s="39">
        <f t="shared" si="153"/>
        <v>45260</v>
      </c>
      <c r="B3215" s="16">
        <v>0.76200000000000001</v>
      </c>
      <c r="C3215" s="16">
        <v>90.921999999999997</v>
      </c>
      <c r="D3215" s="16">
        <v>25.74</v>
      </c>
      <c r="E3215" s="16">
        <v>23.69</v>
      </c>
      <c r="F3215" s="16">
        <v>29.21</v>
      </c>
      <c r="G3215" s="16">
        <v>3.593</v>
      </c>
      <c r="H3215" s="16">
        <v>11.09</v>
      </c>
      <c r="I3215" s="16">
        <v>19.802</v>
      </c>
      <c r="J3215" s="16">
        <v>3.9750000000000001</v>
      </c>
      <c r="K3215" s="16">
        <v>17.777999999999999</v>
      </c>
      <c r="L3215" s="16">
        <v>21.548999999999999</v>
      </c>
      <c r="M3215" s="120">
        <v>34.509381747302371</v>
      </c>
      <c r="N3215" s="38">
        <f t="shared" si="151"/>
        <v>1.9411284591800186</v>
      </c>
      <c r="O3215" s="16">
        <v>8.0890000000000004</v>
      </c>
      <c r="P3215" s="124">
        <f t="shared" si="152"/>
        <v>0.45500056249296889</v>
      </c>
      <c r="Q3215" s="16">
        <v>729.69600000000003</v>
      </c>
    </row>
    <row r="3216" spans="1:17" x14ac:dyDescent="0.2">
      <c r="A3216" s="39">
        <f t="shared" si="153"/>
        <v>45261</v>
      </c>
      <c r="B3216" s="16">
        <v>0</v>
      </c>
      <c r="C3216" s="16">
        <v>82.174000000000007</v>
      </c>
      <c r="D3216" s="16">
        <v>26.268999999999998</v>
      </c>
      <c r="E3216" s="16">
        <v>24.24</v>
      </c>
      <c r="F3216" s="16">
        <v>30.05</v>
      </c>
      <c r="G3216" s="16">
        <v>3.5910000000000002</v>
      </c>
      <c r="H3216" s="16">
        <v>9.9</v>
      </c>
      <c r="I3216" s="16">
        <v>37.171999999999997</v>
      </c>
      <c r="J3216" s="16">
        <v>5.3869999999999996</v>
      </c>
      <c r="K3216" s="16">
        <v>22.704000000000001</v>
      </c>
      <c r="L3216" s="16">
        <v>21.628</v>
      </c>
      <c r="M3216" s="120">
        <v>43.313372046306959</v>
      </c>
      <c r="N3216" s="38">
        <f t="shared" si="151"/>
        <v>1.9077418977407927</v>
      </c>
      <c r="O3216" s="16">
        <v>9.0589999999999993</v>
      </c>
      <c r="P3216" s="124">
        <f t="shared" si="152"/>
        <v>0.39900458069062716</v>
      </c>
      <c r="Q3216" s="16">
        <v>729.97900000000004</v>
      </c>
    </row>
    <row r="3217" spans="1:17" x14ac:dyDescent="0.2">
      <c r="A3217" s="39">
        <f t="shared" si="153"/>
        <v>45262</v>
      </c>
      <c r="B3217" s="16">
        <v>0</v>
      </c>
      <c r="C3217" s="16">
        <v>82.497</v>
      </c>
      <c r="D3217" s="16">
        <v>26.007999999999999</v>
      </c>
      <c r="E3217" s="16">
        <v>23.75</v>
      </c>
      <c r="F3217" s="16">
        <v>30.29</v>
      </c>
      <c r="G3217" s="16">
        <v>2.6059999999999999</v>
      </c>
      <c r="H3217" s="16">
        <v>7.23</v>
      </c>
      <c r="I3217" s="16">
        <v>20.969000000000001</v>
      </c>
      <c r="J3217" s="16">
        <v>4.4119999999999999</v>
      </c>
      <c r="K3217" s="16">
        <v>18.815999999999999</v>
      </c>
      <c r="L3217" s="16">
        <v>21.597000000000001</v>
      </c>
      <c r="M3217" s="120">
        <v>36.026220681229681</v>
      </c>
      <c r="N3217" s="38">
        <f t="shared" si="151"/>
        <v>1.9146588372252169</v>
      </c>
      <c r="O3217" s="16">
        <v>7.9829999999999997</v>
      </c>
      <c r="P3217" s="124">
        <f t="shared" si="152"/>
        <v>0.42426658163265307</v>
      </c>
      <c r="Q3217" s="16">
        <v>729.78800000000001</v>
      </c>
    </row>
    <row r="3218" spans="1:17" x14ac:dyDescent="0.2">
      <c r="A3218" s="39">
        <f t="shared" si="153"/>
        <v>45263</v>
      </c>
      <c r="B3218" s="16">
        <v>0</v>
      </c>
      <c r="C3218" s="16">
        <v>85.021000000000001</v>
      </c>
      <c r="D3218" s="16">
        <v>25.655999999999999</v>
      </c>
      <c r="E3218" s="16">
        <v>23.72</v>
      </c>
      <c r="F3218" s="16">
        <v>29.65</v>
      </c>
      <c r="G3218" s="16">
        <v>3.125</v>
      </c>
      <c r="H3218" s="16">
        <v>8.2899999999999991</v>
      </c>
      <c r="I3218" s="16">
        <v>356.08600000000001</v>
      </c>
      <c r="J3218" s="16">
        <v>4.3810000000000002</v>
      </c>
      <c r="K3218" s="16">
        <v>18.934999999999999</v>
      </c>
      <c r="L3218" s="16">
        <v>21.573</v>
      </c>
      <c r="M3218" s="120">
        <v>36.284211172042333</v>
      </c>
      <c r="N3218" s="38">
        <f t="shared" si="151"/>
        <v>1.9162509200972979</v>
      </c>
      <c r="O3218" s="16">
        <v>6.4960000000000004</v>
      </c>
      <c r="P3218" s="124">
        <f t="shared" si="152"/>
        <v>0.34306839186691318</v>
      </c>
      <c r="Q3218" s="16">
        <v>729.72900000000004</v>
      </c>
    </row>
    <row r="3219" spans="1:17" x14ac:dyDescent="0.2">
      <c r="A3219" s="39">
        <f t="shared" si="153"/>
        <v>45264</v>
      </c>
      <c r="B3219" s="16">
        <v>0</v>
      </c>
      <c r="C3219" s="16">
        <v>83.070999999999998</v>
      </c>
      <c r="D3219" s="16">
        <v>25.956</v>
      </c>
      <c r="E3219" s="16">
        <v>23.65</v>
      </c>
      <c r="F3219" s="16">
        <v>30.94</v>
      </c>
      <c r="G3219" s="16">
        <v>2.8380000000000001</v>
      </c>
      <c r="H3219" s="16">
        <v>7.49</v>
      </c>
      <c r="I3219" s="16">
        <v>10.83</v>
      </c>
      <c r="J3219" s="16">
        <v>4.6239999999999997</v>
      </c>
      <c r="K3219" s="16">
        <v>19.225999999999999</v>
      </c>
      <c r="L3219" s="16">
        <v>21.541</v>
      </c>
      <c r="M3219" s="120">
        <v>36.682342512184562</v>
      </c>
      <c r="N3219" s="38">
        <f t="shared" si="151"/>
        <v>1.9079549834694978</v>
      </c>
      <c r="O3219" s="16">
        <v>7.9569999999999999</v>
      </c>
      <c r="P3219" s="124">
        <f t="shared" si="152"/>
        <v>0.41386663892645376</v>
      </c>
      <c r="Q3219" s="16">
        <v>729.47500000000002</v>
      </c>
    </row>
    <row r="3220" spans="1:17" x14ac:dyDescent="0.2">
      <c r="A3220" s="39">
        <f t="shared" si="153"/>
        <v>45265</v>
      </c>
      <c r="B3220" s="16">
        <v>0</v>
      </c>
      <c r="C3220" s="16">
        <v>84.242000000000004</v>
      </c>
      <c r="D3220" s="16">
        <v>26.151</v>
      </c>
      <c r="E3220" s="16">
        <v>23.95</v>
      </c>
      <c r="F3220" s="16">
        <v>30.53</v>
      </c>
      <c r="G3220" s="16">
        <v>3.1190000000000002</v>
      </c>
      <c r="H3220" s="16">
        <v>9.19</v>
      </c>
      <c r="I3220" s="16">
        <v>17.666</v>
      </c>
      <c r="J3220" s="16">
        <v>4.9290000000000003</v>
      </c>
      <c r="K3220" s="16">
        <v>20.597000000000001</v>
      </c>
      <c r="L3220" s="16">
        <v>21.486000000000001</v>
      </c>
      <c r="M3220" s="120">
        <v>39.362212255498711</v>
      </c>
      <c r="N3220" s="38">
        <f t="shared" si="151"/>
        <v>1.9110653131766135</v>
      </c>
      <c r="O3220" s="16">
        <v>9.1920000000000002</v>
      </c>
      <c r="P3220" s="124">
        <f t="shared" si="152"/>
        <v>0.44627858425984362</v>
      </c>
      <c r="Q3220" s="16">
        <v>729.66300000000001</v>
      </c>
    </row>
    <row r="3221" spans="1:17" x14ac:dyDescent="0.2">
      <c r="A3221" s="39">
        <f t="shared" si="153"/>
        <v>45266</v>
      </c>
      <c r="B3221" s="16">
        <v>0</v>
      </c>
      <c r="C3221" s="16">
        <v>82.599000000000004</v>
      </c>
      <c r="D3221" s="16">
        <v>26.044</v>
      </c>
      <c r="E3221" s="16">
        <v>24.07</v>
      </c>
      <c r="F3221" s="16">
        <v>30.16</v>
      </c>
      <c r="G3221" s="16">
        <v>3.3450000000000002</v>
      </c>
      <c r="H3221" s="16">
        <v>8.86</v>
      </c>
      <c r="I3221" s="16">
        <v>27.113</v>
      </c>
      <c r="J3221" s="16">
        <v>4.66</v>
      </c>
      <c r="K3221" s="16">
        <v>19.228000000000002</v>
      </c>
      <c r="L3221" s="16">
        <v>21.472999999999999</v>
      </c>
      <c r="M3221" s="120">
        <v>36.892640186209341</v>
      </c>
      <c r="N3221" s="38">
        <f t="shared" si="151"/>
        <v>1.9186935815586301</v>
      </c>
      <c r="O3221" s="16">
        <v>8.0239999999999991</v>
      </c>
      <c r="P3221" s="124">
        <f t="shared" si="152"/>
        <v>0.41730809236530053</v>
      </c>
      <c r="Q3221" s="16">
        <v>729.85799999999995</v>
      </c>
    </row>
    <row r="3222" spans="1:17" x14ac:dyDescent="0.2">
      <c r="A3222" s="39">
        <f t="shared" si="153"/>
        <v>45267</v>
      </c>
      <c r="B3222" s="16">
        <v>0</v>
      </c>
      <c r="C3222" s="16">
        <v>79.677000000000007</v>
      </c>
      <c r="D3222" s="16">
        <v>25.904</v>
      </c>
      <c r="E3222" s="16">
        <v>23.72</v>
      </c>
      <c r="F3222" s="16">
        <v>30.08</v>
      </c>
      <c r="G3222" s="16">
        <v>3.6120000000000001</v>
      </c>
      <c r="H3222" s="16">
        <v>10.37</v>
      </c>
      <c r="I3222" s="16">
        <v>32.112000000000002</v>
      </c>
      <c r="J3222" s="16">
        <v>5.27</v>
      </c>
      <c r="K3222" s="16">
        <v>21.439</v>
      </c>
      <c r="L3222" s="16">
        <v>21.541</v>
      </c>
      <c r="M3222" s="120">
        <v>41.112936071753495</v>
      </c>
      <c r="N3222" s="38">
        <f t="shared" si="151"/>
        <v>1.9176704170788514</v>
      </c>
      <c r="O3222" s="16">
        <v>9.9190000000000005</v>
      </c>
      <c r="P3222" s="124">
        <f t="shared" si="152"/>
        <v>0.46266150473436263</v>
      </c>
      <c r="Q3222" s="16">
        <v>730.18299999999999</v>
      </c>
    </row>
    <row r="3223" spans="1:17" x14ac:dyDescent="0.2">
      <c r="A3223" s="39">
        <f t="shared" si="153"/>
        <v>45268</v>
      </c>
      <c r="B3223" s="16">
        <v>0</v>
      </c>
      <c r="C3223" s="16">
        <v>83.808999999999997</v>
      </c>
      <c r="D3223" s="16">
        <v>26.28</v>
      </c>
      <c r="E3223" s="16">
        <v>23.97</v>
      </c>
      <c r="F3223" s="16">
        <v>30.36</v>
      </c>
      <c r="G3223" s="16">
        <v>2.9620000000000002</v>
      </c>
      <c r="H3223" s="16">
        <v>10.19</v>
      </c>
      <c r="I3223" s="16">
        <v>32.082000000000001</v>
      </c>
      <c r="J3223" s="16">
        <v>4.7770000000000001</v>
      </c>
      <c r="K3223" s="16">
        <v>20.773</v>
      </c>
      <c r="L3223" s="16">
        <v>21.391999999999999</v>
      </c>
      <c r="M3223" s="120">
        <v>40.094452513247283</v>
      </c>
      <c r="N3223" s="38">
        <f t="shared" si="151"/>
        <v>1.930123357880291</v>
      </c>
      <c r="O3223" s="16">
        <v>9.1630000000000003</v>
      </c>
      <c r="P3223" s="124">
        <f t="shared" si="152"/>
        <v>0.44110142974052857</v>
      </c>
      <c r="Q3223" s="16">
        <v>729.23299999999995</v>
      </c>
    </row>
    <row r="3224" spans="1:17" x14ac:dyDescent="0.2">
      <c r="A3224" s="39">
        <f t="shared" si="153"/>
        <v>45269</v>
      </c>
      <c r="B3224" s="16">
        <v>0</v>
      </c>
      <c r="C3224" s="16">
        <v>85.777000000000001</v>
      </c>
      <c r="D3224" s="16">
        <v>26.45</v>
      </c>
      <c r="E3224" s="16">
        <v>24.44</v>
      </c>
      <c r="F3224" s="16">
        <v>30.7</v>
      </c>
      <c r="G3224" s="16">
        <v>2.5339999999999998</v>
      </c>
      <c r="H3224" s="16">
        <v>7.61</v>
      </c>
      <c r="I3224" s="16">
        <v>32.969000000000001</v>
      </c>
      <c r="J3224" s="16">
        <v>4.0140000000000002</v>
      </c>
      <c r="K3224" s="16">
        <v>17.556000000000001</v>
      </c>
      <c r="L3224" s="16">
        <v>21.283000000000001</v>
      </c>
      <c r="M3224" s="120">
        <v>34.170693628084159</v>
      </c>
      <c r="N3224" s="38">
        <f t="shared" si="151"/>
        <v>1.9463826400139073</v>
      </c>
      <c r="O3224" s="16">
        <v>8.3789999999999996</v>
      </c>
      <c r="P3224" s="124">
        <f t="shared" si="152"/>
        <v>0.47727272727272724</v>
      </c>
      <c r="Q3224" s="16">
        <v>728.91300000000001</v>
      </c>
    </row>
    <row r="3225" spans="1:17" x14ac:dyDescent="0.2">
      <c r="A3225" s="39">
        <f t="shared" si="153"/>
        <v>45270</v>
      </c>
      <c r="B3225" s="16">
        <v>0</v>
      </c>
      <c r="C3225" s="16">
        <v>87.272000000000006</v>
      </c>
      <c r="D3225" s="16">
        <v>26.468</v>
      </c>
      <c r="E3225" s="16">
        <v>24.46</v>
      </c>
      <c r="F3225" s="16">
        <v>30.53</v>
      </c>
      <c r="G3225" s="16">
        <v>2.6019999999999999</v>
      </c>
      <c r="H3225" s="16">
        <v>8.11</v>
      </c>
      <c r="I3225" s="16">
        <v>12.747999999999999</v>
      </c>
      <c r="J3225" s="16">
        <v>3.88</v>
      </c>
      <c r="K3225" s="16">
        <v>16.719000000000001</v>
      </c>
      <c r="L3225" s="16">
        <v>21.254000000000001</v>
      </c>
      <c r="M3225" s="120">
        <v>32.605643477186504</v>
      </c>
      <c r="N3225" s="38">
        <f t="shared" si="151"/>
        <v>1.9502149337392489</v>
      </c>
      <c r="O3225" s="16">
        <v>8.4450000000000003</v>
      </c>
      <c r="P3225" s="124">
        <f t="shared" si="152"/>
        <v>0.50511394222142469</v>
      </c>
      <c r="Q3225" s="16">
        <v>728.11699999999996</v>
      </c>
    </row>
    <row r="3226" spans="1:17" x14ac:dyDescent="0.2">
      <c r="A3226" s="39">
        <f t="shared" si="153"/>
        <v>45271</v>
      </c>
      <c r="B3226" s="16">
        <v>0</v>
      </c>
      <c r="C3226" s="16">
        <v>87.751999999999995</v>
      </c>
      <c r="D3226" s="16">
        <v>26.148</v>
      </c>
      <c r="E3226" s="16">
        <v>24.41</v>
      </c>
      <c r="F3226" s="16">
        <v>29.42</v>
      </c>
      <c r="G3226" s="16">
        <v>2.2909999999999999</v>
      </c>
      <c r="H3226" s="16">
        <v>8.0399999999999991</v>
      </c>
      <c r="I3226" s="16">
        <v>22.123999999999999</v>
      </c>
      <c r="J3226" s="16">
        <v>3.6760000000000002</v>
      </c>
      <c r="K3226" s="16">
        <v>16.678000000000001</v>
      </c>
      <c r="L3226" s="16">
        <v>21.273</v>
      </c>
      <c r="M3226" s="120">
        <v>32.6501394928491</v>
      </c>
      <c r="N3226" s="38">
        <f t="shared" si="151"/>
        <v>1.9576771491095515</v>
      </c>
      <c r="O3226" s="16">
        <v>7.7590000000000003</v>
      </c>
      <c r="P3226" s="124">
        <f t="shared" si="152"/>
        <v>0.46522364791941478</v>
      </c>
      <c r="Q3226" s="16">
        <v>728.10799999999995</v>
      </c>
    </row>
    <row r="3227" spans="1:17" x14ac:dyDescent="0.2">
      <c r="A3227" s="39">
        <f t="shared" si="153"/>
        <v>45272</v>
      </c>
      <c r="B3227" s="16">
        <v>0</v>
      </c>
      <c r="C3227" s="16">
        <v>85.247</v>
      </c>
      <c r="D3227" s="16">
        <v>26.398</v>
      </c>
      <c r="E3227" s="16">
        <v>24.43</v>
      </c>
      <c r="F3227" s="16">
        <v>30.33</v>
      </c>
      <c r="G3227" s="16">
        <v>2.8610000000000002</v>
      </c>
      <c r="H3227" s="16">
        <v>7.64</v>
      </c>
      <c r="I3227" s="16">
        <v>41.936999999999998</v>
      </c>
      <c r="J3227" s="16">
        <v>4.0229999999999997</v>
      </c>
      <c r="K3227" s="16">
        <v>17.36</v>
      </c>
      <c r="L3227" s="16">
        <v>21.263000000000002</v>
      </c>
      <c r="M3227" s="120">
        <v>33.856283917411936</v>
      </c>
      <c r="N3227" s="38">
        <f t="shared" si="151"/>
        <v>1.9502467694361716</v>
      </c>
      <c r="O3227" s="16">
        <v>7.726</v>
      </c>
      <c r="P3227" s="124">
        <f t="shared" si="152"/>
        <v>0.44504608294930875</v>
      </c>
      <c r="Q3227" s="16">
        <v>728.35</v>
      </c>
    </row>
    <row r="3228" spans="1:17" x14ac:dyDescent="0.2">
      <c r="A3228" s="39">
        <f t="shared" si="153"/>
        <v>45273</v>
      </c>
      <c r="B3228" s="16">
        <v>0</v>
      </c>
      <c r="C3228" s="16">
        <v>84.081000000000003</v>
      </c>
      <c r="D3228" s="16">
        <v>26.192</v>
      </c>
      <c r="E3228" s="16">
        <v>24.1</v>
      </c>
      <c r="F3228" s="16">
        <v>29.78</v>
      </c>
      <c r="G3228" s="16">
        <v>3.7650000000000001</v>
      </c>
      <c r="H3228" s="16">
        <v>10.86</v>
      </c>
      <c r="I3228" s="16">
        <v>36.503999999999998</v>
      </c>
      <c r="J3228" s="16">
        <v>5.0449999999999999</v>
      </c>
      <c r="K3228" s="16">
        <v>21.553000000000001</v>
      </c>
      <c r="L3228" s="16">
        <v>21.286999999999999</v>
      </c>
      <c r="M3228" s="120">
        <v>41.607921845988486</v>
      </c>
      <c r="N3228" s="38">
        <f t="shared" si="151"/>
        <v>1.9304932884511894</v>
      </c>
      <c r="O3228" s="16">
        <v>9.3559999999999999</v>
      </c>
      <c r="P3228" s="124">
        <f t="shared" si="152"/>
        <v>0.4340927017120586</v>
      </c>
      <c r="Q3228" s="16">
        <v>728.31299999999999</v>
      </c>
    </row>
    <row r="3229" spans="1:17" x14ac:dyDescent="0.2">
      <c r="A3229" s="39">
        <f t="shared" si="153"/>
        <v>45274</v>
      </c>
      <c r="B3229" s="16">
        <v>0</v>
      </c>
      <c r="C3229" s="16">
        <v>82.658000000000001</v>
      </c>
      <c r="D3229" s="16">
        <v>25.922000000000001</v>
      </c>
      <c r="E3229" s="16">
        <v>23.66</v>
      </c>
      <c r="F3229" s="16">
        <v>29.64</v>
      </c>
      <c r="G3229" s="16">
        <v>3.601</v>
      </c>
      <c r="H3229" s="16">
        <v>11.23</v>
      </c>
      <c r="I3229" s="16">
        <v>35.695</v>
      </c>
      <c r="J3229" s="16">
        <v>5.0179999999999998</v>
      </c>
      <c r="K3229" s="16">
        <v>21.324000000000002</v>
      </c>
      <c r="L3229" s="16">
        <v>21.335999999999999</v>
      </c>
      <c r="M3229" s="120">
        <v>40.977806424187854</v>
      </c>
      <c r="N3229" s="38">
        <f t="shared" si="151"/>
        <v>1.9216754091252979</v>
      </c>
      <c r="O3229" s="16">
        <v>9.0299999999999994</v>
      </c>
      <c r="P3229" s="124">
        <f t="shared" si="152"/>
        <v>0.42346651660101287</v>
      </c>
      <c r="Q3229" s="16">
        <v>728.17899999999997</v>
      </c>
    </row>
    <row r="3230" spans="1:17" x14ac:dyDescent="0.2">
      <c r="A3230" s="39">
        <f t="shared" si="153"/>
        <v>45275</v>
      </c>
      <c r="B3230" s="16">
        <v>0</v>
      </c>
      <c r="C3230" s="16">
        <v>82.972999999999999</v>
      </c>
      <c r="D3230" s="16">
        <v>25.844999999999999</v>
      </c>
      <c r="E3230" s="16">
        <v>23.45</v>
      </c>
      <c r="F3230" s="16">
        <v>29.88</v>
      </c>
      <c r="G3230" s="16">
        <v>3.2210000000000001</v>
      </c>
      <c r="H3230" s="16">
        <v>9.0399999999999991</v>
      </c>
      <c r="I3230" s="16">
        <v>32.639000000000003</v>
      </c>
      <c r="J3230" s="16">
        <v>4.9249999999999998</v>
      </c>
      <c r="K3230" s="16">
        <v>21.265000000000001</v>
      </c>
      <c r="L3230" s="16">
        <v>21.311</v>
      </c>
      <c r="M3230" s="120">
        <v>40.937112009863426</v>
      </c>
      <c r="N3230" s="38">
        <f t="shared" si="151"/>
        <v>1.9250934403885929</v>
      </c>
      <c r="O3230" s="16">
        <v>8.5739999999999998</v>
      </c>
      <c r="P3230" s="124">
        <f t="shared" si="152"/>
        <v>0.40319774276980952</v>
      </c>
      <c r="Q3230" s="16">
        <v>728.36300000000006</v>
      </c>
    </row>
    <row r="3231" spans="1:17" x14ac:dyDescent="0.2">
      <c r="A3231" s="39">
        <f t="shared" si="153"/>
        <v>45276</v>
      </c>
      <c r="B3231" s="16">
        <v>1.397</v>
      </c>
      <c r="C3231" s="16">
        <v>92.906999999999996</v>
      </c>
      <c r="D3231" s="16">
        <v>24.635000000000002</v>
      </c>
      <c r="E3231" s="16">
        <v>22.94</v>
      </c>
      <c r="F3231" s="16">
        <v>27.98</v>
      </c>
      <c r="G3231" s="16">
        <v>2.4420000000000002</v>
      </c>
      <c r="H3231" s="16">
        <v>7.02</v>
      </c>
      <c r="I3231" s="16">
        <v>318.06200000000001</v>
      </c>
      <c r="J3231" s="16">
        <v>2.6760000000000002</v>
      </c>
      <c r="K3231" s="16">
        <v>13.022</v>
      </c>
      <c r="L3231" s="16">
        <v>21.265000000000001</v>
      </c>
      <c r="M3231" s="120">
        <v>25.657007431266617</v>
      </c>
      <c r="N3231" s="38">
        <f t="shared" si="151"/>
        <v>1.9702816334869158</v>
      </c>
      <c r="O3231" s="16">
        <v>7.0880000000000001</v>
      </c>
      <c r="P3231" s="124">
        <f t="shared" si="152"/>
        <v>0.5443096298571648</v>
      </c>
      <c r="Q3231" s="16">
        <v>729.94600000000003</v>
      </c>
    </row>
    <row r="3232" spans="1:17" x14ac:dyDescent="0.2">
      <c r="A3232" s="39">
        <f t="shared" si="153"/>
        <v>45277</v>
      </c>
      <c r="B3232" s="16">
        <v>4.3179999999999996</v>
      </c>
      <c r="C3232" s="16">
        <v>90.012</v>
      </c>
      <c r="D3232" s="16">
        <v>25.210999999999999</v>
      </c>
      <c r="E3232" s="16">
        <v>22.19</v>
      </c>
      <c r="F3232" s="16">
        <v>28.59</v>
      </c>
      <c r="G3232" s="16">
        <v>3.427</v>
      </c>
      <c r="H3232" s="16">
        <v>9.8800000000000008</v>
      </c>
      <c r="I3232" s="16">
        <v>352.94799999999998</v>
      </c>
      <c r="J3232" s="16">
        <v>4.4640000000000004</v>
      </c>
      <c r="K3232" s="16">
        <v>20.83</v>
      </c>
      <c r="L3232" s="16">
        <v>21.286000000000001</v>
      </c>
      <c r="M3232" s="120">
        <v>40.822286369444804</v>
      </c>
      <c r="N3232" s="38">
        <f t="shared" si="151"/>
        <v>1.9597833110631209</v>
      </c>
      <c r="O3232" s="16">
        <v>9.9169999999999998</v>
      </c>
      <c r="P3232" s="124">
        <f t="shared" si="152"/>
        <v>0.47609217474795973</v>
      </c>
      <c r="Q3232" s="16">
        <v>730.23800000000006</v>
      </c>
    </row>
    <row r="3233" spans="1:17" x14ac:dyDescent="0.2">
      <c r="A3233" s="39">
        <f t="shared" si="153"/>
        <v>45278</v>
      </c>
      <c r="B3233" s="16">
        <v>28.448</v>
      </c>
      <c r="C3233" s="16">
        <v>94.301000000000002</v>
      </c>
      <c r="D3233" s="16">
        <v>23.936</v>
      </c>
      <c r="E3233" s="16">
        <v>22.9</v>
      </c>
      <c r="F3233" s="16">
        <v>26.24</v>
      </c>
      <c r="G3233" s="16">
        <v>5.274</v>
      </c>
      <c r="H3233" s="16">
        <v>13.23</v>
      </c>
      <c r="I3233" s="16">
        <v>355.72</v>
      </c>
      <c r="J3233" s="16">
        <v>2.4340000000000002</v>
      </c>
      <c r="K3233" s="16">
        <v>12.396000000000001</v>
      </c>
      <c r="L3233" s="16">
        <v>21.321000000000002</v>
      </c>
      <c r="M3233" s="120">
        <v>24.680427887510618</v>
      </c>
      <c r="N3233" s="38">
        <f t="shared" si="151"/>
        <v>1.9909993455558741</v>
      </c>
      <c r="O3233" s="16">
        <v>7.2460000000000004</v>
      </c>
      <c r="P3233" s="124">
        <f t="shared" si="152"/>
        <v>0.5845434010971281</v>
      </c>
      <c r="Q3233" s="16">
        <v>730.096</v>
      </c>
    </row>
    <row r="3234" spans="1:17" x14ac:dyDescent="0.2">
      <c r="A3234" s="39">
        <f t="shared" si="153"/>
        <v>45279</v>
      </c>
      <c r="B3234" s="16">
        <v>0</v>
      </c>
      <c r="C3234" s="16">
        <v>84.789000000000001</v>
      </c>
      <c r="D3234" s="16">
        <v>24.527999999999999</v>
      </c>
      <c r="E3234" s="16">
        <v>23.04</v>
      </c>
      <c r="F3234" s="16">
        <v>27.26</v>
      </c>
      <c r="G3234" s="16">
        <v>5.4480000000000004</v>
      </c>
      <c r="H3234" s="16">
        <v>13.39</v>
      </c>
      <c r="I3234" s="16">
        <v>1.2869999999999999</v>
      </c>
      <c r="J3234" s="16">
        <v>4.1929999999999996</v>
      </c>
      <c r="K3234" s="16">
        <v>17.969000000000001</v>
      </c>
      <c r="L3234" s="16">
        <v>21.382999999999999</v>
      </c>
      <c r="M3234" s="120">
        <v>34.741711429082422</v>
      </c>
      <c r="N3234" s="38">
        <f t="shared" si="151"/>
        <v>1.9334248666638332</v>
      </c>
      <c r="O3234" s="16">
        <v>8.2530000000000001</v>
      </c>
      <c r="P3234" s="124">
        <f t="shared" si="152"/>
        <v>0.45929100116867938</v>
      </c>
      <c r="Q3234" s="16">
        <v>730.30399999999997</v>
      </c>
    </row>
    <row r="3235" spans="1:17" x14ac:dyDescent="0.2">
      <c r="A3235" s="39">
        <f t="shared" si="153"/>
        <v>45280</v>
      </c>
      <c r="B3235" s="16">
        <v>4.9529999999999994</v>
      </c>
      <c r="C3235" s="16">
        <v>86.355999999999995</v>
      </c>
      <c r="D3235" s="16">
        <v>24.132000000000001</v>
      </c>
      <c r="E3235" s="16">
        <v>22.8</v>
      </c>
      <c r="F3235" s="16">
        <v>26.55</v>
      </c>
      <c r="G3235" s="16">
        <v>5.9649999999999999</v>
      </c>
      <c r="H3235" s="16">
        <v>13.33</v>
      </c>
      <c r="I3235" s="16">
        <v>348.22399999999999</v>
      </c>
      <c r="J3235" s="16">
        <v>4.0519999999999996</v>
      </c>
      <c r="K3235" s="16">
        <v>17.135000000000002</v>
      </c>
      <c r="L3235" s="16">
        <v>21.445</v>
      </c>
      <c r="M3235" s="120">
        <v>33.047061232565547</v>
      </c>
      <c r="N3235" s="38">
        <f t="shared" si="151"/>
        <v>1.9286291936133961</v>
      </c>
      <c r="O3235" s="16">
        <v>9.3130000000000006</v>
      </c>
      <c r="P3235" s="124">
        <f t="shared" si="152"/>
        <v>0.54350744091041725</v>
      </c>
      <c r="Q3235" s="16">
        <v>730.39599999999996</v>
      </c>
    </row>
    <row r="3236" spans="1:17" x14ac:dyDescent="0.2">
      <c r="A3236" s="39">
        <f t="shared" si="153"/>
        <v>45281</v>
      </c>
      <c r="B3236" s="16">
        <v>28.575000000000003</v>
      </c>
      <c r="C3236" s="16">
        <v>96.78</v>
      </c>
      <c r="D3236" s="16">
        <v>23.471</v>
      </c>
      <c r="E3236" s="16">
        <v>22.62</v>
      </c>
      <c r="F3236" s="16">
        <v>24.58</v>
      </c>
      <c r="G3236" s="16">
        <v>5.0890000000000004</v>
      </c>
      <c r="H3236" s="16">
        <v>14.99</v>
      </c>
      <c r="I3236" s="16">
        <v>338.86200000000002</v>
      </c>
      <c r="J3236" s="16">
        <v>1.3779999999999999</v>
      </c>
      <c r="K3236" s="16">
        <v>6.7759999999999998</v>
      </c>
      <c r="L3236" s="16">
        <v>21.314</v>
      </c>
      <c r="M3236" s="120">
        <v>14.0572849481643</v>
      </c>
      <c r="N3236" s="38">
        <f t="shared" si="151"/>
        <v>2.0745697975449087</v>
      </c>
      <c r="O3236" s="16">
        <v>4.7880000000000003</v>
      </c>
      <c r="P3236" s="124">
        <f t="shared" si="152"/>
        <v>0.70661157024793397</v>
      </c>
      <c r="Q3236" s="16">
        <v>730.06299999999999</v>
      </c>
    </row>
    <row r="3237" spans="1:17" x14ac:dyDescent="0.2">
      <c r="A3237" s="39">
        <f t="shared" si="153"/>
        <v>45282</v>
      </c>
      <c r="B3237" s="16">
        <v>0.254</v>
      </c>
      <c r="C3237" s="16">
        <v>90.194999999999993</v>
      </c>
      <c r="D3237" s="16">
        <v>24.869</v>
      </c>
      <c r="E3237" s="16">
        <v>22.62</v>
      </c>
      <c r="F3237" s="16">
        <v>29.4</v>
      </c>
      <c r="G3237" s="16">
        <v>2.7170000000000001</v>
      </c>
      <c r="H3237" s="16">
        <v>7.84</v>
      </c>
      <c r="I3237" s="16">
        <v>9.4489999999999998</v>
      </c>
      <c r="J3237" s="16">
        <v>3.419</v>
      </c>
      <c r="K3237" s="16">
        <v>15.778</v>
      </c>
      <c r="L3237" s="16">
        <v>21.262</v>
      </c>
      <c r="M3237" s="120">
        <v>30.685662001353023</v>
      </c>
      <c r="N3237" s="38">
        <f t="shared" si="151"/>
        <v>1.944838509402524</v>
      </c>
      <c r="O3237" s="16">
        <v>7.5979999999999999</v>
      </c>
      <c r="P3237" s="124">
        <f t="shared" si="152"/>
        <v>0.48155659779439725</v>
      </c>
      <c r="Q3237" s="16">
        <v>729.86300000000006</v>
      </c>
    </row>
    <row r="3238" spans="1:17" x14ac:dyDescent="0.2">
      <c r="A3238" s="39">
        <f t="shared" si="153"/>
        <v>45283</v>
      </c>
      <c r="B3238" s="16">
        <v>0</v>
      </c>
      <c r="C3238" s="16">
        <v>87.777000000000001</v>
      </c>
      <c r="D3238" s="16">
        <v>25.367000000000001</v>
      </c>
      <c r="E3238" s="16">
        <v>23.17</v>
      </c>
      <c r="F3238" s="16">
        <v>29.51</v>
      </c>
      <c r="G3238" s="16">
        <v>3.45</v>
      </c>
      <c r="H3238" s="16">
        <v>9.5299999999999994</v>
      </c>
      <c r="I3238" s="16">
        <v>358.202</v>
      </c>
      <c r="J3238" s="16">
        <v>4.4219999999999997</v>
      </c>
      <c r="K3238" s="16">
        <v>19.946999999999999</v>
      </c>
      <c r="L3238" s="16">
        <v>21.297000000000001</v>
      </c>
      <c r="M3238" s="120">
        <v>38.286791076950458</v>
      </c>
      <c r="N3238" s="38">
        <f t="shared" si="151"/>
        <v>1.9194260328345345</v>
      </c>
      <c r="O3238" s="16">
        <v>7.7009999999999996</v>
      </c>
      <c r="P3238" s="124">
        <f t="shared" si="152"/>
        <v>0.38607309369830051</v>
      </c>
      <c r="Q3238" s="16">
        <v>730.38800000000003</v>
      </c>
    </row>
    <row r="3239" spans="1:17" x14ac:dyDescent="0.2">
      <c r="A3239" s="39">
        <f t="shared" si="153"/>
        <v>45284</v>
      </c>
      <c r="B3239" s="16">
        <v>0.127</v>
      </c>
      <c r="C3239" s="16">
        <v>89.150999999999996</v>
      </c>
      <c r="D3239" s="16">
        <v>25.423999999999999</v>
      </c>
      <c r="E3239" s="16">
        <v>23.59</v>
      </c>
      <c r="F3239" s="16">
        <v>29.34</v>
      </c>
      <c r="G3239" s="16">
        <v>3.2490000000000001</v>
      </c>
      <c r="H3239" s="16">
        <v>9.2899999999999991</v>
      </c>
      <c r="I3239" s="16">
        <v>355.13</v>
      </c>
      <c r="J3239" s="16">
        <v>3.8159999999999998</v>
      </c>
      <c r="K3239" s="16">
        <v>17.608000000000001</v>
      </c>
      <c r="L3239" s="16">
        <v>21.276</v>
      </c>
      <c r="M3239" s="120">
        <v>34.031935179241181</v>
      </c>
      <c r="N3239" s="38">
        <f t="shared" si="151"/>
        <v>1.9327541560223296</v>
      </c>
      <c r="O3239" s="16">
        <v>7.8949999999999996</v>
      </c>
      <c r="P3239" s="124">
        <f t="shared" si="152"/>
        <v>0.44837573830077232</v>
      </c>
      <c r="Q3239" s="16">
        <v>730.42499999999995</v>
      </c>
    </row>
    <row r="3240" spans="1:17" x14ac:dyDescent="0.2">
      <c r="A3240" s="39">
        <f t="shared" si="153"/>
        <v>45285</v>
      </c>
      <c r="B3240" s="16">
        <v>0.127</v>
      </c>
      <c r="C3240" s="16">
        <v>90.700999999999993</v>
      </c>
      <c r="D3240" s="16">
        <v>25.372</v>
      </c>
      <c r="E3240" s="16">
        <v>23.66</v>
      </c>
      <c r="F3240" s="16">
        <v>28.99</v>
      </c>
      <c r="G3240" s="16">
        <v>3.036</v>
      </c>
      <c r="H3240" s="16">
        <v>8.41</v>
      </c>
      <c r="I3240" s="16">
        <v>341.88200000000001</v>
      </c>
      <c r="J3240" s="16">
        <v>3.7669999999999999</v>
      </c>
      <c r="K3240" s="16">
        <v>17.821999999999999</v>
      </c>
      <c r="L3240" s="16">
        <v>21.265999999999998</v>
      </c>
      <c r="M3240" s="120">
        <v>35.522767704014228</v>
      </c>
      <c r="N3240" s="38">
        <f t="shared" si="151"/>
        <v>1.9931976043100792</v>
      </c>
      <c r="O3240" s="16">
        <v>8.5749999999999993</v>
      </c>
      <c r="P3240" s="124">
        <f t="shared" si="152"/>
        <v>0.48114689709347996</v>
      </c>
      <c r="Q3240" s="16">
        <v>731.22500000000002</v>
      </c>
    </row>
    <row r="3241" spans="1:17" x14ac:dyDescent="0.2">
      <c r="A3241" s="39">
        <f t="shared" si="153"/>
        <v>45286</v>
      </c>
      <c r="B3241" s="16">
        <v>0</v>
      </c>
      <c r="C3241" s="16">
        <v>92.697999999999993</v>
      </c>
      <c r="D3241" s="16">
        <v>25.24</v>
      </c>
      <c r="E3241" s="16">
        <v>23.78</v>
      </c>
      <c r="F3241" s="16">
        <v>29.44</v>
      </c>
      <c r="G3241" s="16">
        <v>2.2530000000000001</v>
      </c>
      <c r="H3241" s="16">
        <v>7</v>
      </c>
      <c r="I3241" s="16">
        <v>355.89600000000002</v>
      </c>
      <c r="J3241" s="16">
        <v>2.5720000000000001</v>
      </c>
      <c r="K3241" s="16">
        <v>11.95</v>
      </c>
      <c r="L3241" s="16">
        <v>21.274000000000001</v>
      </c>
      <c r="M3241" s="120">
        <v>23.743937957866162</v>
      </c>
      <c r="N3241" s="38">
        <f t="shared" si="151"/>
        <v>1.9869404148841978</v>
      </c>
      <c r="O3241" s="16">
        <v>6.4989999999999997</v>
      </c>
      <c r="P3241" s="124">
        <f t="shared" si="152"/>
        <v>0.54384937238493725</v>
      </c>
      <c r="Q3241" s="16">
        <v>731.22500000000002</v>
      </c>
    </row>
    <row r="3242" spans="1:17" x14ac:dyDescent="0.2">
      <c r="A3242" s="39">
        <f t="shared" si="153"/>
        <v>45287</v>
      </c>
      <c r="B3242" s="16">
        <v>7.8739999999999997</v>
      </c>
      <c r="C3242" s="16">
        <v>88.81</v>
      </c>
      <c r="D3242" s="16">
        <v>25.286999999999999</v>
      </c>
      <c r="E3242" s="16">
        <v>23.9</v>
      </c>
      <c r="F3242" s="16">
        <v>28.21</v>
      </c>
      <c r="G3242" s="16">
        <v>1.9359999999999999</v>
      </c>
      <c r="H3242" s="16">
        <v>6.27</v>
      </c>
      <c r="I3242" s="16">
        <v>17.393000000000001</v>
      </c>
      <c r="J3242" s="16">
        <v>2.2789999999999999</v>
      </c>
      <c r="K3242" s="16">
        <v>9.0990000000000002</v>
      </c>
      <c r="L3242" s="16">
        <v>21.295999999999999</v>
      </c>
      <c r="M3242" s="120">
        <v>18.994182685952303</v>
      </c>
      <c r="N3242" s="38">
        <f t="shared" si="151"/>
        <v>2.087502218480306</v>
      </c>
      <c r="O3242" s="16">
        <v>4.4989999999999997</v>
      </c>
      <c r="P3242" s="124">
        <f t="shared" si="152"/>
        <v>0.49444993955379707</v>
      </c>
      <c r="Q3242" s="16">
        <v>731.51300000000003</v>
      </c>
    </row>
    <row r="3243" spans="1:17" x14ac:dyDescent="0.2">
      <c r="A3243" s="39">
        <f t="shared" si="153"/>
        <v>45288</v>
      </c>
      <c r="B3243" s="16">
        <v>0.254</v>
      </c>
      <c r="C3243" s="16">
        <v>93.168000000000006</v>
      </c>
      <c r="D3243" s="16">
        <v>24.942</v>
      </c>
      <c r="E3243" s="16">
        <v>23.14</v>
      </c>
      <c r="F3243" s="16">
        <v>28.96</v>
      </c>
      <c r="G3243" s="16">
        <v>1.9630000000000001</v>
      </c>
      <c r="H3243" s="16">
        <v>7.9</v>
      </c>
      <c r="I3243" s="16">
        <v>328.33800000000002</v>
      </c>
      <c r="J3243" s="16">
        <v>3.2080000000000002</v>
      </c>
      <c r="K3243" s="16">
        <v>15.484999999999999</v>
      </c>
      <c r="L3243" s="16">
        <v>21.303999999999998</v>
      </c>
      <c r="M3243" s="120">
        <v>30.927754886569716</v>
      </c>
      <c r="N3243" s="38">
        <f t="shared" si="151"/>
        <v>1.9972718686838693</v>
      </c>
      <c r="O3243" s="16">
        <v>8.8070000000000004</v>
      </c>
      <c r="P3243" s="124">
        <f t="shared" si="152"/>
        <v>0.56874394575395548</v>
      </c>
      <c r="Q3243" s="16">
        <v>731.55799999999999</v>
      </c>
    </row>
    <row r="3244" spans="1:17" x14ac:dyDescent="0.2">
      <c r="A3244" s="39">
        <f t="shared" si="153"/>
        <v>45289</v>
      </c>
      <c r="B3244" s="16">
        <v>2.6669999999999998</v>
      </c>
      <c r="C3244" s="16">
        <v>92.685000000000002</v>
      </c>
      <c r="D3244" s="16">
        <v>24.324000000000002</v>
      </c>
      <c r="E3244" s="16">
        <v>22.84</v>
      </c>
      <c r="F3244" s="16">
        <v>27.26</v>
      </c>
      <c r="G3244" s="16">
        <v>2.0609999999999999</v>
      </c>
      <c r="H3244" s="16">
        <v>9.66</v>
      </c>
      <c r="I3244" s="16">
        <v>1.722</v>
      </c>
      <c r="J3244" s="16">
        <v>2.0310000000000001</v>
      </c>
      <c r="K3244" s="16">
        <v>9.5289999999999999</v>
      </c>
      <c r="L3244" s="16">
        <v>21.41</v>
      </c>
      <c r="M3244" s="120">
        <v>20.261411932016998</v>
      </c>
      <c r="N3244" s="38">
        <f t="shared" si="151"/>
        <v>2.1262894251250914</v>
      </c>
      <c r="O3244" s="16">
        <v>4.7</v>
      </c>
      <c r="P3244" s="124">
        <f t="shared" si="152"/>
        <v>0.49323118900199392</v>
      </c>
      <c r="Q3244" s="16">
        <v>732.49599999999998</v>
      </c>
    </row>
    <row r="3245" spans="1:17" x14ac:dyDescent="0.2">
      <c r="A3245" s="39">
        <f t="shared" si="153"/>
        <v>45290</v>
      </c>
      <c r="B3245" s="16">
        <v>28.701999999999998</v>
      </c>
      <c r="C3245" s="16">
        <v>88.08</v>
      </c>
      <c r="D3245" s="16">
        <v>24.664999999999999</v>
      </c>
      <c r="E3245" s="16">
        <v>22.46</v>
      </c>
      <c r="F3245" s="16">
        <v>29.63</v>
      </c>
      <c r="G3245" s="16">
        <v>2.8940000000000001</v>
      </c>
      <c r="H3245" s="16">
        <v>9.74</v>
      </c>
      <c r="I3245" s="16">
        <v>8.1560000000000006</v>
      </c>
      <c r="J3245" s="16">
        <v>3.843</v>
      </c>
      <c r="K3245" s="16">
        <v>16.663</v>
      </c>
      <c r="L3245" s="16">
        <v>21.434000000000001</v>
      </c>
      <c r="M3245" s="120">
        <v>32.713470715141689</v>
      </c>
      <c r="N3245" s="38">
        <f t="shared" si="151"/>
        <v>1.9632401557427648</v>
      </c>
      <c r="O3245" s="16">
        <v>9.3819999999999997</v>
      </c>
      <c r="P3245" s="124">
        <f t="shared" si="152"/>
        <v>0.56304386965132325</v>
      </c>
      <c r="Q3245" s="16">
        <v>732.85</v>
      </c>
    </row>
    <row r="3246" spans="1:17" x14ac:dyDescent="0.2">
      <c r="A3246" s="39">
        <f t="shared" si="153"/>
        <v>45291</v>
      </c>
      <c r="B3246" s="16">
        <v>5.8419999999999996</v>
      </c>
      <c r="C3246" s="16">
        <v>91.387</v>
      </c>
      <c r="D3246" s="16">
        <v>24.286999999999999</v>
      </c>
      <c r="E3246" s="16">
        <v>22.54</v>
      </c>
      <c r="F3246" s="16">
        <v>27.57</v>
      </c>
      <c r="G3246" s="16">
        <v>3.9260000000000002</v>
      </c>
      <c r="H3246" s="16">
        <v>10.11</v>
      </c>
      <c r="I3246" s="16">
        <v>349.15100000000001</v>
      </c>
      <c r="J3246" s="16">
        <v>3.5960000000000001</v>
      </c>
      <c r="K3246" s="16">
        <v>16.989000000000001</v>
      </c>
      <c r="L3246" s="16">
        <v>21.448</v>
      </c>
      <c r="M3246" s="120">
        <v>33.08723724670751</v>
      </c>
      <c r="N3246" s="38">
        <f t="shared" si="151"/>
        <v>1.9475682645657488</v>
      </c>
      <c r="O3246" s="16">
        <v>9.2200000000000006</v>
      </c>
      <c r="P3246" s="124">
        <f t="shared" si="152"/>
        <v>0.54270410265465896</v>
      </c>
      <c r="Q3246" s="16">
        <v>733.05399999999997</v>
      </c>
    </row>
  </sheetData>
  <mergeCells count="2">
    <mergeCell ref="D1:F1"/>
    <mergeCell ref="G1:H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68"/>
  <sheetViews>
    <sheetView zoomScale="75" zoomScaleNormal="75" workbookViewId="0">
      <pane ySplit="3" topLeftCell="A4" activePane="bottomLeft" state="frozen"/>
      <selection pane="bottomLeft" activeCell="AG131" sqref="AG131"/>
    </sheetView>
  </sheetViews>
  <sheetFormatPr defaultRowHeight="12.75" x14ac:dyDescent="0.2"/>
  <cols>
    <col min="1" max="1" width="9.140625" style="70"/>
    <col min="2" max="2" width="12" style="74" bestFit="1" customWidth="1"/>
    <col min="3" max="3" width="11.7109375" style="74" bestFit="1" customWidth="1"/>
    <col min="4" max="4" width="5.7109375" style="74" bestFit="1" customWidth="1"/>
    <col min="5" max="5" width="5.28515625" style="74" bestFit="1" customWidth="1"/>
    <col min="6" max="6" width="5.85546875" style="74" bestFit="1" customWidth="1"/>
    <col min="7" max="8" width="7" style="74" bestFit="1" customWidth="1"/>
    <col min="9" max="9" width="15" style="74" bestFit="1" customWidth="1"/>
    <col min="10" max="10" width="12.85546875" style="74" bestFit="1" customWidth="1"/>
    <col min="11" max="11" width="13.7109375" style="74" bestFit="1" customWidth="1"/>
    <col min="12" max="12" width="14" style="74" bestFit="1" customWidth="1"/>
    <col min="13" max="13" width="6.28515625" style="73" customWidth="1"/>
    <col min="14" max="16384" width="9.140625" style="73"/>
  </cols>
  <sheetData>
    <row r="1" spans="1:12" x14ac:dyDescent="0.2">
      <c r="A1" s="70" t="s">
        <v>162</v>
      </c>
      <c r="B1" s="71" t="s">
        <v>164</v>
      </c>
      <c r="C1" s="71" t="s">
        <v>44</v>
      </c>
      <c r="D1" s="160" t="s">
        <v>101</v>
      </c>
      <c r="E1" s="160"/>
      <c r="F1" s="160"/>
      <c r="G1" s="161" t="s">
        <v>102</v>
      </c>
      <c r="H1" s="160"/>
      <c r="I1" s="71" t="s">
        <v>163</v>
      </c>
      <c r="J1" s="159" t="s">
        <v>48</v>
      </c>
      <c r="K1" s="159"/>
      <c r="L1" s="15" t="s">
        <v>96</v>
      </c>
    </row>
    <row r="2" spans="1:12" x14ac:dyDescent="0.2">
      <c r="B2" s="71" t="s">
        <v>27</v>
      </c>
      <c r="C2" s="71" t="s">
        <v>1</v>
      </c>
      <c r="D2" s="71" t="s">
        <v>1</v>
      </c>
      <c r="E2" s="71" t="s">
        <v>87</v>
      </c>
      <c r="F2" s="71" t="s">
        <v>55</v>
      </c>
      <c r="G2" s="72" t="s">
        <v>1</v>
      </c>
      <c r="H2" s="71" t="s">
        <v>55</v>
      </c>
      <c r="I2" s="71" t="s">
        <v>165</v>
      </c>
      <c r="J2" s="15" t="s">
        <v>106</v>
      </c>
      <c r="K2" s="15" t="s">
        <v>103</v>
      </c>
      <c r="L2" s="15" t="s">
        <v>1</v>
      </c>
    </row>
    <row r="3" spans="1:12" x14ac:dyDescent="0.2">
      <c r="B3" s="71" t="s">
        <v>36</v>
      </c>
      <c r="C3" s="72" t="s">
        <v>37</v>
      </c>
      <c r="D3" s="72" t="s">
        <v>38</v>
      </c>
      <c r="E3" s="71" t="s">
        <v>38</v>
      </c>
      <c r="F3" s="71" t="s">
        <v>38</v>
      </c>
      <c r="G3" s="72" t="s">
        <v>97</v>
      </c>
      <c r="H3" s="72" t="s">
        <v>97</v>
      </c>
      <c r="I3" s="71" t="s">
        <v>166</v>
      </c>
      <c r="J3" s="15" t="s">
        <v>35</v>
      </c>
      <c r="K3" s="15" t="s">
        <v>109</v>
      </c>
      <c r="L3" s="15" t="s">
        <v>95</v>
      </c>
    </row>
    <row r="4" spans="1:12" x14ac:dyDescent="0.2">
      <c r="A4" s="70">
        <v>1</v>
      </c>
      <c r="B4" s="16">
        <v>0</v>
      </c>
      <c r="C4" s="74">
        <v>86.16</v>
      </c>
      <c r="D4" s="74">
        <v>25.01</v>
      </c>
      <c r="E4" s="74">
        <v>23.24</v>
      </c>
      <c r="F4" s="74">
        <v>28.57</v>
      </c>
      <c r="G4" s="74">
        <v>4.92</v>
      </c>
      <c r="H4" s="74">
        <v>12.54</v>
      </c>
      <c r="I4" s="74">
        <v>25.13</v>
      </c>
      <c r="J4" s="74">
        <v>18.434999999999999</v>
      </c>
      <c r="K4" s="74">
        <v>41.611550647265823</v>
      </c>
      <c r="L4" s="74">
        <v>729.43</v>
      </c>
    </row>
    <row r="5" spans="1:12" x14ac:dyDescent="0.2">
      <c r="A5" s="70">
        <v>2</v>
      </c>
      <c r="B5" s="16">
        <v>0</v>
      </c>
      <c r="C5" s="74">
        <v>86.74</v>
      </c>
      <c r="D5" s="74">
        <v>24.87</v>
      </c>
      <c r="E5" s="74">
        <v>23.1</v>
      </c>
      <c r="F5" s="74">
        <v>28.98</v>
      </c>
      <c r="G5" s="74">
        <v>4.2300000000000004</v>
      </c>
      <c r="H5" s="74">
        <v>10.119999999999999</v>
      </c>
      <c r="I5" s="74">
        <v>18.16</v>
      </c>
      <c r="J5" s="74">
        <v>17.115000000000002</v>
      </c>
      <c r="K5" s="74">
        <v>38.301565482151048</v>
      </c>
      <c r="L5" s="74">
        <v>729.81</v>
      </c>
    </row>
    <row r="6" spans="1:12" x14ac:dyDescent="0.2">
      <c r="A6" s="70">
        <v>3</v>
      </c>
      <c r="B6" s="16">
        <v>0</v>
      </c>
      <c r="C6" s="74">
        <v>85.57</v>
      </c>
      <c r="D6" s="74">
        <v>24.56</v>
      </c>
      <c r="E6" s="74">
        <v>22.2</v>
      </c>
      <c r="F6" s="74">
        <v>27.97</v>
      </c>
      <c r="G6" s="74">
        <v>3.93</v>
      </c>
      <c r="H6" s="74">
        <v>9.17</v>
      </c>
      <c r="I6" s="74">
        <v>353.22</v>
      </c>
      <c r="J6" s="74">
        <v>16.239999999999998</v>
      </c>
      <c r="K6" s="74">
        <v>36.772284943844298</v>
      </c>
      <c r="L6" s="74">
        <v>729.26</v>
      </c>
    </row>
    <row r="7" spans="1:12" x14ac:dyDescent="0.2">
      <c r="A7" s="70">
        <v>4</v>
      </c>
      <c r="B7" s="16">
        <v>0</v>
      </c>
      <c r="C7" s="74">
        <v>87.97</v>
      </c>
      <c r="D7" s="74">
        <v>24.21</v>
      </c>
      <c r="E7" s="74">
        <v>22.12</v>
      </c>
      <c r="F7" s="74">
        <v>28.26</v>
      </c>
      <c r="G7" s="74">
        <v>4.32</v>
      </c>
      <c r="H7" s="74">
        <v>9.66</v>
      </c>
      <c r="I7" s="74">
        <v>351.03</v>
      </c>
      <c r="J7" s="74">
        <v>18.094999999999999</v>
      </c>
      <c r="K7" s="74">
        <v>40.332830197156227</v>
      </c>
      <c r="L7" s="74">
        <v>729.44</v>
      </c>
    </row>
    <row r="8" spans="1:12" x14ac:dyDescent="0.2">
      <c r="A8" s="70">
        <v>5</v>
      </c>
      <c r="B8" s="16">
        <v>0.26</v>
      </c>
      <c r="C8" s="74">
        <v>82.89</v>
      </c>
      <c r="D8" s="74">
        <v>24.78</v>
      </c>
      <c r="E8" s="74">
        <v>22.6</v>
      </c>
      <c r="F8" s="74">
        <v>29.29</v>
      </c>
      <c r="G8" s="74">
        <v>3.8</v>
      </c>
      <c r="H8" s="74">
        <v>8.6300000000000008</v>
      </c>
      <c r="I8" s="74">
        <v>8.43</v>
      </c>
      <c r="J8" s="74">
        <v>15.475000000000001</v>
      </c>
      <c r="K8" s="74">
        <v>34.362588095631011</v>
      </c>
      <c r="L8" s="74">
        <v>730.19</v>
      </c>
    </row>
    <row r="9" spans="1:12" x14ac:dyDescent="0.2">
      <c r="A9" s="70">
        <v>6</v>
      </c>
      <c r="B9" s="16">
        <v>0.51</v>
      </c>
      <c r="C9" s="74">
        <v>85.04</v>
      </c>
      <c r="D9" s="74">
        <v>24.58</v>
      </c>
      <c r="E9" s="74">
        <v>22.38</v>
      </c>
      <c r="F9" s="74">
        <v>28.6</v>
      </c>
      <c r="G9" s="74">
        <v>3.5</v>
      </c>
      <c r="H9" s="74">
        <v>9.5500000000000007</v>
      </c>
      <c r="I9" s="74">
        <v>7</v>
      </c>
      <c r="J9" s="74">
        <v>14.995000000000001</v>
      </c>
      <c r="K9" s="74">
        <v>33.707243864949838</v>
      </c>
      <c r="L9" s="74">
        <v>730.64</v>
      </c>
    </row>
    <row r="10" spans="1:12" x14ac:dyDescent="0.2">
      <c r="A10" s="70">
        <v>7</v>
      </c>
      <c r="B10" s="16">
        <v>0</v>
      </c>
      <c r="C10" s="74">
        <v>88.9</v>
      </c>
      <c r="D10" s="74">
        <v>24.49</v>
      </c>
      <c r="E10" s="74">
        <v>22.56</v>
      </c>
      <c r="F10" s="74">
        <v>28.4</v>
      </c>
      <c r="G10" s="74">
        <v>4.03</v>
      </c>
      <c r="H10" s="74">
        <v>9.9600000000000009</v>
      </c>
      <c r="I10" s="74">
        <v>351.69</v>
      </c>
      <c r="J10" s="74">
        <v>14.705</v>
      </c>
      <c r="K10" s="74">
        <v>33.032459627425787</v>
      </c>
      <c r="L10" s="74">
        <v>730.82</v>
      </c>
    </row>
    <row r="11" spans="1:12" x14ac:dyDescent="0.2">
      <c r="A11" s="70">
        <v>8</v>
      </c>
      <c r="B11" s="16">
        <v>0</v>
      </c>
      <c r="C11" s="74">
        <v>85.53</v>
      </c>
      <c r="D11" s="74">
        <v>24.71</v>
      </c>
      <c r="E11" s="74">
        <v>22.68</v>
      </c>
      <c r="F11" s="74">
        <v>28.94</v>
      </c>
      <c r="G11" s="74">
        <v>4.4000000000000004</v>
      </c>
      <c r="H11" s="74">
        <v>11.66</v>
      </c>
      <c r="I11" s="74">
        <v>19.2</v>
      </c>
      <c r="J11" s="74">
        <v>15.129999999999999</v>
      </c>
      <c r="K11" s="74">
        <v>33.672251852632655</v>
      </c>
      <c r="L11" s="74">
        <v>730.94</v>
      </c>
    </row>
    <row r="12" spans="1:12" x14ac:dyDescent="0.2">
      <c r="A12" s="70">
        <v>9</v>
      </c>
      <c r="B12" s="16">
        <v>0.89</v>
      </c>
      <c r="C12" s="74">
        <v>80.42</v>
      </c>
      <c r="D12" s="74">
        <v>24.42</v>
      </c>
      <c r="E12" s="74">
        <v>21.94</v>
      </c>
      <c r="F12" s="74">
        <v>28.15</v>
      </c>
      <c r="G12" s="74">
        <v>4.33</v>
      </c>
      <c r="H12" s="74">
        <v>11.63</v>
      </c>
      <c r="I12" s="74">
        <v>17.100000000000001</v>
      </c>
      <c r="J12" s="74">
        <v>15.5</v>
      </c>
      <c r="K12" s="74">
        <v>34.738860228078799</v>
      </c>
      <c r="L12" s="74">
        <v>731.06</v>
      </c>
    </row>
    <row r="13" spans="1:12" x14ac:dyDescent="0.2">
      <c r="A13" s="70">
        <v>10</v>
      </c>
      <c r="B13" s="16">
        <v>0.32</v>
      </c>
      <c r="C13" s="74">
        <v>80.45</v>
      </c>
      <c r="D13" s="74">
        <v>24.02</v>
      </c>
      <c r="E13" s="74">
        <v>21.92</v>
      </c>
      <c r="F13" s="74">
        <v>27.52</v>
      </c>
      <c r="G13" s="74">
        <v>4.66</v>
      </c>
      <c r="H13" s="74">
        <v>12.89</v>
      </c>
      <c r="I13" s="74">
        <v>23.35</v>
      </c>
      <c r="J13" s="74">
        <v>16.84</v>
      </c>
      <c r="K13" s="74">
        <v>38.238925460101761</v>
      </c>
      <c r="L13" s="74">
        <v>730.71</v>
      </c>
    </row>
    <row r="14" spans="1:12" x14ac:dyDescent="0.2">
      <c r="A14" s="70">
        <v>11</v>
      </c>
      <c r="B14" s="16">
        <v>0</v>
      </c>
      <c r="C14" s="74">
        <v>76.709999999999994</v>
      </c>
      <c r="D14" s="74">
        <v>24.13</v>
      </c>
      <c r="E14" s="74">
        <v>21.68</v>
      </c>
      <c r="F14" s="74">
        <v>28.55</v>
      </c>
      <c r="G14" s="74">
        <v>4.5199999999999996</v>
      </c>
      <c r="H14" s="74">
        <v>11.3</v>
      </c>
      <c r="I14" s="74">
        <v>22.33</v>
      </c>
      <c r="J14" s="74">
        <v>18.634999999999998</v>
      </c>
      <c r="K14" s="74">
        <v>41.541134622479383</v>
      </c>
      <c r="L14" s="74">
        <v>730.92</v>
      </c>
    </row>
    <row r="15" spans="1:12" x14ac:dyDescent="0.2">
      <c r="A15" s="70">
        <v>12</v>
      </c>
      <c r="B15" s="16">
        <v>0</v>
      </c>
      <c r="C15" s="74">
        <v>84.78</v>
      </c>
      <c r="D15" s="74">
        <v>23.96</v>
      </c>
      <c r="E15" s="74">
        <v>21.82</v>
      </c>
      <c r="F15" s="74">
        <v>28.04</v>
      </c>
      <c r="G15" s="74">
        <v>4.8899999999999997</v>
      </c>
      <c r="H15" s="74">
        <v>11.88</v>
      </c>
      <c r="I15" s="74">
        <v>17.93</v>
      </c>
      <c r="J15" s="74">
        <v>16.614999999999998</v>
      </c>
      <c r="K15" s="74">
        <v>37.85530932506888</v>
      </c>
      <c r="L15" s="74">
        <v>730.99</v>
      </c>
    </row>
    <row r="16" spans="1:12" x14ac:dyDescent="0.2">
      <c r="A16" s="70">
        <v>13</v>
      </c>
      <c r="B16" s="16">
        <v>1.27</v>
      </c>
      <c r="C16" s="74">
        <v>84.14</v>
      </c>
      <c r="D16" s="74">
        <v>24.26</v>
      </c>
      <c r="E16" s="74">
        <v>22.23</v>
      </c>
      <c r="F16" s="74">
        <v>29.7</v>
      </c>
      <c r="G16" s="74">
        <v>5.32</v>
      </c>
      <c r="H16" s="74">
        <v>12.28</v>
      </c>
      <c r="I16" s="74">
        <v>33.799999999999997</v>
      </c>
      <c r="J16" s="74">
        <v>16.079999999999998</v>
      </c>
      <c r="K16" s="74">
        <v>36.575724874655158</v>
      </c>
      <c r="L16" s="74">
        <v>731.07</v>
      </c>
    </row>
    <row r="17" spans="1:12" x14ac:dyDescent="0.2">
      <c r="A17" s="70">
        <v>14</v>
      </c>
      <c r="B17" s="16">
        <v>0</v>
      </c>
      <c r="C17" s="74">
        <v>77.27</v>
      </c>
      <c r="D17" s="74">
        <v>23.88</v>
      </c>
      <c r="E17" s="74">
        <v>21.78</v>
      </c>
      <c r="F17" s="74">
        <v>27.7</v>
      </c>
      <c r="G17" s="74">
        <v>4.9400000000000004</v>
      </c>
      <c r="H17" s="74">
        <v>11.86</v>
      </c>
      <c r="I17" s="74">
        <v>19.670000000000002</v>
      </c>
      <c r="J17" s="74">
        <v>18.86</v>
      </c>
      <c r="K17" s="74">
        <v>42.841455080192183</v>
      </c>
      <c r="L17" s="74">
        <v>731.15</v>
      </c>
    </row>
    <row r="18" spans="1:12" x14ac:dyDescent="0.2">
      <c r="A18" s="70">
        <v>15</v>
      </c>
      <c r="B18" s="16">
        <v>0</v>
      </c>
      <c r="C18" s="74">
        <v>82.87</v>
      </c>
      <c r="D18" s="74">
        <v>23.67</v>
      </c>
      <c r="E18" s="74">
        <v>21.8</v>
      </c>
      <c r="F18" s="74">
        <v>27.67</v>
      </c>
      <c r="G18" s="74">
        <v>3.83</v>
      </c>
      <c r="H18" s="74">
        <v>10.58</v>
      </c>
      <c r="I18" s="74">
        <v>2.67</v>
      </c>
      <c r="J18" s="74">
        <v>15.99</v>
      </c>
      <c r="K18" s="74">
        <v>36.36102079907932</v>
      </c>
      <c r="L18" s="74">
        <v>730.17</v>
      </c>
    </row>
    <row r="19" spans="1:12" x14ac:dyDescent="0.2">
      <c r="A19" s="70">
        <v>16</v>
      </c>
      <c r="B19" s="16">
        <v>0</v>
      </c>
      <c r="C19" s="74">
        <v>78.95</v>
      </c>
      <c r="D19" s="74">
        <v>24.58</v>
      </c>
      <c r="E19" s="74">
        <v>21.92</v>
      </c>
      <c r="F19" s="74">
        <v>29.75</v>
      </c>
      <c r="G19" s="74">
        <v>3.23</v>
      </c>
      <c r="H19" s="74">
        <v>8.0399999999999991</v>
      </c>
      <c r="I19" s="74">
        <v>24.04</v>
      </c>
      <c r="J19" s="74">
        <v>16.625</v>
      </c>
      <c r="K19" s="74">
        <v>38.250589464207494</v>
      </c>
      <c r="L19" s="74">
        <v>730.08</v>
      </c>
    </row>
    <row r="20" spans="1:12" x14ac:dyDescent="0.2">
      <c r="A20" s="70">
        <v>17</v>
      </c>
      <c r="B20" s="16">
        <v>0</v>
      </c>
      <c r="C20" s="74">
        <v>79.349999999999994</v>
      </c>
      <c r="D20" s="74">
        <v>24.3</v>
      </c>
      <c r="E20" s="74">
        <v>22.07</v>
      </c>
      <c r="F20" s="74">
        <v>28.72</v>
      </c>
      <c r="G20" s="74">
        <v>4.45</v>
      </c>
      <c r="H20" s="74">
        <v>10.66</v>
      </c>
      <c r="I20" s="74">
        <v>23.93</v>
      </c>
      <c r="J20" s="74">
        <v>19.46</v>
      </c>
      <c r="K20" s="74">
        <v>44.736207747145123</v>
      </c>
      <c r="L20" s="74">
        <v>730.59</v>
      </c>
    </row>
    <row r="21" spans="1:12" x14ac:dyDescent="0.2">
      <c r="A21" s="70">
        <v>18</v>
      </c>
      <c r="B21" s="16">
        <v>0</v>
      </c>
      <c r="C21" s="74">
        <v>77.180000000000007</v>
      </c>
      <c r="D21" s="74">
        <v>24.19</v>
      </c>
      <c r="E21" s="74">
        <v>21.93</v>
      </c>
      <c r="F21" s="74">
        <v>28.61</v>
      </c>
      <c r="G21" s="74">
        <v>4.8600000000000003</v>
      </c>
      <c r="H21" s="74">
        <v>11.96</v>
      </c>
      <c r="I21" s="74">
        <v>14.7</v>
      </c>
      <c r="J21" s="74">
        <v>19.265000000000001</v>
      </c>
      <c r="K21" s="74">
        <v>44.168991547485028</v>
      </c>
      <c r="L21" s="74">
        <v>731.29</v>
      </c>
    </row>
    <row r="22" spans="1:12" x14ac:dyDescent="0.2">
      <c r="A22" s="70">
        <v>19</v>
      </c>
      <c r="B22" s="16">
        <v>2.2149999999999999</v>
      </c>
      <c r="C22" s="74">
        <v>79.23</v>
      </c>
      <c r="D22" s="74">
        <v>24.12</v>
      </c>
      <c r="E22" s="74">
        <v>21.57</v>
      </c>
      <c r="F22" s="74">
        <v>28.96</v>
      </c>
      <c r="G22" s="74">
        <v>4.2699999999999996</v>
      </c>
      <c r="H22" s="74">
        <v>11.29</v>
      </c>
      <c r="I22" s="74">
        <v>15.02</v>
      </c>
      <c r="J22" s="74">
        <v>15.635</v>
      </c>
      <c r="K22" s="74">
        <v>35.986044667087718</v>
      </c>
      <c r="L22" s="74">
        <v>731.42</v>
      </c>
    </row>
    <row r="23" spans="1:12" x14ac:dyDescent="0.2">
      <c r="A23" s="70">
        <v>20</v>
      </c>
      <c r="B23" s="16">
        <v>0.25</v>
      </c>
      <c r="C23" s="74">
        <v>81.739999999999995</v>
      </c>
      <c r="D23" s="74">
        <v>24.27</v>
      </c>
      <c r="E23" s="74">
        <v>21.99</v>
      </c>
      <c r="F23" s="74">
        <v>28.75</v>
      </c>
      <c r="G23" s="74">
        <v>4.16</v>
      </c>
      <c r="H23" s="74">
        <v>10.35</v>
      </c>
      <c r="I23" s="74">
        <v>20.94</v>
      </c>
      <c r="J23" s="74">
        <v>15.809999999999999</v>
      </c>
      <c r="K23" s="74">
        <v>35.664636553952064</v>
      </c>
      <c r="L23" s="74">
        <v>731.16</v>
      </c>
    </row>
    <row r="24" spans="1:12" x14ac:dyDescent="0.2">
      <c r="A24" s="70">
        <v>21</v>
      </c>
      <c r="B24" s="16">
        <v>0</v>
      </c>
      <c r="C24" s="74">
        <v>77.650000000000006</v>
      </c>
      <c r="D24" s="74">
        <v>24.53</v>
      </c>
      <c r="E24" s="74">
        <v>21.67</v>
      </c>
      <c r="F24" s="74">
        <v>30</v>
      </c>
      <c r="G24" s="74">
        <v>4.13</v>
      </c>
      <c r="H24" s="74">
        <v>11.25</v>
      </c>
      <c r="I24" s="74">
        <v>34.93</v>
      </c>
      <c r="J24" s="74">
        <v>20.27</v>
      </c>
      <c r="K24" s="74">
        <v>46.057264212156994</v>
      </c>
      <c r="L24" s="74">
        <v>731.45</v>
      </c>
    </row>
    <row r="25" spans="1:12" x14ac:dyDescent="0.2">
      <c r="A25" s="70">
        <v>22</v>
      </c>
      <c r="B25" s="16">
        <v>0</v>
      </c>
      <c r="C25" s="74">
        <v>82.48</v>
      </c>
      <c r="D25" s="74">
        <v>24.11</v>
      </c>
      <c r="E25" s="74">
        <v>21.05</v>
      </c>
      <c r="F25" s="74">
        <v>29.52</v>
      </c>
      <c r="G25" s="74">
        <v>3.69</v>
      </c>
      <c r="H25" s="74">
        <v>9.06</v>
      </c>
      <c r="I25" s="74">
        <v>36.72</v>
      </c>
      <c r="J25" s="74">
        <v>20.204999999999998</v>
      </c>
      <c r="K25" s="74">
        <v>45.916864162736175</v>
      </c>
      <c r="L25" s="74">
        <v>730.86</v>
      </c>
    </row>
    <row r="26" spans="1:12" x14ac:dyDescent="0.2">
      <c r="A26" s="70">
        <v>23</v>
      </c>
      <c r="B26" s="16">
        <v>0.38</v>
      </c>
      <c r="C26" s="74">
        <v>84.16</v>
      </c>
      <c r="D26" s="74">
        <v>24.28</v>
      </c>
      <c r="E26" s="74">
        <v>21.76</v>
      </c>
      <c r="F26" s="74">
        <v>29.63</v>
      </c>
      <c r="G26" s="74">
        <v>3.63</v>
      </c>
      <c r="H26" s="74">
        <v>9.77</v>
      </c>
      <c r="I26" s="74">
        <v>272.92</v>
      </c>
      <c r="J26" s="74">
        <v>15.555</v>
      </c>
      <c r="K26" s="74">
        <v>36.234012754372486</v>
      </c>
      <c r="L26" s="74">
        <v>731.04</v>
      </c>
    </row>
    <row r="27" spans="1:12" x14ac:dyDescent="0.2">
      <c r="A27" s="70">
        <v>24</v>
      </c>
      <c r="B27" s="16">
        <v>1.95</v>
      </c>
      <c r="C27" s="74">
        <v>86.86</v>
      </c>
      <c r="D27" s="74">
        <v>23.56</v>
      </c>
      <c r="E27" s="74">
        <v>21.69</v>
      </c>
      <c r="F27" s="74">
        <v>27.66</v>
      </c>
      <c r="G27" s="74">
        <v>4.78</v>
      </c>
      <c r="H27" s="74">
        <v>12</v>
      </c>
      <c r="I27" s="74">
        <v>8.81</v>
      </c>
      <c r="J27" s="74">
        <v>17.424999999999997</v>
      </c>
      <c r="K27" s="74">
        <v>40.148798132376939</v>
      </c>
      <c r="L27" s="74">
        <v>731.63</v>
      </c>
    </row>
    <row r="28" spans="1:12" x14ac:dyDescent="0.2">
      <c r="A28" s="70">
        <v>25</v>
      </c>
      <c r="B28" s="16">
        <v>6.5000000000000002E-2</v>
      </c>
      <c r="C28" s="74">
        <v>77.52</v>
      </c>
      <c r="D28" s="74">
        <v>23.87</v>
      </c>
      <c r="E28" s="74">
        <v>21.51</v>
      </c>
      <c r="F28" s="74">
        <v>28.68</v>
      </c>
      <c r="G28" s="74">
        <v>4.63</v>
      </c>
      <c r="H28" s="74">
        <v>10.9</v>
      </c>
      <c r="I28" s="74">
        <v>23.35</v>
      </c>
      <c r="J28" s="74">
        <v>16.95</v>
      </c>
      <c r="K28" s="74">
        <v>39.16599778643122</v>
      </c>
      <c r="L28" s="74">
        <v>731.75</v>
      </c>
    </row>
    <row r="29" spans="1:12" x14ac:dyDescent="0.2">
      <c r="A29" s="70">
        <v>26</v>
      </c>
      <c r="B29" s="16">
        <v>2.92</v>
      </c>
      <c r="C29" s="74">
        <v>85.11</v>
      </c>
      <c r="D29" s="74">
        <v>23.66</v>
      </c>
      <c r="E29" s="74">
        <v>21.59</v>
      </c>
      <c r="F29" s="74">
        <v>27.55</v>
      </c>
      <c r="G29" s="74">
        <v>4.42</v>
      </c>
      <c r="H29" s="74">
        <v>10.35</v>
      </c>
      <c r="I29" s="74">
        <v>357.77</v>
      </c>
      <c r="J29" s="74">
        <v>14.435</v>
      </c>
      <c r="K29" s="74">
        <v>34.062347989946488</v>
      </c>
      <c r="L29" s="74">
        <v>731.53</v>
      </c>
    </row>
    <row r="30" spans="1:12" x14ac:dyDescent="0.2">
      <c r="A30" s="70">
        <v>27</v>
      </c>
      <c r="B30" s="16">
        <v>0</v>
      </c>
      <c r="C30" s="74">
        <v>88.75</v>
      </c>
      <c r="D30" s="74">
        <v>23.97</v>
      </c>
      <c r="E30" s="74">
        <v>22.05</v>
      </c>
      <c r="F30" s="74">
        <v>27.92</v>
      </c>
      <c r="G30" s="74">
        <v>4.3099999999999996</v>
      </c>
      <c r="H30" s="74">
        <v>10.65</v>
      </c>
      <c r="I30" s="74">
        <v>350.32</v>
      </c>
      <c r="J30" s="74">
        <v>15.7</v>
      </c>
      <c r="K30" s="74">
        <v>37.329997140158994</v>
      </c>
      <c r="L30" s="74">
        <v>730.79</v>
      </c>
    </row>
    <row r="31" spans="1:12" x14ac:dyDescent="0.2">
      <c r="A31" s="70">
        <v>28</v>
      </c>
      <c r="B31" s="16">
        <v>0</v>
      </c>
      <c r="C31" s="74">
        <v>86.5</v>
      </c>
      <c r="D31" s="74">
        <v>24.08</v>
      </c>
      <c r="E31" s="74">
        <v>22.19</v>
      </c>
      <c r="F31" s="74">
        <v>28.58</v>
      </c>
      <c r="G31" s="74">
        <v>4.3099999999999996</v>
      </c>
      <c r="H31" s="74">
        <v>10.25</v>
      </c>
      <c r="I31" s="74">
        <v>358.23</v>
      </c>
      <c r="J31" s="74">
        <v>15.14</v>
      </c>
      <c r="K31" s="74">
        <v>36.019308678796648</v>
      </c>
      <c r="L31" s="74">
        <v>730.67</v>
      </c>
    </row>
    <row r="32" spans="1:12" x14ac:dyDescent="0.2">
      <c r="A32" s="70">
        <v>29</v>
      </c>
      <c r="B32" s="16">
        <v>0</v>
      </c>
      <c r="C32" s="74">
        <v>86.17</v>
      </c>
      <c r="D32" s="74">
        <v>23.81</v>
      </c>
      <c r="E32" s="74">
        <v>22.06</v>
      </c>
      <c r="F32" s="74">
        <v>27.05</v>
      </c>
      <c r="G32" s="74">
        <v>5.54</v>
      </c>
      <c r="H32" s="74">
        <v>11.95</v>
      </c>
      <c r="I32" s="74">
        <v>353.32</v>
      </c>
      <c r="J32" s="74">
        <v>15.504999999999999</v>
      </c>
      <c r="K32" s="74">
        <v>37.731325281426493</v>
      </c>
      <c r="L32" s="74">
        <v>731.24</v>
      </c>
    </row>
    <row r="33" spans="1:12" x14ac:dyDescent="0.2">
      <c r="A33" s="70">
        <v>30</v>
      </c>
      <c r="B33" s="16">
        <v>0</v>
      </c>
      <c r="C33" s="74">
        <v>82.25</v>
      </c>
      <c r="D33" s="74">
        <v>24.27</v>
      </c>
      <c r="E33" s="74">
        <v>21.91</v>
      </c>
      <c r="F33" s="74">
        <v>28.63</v>
      </c>
      <c r="G33" s="74">
        <v>5.4</v>
      </c>
      <c r="H33" s="74">
        <v>11.76</v>
      </c>
      <c r="I33" s="74">
        <v>1.6</v>
      </c>
      <c r="J33" s="74">
        <v>17.924999999999997</v>
      </c>
      <c r="K33" s="74">
        <v>43.147311187853532</v>
      </c>
      <c r="L33" s="74">
        <v>731.8</v>
      </c>
    </row>
    <row r="34" spans="1:12" x14ac:dyDescent="0.2">
      <c r="A34" s="70">
        <v>31</v>
      </c>
      <c r="B34" s="16">
        <v>2.9249999999999998</v>
      </c>
      <c r="C34" s="74">
        <v>83.66</v>
      </c>
      <c r="D34" s="74">
        <v>24.11</v>
      </c>
      <c r="E34" s="74">
        <v>22.05</v>
      </c>
      <c r="F34" s="74">
        <v>28.13</v>
      </c>
      <c r="G34" s="74">
        <v>4.3</v>
      </c>
      <c r="H34" s="74">
        <v>10</v>
      </c>
      <c r="I34" s="74">
        <v>5.76</v>
      </c>
      <c r="J34" s="74">
        <v>14.71</v>
      </c>
      <c r="K34" s="74">
        <v>34.858092270048481</v>
      </c>
      <c r="L34" s="74">
        <v>731.47</v>
      </c>
    </row>
    <row r="35" spans="1:12" x14ac:dyDescent="0.2">
      <c r="A35" s="70">
        <v>32</v>
      </c>
      <c r="B35" s="16">
        <v>6.5000000000000002E-2</v>
      </c>
      <c r="C35" s="74">
        <v>81.75</v>
      </c>
      <c r="D35" s="74">
        <v>24.17</v>
      </c>
      <c r="E35" s="74">
        <v>21.99</v>
      </c>
      <c r="F35" s="74">
        <v>28.3</v>
      </c>
      <c r="G35" s="74">
        <v>4.6399999999999997</v>
      </c>
      <c r="H35" s="74">
        <v>12.6</v>
      </c>
      <c r="I35" s="74">
        <v>13.93</v>
      </c>
      <c r="J35" s="74">
        <v>16.86</v>
      </c>
      <c r="K35" s="74">
        <v>39.908174047677264</v>
      </c>
      <c r="L35" s="74">
        <v>730.47</v>
      </c>
    </row>
    <row r="36" spans="1:12" x14ac:dyDescent="0.2">
      <c r="A36" s="70">
        <v>33</v>
      </c>
      <c r="B36" s="16">
        <v>0</v>
      </c>
      <c r="C36" s="74">
        <v>81.81</v>
      </c>
      <c r="D36" s="74">
        <v>24.11</v>
      </c>
      <c r="E36" s="74">
        <v>21.71</v>
      </c>
      <c r="F36" s="74">
        <v>28.5</v>
      </c>
      <c r="G36" s="74">
        <v>4.4000000000000004</v>
      </c>
      <c r="H36" s="74">
        <v>10.4</v>
      </c>
      <c r="I36" s="74">
        <v>5.08</v>
      </c>
      <c r="J36" s="74">
        <v>16.23</v>
      </c>
      <c r="K36" s="74">
        <v>38.860141678769864</v>
      </c>
      <c r="L36" s="74">
        <v>730.31</v>
      </c>
    </row>
    <row r="37" spans="1:12" x14ac:dyDescent="0.2">
      <c r="A37" s="70">
        <v>34</v>
      </c>
      <c r="B37" s="16">
        <v>0</v>
      </c>
      <c r="C37" s="74">
        <v>85.69</v>
      </c>
      <c r="D37" s="74">
        <v>24.24</v>
      </c>
      <c r="E37" s="74">
        <v>22</v>
      </c>
      <c r="F37" s="74">
        <v>28.38</v>
      </c>
      <c r="G37" s="74">
        <v>5.23</v>
      </c>
      <c r="H37" s="74">
        <v>10.94</v>
      </c>
      <c r="I37" s="74">
        <v>355.85</v>
      </c>
      <c r="J37" s="74">
        <v>18.28</v>
      </c>
      <c r="K37" s="74">
        <v>44.299887593560435</v>
      </c>
      <c r="L37" s="74">
        <v>730.38</v>
      </c>
    </row>
    <row r="38" spans="1:12" x14ac:dyDescent="0.2">
      <c r="A38" s="70">
        <v>35</v>
      </c>
      <c r="B38" s="16">
        <v>0.13</v>
      </c>
      <c r="C38" s="74">
        <v>84.06</v>
      </c>
      <c r="D38" s="74">
        <v>24.41</v>
      </c>
      <c r="E38" s="74">
        <v>22.51</v>
      </c>
      <c r="F38" s="74">
        <v>29.42</v>
      </c>
      <c r="G38" s="74">
        <v>4.68</v>
      </c>
      <c r="H38" s="74">
        <v>10.77</v>
      </c>
      <c r="I38" s="74">
        <v>6.75</v>
      </c>
      <c r="J38" s="74">
        <v>16.149999999999999</v>
      </c>
      <c r="K38" s="74">
        <v>38.796637656416451</v>
      </c>
      <c r="L38" s="74">
        <v>730.3</v>
      </c>
    </row>
    <row r="39" spans="1:12" x14ac:dyDescent="0.2">
      <c r="A39" s="70">
        <v>36</v>
      </c>
      <c r="B39" s="16">
        <v>0</v>
      </c>
      <c r="C39" s="74">
        <v>80.98</v>
      </c>
      <c r="D39" s="74">
        <v>24.28</v>
      </c>
      <c r="E39" s="74">
        <v>22.22</v>
      </c>
      <c r="F39" s="74">
        <v>28.9</v>
      </c>
      <c r="G39" s="74">
        <v>4.54</v>
      </c>
      <c r="H39" s="74">
        <v>12.04</v>
      </c>
      <c r="I39" s="74">
        <v>7.83</v>
      </c>
      <c r="J39" s="74">
        <v>16.12</v>
      </c>
      <c r="K39" s="74">
        <v>38.551261570044076</v>
      </c>
      <c r="L39" s="74">
        <v>730.45</v>
      </c>
    </row>
    <row r="40" spans="1:12" x14ac:dyDescent="0.2">
      <c r="A40" s="70">
        <v>37</v>
      </c>
      <c r="B40" s="16">
        <v>0</v>
      </c>
      <c r="C40" s="74">
        <v>80.680000000000007</v>
      </c>
      <c r="D40" s="74">
        <v>24.11</v>
      </c>
      <c r="E40" s="74">
        <v>22.01</v>
      </c>
      <c r="F40" s="74">
        <v>28.01</v>
      </c>
      <c r="G40" s="74">
        <v>4.9800000000000004</v>
      </c>
      <c r="H40" s="74">
        <v>12.23</v>
      </c>
      <c r="I40" s="74">
        <v>4.97</v>
      </c>
      <c r="J40" s="74">
        <v>15.525</v>
      </c>
      <c r="K40" s="74">
        <v>37.823773313968204</v>
      </c>
      <c r="L40" s="74">
        <v>730.26</v>
      </c>
    </row>
    <row r="41" spans="1:12" x14ac:dyDescent="0.2">
      <c r="A41" s="70">
        <v>38</v>
      </c>
      <c r="B41" s="16">
        <v>0</v>
      </c>
      <c r="C41" s="74">
        <v>80.16</v>
      </c>
      <c r="D41" s="74">
        <v>24.14</v>
      </c>
      <c r="E41" s="74">
        <v>22.21</v>
      </c>
      <c r="F41" s="74">
        <v>27.6</v>
      </c>
      <c r="G41" s="74">
        <v>5.61</v>
      </c>
      <c r="H41" s="74">
        <v>12.86</v>
      </c>
      <c r="I41" s="74">
        <v>2.13</v>
      </c>
      <c r="J41" s="74">
        <v>17.085000000000001</v>
      </c>
      <c r="K41" s="74">
        <v>42.131246830198883</v>
      </c>
      <c r="L41" s="74">
        <v>730.32</v>
      </c>
    </row>
    <row r="42" spans="1:12" x14ac:dyDescent="0.2">
      <c r="A42" s="70">
        <v>39</v>
      </c>
      <c r="B42" s="16">
        <v>9.4899999999999984</v>
      </c>
      <c r="C42" s="74">
        <v>93.16</v>
      </c>
      <c r="D42" s="74">
        <v>23.79</v>
      </c>
      <c r="E42" s="74">
        <v>22.31</v>
      </c>
      <c r="F42" s="74">
        <v>26.86</v>
      </c>
      <c r="G42" s="74">
        <v>5.45</v>
      </c>
      <c r="H42" s="74">
        <v>12.85</v>
      </c>
      <c r="I42" s="74">
        <v>349.21</v>
      </c>
      <c r="J42" s="74">
        <v>11.9</v>
      </c>
      <c r="K42" s="74">
        <v>29.93804253819097</v>
      </c>
      <c r="L42" s="74">
        <v>730.08</v>
      </c>
    </row>
    <row r="43" spans="1:12" x14ac:dyDescent="0.2">
      <c r="A43" s="70">
        <v>40</v>
      </c>
      <c r="B43" s="16">
        <v>0</v>
      </c>
      <c r="C43" s="74">
        <v>85.4</v>
      </c>
      <c r="D43" s="74">
        <v>24.64</v>
      </c>
      <c r="E43" s="74">
        <v>22.7</v>
      </c>
      <c r="F43" s="74">
        <v>29</v>
      </c>
      <c r="G43" s="74">
        <v>5.29</v>
      </c>
      <c r="H43" s="74">
        <v>11.6</v>
      </c>
      <c r="I43" s="74">
        <v>359.26</v>
      </c>
      <c r="J43" s="74">
        <v>15.22</v>
      </c>
      <c r="K43" s="74">
        <v>37.889437337081937</v>
      </c>
      <c r="L43" s="74">
        <v>731.05</v>
      </c>
    </row>
    <row r="44" spans="1:12" x14ac:dyDescent="0.2">
      <c r="A44" s="70">
        <v>41</v>
      </c>
      <c r="B44" s="16">
        <v>0</v>
      </c>
      <c r="C44" s="74">
        <v>79.78</v>
      </c>
      <c r="D44" s="74">
        <v>24.78</v>
      </c>
      <c r="E44" s="74">
        <v>22.86</v>
      </c>
      <c r="F44" s="74">
        <v>28.51</v>
      </c>
      <c r="G44" s="74">
        <v>6.28</v>
      </c>
      <c r="H44" s="74">
        <v>15.67</v>
      </c>
      <c r="I44" s="74">
        <v>14.14</v>
      </c>
      <c r="J44" s="74">
        <v>17.14</v>
      </c>
      <c r="K44" s="74">
        <v>41.891486745803334</v>
      </c>
      <c r="L44" s="74">
        <v>731.99</v>
      </c>
    </row>
    <row r="45" spans="1:12" x14ac:dyDescent="0.2">
      <c r="A45" s="70">
        <v>42</v>
      </c>
      <c r="B45" s="16">
        <v>1.1399999999999999</v>
      </c>
      <c r="C45" s="74">
        <v>81.459999999999994</v>
      </c>
      <c r="D45" s="74">
        <v>23.99</v>
      </c>
      <c r="E45" s="74">
        <v>22.06</v>
      </c>
      <c r="F45" s="74">
        <v>27.86</v>
      </c>
      <c r="G45" s="74">
        <v>4.95</v>
      </c>
      <c r="H45" s="74">
        <v>13.48</v>
      </c>
      <c r="I45" s="74">
        <v>13.36</v>
      </c>
      <c r="J45" s="74">
        <v>14.865</v>
      </c>
      <c r="K45" s="74">
        <v>35.852556620099925</v>
      </c>
      <c r="L45" s="74">
        <v>731.43</v>
      </c>
    </row>
    <row r="46" spans="1:12" x14ac:dyDescent="0.2">
      <c r="A46" s="70">
        <v>43</v>
      </c>
      <c r="B46" s="16">
        <v>0.13</v>
      </c>
      <c r="C46" s="74">
        <v>82.19</v>
      </c>
      <c r="D46" s="74">
        <v>24.08</v>
      </c>
      <c r="E46" s="74">
        <v>22.06</v>
      </c>
      <c r="F46" s="74">
        <v>28.27</v>
      </c>
      <c r="G46" s="74">
        <v>4.96</v>
      </c>
      <c r="H46" s="74">
        <v>12.15</v>
      </c>
      <c r="I46" s="74">
        <v>21.62</v>
      </c>
      <c r="J46" s="74">
        <v>16.549999999999997</v>
      </c>
      <c r="K46" s="74">
        <v>40.284446180125052</v>
      </c>
      <c r="L46" s="74">
        <v>730.85</v>
      </c>
    </row>
    <row r="47" spans="1:12" x14ac:dyDescent="0.2">
      <c r="A47" s="70">
        <v>44</v>
      </c>
      <c r="B47" s="16">
        <v>1.5899999999999999</v>
      </c>
      <c r="C47" s="74">
        <v>80.16</v>
      </c>
      <c r="D47" s="74">
        <v>24.11</v>
      </c>
      <c r="E47" s="74">
        <v>21.91</v>
      </c>
      <c r="F47" s="74">
        <v>29.03</v>
      </c>
      <c r="G47" s="74">
        <v>4.74</v>
      </c>
      <c r="H47" s="74">
        <v>11.4</v>
      </c>
      <c r="I47" s="74">
        <v>11.86</v>
      </c>
      <c r="J47" s="74">
        <v>15.7</v>
      </c>
      <c r="K47" s="74">
        <v>37.081597052722159</v>
      </c>
      <c r="L47" s="74">
        <v>730.68</v>
      </c>
    </row>
    <row r="48" spans="1:12" x14ac:dyDescent="0.2">
      <c r="A48" s="70">
        <v>45</v>
      </c>
      <c r="B48" s="16">
        <v>1.2449999999999999</v>
      </c>
      <c r="C48" s="74">
        <v>84.96</v>
      </c>
      <c r="D48" s="74">
        <v>23.71</v>
      </c>
      <c r="E48" s="74">
        <v>21.75</v>
      </c>
      <c r="F48" s="74">
        <v>27.75</v>
      </c>
      <c r="G48" s="74">
        <v>4.8600000000000003</v>
      </c>
      <c r="H48" s="74">
        <v>11.81</v>
      </c>
      <c r="I48" s="74">
        <v>9.08</v>
      </c>
      <c r="J48" s="74">
        <v>12.024999999999999</v>
      </c>
      <c r="K48" s="74">
        <v>24.204104519844787</v>
      </c>
      <c r="L48" s="74">
        <v>730.7</v>
      </c>
    </row>
    <row r="49" spans="1:12" x14ac:dyDescent="0.2">
      <c r="A49" s="70">
        <v>46</v>
      </c>
      <c r="B49" s="16">
        <v>1.395</v>
      </c>
      <c r="C49" s="74">
        <v>81.94</v>
      </c>
      <c r="D49" s="74">
        <v>24.32</v>
      </c>
      <c r="E49" s="74">
        <v>21.99</v>
      </c>
      <c r="F49" s="74">
        <v>28.78</v>
      </c>
      <c r="G49" s="74">
        <v>4.4000000000000004</v>
      </c>
      <c r="H49" s="74">
        <v>11.54</v>
      </c>
      <c r="I49" s="74">
        <v>8.17</v>
      </c>
      <c r="J49" s="74">
        <v>17.420000000000002</v>
      </c>
      <c r="K49" s="74">
        <v>32.930939591690731</v>
      </c>
      <c r="L49" s="74">
        <v>730.44</v>
      </c>
    </row>
    <row r="50" spans="1:12" x14ac:dyDescent="0.2">
      <c r="A50" s="70">
        <v>47</v>
      </c>
      <c r="B50" s="16">
        <v>0</v>
      </c>
      <c r="C50" s="74">
        <v>85.69</v>
      </c>
      <c r="D50" s="74">
        <v>24.02</v>
      </c>
      <c r="E50" s="74">
        <v>22.22</v>
      </c>
      <c r="F50" s="74">
        <v>27.99</v>
      </c>
      <c r="G50" s="74">
        <v>4.68</v>
      </c>
      <c r="H50" s="74">
        <v>10.68</v>
      </c>
      <c r="I50" s="74">
        <v>358.01</v>
      </c>
      <c r="J50" s="74">
        <v>15.715</v>
      </c>
      <c r="K50" s="74">
        <v>29.347930330471474</v>
      </c>
      <c r="L50" s="74">
        <v>730.45</v>
      </c>
    </row>
    <row r="51" spans="1:12" x14ac:dyDescent="0.2">
      <c r="A51" s="70">
        <v>48</v>
      </c>
      <c r="B51" s="16">
        <v>0.04</v>
      </c>
      <c r="C51" s="74">
        <v>86.41</v>
      </c>
      <c r="D51" s="74">
        <v>24.26</v>
      </c>
      <c r="E51" s="74">
        <v>22.33</v>
      </c>
      <c r="F51" s="74">
        <v>28.02</v>
      </c>
      <c r="G51" s="74">
        <v>4.9000000000000004</v>
      </c>
      <c r="H51" s="74">
        <v>11.07</v>
      </c>
      <c r="I51" s="74">
        <v>350.37</v>
      </c>
      <c r="J51" s="74">
        <v>18.54</v>
      </c>
      <c r="K51" s="74">
        <v>35.636124543915841</v>
      </c>
      <c r="L51" s="74">
        <v>731.1</v>
      </c>
    </row>
    <row r="52" spans="1:12" x14ac:dyDescent="0.2">
      <c r="A52" s="70">
        <v>49</v>
      </c>
      <c r="B52" s="16">
        <v>0</v>
      </c>
      <c r="C52" s="74">
        <v>84.16</v>
      </c>
      <c r="D52" s="74">
        <v>24.37</v>
      </c>
      <c r="E52" s="74">
        <v>22.33</v>
      </c>
      <c r="F52" s="74">
        <v>29.15</v>
      </c>
      <c r="G52" s="74">
        <v>4.22</v>
      </c>
      <c r="H52" s="74">
        <v>10.93</v>
      </c>
      <c r="I52" s="74">
        <v>1.69</v>
      </c>
      <c r="J52" s="74">
        <v>16.509999999999998</v>
      </c>
      <c r="K52" s="74">
        <v>28.352601980115892</v>
      </c>
      <c r="L52" s="74">
        <v>731.22</v>
      </c>
    </row>
    <row r="53" spans="1:12" x14ac:dyDescent="0.2">
      <c r="A53" s="70">
        <v>50</v>
      </c>
      <c r="B53" s="16">
        <v>0.04</v>
      </c>
      <c r="C53" s="74">
        <v>81.13</v>
      </c>
      <c r="D53" s="74">
        <v>24.1</v>
      </c>
      <c r="E53" s="74">
        <v>22.08</v>
      </c>
      <c r="F53" s="74">
        <v>28.56</v>
      </c>
      <c r="G53" s="74">
        <v>4.96</v>
      </c>
      <c r="H53" s="74">
        <v>12.43</v>
      </c>
      <c r="I53" s="74">
        <v>4.3499999999999996</v>
      </c>
      <c r="J53" s="74">
        <v>18.454999999999998</v>
      </c>
      <c r="K53" s="74">
        <v>34.892652282213604</v>
      </c>
      <c r="L53" s="74">
        <v>731.31</v>
      </c>
    </row>
    <row r="54" spans="1:12" x14ac:dyDescent="0.2">
      <c r="A54" s="70">
        <v>51</v>
      </c>
      <c r="B54" s="16">
        <v>0</v>
      </c>
      <c r="C54" s="74">
        <v>79.56</v>
      </c>
      <c r="D54" s="74">
        <v>24.16</v>
      </c>
      <c r="E54" s="74">
        <v>21.85</v>
      </c>
      <c r="F54" s="74">
        <v>28.69</v>
      </c>
      <c r="G54" s="74">
        <v>4.9800000000000004</v>
      </c>
      <c r="H54" s="74">
        <v>12.38</v>
      </c>
      <c r="I54" s="74">
        <v>2.5099999999999998</v>
      </c>
      <c r="J54" s="74">
        <v>19.015000000000001</v>
      </c>
      <c r="K54" s="74">
        <v>46.092688224626251</v>
      </c>
      <c r="L54" s="74">
        <v>730.89</v>
      </c>
    </row>
    <row r="55" spans="1:12" x14ac:dyDescent="0.2">
      <c r="A55" s="70">
        <v>52</v>
      </c>
      <c r="B55" s="16">
        <v>0</v>
      </c>
      <c r="C55" s="74">
        <v>77.81</v>
      </c>
      <c r="D55" s="74">
        <v>24.4</v>
      </c>
      <c r="E55" s="74">
        <v>21.81</v>
      </c>
      <c r="F55" s="74">
        <v>29.45</v>
      </c>
      <c r="G55" s="74">
        <v>4.07</v>
      </c>
      <c r="H55" s="74">
        <v>11.23</v>
      </c>
      <c r="I55" s="74">
        <v>13.94</v>
      </c>
      <c r="J55" s="74">
        <v>15.799999999999999</v>
      </c>
      <c r="K55" s="74">
        <v>42.943839116231366</v>
      </c>
      <c r="L55" s="74">
        <v>730.69</v>
      </c>
    </row>
    <row r="56" spans="1:12" x14ac:dyDescent="0.2">
      <c r="A56" s="70">
        <v>53</v>
      </c>
      <c r="B56" s="16">
        <v>0</v>
      </c>
      <c r="C56" s="74">
        <v>82.89</v>
      </c>
      <c r="D56" s="74">
        <v>24.28</v>
      </c>
      <c r="E56" s="74">
        <v>21.81</v>
      </c>
      <c r="F56" s="74">
        <v>28.95</v>
      </c>
      <c r="G56" s="74">
        <v>4.2</v>
      </c>
      <c r="H56" s="74">
        <v>10.17</v>
      </c>
      <c r="I56" s="74">
        <v>1.51</v>
      </c>
      <c r="J56" s="74">
        <v>15.73</v>
      </c>
      <c r="K56" s="74">
        <v>43.015983141626066</v>
      </c>
      <c r="L56" s="74">
        <v>729.95</v>
      </c>
    </row>
    <row r="57" spans="1:12" x14ac:dyDescent="0.2">
      <c r="A57" s="70">
        <v>54</v>
      </c>
      <c r="B57" s="16">
        <v>0</v>
      </c>
      <c r="C57" s="74">
        <v>81.75</v>
      </c>
      <c r="D57" s="74">
        <v>24.51</v>
      </c>
      <c r="E57" s="74">
        <v>21.73</v>
      </c>
      <c r="F57" s="74">
        <v>30.34</v>
      </c>
      <c r="G57" s="74">
        <v>3.78</v>
      </c>
      <c r="H57" s="74">
        <v>9.07</v>
      </c>
      <c r="I57" s="74">
        <v>29.58</v>
      </c>
      <c r="J57" s="74">
        <v>13.625</v>
      </c>
      <c r="K57" s="74">
        <v>38.571997577343147</v>
      </c>
      <c r="L57" s="74">
        <v>730.01</v>
      </c>
    </row>
    <row r="58" spans="1:12" x14ac:dyDescent="0.2">
      <c r="A58" s="70">
        <v>55</v>
      </c>
      <c r="B58" s="16">
        <v>0</v>
      </c>
      <c r="C58" s="74">
        <v>84.28</v>
      </c>
      <c r="D58" s="74">
        <v>24.41</v>
      </c>
      <c r="E58" s="74">
        <v>21.65</v>
      </c>
      <c r="F58" s="74">
        <v>29.28</v>
      </c>
      <c r="G58" s="74">
        <v>4</v>
      </c>
      <c r="H58" s="74">
        <v>8.77</v>
      </c>
      <c r="I58" s="74">
        <v>20.86</v>
      </c>
      <c r="J58" s="74">
        <v>14.84</v>
      </c>
      <c r="K58" s="74">
        <v>39.218269804830967</v>
      </c>
      <c r="L58" s="74">
        <v>730.26</v>
      </c>
    </row>
    <row r="59" spans="1:12" x14ac:dyDescent="0.2">
      <c r="A59" s="70">
        <v>56</v>
      </c>
      <c r="B59" s="16">
        <v>0</v>
      </c>
      <c r="C59" s="74">
        <v>82.42</v>
      </c>
      <c r="D59" s="74">
        <v>24.51</v>
      </c>
      <c r="E59" s="74">
        <v>21.81</v>
      </c>
      <c r="F59" s="74">
        <v>29.19</v>
      </c>
      <c r="G59" s="74">
        <v>4.79</v>
      </c>
      <c r="H59" s="74">
        <v>11.55</v>
      </c>
      <c r="I59" s="74">
        <v>8.9</v>
      </c>
      <c r="J59" s="74">
        <v>19.835000000000001</v>
      </c>
      <c r="K59" s="74">
        <v>53.53000284256099</v>
      </c>
      <c r="L59" s="74">
        <v>730.74</v>
      </c>
    </row>
    <row r="60" spans="1:12" x14ac:dyDescent="0.2">
      <c r="A60" s="70">
        <v>57</v>
      </c>
      <c r="B60" s="16">
        <v>0</v>
      </c>
      <c r="C60" s="74">
        <v>77.89</v>
      </c>
      <c r="D60" s="74">
        <v>24.69</v>
      </c>
      <c r="E60" s="74">
        <v>21.96</v>
      </c>
      <c r="F60" s="74">
        <v>29.91</v>
      </c>
      <c r="G60" s="74">
        <v>4.43</v>
      </c>
      <c r="H60" s="74">
        <v>11.3</v>
      </c>
      <c r="I60" s="74">
        <v>14.71</v>
      </c>
      <c r="J60" s="74">
        <v>19.350000000000001</v>
      </c>
      <c r="K60" s="74">
        <v>52.321266417085766</v>
      </c>
      <c r="L60" s="74">
        <v>730.96</v>
      </c>
    </row>
    <row r="61" spans="1:12" x14ac:dyDescent="0.2">
      <c r="A61" s="70">
        <v>58</v>
      </c>
      <c r="B61" s="16">
        <v>0</v>
      </c>
      <c r="C61" s="74">
        <v>79.88</v>
      </c>
      <c r="D61" s="74">
        <v>24.43</v>
      </c>
      <c r="E61" s="74">
        <v>22.12</v>
      </c>
      <c r="F61" s="74">
        <v>29.19</v>
      </c>
      <c r="G61" s="74">
        <v>5.03</v>
      </c>
      <c r="H61" s="74">
        <v>12.15</v>
      </c>
      <c r="I61" s="74">
        <v>6.31</v>
      </c>
      <c r="J61" s="74">
        <v>18.865000000000002</v>
      </c>
      <c r="K61" s="74">
        <v>45.51294402055629</v>
      </c>
      <c r="L61" s="74">
        <v>730.91</v>
      </c>
    </row>
    <row r="62" spans="1:12" x14ac:dyDescent="0.2">
      <c r="A62" s="70">
        <v>59</v>
      </c>
      <c r="B62" s="16">
        <v>0.25</v>
      </c>
      <c r="C62" s="74">
        <v>80.25</v>
      </c>
      <c r="D62" s="74">
        <v>24.63</v>
      </c>
      <c r="E62" s="74">
        <v>21.8</v>
      </c>
      <c r="F62" s="74">
        <v>29.79</v>
      </c>
      <c r="G62" s="74">
        <v>4.62</v>
      </c>
      <c r="H62" s="74">
        <v>11.76</v>
      </c>
      <c r="I62" s="74">
        <v>14.48</v>
      </c>
      <c r="J62" s="74">
        <v>18.41</v>
      </c>
      <c r="K62" s="74">
        <v>44.243295573640033</v>
      </c>
      <c r="L62" s="74">
        <v>731.07</v>
      </c>
    </row>
    <row r="63" spans="1:12" x14ac:dyDescent="0.2">
      <c r="A63" s="70">
        <v>60</v>
      </c>
      <c r="B63" s="16">
        <v>0</v>
      </c>
      <c r="C63" s="74">
        <v>84.84</v>
      </c>
      <c r="D63" s="74">
        <v>23.83</v>
      </c>
      <c r="E63" s="74">
        <v>21.7</v>
      </c>
      <c r="F63" s="74">
        <v>27.95</v>
      </c>
      <c r="G63" s="74">
        <v>4.33</v>
      </c>
      <c r="H63" s="74">
        <v>11.76</v>
      </c>
      <c r="I63" s="74">
        <v>9.68</v>
      </c>
      <c r="J63" s="74">
        <v>13.79</v>
      </c>
      <c r="K63" s="74">
        <v>32.363291391878569</v>
      </c>
      <c r="L63" s="74">
        <v>731.06</v>
      </c>
    </row>
    <row r="64" spans="1:12" x14ac:dyDescent="0.2">
      <c r="A64" s="70">
        <v>61</v>
      </c>
      <c r="B64" s="16">
        <v>1</v>
      </c>
      <c r="C64" s="74">
        <v>85.54</v>
      </c>
      <c r="D64" s="74">
        <v>23.92</v>
      </c>
      <c r="E64" s="74">
        <v>21.87</v>
      </c>
      <c r="F64" s="74">
        <v>28.33</v>
      </c>
      <c r="G64" s="74">
        <v>4.66</v>
      </c>
      <c r="H64" s="74">
        <v>12.16</v>
      </c>
      <c r="I64" s="74">
        <v>7.13</v>
      </c>
      <c r="J64" s="74">
        <v>16.204999999999998</v>
      </c>
      <c r="K64" s="74">
        <v>38.289469477893249</v>
      </c>
      <c r="L64" s="74">
        <v>730.95</v>
      </c>
    </row>
    <row r="65" spans="1:12" x14ac:dyDescent="0.2">
      <c r="A65" s="70">
        <v>62</v>
      </c>
      <c r="B65" s="16">
        <v>0.42000000000000004</v>
      </c>
      <c r="C65" s="74">
        <v>81.430000000000007</v>
      </c>
      <c r="D65" s="74">
        <v>24.31</v>
      </c>
      <c r="E65" s="74">
        <v>21.91</v>
      </c>
      <c r="F65" s="74">
        <v>29.68</v>
      </c>
      <c r="G65" s="74">
        <v>4.72</v>
      </c>
      <c r="H65" s="74">
        <v>12.65</v>
      </c>
      <c r="I65" s="74">
        <v>18.87</v>
      </c>
      <c r="J65" s="74">
        <v>18.234999999999999</v>
      </c>
      <c r="K65" s="74">
        <v>43.937439465978692</v>
      </c>
      <c r="L65" s="74">
        <v>730.68</v>
      </c>
    </row>
    <row r="66" spans="1:12" x14ac:dyDescent="0.2">
      <c r="A66" s="70">
        <v>63</v>
      </c>
      <c r="B66" s="16">
        <v>0.08</v>
      </c>
      <c r="C66" s="74">
        <v>81.83</v>
      </c>
      <c r="D66" s="74">
        <v>24.23</v>
      </c>
      <c r="E66" s="74">
        <v>21.73</v>
      </c>
      <c r="F66" s="74">
        <v>29.04</v>
      </c>
      <c r="G66" s="74">
        <v>4.78</v>
      </c>
      <c r="H66" s="74">
        <v>11.47</v>
      </c>
      <c r="I66" s="74">
        <v>3.49</v>
      </c>
      <c r="J66" s="74">
        <v>17.564999999999998</v>
      </c>
      <c r="K66" s="74">
        <v>41.929934759337037</v>
      </c>
      <c r="L66" s="74">
        <v>730.33</v>
      </c>
    </row>
    <row r="67" spans="1:12" x14ac:dyDescent="0.2">
      <c r="A67" s="70">
        <v>64</v>
      </c>
      <c r="B67" s="16">
        <v>0.125</v>
      </c>
      <c r="C67" s="74">
        <v>86.1</v>
      </c>
      <c r="D67" s="74">
        <v>24.23</v>
      </c>
      <c r="E67" s="74">
        <v>22.1</v>
      </c>
      <c r="F67" s="74">
        <v>28.35</v>
      </c>
      <c r="G67" s="74">
        <v>5.25</v>
      </c>
      <c r="H67" s="74">
        <v>12.23</v>
      </c>
      <c r="I67" s="74">
        <v>10.61</v>
      </c>
      <c r="J67" s="74">
        <v>15.914999999999999</v>
      </c>
      <c r="K67" s="74">
        <v>37.95466936004361</v>
      </c>
      <c r="L67" s="74">
        <v>730.11</v>
      </c>
    </row>
    <row r="68" spans="1:12" x14ac:dyDescent="0.2">
      <c r="A68" s="70">
        <v>65</v>
      </c>
      <c r="B68" s="16">
        <v>0</v>
      </c>
      <c r="C68" s="74">
        <v>81.47</v>
      </c>
      <c r="D68" s="74">
        <v>24.63</v>
      </c>
      <c r="E68" s="74">
        <v>22.48</v>
      </c>
      <c r="F68" s="74">
        <v>29.33</v>
      </c>
      <c r="G68" s="74">
        <v>5.07</v>
      </c>
      <c r="H68" s="74">
        <v>13.62</v>
      </c>
      <c r="I68" s="74">
        <v>23.3</v>
      </c>
      <c r="J68" s="74">
        <v>18.024999999999999</v>
      </c>
      <c r="K68" s="74">
        <v>42.386990920220804</v>
      </c>
      <c r="L68" s="74">
        <v>730.41</v>
      </c>
    </row>
    <row r="69" spans="1:12" x14ac:dyDescent="0.2">
      <c r="A69" s="70">
        <v>66</v>
      </c>
      <c r="B69" s="16">
        <v>0</v>
      </c>
      <c r="C69" s="74">
        <v>80.5</v>
      </c>
      <c r="D69" s="74">
        <v>24.55</v>
      </c>
      <c r="E69" s="74">
        <v>22.09</v>
      </c>
      <c r="F69" s="74">
        <v>29.3</v>
      </c>
      <c r="G69" s="74">
        <v>4.62</v>
      </c>
      <c r="H69" s="74">
        <v>12.37</v>
      </c>
      <c r="I69" s="74">
        <v>15.46</v>
      </c>
      <c r="J69" s="74">
        <v>19.05</v>
      </c>
      <c r="K69" s="74">
        <v>45.84299213673323</v>
      </c>
      <c r="L69" s="74">
        <v>731.09</v>
      </c>
    </row>
    <row r="70" spans="1:12" x14ac:dyDescent="0.2">
      <c r="A70" s="70">
        <v>67</v>
      </c>
      <c r="B70" s="16">
        <v>0</v>
      </c>
      <c r="C70" s="74">
        <v>81.73</v>
      </c>
      <c r="D70" s="74">
        <v>24.12</v>
      </c>
      <c r="E70" s="74">
        <v>22.12</v>
      </c>
      <c r="F70" s="74">
        <v>28.31</v>
      </c>
      <c r="G70" s="74">
        <v>5.01</v>
      </c>
      <c r="H70" s="74">
        <v>13.92</v>
      </c>
      <c r="I70" s="74">
        <v>20.96</v>
      </c>
      <c r="J70" s="74">
        <v>17.835000000000001</v>
      </c>
      <c r="K70" s="74">
        <v>42.38396691915635</v>
      </c>
      <c r="L70" s="74">
        <v>730.8</v>
      </c>
    </row>
    <row r="71" spans="1:12" x14ac:dyDescent="0.2">
      <c r="A71" s="70">
        <v>68</v>
      </c>
      <c r="B71" s="16">
        <v>0</v>
      </c>
      <c r="C71" s="74">
        <v>78.86</v>
      </c>
      <c r="D71" s="74">
        <v>24.61</v>
      </c>
      <c r="E71" s="74">
        <v>22.01</v>
      </c>
      <c r="F71" s="74">
        <v>30.05</v>
      </c>
      <c r="G71" s="74">
        <v>4.34</v>
      </c>
      <c r="H71" s="74">
        <v>11.2</v>
      </c>
      <c r="I71" s="74">
        <v>22.73</v>
      </c>
      <c r="J71" s="74">
        <v>16.975000000000001</v>
      </c>
      <c r="K71" s="74">
        <v>40.564382278662563</v>
      </c>
      <c r="L71" s="74">
        <v>730.04</v>
      </c>
    </row>
    <row r="72" spans="1:12" x14ac:dyDescent="0.2">
      <c r="A72" s="70">
        <v>69</v>
      </c>
      <c r="B72" s="16">
        <v>0.25</v>
      </c>
      <c r="C72" s="74">
        <v>84.01</v>
      </c>
      <c r="D72" s="74">
        <v>24.52</v>
      </c>
      <c r="E72" s="74">
        <v>22.12</v>
      </c>
      <c r="F72" s="74">
        <v>29.85</v>
      </c>
      <c r="G72" s="74">
        <v>4.58</v>
      </c>
      <c r="H72" s="74">
        <v>10.66</v>
      </c>
      <c r="I72" s="74">
        <v>359.64</v>
      </c>
      <c r="J72" s="74">
        <v>17.744999999999997</v>
      </c>
      <c r="K72" s="74">
        <v>41.955422768308814</v>
      </c>
      <c r="L72" s="74">
        <v>730.01</v>
      </c>
    </row>
    <row r="73" spans="1:12" x14ac:dyDescent="0.2">
      <c r="A73" s="70">
        <v>70</v>
      </c>
      <c r="B73" s="16">
        <v>0.17</v>
      </c>
      <c r="C73" s="74">
        <v>83.91</v>
      </c>
      <c r="D73" s="74">
        <v>24.91</v>
      </c>
      <c r="E73" s="74">
        <v>22.45</v>
      </c>
      <c r="F73" s="74">
        <v>30.18</v>
      </c>
      <c r="G73" s="74">
        <v>4.22</v>
      </c>
      <c r="H73" s="74">
        <v>10</v>
      </c>
      <c r="I73" s="74">
        <v>1.9</v>
      </c>
      <c r="J73" s="74">
        <v>16.785</v>
      </c>
      <c r="K73" s="74">
        <v>39.39106986565659</v>
      </c>
      <c r="L73" s="74">
        <v>730.46</v>
      </c>
    </row>
    <row r="74" spans="1:12" x14ac:dyDescent="0.2">
      <c r="A74" s="70">
        <v>71</v>
      </c>
      <c r="B74" s="16">
        <v>0.255</v>
      </c>
      <c r="C74" s="74">
        <v>84.62</v>
      </c>
      <c r="D74" s="74">
        <v>24.66</v>
      </c>
      <c r="E74" s="74">
        <v>22.35</v>
      </c>
      <c r="F74" s="74">
        <v>29.08</v>
      </c>
      <c r="G74" s="74">
        <v>4.7300000000000004</v>
      </c>
      <c r="H74" s="74">
        <v>11.03</v>
      </c>
      <c r="I74" s="74">
        <v>12.44</v>
      </c>
      <c r="J74" s="74">
        <v>14.955</v>
      </c>
      <c r="K74" s="74">
        <v>34.991580317036266</v>
      </c>
      <c r="L74" s="74">
        <v>730.63</v>
      </c>
    </row>
    <row r="75" spans="1:12" x14ac:dyDescent="0.2">
      <c r="A75" s="70">
        <v>72</v>
      </c>
      <c r="B75" s="16">
        <v>0.04</v>
      </c>
      <c r="C75" s="74">
        <v>82.22</v>
      </c>
      <c r="D75" s="74">
        <v>24.41</v>
      </c>
      <c r="E75" s="74">
        <v>22.21</v>
      </c>
      <c r="F75" s="74">
        <v>28.87</v>
      </c>
      <c r="G75" s="74">
        <v>4.88</v>
      </c>
      <c r="H75" s="74">
        <v>11.56</v>
      </c>
      <c r="I75" s="74">
        <v>9</v>
      </c>
      <c r="J75" s="74">
        <v>17.399999999999999</v>
      </c>
      <c r="K75" s="74">
        <v>40.833950373550529</v>
      </c>
      <c r="L75" s="74">
        <v>730.39</v>
      </c>
    </row>
    <row r="76" spans="1:12" x14ac:dyDescent="0.2">
      <c r="A76" s="70">
        <v>73</v>
      </c>
      <c r="B76" s="16">
        <v>0.21</v>
      </c>
      <c r="C76" s="74">
        <v>83.04</v>
      </c>
      <c r="D76" s="74">
        <v>24.39</v>
      </c>
      <c r="E76" s="74">
        <v>21.84</v>
      </c>
      <c r="F76" s="74">
        <v>30.09</v>
      </c>
      <c r="G76" s="74">
        <v>4.4400000000000004</v>
      </c>
      <c r="H76" s="74">
        <v>11.08</v>
      </c>
      <c r="I76" s="74">
        <v>359.32</v>
      </c>
      <c r="J76" s="74">
        <v>18.939999999999998</v>
      </c>
      <c r="K76" s="74">
        <v>44.457567649063812</v>
      </c>
      <c r="L76" s="74">
        <v>730.64</v>
      </c>
    </row>
    <row r="77" spans="1:12" x14ac:dyDescent="0.2">
      <c r="A77" s="70">
        <v>74</v>
      </c>
      <c r="B77" s="16">
        <v>0</v>
      </c>
      <c r="C77" s="74">
        <v>78.14</v>
      </c>
      <c r="D77" s="74">
        <v>24.48</v>
      </c>
      <c r="E77" s="74">
        <v>21.92</v>
      </c>
      <c r="F77" s="74">
        <v>29.73</v>
      </c>
      <c r="G77" s="74">
        <v>4.4800000000000004</v>
      </c>
      <c r="H77" s="74">
        <v>10.68</v>
      </c>
      <c r="I77" s="74">
        <v>3.29</v>
      </c>
      <c r="J77" s="74">
        <v>19.46</v>
      </c>
      <c r="K77" s="74">
        <v>45.469744005349888</v>
      </c>
      <c r="L77" s="74">
        <v>731.28</v>
      </c>
    </row>
    <row r="78" spans="1:12" x14ac:dyDescent="0.2">
      <c r="A78" s="70">
        <v>75</v>
      </c>
      <c r="B78" s="16">
        <v>0</v>
      </c>
      <c r="C78" s="74">
        <v>77.55</v>
      </c>
      <c r="D78" s="74">
        <v>24.46</v>
      </c>
      <c r="E78" s="74">
        <v>21.74</v>
      </c>
      <c r="F78" s="74">
        <v>29.82</v>
      </c>
      <c r="G78" s="74">
        <v>4.95</v>
      </c>
      <c r="H78" s="74">
        <v>12.11</v>
      </c>
      <c r="I78" s="74">
        <v>10.82</v>
      </c>
      <c r="J78" s="74">
        <v>20.27</v>
      </c>
      <c r="K78" s="74">
        <v>47.475952711535349</v>
      </c>
      <c r="L78" s="74">
        <v>731.44</v>
      </c>
    </row>
    <row r="79" spans="1:12" x14ac:dyDescent="0.2">
      <c r="A79" s="70">
        <v>76</v>
      </c>
      <c r="B79" s="16">
        <v>0</v>
      </c>
      <c r="C79" s="74">
        <v>82.54</v>
      </c>
      <c r="D79" s="74">
        <v>24.19</v>
      </c>
      <c r="E79" s="74">
        <v>21.94</v>
      </c>
      <c r="F79" s="74">
        <v>28.89</v>
      </c>
      <c r="G79" s="74">
        <v>4.8600000000000003</v>
      </c>
      <c r="H79" s="74">
        <v>11.4</v>
      </c>
      <c r="I79" s="74">
        <v>358.62</v>
      </c>
      <c r="J79" s="74">
        <v>17.614999999999998</v>
      </c>
      <c r="K79" s="74">
        <v>41.071550457185758</v>
      </c>
      <c r="L79" s="74">
        <v>731.36</v>
      </c>
    </row>
    <row r="80" spans="1:12" x14ac:dyDescent="0.2">
      <c r="A80" s="70">
        <v>77</v>
      </c>
      <c r="B80" s="16">
        <v>2.625</v>
      </c>
      <c r="C80" s="74">
        <v>83.49</v>
      </c>
      <c r="D80" s="74">
        <v>24.11</v>
      </c>
      <c r="E80" s="74">
        <v>21.87</v>
      </c>
      <c r="F80" s="74">
        <v>28.49</v>
      </c>
      <c r="G80" s="74">
        <v>4.82</v>
      </c>
      <c r="H80" s="74">
        <v>10.88</v>
      </c>
      <c r="I80" s="74">
        <v>3.91</v>
      </c>
      <c r="J80" s="74">
        <v>18.190000000000001</v>
      </c>
      <c r="K80" s="74">
        <v>42.80862306863532</v>
      </c>
      <c r="L80" s="74">
        <v>731.36</v>
      </c>
    </row>
    <row r="81" spans="1:12" x14ac:dyDescent="0.2">
      <c r="A81" s="70">
        <v>78</v>
      </c>
      <c r="B81" s="16">
        <v>0</v>
      </c>
      <c r="C81" s="74">
        <v>82.14</v>
      </c>
      <c r="D81" s="74">
        <v>24.21</v>
      </c>
      <c r="E81" s="74">
        <v>21.84</v>
      </c>
      <c r="F81" s="74">
        <v>28.75</v>
      </c>
      <c r="G81" s="74">
        <v>4.1399999999999997</v>
      </c>
      <c r="H81" s="74">
        <v>10.47</v>
      </c>
      <c r="I81" s="74">
        <v>0.49</v>
      </c>
      <c r="J81" s="74">
        <v>16.655000000000001</v>
      </c>
      <c r="K81" s="74">
        <v>38.921053700210905</v>
      </c>
      <c r="L81" s="74">
        <v>731.45</v>
      </c>
    </row>
    <row r="82" spans="1:12" x14ac:dyDescent="0.2">
      <c r="A82" s="70">
        <v>79</v>
      </c>
      <c r="B82" s="16">
        <v>0.42</v>
      </c>
      <c r="C82" s="74">
        <v>86.35</v>
      </c>
      <c r="D82" s="74">
        <v>23.87</v>
      </c>
      <c r="E82" s="74">
        <v>21.62</v>
      </c>
      <c r="F82" s="74">
        <v>28.13</v>
      </c>
      <c r="G82" s="74">
        <v>4.5</v>
      </c>
      <c r="H82" s="74">
        <v>10.3</v>
      </c>
      <c r="I82" s="74">
        <v>356.02</v>
      </c>
      <c r="J82" s="74">
        <v>16.600000000000001</v>
      </c>
      <c r="K82" s="74">
        <v>39.268381822470403</v>
      </c>
      <c r="L82" s="74">
        <v>731.5</v>
      </c>
    </row>
    <row r="83" spans="1:12" x14ac:dyDescent="0.2">
      <c r="A83" s="70">
        <v>80</v>
      </c>
      <c r="B83" s="16">
        <v>0.25</v>
      </c>
      <c r="C83" s="74">
        <v>83.58</v>
      </c>
      <c r="D83" s="74">
        <v>24.54</v>
      </c>
      <c r="E83" s="74">
        <v>22.16</v>
      </c>
      <c r="F83" s="74">
        <v>29.27</v>
      </c>
      <c r="G83" s="74">
        <v>4.24</v>
      </c>
      <c r="H83" s="74">
        <v>10.19</v>
      </c>
      <c r="I83" s="74">
        <v>6.74</v>
      </c>
      <c r="J83" s="74">
        <v>18.484999999999999</v>
      </c>
      <c r="K83" s="74">
        <v>44.31155159766616</v>
      </c>
      <c r="L83" s="74">
        <v>731.51</v>
      </c>
    </row>
    <row r="84" spans="1:12" x14ac:dyDescent="0.2">
      <c r="A84" s="70">
        <v>81</v>
      </c>
      <c r="B84" s="16">
        <v>0</v>
      </c>
      <c r="C84" s="74">
        <v>81.88</v>
      </c>
      <c r="D84" s="74">
        <v>24.38</v>
      </c>
      <c r="E84" s="74">
        <v>22.18</v>
      </c>
      <c r="F84" s="74">
        <v>28.67</v>
      </c>
      <c r="G84" s="74">
        <v>4.68</v>
      </c>
      <c r="H84" s="74">
        <v>10.97</v>
      </c>
      <c r="I84" s="74">
        <v>2.91</v>
      </c>
      <c r="J84" s="74">
        <v>17.579999999999998</v>
      </c>
      <c r="K84" s="74">
        <v>41.918270755231305</v>
      </c>
      <c r="L84" s="74">
        <v>731.65</v>
      </c>
    </row>
    <row r="85" spans="1:12" x14ac:dyDescent="0.2">
      <c r="A85" s="70">
        <v>82</v>
      </c>
      <c r="B85" s="16">
        <v>0</v>
      </c>
      <c r="C85" s="74">
        <v>81.96</v>
      </c>
      <c r="D85" s="74">
        <v>24.34</v>
      </c>
      <c r="E85" s="74">
        <v>22.09</v>
      </c>
      <c r="F85" s="74">
        <v>28.75</v>
      </c>
      <c r="G85" s="74">
        <v>4.6900000000000004</v>
      </c>
      <c r="H85" s="74">
        <v>10.87</v>
      </c>
      <c r="I85" s="74">
        <v>3.03</v>
      </c>
      <c r="J85" s="74">
        <v>16.240000000000002</v>
      </c>
      <c r="K85" s="74">
        <v>38.15295742984101</v>
      </c>
      <c r="L85" s="74">
        <v>732.01</v>
      </c>
    </row>
    <row r="86" spans="1:12" x14ac:dyDescent="0.2">
      <c r="A86" s="70">
        <v>83</v>
      </c>
      <c r="B86" s="16">
        <v>0</v>
      </c>
      <c r="C86" s="74">
        <v>81.540000000000006</v>
      </c>
      <c r="D86" s="74">
        <v>24.41</v>
      </c>
      <c r="E86" s="74">
        <v>22.14</v>
      </c>
      <c r="F86" s="74">
        <v>29.35</v>
      </c>
      <c r="G86" s="74">
        <v>4.55</v>
      </c>
      <c r="H86" s="74">
        <v>10.76</v>
      </c>
      <c r="I86" s="74">
        <v>1.55</v>
      </c>
      <c r="J86" s="74">
        <v>16.240000000000002</v>
      </c>
      <c r="K86" s="74">
        <v>38.120125418284147</v>
      </c>
      <c r="L86" s="74">
        <v>731.92</v>
      </c>
    </row>
    <row r="87" spans="1:12" x14ac:dyDescent="0.2">
      <c r="A87" s="70">
        <v>84</v>
      </c>
      <c r="B87" s="16">
        <v>5.73</v>
      </c>
      <c r="C87" s="74">
        <v>86.7</v>
      </c>
      <c r="D87" s="74">
        <v>24.04</v>
      </c>
      <c r="E87" s="74">
        <v>21.97</v>
      </c>
      <c r="F87" s="74">
        <v>28.03</v>
      </c>
      <c r="G87" s="74">
        <v>4.9000000000000004</v>
      </c>
      <c r="H87" s="74">
        <v>10.66</v>
      </c>
      <c r="I87" s="74">
        <v>355.41</v>
      </c>
      <c r="J87" s="74">
        <v>17.25</v>
      </c>
      <c r="K87" s="74">
        <v>39.275293824903422</v>
      </c>
      <c r="L87" s="74">
        <v>731.27</v>
      </c>
    </row>
    <row r="88" spans="1:12" x14ac:dyDescent="0.2">
      <c r="A88" s="70">
        <v>85</v>
      </c>
      <c r="B88" s="16">
        <v>0.04</v>
      </c>
      <c r="C88" s="74">
        <v>84.61</v>
      </c>
      <c r="D88" s="74">
        <v>24.33</v>
      </c>
      <c r="E88" s="74">
        <v>22.11</v>
      </c>
      <c r="F88" s="74">
        <v>29.38</v>
      </c>
      <c r="G88" s="74">
        <v>4.72</v>
      </c>
      <c r="H88" s="74">
        <v>11.43</v>
      </c>
      <c r="I88" s="74">
        <v>356.95</v>
      </c>
      <c r="J88" s="74">
        <v>16.649999999999999</v>
      </c>
      <c r="K88" s="74">
        <v>38.803549658849477</v>
      </c>
      <c r="L88" s="74">
        <v>730.75</v>
      </c>
    </row>
    <row r="89" spans="1:12" x14ac:dyDescent="0.2">
      <c r="A89" s="70">
        <v>86</v>
      </c>
      <c r="B89" s="16">
        <v>0</v>
      </c>
      <c r="C89" s="74">
        <v>85.72</v>
      </c>
      <c r="D89" s="74">
        <v>24.41</v>
      </c>
      <c r="E89" s="74">
        <v>21.81</v>
      </c>
      <c r="F89" s="74">
        <v>29.08</v>
      </c>
      <c r="G89" s="74">
        <v>4.3099999999999996</v>
      </c>
      <c r="H89" s="74">
        <v>10.64</v>
      </c>
      <c r="I89" s="74">
        <v>355.95</v>
      </c>
      <c r="J89" s="74">
        <v>17.905000000000001</v>
      </c>
      <c r="K89" s="74">
        <v>41.409374576099843</v>
      </c>
      <c r="L89" s="74">
        <v>730.83</v>
      </c>
    </row>
    <row r="90" spans="1:12" x14ac:dyDescent="0.2">
      <c r="A90" s="70">
        <v>87</v>
      </c>
      <c r="B90" s="16">
        <v>0.29000000000000004</v>
      </c>
      <c r="C90" s="74">
        <v>85.11</v>
      </c>
      <c r="D90" s="74">
        <v>24.67</v>
      </c>
      <c r="E90" s="74">
        <v>22.3</v>
      </c>
      <c r="F90" s="74">
        <v>29.08</v>
      </c>
      <c r="G90" s="74">
        <v>4.5199999999999996</v>
      </c>
      <c r="H90" s="74">
        <v>11.11</v>
      </c>
      <c r="I90" s="74">
        <v>357.1</v>
      </c>
      <c r="J90" s="74">
        <v>19.89</v>
      </c>
      <c r="K90" s="74">
        <v>47.13553659170887</v>
      </c>
      <c r="L90" s="74">
        <v>731.58</v>
      </c>
    </row>
    <row r="91" spans="1:12" x14ac:dyDescent="0.2">
      <c r="A91" s="70">
        <v>88</v>
      </c>
      <c r="B91" s="16">
        <v>3.0449999999999999</v>
      </c>
      <c r="C91" s="74">
        <v>83.18</v>
      </c>
      <c r="D91" s="74">
        <v>24.57</v>
      </c>
      <c r="E91" s="74">
        <v>22.06</v>
      </c>
      <c r="F91" s="74">
        <v>29.7</v>
      </c>
      <c r="G91" s="74">
        <v>4.42</v>
      </c>
      <c r="H91" s="74">
        <v>11.26</v>
      </c>
      <c r="I91" s="74">
        <v>4.08</v>
      </c>
      <c r="J91" s="74">
        <v>18.734999999999999</v>
      </c>
      <c r="K91" s="74">
        <v>45.627856061005332</v>
      </c>
      <c r="L91" s="74">
        <v>731.63</v>
      </c>
    </row>
    <row r="92" spans="1:12" x14ac:dyDescent="0.2">
      <c r="A92" s="70">
        <v>89</v>
      </c>
      <c r="B92" s="16">
        <v>0.04</v>
      </c>
      <c r="C92" s="74">
        <v>79.78</v>
      </c>
      <c r="D92" s="74">
        <v>24.83</v>
      </c>
      <c r="E92" s="74">
        <v>22.03</v>
      </c>
      <c r="F92" s="74">
        <v>30.09</v>
      </c>
      <c r="G92" s="74">
        <v>4.2300000000000004</v>
      </c>
      <c r="H92" s="74">
        <v>10.88</v>
      </c>
      <c r="I92" s="74">
        <v>4.97</v>
      </c>
      <c r="J92" s="74">
        <v>20.82</v>
      </c>
      <c r="K92" s="74">
        <v>50.433857752717927</v>
      </c>
      <c r="L92" s="74">
        <v>731.19</v>
      </c>
    </row>
    <row r="93" spans="1:12" x14ac:dyDescent="0.2">
      <c r="A93" s="70">
        <v>90</v>
      </c>
      <c r="B93" s="16">
        <v>0.04</v>
      </c>
      <c r="C93" s="74">
        <v>83.44</v>
      </c>
      <c r="D93" s="74">
        <v>24.59</v>
      </c>
      <c r="E93" s="74">
        <v>21.92</v>
      </c>
      <c r="F93" s="74">
        <v>29.77</v>
      </c>
      <c r="G93" s="74">
        <v>4.12</v>
      </c>
      <c r="H93" s="74">
        <v>11.43</v>
      </c>
      <c r="I93" s="74">
        <v>351.82</v>
      </c>
      <c r="J93" s="74">
        <v>20.164999999999999</v>
      </c>
      <c r="K93" s="74">
        <v>48.340385015815521</v>
      </c>
      <c r="L93" s="74">
        <v>730.98</v>
      </c>
    </row>
    <row r="94" spans="1:12" x14ac:dyDescent="0.2">
      <c r="A94" s="70">
        <v>91</v>
      </c>
      <c r="B94" s="16">
        <v>2.74</v>
      </c>
      <c r="C94" s="74">
        <v>84.9</v>
      </c>
      <c r="D94" s="74">
        <v>24.51</v>
      </c>
      <c r="E94" s="74">
        <v>22.02</v>
      </c>
      <c r="F94" s="74">
        <v>29.96</v>
      </c>
      <c r="G94" s="74">
        <v>3.59</v>
      </c>
      <c r="H94" s="74">
        <v>9.92</v>
      </c>
      <c r="I94" s="74">
        <v>353.35</v>
      </c>
      <c r="J94" s="74">
        <v>19.130000000000003</v>
      </c>
      <c r="K94" s="74">
        <v>44.689983730874268</v>
      </c>
      <c r="L94" s="74">
        <v>731.11</v>
      </c>
    </row>
    <row r="95" spans="1:12" x14ac:dyDescent="0.2">
      <c r="A95" s="70">
        <v>92</v>
      </c>
      <c r="B95" s="16">
        <v>2.19</v>
      </c>
      <c r="C95" s="74">
        <v>86.74</v>
      </c>
      <c r="D95" s="74">
        <v>24.59</v>
      </c>
      <c r="E95" s="74">
        <v>22.33</v>
      </c>
      <c r="F95" s="74">
        <v>29.87</v>
      </c>
      <c r="G95" s="74">
        <v>3.27</v>
      </c>
      <c r="H95" s="74">
        <v>9.32</v>
      </c>
      <c r="I95" s="74">
        <v>351.5</v>
      </c>
      <c r="J95" s="74">
        <v>16.175000000000001</v>
      </c>
      <c r="K95" s="74">
        <v>37.942141355633751</v>
      </c>
      <c r="L95" s="74">
        <v>730.87</v>
      </c>
    </row>
    <row r="96" spans="1:12" x14ac:dyDescent="0.2">
      <c r="A96" s="70">
        <v>93</v>
      </c>
      <c r="B96" s="16">
        <v>0.04</v>
      </c>
      <c r="C96" s="74">
        <v>83.7</v>
      </c>
      <c r="D96" s="74">
        <v>25.36</v>
      </c>
      <c r="E96" s="74">
        <v>22.29</v>
      </c>
      <c r="F96" s="74">
        <v>30.92</v>
      </c>
      <c r="G96" s="74">
        <v>3.42</v>
      </c>
      <c r="H96" s="74">
        <v>8.82</v>
      </c>
      <c r="I96" s="74">
        <v>359.82</v>
      </c>
      <c r="J96" s="74">
        <v>18.189999999999998</v>
      </c>
      <c r="K96" s="74">
        <v>42.536030972682902</v>
      </c>
      <c r="L96" s="74">
        <v>730.26</v>
      </c>
    </row>
    <row r="97" spans="1:12" x14ac:dyDescent="0.2">
      <c r="A97" s="70">
        <v>94</v>
      </c>
      <c r="B97" s="16">
        <v>0</v>
      </c>
      <c r="C97" s="74">
        <v>82.73</v>
      </c>
      <c r="D97" s="74">
        <v>25.43</v>
      </c>
      <c r="E97" s="74">
        <v>22.78</v>
      </c>
      <c r="F97" s="74">
        <v>30.33</v>
      </c>
      <c r="G97" s="74">
        <v>3.94</v>
      </c>
      <c r="H97" s="74">
        <v>11.11</v>
      </c>
      <c r="I97" s="74">
        <v>3.49</v>
      </c>
      <c r="J97" s="74">
        <v>17.77</v>
      </c>
      <c r="K97" s="74">
        <v>42.365390912617599</v>
      </c>
      <c r="L97" s="74">
        <v>729.96</v>
      </c>
    </row>
    <row r="98" spans="1:12" x14ac:dyDescent="0.2">
      <c r="A98" s="70">
        <v>95</v>
      </c>
      <c r="B98" s="16">
        <v>0</v>
      </c>
      <c r="C98" s="74">
        <v>78.86</v>
      </c>
      <c r="D98" s="74">
        <v>25.47</v>
      </c>
      <c r="E98" s="74">
        <v>22.71</v>
      </c>
      <c r="F98" s="74">
        <v>30.86</v>
      </c>
      <c r="G98" s="74">
        <v>4.34</v>
      </c>
      <c r="H98" s="74">
        <v>10.83</v>
      </c>
      <c r="I98" s="74">
        <v>6.93</v>
      </c>
      <c r="J98" s="74">
        <v>20.34</v>
      </c>
      <c r="K98" s="74">
        <v>47.331664660745965</v>
      </c>
      <c r="L98" s="74">
        <v>730.31</v>
      </c>
    </row>
    <row r="99" spans="1:12" x14ac:dyDescent="0.2">
      <c r="A99" s="70">
        <v>96</v>
      </c>
      <c r="B99" s="16">
        <v>0</v>
      </c>
      <c r="C99" s="74">
        <v>80.72</v>
      </c>
      <c r="D99" s="74">
        <v>25.16</v>
      </c>
      <c r="E99" s="74">
        <v>22.6</v>
      </c>
      <c r="F99" s="74">
        <v>30.24</v>
      </c>
      <c r="G99" s="74">
        <v>4.93</v>
      </c>
      <c r="H99" s="74">
        <v>12</v>
      </c>
      <c r="I99" s="74">
        <v>0.8</v>
      </c>
      <c r="J99" s="74">
        <v>19.785</v>
      </c>
      <c r="K99" s="74">
        <v>46.464208355401333</v>
      </c>
      <c r="L99" s="74">
        <v>730.62</v>
      </c>
    </row>
    <row r="100" spans="1:12" x14ac:dyDescent="0.2">
      <c r="A100" s="70">
        <v>97</v>
      </c>
      <c r="B100" s="16">
        <v>0</v>
      </c>
      <c r="C100" s="74">
        <v>81.010000000000005</v>
      </c>
      <c r="D100" s="74">
        <v>25.11</v>
      </c>
      <c r="E100" s="74">
        <v>22.41</v>
      </c>
      <c r="F100" s="74">
        <v>30.96</v>
      </c>
      <c r="G100" s="74">
        <v>4.78</v>
      </c>
      <c r="H100" s="74">
        <v>12.26</v>
      </c>
      <c r="I100" s="74">
        <v>2.6</v>
      </c>
      <c r="J100" s="74">
        <v>17.48</v>
      </c>
      <c r="K100" s="74">
        <v>41.369630562109954</v>
      </c>
      <c r="L100" s="74">
        <v>730.25</v>
      </c>
    </row>
    <row r="101" spans="1:12" x14ac:dyDescent="0.2">
      <c r="A101" s="70">
        <v>98</v>
      </c>
      <c r="B101" s="16">
        <v>0</v>
      </c>
      <c r="C101" s="74">
        <v>82.28</v>
      </c>
      <c r="D101" s="74">
        <v>24.76</v>
      </c>
      <c r="E101" s="74">
        <v>22.6</v>
      </c>
      <c r="F101" s="74">
        <v>29.53</v>
      </c>
      <c r="G101" s="74">
        <v>5.26</v>
      </c>
      <c r="H101" s="74">
        <v>11.45</v>
      </c>
      <c r="I101" s="74">
        <v>357.51</v>
      </c>
      <c r="J101" s="74">
        <v>19.91</v>
      </c>
      <c r="K101" s="74">
        <v>47.625856764301581</v>
      </c>
      <c r="L101" s="74">
        <v>730.16</v>
      </c>
    </row>
    <row r="102" spans="1:12" x14ac:dyDescent="0.2">
      <c r="A102" s="70">
        <v>99</v>
      </c>
      <c r="B102" s="16">
        <v>0.21000000000000002</v>
      </c>
      <c r="C102" s="74">
        <v>85.47</v>
      </c>
      <c r="D102" s="74">
        <v>24.37</v>
      </c>
      <c r="E102" s="74">
        <v>22.35</v>
      </c>
      <c r="F102" s="74">
        <v>28.49</v>
      </c>
      <c r="G102" s="74">
        <v>5</v>
      </c>
      <c r="H102" s="74">
        <v>12.01</v>
      </c>
      <c r="I102" s="74">
        <v>357.56</v>
      </c>
      <c r="J102" s="74">
        <v>14.34</v>
      </c>
      <c r="K102" s="74">
        <v>35.276268417246477</v>
      </c>
      <c r="L102" s="74">
        <v>730.11</v>
      </c>
    </row>
    <row r="103" spans="1:12" x14ac:dyDescent="0.2">
      <c r="A103" s="70">
        <v>100</v>
      </c>
      <c r="B103" s="16">
        <v>0.8</v>
      </c>
      <c r="C103" s="74">
        <v>85.55</v>
      </c>
      <c r="D103" s="74">
        <v>24.82</v>
      </c>
      <c r="E103" s="74">
        <v>22.6</v>
      </c>
      <c r="F103" s="74">
        <v>29.42</v>
      </c>
      <c r="G103" s="74">
        <v>4.6900000000000004</v>
      </c>
      <c r="H103" s="74">
        <v>11.7</v>
      </c>
      <c r="I103" s="74">
        <v>357.46</v>
      </c>
      <c r="J103" s="74">
        <v>16.96</v>
      </c>
      <c r="K103" s="74">
        <v>40.840862375983555</v>
      </c>
      <c r="L103" s="74">
        <v>730.04</v>
      </c>
    </row>
    <row r="104" spans="1:12" x14ac:dyDescent="0.2">
      <c r="A104" s="70">
        <v>101</v>
      </c>
      <c r="B104" s="16">
        <v>0</v>
      </c>
      <c r="C104" s="74">
        <v>81.099999999999994</v>
      </c>
      <c r="D104" s="74">
        <v>25.27</v>
      </c>
      <c r="E104" s="74">
        <v>22.64</v>
      </c>
      <c r="F104" s="74">
        <v>31.17</v>
      </c>
      <c r="G104" s="74">
        <v>4.42</v>
      </c>
      <c r="H104" s="74">
        <v>10.32</v>
      </c>
      <c r="I104" s="74">
        <v>9.49</v>
      </c>
      <c r="J104" s="74">
        <v>18.010000000000002</v>
      </c>
      <c r="K104" s="74">
        <v>42.684639024992933</v>
      </c>
      <c r="L104" s="74">
        <v>730.24</v>
      </c>
    </row>
    <row r="105" spans="1:12" x14ac:dyDescent="0.2">
      <c r="A105" s="70">
        <v>102</v>
      </c>
      <c r="B105" s="16">
        <v>0.08</v>
      </c>
      <c r="C105" s="74">
        <v>81.67</v>
      </c>
      <c r="D105" s="74">
        <v>25.14</v>
      </c>
      <c r="E105" s="74">
        <v>22.27</v>
      </c>
      <c r="F105" s="74">
        <v>30.59</v>
      </c>
      <c r="G105" s="74">
        <v>4.18</v>
      </c>
      <c r="H105" s="74">
        <v>10.82</v>
      </c>
      <c r="I105" s="74">
        <v>1.94</v>
      </c>
      <c r="J105" s="74">
        <v>17.28</v>
      </c>
      <c r="K105" s="74">
        <v>41.842238728468025</v>
      </c>
      <c r="L105" s="74">
        <v>730.44</v>
      </c>
    </row>
    <row r="106" spans="1:12" x14ac:dyDescent="0.2">
      <c r="A106" s="70">
        <v>103</v>
      </c>
      <c r="B106" s="16">
        <v>1.175</v>
      </c>
      <c r="C106" s="74">
        <v>79.81</v>
      </c>
      <c r="D106" s="74">
        <v>25.21</v>
      </c>
      <c r="E106" s="74">
        <v>22.36</v>
      </c>
      <c r="F106" s="74">
        <v>31.47</v>
      </c>
      <c r="G106" s="74">
        <v>4.2300000000000004</v>
      </c>
      <c r="H106" s="74">
        <v>10.06</v>
      </c>
      <c r="I106" s="74">
        <v>7.28</v>
      </c>
      <c r="J106" s="74">
        <v>20.105</v>
      </c>
      <c r="K106" s="74">
        <v>47.735152802773783</v>
      </c>
      <c r="L106" s="74">
        <v>730.85</v>
      </c>
    </row>
    <row r="107" spans="1:12" x14ac:dyDescent="0.2">
      <c r="A107" s="70">
        <v>104</v>
      </c>
      <c r="B107" s="16">
        <v>0.04</v>
      </c>
      <c r="C107" s="74">
        <v>78.14</v>
      </c>
      <c r="D107" s="74">
        <v>25.6</v>
      </c>
      <c r="E107" s="74">
        <v>22.52</v>
      </c>
      <c r="F107" s="74">
        <v>31.75</v>
      </c>
      <c r="G107" s="74">
        <v>3.8</v>
      </c>
      <c r="H107" s="74">
        <v>10.31</v>
      </c>
      <c r="I107" s="74">
        <v>18.350000000000001</v>
      </c>
      <c r="J107" s="74">
        <v>20.07</v>
      </c>
      <c r="K107" s="74">
        <v>48.294592999696725</v>
      </c>
      <c r="L107" s="74">
        <v>730.66</v>
      </c>
    </row>
    <row r="108" spans="1:12" x14ac:dyDescent="0.2">
      <c r="A108" s="70">
        <v>105</v>
      </c>
      <c r="B108" s="16">
        <v>0.125</v>
      </c>
      <c r="C108" s="74">
        <v>81.680000000000007</v>
      </c>
      <c r="D108" s="74">
        <v>25.15</v>
      </c>
      <c r="E108" s="74">
        <v>22.74</v>
      </c>
      <c r="F108" s="74">
        <v>30.59</v>
      </c>
      <c r="G108" s="74">
        <v>3.38</v>
      </c>
      <c r="H108" s="74">
        <v>10.01</v>
      </c>
      <c r="I108" s="74">
        <v>13.2</v>
      </c>
      <c r="J108" s="74">
        <v>15.66</v>
      </c>
      <c r="K108" s="74">
        <v>36.562332869941166</v>
      </c>
      <c r="L108" s="74">
        <v>730.01</v>
      </c>
    </row>
    <row r="109" spans="1:12" x14ac:dyDescent="0.2">
      <c r="A109" s="70">
        <v>106</v>
      </c>
      <c r="B109" s="16">
        <v>0.08</v>
      </c>
      <c r="C109" s="74">
        <v>83.22</v>
      </c>
      <c r="D109" s="74">
        <v>25.59</v>
      </c>
      <c r="E109" s="74">
        <v>22.98</v>
      </c>
      <c r="F109" s="74">
        <v>31.73</v>
      </c>
      <c r="G109" s="74">
        <v>3.72</v>
      </c>
      <c r="H109" s="74">
        <v>10.1</v>
      </c>
      <c r="I109" s="74">
        <v>13.35</v>
      </c>
      <c r="J109" s="74">
        <v>16.78</v>
      </c>
      <c r="K109" s="74">
        <v>40.001054080371034</v>
      </c>
      <c r="L109" s="74">
        <v>729.77</v>
      </c>
    </row>
    <row r="110" spans="1:12" x14ac:dyDescent="0.2">
      <c r="A110" s="70">
        <v>107</v>
      </c>
      <c r="B110" s="16">
        <v>12.64</v>
      </c>
      <c r="C110" s="74">
        <v>89.33</v>
      </c>
      <c r="D110" s="74">
        <v>24.6</v>
      </c>
      <c r="E110" s="74">
        <v>21.9</v>
      </c>
      <c r="F110" s="74">
        <v>29.32</v>
      </c>
      <c r="G110" s="74">
        <v>3.67</v>
      </c>
      <c r="H110" s="74">
        <v>10.85</v>
      </c>
      <c r="I110" s="74">
        <v>353.39</v>
      </c>
      <c r="J110" s="74">
        <v>12.77</v>
      </c>
      <c r="K110" s="74">
        <v>29.688778450450013</v>
      </c>
      <c r="L110" s="74">
        <v>729.91</v>
      </c>
    </row>
    <row r="111" spans="1:12" x14ac:dyDescent="0.2">
      <c r="A111" s="70">
        <v>108</v>
      </c>
      <c r="B111" s="16">
        <v>1.69</v>
      </c>
      <c r="C111" s="74">
        <v>88.08</v>
      </c>
      <c r="D111" s="74">
        <v>25.34</v>
      </c>
      <c r="E111" s="74">
        <v>23.11</v>
      </c>
      <c r="F111" s="74">
        <v>30.02</v>
      </c>
      <c r="G111" s="74">
        <v>3.47</v>
      </c>
      <c r="H111" s="74">
        <v>9.86</v>
      </c>
      <c r="I111" s="74">
        <v>343.99</v>
      </c>
      <c r="J111" s="74">
        <v>18.18</v>
      </c>
      <c r="K111" s="74">
        <v>42.763263052668592</v>
      </c>
      <c r="L111" s="74">
        <v>730.17</v>
      </c>
    </row>
    <row r="112" spans="1:12" x14ac:dyDescent="0.2">
      <c r="A112" s="70">
        <v>109</v>
      </c>
      <c r="B112" s="16">
        <v>7.4749999999999996</v>
      </c>
      <c r="C112" s="74">
        <v>86.21</v>
      </c>
      <c r="D112" s="74">
        <v>25.48</v>
      </c>
      <c r="E112" s="74">
        <v>22.44</v>
      </c>
      <c r="F112" s="74">
        <v>31.3</v>
      </c>
      <c r="G112" s="74">
        <v>3.13</v>
      </c>
      <c r="H112" s="74">
        <v>10.79</v>
      </c>
      <c r="I112" s="74">
        <v>354.53</v>
      </c>
      <c r="J112" s="74">
        <v>15.04</v>
      </c>
      <c r="K112" s="74">
        <v>35.54367651137413</v>
      </c>
      <c r="L112" s="74">
        <v>730.22</v>
      </c>
    </row>
    <row r="113" spans="1:12" x14ac:dyDescent="0.2">
      <c r="A113" s="70">
        <v>110</v>
      </c>
      <c r="B113" s="16">
        <v>0.21000000000000002</v>
      </c>
      <c r="C113" s="74">
        <v>88.12</v>
      </c>
      <c r="D113" s="74">
        <v>25</v>
      </c>
      <c r="E113" s="74">
        <v>22.93</v>
      </c>
      <c r="F113" s="74">
        <v>29.48</v>
      </c>
      <c r="G113" s="74">
        <v>3.18</v>
      </c>
      <c r="H113" s="74">
        <v>9.2200000000000006</v>
      </c>
      <c r="I113" s="74">
        <v>16.28</v>
      </c>
      <c r="J113" s="74">
        <v>13.65</v>
      </c>
      <c r="K113" s="74">
        <v>33.623867835601473</v>
      </c>
      <c r="L113" s="74">
        <v>730.2</v>
      </c>
    </row>
    <row r="114" spans="1:12" x14ac:dyDescent="0.2">
      <c r="A114" s="70">
        <v>111</v>
      </c>
      <c r="B114" s="16">
        <v>18.535</v>
      </c>
      <c r="C114" s="74">
        <v>90.2</v>
      </c>
      <c r="D114" s="74">
        <v>25.13</v>
      </c>
      <c r="E114" s="74">
        <v>22.75</v>
      </c>
      <c r="F114" s="74">
        <v>30.64</v>
      </c>
      <c r="G114" s="74">
        <v>2.93</v>
      </c>
      <c r="H114" s="74">
        <v>8.89</v>
      </c>
      <c r="I114" s="74">
        <v>319.33</v>
      </c>
      <c r="J114" s="74">
        <v>15.41</v>
      </c>
      <c r="K114" s="74">
        <v>38.372845507241614</v>
      </c>
      <c r="L114" s="74">
        <v>729.8</v>
      </c>
    </row>
    <row r="115" spans="1:12" x14ac:dyDescent="0.2">
      <c r="A115" s="70">
        <v>112</v>
      </c>
      <c r="B115" s="16">
        <v>0.125</v>
      </c>
      <c r="C115" s="74">
        <v>88.64</v>
      </c>
      <c r="D115" s="74">
        <v>25.42</v>
      </c>
      <c r="E115" s="74">
        <v>22.9</v>
      </c>
      <c r="F115" s="74">
        <v>30.48</v>
      </c>
      <c r="G115" s="74">
        <v>3.73</v>
      </c>
      <c r="H115" s="74">
        <v>9.6</v>
      </c>
      <c r="I115" s="74">
        <v>23.68</v>
      </c>
      <c r="J115" s="74">
        <v>16.475000000000001</v>
      </c>
      <c r="K115" s="74">
        <v>40.242542165374836</v>
      </c>
      <c r="L115" s="74">
        <v>729.43</v>
      </c>
    </row>
    <row r="116" spans="1:12" x14ac:dyDescent="0.2">
      <c r="A116" s="70">
        <v>113</v>
      </c>
      <c r="B116" s="16">
        <v>0.505</v>
      </c>
      <c r="C116" s="74">
        <v>87.89</v>
      </c>
      <c r="D116" s="74">
        <v>25.37</v>
      </c>
      <c r="E116" s="74">
        <v>23.25</v>
      </c>
      <c r="F116" s="74">
        <v>30.25</v>
      </c>
      <c r="G116" s="74">
        <v>4.09</v>
      </c>
      <c r="H116" s="74">
        <v>10.49</v>
      </c>
      <c r="I116" s="74">
        <v>354.57</v>
      </c>
      <c r="J116" s="74">
        <v>17.405000000000001</v>
      </c>
      <c r="K116" s="74">
        <v>42.091934816361054</v>
      </c>
      <c r="L116" s="74">
        <v>729.66</v>
      </c>
    </row>
    <row r="117" spans="1:12" x14ac:dyDescent="0.2">
      <c r="A117" s="70">
        <v>114</v>
      </c>
      <c r="B117" s="16">
        <v>1.56</v>
      </c>
      <c r="C117" s="74">
        <v>87.83</v>
      </c>
      <c r="D117" s="74">
        <v>24.96</v>
      </c>
      <c r="E117" s="74">
        <v>23.11</v>
      </c>
      <c r="F117" s="74">
        <v>28.81</v>
      </c>
      <c r="G117" s="74">
        <v>4.4800000000000004</v>
      </c>
      <c r="H117" s="74">
        <v>9.98</v>
      </c>
      <c r="I117" s="74">
        <v>344.87</v>
      </c>
      <c r="J117" s="74">
        <v>16.245000000000001</v>
      </c>
      <c r="K117" s="74">
        <v>40.20020615047256</v>
      </c>
      <c r="L117" s="74">
        <v>730.17</v>
      </c>
    </row>
    <row r="118" spans="1:12" x14ac:dyDescent="0.2">
      <c r="A118" s="70">
        <v>115</v>
      </c>
      <c r="B118" s="16">
        <v>1.7650000000000001</v>
      </c>
      <c r="C118" s="74">
        <v>90.09</v>
      </c>
      <c r="D118" s="74">
        <v>24.71</v>
      </c>
      <c r="E118" s="74">
        <v>22.62</v>
      </c>
      <c r="F118" s="74">
        <v>28.82</v>
      </c>
      <c r="G118" s="74">
        <v>3.62</v>
      </c>
      <c r="H118" s="74">
        <v>9.94</v>
      </c>
      <c r="I118" s="74">
        <v>340.74</v>
      </c>
      <c r="J118" s="74">
        <v>10.175000000000001</v>
      </c>
      <c r="K118" s="74">
        <v>25.506584978317914</v>
      </c>
      <c r="L118" s="74">
        <v>730.38</v>
      </c>
    </row>
    <row r="119" spans="1:12" x14ac:dyDescent="0.2">
      <c r="A119" s="70">
        <v>116</v>
      </c>
      <c r="B119" s="16">
        <v>6.0049999999999999</v>
      </c>
      <c r="C119" s="74">
        <v>89.8</v>
      </c>
      <c r="D119" s="74">
        <v>25.16</v>
      </c>
      <c r="E119" s="74">
        <v>22.54</v>
      </c>
      <c r="F119" s="74">
        <v>30.09</v>
      </c>
      <c r="G119" s="74">
        <v>3.22</v>
      </c>
      <c r="H119" s="74">
        <v>9.08</v>
      </c>
      <c r="I119" s="74">
        <v>8.5500000000000007</v>
      </c>
      <c r="J119" s="74">
        <v>16.044999999999998</v>
      </c>
      <c r="K119" s="74">
        <v>38.514541557118626</v>
      </c>
      <c r="L119" s="74">
        <v>729.46</v>
      </c>
    </row>
    <row r="120" spans="1:12" x14ac:dyDescent="0.2">
      <c r="A120" s="70">
        <v>117</v>
      </c>
      <c r="B120" s="16">
        <v>1.01</v>
      </c>
      <c r="C120" s="74">
        <v>91.03</v>
      </c>
      <c r="D120" s="74">
        <v>25.3</v>
      </c>
      <c r="E120" s="74">
        <v>23.12</v>
      </c>
      <c r="F120" s="74">
        <v>29.79</v>
      </c>
      <c r="G120" s="74">
        <v>2.93</v>
      </c>
      <c r="H120" s="74">
        <v>8.66</v>
      </c>
      <c r="I120" s="74">
        <v>10.43</v>
      </c>
      <c r="J120" s="74">
        <v>13.73</v>
      </c>
      <c r="K120" s="74">
        <v>33.857579917868129</v>
      </c>
      <c r="L120" s="74">
        <v>728.83</v>
      </c>
    </row>
    <row r="121" spans="1:12" x14ac:dyDescent="0.2">
      <c r="A121" s="70">
        <v>118</v>
      </c>
      <c r="B121" s="16">
        <v>19.555</v>
      </c>
      <c r="C121" s="74">
        <v>88.94</v>
      </c>
      <c r="D121" s="74">
        <v>25.73</v>
      </c>
      <c r="E121" s="74">
        <v>23.15</v>
      </c>
      <c r="F121" s="74">
        <v>31.15</v>
      </c>
      <c r="G121" s="74">
        <v>2.85</v>
      </c>
      <c r="H121" s="74">
        <v>8.69</v>
      </c>
      <c r="I121" s="74">
        <v>27.91</v>
      </c>
      <c r="J121" s="74">
        <v>16.68</v>
      </c>
      <c r="K121" s="74">
        <v>40.262846172521847</v>
      </c>
      <c r="L121" s="74">
        <v>728.8</v>
      </c>
    </row>
    <row r="122" spans="1:12" x14ac:dyDescent="0.2">
      <c r="A122" s="70">
        <v>119</v>
      </c>
      <c r="B122" s="16">
        <v>8.93</v>
      </c>
      <c r="C122" s="74">
        <v>91.69</v>
      </c>
      <c r="D122" s="74">
        <v>25.21</v>
      </c>
      <c r="E122" s="74">
        <v>22.98</v>
      </c>
      <c r="F122" s="74">
        <v>30.38</v>
      </c>
      <c r="G122" s="74">
        <v>2.69</v>
      </c>
      <c r="H122" s="74">
        <v>10.52</v>
      </c>
      <c r="I122" s="74">
        <v>42.63</v>
      </c>
      <c r="J122" s="74">
        <v>12.245000000000001</v>
      </c>
      <c r="K122" s="74">
        <v>29.531098394946635</v>
      </c>
      <c r="L122" s="74">
        <v>729.36</v>
      </c>
    </row>
    <row r="123" spans="1:12" x14ac:dyDescent="0.2">
      <c r="A123" s="70">
        <v>120</v>
      </c>
      <c r="B123" s="16">
        <v>16.920000000000002</v>
      </c>
      <c r="C123" s="74">
        <v>92.15</v>
      </c>
      <c r="D123" s="74">
        <v>24.83</v>
      </c>
      <c r="E123" s="74">
        <v>22.47</v>
      </c>
      <c r="F123" s="74">
        <v>30.21</v>
      </c>
      <c r="G123" s="74">
        <v>2.25</v>
      </c>
      <c r="H123" s="74">
        <v>9.35</v>
      </c>
      <c r="I123" s="74">
        <v>357.72</v>
      </c>
      <c r="J123" s="74">
        <v>11.57</v>
      </c>
      <c r="K123" s="74">
        <v>28.089945887660953</v>
      </c>
      <c r="L123" s="74">
        <v>729.74</v>
      </c>
    </row>
    <row r="124" spans="1:12" x14ac:dyDescent="0.2">
      <c r="A124" s="70">
        <v>121</v>
      </c>
      <c r="B124" s="16">
        <v>9.0949999999999989</v>
      </c>
      <c r="C124" s="74">
        <v>92.07</v>
      </c>
      <c r="D124" s="74">
        <v>24.73</v>
      </c>
      <c r="E124" s="74">
        <v>22.54</v>
      </c>
      <c r="F124" s="74">
        <v>30.07</v>
      </c>
      <c r="G124" s="74">
        <v>2.33</v>
      </c>
      <c r="H124" s="74">
        <v>7.51</v>
      </c>
      <c r="I124" s="74">
        <v>321.79000000000002</v>
      </c>
      <c r="J124" s="74">
        <v>13.045</v>
      </c>
      <c r="K124" s="74">
        <v>31.89889122840971</v>
      </c>
      <c r="L124" s="74">
        <v>729.67</v>
      </c>
    </row>
    <row r="125" spans="1:12" x14ac:dyDescent="0.2">
      <c r="A125" s="70">
        <v>122</v>
      </c>
      <c r="B125" s="16">
        <v>19.25</v>
      </c>
      <c r="C125" s="74">
        <v>95.17</v>
      </c>
      <c r="D125" s="74">
        <v>24.58</v>
      </c>
      <c r="E125" s="74">
        <v>22.75</v>
      </c>
      <c r="F125" s="74">
        <v>27.9</v>
      </c>
      <c r="G125" s="74">
        <v>2.9</v>
      </c>
      <c r="H125" s="74">
        <v>8.84</v>
      </c>
      <c r="I125" s="74">
        <v>332.44</v>
      </c>
      <c r="J125" s="74">
        <v>10.184999999999999</v>
      </c>
      <c r="K125" s="74">
        <v>25.492328973299799</v>
      </c>
      <c r="L125" s="74">
        <v>729.74</v>
      </c>
    </row>
    <row r="126" spans="1:12" x14ac:dyDescent="0.2">
      <c r="A126" s="70">
        <v>123</v>
      </c>
      <c r="B126" s="16">
        <v>11.93</v>
      </c>
      <c r="C126" s="74">
        <v>91.23</v>
      </c>
      <c r="D126" s="74">
        <v>24.62</v>
      </c>
      <c r="E126" s="74">
        <v>22.65</v>
      </c>
      <c r="F126" s="74">
        <v>29.31</v>
      </c>
      <c r="G126" s="74">
        <v>2.62</v>
      </c>
      <c r="H126" s="74">
        <v>7.74</v>
      </c>
      <c r="I126" s="74">
        <v>24.15</v>
      </c>
      <c r="J126" s="74">
        <v>11.399999999999999</v>
      </c>
      <c r="K126" s="74">
        <v>27.20132157486519</v>
      </c>
      <c r="L126" s="74">
        <v>729.84</v>
      </c>
    </row>
    <row r="127" spans="1:12" x14ac:dyDescent="0.2">
      <c r="A127" s="70">
        <v>124</v>
      </c>
      <c r="B127" s="16">
        <v>0.71499999999999997</v>
      </c>
      <c r="C127" s="74">
        <v>92.25</v>
      </c>
      <c r="D127" s="74">
        <v>24.7</v>
      </c>
      <c r="E127" s="74">
        <v>22.47</v>
      </c>
      <c r="F127" s="74">
        <v>29.05</v>
      </c>
      <c r="G127" s="74">
        <v>3.11</v>
      </c>
      <c r="H127" s="74">
        <v>8.81</v>
      </c>
      <c r="I127" s="74">
        <v>306.63</v>
      </c>
      <c r="J127" s="74">
        <v>15.154999999999999</v>
      </c>
      <c r="K127" s="74">
        <v>36.443100827971485</v>
      </c>
      <c r="L127" s="74">
        <v>730.03</v>
      </c>
    </row>
    <row r="128" spans="1:12" x14ac:dyDescent="0.2">
      <c r="A128" s="70">
        <v>125</v>
      </c>
      <c r="B128" s="16">
        <v>3.11</v>
      </c>
      <c r="C128" s="74">
        <v>92.86</v>
      </c>
      <c r="D128" s="74">
        <v>24.92</v>
      </c>
      <c r="E128" s="74">
        <v>22.83</v>
      </c>
      <c r="F128" s="74">
        <v>30.49</v>
      </c>
      <c r="G128" s="74">
        <v>2.75</v>
      </c>
      <c r="H128" s="74">
        <v>8.5299999999999994</v>
      </c>
      <c r="I128" s="74">
        <v>318.2</v>
      </c>
      <c r="J128" s="74">
        <v>14.33</v>
      </c>
      <c r="K128" s="74">
        <v>34.219164045145739</v>
      </c>
      <c r="L128" s="74">
        <v>729.99</v>
      </c>
    </row>
    <row r="129" spans="1:12" x14ac:dyDescent="0.2">
      <c r="A129" s="70">
        <v>126</v>
      </c>
      <c r="B129" s="16">
        <v>7.1349999999999998</v>
      </c>
      <c r="C129" s="74">
        <v>89.72</v>
      </c>
      <c r="D129" s="74">
        <v>25.41</v>
      </c>
      <c r="E129" s="74">
        <v>23.06</v>
      </c>
      <c r="F129" s="74">
        <v>30.96</v>
      </c>
      <c r="G129" s="74">
        <v>2.58</v>
      </c>
      <c r="H129" s="74">
        <v>7.59</v>
      </c>
      <c r="I129" s="74">
        <v>127.27</v>
      </c>
      <c r="J129" s="74">
        <v>16.11</v>
      </c>
      <c r="K129" s="74">
        <v>37.396957163728921</v>
      </c>
      <c r="L129" s="74">
        <v>729.97</v>
      </c>
    </row>
    <row r="130" spans="1:12" x14ac:dyDescent="0.2">
      <c r="A130" s="70">
        <v>127</v>
      </c>
      <c r="B130" s="16">
        <v>5.1950000000000003</v>
      </c>
      <c r="C130" s="74">
        <v>88.97</v>
      </c>
      <c r="D130" s="74">
        <v>25.2</v>
      </c>
      <c r="E130" s="74">
        <v>22.94</v>
      </c>
      <c r="F130" s="74">
        <v>29.47</v>
      </c>
      <c r="G130" s="74">
        <v>2.67</v>
      </c>
      <c r="H130" s="74">
        <v>8.1300000000000008</v>
      </c>
      <c r="I130" s="74">
        <v>41.34</v>
      </c>
      <c r="J130" s="74">
        <v>13.51</v>
      </c>
      <c r="K130" s="74">
        <v>32.609531478555077</v>
      </c>
      <c r="L130" s="74">
        <v>729.99</v>
      </c>
    </row>
    <row r="131" spans="1:12" x14ac:dyDescent="0.2">
      <c r="A131" s="70">
        <v>128</v>
      </c>
      <c r="B131" s="16">
        <v>4.6500000000000004</v>
      </c>
      <c r="C131" s="74">
        <v>90.62</v>
      </c>
      <c r="D131" s="74">
        <v>24.89</v>
      </c>
      <c r="E131" s="74">
        <v>22.62</v>
      </c>
      <c r="F131" s="74">
        <v>29.99</v>
      </c>
      <c r="G131" s="74">
        <v>2.83</v>
      </c>
      <c r="H131" s="74">
        <v>9.59</v>
      </c>
      <c r="I131" s="74">
        <v>306.74</v>
      </c>
      <c r="J131" s="74">
        <v>12.445</v>
      </c>
      <c r="K131" s="74">
        <v>30.126394604490898</v>
      </c>
      <c r="L131" s="74">
        <v>730.01</v>
      </c>
    </row>
    <row r="132" spans="1:12" x14ac:dyDescent="0.2">
      <c r="A132" s="70">
        <v>129</v>
      </c>
      <c r="B132" s="16">
        <v>17.454999999999998</v>
      </c>
      <c r="C132" s="74">
        <v>92.35</v>
      </c>
      <c r="D132" s="74">
        <v>24.35</v>
      </c>
      <c r="E132" s="74">
        <v>22.46</v>
      </c>
      <c r="F132" s="74">
        <v>28.83</v>
      </c>
      <c r="G132" s="74">
        <v>3.04</v>
      </c>
      <c r="H132" s="74">
        <v>9.3000000000000007</v>
      </c>
      <c r="I132" s="74">
        <v>20.37</v>
      </c>
      <c r="J132" s="74">
        <v>10.39</v>
      </c>
      <c r="K132" s="74">
        <v>25.715241051764849</v>
      </c>
      <c r="L132" s="74">
        <v>730.08</v>
      </c>
    </row>
    <row r="133" spans="1:12" x14ac:dyDescent="0.2">
      <c r="A133" s="70">
        <v>130</v>
      </c>
      <c r="B133" s="16">
        <v>1.18</v>
      </c>
      <c r="C133" s="74">
        <v>85.63</v>
      </c>
      <c r="D133" s="74">
        <v>25.06</v>
      </c>
      <c r="E133" s="74">
        <v>22.9</v>
      </c>
      <c r="F133" s="74">
        <v>30.3</v>
      </c>
      <c r="G133" s="74">
        <v>3.34</v>
      </c>
      <c r="H133" s="74">
        <v>8.74</v>
      </c>
      <c r="I133" s="74">
        <v>26.39</v>
      </c>
      <c r="J133" s="74">
        <v>16.100000000000001</v>
      </c>
      <c r="K133" s="74">
        <v>38.481709545561756</v>
      </c>
      <c r="L133" s="74">
        <v>730.23</v>
      </c>
    </row>
    <row r="134" spans="1:12" x14ac:dyDescent="0.2">
      <c r="A134" s="70">
        <v>131</v>
      </c>
      <c r="B134" s="16">
        <v>8.2100000000000009</v>
      </c>
      <c r="C134" s="74">
        <v>94.85</v>
      </c>
      <c r="D134" s="74">
        <v>24.35</v>
      </c>
      <c r="E134" s="74">
        <v>22.95</v>
      </c>
      <c r="F134" s="74">
        <v>28.33</v>
      </c>
      <c r="G134" s="74">
        <v>3.14</v>
      </c>
      <c r="H134" s="74">
        <v>8.1199999999999992</v>
      </c>
      <c r="I134" s="74">
        <v>2.75</v>
      </c>
      <c r="J134" s="74">
        <v>10.754999999999999</v>
      </c>
      <c r="K134" s="74">
        <v>26.64792938007114</v>
      </c>
      <c r="L134" s="74">
        <v>730.34</v>
      </c>
    </row>
    <row r="135" spans="1:12" x14ac:dyDescent="0.2">
      <c r="A135" s="70">
        <v>132</v>
      </c>
      <c r="B135" s="16">
        <v>11.844999999999999</v>
      </c>
      <c r="C135" s="74">
        <v>89.62</v>
      </c>
      <c r="D135" s="74">
        <v>25.08</v>
      </c>
      <c r="E135" s="74">
        <v>22.75</v>
      </c>
      <c r="F135" s="74">
        <v>30.05</v>
      </c>
      <c r="G135" s="74">
        <v>3.44</v>
      </c>
      <c r="H135" s="74">
        <v>9.9499999999999993</v>
      </c>
      <c r="I135" s="74">
        <v>31.21</v>
      </c>
      <c r="J135" s="74">
        <v>17.329999999999998</v>
      </c>
      <c r="K135" s="74">
        <v>41.653886662168105</v>
      </c>
      <c r="L135" s="74">
        <v>730.21</v>
      </c>
    </row>
    <row r="136" spans="1:12" x14ac:dyDescent="0.2">
      <c r="A136" s="70">
        <v>133</v>
      </c>
      <c r="B136" s="16">
        <v>0.04</v>
      </c>
      <c r="C136" s="74">
        <v>86.19</v>
      </c>
      <c r="D136" s="74">
        <v>25.66</v>
      </c>
      <c r="E136" s="74">
        <v>23.37</v>
      </c>
      <c r="F136" s="74">
        <v>30.07</v>
      </c>
      <c r="G136" s="74">
        <v>3.51</v>
      </c>
      <c r="H136" s="74">
        <v>9.08</v>
      </c>
      <c r="I136" s="74">
        <v>18.71</v>
      </c>
      <c r="J136" s="74">
        <v>16.91</v>
      </c>
      <c r="K136" s="74">
        <v>41.152334485621729</v>
      </c>
      <c r="L136" s="74">
        <v>730.17</v>
      </c>
    </row>
    <row r="137" spans="1:12" x14ac:dyDescent="0.2">
      <c r="A137" s="70">
        <v>134</v>
      </c>
      <c r="B137" s="16">
        <v>0.17</v>
      </c>
      <c r="C137" s="74">
        <v>88.53</v>
      </c>
      <c r="D137" s="74">
        <v>25.94</v>
      </c>
      <c r="E137" s="74">
        <v>23.56</v>
      </c>
      <c r="F137" s="74">
        <v>30.94</v>
      </c>
      <c r="G137" s="74">
        <v>3.37</v>
      </c>
      <c r="H137" s="74">
        <v>7.97</v>
      </c>
      <c r="I137" s="74">
        <v>40.11</v>
      </c>
      <c r="J137" s="74">
        <v>16.350000000000001</v>
      </c>
      <c r="K137" s="74">
        <v>39.237277811521786</v>
      </c>
      <c r="L137" s="74">
        <v>729.94</v>
      </c>
    </row>
    <row r="138" spans="1:12" x14ac:dyDescent="0.2">
      <c r="A138" s="70">
        <v>135</v>
      </c>
      <c r="B138" s="16">
        <v>4.4350000000000005</v>
      </c>
      <c r="C138" s="74">
        <v>88.16</v>
      </c>
      <c r="D138" s="74">
        <v>25.92</v>
      </c>
      <c r="E138" s="74">
        <v>23.69</v>
      </c>
      <c r="F138" s="74">
        <v>31.26</v>
      </c>
      <c r="G138" s="74">
        <v>2.92</v>
      </c>
      <c r="H138" s="74">
        <v>8.2899999999999991</v>
      </c>
      <c r="I138" s="74">
        <v>43.58</v>
      </c>
      <c r="J138" s="74">
        <v>14.515000000000001</v>
      </c>
      <c r="K138" s="74">
        <v>35.763996588926794</v>
      </c>
      <c r="L138" s="74">
        <v>729.99</v>
      </c>
    </row>
    <row r="139" spans="1:12" x14ac:dyDescent="0.2">
      <c r="A139" s="70">
        <v>136</v>
      </c>
      <c r="B139" s="16">
        <v>4.2050000000000001</v>
      </c>
      <c r="C139" s="74">
        <v>93.14</v>
      </c>
      <c r="D139" s="74">
        <v>24.69</v>
      </c>
      <c r="E139" s="74">
        <v>22.39</v>
      </c>
      <c r="F139" s="74">
        <v>28.84</v>
      </c>
      <c r="G139" s="74">
        <v>2.62</v>
      </c>
      <c r="H139" s="74">
        <v>7.89</v>
      </c>
      <c r="I139" s="74">
        <v>320.60000000000002</v>
      </c>
      <c r="J139" s="74">
        <v>10.17</v>
      </c>
      <c r="K139" s="74">
        <v>26.392185290049223</v>
      </c>
      <c r="L139" s="74">
        <v>730.33</v>
      </c>
    </row>
    <row r="140" spans="1:12" x14ac:dyDescent="0.2">
      <c r="A140" s="70">
        <v>137</v>
      </c>
      <c r="B140" s="16">
        <v>5.0250000000000004</v>
      </c>
      <c r="C140" s="74">
        <v>94.94</v>
      </c>
      <c r="D140" s="74">
        <v>24.98</v>
      </c>
      <c r="E140" s="74">
        <v>22.87</v>
      </c>
      <c r="F140" s="74">
        <v>29.31</v>
      </c>
      <c r="G140" s="74">
        <v>2.5</v>
      </c>
      <c r="H140" s="74">
        <v>8.34</v>
      </c>
      <c r="I140" s="74">
        <v>16.2</v>
      </c>
      <c r="J140" s="74">
        <v>10.46</v>
      </c>
      <c r="K140" s="74">
        <v>26.902377469636868</v>
      </c>
      <c r="L140" s="74">
        <v>730.44</v>
      </c>
    </row>
    <row r="141" spans="1:12" x14ac:dyDescent="0.2">
      <c r="A141" s="70">
        <v>138</v>
      </c>
      <c r="B141" s="16">
        <v>10.025</v>
      </c>
      <c r="C141" s="74">
        <v>94.2</v>
      </c>
      <c r="D141" s="74">
        <v>25.05</v>
      </c>
      <c r="E141" s="74">
        <v>23.27</v>
      </c>
      <c r="F141" s="74">
        <v>29.07</v>
      </c>
      <c r="G141" s="74">
        <v>2.9</v>
      </c>
      <c r="H141" s="74">
        <v>8.66</v>
      </c>
      <c r="I141" s="74">
        <v>356.22</v>
      </c>
      <c r="J141" s="74">
        <v>11.64</v>
      </c>
      <c r="K141" s="74">
        <v>29.35829833412101</v>
      </c>
      <c r="L141" s="74">
        <v>730.23</v>
      </c>
    </row>
    <row r="142" spans="1:12" x14ac:dyDescent="0.2">
      <c r="A142" s="70">
        <v>139</v>
      </c>
      <c r="B142" s="16">
        <v>4.8949999999999996</v>
      </c>
      <c r="C142" s="74">
        <v>92.62</v>
      </c>
      <c r="D142" s="74">
        <v>25.18</v>
      </c>
      <c r="E142" s="74">
        <v>23.47</v>
      </c>
      <c r="F142" s="74">
        <v>28.85</v>
      </c>
      <c r="G142" s="74">
        <v>2.97</v>
      </c>
      <c r="H142" s="74">
        <v>8.3699999999999992</v>
      </c>
      <c r="I142" s="74">
        <v>2.25</v>
      </c>
      <c r="J142" s="74">
        <v>10.120000000000001</v>
      </c>
      <c r="K142" s="74">
        <v>25.526888985464925</v>
      </c>
      <c r="L142" s="74">
        <v>729.38</v>
      </c>
    </row>
    <row r="143" spans="1:12" x14ac:dyDescent="0.2">
      <c r="A143" s="70">
        <v>140</v>
      </c>
      <c r="B143" s="16">
        <v>8.2100000000000009</v>
      </c>
      <c r="C143" s="74">
        <v>93.84</v>
      </c>
      <c r="D143" s="74">
        <v>24.67</v>
      </c>
      <c r="E143" s="74">
        <v>23.05</v>
      </c>
      <c r="F143" s="74">
        <v>29.89</v>
      </c>
      <c r="G143" s="74">
        <v>2.76</v>
      </c>
      <c r="H143" s="74">
        <v>9.2100000000000009</v>
      </c>
      <c r="I143" s="74">
        <v>322.70999999999998</v>
      </c>
      <c r="J143" s="74">
        <v>9.7200000000000006</v>
      </c>
      <c r="K143" s="74">
        <v>22.999256095738144</v>
      </c>
      <c r="L143" s="74">
        <v>729.32</v>
      </c>
    </row>
    <row r="144" spans="1:12" x14ac:dyDescent="0.2">
      <c r="A144" s="70">
        <v>141</v>
      </c>
      <c r="B144" s="16">
        <v>34.76</v>
      </c>
      <c r="C144" s="74">
        <v>92.44</v>
      </c>
      <c r="D144" s="74">
        <v>24.71</v>
      </c>
      <c r="E144" s="74">
        <v>22.51</v>
      </c>
      <c r="F144" s="74">
        <v>29.36</v>
      </c>
      <c r="G144" s="74">
        <v>2.56</v>
      </c>
      <c r="H144" s="74">
        <v>7.37</v>
      </c>
      <c r="I144" s="74">
        <v>16.670000000000002</v>
      </c>
      <c r="J144" s="74">
        <v>11.129999999999999</v>
      </c>
      <c r="K144" s="74">
        <v>27.509337683286862</v>
      </c>
      <c r="L144" s="74">
        <v>730.31</v>
      </c>
    </row>
    <row r="145" spans="1:12" x14ac:dyDescent="0.2">
      <c r="A145" s="70">
        <v>142</v>
      </c>
      <c r="B145" s="16">
        <v>2.9849999999999999</v>
      </c>
      <c r="C145" s="74">
        <v>92.97</v>
      </c>
      <c r="D145" s="74">
        <v>24.84</v>
      </c>
      <c r="E145" s="74">
        <v>22.65</v>
      </c>
      <c r="F145" s="74">
        <v>29.11</v>
      </c>
      <c r="G145" s="74">
        <v>2.58</v>
      </c>
      <c r="H145" s="74">
        <v>10.45</v>
      </c>
      <c r="I145" s="74">
        <v>349.49</v>
      </c>
      <c r="J145" s="74">
        <v>10.905000000000001</v>
      </c>
      <c r="K145" s="74">
        <v>27.260937595850031</v>
      </c>
      <c r="L145" s="74">
        <v>730.58</v>
      </c>
    </row>
    <row r="146" spans="1:12" x14ac:dyDescent="0.2">
      <c r="A146" s="70">
        <v>143</v>
      </c>
      <c r="B146" s="16">
        <v>0.25</v>
      </c>
      <c r="C146" s="74">
        <v>89.97</v>
      </c>
      <c r="D146" s="74">
        <v>25.82</v>
      </c>
      <c r="E146" s="74">
        <v>23.59</v>
      </c>
      <c r="F146" s="74">
        <v>30.59</v>
      </c>
      <c r="G146" s="74">
        <v>2.81</v>
      </c>
      <c r="H146" s="74">
        <v>7.89</v>
      </c>
      <c r="I146" s="74">
        <v>356.63</v>
      </c>
      <c r="J146" s="74">
        <v>14.54</v>
      </c>
      <c r="K146" s="74">
        <v>34.957884305175277</v>
      </c>
      <c r="L146" s="74">
        <v>730.07</v>
      </c>
    </row>
    <row r="147" spans="1:12" x14ac:dyDescent="0.2">
      <c r="A147" s="70">
        <v>144</v>
      </c>
      <c r="B147" s="16">
        <v>1.4350000000000001</v>
      </c>
      <c r="C147" s="74">
        <v>91.61</v>
      </c>
      <c r="D147" s="74">
        <v>25.67</v>
      </c>
      <c r="E147" s="74">
        <v>23.77</v>
      </c>
      <c r="F147" s="74">
        <v>29.38</v>
      </c>
      <c r="G147" s="74">
        <v>2.99</v>
      </c>
      <c r="H147" s="74">
        <v>8.0399999999999991</v>
      </c>
      <c r="I147" s="74">
        <v>353.8</v>
      </c>
      <c r="J147" s="74">
        <v>15</v>
      </c>
      <c r="K147" s="74">
        <v>37.2012610948439</v>
      </c>
      <c r="L147" s="74">
        <v>729.71</v>
      </c>
    </row>
    <row r="148" spans="1:12" x14ac:dyDescent="0.2">
      <c r="A148" s="70">
        <v>145</v>
      </c>
      <c r="B148" s="16">
        <v>0.79499999999999993</v>
      </c>
      <c r="C148" s="74">
        <v>95.09</v>
      </c>
      <c r="D148" s="74">
        <v>24.9</v>
      </c>
      <c r="E148" s="74">
        <v>23.25</v>
      </c>
      <c r="F148" s="74">
        <v>28.27</v>
      </c>
      <c r="G148" s="74">
        <v>2.76</v>
      </c>
      <c r="H148" s="74">
        <v>7.28</v>
      </c>
      <c r="I148" s="74">
        <v>323.98</v>
      </c>
      <c r="J148" s="74">
        <v>10.925000000000001</v>
      </c>
      <c r="K148" s="74">
        <v>26.733897410331885</v>
      </c>
      <c r="L148" s="74">
        <v>730.49</v>
      </c>
    </row>
    <row r="149" spans="1:12" x14ac:dyDescent="0.2">
      <c r="A149" s="70">
        <v>146</v>
      </c>
      <c r="B149" s="16">
        <v>22.22</v>
      </c>
      <c r="C149" s="74">
        <v>96.09</v>
      </c>
      <c r="D149" s="74">
        <v>24.4</v>
      </c>
      <c r="E149" s="74">
        <v>22.3</v>
      </c>
      <c r="F149" s="74">
        <v>27.86</v>
      </c>
      <c r="G149" s="74">
        <v>2.44</v>
      </c>
      <c r="H149" s="74">
        <v>9.02</v>
      </c>
      <c r="I149" s="74">
        <v>328.61</v>
      </c>
      <c r="J149" s="74">
        <v>7.625</v>
      </c>
      <c r="K149" s="74">
        <v>18.606246549398783</v>
      </c>
      <c r="L149" s="74">
        <v>730.96</v>
      </c>
    </row>
    <row r="150" spans="1:12" x14ac:dyDescent="0.2">
      <c r="A150" s="70">
        <v>147</v>
      </c>
      <c r="B150" s="16">
        <v>15.215</v>
      </c>
      <c r="C150" s="74">
        <v>88.38</v>
      </c>
      <c r="D150" s="74">
        <v>24.68</v>
      </c>
      <c r="E150" s="74">
        <v>22.39</v>
      </c>
      <c r="F150" s="74">
        <v>28.71</v>
      </c>
      <c r="G150" s="74">
        <v>3.1</v>
      </c>
      <c r="H150" s="74">
        <v>9.99</v>
      </c>
      <c r="I150" s="74">
        <v>15.86</v>
      </c>
      <c r="J150" s="74">
        <v>13.57</v>
      </c>
      <c r="K150" s="74">
        <v>32.442779419858354</v>
      </c>
      <c r="L150" s="74">
        <v>730.73</v>
      </c>
    </row>
    <row r="151" spans="1:12" x14ac:dyDescent="0.2">
      <c r="A151" s="70">
        <v>148</v>
      </c>
      <c r="B151" s="16">
        <v>12.14</v>
      </c>
      <c r="C151" s="74">
        <v>91.33</v>
      </c>
      <c r="D151" s="74">
        <v>24.34</v>
      </c>
      <c r="E151" s="74">
        <v>22.37</v>
      </c>
      <c r="F151" s="74">
        <v>29.11</v>
      </c>
      <c r="G151" s="74">
        <v>3</v>
      </c>
      <c r="H151" s="74">
        <v>8.15</v>
      </c>
      <c r="I151" s="74">
        <v>355.83</v>
      </c>
      <c r="J151" s="74">
        <v>12.08</v>
      </c>
      <c r="K151" s="74">
        <v>29.499994383998022</v>
      </c>
      <c r="L151" s="74">
        <v>730.14</v>
      </c>
    </row>
    <row r="152" spans="1:12" x14ac:dyDescent="0.2">
      <c r="A152" s="70">
        <v>149</v>
      </c>
      <c r="B152" s="16">
        <v>0.67</v>
      </c>
      <c r="C152" s="74">
        <v>91.7</v>
      </c>
      <c r="D152" s="74">
        <v>24.55</v>
      </c>
      <c r="E152" s="74">
        <v>22.53</v>
      </c>
      <c r="F152" s="74">
        <v>29.17</v>
      </c>
      <c r="G152" s="74">
        <v>2.42</v>
      </c>
      <c r="H152" s="74">
        <v>7.72</v>
      </c>
      <c r="I152" s="74">
        <v>16.95</v>
      </c>
      <c r="J152" s="74">
        <v>13.45</v>
      </c>
      <c r="K152" s="74">
        <v>33.119723658142725</v>
      </c>
      <c r="L152" s="74">
        <v>730.92</v>
      </c>
    </row>
    <row r="153" spans="1:12" x14ac:dyDescent="0.2">
      <c r="A153" s="70">
        <v>150</v>
      </c>
      <c r="B153" s="16">
        <v>7.5649999999999995</v>
      </c>
      <c r="C153" s="74">
        <v>94.36</v>
      </c>
      <c r="D153" s="74">
        <v>24.05</v>
      </c>
      <c r="E153" s="74">
        <v>22.13</v>
      </c>
      <c r="F153" s="74">
        <v>28.6</v>
      </c>
      <c r="G153" s="74">
        <v>2.73</v>
      </c>
      <c r="H153" s="74">
        <v>9.57</v>
      </c>
      <c r="I153" s="74">
        <v>1.8</v>
      </c>
      <c r="J153" s="74">
        <v>10.35</v>
      </c>
      <c r="K153" s="74">
        <v>25.74375306180108</v>
      </c>
      <c r="L153" s="74">
        <v>731.28</v>
      </c>
    </row>
    <row r="154" spans="1:12" x14ac:dyDescent="0.2">
      <c r="A154" s="70">
        <v>151</v>
      </c>
      <c r="B154" s="16">
        <v>28.05</v>
      </c>
      <c r="C154" s="74">
        <v>89.99</v>
      </c>
      <c r="D154" s="74">
        <v>24.84</v>
      </c>
      <c r="E154" s="74">
        <v>21.51</v>
      </c>
      <c r="F154" s="74">
        <v>29.07</v>
      </c>
      <c r="G154" s="74">
        <v>2.95</v>
      </c>
      <c r="H154" s="74">
        <v>11.19</v>
      </c>
      <c r="I154" s="74">
        <v>4.47</v>
      </c>
      <c r="J154" s="74">
        <v>16.285</v>
      </c>
      <c r="K154" s="74">
        <v>39.518509910515483</v>
      </c>
      <c r="L154" s="74">
        <v>730.36</v>
      </c>
    </row>
    <row r="155" spans="1:12" x14ac:dyDescent="0.2">
      <c r="A155" s="70">
        <v>152</v>
      </c>
      <c r="B155" s="16">
        <v>9.3500000000000014</v>
      </c>
      <c r="C155" s="74">
        <v>91.2</v>
      </c>
      <c r="D155" s="74">
        <v>24.93</v>
      </c>
      <c r="E155" s="74">
        <v>21.76</v>
      </c>
      <c r="F155" s="74">
        <v>30.04</v>
      </c>
      <c r="G155" s="74">
        <v>2.1800000000000002</v>
      </c>
      <c r="H155" s="74">
        <v>10.15</v>
      </c>
      <c r="I155" s="74">
        <v>159.41999999999999</v>
      </c>
      <c r="J155" s="74">
        <v>12.5</v>
      </c>
      <c r="K155" s="74">
        <v>29.955754544425602</v>
      </c>
      <c r="L155" s="74">
        <v>729.82</v>
      </c>
    </row>
    <row r="156" spans="1:12" x14ac:dyDescent="0.2">
      <c r="A156" s="70">
        <v>153</v>
      </c>
      <c r="B156" s="16">
        <v>3.02</v>
      </c>
      <c r="C156" s="74">
        <v>91.87</v>
      </c>
      <c r="D156" s="74">
        <v>24.86</v>
      </c>
      <c r="E156" s="74">
        <v>22.8</v>
      </c>
      <c r="F156" s="74">
        <v>28.88</v>
      </c>
      <c r="G156" s="74">
        <v>2.4500000000000002</v>
      </c>
      <c r="H156" s="74">
        <v>7.76</v>
      </c>
      <c r="I156" s="74">
        <v>10.44</v>
      </c>
      <c r="J156" s="74">
        <v>12.145</v>
      </c>
      <c r="K156" s="74">
        <v>29.993770557807231</v>
      </c>
      <c r="L156" s="74">
        <v>729.7</v>
      </c>
    </row>
    <row r="157" spans="1:12" x14ac:dyDescent="0.2">
      <c r="A157" s="70">
        <v>154</v>
      </c>
      <c r="B157" s="16">
        <v>0.04</v>
      </c>
      <c r="C157" s="74">
        <v>90.25</v>
      </c>
      <c r="D157" s="74">
        <v>25.43</v>
      </c>
      <c r="E157" s="74">
        <v>23.11</v>
      </c>
      <c r="F157" s="74">
        <v>29.67</v>
      </c>
      <c r="G157" s="74">
        <v>2.5499999999999998</v>
      </c>
      <c r="H157" s="74">
        <v>6.77</v>
      </c>
      <c r="I157" s="74">
        <v>16.12</v>
      </c>
      <c r="J157" s="74">
        <v>13.795</v>
      </c>
      <c r="K157" s="74">
        <v>34.166892026745991</v>
      </c>
      <c r="L157" s="74">
        <v>729.62</v>
      </c>
    </row>
    <row r="158" spans="1:12" x14ac:dyDescent="0.2">
      <c r="A158" s="70">
        <v>155</v>
      </c>
      <c r="B158" s="16">
        <v>9.7650000000000006</v>
      </c>
      <c r="C158" s="74">
        <v>93.02</v>
      </c>
      <c r="D158" s="74">
        <v>24.87</v>
      </c>
      <c r="E158" s="74">
        <v>22.95</v>
      </c>
      <c r="F158" s="74">
        <v>30.18</v>
      </c>
      <c r="G158" s="74">
        <v>2.35</v>
      </c>
      <c r="H158" s="74">
        <v>8.6</v>
      </c>
      <c r="I158" s="74">
        <v>40.57</v>
      </c>
      <c r="J158" s="74">
        <v>11.945</v>
      </c>
      <c r="K158" s="74">
        <v>29.995930558567554</v>
      </c>
      <c r="L158" s="74">
        <v>729.53</v>
      </c>
    </row>
    <row r="159" spans="1:12" x14ac:dyDescent="0.2">
      <c r="A159" s="70">
        <v>156</v>
      </c>
      <c r="B159" s="16">
        <v>6.7549999999999999</v>
      </c>
      <c r="C159" s="74">
        <v>89.61</v>
      </c>
      <c r="D159" s="74">
        <v>24.67</v>
      </c>
      <c r="E159" s="74">
        <v>21.91</v>
      </c>
      <c r="F159" s="74">
        <v>29.8</v>
      </c>
      <c r="G159" s="74">
        <v>2.0499999999999998</v>
      </c>
      <c r="H159" s="74">
        <v>10.91</v>
      </c>
      <c r="I159" s="74">
        <v>81.38</v>
      </c>
      <c r="J159" s="74">
        <v>12.545</v>
      </c>
      <c r="K159" s="74">
        <v>30.560554757315277</v>
      </c>
      <c r="L159" s="74">
        <v>729.52</v>
      </c>
    </row>
    <row r="160" spans="1:12" x14ac:dyDescent="0.2">
      <c r="A160" s="70">
        <v>157</v>
      </c>
      <c r="B160" s="16">
        <v>9.5250000000000004</v>
      </c>
      <c r="C160" s="74">
        <v>83.2</v>
      </c>
      <c r="D160" s="74">
        <v>25.8</v>
      </c>
      <c r="E160" s="74">
        <v>22.24</v>
      </c>
      <c r="F160" s="74">
        <v>31.41</v>
      </c>
      <c r="G160" s="74">
        <v>2.6</v>
      </c>
      <c r="H160" s="74">
        <v>8.39</v>
      </c>
      <c r="I160" s="74">
        <v>132.30000000000001</v>
      </c>
      <c r="J160" s="74">
        <v>19.3</v>
      </c>
      <c r="K160" s="74">
        <v>47.633200766886659</v>
      </c>
      <c r="L160" s="74">
        <v>729.55</v>
      </c>
    </row>
    <row r="161" spans="1:12" x14ac:dyDescent="0.2">
      <c r="A161" s="70">
        <v>158</v>
      </c>
      <c r="B161" s="16">
        <v>22.344999999999999</v>
      </c>
      <c r="C161" s="74">
        <v>93.75</v>
      </c>
      <c r="D161" s="74">
        <v>24.09</v>
      </c>
      <c r="E161" s="74">
        <v>21.83</v>
      </c>
      <c r="F161" s="74">
        <v>28.56</v>
      </c>
      <c r="G161" s="74">
        <v>1.86</v>
      </c>
      <c r="H161" s="74">
        <v>8.23</v>
      </c>
      <c r="I161" s="74">
        <v>257.08999999999997</v>
      </c>
      <c r="J161" s="74">
        <v>8.66</v>
      </c>
      <c r="K161" s="74">
        <v>21.053095410689586</v>
      </c>
      <c r="L161" s="74">
        <v>730.45</v>
      </c>
    </row>
    <row r="162" spans="1:12" x14ac:dyDescent="0.2">
      <c r="A162" s="70">
        <v>159</v>
      </c>
      <c r="B162" s="16">
        <v>26.729999999999997</v>
      </c>
      <c r="C162" s="74">
        <v>92.03</v>
      </c>
      <c r="D162" s="74">
        <v>24.16</v>
      </c>
      <c r="E162" s="74">
        <v>22.01</v>
      </c>
      <c r="F162" s="74">
        <v>28.3</v>
      </c>
      <c r="G162" s="74">
        <v>2.36</v>
      </c>
      <c r="H162" s="74">
        <v>8.57</v>
      </c>
      <c r="I162" s="74">
        <v>151.88999999999999</v>
      </c>
      <c r="J162" s="74">
        <v>11.275</v>
      </c>
      <c r="K162" s="74">
        <v>27.288153605430072</v>
      </c>
      <c r="L162" s="74">
        <v>730.94</v>
      </c>
    </row>
    <row r="163" spans="1:12" x14ac:dyDescent="0.2">
      <c r="A163" s="70">
        <v>160</v>
      </c>
      <c r="B163" s="16">
        <v>13.515000000000001</v>
      </c>
      <c r="C163" s="74">
        <v>92.35</v>
      </c>
      <c r="D163" s="74">
        <v>24.12</v>
      </c>
      <c r="E163" s="74">
        <v>22.14</v>
      </c>
      <c r="F163" s="74">
        <v>29.32</v>
      </c>
      <c r="G163" s="74">
        <v>2.1800000000000002</v>
      </c>
      <c r="H163" s="74">
        <v>7.24</v>
      </c>
      <c r="I163" s="74">
        <v>126.38</v>
      </c>
      <c r="J163" s="74">
        <v>11.25</v>
      </c>
      <c r="K163" s="74">
        <v>28.008297858920841</v>
      </c>
      <c r="L163" s="74">
        <v>730.76</v>
      </c>
    </row>
    <row r="164" spans="1:12" x14ac:dyDescent="0.2">
      <c r="A164" s="70">
        <v>161</v>
      </c>
      <c r="B164" s="16">
        <v>16.255000000000003</v>
      </c>
      <c r="C164" s="74">
        <v>91.02</v>
      </c>
      <c r="D164" s="74">
        <v>24.55</v>
      </c>
      <c r="E164" s="74">
        <v>21.98</v>
      </c>
      <c r="F164" s="74">
        <v>30.15</v>
      </c>
      <c r="G164" s="74">
        <v>2.2599999999999998</v>
      </c>
      <c r="H164" s="74">
        <v>7.34</v>
      </c>
      <c r="I164" s="74">
        <v>61.53</v>
      </c>
      <c r="J164" s="74">
        <v>12.48</v>
      </c>
      <c r="K164" s="74">
        <v>31.072474937511174</v>
      </c>
      <c r="L164" s="74">
        <v>730.74</v>
      </c>
    </row>
    <row r="165" spans="1:12" x14ac:dyDescent="0.2">
      <c r="A165" s="70">
        <v>162</v>
      </c>
      <c r="B165" s="16">
        <v>5.44</v>
      </c>
      <c r="C165" s="74">
        <v>93.7</v>
      </c>
      <c r="D165" s="74">
        <v>24.08</v>
      </c>
      <c r="E165" s="74">
        <v>22.32</v>
      </c>
      <c r="F165" s="74">
        <v>26.41</v>
      </c>
      <c r="G165" s="74">
        <v>2.5299999999999998</v>
      </c>
      <c r="H165" s="74">
        <v>9.6999999999999993</v>
      </c>
      <c r="I165" s="74">
        <v>308.32</v>
      </c>
      <c r="J165" s="74">
        <v>8.65</v>
      </c>
      <c r="K165" s="74">
        <v>20.82240732948738</v>
      </c>
      <c r="L165" s="74">
        <v>730.73</v>
      </c>
    </row>
    <row r="166" spans="1:12" x14ac:dyDescent="0.2">
      <c r="A166" s="70">
        <v>163</v>
      </c>
      <c r="B166" s="16">
        <v>1.3900000000000001</v>
      </c>
      <c r="C166" s="74">
        <v>90.95</v>
      </c>
      <c r="D166" s="74">
        <v>24.75</v>
      </c>
      <c r="E166" s="74">
        <v>22.68</v>
      </c>
      <c r="F166" s="74">
        <v>29.58</v>
      </c>
      <c r="G166" s="74">
        <v>2.3199999999999998</v>
      </c>
      <c r="H166" s="74">
        <v>7.4</v>
      </c>
      <c r="I166" s="74">
        <v>345.82</v>
      </c>
      <c r="J166" s="74">
        <v>12.594999999999999</v>
      </c>
      <c r="K166" s="74">
        <v>30.126394604490898</v>
      </c>
      <c r="L166" s="74">
        <v>730.74</v>
      </c>
    </row>
    <row r="167" spans="1:12" x14ac:dyDescent="0.2">
      <c r="A167" s="70">
        <v>164</v>
      </c>
      <c r="B167" s="16">
        <v>0.89</v>
      </c>
      <c r="C167" s="74">
        <v>90.32</v>
      </c>
      <c r="D167" s="74">
        <v>25.31</v>
      </c>
      <c r="E167" s="74">
        <v>23.09</v>
      </c>
      <c r="F167" s="74">
        <v>30.22</v>
      </c>
      <c r="G167" s="74">
        <v>2.56</v>
      </c>
      <c r="H167" s="74">
        <v>7.36</v>
      </c>
      <c r="I167" s="74">
        <v>29.64</v>
      </c>
      <c r="J167" s="74">
        <v>13.92</v>
      </c>
      <c r="K167" s="74">
        <v>34.149612020663426</v>
      </c>
      <c r="L167" s="74">
        <v>730.46</v>
      </c>
    </row>
    <row r="168" spans="1:12" x14ac:dyDescent="0.2">
      <c r="A168" s="70">
        <v>165</v>
      </c>
      <c r="B168" s="16">
        <v>2.6949999999999998</v>
      </c>
      <c r="C168" s="74">
        <v>90.02</v>
      </c>
      <c r="D168" s="74">
        <v>25.15</v>
      </c>
      <c r="E168" s="74">
        <v>22.87</v>
      </c>
      <c r="F168" s="74">
        <v>29.47</v>
      </c>
      <c r="G168" s="74">
        <v>2.9</v>
      </c>
      <c r="H168" s="74">
        <v>9.24</v>
      </c>
      <c r="I168" s="74">
        <v>4.46</v>
      </c>
      <c r="J168" s="74">
        <v>14.59</v>
      </c>
      <c r="K168" s="74">
        <v>36.082812701150068</v>
      </c>
      <c r="L168" s="74">
        <v>730.32</v>
      </c>
    </row>
    <row r="169" spans="1:12" x14ac:dyDescent="0.2">
      <c r="A169" s="70">
        <v>166</v>
      </c>
      <c r="B169" s="16">
        <v>7.04</v>
      </c>
      <c r="C169" s="74">
        <v>88.78</v>
      </c>
      <c r="D169" s="74">
        <v>24.83</v>
      </c>
      <c r="E169" s="74">
        <v>22.23</v>
      </c>
      <c r="F169" s="74">
        <v>30.1</v>
      </c>
      <c r="G169" s="74">
        <v>2.4700000000000002</v>
      </c>
      <c r="H169" s="74">
        <v>8.08</v>
      </c>
      <c r="I169" s="74">
        <v>303.47000000000003</v>
      </c>
      <c r="J169" s="74">
        <v>13.99</v>
      </c>
      <c r="K169" s="74">
        <v>34.976892311866088</v>
      </c>
      <c r="L169" s="74">
        <v>730.36</v>
      </c>
    </row>
    <row r="170" spans="1:12" x14ac:dyDescent="0.2">
      <c r="A170" s="70">
        <v>167</v>
      </c>
      <c r="B170" s="16">
        <v>18.105</v>
      </c>
      <c r="C170" s="74">
        <v>87.12</v>
      </c>
      <c r="D170" s="74">
        <v>25.14</v>
      </c>
      <c r="E170" s="74">
        <v>22.21</v>
      </c>
      <c r="F170" s="74">
        <v>30.51</v>
      </c>
      <c r="G170" s="74">
        <v>2.75</v>
      </c>
      <c r="H170" s="74">
        <v>7.99</v>
      </c>
      <c r="I170" s="74">
        <v>15.61</v>
      </c>
      <c r="J170" s="74">
        <v>15.234999999999999</v>
      </c>
      <c r="K170" s="74">
        <v>37.484221194445858</v>
      </c>
      <c r="L170" s="74">
        <v>730.4</v>
      </c>
    </row>
    <row r="171" spans="1:12" x14ac:dyDescent="0.2">
      <c r="A171" s="70">
        <v>168</v>
      </c>
      <c r="B171" s="16">
        <v>15.4</v>
      </c>
      <c r="C171" s="74">
        <v>90.9</v>
      </c>
      <c r="D171" s="74">
        <v>25.01</v>
      </c>
      <c r="E171" s="74">
        <v>22.77</v>
      </c>
      <c r="F171" s="74">
        <v>30.57</v>
      </c>
      <c r="G171" s="74">
        <v>2.98</v>
      </c>
      <c r="H171" s="74">
        <v>7.97</v>
      </c>
      <c r="I171" s="74">
        <v>24.5</v>
      </c>
      <c r="J171" s="74">
        <v>13.68</v>
      </c>
      <c r="K171" s="74">
        <v>34.175100029635203</v>
      </c>
      <c r="L171" s="74">
        <v>730</v>
      </c>
    </row>
    <row r="172" spans="1:12" x14ac:dyDescent="0.2">
      <c r="A172" s="70">
        <v>169</v>
      </c>
      <c r="B172" s="16">
        <v>4.2649999999999997</v>
      </c>
      <c r="C172" s="74">
        <v>90.89</v>
      </c>
      <c r="D172" s="74">
        <v>25.38</v>
      </c>
      <c r="E172" s="74">
        <v>22.56</v>
      </c>
      <c r="F172" s="74">
        <v>30.28</v>
      </c>
      <c r="G172" s="74">
        <v>2.85</v>
      </c>
      <c r="H172" s="74">
        <v>9.4</v>
      </c>
      <c r="I172" s="74">
        <v>358.94</v>
      </c>
      <c r="J172" s="74">
        <v>15.27</v>
      </c>
      <c r="K172" s="74">
        <v>38.558605572629155</v>
      </c>
      <c r="L172" s="74">
        <v>729.36</v>
      </c>
    </row>
    <row r="173" spans="1:12" x14ac:dyDescent="0.2">
      <c r="A173" s="70">
        <v>170</v>
      </c>
      <c r="B173" s="16">
        <v>3.0350000000000001</v>
      </c>
      <c r="C173" s="74">
        <v>92.18</v>
      </c>
      <c r="D173" s="74">
        <v>24.83</v>
      </c>
      <c r="E173" s="74">
        <v>22.93</v>
      </c>
      <c r="F173" s="74">
        <v>29.45</v>
      </c>
      <c r="G173" s="74">
        <v>3.01</v>
      </c>
      <c r="H173" s="74">
        <v>7.9</v>
      </c>
      <c r="I173" s="74">
        <v>32.76</v>
      </c>
      <c r="J173" s="74">
        <v>12.39</v>
      </c>
      <c r="K173" s="74">
        <v>30.344554681283249</v>
      </c>
      <c r="L173" s="74">
        <v>729.33</v>
      </c>
    </row>
    <row r="174" spans="1:12" x14ac:dyDescent="0.2">
      <c r="A174" s="70">
        <v>171</v>
      </c>
      <c r="B174" s="16">
        <v>6.85</v>
      </c>
      <c r="C174" s="74">
        <v>88.31</v>
      </c>
      <c r="D174" s="74">
        <v>25.29</v>
      </c>
      <c r="E174" s="74">
        <v>22.6</v>
      </c>
      <c r="F174" s="74">
        <v>30.37</v>
      </c>
      <c r="G174" s="74">
        <v>2.82</v>
      </c>
      <c r="H174" s="74">
        <v>10.9</v>
      </c>
      <c r="I174" s="74">
        <v>8.61</v>
      </c>
      <c r="J174" s="74">
        <v>11.72</v>
      </c>
      <c r="K174" s="74">
        <v>29.42223435662649</v>
      </c>
      <c r="L174" s="74">
        <v>729.6</v>
      </c>
    </row>
    <row r="175" spans="1:12" x14ac:dyDescent="0.2">
      <c r="A175" s="70">
        <v>172</v>
      </c>
      <c r="B175" s="16">
        <v>4.2549999999999999</v>
      </c>
      <c r="C175" s="74">
        <v>94.04</v>
      </c>
      <c r="D175" s="74">
        <v>24.3</v>
      </c>
      <c r="E175" s="74">
        <v>22.88</v>
      </c>
      <c r="F175" s="74">
        <v>27.86</v>
      </c>
      <c r="G175" s="74">
        <v>2.65</v>
      </c>
      <c r="H175" s="74">
        <v>9.59</v>
      </c>
      <c r="I175" s="74">
        <v>0.37</v>
      </c>
      <c r="J175" s="74">
        <v>8.7750000000000004</v>
      </c>
      <c r="K175" s="74">
        <v>20.923495365070369</v>
      </c>
      <c r="L175" s="74">
        <v>729.94</v>
      </c>
    </row>
    <row r="176" spans="1:12" x14ac:dyDescent="0.2">
      <c r="A176" s="70">
        <v>173</v>
      </c>
      <c r="B176" s="16">
        <v>0.25</v>
      </c>
      <c r="C176" s="74">
        <v>87.64</v>
      </c>
      <c r="D176" s="74">
        <v>24.87</v>
      </c>
      <c r="E176" s="74">
        <v>22.52</v>
      </c>
      <c r="F176" s="74">
        <v>29.66</v>
      </c>
      <c r="G176" s="74">
        <v>2.97</v>
      </c>
      <c r="H176" s="74">
        <v>7.69</v>
      </c>
      <c r="I176" s="74">
        <v>16.28</v>
      </c>
      <c r="J176" s="74">
        <v>13.815000000000001</v>
      </c>
      <c r="K176" s="74">
        <v>33.899915932770405</v>
      </c>
      <c r="L176" s="74">
        <v>730.05</v>
      </c>
    </row>
    <row r="177" spans="1:12" x14ac:dyDescent="0.2">
      <c r="A177" s="70">
        <v>174</v>
      </c>
      <c r="B177" s="16">
        <v>1.4750000000000001</v>
      </c>
      <c r="C177" s="74">
        <v>90.73</v>
      </c>
      <c r="D177" s="74">
        <v>25.12</v>
      </c>
      <c r="E177" s="74">
        <v>23.23</v>
      </c>
      <c r="F177" s="74">
        <v>29.26</v>
      </c>
      <c r="G177" s="74">
        <v>2.86</v>
      </c>
      <c r="H177" s="74">
        <v>8.3699999999999992</v>
      </c>
      <c r="I177" s="74">
        <v>3.47</v>
      </c>
      <c r="J177" s="74">
        <v>13.135</v>
      </c>
      <c r="K177" s="74">
        <v>31.890683225520494</v>
      </c>
      <c r="L177" s="74">
        <v>730.06</v>
      </c>
    </row>
    <row r="178" spans="1:12" x14ac:dyDescent="0.2">
      <c r="A178" s="70">
        <v>175</v>
      </c>
      <c r="B178" s="16">
        <v>9.0150000000000006</v>
      </c>
      <c r="C178" s="74">
        <v>92.14</v>
      </c>
      <c r="D178" s="74">
        <v>25.21</v>
      </c>
      <c r="E178" s="74">
        <v>23.45</v>
      </c>
      <c r="F178" s="74">
        <v>28.95</v>
      </c>
      <c r="G178" s="74">
        <v>2.95</v>
      </c>
      <c r="H178" s="74">
        <v>8.8000000000000007</v>
      </c>
      <c r="I178" s="74">
        <v>345.1</v>
      </c>
      <c r="J178" s="74">
        <v>12.145</v>
      </c>
      <c r="K178" s="74">
        <v>29.358298334121013</v>
      </c>
      <c r="L178" s="74">
        <v>729.85</v>
      </c>
    </row>
    <row r="179" spans="1:12" x14ac:dyDescent="0.2">
      <c r="A179" s="70">
        <v>176</v>
      </c>
      <c r="B179" s="16">
        <v>1.05</v>
      </c>
      <c r="C179" s="74">
        <v>88.68</v>
      </c>
      <c r="D179" s="74">
        <v>25.01</v>
      </c>
      <c r="E179" s="74">
        <v>23.08</v>
      </c>
      <c r="F179" s="74">
        <v>29.57</v>
      </c>
      <c r="G179" s="74">
        <v>3.55</v>
      </c>
      <c r="H179" s="74">
        <v>9.66</v>
      </c>
      <c r="I179" s="74">
        <v>20.65</v>
      </c>
      <c r="J179" s="74">
        <v>14.04</v>
      </c>
      <c r="K179" s="74">
        <v>34.248972055638163</v>
      </c>
      <c r="L179" s="74">
        <v>729.91</v>
      </c>
    </row>
    <row r="180" spans="1:12" x14ac:dyDescent="0.2">
      <c r="A180" s="70">
        <v>177</v>
      </c>
      <c r="B180" s="16">
        <v>1.0550000000000002</v>
      </c>
      <c r="C180" s="74">
        <v>89.28</v>
      </c>
      <c r="D180" s="74">
        <v>24.67</v>
      </c>
      <c r="E180" s="74">
        <v>22.59</v>
      </c>
      <c r="F180" s="74">
        <v>28.59</v>
      </c>
      <c r="G180" s="74">
        <v>2.95</v>
      </c>
      <c r="H180" s="74">
        <v>8.19</v>
      </c>
      <c r="I180" s="74">
        <v>306.89</v>
      </c>
      <c r="J180" s="74">
        <v>12.785</v>
      </c>
      <c r="K180" s="74">
        <v>30.066346583353997</v>
      </c>
      <c r="L180" s="74">
        <v>730.08</v>
      </c>
    </row>
    <row r="181" spans="1:12" x14ac:dyDescent="0.2">
      <c r="A181" s="70">
        <v>178</v>
      </c>
      <c r="B181" s="16">
        <v>7.9049999999999994</v>
      </c>
      <c r="C181" s="74">
        <v>91.48</v>
      </c>
      <c r="D181" s="74">
        <v>24.98</v>
      </c>
      <c r="E181" s="74">
        <v>23.17</v>
      </c>
      <c r="F181" s="74">
        <v>28.77</v>
      </c>
      <c r="G181" s="74">
        <v>2.94</v>
      </c>
      <c r="H181" s="74">
        <v>7.66</v>
      </c>
      <c r="I181" s="74">
        <v>332.3</v>
      </c>
      <c r="J181" s="74">
        <v>14.515000000000001</v>
      </c>
      <c r="K181" s="74">
        <v>35.412780465298724</v>
      </c>
      <c r="L181" s="74">
        <v>730.01</v>
      </c>
    </row>
    <row r="182" spans="1:12" x14ac:dyDescent="0.2">
      <c r="A182" s="70">
        <v>179</v>
      </c>
      <c r="B182" s="16">
        <v>3.6349999999999998</v>
      </c>
      <c r="C182" s="74">
        <v>94.01</v>
      </c>
      <c r="D182" s="74">
        <v>24.62</v>
      </c>
      <c r="E182" s="74">
        <v>23.03</v>
      </c>
      <c r="F182" s="74">
        <v>28.47</v>
      </c>
      <c r="G182" s="74">
        <v>3.15</v>
      </c>
      <c r="H182" s="74">
        <v>8.8800000000000008</v>
      </c>
      <c r="I182" s="74">
        <v>332.34</v>
      </c>
      <c r="J182" s="74">
        <v>11.469999999999999</v>
      </c>
      <c r="K182" s="74">
        <v>27.977193847972234</v>
      </c>
      <c r="L182" s="74">
        <v>729.75</v>
      </c>
    </row>
    <row r="183" spans="1:12" x14ac:dyDescent="0.2">
      <c r="A183" s="70">
        <v>180</v>
      </c>
      <c r="B183" s="16">
        <v>11.295</v>
      </c>
      <c r="C183" s="74">
        <v>93.48</v>
      </c>
      <c r="D183" s="74">
        <v>24.73</v>
      </c>
      <c r="E183" s="74">
        <v>22.76</v>
      </c>
      <c r="F183" s="74">
        <v>28.52</v>
      </c>
      <c r="G183" s="74">
        <v>2.85</v>
      </c>
      <c r="H183" s="74">
        <v>7.04</v>
      </c>
      <c r="I183" s="74">
        <v>334.99</v>
      </c>
      <c r="J183" s="74">
        <v>10.01</v>
      </c>
      <c r="K183" s="74">
        <v>24.329816564095431</v>
      </c>
      <c r="L183" s="74">
        <v>729.84</v>
      </c>
    </row>
    <row r="184" spans="1:12" x14ac:dyDescent="0.2">
      <c r="A184" s="70">
        <v>181</v>
      </c>
      <c r="B184" s="16">
        <v>7.4</v>
      </c>
      <c r="C184" s="74">
        <v>90.88</v>
      </c>
      <c r="D184" s="74">
        <v>25.41</v>
      </c>
      <c r="E184" s="74">
        <v>23.23</v>
      </c>
      <c r="F184" s="74">
        <v>31.15</v>
      </c>
      <c r="G184" s="74">
        <v>2.71</v>
      </c>
      <c r="H184" s="74">
        <v>8.1999999999999993</v>
      </c>
      <c r="I184" s="74">
        <v>353.07</v>
      </c>
      <c r="J184" s="74">
        <v>13.54</v>
      </c>
      <c r="K184" s="74">
        <v>32.61471548037985</v>
      </c>
      <c r="L184" s="74">
        <v>729.7</v>
      </c>
    </row>
    <row r="185" spans="1:12" x14ac:dyDescent="0.2">
      <c r="A185" s="70">
        <v>182</v>
      </c>
      <c r="B185" s="16">
        <v>6.3049999999999997</v>
      </c>
      <c r="C185" s="74">
        <v>89.85</v>
      </c>
      <c r="D185" s="74">
        <v>25.43</v>
      </c>
      <c r="E185" s="74">
        <v>23.12</v>
      </c>
      <c r="F185" s="74">
        <v>29.33</v>
      </c>
      <c r="G185" s="74">
        <v>3.52</v>
      </c>
      <c r="H185" s="74">
        <v>9.8800000000000008</v>
      </c>
      <c r="I185" s="74">
        <v>352.43</v>
      </c>
      <c r="J185" s="74">
        <v>14.579999999999998</v>
      </c>
      <c r="K185" s="74">
        <v>35.955804656443235</v>
      </c>
      <c r="L185" s="74">
        <v>729.44</v>
      </c>
    </row>
    <row r="186" spans="1:12" x14ac:dyDescent="0.2">
      <c r="A186" s="70">
        <v>183</v>
      </c>
      <c r="B186" s="16">
        <v>19.115000000000002</v>
      </c>
      <c r="C186" s="74">
        <v>91.95</v>
      </c>
      <c r="D186" s="74">
        <v>24.65</v>
      </c>
      <c r="E186" s="74">
        <v>22.16</v>
      </c>
      <c r="F186" s="74">
        <v>28.99</v>
      </c>
      <c r="G186" s="74">
        <v>3.49</v>
      </c>
      <c r="H186" s="74">
        <v>11.35</v>
      </c>
      <c r="I186" s="74">
        <v>344</v>
      </c>
      <c r="J186" s="74">
        <v>13.405000000000001</v>
      </c>
      <c r="K186" s="74">
        <v>32.530475450727359</v>
      </c>
      <c r="L186" s="74">
        <v>729.75</v>
      </c>
    </row>
    <row r="187" spans="1:12" x14ac:dyDescent="0.2">
      <c r="A187" s="70">
        <v>184</v>
      </c>
      <c r="B187" s="16">
        <v>11.780000000000001</v>
      </c>
      <c r="C187" s="74">
        <v>92.52</v>
      </c>
      <c r="D187" s="74">
        <v>24.45</v>
      </c>
      <c r="E187" s="74">
        <v>22.33</v>
      </c>
      <c r="F187" s="74">
        <v>28.35</v>
      </c>
      <c r="G187" s="74">
        <v>3.09</v>
      </c>
      <c r="H187" s="74">
        <v>9.64</v>
      </c>
      <c r="I187" s="74">
        <v>323.07</v>
      </c>
      <c r="J187" s="74">
        <v>11.54</v>
      </c>
      <c r="K187" s="74">
        <v>28.075257882490771</v>
      </c>
      <c r="L187" s="74">
        <v>729.91</v>
      </c>
    </row>
    <row r="188" spans="1:12" x14ac:dyDescent="0.2">
      <c r="A188" s="70">
        <v>185</v>
      </c>
      <c r="B188" s="16">
        <v>12.68</v>
      </c>
      <c r="C188" s="74">
        <v>92.46</v>
      </c>
      <c r="D188" s="74">
        <v>24.81</v>
      </c>
      <c r="E188" s="74">
        <v>22.57</v>
      </c>
      <c r="F188" s="74">
        <v>28.95</v>
      </c>
      <c r="G188" s="74">
        <v>3.24</v>
      </c>
      <c r="H188" s="74">
        <v>8.82</v>
      </c>
      <c r="I188" s="74">
        <v>347.85</v>
      </c>
      <c r="J188" s="74">
        <v>12.255000000000001</v>
      </c>
      <c r="K188" s="74">
        <v>29.960506546098301</v>
      </c>
      <c r="L188" s="74">
        <v>730.1</v>
      </c>
    </row>
    <row r="189" spans="1:12" x14ac:dyDescent="0.2">
      <c r="A189" s="70">
        <v>186</v>
      </c>
      <c r="B189" s="16">
        <v>6.22</v>
      </c>
      <c r="C189" s="74">
        <v>91.53</v>
      </c>
      <c r="D189" s="74">
        <v>25.11</v>
      </c>
      <c r="E189" s="74">
        <v>22.65</v>
      </c>
      <c r="F189" s="74">
        <v>28.97</v>
      </c>
      <c r="G189" s="74">
        <v>3.43</v>
      </c>
      <c r="H189" s="74">
        <v>9.57</v>
      </c>
      <c r="I189" s="74">
        <v>1.96</v>
      </c>
      <c r="J189" s="74">
        <v>13.545</v>
      </c>
      <c r="K189" s="74">
        <v>33.123611659511305</v>
      </c>
      <c r="L189" s="74">
        <v>730.28</v>
      </c>
    </row>
    <row r="190" spans="1:12" x14ac:dyDescent="0.2">
      <c r="A190" s="70">
        <v>187</v>
      </c>
      <c r="B190" s="16">
        <v>1.3050000000000002</v>
      </c>
      <c r="C190" s="74">
        <v>93.35</v>
      </c>
      <c r="D190" s="74">
        <v>24.83</v>
      </c>
      <c r="E190" s="74">
        <v>23.13</v>
      </c>
      <c r="F190" s="74">
        <v>28.95</v>
      </c>
      <c r="G190" s="74">
        <v>2.74</v>
      </c>
      <c r="H190" s="74">
        <v>8.16</v>
      </c>
      <c r="I190" s="74">
        <v>349.21</v>
      </c>
      <c r="J190" s="74">
        <v>10.844999999999999</v>
      </c>
      <c r="K190" s="74">
        <v>25.906185118977159</v>
      </c>
      <c r="L190" s="74">
        <v>730.51</v>
      </c>
    </row>
    <row r="191" spans="1:12" x14ac:dyDescent="0.2">
      <c r="A191" s="70">
        <v>188</v>
      </c>
      <c r="B191" s="16">
        <v>6.0299999999999994</v>
      </c>
      <c r="C191" s="74">
        <v>95.12</v>
      </c>
      <c r="D191" s="74">
        <v>24.12</v>
      </c>
      <c r="E191" s="74">
        <v>22.51</v>
      </c>
      <c r="F191" s="74">
        <v>26.68</v>
      </c>
      <c r="G191" s="74">
        <v>2.5299999999999998</v>
      </c>
      <c r="H191" s="74">
        <v>8.4499999999999993</v>
      </c>
      <c r="I191" s="74">
        <v>346.62</v>
      </c>
      <c r="J191" s="74">
        <v>7.2350000000000003</v>
      </c>
      <c r="K191" s="74">
        <v>16.950821966689332</v>
      </c>
      <c r="L191" s="74">
        <v>730.56</v>
      </c>
    </row>
    <row r="192" spans="1:12" x14ac:dyDescent="0.2">
      <c r="A192" s="70">
        <v>189</v>
      </c>
      <c r="B192" s="16">
        <v>0.25</v>
      </c>
      <c r="C192" s="74">
        <v>96.26</v>
      </c>
      <c r="D192" s="74">
        <v>23.94</v>
      </c>
      <c r="E192" s="74">
        <v>22.8</v>
      </c>
      <c r="F192" s="74">
        <v>26.21</v>
      </c>
      <c r="G192" s="74">
        <v>2.5099999999999998</v>
      </c>
      <c r="H192" s="74">
        <v>6.53</v>
      </c>
      <c r="I192" s="74">
        <v>334.28</v>
      </c>
      <c r="J192" s="74">
        <v>7.4250000000000007</v>
      </c>
      <c r="K192" s="74">
        <v>17.695158228695696</v>
      </c>
      <c r="L192" s="74">
        <v>730.33</v>
      </c>
    </row>
    <row r="193" spans="1:12" x14ac:dyDescent="0.2">
      <c r="A193" s="70">
        <v>190</v>
      </c>
      <c r="B193" s="16">
        <v>5.24</v>
      </c>
      <c r="C193" s="74">
        <v>96.06</v>
      </c>
      <c r="D193" s="74">
        <v>24.5</v>
      </c>
      <c r="E193" s="74">
        <v>22.85</v>
      </c>
      <c r="F193" s="74">
        <v>28.76</v>
      </c>
      <c r="G193" s="74">
        <v>2.63</v>
      </c>
      <c r="H193" s="74">
        <v>8.39</v>
      </c>
      <c r="I193" s="74">
        <v>329.83</v>
      </c>
      <c r="J193" s="74">
        <v>12.07</v>
      </c>
      <c r="K193" s="74">
        <v>27.832041796878709</v>
      </c>
      <c r="L193" s="74">
        <v>729.97</v>
      </c>
    </row>
    <row r="194" spans="1:12" x14ac:dyDescent="0.2">
      <c r="A194" s="70">
        <v>191</v>
      </c>
      <c r="B194" s="16">
        <v>22.39</v>
      </c>
      <c r="C194" s="74">
        <v>97.48</v>
      </c>
      <c r="D194" s="74">
        <v>24.29</v>
      </c>
      <c r="E194" s="74">
        <v>22.89</v>
      </c>
      <c r="F194" s="74">
        <v>27.8</v>
      </c>
      <c r="G194" s="74">
        <v>2.86</v>
      </c>
      <c r="H194" s="74">
        <v>8.5299999999999994</v>
      </c>
      <c r="I194" s="74">
        <v>323.02</v>
      </c>
      <c r="J194" s="74">
        <v>9.5150000000000006</v>
      </c>
      <c r="K194" s="74">
        <v>22.167655803014842</v>
      </c>
      <c r="L194" s="74">
        <v>729.95</v>
      </c>
    </row>
    <row r="195" spans="1:12" x14ac:dyDescent="0.2">
      <c r="A195" s="70">
        <v>192</v>
      </c>
      <c r="B195" s="16">
        <v>4.67</v>
      </c>
      <c r="C195" s="74">
        <v>94.58</v>
      </c>
      <c r="D195" s="74">
        <v>24.54</v>
      </c>
      <c r="E195" s="74">
        <v>22.74</v>
      </c>
      <c r="F195" s="74">
        <v>28.08</v>
      </c>
      <c r="G195" s="74">
        <v>3.09</v>
      </c>
      <c r="H195" s="74">
        <v>8.39</v>
      </c>
      <c r="I195" s="74">
        <v>341.98</v>
      </c>
      <c r="J195" s="74">
        <v>11.510000000000002</v>
      </c>
      <c r="K195" s="74">
        <v>26.493273325632209</v>
      </c>
      <c r="L195" s="74">
        <v>730.34</v>
      </c>
    </row>
    <row r="196" spans="1:12" x14ac:dyDescent="0.2">
      <c r="A196" s="70">
        <v>193</v>
      </c>
      <c r="B196" s="16">
        <v>0.54</v>
      </c>
      <c r="C196" s="74">
        <v>96.75</v>
      </c>
      <c r="D196" s="74">
        <v>24.05</v>
      </c>
      <c r="E196" s="74">
        <v>22.16</v>
      </c>
      <c r="F196" s="74">
        <v>27.5</v>
      </c>
      <c r="G196" s="74">
        <v>2.76</v>
      </c>
      <c r="H196" s="74">
        <v>7.51</v>
      </c>
      <c r="I196" s="74">
        <v>327.08999999999997</v>
      </c>
      <c r="J196" s="74">
        <v>8.379999999999999</v>
      </c>
      <c r="K196" s="74">
        <v>19.880646997987743</v>
      </c>
      <c r="L196" s="74">
        <v>730.63</v>
      </c>
    </row>
    <row r="197" spans="1:12" x14ac:dyDescent="0.2">
      <c r="A197" s="70">
        <v>194</v>
      </c>
      <c r="B197" s="16">
        <v>16.04</v>
      </c>
      <c r="C197" s="74">
        <v>96.28</v>
      </c>
      <c r="D197" s="74">
        <v>23.53</v>
      </c>
      <c r="E197" s="74">
        <v>21.71</v>
      </c>
      <c r="F197" s="74">
        <v>26.38</v>
      </c>
      <c r="G197" s="74">
        <v>3.32</v>
      </c>
      <c r="H197" s="74">
        <v>8.77</v>
      </c>
      <c r="I197" s="74">
        <v>329.63</v>
      </c>
      <c r="J197" s="74">
        <v>8.754999999999999</v>
      </c>
      <c r="K197" s="74">
        <v>20.446999197343715</v>
      </c>
      <c r="L197" s="74">
        <v>730.69</v>
      </c>
    </row>
    <row r="198" spans="1:12" x14ac:dyDescent="0.2">
      <c r="A198" s="70">
        <v>195</v>
      </c>
      <c r="B198" s="16">
        <v>2.56</v>
      </c>
      <c r="C198" s="74">
        <v>96.03</v>
      </c>
      <c r="D198" s="74">
        <v>24.38</v>
      </c>
      <c r="E198" s="74">
        <v>22.23</v>
      </c>
      <c r="F198" s="74">
        <v>28.16</v>
      </c>
      <c r="G198" s="74">
        <v>3.26</v>
      </c>
      <c r="H198" s="74">
        <v>8.68</v>
      </c>
      <c r="I198" s="74">
        <v>332.17</v>
      </c>
      <c r="J198" s="74">
        <v>12.004999999999999</v>
      </c>
      <c r="K198" s="74">
        <v>27.744345766009708</v>
      </c>
      <c r="L198" s="74">
        <v>731.02</v>
      </c>
    </row>
    <row r="199" spans="1:12" x14ac:dyDescent="0.2">
      <c r="A199" s="70">
        <v>196</v>
      </c>
      <c r="B199" s="16">
        <v>12.3</v>
      </c>
      <c r="C199" s="74">
        <v>94.06</v>
      </c>
      <c r="D199" s="74">
        <v>24.08</v>
      </c>
      <c r="E199" s="74">
        <v>22.1</v>
      </c>
      <c r="F199" s="74">
        <v>27.62</v>
      </c>
      <c r="G199" s="74">
        <v>2.98</v>
      </c>
      <c r="H199" s="74">
        <v>8.52</v>
      </c>
      <c r="I199" s="74">
        <v>339.15</v>
      </c>
      <c r="J199" s="74">
        <v>11.379999999999999</v>
      </c>
      <c r="K199" s="74">
        <v>26.279433250360501</v>
      </c>
      <c r="L199" s="74">
        <v>730.99</v>
      </c>
    </row>
    <row r="200" spans="1:12" x14ac:dyDescent="0.2">
      <c r="A200" s="70">
        <v>197</v>
      </c>
      <c r="B200" s="16">
        <v>2.15</v>
      </c>
      <c r="C200" s="74">
        <v>96.71</v>
      </c>
      <c r="D200" s="74">
        <v>23.79</v>
      </c>
      <c r="E200" s="74">
        <v>22.1</v>
      </c>
      <c r="F200" s="74">
        <v>27.75</v>
      </c>
      <c r="G200" s="74">
        <v>3.32</v>
      </c>
      <c r="H200" s="74">
        <v>9.64</v>
      </c>
      <c r="I200" s="74">
        <v>324.61</v>
      </c>
      <c r="J200" s="74">
        <v>11.655000000000001</v>
      </c>
      <c r="K200" s="74">
        <v>26.487225323503313</v>
      </c>
      <c r="L200" s="74">
        <v>730.74</v>
      </c>
    </row>
    <row r="201" spans="1:12" x14ac:dyDescent="0.2">
      <c r="A201" s="70">
        <v>198</v>
      </c>
      <c r="B201" s="16">
        <v>5.1849999999999996</v>
      </c>
      <c r="C201" s="74">
        <v>92.31</v>
      </c>
      <c r="D201" s="74">
        <v>24.43</v>
      </c>
      <c r="E201" s="74">
        <v>21.88</v>
      </c>
      <c r="F201" s="74">
        <v>29</v>
      </c>
      <c r="G201" s="74">
        <v>2.69</v>
      </c>
      <c r="H201" s="74">
        <v>8.27</v>
      </c>
      <c r="I201" s="74">
        <v>15.82</v>
      </c>
      <c r="J201" s="74">
        <v>12.98</v>
      </c>
      <c r="K201" s="74">
        <v>29.776906481471077</v>
      </c>
      <c r="L201" s="74">
        <v>730.24</v>
      </c>
    </row>
    <row r="202" spans="1:12" x14ac:dyDescent="0.2">
      <c r="A202" s="70">
        <v>199</v>
      </c>
      <c r="B202" s="16">
        <v>7.665</v>
      </c>
      <c r="C202" s="74">
        <v>98.64</v>
      </c>
      <c r="D202" s="74">
        <v>23.5</v>
      </c>
      <c r="E202" s="74">
        <v>22.45</v>
      </c>
      <c r="F202" s="74">
        <v>26.34</v>
      </c>
      <c r="G202" s="74">
        <v>3.02</v>
      </c>
      <c r="H202" s="74">
        <v>7.54</v>
      </c>
      <c r="I202" s="74">
        <v>327.61</v>
      </c>
      <c r="J202" s="74">
        <v>6.35</v>
      </c>
      <c r="K202" s="74">
        <v>14.672021164551449</v>
      </c>
      <c r="L202" s="74">
        <v>730.58</v>
      </c>
    </row>
    <row r="203" spans="1:12" x14ac:dyDescent="0.2">
      <c r="A203" s="70">
        <v>200</v>
      </c>
      <c r="B203" s="16">
        <v>5.12</v>
      </c>
      <c r="C203" s="74">
        <v>94.61</v>
      </c>
      <c r="D203" s="74">
        <v>23.73</v>
      </c>
      <c r="E203" s="74">
        <v>21.9</v>
      </c>
      <c r="F203" s="74">
        <v>28.64</v>
      </c>
      <c r="G203" s="74">
        <v>2.67</v>
      </c>
      <c r="H203" s="74">
        <v>9.0399999999999991</v>
      </c>
      <c r="I203" s="74">
        <v>340.9</v>
      </c>
      <c r="J203" s="74">
        <v>11.504999999999999</v>
      </c>
      <c r="K203" s="74">
        <v>26.564121350570716</v>
      </c>
      <c r="L203" s="74">
        <v>730.81</v>
      </c>
    </row>
    <row r="204" spans="1:12" x14ac:dyDescent="0.2">
      <c r="A204" s="70">
        <v>201</v>
      </c>
      <c r="B204" s="16">
        <v>9.68</v>
      </c>
      <c r="C204" s="74">
        <v>93.67</v>
      </c>
      <c r="D204" s="74">
        <v>24.25</v>
      </c>
      <c r="E204" s="74">
        <v>22.29</v>
      </c>
      <c r="F204" s="74">
        <v>29.25</v>
      </c>
      <c r="G204" s="74">
        <v>2.33</v>
      </c>
      <c r="H204" s="74">
        <v>6.76</v>
      </c>
      <c r="I204" s="74">
        <v>344.04</v>
      </c>
      <c r="J204" s="74">
        <v>13.16</v>
      </c>
      <c r="K204" s="74">
        <v>29.453770367727167</v>
      </c>
      <c r="L204" s="74">
        <v>730.95</v>
      </c>
    </row>
    <row r="205" spans="1:12" x14ac:dyDescent="0.2">
      <c r="A205" s="70">
        <v>202</v>
      </c>
      <c r="B205" s="16">
        <v>6.2149999999999999</v>
      </c>
      <c r="C205" s="74">
        <v>94.7</v>
      </c>
      <c r="D205" s="74">
        <v>24.22</v>
      </c>
      <c r="E205" s="74">
        <v>22.62</v>
      </c>
      <c r="F205" s="74">
        <v>27.96</v>
      </c>
      <c r="G205" s="74">
        <v>2.8</v>
      </c>
      <c r="H205" s="74">
        <v>8.11</v>
      </c>
      <c r="I205" s="74">
        <v>344.4</v>
      </c>
      <c r="J205" s="74">
        <v>10.69</v>
      </c>
      <c r="K205" s="74">
        <v>24.278408545999806</v>
      </c>
      <c r="L205" s="74">
        <v>730.8</v>
      </c>
    </row>
    <row r="206" spans="1:12" x14ac:dyDescent="0.2">
      <c r="A206" s="70">
        <v>203</v>
      </c>
      <c r="B206" s="16">
        <v>22.734999999999999</v>
      </c>
      <c r="C206" s="74">
        <v>94.98</v>
      </c>
      <c r="D206" s="74">
        <v>23.81</v>
      </c>
      <c r="E206" s="74">
        <v>21.43</v>
      </c>
      <c r="F206" s="74">
        <v>28.6</v>
      </c>
      <c r="G206" s="74">
        <v>3.28</v>
      </c>
      <c r="H206" s="74">
        <v>10.68</v>
      </c>
      <c r="I206" s="74">
        <v>351.59</v>
      </c>
      <c r="J206" s="74">
        <v>8.7749999999999986</v>
      </c>
      <c r="K206" s="74">
        <v>20.145463091203009</v>
      </c>
      <c r="L206" s="74">
        <v>730.64</v>
      </c>
    </row>
    <row r="207" spans="1:12" x14ac:dyDescent="0.2">
      <c r="A207" s="70">
        <v>204</v>
      </c>
      <c r="B207" s="16">
        <v>5.36</v>
      </c>
      <c r="C207" s="74">
        <v>97.4</v>
      </c>
      <c r="D207" s="74">
        <v>23.87</v>
      </c>
      <c r="E207" s="74">
        <v>22.44</v>
      </c>
      <c r="F207" s="74">
        <v>27.27</v>
      </c>
      <c r="G207" s="74">
        <v>2.41</v>
      </c>
      <c r="H207" s="74">
        <v>7.33</v>
      </c>
      <c r="I207" s="74">
        <v>298.94</v>
      </c>
      <c r="J207" s="74">
        <v>8.6950000000000003</v>
      </c>
      <c r="K207" s="74">
        <v>20.034871052274607</v>
      </c>
      <c r="L207" s="74">
        <v>730.71</v>
      </c>
    </row>
    <row r="208" spans="1:12" x14ac:dyDescent="0.2">
      <c r="A208" s="70">
        <v>205</v>
      </c>
      <c r="B208" s="16">
        <v>3.645</v>
      </c>
      <c r="C208" s="74">
        <v>96.07</v>
      </c>
      <c r="D208" s="74">
        <v>24.47</v>
      </c>
      <c r="E208" s="74">
        <v>22.9</v>
      </c>
      <c r="F208" s="74">
        <v>27.92</v>
      </c>
      <c r="G208" s="74">
        <v>3.12</v>
      </c>
      <c r="H208" s="74">
        <v>8.23</v>
      </c>
      <c r="I208" s="74">
        <v>329.56</v>
      </c>
      <c r="J208" s="74">
        <v>12.315000000000001</v>
      </c>
      <c r="K208" s="74">
        <v>28.248057943316393</v>
      </c>
      <c r="L208" s="74">
        <v>730.53</v>
      </c>
    </row>
    <row r="209" spans="1:12" x14ac:dyDescent="0.2">
      <c r="A209" s="70">
        <v>206</v>
      </c>
      <c r="B209" s="16">
        <v>2.0549999999999997</v>
      </c>
      <c r="C209" s="74">
        <v>93.19</v>
      </c>
      <c r="D209" s="74">
        <v>24.92</v>
      </c>
      <c r="E209" s="74">
        <v>22.82</v>
      </c>
      <c r="F209" s="74">
        <v>29.55</v>
      </c>
      <c r="G209" s="74">
        <v>3.39</v>
      </c>
      <c r="H209" s="74">
        <v>9.75</v>
      </c>
      <c r="I209" s="74">
        <v>0.87</v>
      </c>
      <c r="J209" s="74">
        <v>13.335000000000001</v>
      </c>
      <c r="K209" s="74">
        <v>30.411946705005239</v>
      </c>
      <c r="L209" s="74">
        <v>729.83</v>
      </c>
    </row>
    <row r="210" spans="1:12" x14ac:dyDescent="0.2">
      <c r="A210" s="70">
        <v>207</v>
      </c>
      <c r="B210" s="16">
        <v>0.25</v>
      </c>
      <c r="C210" s="74">
        <v>93.77</v>
      </c>
      <c r="D210" s="74">
        <v>24.29</v>
      </c>
      <c r="E210" s="74">
        <v>22.65</v>
      </c>
      <c r="F210" s="74">
        <v>27.8</v>
      </c>
      <c r="G210" s="74">
        <v>3.26</v>
      </c>
      <c r="H210" s="74">
        <v>7.95</v>
      </c>
      <c r="I210" s="74">
        <v>340.36</v>
      </c>
      <c r="J210" s="74">
        <v>12.89</v>
      </c>
      <c r="K210" s="74">
        <v>29.084842237864464</v>
      </c>
      <c r="L210" s="74">
        <v>729.5</v>
      </c>
    </row>
    <row r="211" spans="1:12" x14ac:dyDescent="0.2">
      <c r="A211" s="70">
        <v>208</v>
      </c>
      <c r="B211" s="16">
        <v>0.21000000000000002</v>
      </c>
      <c r="C211" s="74">
        <v>92.81</v>
      </c>
      <c r="D211" s="74">
        <v>24.97</v>
      </c>
      <c r="E211" s="74">
        <v>23.01</v>
      </c>
      <c r="F211" s="74">
        <v>28.54</v>
      </c>
      <c r="G211" s="74">
        <v>3.78</v>
      </c>
      <c r="H211" s="74">
        <v>8.9499999999999993</v>
      </c>
      <c r="I211" s="74">
        <v>341.77</v>
      </c>
      <c r="J211" s="74">
        <v>15.765000000000001</v>
      </c>
      <c r="K211" s="74">
        <v>35.370012450244381</v>
      </c>
      <c r="L211" s="74">
        <v>729.24</v>
      </c>
    </row>
    <row r="212" spans="1:12" x14ac:dyDescent="0.2">
      <c r="A212" s="70">
        <v>209</v>
      </c>
      <c r="B212" s="16">
        <v>0.84</v>
      </c>
      <c r="C212" s="74">
        <v>92.14</v>
      </c>
      <c r="D212" s="74">
        <v>25.09</v>
      </c>
      <c r="E212" s="74">
        <v>23.18</v>
      </c>
      <c r="F212" s="74">
        <v>30.12</v>
      </c>
      <c r="G212" s="74">
        <v>3.14</v>
      </c>
      <c r="H212" s="74">
        <v>8.43</v>
      </c>
      <c r="I212" s="74">
        <v>358.29</v>
      </c>
      <c r="J212" s="74">
        <v>13.015000000000001</v>
      </c>
      <c r="K212" s="74">
        <v>29.609722422622291</v>
      </c>
      <c r="L212" s="74">
        <v>729.03</v>
      </c>
    </row>
    <row r="213" spans="1:12" x14ac:dyDescent="0.2">
      <c r="A213" s="70">
        <v>210</v>
      </c>
      <c r="B213" s="16">
        <v>22.545000000000002</v>
      </c>
      <c r="C213" s="74">
        <v>95.31</v>
      </c>
      <c r="D213" s="74">
        <v>24.56</v>
      </c>
      <c r="E213" s="74">
        <v>22.5</v>
      </c>
      <c r="F213" s="74">
        <v>27.63</v>
      </c>
      <c r="G213" s="74">
        <v>2.84</v>
      </c>
      <c r="H213" s="74">
        <v>7.97</v>
      </c>
      <c r="I213" s="74">
        <v>324.60000000000002</v>
      </c>
      <c r="J213" s="74">
        <v>11.335000000000001</v>
      </c>
      <c r="K213" s="74">
        <v>25.166600858643498</v>
      </c>
      <c r="L213" s="74">
        <v>729.6</v>
      </c>
    </row>
    <row r="214" spans="1:12" x14ac:dyDescent="0.2">
      <c r="A214" s="70">
        <v>211</v>
      </c>
      <c r="B214" s="16">
        <v>22.07</v>
      </c>
      <c r="C214" s="74">
        <v>94.79</v>
      </c>
      <c r="D214" s="74">
        <v>24.14</v>
      </c>
      <c r="E214" s="74">
        <v>22.07</v>
      </c>
      <c r="F214" s="74">
        <v>28.78</v>
      </c>
      <c r="G214" s="74">
        <v>2.96</v>
      </c>
      <c r="H214" s="74">
        <v>8.93</v>
      </c>
      <c r="I214" s="74">
        <v>317.45</v>
      </c>
      <c r="J214" s="74">
        <v>9.8999999999999986</v>
      </c>
      <c r="K214" s="74">
        <v>22.743080005564163</v>
      </c>
      <c r="L214" s="74">
        <v>730.19</v>
      </c>
    </row>
    <row r="215" spans="1:12" x14ac:dyDescent="0.2">
      <c r="A215" s="70">
        <v>212</v>
      </c>
      <c r="B215" s="16">
        <v>5.82</v>
      </c>
      <c r="C215" s="74">
        <v>93.15</v>
      </c>
      <c r="D215" s="74">
        <v>23.79</v>
      </c>
      <c r="E215" s="74">
        <v>21.65</v>
      </c>
      <c r="F215" s="74">
        <v>27.53</v>
      </c>
      <c r="G215" s="74">
        <v>3.01</v>
      </c>
      <c r="H215" s="74">
        <v>9.7100000000000009</v>
      </c>
      <c r="I215" s="74">
        <v>355.43</v>
      </c>
      <c r="J215" s="74">
        <v>12.434999999999999</v>
      </c>
      <c r="K215" s="74">
        <v>28.029897866524049</v>
      </c>
      <c r="L215" s="74">
        <v>730.52</v>
      </c>
    </row>
    <row r="216" spans="1:12" x14ac:dyDescent="0.2">
      <c r="A216" s="70">
        <v>213</v>
      </c>
      <c r="B216" s="16">
        <v>5.23</v>
      </c>
      <c r="C216" s="74">
        <v>95.89</v>
      </c>
      <c r="D216" s="74">
        <v>24.04</v>
      </c>
      <c r="E216" s="74">
        <v>22.46</v>
      </c>
      <c r="F216" s="74">
        <v>27.53</v>
      </c>
      <c r="G216" s="74">
        <v>3.42</v>
      </c>
      <c r="H216" s="74">
        <v>8</v>
      </c>
      <c r="I216" s="74">
        <v>347.09</v>
      </c>
      <c r="J216" s="74">
        <v>11.67</v>
      </c>
      <c r="K216" s="74">
        <v>26.12866519729015</v>
      </c>
      <c r="L216" s="74">
        <v>730.4</v>
      </c>
    </row>
    <row r="217" spans="1:12" x14ac:dyDescent="0.2">
      <c r="A217" s="70">
        <v>214</v>
      </c>
      <c r="B217" s="16">
        <v>1.7250000000000001</v>
      </c>
      <c r="C217" s="74">
        <v>92.55</v>
      </c>
      <c r="D217" s="74">
        <v>24.76</v>
      </c>
      <c r="E217" s="74">
        <v>22.67</v>
      </c>
      <c r="F217" s="74">
        <v>29.04</v>
      </c>
      <c r="G217" s="74">
        <v>3.29</v>
      </c>
      <c r="H217" s="74">
        <v>9.51</v>
      </c>
      <c r="I217" s="74">
        <v>355.36</v>
      </c>
      <c r="J217" s="74">
        <v>14.574999999999999</v>
      </c>
      <c r="K217" s="74">
        <v>33.150395668939275</v>
      </c>
      <c r="L217" s="74">
        <v>729.85</v>
      </c>
    </row>
    <row r="218" spans="1:12" x14ac:dyDescent="0.2">
      <c r="A218" s="70">
        <v>215</v>
      </c>
      <c r="B218" s="16">
        <v>2.61</v>
      </c>
      <c r="C218" s="74">
        <v>91.27</v>
      </c>
      <c r="D218" s="74">
        <v>25.06</v>
      </c>
      <c r="E218" s="74">
        <v>23.28</v>
      </c>
      <c r="F218" s="74">
        <v>28.96</v>
      </c>
      <c r="G218" s="74">
        <v>3.71</v>
      </c>
      <c r="H218" s="74">
        <v>8.85</v>
      </c>
      <c r="I218" s="74">
        <v>347.94</v>
      </c>
      <c r="J218" s="74">
        <v>15.420000000000002</v>
      </c>
      <c r="K218" s="74">
        <v>34.642956194320583</v>
      </c>
      <c r="L218" s="74">
        <v>729.65</v>
      </c>
    </row>
    <row r="219" spans="1:12" x14ac:dyDescent="0.2">
      <c r="A219" s="70">
        <v>216</v>
      </c>
      <c r="B219" s="16">
        <v>0.625</v>
      </c>
      <c r="C219" s="74">
        <v>93.38</v>
      </c>
      <c r="D219" s="74">
        <v>24.73</v>
      </c>
      <c r="E219" s="74">
        <v>23.28</v>
      </c>
      <c r="F219" s="74">
        <v>27.79</v>
      </c>
      <c r="G219" s="74">
        <v>3.1</v>
      </c>
      <c r="H219" s="74">
        <v>7.76</v>
      </c>
      <c r="I219" s="74">
        <v>343.61</v>
      </c>
      <c r="J219" s="74">
        <v>13.4</v>
      </c>
      <c r="K219" s="74">
        <v>29.153530262042651</v>
      </c>
      <c r="L219" s="74">
        <v>729.83</v>
      </c>
    </row>
    <row r="220" spans="1:12" x14ac:dyDescent="0.2">
      <c r="A220" s="70">
        <v>217</v>
      </c>
      <c r="B220" s="16">
        <v>0.88500000000000001</v>
      </c>
      <c r="C220" s="74">
        <v>91.21</v>
      </c>
      <c r="D220" s="74">
        <v>25.2</v>
      </c>
      <c r="E220" s="74">
        <v>23.05</v>
      </c>
      <c r="F220" s="74">
        <v>29.88</v>
      </c>
      <c r="G220" s="74">
        <v>2.87</v>
      </c>
      <c r="H220" s="74">
        <v>7.64</v>
      </c>
      <c r="I220" s="74">
        <v>168.58</v>
      </c>
      <c r="J220" s="74">
        <v>17.225000000000001</v>
      </c>
      <c r="K220" s="74">
        <v>38.108461414178414</v>
      </c>
      <c r="L220" s="74">
        <v>729.89</v>
      </c>
    </row>
    <row r="221" spans="1:12" x14ac:dyDescent="0.2">
      <c r="A221" s="70">
        <v>218</v>
      </c>
      <c r="B221" s="16">
        <v>0.8</v>
      </c>
      <c r="C221" s="74">
        <v>88.73</v>
      </c>
      <c r="D221" s="74">
        <v>25.65</v>
      </c>
      <c r="E221" s="74">
        <v>23.12</v>
      </c>
      <c r="F221" s="74">
        <v>30.84</v>
      </c>
      <c r="G221" s="74">
        <v>2.95</v>
      </c>
      <c r="H221" s="74">
        <v>7.92</v>
      </c>
      <c r="I221" s="74">
        <v>62.27</v>
      </c>
      <c r="J221" s="74">
        <v>19.384999999999998</v>
      </c>
      <c r="K221" s="74">
        <v>42.444014940293258</v>
      </c>
      <c r="L221" s="74">
        <v>729.6</v>
      </c>
    </row>
    <row r="222" spans="1:12" x14ac:dyDescent="0.2">
      <c r="A222" s="70">
        <v>219</v>
      </c>
      <c r="B222" s="16">
        <v>2.0249999999999999</v>
      </c>
      <c r="C222" s="74">
        <v>92.76</v>
      </c>
      <c r="D222" s="74">
        <v>25.24</v>
      </c>
      <c r="E222" s="74">
        <v>23.41</v>
      </c>
      <c r="F222" s="74">
        <v>29.4</v>
      </c>
      <c r="G222" s="74">
        <v>3.26</v>
      </c>
      <c r="H222" s="74">
        <v>8.33</v>
      </c>
      <c r="I222" s="74">
        <v>345.25</v>
      </c>
      <c r="J222" s="74">
        <v>15.28</v>
      </c>
      <c r="K222" s="74">
        <v>34.182876032372363</v>
      </c>
      <c r="L222" s="74">
        <v>729.54</v>
      </c>
    </row>
    <row r="223" spans="1:12" x14ac:dyDescent="0.2">
      <c r="A223" s="70">
        <v>220</v>
      </c>
      <c r="B223" s="16">
        <v>3.57</v>
      </c>
      <c r="C223" s="74">
        <v>92.43</v>
      </c>
      <c r="D223" s="74">
        <v>25.18</v>
      </c>
      <c r="E223" s="74">
        <v>22.85</v>
      </c>
      <c r="F223" s="74">
        <v>29.66</v>
      </c>
      <c r="G223" s="74">
        <v>2.75</v>
      </c>
      <c r="H223" s="74">
        <v>9.1</v>
      </c>
      <c r="I223" s="74">
        <v>2.94</v>
      </c>
      <c r="J223" s="74">
        <v>13.995000000000001</v>
      </c>
      <c r="K223" s="74">
        <v>31.173130972942097</v>
      </c>
      <c r="L223" s="74">
        <v>729.79</v>
      </c>
    </row>
    <row r="224" spans="1:12" x14ac:dyDescent="0.2">
      <c r="A224" s="70">
        <v>221</v>
      </c>
      <c r="B224" s="16">
        <v>11.440000000000001</v>
      </c>
      <c r="C224" s="74">
        <v>94.36</v>
      </c>
      <c r="D224" s="74">
        <v>24.31</v>
      </c>
      <c r="E224" s="74">
        <v>21.66</v>
      </c>
      <c r="F224" s="74">
        <v>28.99</v>
      </c>
      <c r="G224" s="74">
        <v>2.2200000000000002</v>
      </c>
      <c r="H224" s="74">
        <v>8.94</v>
      </c>
      <c r="I224" s="74">
        <v>292.45999999999998</v>
      </c>
      <c r="J224" s="74">
        <v>12.765000000000001</v>
      </c>
      <c r="K224" s="74">
        <v>28.732330113780201</v>
      </c>
      <c r="L224" s="74">
        <v>730.22</v>
      </c>
    </row>
    <row r="225" spans="1:12" x14ac:dyDescent="0.2">
      <c r="A225" s="70">
        <v>222</v>
      </c>
      <c r="B225" s="16">
        <v>7.3250000000000002</v>
      </c>
      <c r="C225" s="74">
        <v>92.61</v>
      </c>
      <c r="D225" s="74">
        <v>24.62</v>
      </c>
      <c r="E225" s="74">
        <v>22.05</v>
      </c>
      <c r="F225" s="74">
        <v>29.87</v>
      </c>
      <c r="G225" s="74">
        <v>2.5499999999999998</v>
      </c>
      <c r="H225" s="74">
        <v>8.06</v>
      </c>
      <c r="I225" s="74">
        <v>55.08</v>
      </c>
      <c r="J225" s="74">
        <v>12.36</v>
      </c>
      <c r="K225" s="74">
        <v>28.495594030449098</v>
      </c>
      <c r="L225" s="74">
        <v>730.24</v>
      </c>
    </row>
    <row r="226" spans="1:12" x14ac:dyDescent="0.2">
      <c r="A226" s="70">
        <v>223</v>
      </c>
      <c r="B226" s="16">
        <v>1.93</v>
      </c>
      <c r="C226" s="74">
        <v>96.39</v>
      </c>
      <c r="D226" s="74">
        <v>23.99</v>
      </c>
      <c r="E226" s="74">
        <v>22.3</v>
      </c>
      <c r="F226" s="74">
        <v>26.33</v>
      </c>
      <c r="G226" s="74">
        <v>2.71</v>
      </c>
      <c r="H226" s="74">
        <v>7.93</v>
      </c>
      <c r="I226" s="74">
        <v>315.52</v>
      </c>
      <c r="J226" s="74">
        <v>8.879999999999999</v>
      </c>
      <c r="K226" s="74">
        <v>20.476807207836135</v>
      </c>
      <c r="L226" s="74">
        <v>730.4</v>
      </c>
    </row>
    <row r="227" spans="1:12" x14ac:dyDescent="0.2">
      <c r="A227" s="70">
        <v>224</v>
      </c>
      <c r="B227" s="16">
        <v>4.3849999999999998</v>
      </c>
      <c r="C227" s="74">
        <v>94.41</v>
      </c>
      <c r="D227" s="74">
        <v>24.15</v>
      </c>
      <c r="E227" s="74">
        <v>22.13</v>
      </c>
      <c r="F227" s="74">
        <v>27.21</v>
      </c>
      <c r="G227" s="74">
        <v>3.25</v>
      </c>
      <c r="H227" s="74">
        <v>8.56</v>
      </c>
      <c r="I227" s="74">
        <v>310.08</v>
      </c>
      <c r="J227" s="74">
        <v>11.525</v>
      </c>
      <c r="K227" s="74">
        <v>26.504505329585871</v>
      </c>
      <c r="L227" s="74">
        <v>730.32</v>
      </c>
    </row>
    <row r="228" spans="1:12" x14ac:dyDescent="0.2">
      <c r="A228" s="70">
        <v>225</v>
      </c>
      <c r="B228" s="16">
        <v>2.74</v>
      </c>
      <c r="C228" s="74">
        <v>94.57</v>
      </c>
      <c r="D228" s="74">
        <v>24.33</v>
      </c>
      <c r="E228" s="74">
        <v>22.3</v>
      </c>
      <c r="F228" s="74">
        <v>28.51</v>
      </c>
      <c r="G228" s="74">
        <v>3.13</v>
      </c>
      <c r="H228" s="74">
        <v>8.19</v>
      </c>
      <c r="I228" s="74">
        <v>333.53</v>
      </c>
      <c r="J228" s="74">
        <v>12.92</v>
      </c>
      <c r="K228" s="74">
        <v>29.666746442694748</v>
      </c>
      <c r="L228" s="74">
        <v>730.14</v>
      </c>
    </row>
    <row r="229" spans="1:12" x14ac:dyDescent="0.2">
      <c r="A229" s="70">
        <v>226</v>
      </c>
      <c r="B229" s="16">
        <v>11.63</v>
      </c>
      <c r="C229" s="74">
        <v>96.23</v>
      </c>
      <c r="D229" s="74">
        <v>24.3</v>
      </c>
      <c r="E229" s="74">
        <v>22.54</v>
      </c>
      <c r="F229" s="74">
        <v>27.46</v>
      </c>
      <c r="G229" s="74">
        <v>3.24</v>
      </c>
      <c r="H229" s="74">
        <v>9.17</v>
      </c>
      <c r="I229" s="74">
        <v>338.4</v>
      </c>
      <c r="J229" s="74">
        <v>12.245000000000001</v>
      </c>
      <c r="K229" s="74">
        <v>28.597114066184151</v>
      </c>
      <c r="L229" s="74">
        <v>729.68</v>
      </c>
    </row>
    <row r="230" spans="1:12" x14ac:dyDescent="0.2">
      <c r="A230" s="70">
        <v>227</v>
      </c>
      <c r="B230" s="16">
        <v>23.59</v>
      </c>
      <c r="C230" s="74">
        <v>96.66</v>
      </c>
      <c r="D230" s="74">
        <v>24.05</v>
      </c>
      <c r="E230" s="74">
        <v>21.52</v>
      </c>
      <c r="F230" s="74">
        <v>28.29</v>
      </c>
      <c r="G230" s="74">
        <v>2.98</v>
      </c>
      <c r="H230" s="74">
        <v>11.08</v>
      </c>
      <c r="I230" s="74">
        <v>342.57</v>
      </c>
      <c r="J230" s="74">
        <v>9.5249999999999986</v>
      </c>
      <c r="K230" s="74">
        <v>22.702039991118074</v>
      </c>
      <c r="L230" s="74">
        <v>729.41</v>
      </c>
    </row>
    <row r="231" spans="1:12" x14ac:dyDescent="0.2">
      <c r="A231" s="70">
        <v>228</v>
      </c>
      <c r="B231" s="16">
        <v>7.9649999999999999</v>
      </c>
      <c r="C231" s="74">
        <v>97.26</v>
      </c>
      <c r="D231" s="74">
        <v>24</v>
      </c>
      <c r="E231" s="74">
        <v>22.54</v>
      </c>
      <c r="F231" s="74">
        <v>26.67</v>
      </c>
      <c r="G231" s="74">
        <v>2.58</v>
      </c>
      <c r="H231" s="74">
        <v>7.02</v>
      </c>
      <c r="I231" s="74">
        <v>305.27</v>
      </c>
      <c r="J231" s="74">
        <v>9.09</v>
      </c>
      <c r="K231" s="74">
        <v>21.180535455548476</v>
      </c>
      <c r="L231" s="74">
        <v>729.88</v>
      </c>
    </row>
    <row r="232" spans="1:12" x14ac:dyDescent="0.2">
      <c r="A232" s="70">
        <v>229</v>
      </c>
      <c r="B232" s="16">
        <v>6.17</v>
      </c>
      <c r="C232" s="74">
        <v>98.38</v>
      </c>
      <c r="D232" s="74">
        <v>24.06</v>
      </c>
      <c r="E232" s="74">
        <v>22.82</v>
      </c>
      <c r="F232" s="74">
        <v>26.51</v>
      </c>
      <c r="G232" s="74">
        <v>3.05</v>
      </c>
      <c r="H232" s="74">
        <v>7.69</v>
      </c>
      <c r="I232" s="74">
        <v>306.08999999999997</v>
      </c>
      <c r="J232" s="74">
        <v>8.84</v>
      </c>
      <c r="K232" s="74">
        <v>20.763655308806666</v>
      </c>
      <c r="L232" s="74">
        <v>730.09</v>
      </c>
    </row>
    <row r="233" spans="1:12" x14ac:dyDescent="0.2">
      <c r="A233" s="70">
        <v>230</v>
      </c>
      <c r="B233" s="16">
        <v>6.96</v>
      </c>
      <c r="C233" s="74">
        <v>94.95</v>
      </c>
      <c r="D233" s="74">
        <v>24.99</v>
      </c>
      <c r="E233" s="74">
        <v>23.26</v>
      </c>
      <c r="F233" s="74">
        <v>28.97</v>
      </c>
      <c r="G233" s="74">
        <v>2.75</v>
      </c>
      <c r="H233" s="74">
        <v>8.8699999999999992</v>
      </c>
      <c r="I233" s="74">
        <v>335.13</v>
      </c>
      <c r="J233" s="74">
        <v>12.734999999999999</v>
      </c>
      <c r="K233" s="74">
        <v>29.147914260065818</v>
      </c>
      <c r="L233" s="74">
        <v>729.84</v>
      </c>
    </row>
    <row r="234" spans="1:12" x14ac:dyDescent="0.2">
      <c r="A234" s="70">
        <v>231</v>
      </c>
      <c r="B234" s="16">
        <v>6.165</v>
      </c>
      <c r="C234" s="74">
        <v>92.39</v>
      </c>
      <c r="D234" s="74">
        <v>25.11</v>
      </c>
      <c r="E234" s="74">
        <v>23.27</v>
      </c>
      <c r="F234" s="74">
        <v>28.73</v>
      </c>
      <c r="G234" s="74">
        <v>2.93</v>
      </c>
      <c r="H234" s="74">
        <v>8.42</v>
      </c>
      <c r="I234" s="74">
        <v>357.67</v>
      </c>
      <c r="J234" s="74">
        <v>13.364999999999998</v>
      </c>
      <c r="K234" s="74">
        <v>30.823210849770216</v>
      </c>
      <c r="L234" s="74">
        <v>729.56</v>
      </c>
    </row>
    <row r="235" spans="1:12" x14ac:dyDescent="0.2">
      <c r="A235" s="70">
        <v>232</v>
      </c>
      <c r="B235" s="16">
        <v>12.969999999999999</v>
      </c>
      <c r="C235" s="74">
        <v>96.3</v>
      </c>
      <c r="D235" s="74">
        <v>24.13</v>
      </c>
      <c r="E235" s="74">
        <v>22.35</v>
      </c>
      <c r="F235" s="74">
        <v>26.87</v>
      </c>
      <c r="G235" s="74">
        <v>2.91</v>
      </c>
      <c r="H235" s="74">
        <v>10.59</v>
      </c>
      <c r="I235" s="74">
        <v>318.85000000000002</v>
      </c>
      <c r="J235" s="74">
        <v>10.36</v>
      </c>
      <c r="K235" s="74">
        <v>23.770376367172481</v>
      </c>
      <c r="L235" s="74">
        <v>729.55</v>
      </c>
    </row>
    <row r="236" spans="1:12" x14ac:dyDescent="0.2">
      <c r="A236" s="70">
        <v>233</v>
      </c>
      <c r="B236" s="16">
        <v>1.75</v>
      </c>
      <c r="C236" s="74">
        <v>94.16</v>
      </c>
      <c r="D236" s="74">
        <v>24.47</v>
      </c>
      <c r="E236" s="74">
        <v>22.48</v>
      </c>
      <c r="F236" s="74">
        <v>27.79</v>
      </c>
      <c r="G236" s="74">
        <v>2.52</v>
      </c>
      <c r="H236" s="74">
        <v>6.9</v>
      </c>
      <c r="I236" s="74">
        <v>15.61</v>
      </c>
      <c r="J236" s="74">
        <v>11.129999999999999</v>
      </c>
      <c r="K236" s="74">
        <v>26.666073386457828</v>
      </c>
      <c r="L236" s="74">
        <v>729.71</v>
      </c>
    </row>
    <row r="237" spans="1:12" x14ac:dyDescent="0.2">
      <c r="A237" s="70">
        <v>234</v>
      </c>
      <c r="B237" s="16">
        <v>3.3449999999999998</v>
      </c>
      <c r="C237" s="74">
        <v>95.35</v>
      </c>
      <c r="D237" s="74">
        <v>24.63</v>
      </c>
      <c r="E237" s="74">
        <v>22.92</v>
      </c>
      <c r="F237" s="74">
        <v>28.01</v>
      </c>
      <c r="G237" s="74">
        <v>3.2</v>
      </c>
      <c r="H237" s="74">
        <v>7.9</v>
      </c>
      <c r="I237" s="74">
        <v>330.5</v>
      </c>
      <c r="J237" s="74">
        <v>14</v>
      </c>
      <c r="K237" s="74">
        <v>32.946491597165043</v>
      </c>
      <c r="L237" s="74">
        <v>729.74</v>
      </c>
    </row>
    <row r="238" spans="1:12" x14ac:dyDescent="0.2">
      <c r="A238" s="70">
        <v>235</v>
      </c>
      <c r="B238" s="16">
        <v>16.954999999999998</v>
      </c>
      <c r="C238" s="74">
        <v>97.04</v>
      </c>
      <c r="D238" s="74">
        <v>24.04</v>
      </c>
      <c r="E238" s="74">
        <v>21.92</v>
      </c>
      <c r="F238" s="74">
        <v>27.83</v>
      </c>
      <c r="G238" s="74">
        <v>2.5</v>
      </c>
      <c r="H238" s="74">
        <v>10.58</v>
      </c>
      <c r="I238" s="74">
        <v>307.79000000000002</v>
      </c>
      <c r="J238" s="74">
        <v>8.9699999999999989</v>
      </c>
      <c r="K238" s="74">
        <v>20.765383309414926</v>
      </c>
      <c r="L238" s="74">
        <v>729.41</v>
      </c>
    </row>
    <row r="239" spans="1:12" x14ac:dyDescent="0.2">
      <c r="A239" s="70">
        <v>236</v>
      </c>
      <c r="B239" s="16">
        <v>0.88500000000000001</v>
      </c>
      <c r="C239" s="74">
        <v>94.41</v>
      </c>
      <c r="D239" s="74">
        <v>24.22</v>
      </c>
      <c r="E239" s="74">
        <v>22.06</v>
      </c>
      <c r="F239" s="74">
        <v>27.38</v>
      </c>
      <c r="G239" s="74">
        <v>3.44</v>
      </c>
      <c r="H239" s="74">
        <v>9.89</v>
      </c>
      <c r="I239" s="74">
        <v>16.809999999999999</v>
      </c>
      <c r="J239" s="74">
        <v>13.42</v>
      </c>
      <c r="K239" s="74">
        <v>31.725227167279961</v>
      </c>
      <c r="L239" s="74">
        <v>729.78</v>
      </c>
    </row>
    <row r="240" spans="1:12" x14ac:dyDescent="0.2">
      <c r="A240" s="70">
        <v>237</v>
      </c>
      <c r="B240" s="16">
        <v>14.774999999999999</v>
      </c>
      <c r="C240" s="74">
        <v>94.24</v>
      </c>
      <c r="D240" s="74">
        <v>23.51</v>
      </c>
      <c r="E240" s="74">
        <v>22.62</v>
      </c>
      <c r="F240" s="74">
        <v>28.46</v>
      </c>
      <c r="G240" s="74">
        <v>2.81</v>
      </c>
      <c r="H240" s="74">
        <v>10.06</v>
      </c>
      <c r="I240" s="74">
        <v>3.94</v>
      </c>
      <c r="J240" s="74">
        <v>9.9350000000000005</v>
      </c>
      <c r="K240" s="74">
        <v>23.342264216477005</v>
      </c>
      <c r="L240" s="74">
        <v>730.16</v>
      </c>
    </row>
    <row r="241" spans="1:12" x14ac:dyDescent="0.2">
      <c r="A241" s="70">
        <v>238</v>
      </c>
      <c r="B241" s="16">
        <v>8.07</v>
      </c>
      <c r="C241" s="74">
        <v>93.9</v>
      </c>
      <c r="D241" s="74">
        <v>24</v>
      </c>
      <c r="E241" s="74">
        <v>21.96</v>
      </c>
      <c r="F241" s="74">
        <v>27.82</v>
      </c>
      <c r="G241" s="74">
        <v>3.34</v>
      </c>
      <c r="H241" s="74">
        <v>13.87</v>
      </c>
      <c r="I241" s="74">
        <v>338.57</v>
      </c>
      <c r="J241" s="74">
        <v>9.36</v>
      </c>
      <c r="K241" s="74">
        <v>22.420807892124376</v>
      </c>
      <c r="L241" s="74">
        <v>730.15</v>
      </c>
    </row>
    <row r="242" spans="1:12" x14ac:dyDescent="0.2">
      <c r="A242" s="70">
        <v>239</v>
      </c>
      <c r="B242" s="16">
        <v>9.5100000000000016</v>
      </c>
      <c r="C242" s="74">
        <v>92.39</v>
      </c>
      <c r="D242" s="74">
        <v>24.6</v>
      </c>
      <c r="E242" s="74">
        <v>21.85</v>
      </c>
      <c r="F242" s="74">
        <v>29.32</v>
      </c>
      <c r="G242" s="74">
        <v>2.69</v>
      </c>
      <c r="H242" s="74">
        <v>8.2799999999999994</v>
      </c>
      <c r="I242" s="74">
        <v>342.33</v>
      </c>
      <c r="J242" s="74">
        <v>11.43</v>
      </c>
      <c r="K242" s="74">
        <v>26.936505481649927</v>
      </c>
      <c r="L242" s="74">
        <v>730.1</v>
      </c>
    </row>
    <row r="243" spans="1:12" x14ac:dyDescent="0.2">
      <c r="A243" s="70">
        <v>240</v>
      </c>
      <c r="B243" s="16">
        <v>12.715</v>
      </c>
      <c r="C243" s="74">
        <v>91.92</v>
      </c>
      <c r="D243" s="74">
        <v>24.31</v>
      </c>
      <c r="E243" s="74">
        <v>22.25</v>
      </c>
      <c r="F243" s="74">
        <v>28.7</v>
      </c>
      <c r="G243" s="74">
        <v>2.67</v>
      </c>
      <c r="H243" s="74">
        <v>8.1300000000000008</v>
      </c>
      <c r="I243" s="74">
        <v>343.57</v>
      </c>
      <c r="J243" s="74">
        <v>14.46</v>
      </c>
      <c r="K243" s="74">
        <v>33.373739747556385</v>
      </c>
      <c r="L243" s="74">
        <v>729.81</v>
      </c>
    </row>
    <row r="244" spans="1:12" x14ac:dyDescent="0.2">
      <c r="A244" s="70">
        <v>241</v>
      </c>
      <c r="B244" s="16">
        <v>1.1000000000000001</v>
      </c>
      <c r="C244" s="74">
        <v>89.81</v>
      </c>
      <c r="D244" s="74">
        <v>25.14</v>
      </c>
      <c r="E244" s="74">
        <v>22.58</v>
      </c>
      <c r="F244" s="74">
        <v>31.01</v>
      </c>
      <c r="G244" s="74">
        <v>2.46</v>
      </c>
      <c r="H244" s="74">
        <v>7.53</v>
      </c>
      <c r="I244" s="74">
        <v>355.9</v>
      </c>
      <c r="J244" s="74">
        <v>16.39</v>
      </c>
      <c r="K244" s="74">
        <v>37.598701234742826</v>
      </c>
      <c r="L244" s="74">
        <v>729.99</v>
      </c>
    </row>
    <row r="245" spans="1:12" x14ac:dyDescent="0.2">
      <c r="A245" s="70">
        <v>242</v>
      </c>
      <c r="B245" s="16">
        <v>5.77</v>
      </c>
      <c r="C245" s="74">
        <v>93.45</v>
      </c>
      <c r="D245" s="74">
        <v>24.7</v>
      </c>
      <c r="E245" s="74">
        <v>22.84</v>
      </c>
      <c r="F245" s="74">
        <v>29.76</v>
      </c>
      <c r="G245" s="74">
        <v>2.25</v>
      </c>
      <c r="H245" s="74">
        <v>7.6</v>
      </c>
      <c r="I245" s="74">
        <v>317.95999999999998</v>
      </c>
      <c r="J245" s="74">
        <v>13.16</v>
      </c>
      <c r="K245" s="74">
        <v>30.447802717626551</v>
      </c>
      <c r="L245" s="74">
        <v>730.13</v>
      </c>
    </row>
    <row r="246" spans="1:12" x14ac:dyDescent="0.2">
      <c r="A246" s="70">
        <v>243</v>
      </c>
      <c r="B246" s="16">
        <v>4.5949999999999998</v>
      </c>
      <c r="C246" s="74">
        <v>91.34</v>
      </c>
      <c r="D246" s="74">
        <v>25.07</v>
      </c>
      <c r="E246" s="74">
        <v>22.92</v>
      </c>
      <c r="F246" s="74">
        <v>29.59</v>
      </c>
      <c r="G246" s="74">
        <v>2.39</v>
      </c>
      <c r="H246" s="74">
        <v>8.34</v>
      </c>
      <c r="I246" s="74">
        <v>8.5299999999999994</v>
      </c>
      <c r="J246" s="74">
        <v>15.324999999999999</v>
      </c>
      <c r="K246" s="74">
        <v>34.63129219021485</v>
      </c>
      <c r="L246" s="74">
        <v>730.29</v>
      </c>
    </row>
    <row r="247" spans="1:12" x14ac:dyDescent="0.2">
      <c r="A247" s="70">
        <v>244</v>
      </c>
      <c r="B247" s="16">
        <v>8.5249999999999986</v>
      </c>
      <c r="C247" s="74">
        <v>94.82</v>
      </c>
      <c r="D247" s="74">
        <v>24.63</v>
      </c>
      <c r="E247" s="74">
        <v>22.72</v>
      </c>
      <c r="F247" s="74">
        <v>28.22</v>
      </c>
      <c r="G247" s="74">
        <v>3.04</v>
      </c>
      <c r="H247" s="74">
        <v>8.49</v>
      </c>
      <c r="I247" s="74">
        <v>332.54</v>
      </c>
      <c r="J247" s="74">
        <v>12.620000000000001</v>
      </c>
      <c r="K247" s="74">
        <v>29.425258357690939</v>
      </c>
      <c r="L247" s="74">
        <v>730.54</v>
      </c>
    </row>
    <row r="248" spans="1:12" x14ac:dyDescent="0.2">
      <c r="A248" s="70">
        <v>245</v>
      </c>
      <c r="B248" s="16">
        <v>10.515000000000001</v>
      </c>
      <c r="C248" s="74">
        <v>95.68</v>
      </c>
      <c r="D248" s="74">
        <v>24.36</v>
      </c>
      <c r="E248" s="74">
        <v>22.39</v>
      </c>
      <c r="F248" s="74">
        <v>28.55</v>
      </c>
      <c r="G248" s="74">
        <v>3</v>
      </c>
      <c r="H248" s="74">
        <v>10.14</v>
      </c>
      <c r="I248" s="74">
        <v>319.06</v>
      </c>
      <c r="J248" s="74">
        <v>12.115</v>
      </c>
      <c r="K248" s="74">
        <v>27.928809830941059</v>
      </c>
      <c r="L248" s="74">
        <v>730.82</v>
      </c>
    </row>
    <row r="249" spans="1:12" x14ac:dyDescent="0.2">
      <c r="A249" s="70">
        <v>246</v>
      </c>
      <c r="B249" s="16">
        <v>11.035</v>
      </c>
      <c r="C249" s="74">
        <v>94.35</v>
      </c>
      <c r="D249" s="74">
        <v>24.05</v>
      </c>
      <c r="E249" s="74">
        <v>21.23</v>
      </c>
      <c r="F249" s="74">
        <v>29.57</v>
      </c>
      <c r="G249" s="74">
        <v>2.5</v>
      </c>
      <c r="H249" s="74">
        <v>7.86</v>
      </c>
      <c r="I249" s="74">
        <v>337.47</v>
      </c>
      <c r="J249" s="74">
        <v>12.955</v>
      </c>
      <c r="K249" s="74">
        <v>29.895274523136628</v>
      </c>
      <c r="L249" s="74">
        <v>730.85</v>
      </c>
    </row>
    <row r="250" spans="1:12" x14ac:dyDescent="0.2">
      <c r="A250" s="70">
        <v>247</v>
      </c>
      <c r="B250" s="16">
        <v>3</v>
      </c>
      <c r="C250" s="74">
        <v>95.27</v>
      </c>
      <c r="D250" s="74">
        <v>24.56</v>
      </c>
      <c r="E250" s="74">
        <v>23.09</v>
      </c>
      <c r="F250" s="74">
        <v>28.09</v>
      </c>
      <c r="G250" s="74">
        <v>2.94</v>
      </c>
      <c r="H250" s="74">
        <v>7.75</v>
      </c>
      <c r="I250" s="74">
        <v>325.70999999999998</v>
      </c>
      <c r="J250" s="74">
        <v>12.745000000000001</v>
      </c>
      <c r="K250" s="74">
        <v>29.068858232238096</v>
      </c>
      <c r="L250" s="74">
        <v>730.47</v>
      </c>
    </row>
    <row r="251" spans="1:12" x14ac:dyDescent="0.2">
      <c r="A251" s="70">
        <v>248</v>
      </c>
      <c r="B251" s="16">
        <v>16.670000000000002</v>
      </c>
      <c r="C251" s="74">
        <v>96.27</v>
      </c>
      <c r="D251" s="74">
        <v>24.49</v>
      </c>
      <c r="E251" s="74">
        <v>22.7</v>
      </c>
      <c r="F251" s="74">
        <v>27.79</v>
      </c>
      <c r="G251" s="74">
        <v>2.85</v>
      </c>
      <c r="H251" s="74">
        <v>9.3800000000000008</v>
      </c>
      <c r="I251" s="74">
        <v>328.62</v>
      </c>
      <c r="J251" s="74">
        <v>12.23</v>
      </c>
      <c r="K251" s="74">
        <v>28.54138604656789</v>
      </c>
      <c r="L251" s="74">
        <v>730.12</v>
      </c>
    </row>
    <row r="252" spans="1:12" x14ac:dyDescent="0.2">
      <c r="A252" s="70">
        <v>249</v>
      </c>
      <c r="B252" s="16">
        <v>9.1700000000000017</v>
      </c>
      <c r="C252" s="74">
        <v>96.58</v>
      </c>
      <c r="D252" s="74">
        <v>23.89</v>
      </c>
      <c r="E252" s="74">
        <v>21.92</v>
      </c>
      <c r="F252" s="74">
        <v>27.34</v>
      </c>
      <c r="G252" s="74">
        <v>2.57</v>
      </c>
      <c r="H252" s="74">
        <v>8.6999999999999993</v>
      </c>
      <c r="I252" s="74">
        <v>320.08999999999997</v>
      </c>
      <c r="J252" s="74">
        <v>9.73</v>
      </c>
      <c r="K252" s="74">
        <v>22.282567843463877</v>
      </c>
      <c r="L252" s="74">
        <v>730.13</v>
      </c>
    </row>
    <row r="253" spans="1:12" x14ac:dyDescent="0.2">
      <c r="A253" s="70">
        <v>250</v>
      </c>
      <c r="B253" s="16">
        <v>27.009999999999998</v>
      </c>
      <c r="C253" s="74">
        <v>94.48</v>
      </c>
      <c r="D253" s="74">
        <v>23.94</v>
      </c>
      <c r="E253" s="74">
        <v>21.62</v>
      </c>
      <c r="F253" s="74">
        <v>27.93</v>
      </c>
      <c r="G253" s="74">
        <v>2.46</v>
      </c>
      <c r="H253" s="74">
        <v>8.2899999999999991</v>
      </c>
      <c r="I253" s="74">
        <v>337.86</v>
      </c>
      <c r="J253" s="74">
        <v>9.879999999999999</v>
      </c>
      <c r="K253" s="74">
        <v>22.267879838293702</v>
      </c>
      <c r="L253" s="74">
        <v>730.43</v>
      </c>
    </row>
    <row r="254" spans="1:12" x14ac:dyDescent="0.2">
      <c r="A254" s="70">
        <v>251</v>
      </c>
      <c r="B254" s="16">
        <v>5.8900000000000006</v>
      </c>
      <c r="C254" s="74">
        <v>90.78</v>
      </c>
      <c r="D254" s="74">
        <v>24.85</v>
      </c>
      <c r="E254" s="74">
        <v>22.52</v>
      </c>
      <c r="F254" s="74">
        <v>29.71</v>
      </c>
      <c r="G254" s="74">
        <v>2.3199999999999998</v>
      </c>
      <c r="H254" s="74">
        <v>8.52</v>
      </c>
      <c r="I254" s="74">
        <v>9.06</v>
      </c>
      <c r="J254" s="74">
        <v>13.844999999999999</v>
      </c>
      <c r="K254" s="74">
        <v>32.064347286650246</v>
      </c>
      <c r="L254" s="74">
        <v>730</v>
      </c>
    </row>
    <row r="255" spans="1:12" x14ac:dyDescent="0.2">
      <c r="A255" s="70">
        <v>252</v>
      </c>
      <c r="B255" s="16">
        <v>6.36</v>
      </c>
      <c r="C255" s="74">
        <v>94.28</v>
      </c>
      <c r="D255" s="74">
        <v>24.54</v>
      </c>
      <c r="E255" s="74">
        <v>22.39</v>
      </c>
      <c r="F255" s="74">
        <v>29.27</v>
      </c>
      <c r="G255" s="74">
        <v>2.46</v>
      </c>
      <c r="H255" s="74">
        <v>8.59</v>
      </c>
      <c r="I255" s="74">
        <v>354.55</v>
      </c>
      <c r="J255" s="74">
        <v>15.315000000000001</v>
      </c>
      <c r="K255" s="74">
        <v>35.525964505139505</v>
      </c>
      <c r="L255" s="74">
        <v>729.5</v>
      </c>
    </row>
    <row r="256" spans="1:12" x14ac:dyDescent="0.2">
      <c r="A256" s="70">
        <v>253</v>
      </c>
      <c r="B256" s="16">
        <v>14.574999999999999</v>
      </c>
      <c r="C256" s="74">
        <v>97.16</v>
      </c>
      <c r="D256" s="74">
        <v>23.46</v>
      </c>
      <c r="E256" s="74">
        <v>21.75</v>
      </c>
      <c r="F256" s="74">
        <v>26.17</v>
      </c>
      <c r="G256" s="74">
        <v>2.96</v>
      </c>
      <c r="H256" s="74">
        <v>8.94</v>
      </c>
      <c r="I256" s="74">
        <v>274.26</v>
      </c>
      <c r="J256" s="74">
        <v>8.8550000000000004</v>
      </c>
      <c r="K256" s="74">
        <v>20.537719229277165</v>
      </c>
      <c r="L256" s="74">
        <v>729.93</v>
      </c>
    </row>
    <row r="257" spans="1:12" x14ac:dyDescent="0.2">
      <c r="A257" s="70">
        <v>254</v>
      </c>
      <c r="B257" s="16">
        <v>10.190000000000001</v>
      </c>
      <c r="C257" s="74">
        <v>94.5</v>
      </c>
      <c r="D257" s="74">
        <v>24.28</v>
      </c>
      <c r="E257" s="74">
        <v>21.88</v>
      </c>
      <c r="F257" s="74">
        <v>28.7</v>
      </c>
      <c r="G257" s="74">
        <v>2.17</v>
      </c>
      <c r="H257" s="74">
        <v>6.89</v>
      </c>
      <c r="I257" s="74">
        <v>254.04</v>
      </c>
      <c r="J257" s="74">
        <v>14.21</v>
      </c>
      <c r="K257" s="74">
        <v>33.32924373189379</v>
      </c>
      <c r="L257" s="74">
        <v>730.79</v>
      </c>
    </row>
    <row r="258" spans="1:12" x14ac:dyDescent="0.2">
      <c r="A258" s="70">
        <v>255</v>
      </c>
      <c r="B258" s="16">
        <v>2.0499999999999998</v>
      </c>
      <c r="C258" s="74">
        <v>93.63</v>
      </c>
      <c r="D258" s="74">
        <v>24.6</v>
      </c>
      <c r="E258" s="74">
        <v>22.83</v>
      </c>
      <c r="F258" s="74">
        <v>29.34</v>
      </c>
      <c r="G258" s="74">
        <v>2.38</v>
      </c>
      <c r="H258" s="74">
        <v>8.1199999999999992</v>
      </c>
      <c r="I258" s="74">
        <v>333.97</v>
      </c>
      <c r="J258" s="74">
        <v>13.64</v>
      </c>
      <c r="K258" s="74">
        <v>32.048363281023867</v>
      </c>
      <c r="L258" s="74">
        <v>730.75</v>
      </c>
    </row>
    <row r="259" spans="1:12" x14ac:dyDescent="0.2">
      <c r="A259" s="70">
        <v>256</v>
      </c>
      <c r="B259" s="16">
        <v>12.83</v>
      </c>
      <c r="C259" s="74">
        <v>95.09</v>
      </c>
      <c r="D259" s="74">
        <v>23.93</v>
      </c>
      <c r="E259" s="74">
        <v>22.44</v>
      </c>
      <c r="F259" s="74">
        <v>27.4</v>
      </c>
      <c r="G259" s="74">
        <v>2.36</v>
      </c>
      <c r="H259" s="74">
        <v>7.3</v>
      </c>
      <c r="I259" s="74">
        <v>330.13</v>
      </c>
      <c r="J259" s="74">
        <v>8.7650000000000006</v>
      </c>
      <c r="K259" s="74">
        <v>20.405527182745569</v>
      </c>
      <c r="L259" s="74">
        <v>730.56</v>
      </c>
    </row>
    <row r="260" spans="1:12" x14ac:dyDescent="0.2">
      <c r="A260" s="70">
        <v>257</v>
      </c>
      <c r="B260" s="16">
        <v>5.97</v>
      </c>
      <c r="C260" s="74">
        <v>92.85</v>
      </c>
      <c r="D260" s="74">
        <v>24.74</v>
      </c>
      <c r="E260" s="74">
        <v>22.72</v>
      </c>
      <c r="F260" s="74">
        <v>28.96</v>
      </c>
      <c r="G260" s="74">
        <v>2.56</v>
      </c>
      <c r="H260" s="74">
        <v>9.15</v>
      </c>
      <c r="I260" s="74">
        <v>354.41</v>
      </c>
      <c r="J260" s="74">
        <v>13.775</v>
      </c>
      <c r="K260" s="74">
        <v>31.124314955758862</v>
      </c>
      <c r="L260" s="74">
        <v>730.51</v>
      </c>
    </row>
    <row r="261" spans="1:12" x14ac:dyDescent="0.2">
      <c r="A261" s="70">
        <v>258</v>
      </c>
      <c r="B261" s="16">
        <v>9.8550000000000004</v>
      </c>
      <c r="C261" s="74">
        <v>91.8</v>
      </c>
      <c r="D261" s="74">
        <v>25.11</v>
      </c>
      <c r="E261" s="74">
        <v>22.86</v>
      </c>
      <c r="F261" s="74">
        <v>29.27</v>
      </c>
      <c r="G261" s="74">
        <v>2.75</v>
      </c>
      <c r="H261" s="74">
        <v>9.75</v>
      </c>
      <c r="I261" s="74">
        <v>2.7</v>
      </c>
      <c r="J261" s="74">
        <v>13.895</v>
      </c>
      <c r="K261" s="74">
        <v>31.406843055208753</v>
      </c>
      <c r="L261" s="74">
        <v>730.4</v>
      </c>
    </row>
    <row r="262" spans="1:12" x14ac:dyDescent="0.2">
      <c r="A262" s="70">
        <v>259</v>
      </c>
      <c r="B262" s="16">
        <v>10.08</v>
      </c>
      <c r="C262" s="74">
        <v>94.28</v>
      </c>
      <c r="D262" s="74">
        <v>23.84</v>
      </c>
      <c r="E262" s="74">
        <v>21.4</v>
      </c>
      <c r="F262" s="74">
        <v>28.41</v>
      </c>
      <c r="G262" s="74">
        <v>2.54</v>
      </c>
      <c r="H262" s="74">
        <v>8.6300000000000008</v>
      </c>
      <c r="I262" s="74">
        <v>356.81</v>
      </c>
      <c r="J262" s="74">
        <v>8.9649999999999999</v>
      </c>
      <c r="K262" s="74">
        <v>21.523543576287338</v>
      </c>
      <c r="L262" s="74">
        <v>730.34</v>
      </c>
    </row>
    <row r="263" spans="1:12" x14ac:dyDescent="0.2">
      <c r="A263" s="70">
        <v>260</v>
      </c>
      <c r="B263" s="16">
        <v>1.98</v>
      </c>
      <c r="C263" s="74">
        <v>90.34</v>
      </c>
      <c r="D263" s="74">
        <v>24.7</v>
      </c>
      <c r="E263" s="74">
        <v>22.28</v>
      </c>
      <c r="F263" s="74">
        <v>29.51</v>
      </c>
      <c r="G263" s="74">
        <v>2.46</v>
      </c>
      <c r="H263" s="74">
        <v>7.05</v>
      </c>
      <c r="I263" s="74">
        <v>348.34</v>
      </c>
      <c r="J263" s="74">
        <v>15.6</v>
      </c>
      <c r="K263" s="74">
        <v>35.892300634089814</v>
      </c>
      <c r="L263" s="74">
        <v>729.85</v>
      </c>
    </row>
    <row r="264" spans="1:12" x14ac:dyDescent="0.2">
      <c r="A264" s="70">
        <v>261</v>
      </c>
      <c r="B264" s="16">
        <v>5.1550000000000002</v>
      </c>
      <c r="C264" s="74">
        <v>93.85</v>
      </c>
      <c r="D264" s="74">
        <v>24.69</v>
      </c>
      <c r="E264" s="74">
        <v>21.94</v>
      </c>
      <c r="F264" s="74">
        <v>28.84</v>
      </c>
      <c r="G264" s="74">
        <v>2.6</v>
      </c>
      <c r="H264" s="74">
        <v>10.74</v>
      </c>
      <c r="I264" s="74">
        <v>348.06</v>
      </c>
      <c r="J264" s="74">
        <v>13.39</v>
      </c>
      <c r="K264" s="74">
        <v>30.806794843991785</v>
      </c>
      <c r="L264" s="74">
        <v>729.57</v>
      </c>
    </row>
    <row r="265" spans="1:12" x14ac:dyDescent="0.2">
      <c r="A265" s="70">
        <v>262</v>
      </c>
      <c r="B265" s="16">
        <v>4.55</v>
      </c>
      <c r="C265" s="74">
        <v>91.02</v>
      </c>
      <c r="D265" s="74">
        <v>25.15</v>
      </c>
      <c r="E265" s="74">
        <v>22.54</v>
      </c>
      <c r="F265" s="74">
        <v>29.82</v>
      </c>
      <c r="G265" s="74">
        <v>2.64</v>
      </c>
      <c r="H265" s="74">
        <v>8.42</v>
      </c>
      <c r="I265" s="74">
        <v>56.31</v>
      </c>
      <c r="J265" s="74">
        <v>14.370000000000001</v>
      </c>
      <c r="K265" s="74">
        <v>33.037211629098493</v>
      </c>
      <c r="L265" s="74">
        <v>729.55</v>
      </c>
    </row>
    <row r="266" spans="1:12" x14ac:dyDescent="0.2">
      <c r="A266" s="70">
        <v>263</v>
      </c>
      <c r="B266" s="16">
        <v>22.45</v>
      </c>
      <c r="C266" s="74">
        <v>92.61</v>
      </c>
      <c r="D266" s="74">
        <v>24.37</v>
      </c>
      <c r="E266" s="74">
        <v>22.09</v>
      </c>
      <c r="F266" s="74">
        <v>28.87</v>
      </c>
      <c r="G266" s="74">
        <v>3.07</v>
      </c>
      <c r="H266" s="74">
        <v>11.36</v>
      </c>
      <c r="I266" s="74">
        <v>6.27</v>
      </c>
      <c r="J266" s="74">
        <v>11.379999999999999</v>
      </c>
      <c r="K266" s="74">
        <v>26.190009218883244</v>
      </c>
      <c r="L266" s="74">
        <v>729.35</v>
      </c>
    </row>
    <row r="267" spans="1:12" x14ac:dyDescent="0.2">
      <c r="A267" s="70">
        <v>264</v>
      </c>
      <c r="B267" s="16">
        <v>8.5000000000000006E-2</v>
      </c>
      <c r="C267" s="74">
        <v>93.49</v>
      </c>
      <c r="D267" s="74">
        <v>24.52</v>
      </c>
      <c r="E267" s="74">
        <v>22.77</v>
      </c>
      <c r="F267" s="74">
        <v>28.54</v>
      </c>
      <c r="G267" s="74">
        <v>2.36</v>
      </c>
      <c r="H267" s="74">
        <v>6.59</v>
      </c>
      <c r="I267" s="74">
        <v>356.49</v>
      </c>
      <c r="J267" s="74">
        <v>12.08</v>
      </c>
      <c r="K267" s="74">
        <v>27.994905854206859</v>
      </c>
      <c r="L267" s="74">
        <v>728.93</v>
      </c>
    </row>
    <row r="268" spans="1:12" x14ac:dyDescent="0.2">
      <c r="A268" s="70">
        <v>265</v>
      </c>
      <c r="B268" s="16">
        <v>16.405000000000001</v>
      </c>
      <c r="C268" s="74">
        <v>92.79</v>
      </c>
      <c r="D268" s="74">
        <v>23.91</v>
      </c>
      <c r="E268" s="74">
        <v>21.24</v>
      </c>
      <c r="F268" s="74">
        <v>28.37</v>
      </c>
      <c r="G268" s="74">
        <v>2.31</v>
      </c>
      <c r="H268" s="74">
        <v>9.17</v>
      </c>
      <c r="I268" s="74">
        <v>353.07</v>
      </c>
      <c r="J268" s="74">
        <v>11.16</v>
      </c>
      <c r="K268" s="74">
        <v>26.677737390563557</v>
      </c>
      <c r="L268" s="74">
        <v>728.91</v>
      </c>
    </row>
    <row r="269" spans="1:12" x14ac:dyDescent="0.2">
      <c r="A269" s="70">
        <v>266</v>
      </c>
      <c r="B269" s="16">
        <v>0.25</v>
      </c>
      <c r="C269" s="74">
        <v>90.96</v>
      </c>
      <c r="D269" s="74">
        <v>24.36</v>
      </c>
      <c r="E269" s="74">
        <v>22.3</v>
      </c>
      <c r="F269" s="74">
        <v>28.67</v>
      </c>
      <c r="G269" s="74">
        <v>2.17</v>
      </c>
      <c r="H269" s="74">
        <v>7.36</v>
      </c>
      <c r="I269" s="74">
        <v>75.73</v>
      </c>
      <c r="J269" s="74">
        <v>12.760000000000002</v>
      </c>
      <c r="K269" s="74">
        <v>29.419210355562043</v>
      </c>
      <c r="L269" s="74">
        <v>729.31</v>
      </c>
    </row>
    <row r="270" spans="1:12" x14ac:dyDescent="0.2">
      <c r="A270" s="70">
        <v>267</v>
      </c>
      <c r="B270" s="16">
        <v>8.0399999999999991</v>
      </c>
      <c r="C270" s="74">
        <v>92.48</v>
      </c>
      <c r="D270" s="74">
        <v>24.78</v>
      </c>
      <c r="E270" s="74">
        <v>22.84</v>
      </c>
      <c r="F270" s="74">
        <v>29.47</v>
      </c>
      <c r="G270" s="74">
        <v>2.2200000000000002</v>
      </c>
      <c r="H270" s="74">
        <v>8.81</v>
      </c>
      <c r="I270" s="74">
        <v>315.67</v>
      </c>
      <c r="J270" s="74">
        <v>14.015000000000001</v>
      </c>
      <c r="K270" s="74">
        <v>33.228587696462867</v>
      </c>
      <c r="L270" s="74">
        <v>729.71</v>
      </c>
    </row>
    <row r="271" spans="1:12" x14ac:dyDescent="0.2">
      <c r="A271" s="70">
        <v>268</v>
      </c>
      <c r="B271" s="16">
        <v>4.6050000000000004</v>
      </c>
      <c r="C271" s="74">
        <v>91.63</v>
      </c>
      <c r="D271" s="74">
        <v>24.77</v>
      </c>
      <c r="E271" s="74">
        <v>22.16</v>
      </c>
      <c r="F271" s="74">
        <v>29.69</v>
      </c>
      <c r="G271" s="74">
        <v>2.71</v>
      </c>
      <c r="H271" s="74">
        <v>9.77</v>
      </c>
      <c r="I271" s="74">
        <v>24.72</v>
      </c>
      <c r="J271" s="74">
        <v>14</v>
      </c>
      <c r="K271" s="74">
        <v>31.999115263688573</v>
      </c>
      <c r="L271" s="74">
        <v>729.84</v>
      </c>
    </row>
    <row r="272" spans="1:12" x14ac:dyDescent="0.2">
      <c r="A272" s="70">
        <v>269</v>
      </c>
      <c r="B272" s="16">
        <v>0.54499999999999993</v>
      </c>
      <c r="C272" s="74">
        <v>93.28</v>
      </c>
      <c r="D272" s="74">
        <v>24.6</v>
      </c>
      <c r="E272" s="74">
        <v>22.47</v>
      </c>
      <c r="F272" s="74">
        <v>29.33</v>
      </c>
      <c r="G272" s="74">
        <v>2.57</v>
      </c>
      <c r="H272" s="74">
        <v>9.89</v>
      </c>
      <c r="I272" s="74">
        <v>285.27</v>
      </c>
      <c r="J272" s="74">
        <v>14.34</v>
      </c>
      <c r="K272" s="74">
        <v>33.385835751814177</v>
      </c>
      <c r="L272" s="74">
        <v>729.58</v>
      </c>
    </row>
    <row r="273" spans="1:12" x14ac:dyDescent="0.2">
      <c r="A273" s="70">
        <v>270</v>
      </c>
      <c r="B273" s="16">
        <v>1.01</v>
      </c>
      <c r="C273" s="74">
        <v>91.96</v>
      </c>
      <c r="D273" s="74">
        <v>24.89</v>
      </c>
      <c r="E273" s="74">
        <v>22.84</v>
      </c>
      <c r="F273" s="74">
        <v>29.76</v>
      </c>
      <c r="G273" s="74">
        <v>2.13</v>
      </c>
      <c r="H273" s="74">
        <v>7.46</v>
      </c>
      <c r="I273" s="74">
        <v>9.1</v>
      </c>
      <c r="J273" s="74">
        <v>12.965</v>
      </c>
      <c r="K273" s="74">
        <v>30.894922875012849</v>
      </c>
      <c r="L273" s="74">
        <v>729.35</v>
      </c>
    </row>
    <row r="274" spans="1:12" x14ac:dyDescent="0.2">
      <c r="A274" s="70">
        <v>271</v>
      </c>
      <c r="B274" s="16">
        <v>6.46</v>
      </c>
      <c r="C274" s="74">
        <v>93.79</v>
      </c>
      <c r="D274" s="74">
        <v>24.73</v>
      </c>
      <c r="E274" s="74">
        <v>21.99</v>
      </c>
      <c r="F274" s="74">
        <v>29.96</v>
      </c>
      <c r="G274" s="74">
        <v>2.73</v>
      </c>
      <c r="H274" s="74">
        <v>9.4600000000000009</v>
      </c>
      <c r="I274" s="74">
        <v>353.21</v>
      </c>
      <c r="J274" s="74">
        <v>12.68</v>
      </c>
      <c r="K274" s="74">
        <v>29.574298410153041</v>
      </c>
      <c r="L274" s="74">
        <v>729.13</v>
      </c>
    </row>
    <row r="275" spans="1:12" x14ac:dyDescent="0.2">
      <c r="A275" s="70">
        <v>272</v>
      </c>
      <c r="B275" s="16">
        <v>1.8900000000000001</v>
      </c>
      <c r="C275" s="74">
        <v>95.06</v>
      </c>
      <c r="D275" s="74">
        <v>24.47</v>
      </c>
      <c r="E275" s="74">
        <v>22.47</v>
      </c>
      <c r="F275" s="74">
        <v>28.66</v>
      </c>
      <c r="G275" s="74">
        <v>2.64</v>
      </c>
      <c r="H275" s="74">
        <v>9.52</v>
      </c>
      <c r="I275" s="74">
        <v>319.02999999999997</v>
      </c>
      <c r="J275" s="74">
        <v>10.220000000000001</v>
      </c>
      <c r="K275" s="74">
        <v>23.894792410966929</v>
      </c>
      <c r="L275" s="74">
        <v>729.46</v>
      </c>
    </row>
    <row r="276" spans="1:12" x14ac:dyDescent="0.2">
      <c r="A276" s="70">
        <v>273</v>
      </c>
      <c r="B276" s="16">
        <v>5.36</v>
      </c>
      <c r="C276" s="74">
        <v>91.62</v>
      </c>
      <c r="D276" s="74">
        <v>24.67</v>
      </c>
      <c r="E276" s="74">
        <v>21.78</v>
      </c>
      <c r="F276" s="74">
        <v>28.92</v>
      </c>
      <c r="G276" s="74">
        <v>2.64</v>
      </c>
      <c r="H276" s="74">
        <v>9.35</v>
      </c>
      <c r="I276" s="74">
        <v>357.57</v>
      </c>
      <c r="J276" s="74">
        <v>13.484999999999999</v>
      </c>
      <c r="K276" s="74">
        <v>31.423691061139255</v>
      </c>
      <c r="L276" s="74">
        <v>729.49</v>
      </c>
    </row>
    <row r="277" spans="1:12" x14ac:dyDescent="0.2">
      <c r="A277" s="70">
        <v>274</v>
      </c>
      <c r="B277" s="16">
        <v>7.26</v>
      </c>
      <c r="C277" s="74">
        <v>95</v>
      </c>
      <c r="D277" s="74">
        <v>23.72</v>
      </c>
      <c r="E277" s="74">
        <v>21.82</v>
      </c>
      <c r="F277" s="74">
        <v>27.91</v>
      </c>
      <c r="G277" s="74">
        <v>2.68</v>
      </c>
      <c r="H277" s="74">
        <v>8.83</v>
      </c>
      <c r="I277" s="74">
        <v>311.88</v>
      </c>
      <c r="J277" s="74">
        <v>10.629999999999999</v>
      </c>
      <c r="K277" s="74">
        <v>25.224056878868019</v>
      </c>
      <c r="L277" s="74">
        <v>729</v>
      </c>
    </row>
    <row r="278" spans="1:12" x14ac:dyDescent="0.2">
      <c r="A278" s="70">
        <v>275</v>
      </c>
      <c r="B278" s="16">
        <v>38.405000000000001</v>
      </c>
      <c r="C278" s="74">
        <v>94.01</v>
      </c>
      <c r="D278" s="74">
        <v>24.06</v>
      </c>
      <c r="E278" s="74">
        <v>22.16</v>
      </c>
      <c r="F278" s="74">
        <v>28.44</v>
      </c>
      <c r="G278" s="74">
        <v>2.33</v>
      </c>
      <c r="H278" s="74">
        <v>7.2</v>
      </c>
      <c r="I278" s="74">
        <v>185.01</v>
      </c>
      <c r="J278" s="74">
        <v>12.225000000000001</v>
      </c>
      <c r="K278" s="74">
        <v>27.425097653634367</v>
      </c>
      <c r="L278" s="74">
        <v>729.07</v>
      </c>
    </row>
    <row r="279" spans="1:12" x14ac:dyDescent="0.2">
      <c r="A279" s="70">
        <v>276</v>
      </c>
      <c r="B279" s="16">
        <v>22.515000000000001</v>
      </c>
      <c r="C279" s="74">
        <v>90.04</v>
      </c>
      <c r="D279" s="74">
        <v>24.75</v>
      </c>
      <c r="E279" s="74">
        <v>22.07</v>
      </c>
      <c r="F279" s="74">
        <v>29.73</v>
      </c>
      <c r="G279" s="74">
        <v>2.13</v>
      </c>
      <c r="H279" s="74">
        <v>7.09</v>
      </c>
      <c r="I279" s="74">
        <v>161.65</v>
      </c>
      <c r="J279" s="74">
        <v>16.009999999999998</v>
      </c>
      <c r="K279" s="74">
        <v>36.701004918753725</v>
      </c>
      <c r="L279" s="74">
        <v>729.05</v>
      </c>
    </row>
    <row r="280" spans="1:12" x14ac:dyDescent="0.2">
      <c r="A280" s="70">
        <v>277</v>
      </c>
      <c r="B280" s="16">
        <v>4.43</v>
      </c>
      <c r="C280" s="74">
        <v>89.85</v>
      </c>
      <c r="D280" s="74">
        <v>24.47</v>
      </c>
      <c r="E280" s="74">
        <v>22.09</v>
      </c>
      <c r="F280" s="74">
        <v>29.67</v>
      </c>
      <c r="G280" s="74">
        <v>2.93</v>
      </c>
      <c r="H280" s="74">
        <v>9.57</v>
      </c>
      <c r="I280" s="74">
        <v>150.97999999999999</v>
      </c>
      <c r="J280" s="74">
        <v>15.245000000000001</v>
      </c>
      <c r="K280" s="74">
        <v>35.440860475182888</v>
      </c>
      <c r="L280" s="74">
        <v>729</v>
      </c>
    </row>
    <row r="281" spans="1:12" x14ac:dyDescent="0.2">
      <c r="A281" s="70">
        <v>278</v>
      </c>
      <c r="B281" s="16">
        <v>5.33</v>
      </c>
      <c r="C281" s="74">
        <v>90.13</v>
      </c>
      <c r="D281" s="74">
        <v>24.4</v>
      </c>
      <c r="E281" s="74">
        <v>22.32</v>
      </c>
      <c r="F281" s="74">
        <v>29.08</v>
      </c>
      <c r="G281" s="74">
        <v>3.42</v>
      </c>
      <c r="H281" s="74">
        <v>8.6</v>
      </c>
      <c r="I281" s="74">
        <v>132.88</v>
      </c>
      <c r="J281" s="74">
        <v>14.914999999999999</v>
      </c>
      <c r="K281" s="74">
        <v>34.598892178810047</v>
      </c>
      <c r="L281" s="74">
        <v>729.45</v>
      </c>
    </row>
    <row r="282" spans="1:12" x14ac:dyDescent="0.2">
      <c r="A282" s="70">
        <v>279</v>
      </c>
      <c r="B282" s="16">
        <v>20.189999999999998</v>
      </c>
      <c r="C282" s="74">
        <v>91.48</v>
      </c>
      <c r="D282" s="74">
        <v>24.56</v>
      </c>
      <c r="E282" s="74">
        <v>22.23</v>
      </c>
      <c r="F282" s="74">
        <v>29.14</v>
      </c>
      <c r="G282" s="74">
        <v>3.51</v>
      </c>
      <c r="H282" s="74">
        <v>9.98</v>
      </c>
      <c r="I282" s="74">
        <v>139.9</v>
      </c>
      <c r="J282" s="74">
        <v>13.09</v>
      </c>
      <c r="K282" s="74">
        <v>30.293146663187624</v>
      </c>
      <c r="L282" s="74">
        <v>730.03</v>
      </c>
    </row>
    <row r="283" spans="1:12" x14ac:dyDescent="0.2">
      <c r="A283" s="70">
        <v>280</v>
      </c>
      <c r="B283" s="16">
        <v>10.935</v>
      </c>
      <c r="C283" s="74">
        <v>91.2</v>
      </c>
      <c r="D283" s="74">
        <v>24.84</v>
      </c>
      <c r="E283" s="74">
        <v>22.1</v>
      </c>
      <c r="F283" s="74">
        <v>29.63</v>
      </c>
      <c r="G283" s="74">
        <v>2.58</v>
      </c>
      <c r="H283" s="74">
        <v>8.7799999999999994</v>
      </c>
      <c r="I283" s="74">
        <v>106.99</v>
      </c>
      <c r="J283" s="74">
        <v>14.129999999999999</v>
      </c>
      <c r="K283" s="74">
        <v>33.185387681256465</v>
      </c>
      <c r="L283" s="74">
        <v>729.94</v>
      </c>
    </row>
    <row r="284" spans="1:12" x14ac:dyDescent="0.2">
      <c r="A284" s="70">
        <v>281</v>
      </c>
      <c r="B284" s="16">
        <v>2.3199999999999998</v>
      </c>
      <c r="C284" s="74">
        <v>92.95</v>
      </c>
      <c r="D284" s="74">
        <v>24.66</v>
      </c>
      <c r="E284" s="74">
        <v>22.7</v>
      </c>
      <c r="F284" s="74">
        <v>28.94</v>
      </c>
      <c r="G284" s="74">
        <v>2.82</v>
      </c>
      <c r="H284" s="74">
        <v>7.91</v>
      </c>
      <c r="I284" s="74">
        <v>22.15</v>
      </c>
      <c r="J284" s="74">
        <v>12.97</v>
      </c>
      <c r="K284" s="74">
        <v>30.372634691167406</v>
      </c>
      <c r="L284" s="74">
        <v>729.6</v>
      </c>
    </row>
    <row r="285" spans="1:12" x14ac:dyDescent="0.2">
      <c r="A285" s="70">
        <v>282</v>
      </c>
      <c r="B285" s="16">
        <v>13.93</v>
      </c>
      <c r="C285" s="74">
        <v>93.78</v>
      </c>
      <c r="D285" s="74">
        <v>23.86</v>
      </c>
      <c r="E285" s="74">
        <v>21.62</v>
      </c>
      <c r="F285" s="74">
        <v>27.86</v>
      </c>
      <c r="G285" s="74">
        <v>2.5499999999999998</v>
      </c>
      <c r="H285" s="74">
        <v>8.7799999999999994</v>
      </c>
      <c r="I285" s="74">
        <v>13.74</v>
      </c>
      <c r="J285" s="74">
        <v>9.67</v>
      </c>
      <c r="K285" s="74">
        <v>22.96988008539779</v>
      </c>
      <c r="L285" s="74">
        <v>729.34</v>
      </c>
    </row>
    <row r="286" spans="1:12" x14ac:dyDescent="0.2">
      <c r="A286" s="70">
        <v>283</v>
      </c>
      <c r="B286" s="16">
        <v>25.305</v>
      </c>
      <c r="C286" s="74">
        <v>93.53</v>
      </c>
      <c r="D286" s="74">
        <v>24.08</v>
      </c>
      <c r="E286" s="74">
        <v>21.59</v>
      </c>
      <c r="F286" s="74">
        <v>28.28</v>
      </c>
      <c r="G286" s="74">
        <v>2.04</v>
      </c>
      <c r="H286" s="74">
        <v>8.1300000000000008</v>
      </c>
      <c r="I286" s="74">
        <v>344.3</v>
      </c>
      <c r="J286" s="74">
        <v>11.185</v>
      </c>
      <c r="K286" s="74">
        <v>26.485929323047117</v>
      </c>
      <c r="L286" s="74">
        <v>729.41</v>
      </c>
    </row>
    <row r="287" spans="1:12" x14ac:dyDescent="0.2">
      <c r="A287" s="70">
        <v>284</v>
      </c>
      <c r="B287" s="16">
        <v>15.114999999999998</v>
      </c>
      <c r="C287" s="74">
        <v>93.6</v>
      </c>
      <c r="D287" s="74">
        <v>24.05</v>
      </c>
      <c r="E287" s="74">
        <v>22.08</v>
      </c>
      <c r="F287" s="74">
        <v>29.12</v>
      </c>
      <c r="G287" s="74">
        <v>2.33</v>
      </c>
      <c r="H287" s="74">
        <v>8.8800000000000008</v>
      </c>
      <c r="I287" s="74">
        <v>335.17</v>
      </c>
      <c r="J287" s="74">
        <v>11.535</v>
      </c>
      <c r="K287" s="74">
        <v>26.815545439071993</v>
      </c>
      <c r="L287" s="74">
        <v>729.49</v>
      </c>
    </row>
    <row r="288" spans="1:12" x14ac:dyDescent="0.2">
      <c r="A288" s="70">
        <v>285</v>
      </c>
      <c r="B288" s="16">
        <v>11.734999999999999</v>
      </c>
      <c r="C288" s="74">
        <v>95.02</v>
      </c>
      <c r="D288" s="74">
        <v>24.29</v>
      </c>
      <c r="E288" s="74">
        <v>22.28</v>
      </c>
      <c r="F288" s="74">
        <v>28.88</v>
      </c>
      <c r="G288" s="74">
        <v>2</v>
      </c>
      <c r="H288" s="74">
        <v>6.31</v>
      </c>
      <c r="I288" s="74">
        <v>302.81</v>
      </c>
      <c r="J288" s="74">
        <v>12.055</v>
      </c>
      <c r="K288" s="74">
        <v>28.071369881122195</v>
      </c>
      <c r="L288" s="74">
        <v>729.52</v>
      </c>
    </row>
    <row r="289" spans="1:12" x14ac:dyDescent="0.2">
      <c r="A289" s="70">
        <v>286</v>
      </c>
      <c r="B289" s="16">
        <v>3.2149999999999999</v>
      </c>
      <c r="C289" s="74">
        <v>96.24</v>
      </c>
      <c r="D289" s="74">
        <v>23.97</v>
      </c>
      <c r="E289" s="74">
        <v>22.31</v>
      </c>
      <c r="F289" s="74">
        <v>27.33</v>
      </c>
      <c r="G289" s="74">
        <v>2.64</v>
      </c>
      <c r="H289" s="74">
        <v>7.32</v>
      </c>
      <c r="I289" s="74">
        <v>304.56</v>
      </c>
      <c r="J289" s="74">
        <v>9.34</v>
      </c>
      <c r="K289" s="74">
        <v>21.34383151302869</v>
      </c>
      <c r="L289" s="74">
        <v>729.52</v>
      </c>
    </row>
    <row r="290" spans="1:12" x14ac:dyDescent="0.2">
      <c r="A290" s="70">
        <v>287</v>
      </c>
      <c r="B290" s="16">
        <v>28.990000000000002</v>
      </c>
      <c r="C290" s="74">
        <v>93.43</v>
      </c>
      <c r="D290" s="74">
        <v>24.32</v>
      </c>
      <c r="E290" s="74">
        <v>22.48</v>
      </c>
      <c r="F290" s="74">
        <v>28.54</v>
      </c>
      <c r="G290" s="74">
        <v>2.2599999999999998</v>
      </c>
      <c r="H290" s="74">
        <v>6.47</v>
      </c>
      <c r="I290" s="74">
        <v>34.770000000000003</v>
      </c>
      <c r="J290" s="74">
        <v>9.8650000000000002</v>
      </c>
      <c r="K290" s="74">
        <v>22.454503903985373</v>
      </c>
      <c r="L290" s="74">
        <v>729.59</v>
      </c>
    </row>
    <row r="291" spans="1:12" x14ac:dyDescent="0.2">
      <c r="A291" s="70">
        <v>288</v>
      </c>
      <c r="B291" s="16">
        <v>0.125</v>
      </c>
      <c r="C291" s="74">
        <v>89.46</v>
      </c>
      <c r="D291" s="74">
        <v>25.31</v>
      </c>
      <c r="E291" s="74">
        <v>22.97</v>
      </c>
      <c r="F291" s="74">
        <v>29.93</v>
      </c>
      <c r="G291" s="74">
        <v>2.78</v>
      </c>
      <c r="H291" s="74">
        <v>7.49</v>
      </c>
      <c r="I291" s="74">
        <v>40.17</v>
      </c>
      <c r="J291" s="74">
        <v>15.75</v>
      </c>
      <c r="K291" s="74">
        <v>37.296733128450057</v>
      </c>
      <c r="L291" s="74">
        <v>729.33</v>
      </c>
    </row>
    <row r="292" spans="1:12" x14ac:dyDescent="0.2">
      <c r="A292" s="70">
        <v>289</v>
      </c>
      <c r="B292" s="16">
        <v>11.025</v>
      </c>
      <c r="C292" s="74">
        <v>93.85</v>
      </c>
      <c r="D292" s="74">
        <v>24.75</v>
      </c>
      <c r="E292" s="74">
        <v>23.12</v>
      </c>
      <c r="F292" s="74">
        <v>29.09</v>
      </c>
      <c r="G292" s="74">
        <v>2.7</v>
      </c>
      <c r="H292" s="74">
        <v>9.4</v>
      </c>
      <c r="I292" s="74">
        <v>351.04</v>
      </c>
      <c r="J292" s="74">
        <v>11.094999999999999</v>
      </c>
      <c r="K292" s="74">
        <v>25.732953057999474</v>
      </c>
      <c r="L292" s="74">
        <v>729.14</v>
      </c>
    </row>
    <row r="293" spans="1:12" x14ac:dyDescent="0.2">
      <c r="A293" s="70">
        <v>290</v>
      </c>
      <c r="B293" s="16">
        <v>15.215</v>
      </c>
      <c r="C293" s="74">
        <v>95.05</v>
      </c>
      <c r="D293" s="74">
        <v>24.36</v>
      </c>
      <c r="E293" s="74">
        <v>22.18</v>
      </c>
      <c r="F293" s="74">
        <v>28.45</v>
      </c>
      <c r="G293" s="74">
        <v>2.52</v>
      </c>
      <c r="H293" s="74">
        <v>9.34</v>
      </c>
      <c r="I293" s="74">
        <v>199.73</v>
      </c>
      <c r="J293" s="74">
        <v>11.864999999999998</v>
      </c>
      <c r="K293" s="74">
        <v>27.876537812541308</v>
      </c>
      <c r="L293" s="74">
        <v>729.27</v>
      </c>
    </row>
    <row r="294" spans="1:12" x14ac:dyDescent="0.2">
      <c r="A294" s="70">
        <v>291</v>
      </c>
      <c r="B294" s="16">
        <v>18.635000000000002</v>
      </c>
      <c r="C294" s="74">
        <v>94.16</v>
      </c>
      <c r="D294" s="74">
        <v>24.49</v>
      </c>
      <c r="E294" s="74">
        <v>22.49</v>
      </c>
      <c r="F294" s="74">
        <v>28.84</v>
      </c>
      <c r="G294" s="74">
        <v>2.56</v>
      </c>
      <c r="H294" s="74">
        <v>7.94</v>
      </c>
      <c r="I294" s="74">
        <v>321.89999999999998</v>
      </c>
      <c r="J294" s="74">
        <v>11.91</v>
      </c>
      <c r="K294" s="74">
        <v>27.650601733011804</v>
      </c>
      <c r="L294" s="74">
        <v>729.47</v>
      </c>
    </row>
    <row r="295" spans="1:12" x14ac:dyDescent="0.2">
      <c r="A295" s="70">
        <v>292</v>
      </c>
      <c r="B295" s="16">
        <v>14.600000000000001</v>
      </c>
      <c r="C295" s="74">
        <v>92.99</v>
      </c>
      <c r="D295" s="74">
        <v>24.82</v>
      </c>
      <c r="E295" s="74">
        <v>22.85</v>
      </c>
      <c r="F295" s="74">
        <v>29.46</v>
      </c>
      <c r="G295" s="74">
        <v>2.35</v>
      </c>
      <c r="H295" s="74">
        <v>7.88</v>
      </c>
      <c r="I295" s="74">
        <v>288.42</v>
      </c>
      <c r="J295" s="74">
        <v>13.815</v>
      </c>
      <c r="K295" s="74">
        <v>32.70586751246536</v>
      </c>
      <c r="L295" s="74">
        <v>729.51</v>
      </c>
    </row>
    <row r="296" spans="1:12" x14ac:dyDescent="0.2">
      <c r="A296" s="70">
        <v>293</v>
      </c>
      <c r="B296" s="16">
        <v>5.59</v>
      </c>
      <c r="C296" s="74">
        <v>93.16</v>
      </c>
      <c r="D296" s="74">
        <v>24.79</v>
      </c>
      <c r="E296" s="74">
        <v>22.74</v>
      </c>
      <c r="F296" s="74">
        <v>28.6</v>
      </c>
      <c r="G296" s="74">
        <v>2.75</v>
      </c>
      <c r="H296" s="74">
        <v>8.09</v>
      </c>
      <c r="I296" s="74">
        <v>338.38</v>
      </c>
      <c r="J296" s="74">
        <v>13.155000000000001</v>
      </c>
      <c r="K296" s="74">
        <v>30.247786647220902</v>
      </c>
      <c r="L296" s="74">
        <v>729.03</v>
      </c>
    </row>
    <row r="297" spans="1:12" x14ac:dyDescent="0.2">
      <c r="A297" s="70">
        <v>294</v>
      </c>
      <c r="B297" s="16">
        <v>5.28</v>
      </c>
      <c r="C297" s="74">
        <v>95.62</v>
      </c>
      <c r="D297" s="74">
        <v>24.52</v>
      </c>
      <c r="E297" s="74">
        <v>22.69</v>
      </c>
      <c r="F297" s="74">
        <v>28.18</v>
      </c>
      <c r="G297" s="74">
        <v>2.1800000000000002</v>
      </c>
      <c r="H297" s="74">
        <v>8.32</v>
      </c>
      <c r="I297" s="74">
        <v>279.57</v>
      </c>
      <c r="J297" s="74">
        <v>11.22</v>
      </c>
      <c r="K297" s="74">
        <v>25.938153130229903</v>
      </c>
      <c r="L297" s="74">
        <v>729.08</v>
      </c>
    </row>
    <row r="298" spans="1:12" x14ac:dyDescent="0.2">
      <c r="A298" s="70">
        <v>295</v>
      </c>
      <c r="B298" s="16">
        <v>30.009999999999998</v>
      </c>
      <c r="C298" s="74">
        <v>95.18</v>
      </c>
      <c r="D298" s="74">
        <v>24.53</v>
      </c>
      <c r="E298" s="74">
        <v>22.25</v>
      </c>
      <c r="F298" s="74">
        <v>29.83</v>
      </c>
      <c r="G298" s="74">
        <v>2.17</v>
      </c>
      <c r="H298" s="74">
        <v>11.98</v>
      </c>
      <c r="I298" s="74">
        <v>46.29</v>
      </c>
      <c r="J298" s="74">
        <v>10.565</v>
      </c>
      <c r="K298" s="74">
        <v>24.446024605000659</v>
      </c>
      <c r="L298" s="74">
        <v>729.12</v>
      </c>
    </row>
    <row r="299" spans="1:12" x14ac:dyDescent="0.2">
      <c r="A299" s="70">
        <v>296</v>
      </c>
      <c r="B299" s="16">
        <v>5.375</v>
      </c>
      <c r="C299" s="74">
        <v>95.67</v>
      </c>
      <c r="D299" s="74">
        <v>24.46</v>
      </c>
      <c r="E299" s="74">
        <v>22.81</v>
      </c>
      <c r="F299" s="74">
        <v>28.34</v>
      </c>
      <c r="G299" s="74">
        <v>2.2999999999999998</v>
      </c>
      <c r="H299" s="74">
        <v>6.78</v>
      </c>
      <c r="I299" s="74">
        <v>342.2</v>
      </c>
      <c r="J299" s="74">
        <v>11.175000000000001</v>
      </c>
      <c r="K299" s="74">
        <v>26.062137173872284</v>
      </c>
      <c r="L299" s="74">
        <v>729.4</v>
      </c>
    </row>
    <row r="300" spans="1:12" x14ac:dyDescent="0.2">
      <c r="A300" s="70">
        <v>297</v>
      </c>
      <c r="B300" s="16">
        <v>14.53</v>
      </c>
      <c r="C300" s="74">
        <v>97.33</v>
      </c>
      <c r="D300" s="74">
        <v>23.76</v>
      </c>
      <c r="E300" s="74">
        <v>22.22</v>
      </c>
      <c r="F300" s="74">
        <v>27.97</v>
      </c>
      <c r="G300" s="74">
        <v>2.97</v>
      </c>
      <c r="H300" s="74">
        <v>9.11</v>
      </c>
      <c r="I300" s="74">
        <v>175</v>
      </c>
      <c r="J300" s="74">
        <v>9.44</v>
      </c>
      <c r="K300" s="74">
        <v>22.045831760132781</v>
      </c>
      <c r="L300" s="74">
        <v>729.77</v>
      </c>
    </row>
    <row r="301" spans="1:12" x14ac:dyDescent="0.2">
      <c r="A301" s="70">
        <v>298</v>
      </c>
      <c r="B301" s="16">
        <v>2.7050000000000001</v>
      </c>
      <c r="C301" s="74">
        <v>93.24</v>
      </c>
      <c r="D301" s="74">
        <v>24.29</v>
      </c>
      <c r="E301" s="74">
        <v>22.1</v>
      </c>
      <c r="F301" s="74">
        <v>28.73</v>
      </c>
      <c r="G301" s="74">
        <v>3</v>
      </c>
      <c r="H301" s="74">
        <v>8.7200000000000006</v>
      </c>
      <c r="I301" s="74">
        <v>170.89</v>
      </c>
      <c r="J301" s="74">
        <v>15.015000000000001</v>
      </c>
      <c r="K301" s="74">
        <v>34.607532181851319</v>
      </c>
      <c r="L301" s="74">
        <v>729.86</v>
      </c>
    </row>
    <row r="302" spans="1:12" x14ac:dyDescent="0.2">
      <c r="A302" s="70">
        <v>299</v>
      </c>
      <c r="B302" s="16">
        <v>2.11</v>
      </c>
      <c r="C302" s="74">
        <v>92.08</v>
      </c>
      <c r="D302" s="74">
        <v>24.35</v>
      </c>
      <c r="E302" s="74">
        <v>22.05</v>
      </c>
      <c r="F302" s="74">
        <v>29.21</v>
      </c>
      <c r="G302" s="74">
        <v>2.5499999999999998</v>
      </c>
      <c r="H302" s="74">
        <v>9.25</v>
      </c>
      <c r="I302" s="74">
        <v>176.97</v>
      </c>
      <c r="J302" s="74">
        <v>15.59</v>
      </c>
      <c r="K302" s="74">
        <v>36.357564797862807</v>
      </c>
      <c r="L302" s="74">
        <v>729.76</v>
      </c>
    </row>
    <row r="303" spans="1:12" x14ac:dyDescent="0.2">
      <c r="A303" s="70">
        <v>300</v>
      </c>
      <c r="B303" s="16">
        <v>0.755</v>
      </c>
      <c r="C303" s="74">
        <v>91.45</v>
      </c>
      <c r="D303" s="74">
        <v>23.99</v>
      </c>
      <c r="E303" s="74">
        <v>21.84</v>
      </c>
      <c r="F303" s="74">
        <v>28.6</v>
      </c>
      <c r="G303" s="74">
        <v>2.19</v>
      </c>
      <c r="H303" s="74">
        <v>7.94</v>
      </c>
      <c r="I303" s="74">
        <v>117.5</v>
      </c>
      <c r="J303" s="74">
        <v>11.86</v>
      </c>
      <c r="K303" s="74">
        <v>27.742185765249392</v>
      </c>
      <c r="L303" s="74">
        <v>729.92</v>
      </c>
    </row>
    <row r="304" spans="1:12" x14ac:dyDescent="0.2">
      <c r="A304" s="70">
        <v>301</v>
      </c>
      <c r="B304" s="16">
        <v>3.7949999999999999</v>
      </c>
      <c r="C304" s="74">
        <v>92.75</v>
      </c>
      <c r="D304" s="74">
        <v>23.46</v>
      </c>
      <c r="E304" s="74">
        <v>21.5</v>
      </c>
      <c r="F304" s="74">
        <v>26.81</v>
      </c>
      <c r="G304" s="74">
        <v>2.5499999999999998</v>
      </c>
      <c r="H304" s="74">
        <v>8.14</v>
      </c>
      <c r="I304" s="74">
        <v>44.48</v>
      </c>
      <c r="J304" s="74">
        <v>9.4549999999999983</v>
      </c>
      <c r="K304" s="74">
        <v>21.20818346528058</v>
      </c>
      <c r="L304" s="74">
        <v>730.28</v>
      </c>
    </row>
    <row r="305" spans="1:12" x14ac:dyDescent="0.2">
      <c r="A305" s="70">
        <v>302</v>
      </c>
      <c r="B305" s="16">
        <v>15.36</v>
      </c>
      <c r="C305" s="74">
        <v>92.37</v>
      </c>
      <c r="D305" s="74">
        <v>24.23</v>
      </c>
      <c r="E305" s="74">
        <v>22.03</v>
      </c>
      <c r="F305" s="74">
        <v>29.4</v>
      </c>
      <c r="G305" s="74">
        <v>2.2599999999999998</v>
      </c>
      <c r="H305" s="74">
        <v>6.64</v>
      </c>
      <c r="I305" s="74">
        <v>130.13</v>
      </c>
      <c r="J305" s="74">
        <v>14.205</v>
      </c>
      <c r="K305" s="74">
        <v>32.759435531321301</v>
      </c>
      <c r="L305" s="74">
        <v>730.34</v>
      </c>
    </row>
    <row r="306" spans="1:12" x14ac:dyDescent="0.2">
      <c r="A306" s="70">
        <v>303</v>
      </c>
      <c r="B306" s="16">
        <v>6.625</v>
      </c>
      <c r="C306" s="74">
        <v>93.66</v>
      </c>
      <c r="D306" s="74">
        <v>24.1</v>
      </c>
      <c r="E306" s="74">
        <v>22.07</v>
      </c>
      <c r="F306" s="74">
        <v>27.72</v>
      </c>
      <c r="G306" s="74">
        <v>2.2999999999999998</v>
      </c>
      <c r="H306" s="74">
        <v>8.51</v>
      </c>
      <c r="I306" s="74">
        <v>10.29</v>
      </c>
      <c r="J306" s="74">
        <v>9.0250000000000004</v>
      </c>
      <c r="K306" s="74">
        <v>21.155047446576699</v>
      </c>
      <c r="L306" s="74">
        <v>730.43</v>
      </c>
    </row>
    <row r="307" spans="1:12" x14ac:dyDescent="0.2">
      <c r="A307" s="70">
        <v>304</v>
      </c>
      <c r="B307" s="16">
        <v>7.6950000000000003</v>
      </c>
      <c r="C307" s="74">
        <v>93.8</v>
      </c>
      <c r="D307" s="74">
        <v>24.18</v>
      </c>
      <c r="E307" s="74">
        <v>21.97</v>
      </c>
      <c r="F307" s="74">
        <v>29.02</v>
      </c>
      <c r="G307" s="74">
        <v>2.38</v>
      </c>
      <c r="H307" s="74">
        <v>7.01</v>
      </c>
      <c r="I307" s="74">
        <v>340.94</v>
      </c>
      <c r="J307" s="74">
        <v>11.375</v>
      </c>
      <c r="K307" s="74">
        <v>26.403417294002889</v>
      </c>
      <c r="L307" s="74">
        <v>730.35</v>
      </c>
    </row>
    <row r="308" spans="1:12" x14ac:dyDescent="0.2">
      <c r="A308" s="70">
        <v>305</v>
      </c>
      <c r="B308" s="16">
        <v>6.2349999999999994</v>
      </c>
      <c r="C308" s="74">
        <v>95.59</v>
      </c>
      <c r="D308" s="74">
        <v>23.92</v>
      </c>
      <c r="E308" s="74">
        <v>21.98</v>
      </c>
      <c r="F308" s="74">
        <v>27.41</v>
      </c>
      <c r="G308" s="74">
        <v>2.57</v>
      </c>
      <c r="H308" s="74">
        <v>8.02</v>
      </c>
      <c r="I308" s="74">
        <v>336.75</v>
      </c>
      <c r="J308" s="74">
        <v>10.774999999999999</v>
      </c>
      <c r="K308" s="74">
        <v>24.887096760258061</v>
      </c>
      <c r="L308" s="74">
        <v>729.84</v>
      </c>
    </row>
    <row r="309" spans="1:12" x14ac:dyDescent="0.2">
      <c r="A309" s="70">
        <v>306</v>
      </c>
      <c r="B309" s="16">
        <v>8.09</v>
      </c>
      <c r="C309" s="74">
        <v>92.55</v>
      </c>
      <c r="D309" s="74">
        <v>24.27</v>
      </c>
      <c r="E309" s="74">
        <v>22.16</v>
      </c>
      <c r="F309" s="74">
        <v>28.41</v>
      </c>
      <c r="G309" s="74">
        <v>1.72</v>
      </c>
      <c r="H309" s="74">
        <v>6.18</v>
      </c>
      <c r="I309" s="74">
        <v>186.91</v>
      </c>
      <c r="J309" s="74">
        <v>10.515000000000001</v>
      </c>
      <c r="K309" s="74">
        <v>24.525080632828384</v>
      </c>
      <c r="L309" s="74">
        <v>729.8</v>
      </c>
    </row>
    <row r="310" spans="1:12" x14ac:dyDescent="0.2">
      <c r="A310" s="70">
        <v>307</v>
      </c>
      <c r="B310" s="16">
        <v>21.95</v>
      </c>
      <c r="C310" s="74">
        <v>90.93</v>
      </c>
      <c r="D310" s="74">
        <v>24.29</v>
      </c>
      <c r="E310" s="74">
        <v>21.79</v>
      </c>
      <c r="F310" s="74">
        <v>29.09</v>
      </c>
      <c r="G310" s="74">
        <v>2.1</v>
      </c>
      <c r="H310" s="74">
        <v>6.7</v>
      </c>
      <c r="I310" s="74">
        <v>149.31</v>
      </c>
      <c r="J310" s="74">
        <v>14.645</v>
      </c>
      <c r="K310" s="74">
        <v>33.754763881676887</v>
      </c>
      <c r="L310" s="74">
        <v>729.77</v>
      </c>
    </row>
    <row r="311" spans="1:12" x14ac:dyDescent="0.2">
      <c r="A311" s="70">
        <v>308</v>
      </c>
      <c r="B311" s="16">
        <v>25.515000000000001</v>
      </c>
      <c r="C311" s="74">
        <v>94.08</v>
      </c>
      <c r="D311" s="74">
        <v>23.82</v>
      </c>
      <c r="E311" s="74">
        <v>22.13</v>
      </c>
      <c r="F311" s="74">
        <v>28.91</v>
      </c>
      <c r="G311" s="74">
        <v>1.85</v>
      </c>
      <c r="H311" s="74">
        <v>8.1300000000000008</v>
      </c>
      <c r="I311" s="74">
        <v>286.42</v>
      </c>
      <c r="J311" s="74">
        <v>10.870000000000001</v>
      </c>
      <c r="K311" s="74">
        <v>24.952760783371794</v>
      </c>
      <c r="L311" s="74">
        <v>729.7</v>
      </c>
    </row>
    <row r="312" spans="1:12" x14ac:dyDescent="0.2">
      <c r="A312" s="70">
        <v>309</v>
      </c>
      <c r="B312" s="16">
        <v>21.454999999999998</v>
      </c>
      <c r="C312" s="74">
        <v>91.25</v>
      </c>
      <c r="D312" s="74">
        <v>24.12</v>
      </c>
      <c r="E312" s="74">
        <v>22.19</v>
      </c>
      <c r="F312" s="74">
        <v>28.82</v>
      </c>
      <c r="G312" s="74">
        <v>1.74</v>
      </c>
      <c r="H312" s="74">
        <v>8.0399999999999991</v>
      </c>
      <c r="I312" s="74">
        <v>282.36</v>
      </c>
      <c r="J312" s="74">
        <v>11.79</v>
      </c>
      <c r="K312" s="74">
        <v>27.001305504459534</v>
      </c>
      <c r="L312" s="74">
        <v>730.16</v>
      </c>
    </row>
    <row r="313" spans="1:12" x14ac:dyDescent="0.2">
      <c r="A313" s="70">
        <v>310</v>
      </c>
      <c r="B313" s="16">
        <v>7.3550000000000004</v>
      </c>
      <c r="C313" s="74">
        <v>93.74</v>
      </c>
      <c r="D313" s="74">
        <v>24.14</v>
      </c>
      <c r="E313" s="74">
        <v>22.34</v>
      </c>
      <c r="F313" s="74">
        <v>28.51</v>
      </c>
      <c r="G313" s="74">
        <v>2.29</v>
      </c>
      <c r="H313" s="74">
        <v>8.2799999999999994</v>
      </c>
      <c r="I313" s="74">
        <v>354.06</v>
      </c>
      <c r="J313" s="74">
        <v>13.48</v>
      </c>
      <c r="K313" s="74">
        <v>30.6214667787563</v>
      </c>
      <c r="L313" s="74">
        <v>730.47</v>
      </c>
    </row>
    <row r="314" spans="1:12" x14ac:dyDescent="0.2">
      <c r="A314" s="70">
        <v>311</v>
      </c>
      <c r="B314" s="16">
        <v>5.7550000000000008</v>
      </c>
      <c r="C314" s="74">
        <v>94.76</v>
      </c>
      <c r="D314" s="74">
        <v>23.39</v>
      </c>
      <c r="E314" s="74">
        <v>21.57</v>
      </c>
      <c r="F314" s="74">
        <v>27.39</v>
      </c>
      <c r="G314" s="74">
        <v>2.79</v>
      </c>
      <c r="H314" s="74">
        <v>8.23</v>
      </c>
      <c r="I314" s="74">
        <v>330.5</v>
      </c>
      <c r="J314" s="74">
        <v>12.074999999999999</v>
      </c>
      <c r="K314" s="74">
        <v>26.561097349506266</v>
      </c>
      <c r="L314" s="74">
        <v>729.86</v>
      </c>
    </row>
    <row r="315" spans="1:12" x14ac:dyDescent="0.2">
      <c r="A315" s="70">
        <v>312</v>
      </c>
      <c r="B315" s="16">
        <v>45.975000000000001</v>
      </c>
      <c r="C315" s="74">
        <v>95.65</v>
      </c>
      <c r="D315" s="74">
        <v>23.31</v>
      </c>
      <c r="E315" s="74">
        <v>21.2</v>
      </c>
      <c r="F315" s="74">
        <v>26.6</v>
      </c>
      <c r="G315" s="74">
        <v>2.95</v>
      </c>
      <c r="H315" s="74">
        <v>10.61</v>
      </c>
      <c r="I315" s="74">
        <v>327.99</v>
      </c>
      <c r="J315" s="74">
        <v>10.42</v>
      </c>
      <c r="K315" s="74">
        <v>24.877592756912648</v>
      </c>
      <c r="L315" s="74">
        <v>729.39</v>
      </c>
    </row>
    <row r="316" spans="1:12" x14ac:dyDescent="0.2">
      <c r="A316" s="70">
        <v>313</v>
      </c>
      <c r="B316" s="16">
        <v>10.835000000000001</v>
      </c>
      <c r="C316" s="74">
        <v>95.71</v>
      </c>
      <c r="D316" s="74">
        <v>23.34</v>
      </c>
      <c r="E316" s="74">
        <v>21.41</v>
      </c>
      <c r="F316" s="74">
        <v>26.15</v>
      </c>
      <c r="G316" s="74">
        <v>2.75</v>
      </c>
      <c r="H316" s="74">
        <v>7.96</v>
      </c>
      <c r="I316" s="74">
        <v>311.08</v>
      </c>
      <c r="J316" s="74">
        <v>10.82</v>
      </c>
      <c r="K316" s="74">
        <v>23.850728395456393</v>
      </c>
      <c r="L316" s="74">
        <v>729.64</v>
      </c>
    </row>
    <row r="317" spans="1:12" x14ac:dyDescent="0.2">
      <c r="A317" s="70">
        <v>314</v>
      </c>
      <c r="B317" s="16">
        <v>0.33499999999999996</v>
      </c>
      <c r="C317" s="74">
        <v>93.91</v>
      </c>
      <c r="D317" s="74">
        <v>23.94</v>
      </c>
      <c r="E317" s="74">
        <v>22.4</v>
      </c>
      <c r="F317" s="74">
        <v>27.73</v>
      </c>
      <c r="G317" s="74">
        <v>2.69</v>
      </c>
      <c r="H317" s="74">
        <v>7.68</v>
      </c>
      <c r="I317" s="74">
        <v>310.17</v>
      </c>
      <c r="J317" s="74">
        <v>12.920000000000002</v>
      </c>
      <c r="K317" s="74">
        <v>29.442538363773501</v>
      </c>
      <c r="L317" s="74">
        <v>729.39</v>
      </c>
    </row>
    <row r="318" spans="1:12" x14ac:dyDescent="0.2">
      <c r="A318" s="70">
        <v>315</v>
      </c>
      <c r="B318" s="16">
        <v>7.0600000000000005</v>
      </c>
      <c r="C318" s="74">
        <v>95.34</v>
      </c>
      <c r="D318" s="74">
        <v>23.97</v>
      </c>
      <c r="E318" s="74">
        <v>22.37</v>
      </c>
      <c r="F318" s="74">
        <v>27.73</v>
      </c>
      <c r="G318" s="74">
        <v>2.72</v>
      </c>
      <c r="H318" s="74">
        <v>7.59</v>
      </c>
      <c r="I318" s="74">
        <v>314.38</v>
      </c>
      <c r="J318" s="74">
        <v>11.705</v>
      </c>
      <c r="K318" s="74">
        <v>26.502777328977619</v>
      </c>
      <c r="L318" s="74">
        <v>729.27</v>
      </c>
    </row>
    <row r="319" spans="1:12" x14ac:dyDescent="0.2">
      <c r="A319" s="70">
        <v>316</v>
      </c>
      <c r="B319" s="16">
        <v>9.0749999999999993</v>
      </c>
      <c r="C319" s="74">
        <v>93.15</v>
      </c>
      <c r="D319" s="74">
        <v>24.26</v>
      </c>
      <c r="E319" s="74">
        <v>22.08</v>
      </c>
      <c r="F319" s="74">
        <v>28.28</v>
      </c>
      <c r="G319" s="74">
        <v>2.5</v>
      </c>
      <c r="H319" s="74">
        <v>7.64</v>
      </c>
      <c r="I319" s="74">
        <v>355.44</v>
      </c>
      <c r="J319" s="74">
        <v>12.204999999999998</v>
      </c>
      <c r="K319" s="74">
        <v>27.882153814518144</v>
      </c>
      <c r="L319" s="74">
        <v>728.93</v>
      </c>
    </row>
    <row r="320" spans="1:12" x14ac:dyDescent="0.2">
      <c r="A320" s="70">
        <v>317</v>
      </c>
      <c r="B320" s="16">
        <v>35.04</v>
      </c>
      <c r="C320" s="74">
        <v>98.3</v>
      </c>
      <c r="D320" s="74">
        <v>23.53</v>
      </c>
      <c r="E320" s="74">
        <v>22.18</v>
      </c>
      <c r="F320" s="74">
        <v>26.49</v>
      </c>
      <c r="G320" s="74">
        <v>2.66</v>
      </c>
      <c r="H320" s="74">
        <v>9.1300000000000008</v>
      </c>
      <c r="I320" s="74">
        <v>296.76</v>
      </c>
      <c r="J320" s="74">
        <v>8.01</v>
      </c>
      <c r="K320" s="74">
        <v>18.515526517465332</v>
      </c>
      <c r="L320" s="74">
        <v>728.89</v>
      </c>
    </row>
    <row r="321" spans="1:12" x14ac:dyDescent="0.2">
      <c r="A321" s="70">
        <v>318</v>
      </c>
      <c r="B321" s="16">
        <v>6.6050000000000004</v>
      </c>
      <c r="C321" s="74">
        <v>97.19</v>
      </c>
      <c r="D321" s="74">
        <v>23.63</v>
      </c>
      <c r="E321" s="74">
        <v>22.16</v>
      </c>
      <c r="F321" s="74">
        <v>27.15</v>
      </c>
      <c r="G321" s="74">
        <v>2.67</v>
      </c>
      <c r="H321" s="74">
        <v>7.12</v>
      </c>
      <c r="I321" s="74">
        <v>289.60000000000002</v>
      </c>
      <c r="J321" s="74">
        <v>8.49</v>
      </c>
      <c r="K321" s="74">
        <v>19.242582773389135</v>
      </c>
      <c r="L321" s="74">
        <v>728.94</v>
      </c>
    </row>
    <row r="322" spans="1:12" x14ac:dyDescent="0.2">
      <c r="A322" s="70">
        <v>319</v>
      </c>
      <c r="B322" s="16">
        <v>15.96</v>
      </c>
      <c r="C322" s="74">
        <v>97.66</v>
      </c>
      <c r="D322" s="74">
        <v>23.19</v>
      </c>
      <c r="E322" s="74">
        <v>21.65</v>
      </c>
      <c r="F322" s="74">
        <v>26.82</v>
      </c>
      <c r="G322" s="74">
        <v>2.67</v>
      </c>
      <c r="H322" s="74">
        <v>8.57</v>
      </c>
      <c r="I322" s="74">
        <v>279.86</v>
      </c>
      <c r="J322" s="74">
        <v>8.07</v>
      </c>
      <c r="K322" s="74">
        <v>18.823542625887004</v>
      </c>
      <c r="L322" s="74">
        <v>729.13</v>
      </c>
    </row>
    <row r="323" spans="1:12" x14ac:dyDescent="0.2">
      <c r="A323" s="70">
        <v>320</v>
      </c>
      <c r="B323" s="16">
        <v>34.185000000000002</v>
      </c>
      <c r="C323" s="74">
        <v>97.78</v>
      </c>
      <c r="D323" s="74">
        <v>22.65</v>
      </c>
      <c r="E323" s="74">
        <v>21.55</v>
      </c>
      <c r="F323" s="74">
        <v>25.01</v>
      </c>
      <c r="G323" s="74">
        <v>2.48</v>
      </c>
      <c r="H323" s="74">
        <v>7.99</v>
      </c>
      <c r="I323" s="74">
        <v>190.96</v>
      </c>
      <c r="J323" s="74">
        <v>5.0850000000000009</v>
      </c>
      <c r="K323" s="74">
        <v>12.1068042615951</v>
      </c>
      <c r="L323" s="74">
        <v>729.12</v>
      </c>
    </row>
    <row r="324" spans="1:12" x14ac:dyDescent="0.2">
      <c r="A324" s="70">
        <v>321</v>
      </c>
      <c r="B324" s="16">
        <v>32.774999999999999</v>
      </c>
      <c r="C324" s="74">
        <v>96.41</v>
      </c>
      <c r="D324" s="74">
        <v>22.72</v>
      </c>
      <c r="E324" s="74">
        <v>21.13</v>
      </c>
      <c r="F324" s="74">
        <v>27.07</v>
      </c>
      <c r="G324" s="74">
        <v>2.71</v>
      </c>
      <c r="H324" s="74">
        <v>9.68</v>
      </c>
      <c r="I324" s="74">
        <v>201.08</v>
      </c>
      <c r="J324" s="74">
        <v>9.1849999999999987</v>
      </c>
      <c r="K324" s="74">
        <v>20.828455331616276</v>
      </c>
      <c r="L324" s="74">
        <v>728.94</v>
      </c>
    </row>
    <row r="325" spans="1:12" x14ac:dyDescent="0.2">
      <c r="A325" s="70">
        <v>322</v>
      </c>
      <c r="B325" s="16">
        <v>10.275</v>
      </c>
      <c r="C325" s="74">
        <v>94.36</v>
      </c>
      <c r="D325" s="74">
        <v>23.1</v>
      </c>
      <c r="E325" s="74">
        <v>21.4</v>
      </c>
      <c r="F325" s="74">
        <v>26.99</v>
      </c>
      <c r="G325" s="74">
        <v>2.88</v>
      </c>
      <c r="H325" s="74">
        <v>8.92</v>
      </c>
      <c r="I325" s="74">
        <v>214.5</v>
      </c>
      <c r="J325" s="74">
        <v>13.1</v>
      </c>
      <c r="K325" s="74">
        <v>29.402362349631542</v>
      </c>
      <c r="L325" s="74">
        <v>728.74</v>
      </c>
    </row>
    <row r="326" spans="1:12" x14ac:dyDescent="0.2">
      <c r="A326" s="70">
        <v>323</v>
      </c>
      <c r="B326" s="16">
        <v>10.7</v>
      </c>
      <c r="C326" s="74">
        <v>94.4</v>
      </c>
      <c r="D326" s="74">
        <v>23.38</v>
      </c>
      <c r="E326" s="74">
        <v>21.47</v>
      </c>
      <c r="F326" s="74">
        <v>27.65</v>
      </c>
      <c r="G326" s="74">
        <v>2.61</v>
      </c>
      <c r="H326" s="74">
        <v>7.3</v>
      </c>
      <c r="I326" s="74">
        <v>189.09</v>
      </c>
      <c r="J326" s="74">
        <v>13.26</v>
      </c>
      <c r="K326" s="74">
        <v>30.348442682651822</v>
      </c>
      <c r="L326" s="74">
        <v>729.05</v>
      </c>
    </row>
    <row r="327" spans="1:12" x14ac:dyDescent="0.2">
      <c r="A327" s="70">
        <v>324</v>
      </c>
      <c r="B327" s="16">
        <v>4.7850000000000001</v>
      </c>
      <c r="C327" s="74">
        <v>93.02</v>
      </c>
      <c r="D327" s="74">
        <v>23.71</v>
      </c>
      <c r="E327" s="74">
        <v>21.47</v>
      </c>
      <c r="F327" s="74">
        <v>27.95</v>
      </c>
      <c r="G327" s="74">
        <v>2.56</v>
      </c>
      <c r="H327" s="74">
        <v>7.25</v>
      </c>
      <c r="I327" s="74">
        <v>192.05</v>
      </c>
      <c r="J327" s="74">
        <v>14.629999999999999</v>
      </c>
      <c r="K327" s="74">
        <v>32.124827307939213</v>
      </c>
      <c r="L327" s="74">
        <v>729.08</v>
      </c>
    </row>
    <row r="328" spans="1:12" x14ac:dyDescent="0.2">
      <c r="A328" s="70">
        <v>325</v>
      </c>
      <c r="B328" s="16">
        <v>19.5</v>
      </c>
      <c r="C328" s="74">
        <v>93.54</v>
      </c>
      <c r="D328" s="74">
        <v>23.81</v>
      </c>
      <c r="E328" s="74">
        <v>21.89</v>
      </c>
      <c r="F328" s="74">
        <v>28.38</v>
      </c>
      <c r="G328" s="74">
        <v>2.77</v>
      </c>
      <c r="H328" s="74">
        <v>8.64</v>
      </c>
      <c r="I328" s="74">
        <v>251.69</v>
      </c>
      <c r="J328" s="74">
        <v>13.864999999999998</v>
      </c>
      <c r="K328" s="74">
        <v>31.428443062811954</v>
      </c>
      <c r="L328" s="74">
        <v>729.06</v>
      </c>
    </row>
    <row r="329" spans="1:12" x14ac:dyDescent="0.2">
      <c r="A329" s="70">
        <v>326</v>
      </c>
      <c r="B329" s="16">
        <v>52.08</v>
      </c>
      <c r="C329" s="74">
        <v>95.73</v>
      </c>
      <c r="D329" s="74">
        <v>23.26</v>
      </c>
      <c r="E329" s="74">
        <v>21.69</v>
      </c>
      <c r="F329" s="74">
        <v>26.16</v>
      </c>
      <c r="G329" s="74">
        <v>2.99</v>
      </c>
      <c r="H329" s="74">
        <v>7.82</v>
      </c>
      <c r="I329" s="74">
        <v>294.32</v>
      </c>
      <c r="J329" s="74">
        <v>8.4450000000000003</v>
      </c>
      <c r="K329" s="74">
        <v>19.885398999660445</v>
      </c>
      <c r="L329" s="74">
        <v>729.17</v>
      </c>
    </row>
    <row r="330" spans="1:12" x14ac:dyDescent="0.2">
      <c r="A330" s="70">
        <v>327</v>
      </c>
      <c r="B330" s="16">
        <v>51.59</v>
      </c>
      <c r="C330" s="74">
        <v>94.91</v>
      </c>
      <c r="D330" s="74">
        <v>23.22</v>
      </c>
      <c r="E330" s="74">
        <v>21.33</v>
      </c>
      <c r="F330" s="74">
        <v>26.55</v>
      </c>
      <c r="G330" s="74">
        <v>4.0999999999999996</v>
      </c>
      <c r="H330" s="74">
        <v>10.9</v>
      </c>
      <c r="I330" s="74">
        <v>304.95</v>
      </c>
      <c r="J330" s="74">
        <v>9.9750000000000014</v>
      </c>
      <c r="K330" s="74">
        <v>23.210936170249528</v>
      </c>
      <c r="L330" s="74">
        <v>728.65</v>
      </c>
    </row>
    <row r="331" spans="1:12" x14ac:dyDescent="0.2">
      <c r="A331" s="70">
        <v>328</v>
      </c>
      <c r="B331" s="16">
        <v>8.6950000000000003</v>
      </c>
      <c r="C331" s="74">
        <v>96.43</v>
      </c>
      <c r="D331" s="74">
        <v>22.71</v>
      </c>
      <c r="E331" s="74">
        <v>21.23</v>
      </c>
      <c r="F331" s="74">
        <v>25.81</v>
      </c>
      <c r="G331" s="74">
        <v>3.07</v>
      </c>
      <c r="H331" s="74">
        <v>9.65</v>
      </c>
      <c r="I331" s="74">
        <v>290.33999999999997</v>
      </c>
      <c r="J331" s="74">
        <v>7.1550000000000002</v>
      </c>
      <c r="K331" s="74">
        <v>16.873493939469867</v>
      </c>
      <c r="L331" s="74">
        <v>729.31</v>
      </c>
    </row>
    <row r="332" spans="1:12" x14ac:dyDescent="0.2">
      <c r="A332" s="70">
        <v>329</v>
      </c>
      <c r="B332" s="16">
        <v>3.9349999999999996</v>
      </c>
      <c r="C332" s="74">
        <v>93.12</v>
      </c>
      <c r="D332" s="74">
        <v>24.25</v>
      </c>
      <c r="E332" s="74">
        <v>21.98</v>
      </c>
      <c r="F332" s="74">
        <v>28.7</v>
      </c>
      <c r="G332" s="74">
        <v>3.16</v>
      </c>
      <c r="H332" s="74">
        <v>8.94</v>
      </c>
      <c r="I332" s="74">
        <v>42.59</v>
      </c>
      <c r="J332" s="74">
        <v>13.86</v>
      </c>
      <c r="K332" s="74">
        <v>31.202506983282454</v>
      </c>
      <c r="L332" s="74">
        <v>729.44</v>
      </c>
    </row>
    <row r="333" spans="1:12" x14ac:dyDescent="0.2">
      <c r="A333" s="70">
        <v>330</v>
      </c>
      <c r="B333" s="16">
        <v>2.54</v>
      </c>
      <c r="C333" s="74">
        <v>93.93</v>
      </c>
      <c r="D333" s="74">
        <v>24.39</v>
      </c>
      <c r="E333" s="74">
        <v>22.85</v>
      </c>
      <c r="F333" s="74">
        <v>27.89</v>
      </c>
      <c r="G333" s="74">
        <v>2.99</v>
      </c>
      <c r="H333" s="74">
        <v>7.85</v>
      </c>
      <c r="I333" s="74">
        <v>346.15</v>
      </c>
      <c r="J333" s="74">
        <v>10.865</v>
      </c>
      <c r="K333" s="74">
        <v>24.857288749765637</v>
      </c>
      <c r="L333" s="74">
        <v>729.43</v>
      </c>
    </row>
    <row r="334" spans="1:12" x14ac:dyDescent="0.2">
      <c r="A334" s="70">
        <v>331</v>
      </c>
      <c r="B334" s="16">
        <v>15.93</v>
      </c>
      <c r="C334" s="74">
        <v>94.78</v>
      </c>
      <c r="D334" s="74">
        <v>23.78</v>
      </c>
      <c r="E334" s="74">
        <v>22.2</v>
      </c>
      <c r="F334" s="74">
        <v>27.11</v>
      </c>
      <c r="G334" s="74">
        <v>3.31</v>
      </c>
      <c r="H334" s="74">
        <v>9.58</v>
      </c>
      <c r="I334" s="74">
        <v>319.98</v>
      </c>
      <c r="J334" s="74">
        <v>11.87</v>
      </c>
      <c r="K334" s="74">
        <v>26.349849275146944</v>
      </c>
      <c r="L334" s="74">
        <v>729.34</v>
      </c>
    </row>
    <row r="335" spans="1:12" x14ac:dyDescent="0.2">
      <c r="A335" s="70">
        <v>332</v>
      </c>
      <c r="B335" s="16">
        <v>17.18</v>
      </c>
      <c r="C335" s="74">
        <v>94.51</v>
      </c>
      <c r="D335" s="74">
        <v>24.03</v>
      </c>
      <c r="E335" s="74">
        <v>22.15</v>
      </c>
      <c r="F335" s="74">
        <v>27.61</v>
      </c>
      <c r="G335" s="74">
        <v>3.16</v>
      </c>
      <c r="H335" s="74">
        <v>8.34</v>
      </c>
      <c r="I335" s="74">
        <v>296.89</v>
      </c>
      <c r="J335" s="74">
        <v>14.345000000000001</v>
      </c>
      <c r="K335" s="74">
        <v>31.816379199365475</v>
      </c>
      <c r="L335" s="74">
        <v>729.28</v>
      </c>
    </row>
    <row r="336" spans="1:12" x14ac:dyDescent="0.2">
      <c r="A336" s="70">
        <v>333</v>
      </c>
      <c r="B336" s="16">
        <v>19.77</v>
      </c>
      <c r="C336" s="74">
        <v>95.85</v>
      </c>
      <c r="D336" s="74">
        <v>23.82</v>
      </c>
      <c r="E336" s="74">
        <v>22.58</v>
      </c>
      <c r="F336" s="74">
        <v>27.06</v>
      </c>
      <c r="G336" s="74">
        <v>2.6</v>
      </c>
      <c r="H336" s="74">
        <v>7.97</v>
      </c>
      <c r="I336" s="74">
        <v>300.18</v>
      </c>
      <c r="J336" s="74">
        <v>9.7349999999999994</v>
      </c>
      <c r="K336" s="74">
        <v>21.880807702044311</v>
      </c>
      <c r="L336" s="74">
        <v>728.83</v>
      </c>
    </row>
    <row r="337" spans="1:12" x14ac:dyDescent="0.2">
      <c r="A337" s="70">
        <v>334</v>
      </c>
      <c r="B337" s="16">
        <v>8.2399999999999984</v>
      </c>
      <c r="C337" s="74">
        <v>95</v>
      </c>
      <c r="D337" s="74">
        <v>23.77</v>
      </c>
      <c r="E337" s="74">
        <v>22.3</v>
      </c>
      <c r="F337" s="74">
        <v>27.71</v>
      </c>
      <c r="G337" s="74">
        <v>3.1</v>
      </c>
      <c r="H337" s="74">
        <v>8.64</v>
      </c>
      <c r="I337" s="74">
        <v>317.58999999999997</v>
      </c>
      <c r="J337" s="74">
        <v>12.86</v>
      </c>
      <c r="K337" s="74">
        <v>28.394505994866108</v>
      </c>
      <c r="L337" s="74">
        <v>728.64</v>
      </c>
    </row>
    <row r="338" spans="1:12" x14ac:dyDescent="0.2">
      <c r="A338" s="70">
        <v>335</v>
      </c>
      <c r="B338" s="16">
        <v>30.880000000000003</v>
      </c>
      <c r="C338" s="74">
        <v>95.72</v>
      </c>
      <c r="D338" s="74">
        <v>23.48</v>
      </c>
      <c r="E338" s="74">
        <v>21.98</v>
      </c>
      <c r="F338" s="74">
        <v>26.93</v>
      </c>
      <c r="G338" s="74">
        <v>3.34</v>
      </c>
      <c r="H338" s="74">
        <v>8.6</v>
      </c>
      <c r="I338" s="74">
        <v>336.52</v>
      </c>
      <c r="J338" s="74">
        <v>9.3350000000000009</v>
      </c>
      <c r="K338" s="74">
        <v>21.019399398828586</v>
      </c>
      <c r="L338" s="74">
        <v>728.97</v>
      </c>
    </row>
    <row r="339" spans="1:12" x14ac:dyDescent="0.2">
      <c r="A339" s="70">
        <v>336</v>
      </c>
      <c r="B339" s="16">
        <v>3.5350000000000001</v>
      </c>
      <c r="C339" s="74">
        <v>97.48</v>
      </c>
      <c r="D339" s="74">
        <v>23.32</v>
      </c>
      <c r="E339" s="74">
        <v>22.32</v>
      </c>
      <c r="F339" s="74">
        <v>25.28</v>
      </c>
      <c r="G339" s="74">
        <v>3.33</v>
      </c>
      <c r="H339" s="74">
        <v>8.09</v>
      </c>
      <c r="I339" s="74">
        <v>1.2</v>
      </c>
      <c r="J339" s="74">
        <v>7.16</v>
      </c>
      <c r="K339" s="74">
        <v>16.705445880316951</v>
      </c>
      <c r="L339" s="74">
        <v>729.33</v>
      </c>
    </row>
    <row r="340" spans="1:12" x14ac:dyDescent="0.2">
      <c r="A340" s="70">
        <v>337</v>
      </c>
      <c r="B340" s="16">
        <v>26.145</v>
      </c>
      <c r="C340" s="74">
        <v>95.33</v>
      </c>
      <c r="D340" s="74">
        <v>23.71</v>
      </c>
      <c r="E340" s="74">
        <v>22.16</v>
      </c>
      <c r="F340" s="74">
        <v>26.52</v>
      </c>
      <c r="G340" s="74">
        <v>3.55</v>
      </c>
      <c r="H340" s="74">
        <v>9.56</v>
      </c>
      <c r="I340" s="74">
        <v>340.55</v>
      </c>
      <c r="J340" s="74">
        <v>10.635</v>
      </c>
      <c r="K340" s="74">
        <v>23.615288312581484</v>
      </c>
      <c r="L340" s="74">
        <v>729.68</v>
      </c>
    </row>
    <row r="341" spans="1:12" x14ac:dyDescent="0.2">
      <c r="A341" s="70">
        <v>338</v>
      </c>
      <c r="B341" s="16">
        <v>8.2100000000000009</v>
      </c>
      <c r="C341" s="74">
        <v>96.24</v>
      </c>
      <c r="D341" s="74">
        <v>23.75</v>
      </c>
      <c r="E341" s="74">
        <v>21.71</v>
      </c>
      <c r="F341" s="74">
        <v>26.77</v>
      </c>
      <c r="G341" s="74">
        <v>2.99</v>
      </c>
      <c r="H341" s="74">
        <v>8.5500000000000007</v>
      </c>
      <c r="I341" s="74">
        <v>324.70999999999998</v>
      </c>
      <c r="J341" s="74">
        <v>11.805</v>
      </c>
      <c r="K341" s="74">
        <v>26.247897239259828</v>
      </c>
      <c r="L341" s="74">
        <v>729.83</v>
      </c>
    </row>
    <row r="342" spans="1:12" x14ac:dyDescent="0.2">
      <c r="A342" s="70">
        <v>339</v>
      </c>
      <c r="B342" s="16">
        <v>0.59</v>
      </c>
      <c r="C342" s="74">
        <v>94.66</v>
      </c>
      <c r="D342" s="74">
        <v>24.34</v>
      </c>
      <c r="E342" s="74">
        <v>22.44</v>
      </c>
      <c r="F342" s="74">
        <v>28.73</v>
      </c>
      <c r="G342" s="74">
        <v>2.39</v>
      </c>
      <c r="H342" s="74">
        <v>7.51</v>
      </c>
      <c r="I342" s="74">
        <v>11.35</v>
      </c>
      <c r="J342" s="74">
        <v>12.399999999999999</v>
      </c>
      <c r="K342" s="74">
        <v>27.557721700318041</v>
      </c>
      <c r="L342" s="74">
        <v>729.87</v>
      </c>
    </row>
    <row r="343" spans="1:12" x14ac:dyDescent="0.2">
      <c r="A343" s="70">
        <v>340</v>
      </c>
      <c r="B343" s="16">
        <v>0.25</v>
      </c>
      <c r="C343" s="74">
        <v>92.29</v>
      </c>
      <c r="D343" s="74">
        <v>24.45</v>
      </c>
      <c r="E343" s="74">
        <v>22.61</v>
      </c>
      <c r="F343" s="74">
        <v>28.87</v>
      </c>
      <c r="G343" s="74">
        <v>3.17</v>
      </c>
      <c r="H343" s="74">
        <v>9.1300000000000008</v>
      </c>
      <c r="I343" s="74">
        <v>353.5</v>
      </c>
      <c r="J343" s="74">
        <v>14.545</v>
      </c>
      <c r="K343" s="74">
        <v>32.850155563254759</v>
      </c>
      <c r="L343" s="74">
        <v>729.58</v>
      </c>
    </row>
    <row r="344" spans="1:12" x14ac:dyDescent="0.2">
      <c r="A344" s="70">
        <v>341</v>
      </c>
      <c r="B344" s="16">
        <v>20.66</v>
      </c>
      <c r="C344" s="74">
        <v>92.04</v>
      </c>
      <c r="D344" s="74">
        <v>24.46</v>
      </c>
      <c r="E344" s="74">
        <v>22.27</v>
      </c>
      <c r="F344" s="74">
        <v>28.95</v>
      </c>
      <c r="G344" s="74">
        <v>2.94</v>
      </c>
      <c r="H344" s="74">
        <v>9.73</v>
      </c>
      <c r="I344" s="74">
        <v>329.08</v>
      </c>
      <c r="J344" s="74">
        <v>14.844999999999999</v>
      </c>
      <c r="K344" s="74">
        <v>33.846347913914464</v>
      </c>
      <c r="L344" s="74">
        <v>729.21</v>
      </c>
    </row>
    <row r="345" spans="1:12" x14ac:dyDescent="0.2">
      <c r="A345" s="70">
        <v>342</v>
      </c>
      <c r="B345" s="16">
        <v>17.440000000000001</v>
      </c>
      <c r="C345" s="74">
        <v>96.37</v>
      </c>
      <c r="D345" s="74">
        <v>23.62</v>
      </c>
      <c r="E345" s="74">
        <v>22.01</v>
      </c>
      <c r="F345" s="74">
        <v>27.26</v>
      </c>
      <c r="G345" s="74">
        <v>2.38</v>
      </c>
      <c r="H345" s="74">
        <v>7.13</v>
      </c>
      <c r="I345" s="74">
        <v>299.31</v>
      </c>
      <c r="J345" s="74">
        <v>9.5350000000000001</v>
      </c>
      <c r="K345" s="74">
        <v>21.903703710103706</v>
      </c>
      <c r="L345" s="74">
        <v>729.66</v>
      </c>
    </row>
    <row r="346" spans="1:12" x14ac:dyDescent="0.2">
      <c r="A346" s="70">
        <v>343</v>
      </c>
      <c r="B346" s="16">
        <v>16.795000000000002</v>
      </c>
      <c r="C346" s="74">
        <v>96.14</v>
      </c>
      <c r="D346" s="74">
        <v>23.72</v>
      </c>
      <c r="E346" s="74">
        <v>22.24</v>
      </c>
      <c r="F346" s="74">
        <v>27.95</v>
      </c>
      <c r="G346" s="74">
        <v>2.65</v>
      </c>
      <c r="H346" s="74">
        <v>7.16</v>
      </c>
      <c r="I346" s="74">
        <v>316.33999999999997</v>
      </c>
      <c r="J346" s="74">
        <v>11.34</v>
      </c>
      <c r="K346" s="74">
        <v>26.066457175392923</v>
      </c>
      <c r="L346" s="74">
        <v>730.2</v>
      </c>
    </row>
    <row r="347" spans="1:12" x14ac:dyDescent="0.2">
      <c r="A347" s="70">
        <v>344</v>
      </c>
      <c r="B347" s="16">
        <v>11.2</v>
      </c>
      <c r="C347" s="74">
        <v>96.63</v>
      </c>
      <c r="D347" s="74">
        <v>23.89</v>
      </c>
      <c r="E347" s="74">
        <v>21.65</v>
      </c>
      <c r="F347" s="74">
        <v>28.32</v>
      </c>
      <c r="G347" s="74">
        <v>2.4700000000000002</v>
      </c>
      <c r="H347" s="74">
        <v>7.69</v>
      </c>
      <c r="I347" s="74">
        <v>318.23</v>
      </c>
      <c r="J347" s="74">
        <v>10.55</v>
      </c>
      <c r="K347" s="74">
        <v>24.182936512393649</v>
      </c>
      <c r="L347" s="74">
        <v>730.41</v>
      </c>
    </row>
    <row r="348" spans="1:12" x14ac:dyDescent="0.2">
      <c r="A348" s="70">
        <v>345</v>
      </c>
      <c r="B348" s="16">
        <v>11.51</v>
      </c>
      <c r="C348" s="74">
        <v>94</v>
      </c>
      <c r="D348" s="74">
        <v>23.2</v>
      </c>
      <c r="E348" s="74">
        <v>21.71</v>
      </c>
      <c r="F348" s="74">
        <v>26.65</v>
      </c>
      <c r="G348" s="74">
        <v>3.21</v>
      </c>
      <c r="H348" s="74">
        <v>8.16</v>
      </c>
      <c r="I348" s="74">
        <v>320.48</v>
      </c>
      <c r="J348" s="74">
        <v>10.385000000000002</v>
      </c>
      <c r="K348" s="74">
        <v>23.519384278823264</v>
      </c>
      <c r="L348" s="74">
        <v>730.38</v>
      </c>
    </row>
    <row r="349" spans="1:12" x14ac:dyDescent="0.2">
      <c r="A349" s="70">
        <v>346</v>
      </c>
      <c r="B349" s="16">
        <v>8.3299999999999983</v>
      </c>
      <c r="C349" s="74">
        <v>94.09</v>
      </c>
      <c r="D349" s="74">
        <v>23.45</v>
      </c>
      <c r="E349" s="74">
        <v>21.8</v>
      </c>
      <c r="F349" s="74">
        <v>26.38</v>
      </c>
      <c r="G349" s="74">
        <v>2.8</v>
      </c>
      <c r="H349" s="74">
        <v>9.4499999999999993</v>
      </c>
      <c r="I349" s="74">
        <v>309.81</v>
      </c>
      <c r="J349" s="74">
        <v>11.280000000000001</v>
      </c>
      <c r="K349" s="74">
        <v>24.268904542654397</v>
      </c>
      <c r="L349" s="74">
        <v>730.12</v>
      </c>
    </row>
    <row r="350" spans="1:12" x14ac:dyDescent="0.2">
      <c r="A350" s="70">
        <v>347</v>
      </c>
      <c r="B350" s="16">
        <v>3.77</v>
      </c>
      <c r="C350" s="74">
        <v>93.38</v>
      </c>
      <c r="D350" s="74">
        <v>23.85</v>
      </c>
      <c r="E350" s="74">
        <v>22.44</v>
      </c>
      <c r="F350" s="74">
        <v>27.13</v>
      </c>
      <c r="G350" s="74">
        <v>3.26</v>
      </c>
      <c r="H350" s="74">
        <v>8.93</v>
      </c>
      <c r="I350" s="74">
        <v>345.18</v>
      </c>
      <c r="J350" s="74">
        <v>10.524999999999999</v>
      </c>
      <c r="K350" s="74">
        <v>23.621768314862443</v>
      </c>
      <c r="L350" s="74">
        <v>730.05</v>
      </c>
    </row>
    <row r="351" spans="1:12" x14ac:dyDescent="0.2">
      <c r="A351" s="70">
        <v>348</v>
      </c>
      <c r="B351" s="16">
        <v>4.7850000000000001</v>
      </c>
      <c r="C351" s="74">
        <v>94.52</v>
      </c>
      <c r="D351" s="74">
        <v>23.89</v>
      </c>
      <c r="E351" s="74">
        <v>22.49</v>
      </c>
      <c r="F351" s="74">
        <v>27.33</v>
      </c>
      <c r="G351" s="74">
        <v>3.21</v>
      </c>
      <c r="H351" s="74">
        <v>7.83</v>
      </c>
      <c r="I351" s="74">
        <v>330.89</v>
      </c>
      <c r="J351" s="74">
        <v>13.145</v>
      </c>
      <c r="K351" s="74">
        <v>29.513386388712011</v>
      </c>
      <c r="L351" s="74">
        <v>729.82</v>
      </c>
    </row>
    <row r="352" spans="1:12" x14ac:dyDescent="0.2">
      <c r="A352" s="70">
        <v>349</v>
      </c>
      <c r="B352" s="16">
        <v>0.63500000000000001</v>
      </c>
      <c r="C352" s="74">
        <v>93.63</v>
      </c>
      <c r="D352" s="74">
        <v>24.18</v>
      </c>
      <c r="E352" s="74">
        <v>22.47</v>
      </c>
      <c r="F352" s="74">
        <v>27.95</v>
      </c>
      <c r="G352" s="74">
        <v>2.76</v>
      </c>
      <c r="H352" s="74">
        <v>7.68</v>
      </c>
      <c r="I352" s="74">
        <v>335.67</v>
      </c>
      <c r="J352" s="74">
        <v>13.3</v>
      </c>
      <c r="K352" s="74">
        <v>29.917306530891896</v>
      </c>
      <c r="L352" s="74">
        <v>729.66</v>
      </c>
    </row>
    <row r="353" spans="1:12" x14ac:dyDescent="0.2">
      <c r="A353" s="70">
        <v>350</v>
      </c>
      <c r="B353" s="16">
        <v>0.125</v>
      </c>
      <c r="C353" s="74">
        <v>90.64</v>
      </c>
      <c r="D353" s="74">
        <v>24.6</v>
      </c>
      <c r="E353" s="74">
        <v>22.79</v>
      </c>
      <c r="F353" s="74">
        <v>27.84</v>
      </c>
      <c r="G353" s="74">
        <v>3.36</v>
      </c>
      <c r="H353" s="74">
        <v>9.43</v>
      </c>
      <c r="I353" s="74">
        <v>4.5999999999999996</v>
      </c>
      <c r="J353" s="74">
        <v>14.870000000000001</v>
      </c>
      <c r="K353" s="74">
        <v>33.490379788613687</v>
      </c>
      <c r="L353" s="74">
        <v>729.62</v>
      </c>
    </row>
    <row r="354" spans="1:12" x14ac:dyDescent="0.2">
      <c r="A354" s="70">
        <v>351</v>
      </c>
      <c r="B354" s="16">
        <v>3.04</v>
      </c>
      <c r="C354" s="74">
        <v>86.88</v>
      </c>
      <c r="D354" s="74">
        <v>24.87</v>
      </c>
      <c r="E354" s="74">
        <v>22.9</v>
      </c>
      <c r="F354" s="74">
        <v>28.31</v>
      </c>
      <c r="G354" s="74">
        <v>3.84</v>
      </c>
      <c r="H354" s="74">
        <v>10.17</v>
      </c>
      <c r="I354" s="74">
        <v>25.23</v>
      </c>
      <c r="J354" s="74">
        <v>14.510000000000002</v>
      </c>
      <c r="K354" s="74">
        <v>32.790107542117852</v>
      </c>
      <c r="L354" s="74">
        <v>729.34</v>
      </c>
    </row>
    <row r="355" spans="1:12" x14ac:dyDescent="0.2">
      <c r="A355" s="70">
        <v>352</v>
      </c>
      <c r="B355" s="16">
        <v>0.33499999999999996</v>
      </c>
      <c r="C355" s="74">
        <v>87.3</v>
      </c>
      <c r="D355" s="74">
        <v>24.78</v>
      </c>
      <c r="E355" s="74">
        <v>22.63</v>
      </c>
      <c r="F355" s="74">
        <v>28.71</v>
      </c>
      <c r="G355" s="74">
        <v>3.94</v>
      </c>
      <c r="H355" s="74">
        <v>10.72</v>
      </c>
      <c r="I355" s="74">
        <v>19.579999999999998</v>
      </c>
      <c r="J355" s="74">
        <v>16.425000000000001</v>
      </c>
      <c r="K355" s="74">
        <v>36.873804979579347</v>
      </c>
      <c r="L355" s="74">
        <v>729.68</v>
      </c>
    </row>
    <row r="356" spans="1:12" x14ac:dyDescent="0.2">
      <c r="A356" s="70">
        <v>353</v>
      </c>
      <c r="B356" s="16">
        <v>0.125</v>
      </c>
      <c r="C356" s="74">
        <v>89.28</v>
      </c>
      <c r="D356" s="74">
        <v>24.75</v>
      </c>
      <c r="E356" s="74">
        <v>22.8</v>
      </c>
      <c r="F356" s="74">
        <v>28.46</v>
      </c>
      <c r="G356" s="74">
        <v>3.33</v>
      </c>
      <c r="H356" s="74">
        <v>9.36</v>
      </c>
      <c r="I356" s="74">
        <v>14.23</v>
      </c>
      <c r="J356" s="74">
        <v>14.895</v>
      </c>
      <c r="K356" s="74">
        <v>33.306779723986459</v>
      </c>
      <c r="L356" s="74">
        <v>729.88</v>
      </c>
    </row>
    <row r="357" spans="1:12" x14ac:dyDescent="0.2">
      <c r="A357" s="70">
        <v>354</v>
      </c>
      <c r="B357" s="16">
        <v>0</v>
      </c>
      <c r="C357" s="74">
        <v>85.04</v>
      </c>
      <c r="D357" s="74">
        <v>25.14</v>
      </c>
      <c r="E357" s="74">
        <v>22.97</v>
      </c>
      <c r="F357" s="74">
        <v>28.72</v>
      </c>
      <c r="G357" s="74">
        <v>4.75</v>
      </c>
      <c r="H357" s="74">
        <v>10.95</v>
      </c>
      <c r="I357" s="74">
        <v>43.9</v>
      </c>
      <c r="J357" s="74">
        <v>18.5</v>
      </c>
      <c r="K357" s="74">
        <v>41.965358771806287</v>
      </c>
      <c r="L357" s="74">
        <v>729.65</v>
      </c>
    </row>
    <row r="358" spans="1:12" x14ac:dyDescent="0.2">
      <c r="A358" s="70">
        <v>355</v>
      </c>
      <c r="B358" s="16">
        <v>0</v>
      </c>
      <c r="C358" s="74">
        <v>84.1</v>
      </c>
      <c r="D358" s="74">
        <v>24.83</v>
      </c>
      <c r="E358" s="74">
        <v>22.93</v>
      </c>
      <c r="F358" s="74">
        <v>28.66</v>
      </c>
      <c r="G358" s="74">
        <v>4.42</v>
      </c>
      <c r="H358" s="74">
        <v>11.15</v>
      </c>
      <c r="I358" s="74">
        <v>39.549999999999997</v>
      </c>
      <c r="J358" s="74">
        <v>17.134999999999998</v>
      </c>
      <c r="K358" s="74">
        <v>38.718445628892859</v>
      </c>
      <c r="L358" s="74">
        <v>729.2</v>
      </c>
    </row>
    <row r="359" spans="1:12" x14ac:dyDescent="0.2">
      <c r="A359" s="70">
        <v>356</v>
      </c>
      <c r="B359" s="16">
        <v>0</v>
      </c>
      <c r="C359" s="74">
        <v>82.34</v>
      </c>
      <c r="D359" s="74">
        <v>25.02</v>
      </c>
      <c r="E359" s="74">
        <v>22.57</v>
      </c>
      <c r="F359" s="74">
        <v>29.27</v>
      </c>
      <c r="G359" s="74">
        <v>3.84</v>
      </c>
      <c r="H359" s="74">
        <v>9.4700000000000006</v>
      </c>
      <c r="I359" s="74">
        <v>35.19</v>
      </c>
      <c r="J359" s="74">
        <v>17.905000000000001</v>
      </c>
      <c r="K359" s="74">
        <v>40.925102405636046</v>
      </c>
      <c r="L359" s="74">
        <v>729.02</v>
      </c>
    </row>
    <row r="360" spans="1:12" x14ac:dyDescent="0.2">
      <c r="A360" s="70">
        <v>357</v>
      </c>
      <c r="B360" s="16">
        <v>13.455</v>
      </c>
      <c r="C360" s="74">
        <v>88.51</v>
      </c>
      <c r="D360" s="74">
        <v>24.37</v>
      </c>
      <c r="E360" s="74">
        <v>22.38</v>
      </c>
      <c r="F360" s="74">
        <v>27.83</v>
      </c>
      <c r="G360" s="74">
        <v>3.23</v>
      </c>
      <c r="H360" s="74">
        <v>9.1999999999999993</v>
      </c>
      <c r="I360" s="74">
        <v>12.97</v>
      </c>
      <c r="J360" s="74">
        <v>13.8</v>
      </c>
      <c r="K360" s="74">
        <v>31.785275188416865</v>
      </c>
      <c r="L360" s="74">
        <v>729.38</v>
      </c>
    </row>
    <row r="361" spans="1:12" x14ac:dyDescent="0.2">
      <c r="A361" s="70">
        <v>358</v>
      </c>
      <c r="B361" s="16">
        <v>3.5550000000000002</v>
      </c>
      <c r="C361" s="74">
        <v>89.21</v>
      </c>
      <c r="D361" s="74">
        <v>24.32</v>
      </c>
      <c r="E361" s="74">
        <v>22.42</v>
      </c>
      <c r="F361" s="74">
        <v>28.39</v>
      </c>
      <c r="G361" s="74">
        <v>3.42</v>
      </c>
      <c r="H361" s="74">
        <v>10.77</v>
      </c>
      <c r="I361" s="74">
        <v>8.48</v>
      </c>
      <c r="J361" s="74">
        <v>15.555</v>
      </c>
      <c r="K361" s="74">
        <v>35.600268531294518</v>
      </c>
      <c r="L361" s="74">
        <v>729.73</v>
      </c>
    </row>
    <row r="362" spans="1:12" x14ac:dyDescent="0.2">
      <c r="A362" s="70">
        <v>359</v>
      </c>
      <c r="B362" s="16">
        <v>0.88500000000000001</v>
      </c>
      <c r="C362" s="74">
        <v>89.07</v>
      </c>
      <c r="D362" s="74">
        <v>24.38</v>
      </c>
      <c r="E362" s="74">
        <v>22.39</v>
      </c>
      <c r="F362" s="74">
        <v>28.19</v>
      </c>
      <c r="G362" s="74">
        <v>3.53</v>
      </c>
      <c r="H362" s="74">
        <v>9.17</v>
      </c>
      <c r="I362" s="74">
        <v>12.29</v>
      </c>
      <c r="J362" s="74">
        <v>15.345000000000001</v>
      </c>
      <c r="K362" s="74">
        <v>35.629212541482815</v>
      </c>
      <c r="L362" s="74">
        <v>729.85</v>
      </c>
    </row>
    <row r="363" spans="1:12" x14ac:dyDescent="0.2">
      <c r="A363" s="70">
        <v>360</v>
      </c>
      <c r="B363" s="16">
        <v>3.2149999999999999</v>
      </c>
      <c r="C363" s="74">
        <v>87.72</v>
      </c>
      <c r="D363" s="74">
        <v>24.41</v>
      </c>
      <c r="E363" s="74">
        <v>22.58</v>
      </c>
      <c r="F363" s="74">
        <v>28.02</v>
      </c>
      <c r="G363" s="74">
        <v>3.41</v>
      </c>
      <c r="H363" s="74">
        <v>9.84</v>
      </c>
      <c r="I363" s="74">
        <v>3.99</v>
      </c>
      <c r="J363" s="74">
        <v>13.955</v>
      </c>
      <c r="K363" s="74">
        <v>32.361563391270309</v>
      </c>
      <c r="L363" s="74">
        <v>729.71</v>
      </c>
    </row>
    <row r="364" spans="1:12" x14ac:dyDescent="0.2">
      <c r="A364" s="70">
        <v>361</v>
      </c>
      <c r="B364" s="16">
        <v>0</v>
      </c>
      <c r="C364" s="74">
        <v>86.68</v>
      </c>
      <c r="D364" s="74">
        <v>24.32</v>
      </c>
      <c r="E364" s="74">
        <v>22.43</v>
      </c>
      <c r="F364" s="74">
        <v>27.96</v>
      </c>
      <c r="G364" s="74">
        <v>4.41</v>
      </c>
      <c r="H364" s="74">
        <v>12.05</v>
      </c>
      <c r="I364" s="74">
        <v>25.89</v>
      </c>
      <c r="J364" s="74">
        <v>16.115000000000002</v>
      </c>
      <c r="K364" s="74">
        <v>36.839676967566291</v>
      </c>
      <c r="L364" s="74">
        <v>729.28</v>
      </c>
    </row>
    <row r="365" spans="1:12" x14ac:dyDescent="0.2">
      <c r="A365" s="70">
        <v>362</v>
      </c>
      <c r="B365" s="16">
        <v>0</v>
      </c>
      <c r="C365" s="74">
        <v>84.19</v>
      </c>
      <c r="D365" s="74">
        <v>24.49</v>
      </c>
      <c r="E365" s="74">
        <v>22.51</v>
      </c>
      <c r="F365" s="74">
        <v>28.45</v>
      </c>
      <c r="G365" s="74">
        <v>4.17</v>
      </c>
      <c r="H365" s="74">
        <v>11.09</v>
      </c>
      <c r="I365" s="74">
        <v>25.99</v>
      </c>
      <c r="J365" s="74">
        <v>16.515000000000001</v>
      </c>
      <c r="K365" s="74">
        <v>37.828957315792969</v>
      </c>
      <c r="L365" s="74">
        <v>729.26</v>
      </c>
    </row>
    <row r="366" spans="1:12" x14ac:dyDescent="0.2">
      <c r="A366" s="70">
        <v>363</v>
      </c>
      <c r="B366" s="16">
        <v>4.91</v>
      </c>
      <c r="C366" s="74">
        <v>89.45</v>
      </c>
      <c r="D366" s="74">
        <v>23.95</v>
      </c>
      <c r="E366" s="74">
        <v>22.12</v>
      </c>
      <c r="F366" s="74">
        <v>26.8</v>
      </c>
      <c r="G366" s="74">
        <v>3.35</v>
      </c>
      <c r="H366" s="74">
        <v>7.79</v>
      </c>
      <c r="I366" s="74">
        <v>350.54</v>
      </c>
      <c r="J366" s="74">
        <v>12.54</v>
      </c>
      <c r="K366" s="74">
        <v>28.532746043526608</v>
      </c>
      <c r="L366" s="74">
        <v>729.89</v>
      </c>
    </row>
    <row r="367" spans="1:12" x14ac:dyDescent="0.2">
      <c r="A367" s="70">
        <v>364</v>
      </c>
      <c r="B367" s="16">
        <v>8.2949999999999999</v>
      </c>
      <c r="C367" s="74">
        <v>88.71</v>
      </c>
      <c r="D367" s="74">
        <v>23.99</v>
      </c>
      <c r="E367" s="74">
        <v>22.19</v>
      </c>
      <c r="F367" s="74">
        <v>27.74</v>
      </c>
      <c r="G367" s="74">
        <v>3.52</v>
      </c>
      <c r="H367" s="74">
        <v>9.1300000000000008</v>
      </c>
      <c r="I367" s="74">
        <v>342.96</v>
      </c>
      <c r="J367" s="74">
        <v>13.8</v>
      </c>
      <c r="K367" s="74">
        <v>31.07722693918388</v>
      </c>
      <c r="L367" s="74">
        <v>730.21</v>
      </c>
    </row>
    <row r="368" spans="1:12" x14ac:dyDescent="0.2">
      <c r="A368" s="70">
        <v>365</v>
      </c>
      <c r="B368" s="16">
        <v>0.08</v>
      </c>
      <c r="C368" s="74">
        <v>87.28</v>
      </c>
      <c r="D368" s="74">
        <v>24.35</v>
      </c>
      <c r="E368" s="74">
        <v>22.27</v>
      </c>
      <c r="F368" s="74">
        <v>28.1</v>
      </c>
      <c r="G368" s="74">
        <v>3.58</v>
      </c>
      <c r="H368" s="74">
        <v>10.69</v>
      </c>
      <c r="I368" s="74">
        <v>21.29</v>
      </c>
      <c r="J368" s="74">
        <v>15.094999999999999</v>
      </c>
      <c r="K368" s="74">
        <v>34.688748210439371</v>
      </c>
      <c r="L368" s="74">
        <v>730.22</v>
      </c>
    </row>
  </sheetData>
  <mergeCells count="3">
    <mergeCell ref="D1:F1"/>
    <mergeCell ref="G1:H1"/>
    <mergeCell ref="J1:K1"/>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98"/>
  <sheetViews>
    <sheetView zoomScale="75" zoomScaleNormal="75" workbookViewId="0">
      <pane ySplit="2" topLeftCell="A3" activePane="bottomLeft" state="frozen"/>
      <selection pane="bottomLeft" activeCell="B3" sqref="B3:B98"/>
    </sheetView>
  </sheetViews>
  <sheetFormatPr defaultRowHeight="12.75" x14ac:dyDescent="0.2"/>
  <cols>
    <col min="1" max="1" width="6.28515625" style="27" customWidth="1"/>
    <col min="2" max="2" width="8.85546875" style="28"/>
    <col min="3" max="3" width="11.7109375" style="16" bestFit="1" customWidth="1"/>
    <col min="4" max="4" width="10.28515625" style="16" bestFit="1" customWidth="1"/>
    <col min="5" max="5" width="12.28515625" style="16" bestFit="1" customWidth="1"/>
    <col min="6" max="6" width="9.42578125" style="1" bestFit="1" customWidth="1"/>
    <col min="7" max="7" width="13.140625" style="1" bestFit="1" customWidth="1"/>
    <col min="8" max="8" width="13.140625" style="1" customWidth="1"/>
    <col min="9" max="9" width="10.42578125" style="76" bestFit="1" customWidth="1"/>
  </cols>
  <sheetData>
    <row r="1" spans="1:12" ht="15" x14ac:dyDescent="0.25">
      <c r="B1" s="113" t="s">
        <v>190</v>
      </c>
      <c r="C1" s="114" t="s">
        <v>44</v>
      </c>
      <c r="D1" s="114" t="s">
        <v>191</v>
      </c>
      <c r="E1" s="114" t="s">
        <v>192</v>
      </c>
      <c r="F1" s="162" t="s">
        <v>195</v>
      </c>
      <c r="G1" s="162"/>
      <c r="H1" s="114" t="s">
        <v>199</v>
      </c>
      <c r="I1" s="114" t="s">
        <v>96</v>
      </c>
    </row>
    <row r="2" spans="1:12" ht="15" customHeight="1" x14ac:dyDescent="0.25">
      <c r="A2" s="2" t="s">
        <v>43</v>
      </c>
      <c r="B2" s="115" t="s">
        <v>193</v>
      </c>
      <c r="C2" s="116" t="s">
        <v>193</v>
      </c>
      <c r="D2" s="117" t="s">
        <v>194</v>
      </c>
      <c r="E2" s="117" t="s">
        <v>200</v>
      </c>
      <c r="F2" s="7" t="s">
        <v>196</v>
      </c>
      <c r="G2" s="25" t="s">
        <v>197</v>
      </c>
      <c r="H2" s="25"/>
      <c r="I2" s="37" t="s">
        <v>198</v>
      </c>
      <c r="J2" s="2"/>
      <c r="K2" s="2"/>
      <c r="L2" s="2"/>
    </row>
    <row r="3" spans="1:12" x14ac:dyDescent="0.2">
      <c r="A3" s="27">
        <v>0</v>
      </c>
      <c r="B3" s="16">
        <v>0.2087</v>
      </c>
      <c r="C3" s="16">
        <v>96.093800000000002</v>
      </c>
      <c r="D3" s="16">
        <v>23.438400000000001</v>
      </c>
      <c r="E3" s="16">
        <v>3.0878000000000001</v>
      </c>
      <c r="F3" s="1">
        <v>2.0000000000000001E-4</v>
      </c>
      <c r="G3" s="1">
        <v>1.6199999999999999E-2</v>
      </c>
      <c r="H3" s="1">
        <v>-32.161200000000001</v>
      </c>
      <c r="I3" s="16">
        <v>730.86850000000004</v>
      </c>
    </row>
    <row r="4" spans="1:12" x14ac:dyDescent="0.2">
      <c r="A4" s="27">
        <v>15</v>
      </c>
      <c r="B4" s="16">
        <v>0.23419999999999999</v>
      </c>
      <c r="C4" s="16">
        <v>96.117599999999996</v>
      </c>
      <c r="D4" s="16">
        <v>23.4252</v>
      </c>
      <c r="E4" s="16">
        <v>3.0712999999999999</v>
      </c>
      <c r="F4" s="1">
        <v>6.9999999999999999E-4</v>
      </c>
      <c r="G4" s="1">
        <v>1.7000000000000001E-2</v>
      </c>
      <c r="H4" s="1">
        <v>-31.999700000000001</v>
      </c>
      <c r="I4" s="16"/>
    </row>
    <row r="5" spans="1:12" x14ac:dyDescent="0.2">
      <c r="A5" s="27">
        <v>30</v>
      </c>
      <c r="B5" s="16">
        <v>0.18060000000000001</v>
      </c>
      <c r="C5" s="16">
        <v>96.168599999999998</v>
      </c>
      <c r="D5" s="16">
        <v>23.406099999999999</v>
      </c>
      <c r="E5" s="16">
        <v>3.0598000000000001</v>
      </c>
      <c r="F5" s="1">
        <v>8.9999999999999998E-4</v>
      </c>
      <c r="G5" s="1">
        <v>1.6799999999999999E-2</v>
      </c>
      <c r="H5" s="1">
        <v>-31.423100000000002</v>
      </c>
      <c r="I5" s="16"/>
    </row>
    <row r="6" spans="1:12" x14ac:dyDescent="0.2">
      <c r="A6" s="27">
        <v>45</v>
      </c>
      <c r="B6" s="16">
        <v>0.2427</v>
      </c>
      <c r="C6" s="16">
        <v>96.2226</v>
      </c>
      <c r="D6" s="16">
        <v>23.389900000000001</v>
      </c>
      <c r="E6" s="16">
        <v>3.0438000000000001</v>
      </c>
      <c r="F6" s="1">
        <v>2.9999999999999997E-4</v>
      </c>
      <c r="G6" s="1">
        <v>1.5900000000000001E-2</v>
      </c>
      <c r="H6" s="1">
        <v>-31.290299999999998</v>
      </c>
      <c r="I6" s="16"/>
    </row>
    <row r="7" spans="1:12" x14ac:dyDescent="0.2">
      <c r="A7" s="27">
        <v>100</v>
      </c>
      <c r="B7" s="16">
        <v>0.45610000000000001</v>
      </c>
      <c r="C7" s="16">
        <v>96.269000000000005</v>
      </c>
      <c r="D7" s="16">
        <v>23.367100000000001</v>
      </c>
      <c r="E7" s="16">
        <v>3.0347</v>
      </c>
      <c r="F7" s="1">
        <v>2.0000000000000001E-4</v>
      </c>
      <c r="G7" s="1">
        <v>1.5599999999999999E-2</v>
      </c>
      <c r="H7" s="1">
        <v>-31.401</v>
      </c>
      <c r="I7" s="16">
        <v>730.56200000000001</v>
      </c>
    </row>
    <row r="8" spans="1:12" x14ac:dyDescent="0.2">
      <c r="A8" s="27">
        <v>115</v>
      </c>
      <c r="B8" s="16">
        <v>0.52649999999999997</v>
      </c>
      <c r="C8" s="16">
        <v>96.277000000000001</v>
      </c>
      <c r="D8" s="16">
        <v>23.3474</v>
      </c>
      <c r="E8" s="16">
        <v>3.0246</v>
      </c>
      <c r="F8" s="1">
        <v>0</v>
      </c>
      <c r="G8" s="1">
        <v>1.5599999999999999E-2</v>
      </c>
      <c r="H8" s="1">
        <v>-31.417000000000002</v>
      </c>
      <c r="I8" s="16"/>
    </row>
    <row r="9" spans="1:12" x14ac:dyDescent="0.2">
      <c r="A9" s="27">
        <v>130</v>
      </c>
      <c r="B9" s="16">
        <v>0.31509999999999999</v>
      </c>
      <c r="C9" s="16">
        <v>96.279700000000005</v>
      </c>
      <c r="D9" s="16">
        <v>23.326899999999998</v>
      </c>
      <c r="E9" s="16">
        <v>3.0143</v>
      </c>
      <c r="F9" s="1">
        <v>1E-4</v>
      </c>
      <c r="G9" s="1">
        <v>1.55E-2</v>
      </c>
      <c r="H9" s="1">
        <v>-31.051400000000001</v>
      </c>
      <c r="I9" s="16"/>
    </row>
    <row r="10" spans="1:12" x14ac:dyDescent="0.2">
      <c r="A10" s="27">
        <v>145</v>
      </c>
      <c r="B10" s="16">
        <v>0.26829999999999998</v>
      </c>
      <c r="C10" s="16">
        <v>96.302000000000007</v>
      </c>
      <c r="D10" s="16">
        <v>23.309799999999999</v>
      </c>
      <c r="E10" s="16">
        <v>2.9817999999999998</v>
      </c>
      <c r="F10" s="1">
        <v>2.0000000000000001E-4</v>
      </c>
      <c r="G10" s="1">
        <v>1.4500000000000001E-2</v>
      </c>
      <c r="H10" s="1">
        <v>-30.714300000000001</v>
      </c>
      <c r="I10" s="16"/>
    </row>
    <row r="11" spans="1:12" x14ac:dyDescent="0.2">
      <c r="A11" s="27">
        <v>200</v>
      </c>
      <c r="B11" s="16">
        <v>0.25559999999999999</v>
      </c>
      <c r="C11" s="16">
        <v>96.344499999999996</v>
      </c>
      <c r="D11" s="16">
        <v>23.290800000000001</v>
      </c>
      <c r="E11" s="16">
        <v>2.9687000000000001</v>
      </c>
      <c r="F11" s="1">
        <v>5.0000000000000001E-4</v>
      </c>
      <c r="G11" s="1">
        <v>1.52E-2</v>
      </c>
      <c r="H11" s="1">
        <v>-30.725000000000001</v>
      </c>
      <c r="I11" s="16">
        <v>730.11850000000004</v>
      </c>
    </row>
    <row r="12" spans="1:12" x14ac:dyDescent="0.2">
      <c r="A12" s="27">
        <v>215</v>
      </c>
      <c r="B12" s="16">
        <v>0.3881</v>
      </c>
      <c r="C12" s="16">
        <v>96.359300000000005</v>
      </c>
      <c r="D12" s="16">
        <v>23.270800000000001</v>
      </c>
      <c r="E12" s="16">
        <v>2.9617</v>
      </c>
      <c r="F12" s="1">
        <v>1.2999999999999999E-3</v>
      </c>
      <c r="G12" s="1">
        <v>1.5299999999999999E-2</v>
      </c>
      <c r="H12" s="1">
        <v>-30.824400000000001</v>
      </c>
      <c r="I12" s="16"/>
    </row>
    <row r="13" spans="1:12" x14ac:dyDescent="0.2">
      <c r="A13" s="27">
        <v>230</v>
      </c>
      <c r="B13" s="16">
        <v>0.32579999999999998</v>
      </c>
      <c r="C13" s="16">
        <v>96.3887</v>
      </c>
      <c r="D13" s="16">
        <v>23.2483</v>
      </c>
      <c r="E13" s="16">
        <v>2.95</v>
      </c>
      <c r="F13" s="1">
        <v>1.9E-3</v>
      </c>
      <c r="G13" s="1">
        <v>1.4800000000000001E-2</v>
      </c>
      <c r="H13" s="1">
        <v>-30.514600000000002</v>
      </c>
      <c r="I13" s="16"/>
    </row>
    <row r="14" spans="1:12" x14ac:dyDescent="0.2">
      <c r="A14" s="27">
        <v>245</v>
      </c>
      <c r="B14" s="16">
        <v>0.67179999999999995</v>
      </c>
      <c r="C14" s="16">
        <v>96.398899999999998</v>
      </c>
      <c r="D14" s="16">
        <v>23.231400000000001</v>
      </c>
      <c r="E14" s="16">
        <v>2.9537</v>
      </c>
      <c r="F14" s="1">
        <v>1.6000000000000001E-3</v>
      </c>
      <c r="G14" s="1">
        <v>1.55E-2</v>
      </c>
      <c r="H14" s="1">
        <v>-30.461200000000002</v>
      </c>
      <c r="I14" s="16"/>
    </row>
    <row r="15" spans="1:12" x14ac:dyDescent="0.2">
      <c r="A15" s="27">
        <v>300</v>
      </c>
      <c r="B15" s="16">
        <v>0.66290000000000004</v>
      </c>
      <c r="C15" s="16">
        <v>96.416499999999999</v>
      </c>
      <c r="D15" s="16">
        <v>23.2164</v>
      </c>
      <c r="E15" s="16">
        <v>2.9462000000000002</v>
      </c>
      <c r="F15" s="1">
        <v>2.9999999999999997E-4</v>
      </c>
      <c r="G15" s="1">
        <v>1.47E-2</v>
      </c>
      <c r="H15" s="1">
        <v>-30.409199999999998</v>
      </c>
      <c r="I15" s="16">
        <v>729.72739999999999</v>
      </c>
    </row>
    <row r="16" spans="1:12" x14ac:dyDescent="0.2">
      <c r="A16" s="27">
        <v>315</v>
      </c>
      <c r="B16" s="16">
        <v>0.3619</v>
      </c>
      <c r="C16" s="16">
        <v>96.405900000000003</v>
      </c>
      <c r="D16" s="16">
        <v>23.200399999999998</v>
      </c>
      <c r="E16" s="16">
        <v>2.9401999999999999</v>
      </c>
      <c r="F16" s="1">
        <v>4.0000000000000002E-4</v>
      </c>
      <c r="G16" s="1">
        <v>1.43E-2</v>
      </c>
      <c r="H16" s="1">
        <v>-30.200800000000001</v>
      </c>
      <c r="I16" s="16"/>
    </row>
    <row r="17" spans="1:9" x14ac:dyDescent="0.2">
      <c r="A17" s="27">
        <v>330</v>
      </c>
      <c r="B17" s="16">
        <v>0.30840000000000001</v>
      </c>
      <c r="C17" s="16">
        <v>96.386300000000006</v>
      </c>
      <c r="D17" s="16">
        <v>23.188500000000001</v>
      </c>
      <c r="E17" s="16">
        <v>2.9436</v>
      </c>
      <c r="F17" s="1">
        <v>2.0000000000000001E-4</v>
      </c>
      <c r="G17" s="1">
        <v>1.4800000000000001E-2</v>
      </c>
      <c r="H17" s="1">
        <v>-29.853400000000001</v>
      </c>
      <c r="I17" s="16"/>
    </row>
    <row r="18" spans="1:9" x14ac:dyDescent="0.2">
      <c r="A18" s="27">
        <v>345</v>
      </c>
      <c r="B18" s="16">
        <v>0.26600000000000001</v>
      </c>
      <c r="C18" s="16">
        <v>96.3322</v>
      </c>
      <c r="D18" s="16">
        <v>23.177600000000002</v>
      </c>
      <c r="E18" s="16">
        <v>2.9521000000000002</v>
      </c>
      <c r="F18" s="1">
        <v>2.0000000000000001E-4</v>
      </c>
      <c r="G18" s="1">
        <v>1.44E-2</v>
      </c>
      <c r="H18" s="1">
        <v>-29.567599999999999</v>
      </c>
      <c r="I18" s="16"/>
    </row>
    <row r="19" spans="1:9" x14ac:dyDescent="0.2">
      <c r="A19" s="27">
        <v>400</v>
      </c>
      <c r="B19" s="16">
        <v>0.4536</v>
      </c>
      <c r="C19" s="16">
        <v>96.309100000000001</v>
      </c>
      <c r="D19" s="16">
        <v>23.168900000000001</v>
      </c>
      <c r="E19" s="16">
        <v>2.9455</v>
      </c>
      <c r="F19" s="1">
        <v>5.0000000000000001E-4</v>
      </c>
      <c r="G19" s="1">
        <v>1.4500000000000001E-2</v>
      </c>
      <c r="H19" s="1">
        <v>-29.856300000000001</v>
      </c>
      <c r="I19" s="16">
        <v>729.5213</v>
      </c>
    </row>
    <row r="20" spans="1:9" x14ac:dyDescent="0.2">
      <c r="A20" s="27">
        <v>415</v>
      </c>
      <c r="B20" s="16">
        <v>0.53500000000000003</v>
      </c>
      <c r="C20" s="16">
        <v>96.289100000000005</v>
      </c>
      <c r="D20" s="16">
        <v>23.159400000000002</v>
      </c>
      <c r="E20" s="16">
        <v>2.9281999999999999</v>
      </c>
      <c r="F20" s="1">
        <v>2.9999999999999997E-4</v>
      </c>
      <c r="G20" s="1">
        <v>1.43E-2</v>
      </c>
      <c r="H20" s="1">
        <v>-29.995100000000001</v>
      </c>
      <c r="I20" s="16"/>
    </row>
    <row r="21" spans="1:9" x14ac:dyDescent="0.2">
      <c r="A21" s="27">
        <v>430</v>
      </c>
      <c r="B21" s="16">
        <v>0.43630000000000002</v>
      </c>
      <c r="C21" s="16">
        <v>96.269099999999995</v>
      </c>
      <c r="D21" s="16">
        <v>23.151499999999999</v>
      </c>
      <c r="E21" s="16">
        <v>2.9241999999999999</v>
      </c>
      <c r="F21" s="1">
        <v>1.1000000000000001E-3</v>
      </c>
      <c r="G21" s="1">
        <v>1.3599999999999999E-2</v>
      </c>
      <c r="H21" s="1">
        <v>-29.912400000000002</v>
      </c>
      <c r="I21" s="16"/>
    </row>
    <row r="22" spans="1:9" x14ac:dyDescent="0.2">
      <c r="A22" s="27">
        <v>445</v>
      </c>
      <c r="B22" s="16">
        <v>0.41499999999999998</v>
      </c>
      <c r="C22" s="16">
        <v>96.261700000000005</v>
      </c>
      <c r="D22" s="16">
        <v>23.14</v>
      </c>
      <c r="E22" s="16">
        <v>2.9245999999999999</v>
      </c>
      <c r="F22" s="1">
        <v>2.7000000000000001E-3</v>
      </c>
      <c r="G22" s="1">
        <v>1.3299999999999999E-2</v>
      </c>
      <c r="H22" s="1">
        <v>-29.939399999999999</v>
      </c>
      <c r="I22" s="16"/>
    </row>
    <row r="23" spans="1:9" x14ac:dyDescent="0.2">
      <c r="A23" s="27">
        <v>500</v>
      </c>
      <c r="B23" s="16">
        <v>0.3856</v>
      </c>
      <c r="C23" s="16">
        <v>96.230699999999999</v>
      </c>
      <c r="D23" s="16">
        <v>23.135999999999999</v>
      </c>
      <c r="E23" s="16">
        <v>2.9121999999999999</v>
      </c>
      <c r="F23" s="1">
        <v>8.0000000000000004E-4</v>
      </c>
      <c r="G23" s="1">
        <v>4.0599999999999997E-2</v>
      </c>
      <c r="H23" s="1">
        <v>-29.835799999999999</v>
      </c>
      <c r="I23" s="16">
        <v>729.56060000000002</v>
      </c>
    </row>
    <row r="24" spans="1:9" x14ac:dyDescent="0.2">
      <c r="A24" s="27">
        <v>515</v>
      </c>
      <c r="B24" s="16">
        <v>0.43049999999999999</v>
      </c>
      <c r="C24" s="16">
        <v>96.213999999999999</v>
      </c>
      <c r="D24" s="16">
        <v>23.132400000000001</v>
      </c>
      <c r="E24" s="16">
        <v>2.9037000000000002</v>
      </c>
      <c r="F24" s="1">
        <v>1.1999999999999999E-3</v>
      </c>
      <c r="G24" s="1">
        <v>0.13639999999999999</v>
      </c>
      <c r="H24" s="1">
        <v>-29.706299999999999</v>
      </c>
      <c r="I24" s="16"/>
    </row>
    <row r="25" spans="1:9" x14ac:dyDescent="0.2">
      <c r="A25" s="27">
        <v>530</v>
      </c>
      <c r="B25" s="16">
        <v>0.28720000000000001</v>
      </c>
      <c r="C25" s="16">
        <v>96.206000000000003</v>
      </c>
      <c r="D25" s="16">
        <v>23.1279</v>
      </c>
      <c r="E25" s="16">
        <v>2.8847</v>
      </c>
      <c r="F25" s="1">
        <v>1.2999999999999999E-3</v>
      </c>
      <c r="G25" s="1">
        <v>5.7299999999999997E-2</v>
      </c>
      <c r="H25" s="1">
        <v>-29.8278</v>
      </c>
      <c r="I25" s="16"/>
    </row>
    <row r="26" spans="1:9" x14ac:dyDescent="0.2">
      <c r="A26" s="27">
        <v>545</v>
      </c>
      <c r="B26" s="16">
        <v>0.30459999999999998</v>
      </c>
      <c r="C26" s="16">
        <v>96.206699999999998</v>
      </c>
      <c r="D26" s="16">
        <v>23.119399999999999</v>
      </c>
      <c r="E26" s="16">
        <v>2.8835000000000002</v>
      </c>
      <c r="F26" s="1">
        <v>1.11E-2</v>
      </c>
      <c r="G26" s="1">
        <v>0.28239999999999998</v>
      </c>
      <c r="H26" s="1">
        <v>-29.5059</v>
      </c>
      <c r="I26" s="16"/>
    </row>
    <row r="27" spans="1:9" x14ac:dyDescent="0.2">
      <c r="A27" s="27">
        <v>600</v>
      </c>
      <c r="B27" s="16">
        <v>0.29160000000000003</v>
      </c>
      <c r="C27" s="16">
        <v>96.191900000000004</v>
      </c>
      <c r="D27" s="16">
        <v>23.118300000000001</v>
      </c>
      <c r="E27" s="16">
        <v>2.9144000000000001</v>
      </c>
      <c r="F27" s="1">
        <v>1.0676000000000001</v>
      </c>
      <c r="G27" s="1">
        <v>3.2593000000000001</v>
      </c>
      <c r="H27" s="1">
        <v>-28.680599999999998</v>
      </c>
      <c r="I27" s="16">
        <v>729.78510000000006</v>
      </c>
    </row>
    <row r="28" spans="1:9" x14ac:dyDescent="0.2">
      <c r="A28" s="27">
        <v>615</v>
      </c>
      <c r="B28" s="16">
        <v>0.2467</v>
      </c>
      <c r="C28" s="16">
        <v>96.170299999999997</v>
      </c>
      <c r="D28" s="16">
        <v>23.1282</v>
      </c>
      <c r="E28" s="16">
        <v>2.8929999999999998</v>
      </c>
      <c r="F28" s="1">
        <v>6.7530000000000001</v>
      </c>
      <c r="G28" s="1">
        <v>17.384699999999999</v>
      </c>
      <c r="H28" s="1">
        <v>-23.4892</v>
      </c>
      <c r="I28" s="16"/>
    </row>
    <row r="29" spans="1:9" x14ac:dyDescent="0.2">
      <c r="A29" s="27">
        <v>630</v>
      </c>
      <c r="B29" s="16">
        <v>0.44500000000000001</v>
      </c>
      <c r="C29" s="16">
        <v>96.022000000000006</v>
      </c>
      <c r="D29" s="16">
        <v>23.182500000000001</v>
      </c>
      <c r="E29" s="16">
        <v>2.8673999999999999</v>
      </c>
      <c r="F29" s="1">
        <v>21.572199999999999</v>
      </c>
      <c r="G29" s="1">
        <v>50.5623</v>
      </c>
      <c r="H29" s="1">
        <v>-11.5763</v>
      </c>
      <c r="I29" s="16"/>
    </row>
    <row r="30" spans="1:9" x14ac:dyDescent="0.2">
      <c r="A30" s="27">
        <v>645</v>
      </c>
      <c r="B30" s="16">
        <v>0.37930000000000003</v>
      </c>
      <c r="C30" s="16">
        <v>95.706400000000002</v>
      </c>
      <c r="D30" s="16">
        <v>23.298200000000001</v>
      </c>
      <c r="E30" s="16">
        <v>2.8285</v>
      </c>
      <c r="F30" s="1">
        <v>45.672899999999998</v>
      </c>
      <c r="G30" s="1">
        <v>104.99679999999999</v>
      </c>
      <c r="H30" s="1">
        <v>6.8109999999999999</v>
      </c>
      <c r="I30" s="16"/>
    </row>
    <row r="31" spans="1:9" x14ac:dyDescent="0.2">
      <c r="A31" s="27">
        <v>700</v>
      </c>
      <c r="B31" s="16">
        <v>0.33639999999999998</v>
      </c>
      <c r="C31" s="16">
        <v>95.189400000000006</v>
      </c>
      <c r="D31" s="16">
        <v>23.488900000000001</v>
      </c>
      <c r="E31" s="16">
        <v>2.7526999999999999</v>
      </c>
      <c r="F31" s="1">
        <v>78.002600000000001</v>
      </c>
      <c r="G31" s="1">
        <v>179.85310000000001</v>
      </c>
      <c r="H31" s="1">
        <v>31.3094</v>
      </c>
      <c r="I31" s="16">
        <v>730.15970000000004</v>
      </c>
    </row>
    <row r="32" spans="1:9" x14ac:dyDescent="0.2">
      <c r="A32" s="27">
        <v>715</v>
      </c>
      <c r="B32" s="16">
        <v>0.56459999999999999</v>
      </c>
      <c r="C32" s="16">
        <v>94.530199999999994</v>
      </c>
      <c r="D32" s="16">
        <v>23.724799999999998</v>
      </c>
      <c r="E32" s="16">
        <v>2.6844000000000001</v>
      </c>
      <c r="F32" s="1">
        <v>115.6614</v>
      </c>
      <c r="G32" s="1">
        <v>267.51240000000001</v>
      </c>
      <c r="H32" s="1">
        <v>59.850299999999997</v>
      </c>
      <c r="I32" s="16"/>
    </row>
    <row r="33" spans="1:9" x14ac:dyDescent="0.2">
      <c r="A33" s="27">
        <v>730</v>
      </c>
      <c r="B33" s="16">
        <v>0.66690000000000005</v>
      </c>
      <c r="C33" s="16">
        <v>93.738799999999998</v>
      </c>
      <c r="D33" s="16">
        <v>23.981000000000002</v>
      </c>
      <c r="E33" s="16">
        <v>2.6328</v>
      </c>
      <c r="F33" s="1">
        <v>155.1728</v>
      </c>
      <c r="G33" s="1">
        <v>361.16559999999998</v>
      </c>
      <c r="H33" s="1">
        <v>89.710400000000007</v>
      </c>
      <c r="I33" s="16"/>
    </row>
    <row r="34" spans="1:9" x14ac:dyDescent="0.2">
      <c r="A34" s="27">
        <v>745</v>
      </c>
      <c r="B34" s="16">
        <v>0.85699999999999998</v>
      </c>
      <c r="C34" s="16">
        <v>92.984999999999999</v>
      </c>
      <c r="D34" s="16">
        <v>24.2362</v>
      </c>
      <c r="E34" s="16">
        <v>2.5920000000000001</v>
      </c>
      <c r="F34" s="1">
        <v>196.89060000000001</v>
      </c>
      <c r="G34" s="1">
        <v>455.3809</v>
      </c>
      <c r="H34" s="1">
        <v>119.67570000000001</v>
      </c>
      <c r="I34" s="16"/>
    </row>
    <row r="35" spans="1:9" x14ac:dyDescent="0.2">
      <c r="A35" s="27">
        <v>800</v>
      </c>
      <c r="B35" s="16">
        <v>0.7863</v>
      </c>
      <c r="C35" s="16">
        <v>92.214299999999994</v>
      </c>
      <c r="D35" s="16">
        <v>24.492100000000001</v>
      </c>
      <c r="E35" s="16">
        <v>2.5884</v>
      </c>
      <c r="F35" s="1">
        <v>240.7449</v>
      </c>
      <c r="G35" s="1">
        <v>553.92539999999997</v>
      </c>
      <c r="H35" s="1">
        <v>151.2234</v>
      </c>
      <c r="I35" s="16">
        <v>730.64660000000003</v>
      </c>
    </row>
    <row r="36" spans="1:9" x14ac:dyDescent="0.2">
      <c r="A36" s="27">
        <v>815</v>
      </c>
      <c r="B36" s="16">
        <v>0.65210000000000001</v>
      </c>
      <c r="C36" s="16">
        <v>91.374600000000001</v>
      </c>
      <c r="D36" s="16">
        <v>24.748899999999999</v>
      </c>
      <c r="E36" s="16">
        <v>2.5973999999999999</v>
      </c>
      <c r="F36" s="1">
        <v>281.64800000000002</v>
      </c>
      <c r="G36" s="1">
        <v>644.26620000000003</v>
      </c>
      <c r="H36" s="1">
        <v>182.23079999999999</v>
      </c>
      <c r="I36" s="16"/>
    </row>
    <row r="37" spans="1:9" x14ac:dyDescent="0.2">
      <c r="A37" s="27">
        <v>830</v>
      </c>
      <c r="B37" s="16">
        <v>0.53039999999999998</v>
      </c>
      <c r="C37" s="16">
        <v>90.482500000000002</v>
      </c>
      <c r="D37" s="16">
        <v>24.9984</v>
      </c>
      <c r="E37" s="16">
        <v>2.6154000000000002</v>
      </c>
      <c r="F37" s="1">
        <v>321.0471</v>
      </c>
      <c r="G37" s="1">
        <v>730.97080000000005</v>
      </c>
      <c r="H37" s="1">
        <v>212.1277</v>
      </c>
      <c r="I37" s="16"/>
    </row>
    <row r="38" spans="1:9" x14ac:dyDescent="0.2">
      <c r="A38" s="27">
        <v>845</v>
      </c>
      <c r="B38" s="16">
        <v>0.28720000000000001</v>
      </c>
      <c r="C38" s="16">
        <v>89.537999999999997</v>
      </c>
      <c r="D38" s="16">
        <v>25.253399999999999</v>
      </c>
      <c r="E38" s="16">
        <v>2.6533000000000002</v>
      </c>
      <c r="F38" s="1">
        <v>357.51620000000003</v>
      </c>
      <c r="G38" s="1">
        <v>813.2826</v>
      </c>
      <c r="H38" s="1">
        <v>241.1361</v>
      </c>
      <c r="I38" s="16"/>
    </row>
    <row r="39" spans="1:9" x14ac:dyDescent="0.2">
      <c r="A39" s="27">
        <v>900</v>
      </c>
      <c r="B39" s="16">
        <v>0.38119999999999998</v>
      </c>
      <c r="C39" s="16">
        <v>88.527799999999999</v>
      </c>
      <c r="D39" s="16">
        <v>25.4956</v>
      </c>
      <c r="E39" s="16">
        <v>2.7004000000000001</v>
      </c>
      <c r="F39" s="1">
        <v>393.49990000000003</v>
      </c>
      <c r="G39" s="1">
        <v>890.74710000000005</v>
      </c>
      <c r="H39" s="1">
        <v>268.12610000000001</v>
      </c>
      <c r="I39" s="16">
        <v>731.11569999999995</v>
      </c>
    </row>
    <row r="40" spans="1:9" x14ac:dyDescent="0.2">
      <c r="A40" s="27">
        <v>915</v>
      </c>
      <c r="B40" s="16">
        <v>0.5091</v>
      </c>
      <c r="C40" s="16">
        <v>87.398600000000002</v>
      </c>
      <c r="D40" s="16">
        <v>25.7438</v>
      </c>
      <c r="E40" s="16">
        <v>2.7545999999999999</v>
      </c>
      <c r="F40" s="1">
        <v>415.82729999999998</v>
      </c>
      <c r="G40" s="1">
        <v>942.95320000000004</v>
      </c>
      <c r="H40" s="1">
        <v>288.87459999999999</v>
      </c>
      <c r="I40" s="16"/>
    </row>
    <row r="41" spans="1:9" x14ac:dyDescent="0.2">
      <c r="A41" s="27">
        <v>930</v>
      </c>
      <c r="B41" s="16">
        <v>0.65</v>
      </c>
      <c r="C41" s="16">
        <v>86.353099999999998</v>
      </c>
      <c r="D41" s="16">
        <v>25.9574</v>
      </c>
      <c r="E41" s="16">
        <v>2.8153999999999999</v>
      </c>
      <c r="F41" s="1">
        <v>440.90019999999998</v>
      </c>
      <c r="G41" s="1">
        <v>998.71600000000001</v>
      </c>
      <c r="H41" s="1">
        <v>308.87849999999997</v>
      </c>
      <c r="I41" s="16"/>
    </row>
    <row r="42" spans="1:9" x14ac:dyDescent="0.2">
      <c r="A42" s="27">
        <v>945</v>
      </c>
      <c r="B42" s="16">
        <v>0.73970000000000002</v>
      </c>
      <c r="C42" s="16">
        <v>85.287099999999995</v>
      </c>
      <c r="D42" s="16">
        <v>26.171800000000001</v>
      </c>
      <c r="E42" s="16">
        <v>2.8706999999999998</v>
      </c>
      <c r="F42" s="1">
        <v>465.97820000000002</v>
      </c>
      <c r="G42" s="1">
        <v>1050.8809000000001</v>
      </c>
      <c r="H42" s="1">
        <v>327.93400000000003</v>
      </c>
      <c r="I42" s="16"/>
    </row>
    <row r="43" spans="1:9" x14ac:dyDescent="0.2">
      <c r="A43" s="27">
        <v>1000</v>
      </c>
      <c r="B43" s="16">
        <v>0.81420000000000003</v>
      </c>
      <c r="C43" s="16">
        <v>84.347099999999998</v>
      </c>
      <c r="D43" s="16">
        <v>26.374199999999998</v>
      </c>
      <c r="E43" s="16">
        <v>2.91</v>
      </c>
      <c r="F43" s="1">
        <v>483.43920000000003</v>
      </c>
      <c r="G43" s="1">
        <v>1090.0572</v>
      </c>
      <c r="H43" s="1">
        <v>342.34980000000002</v>
      </c>
      <c r="I43" s="16">
        <v>731.33410000000003</v>
      </c>
    </row>
    <row r="44" spans="1:9" x14ac:dyDescent="0.2">
      <c r="A44" s="27">
        <v>1015</v>
      </c>
      <c r="B44" s="16">
        <v>0.52800000000000002</v>
      </c>
      <c r="C44" s="16">
        <v>83.460599999999999</v>
      </c>
      <c r="D44" s="16">
        <v>26.560500000000001</v>
      </c>
      <c r="E44" s="16">
        <v>2.9388000000000001</v>
      </c>
      <c r="F44" s="1">
        <v>504.21210000000002</v>
      </c>
      <c r="G44" s="1">
        <v>1134.5147999999999</v>
      </c>
      <c r="H44" s="1">
        <v>357.80290000000002</v>
      </c>
      <c r="I44" s="16"/>
    </row>
    <row r="45" spans="1:9" x14ac:dyDescent="0.2">
      <c r="A45" s="27">
        <v>1030</v>
      </c>
      <c r="B45" s="16">
        <v>0.51119999999999999</v>
      </c>
      <c r="C45" s="16">
        <v>82.7209</v>
      </c>
      <c r="D45" s="16">
        <v>26.712800000000001</v>
      </c>
      <c r="E45" s="16">
        <v>3.0428999999999999</v>
      </c>
      <c r="F45" s="1">
        <v>517.35220000000004</v>
      </c>
      <c r="G45" s="1">
        <v>1162.021</v>
      </c>
      <c r="H45" s="1">
        <v>369.54649999999998</v>
      </c>
      <c r="I45" s="16"/>
    </row>
    <row r="46" spans="1:9" x14ac:dyDescent="0.2">
      <c r="A46" s="27">
        <v>1045</v>
      </c>
      <c r="B46" s="16">
        <v>0.93579999999999997</v>
      </c>
      <c r="C46" s="16">
        <v>82.1173</v>
      </c>
      <c r="D46" s="16">
        <v>26.8324</v>
      </c>
      <c r="E46" s="16">
        <v>3.1093000000000002</v>
      </c>
      <c r="F46" s="1">
        <v>528.23710000000005</v>
      </c>
      <c r="G46" s="1">
        <v>1181.9745</v>
      </c>
      <c r="H46" s="1">
        <v>378.2088</v>
      </c>
      <c r="I46" s="16"/>
    </row>
    <row r="47" spans="1:9" x14ac:dyDescent="0.2">
      <c r="A47" s="27">
        <v>1100</v>
      </c>
      <c r="B47" s="16">
        <v>1.0274000000000001</v>
      </c>
      <c r="C47" s="16">
        <v>81.604399999999998</v>
      </c>
      <c r="D47" s="16">
        <v>26.941600000000001</v>
      </c>
      <c r="E47" s="16">
        <v>3.1793999999999998</v>
      </c>
      <c r="F47" s="1">
        <v>541.90719999999999</v>
      </c>
      <c r="G47" s="1">
        <v>1208.8617999999999</v>
      </c>
      <c r="H47" s="1">
        <v>388.1506</v>
      </c>
      <c r="I47" s="16">
        <v>731.31079999999997</v>
      </c>
    </row>
    <row r="48" spans="1:9" x14ac:dyDescent="0.2">
      <c r="A48" s="27">
        <v>1115</v>
      </c>
      <c r="B48" s="16">
        <v>0.93159999999999998</v>
      </c>
      <c r="C48" s="16">
        <v>81.177999999999997</v>
      </c>
      <c r="D48" s="16">
        <v>27.037299999999998</v>
      </c>
      <c r="E48" s="16">
        <v>3.2566000000000002</v>
      </c>
      <c r="F48" s="1">
        <v>556.62040000000002</v>
      </c>
      <c r="G48" s="1">
        <v>1244.3569</v>
      </c>
      <c r="H48" s="1">
        <v>399.94049999999999</v>
      </c>
      <c r="I48" s="16"/>
    </row>
    <row r="49" spans="1:9" x14ac:dyDescent="0.2">
      <c r="A49" s="27">
        <v>1130</v>
      </c>
      <c r="B49" s="16">
        <v>0.8226</v>
      </c>
      <c r="C49" s="16">
        <v>80.816199999999995</v>
      </c>
      <c r="D49" s="16">
        <v>27.1221</v>
      </c>
      <c r="E49" s="16">
        <v>3.3182999999999998</v>
      </c>
      <c r="F49" s="1">
        <v>554.14319999999998</v>
      </c>
      <c r="G49" s="1">
        <v>1253.7585999999999</v>
      </c>
      <c r="H49" s="1">
        <v>400.53399999999999</v>
      </c>
      <c r="I49" s="16"/>
    </row>
    <row r="50" spans="1:9" x14ac:dyDescent="0.2">
      <c r="A50" s="27">
        <v>1145</v>
      </c>
      <c r="B50" s="16">
        <v>0.82030000000000003</v>
      </c>
      <c r="C50" s="16">
        <v>80.569000000000003</v>
      </c>
      <c r="D50" s="16">
        <v>27.177900000000001</v>
      </c>
      <c r="E50" s="16">
        <v>3.4055</v>
      </c>
      <c r="F50" s="1">
        <v>538.06659999999999</v>
      </c>
      <c r="G50" s="1">
        <v>1238.1958999999999</v>
      </c>
      <c r="H50" s="1">
        <v>404.03070000000002</v>
      </c>
      <c r="I50" s="16"/>
    </row>
    <row r="51" spans="1:9" x14ac:dyDescent="0.2">
      <c r="A51" s="27">
        <v>1200</v>
      </c>
      <c r="B51" s="16">
        <v>1.0617000000000001</v>
      </c>
      <c r="C51" s="16">
        <v>80.569299999999998</v>
      </c>
      <c r="D51" s="16">
        <v>27.1752</v>
      </c>
      <c r="E51" s="16">
        <v>3.5074000000000001</v>
      </c>
      <c r="F51" s="1">
        <v>530.1576</v>
      </c>
      <c r="G51" s="1">
        <v>1217.7693999999999</v>
      </c>
      <c r="H51" s="1">
        <v>397.97480000000002</v>
      </c>
      <c r="I51" s="16">
        <v>730.97</v>
      </c>
    </row>
    <row r="52" spans="1:9" x14ac:dyDescent="0.2">
      <c r="A52" s="27">
        <v>1215</v>
      </c>
      <c r="B52" s="16">
        <v>1.0209999999999999</v>
      </c>
      <c r="C52" s="16">
        <v>80.566199999999995</v>
      </c>
      <c r="D52" s="16">
        <v>27.176100000000002</v>
      </c>
      <c r="E52" s="16">
        <v>3.5859999999999999</v>
      </c>
      <c r="F52" s="1">
        <v>505.66899999999998</v>
      </c>
      <c r="G52" s="1">
        <v>1172.2212999999999</v>
      </c>
      <c r="H52" s="1">
        <v>394.45389999999998</v>
      </c>
      <c r="I52" s="16"/>
    </row>
    <row r="53" spans="1:9" x14ac:dyDescent="0.2">
      <c r="A53" s="27">
        <v>1230</v>
      </c>
      <c r="B53" s="16">
        <v>1.964</v>
      </c>
      <c r="C53" s="16">
        <v>80.663200000000003</v>
      </c>
      <c r="D53" s="16">
        <v>27.144600000000001</v>
      </c>
      <c r="E53" s="16">
        <v>3.6637</v>
      </c>
      <c r="F53" s="1">
        <v>494.53070000000002</v>
      </c>
      <c r="G53" s="1">
        <v>1132.9350999999999</v>
      </c>
      <c r="H53" s="1">
        <v>381.78250000000003</v>
      </c>
      <c r="I53" s="16"/>
    </row>
    <row r="54" spans="1:9" x14ac:dyDescent="0.2">
      <c r="A54" s="27">
        <v>1245</v>
      </c>
      <c r="B54" s="16">
        <v>2.8521000000000001</v>
      </c>
      <c r="C54" s="16">
        <v>80.741699999999994</v>
      </c>
      <c r="D54" s="16">
        <v>27.096299999999999</v>
      </c>
      <c r="E54" s="16">
        <v>3.7355</v>
      </c>
      <c r="F54" s="1">
        <v>475.5231</v>
      </c>
      <c r="G54" s="1">
        <v>1065.2339999999999</v>
      </c>
      <c r="H54" s="1">
        <v>371.11770000000001</v>
      </c>
      <c r="I54" s="16"/>
    </row>
    <row r="55" spans="1:9" x14ac:dyDescent="0.2">
      <c r="A55" s="27">
        <v>1300</v>
      </c>
      <c r="B55" s="16">
        <v>3.5568</v>
      </c>
      <c r="C55" s="16">
        <v>80.928399999999996</v>
      </c>
      <c r="D55" s="16">
        <v>27.010100000000001</v>
      </c>
      <c r="E55" s="16">
        <v>3.8237999999999999</v>
      </c>
      <c r="F55" s="1">
        <v>448.96030000000002</v>
      </c>
      <c r="G55" s="1">
        <v>1070.2854</v>
      </c>
      <c r="H55" s="1">
        <v>358.67250000000001</v>
      </c>
      <c r="I55" s="16">
        <v>730.48490000000004</v>
      </c>
    </row>
    <row r="56" spans="1:9" x14ac:dyDescent="0.2">
      <c r="A56" s="27">
        <v>1315</v>
      </c>
      <c r="B56" s="16">
        <v>3.7837999999999998</v>
      </c>
      <c r="C56" s="16">
        <v>81.249499999999998</v>
      </c>
      <c r="D56" s="16">
        <v>26.9467</v>
      </c>
      <c r="E56" s="16">
        <v>3.8925000000000001</v>
      </c>
      <c r="F56" s="1">
        <v>433.60070000000002</v>
      </c>
      <c r="G56" s="1">
        <v>1100.5323000000001</v>
      </c>
      <c r="H56" s="1">
        <v>344.14359999999999</v>
      </c>
      <c r="I56" s="16"/>
    </row>
    <row r="57" spans="1:9" x14ac:dyDescent="0.2">
      <c r="A57" s="27">
        <v>1330</v>
      </c>
      <c r="B57" s="16">
        <v>3.7176</v>
      </c>
      <c r="C57" s="16">
        <v>81.647400000000005</v>
      </c>
      <c r="D57" s="16">
        <v>26.864799999999999</v>
      </c>
      <c r="E57" s="16">
        <v>3.9441000000000002</v>
      </c>
      <c r="F57" s="1">
        <v>429.48950000000002</v>
      </c>
      <c r="G57" s="1">
        <v>1068.0681999999999</v>
      </c>
      <c r="H57" s="1">
        <v>329.3603</v>
      </c>
      <c r="I57" s="16"/>
    </row>
    <row r="58" spans="1:9" x14ac:dyDescent="0.2">
      <c r="A58" s="27">
        <v>1345</v>
      </c>
      <c r="B58" s="16">
        <v>4.5967000000000002</v>
      </c>
      <c r="C58" s="16">
        <v>82.037999999999997</v>
      </c>
      <c r="D58" s="16">
        <v>26.760300000000001</v>
      </c>
      <c r="E58" s="16">
        <v>3.9708999999999999</v>
      </c>
      <c r="F58" s="1">
        <v>422.9076</v>
      </c>
      <c r="G58" s="1">
        <v>1024.5279</v>
      </c>
      <c r="H58" s="1">
        <v>312.47660000000002</v>
      </c>
      <c r="I58" s="16"/>
    </row>
    <row r="59" spans="1:9" x14ac:dyDescent="0.2">
      <c r="A59" s="27">
        <v>1400</v>
      </c>
      <c r="B59" s="16">
        <v>3.7593999999999999</v>
      </c>
      <c r="C59" s="16">
        <v>82.366600000000005</v>
      </c>
      <c r="D59" s="16">
        <v>26.6691</v>
      </c>
      <c r="E59" s="16">
        <v>4.0278999999999998</v>
      </c>
      <c r="F59" s="1">
        <v>407.9744</v>
      </c>
      <c r="G59" s="1">
        <v>987.58180000000004</v>
      </c>
      <c r="H59" s="1">
        <v>300.61700000000002</v>
      </c>
      <c r="I59" s="16">
        <v>729.88070000000005</v>
      </c>
    </row>
    <row r="60" spans="1:9" x14ac:dyDescent="0.2">
      <c r="A60" s="27">
        <v>1415</v>
      </c>
      <c r="B60" s="16">
        <v>3.9083999999999999</v>
      </c>
      <c r="C60" s="16">
        <v>82.763300000000001</v>
      </c>
      <c r="D60" s="16">
        <v>26.557099999999998</v>
      </c>
      <c r="E60" s="16">
        <v>4.0651000000000002</v>
      </c>
      <c r="F60" s="1">
        <v>377.06229999999999</v>
      </c>
      <c r="G60" s="1">
        <v>937.86400000000003</v>
      </c>
      <c r="H60" s="1">
        <v>282.47300000000001</v>
      </c>
      <c r="I60" s="16"/>
    </row>
    <row r="61" spans="1:9" x14ac:dyDescent="0.2">
      <c r="A61" s="27">
        <v>1430</v>
      </c>
      <c r="B61" s="16">
        <v>3.1595</v>
      </c>
      <c r="C61" s="16">
        <v>83.170599999999993</v>
      </c>
      <c r="D61" s="16">
        <v>26.4604</v>
      </c>
      <c r="E61" s="16">
        <v>4.0656999999999996</v>
      </c>
      <c r="F61" s="1">
        <v>367.9606</v>
      </c>
      <c r="G61" s="1">
        <v>887.96550000000002</v>
      </c>
      <c r="H61" s="1">
        <v>263.7217</v>
      </c>
      <c r="I61" s="16"/>
    </row>
    <row r="62" spans="1:9" x14ac:dyDescent="0.2">
      <c r="A62" s="27">
        <v>1445</v>
      </c>
      <c r="B62" s="16">
        <v>3.4417</v>
      </c>
      <c r="C62" s="16">
        <v>83.629400000000004</v>
      </c>
      <c r="D62" s="16">
        <v>26.340399999999999</v>
      </c>
      <c r="E62" s="16">
        <v>4.0609999999999999</v>
      </c>
      <c r="F62" s="1">
        <v>364.4006</v>
      </c>
      <c r="G62" s="1">
        <v>827.30179999999996</v>
      </c>
      <c r="H62" s="1">
        <v>243.2799</v>
      </c>
      <c r="I62" s="16"/>
    </row>
    <row r="63" spans="1:9" x14ac:dyDescent="0.2">
      <c r="A63" s="27">
        <v>1500</v>
      </c>
      <c r="B63" s="16">
        <v>3.4472999999999998</v>
      </c>
      <c r="C63" s="16">
        <v>84.123000000000005</v>
      </c>
      <c r="D63" s="16">
        <v>26.228300000000001</v>
      </c>
      <c r="E63" s="16">
        <v>4.0505000000000004</v>
      </c>
      <c r="F63" s="1">
        <v>341.52379999999999</v>
      </c>
      <c r="G63" s="1">
        <v>774.74170000000004</v>
      </c>
      <c r="H63" s="1">
        <v>224.7654</v>
      </c>
      <c r="I63" s="16">
        <v>729.35140000000001</v>
      </c>
    </row>
    <row r="64" spans="1:9" x14ac:dyDescent="0.2">
      <c r="A64" s="27">
        <v>1515</v>
      </c>
      <c r="B64" s="16">
        <v>3.2330000000000001</v>
      </c>
      <c r="C64" s="16">
        <v>84.6126</v>
      </c>
      <c r="D64" s="16">
        <v>26.1021</v>
      </c>
      <c r="E64" s="16">
        <v>4.0720000000000001</v>
      </c>
      <c r="F64" s="1">
        <v>316.37540000000001</v>
      </c>
      <c r="G64" s="1">
        <v>715.88589999999999</v>
      </c>
      <c r="H64" s="1">
        <v>201.9049</v>
      </c>
      <c r="I64" s="16"/>
    </row>
    <row r="65" spans="1:9" x14ac:dyDescent="0.2">
      <c r="A65" s="27">
        <v>1530</v>
      </c>
      <c r="B65" s="16">
        <v>3.4474999999999998</v>
      </c>
      <c r="C65" s="16">
        <v>85.12</v>
      </c>
      <c r="D65" s="16">
        <v>25.976400000000002</v>
      </c>
      <c r="E65" s="16">
        <v>4.0667</v>
      </c>
      <c r="F65" s="1">
        <v>290.28359999999998</v>
      </c>
      <c r="G65" s="1">
        <v>661.18430000000001</v>
      </c>
      <c r="H65" s="1">
        <v>176.1833</v>
      </c>
      <c r="I65" s="16"/>
    </row>
    <row r="66" spans="1:9" x14ac:dyDescent="0.2">
      <c r="A66" s="27">
        <v>1545</v>
      </c>
      <c r="B66" s="16">
        <v>2.637</v>
      </c>
      <c r="C66" s="16">
        <v>85.558999999999997</v>
      </c>
      <c r="D66" s="16">
        <v>25.852900000000002</v>
      </c>
      <c r="E66" s="16">
        <v>4.0610999999999997</v>
      </c>
      <c r="F66" s="1">
        <v>261.23360000000002</v>
      </c>
      <c r="G66" s="1">
        <v>592.33889999999997</v>
      </c>
      <c r="H66" s="1">
        <v>149.2826</v>
      </c>
      <c r="I66" s="16"/>
    </row>
    <row r="67" spans="1:9" x14ac:dyDescent="0.2">
      <c r="A67" s="27">
        <v>1600</v>
      </c>
      <c r="B67" s="16">
        <v>2.0529000000000002</v>
      </c>
      <c r="C67" s="16">
        <v>86.084299999999999</v>
      </c>
      <c r="D67" s="16">
        <v>25.729900000000001</v>
      </c>
      <c r="E67" s="16">
        <v>4.0175999999999998</v>
      </c>
      <c r="F67" s="1">
        <v>229.92930000000001</v>
      </c>
      <c r="G67" s="1">
        <v>526.24480000000005</v>
      </c>
      <c r="H67" s="1">
        <v>122.623</v>
      </c>
      <c r="I67" s="16">
        <v>729.01729999999998</v>
      </c>
    </row>
    <row r="68" spans="1:9" x14ac:dyDescent="0.2">
      <c r="A68" s="27">
        <v>1615</v>
      </c>
      <c r="B68" s="16">
        <v>2.2570000000000001</v>
      </c>
      <c r="C68" s="16">
        <v>86.645200000000003</v>
      </c>
      <c r="D68" s="16">
        <v>25.596800000000002</v>
      </c>
      <c r="E68" s="16">
        <v>4.0000999999999998</v>
      </c>
      <c r="F68" s="1">
        <v>194.58860000000001</v>
      </c>
      <c r="G68" s="1">
        <v>452.18939999999998</v>
      </c>
      <c r="H68" s="1">
        <v>99.171800000000005</v>
      </c>
      <c r="I68" s="16"/>
    </row>
    <row r="69" spans="1:9" x14ac:dyDescent="0.2">
      <c r="A69" s="27">
        <v>1630</v>
      </c>
      <c r="B69" s="16">
        <v>2.0499000000000001</v>
      </c>
      <c r="C69" s="16">
        <v>87.208799999999997</v>
      </c>
      <c r="D69" s="16">
        <v>25.4666</v>
      </c>
      <c r="E69" s="16">
        <v>3.9493</v>
      </c>
      <c r="F69" s="1">
        <v>161.0052</v>
      </c>
      <c r="G69" s="1">
        <v>392.61160000000001</v>
      </c>
      <c r="H69" s="1">
        <v>78.298400000000001</v>
      </c>
      <c r="I69" s="16"/>
    </row>
    <row r="70" spans="1:9" x14ac:dyDescent="0.2">
      <c r="A70" s="27">
        <v>1645</v>
      </c>
      <c r="B70" s="16">
        <v>1.9177</v>
      </c>
      <c r="C70" s="16">
        <v>87.802999999999997</v>
      </c>
      <c r="D70" s="16">
        <v>25.3231</v>
      </c>
      <c r="E70" s="16">
        <v>3.8856999999999999</v>
      </c>
      <c r="F70" s="1">
        <v>142.83539999999999</v>
      </c>
      <c r="G70" s="1">
        <v>335.05259999999998</v>
      </c>
      <c r="H70" s="1">
        <v>59.101999999999997</v>
      </c>
      <c r="I70" s="16"/>
    </row>
    <row r="71" spans="1:9" x14ac:dyDescent="0.2">
      <c r="A71" s="27">
        <v>1700</v>
      </c>
      <c r="B71" s="16">
        <v>1.7625</v>
      </c>
      <c r="C71" s="16">
        <v>88.490899999999996</v>
      </c>
      <c r="D71" s="16">
        <v>25.165700000000001</v>
      </c>
      <c r="E71" s="16">
        <v>3.8107000000000002</v>
      </c>
      <c r="F71" s="1">
        <v>119.7687</v>
      </c>
      <c r="G71" s="1">
        <v>277.15129999999999</v>
      </c>
      <c r="H71" s="1">
        <v>41.135100000000001</v>
      </c>
      <c r="I71" s="16">
        <v>728.94349999999997</v>
      </c>
    </row>
    <row r="72" spans="1:9" x14ac:dyDescent="0.2">
      <c r="A72" s="27">
        <v>1715</v>
      </c>
      <c r="B72" s="16">
        <v>2.0912999999999999</v>
      </c>
      <c r="C72" s="16">
        <v>89.178600000000003</v>
      </c>
      <c r="D72" s="16">
        <v>25.006399999999999</v>
      </c>
      <c r="E72" s="16">
        <v>3.7688000000000001</v>
      </c>
      <c r="F72" s="1">
        <v>91.427400000000006</v>
      </c>
      <c r="G72" s="1">
        <v>215.96119999999999</v>
      </c>
      <c r="H72" s="1">
        <v>22.773800000000001</v>
      </c>
      <c r="I72" s="16"/>
    </row>
    <row r="73" spans="1:9" x14ac:dyDescent="0.2">
      <c r="A73" s="27">
        <v>1730</v>
      </c>
      <c r="B73" s="16">
        <v>2.0011000000000001</v>
      </c>
      <c r="C73" s="16">
        <v>89.992800000000003</v>
      </c>
      <c r="D73" s="16">
        <v>24.824300000000001</v>
      </c>
      <c r="E73" s="16">
        <v>3.6913</v>
      </c>
      <c r="F73" s="1">
        <v>64.727400000000003</v>
      </c>
      <c r="G73" s="1">
        <v>156.5412</v>
      </c>
      <c r="H73" s="1">
        <v>5.7881999999999998</v>
      </c>
      <c r="I73" s="16"/>
    </row>
    <row r="74" spans="1:9" x14ac:dyDescent="0.2">
      <c r="A74" s="27">
        <v>1745</v>
      </c>
      <c r="B74" s="16">
        <v>1.4492</v>
      </c>
      <c r="C74" s="16">
        <v>90.900400000000005</v>
      </c>
      <c r="D74" s="16">
        <v>24.603899999999999</v>
      </c>
      <c r="E74" s="16">
        <v>3.6311</v>
      </c>
      <c r="F74" s="1">
        <v>41.072299999999998</v>
      </c>
      <c r="G74" s="1">
        <v>100.2358</v>
      </c>
      <c r="H74" s="1">
        <v>-9.5897000000000006</v>
      </c>
      <c r="I74" s="16"/>
    </row>
    <row r="75" spans="1:9" x14ac:dyDescent="0.2">
      <c r="A75" s="27">
        <v>1800</v>
      </c>
      <c r="B75" s="16">
        <v>1.4513</v>
      </c>
      <c r="C75" s="16">
        <v>91.826700000000002</v>
      </c>
      <c r="D75" s="16">
        <v>24.3977</v>
      </c>
      <c r="E75" s="16">
        <v>3.5573000000000001</v>
      </c>
      <c r="F75" s="1">
        <v>21.755299999999998</v>
      </c>
      <c r="G75" s="1">
        <v>53.797800000000002</v>
      </c>
      <c r="H75" s="1">
        <v>-21.364100000000001</v>
      </c>
      <c r="I75" s="16">
        <v>729.13379999999995</v>
      </c>
    </row>
    <row r="76" spans="1:9" x14ac:dyDescent="0.2">
      <c r="A76" s="27">
        <v>1815</v>
      </c>
      <c r="B76" s="16">
        <v>0.84760000000000002</v>
      </c>
      <c r="C76" s="16">
        <v>92.7059</v>
      </c>
      <c r="D76" s="16">
        <v>24.203099999999999</v>
      </c>
      <c r="E76" s="16">
        <v>3.4704000000000002</v>
      </c>
      <c r="F76" s="1">
        <v>8.6890000000000001</v>
      </c>
      <c r="G76" s="1">
        <v>22.0367</v>
      </c>
      <c r="H76" s="1">
        <v>-29.4587</v>
      </c>
      <c r="I76" s="16"/>
    </row>
    <row r="77" spans="1:9" x14ac:dyDescent="0.2">
      <c r="A77" s="27">
        <v>1830</v>
      </c>
      <c r="B77" s="16">
        <v>0.63400000000000001</v>
      </c>
      <c r="C77" s="16">
        <v>93.447400000000002</v>
      </c>
      <c r="D77" s="16">
        <v>24.040299999999998</v>
      </c>
      <c r="E77" s="16">
        <v>3.4335</v>
      </c>
      <c r="F77" s="1">
        <v>1.9562999999999999</v>
      </c>
      <c r="G77" s="1">
        <v>5.3296999999999999</v>
      </c>
      <c r="H77" s="1">
        <v>-34.28</v>
      </c>
      <c r="I77" s="16"/>
    </row>
    <row r="78" spans="1:9" x14ac:dyDescent="0.2">
      <c r="A78" s="27">
        <v>1845</v>
      </c>
      <c r="B78" s="16">
        <v>0.76700000000000002</v>
      </c>
      <c r="C78" s="16">
        <v>94.035499999999999</v>
      </c>
      <c r="D78" s="16">
        <v>23.921700000000001</v>
      </c>
      <c r="E78" s="16">
        <v>3.3925000000000001</v>
      </c>
      <c r="F78" s="1">
        <v>0.21529999999999999</v>
      </c>
      <c r="G78" s="1">
        <v>0.5504</v>
      </c>
      <c r="H78" s="1">
        <v>-35.2273</v>
      </c>
      <c r="I78" s="16"/>
    </row>
    <row r="79" spans="1:9" x14ac:dyDescent="0.2">
      <c r="A79" s="27">
        <v>1900</v>
      </c>
      <c r="B79" s="16">
        <v>0.79039999999999999</v>
      </c>
      <c r="C79" s="16">
        <v>94.461200000000005</v>
      </c>
      <c r="D79" s="16">
        <v>23.837399999999999</v>
      </c>
      <c r="E79" s="16">
        <v>3.3513000000000002</v>
      </c>
      <c r="F79" s="1">
        <v>1.9E-3</v>
      </c>
      <c r="G79" s="1">
        <v>3.3099999999999997E-2</v>
      </c>
      <c r="H79" s="1">
        <v>-34.981099999999998</v>
      </c>
      <c r="I79" s="16">
        <v>729.47090000000003</v>
      </c>
    </row>
    <row r="80" spans="1:9" x14ac:dyDescent="0.2">
      <c r="A80" s="27">
        <v>1915</v>
      </c>
      <c r="B80" s="16">
        <v>0.40029999999999999</v>
      </c>
      <c r="C80" s="16">
        <v>94.791899999999998</v>
      </c>
      <c r="D80" s="16">
        <v>23.775200000000002</v>
      </c>
      <c r="E80" s="16">
        <v>3.3188</v>
      </c>
      <c r="F80" s="1">
        <v>1.8E-3</v>
      </c>
      <c r="G80" s="1">
        <v>1.5299999999999999E-2</v>
      </c>
      <c r="H80" s="1">
        <v>-34.668900000000001</v>
      </c>
      <c r="I80" s="16"/>
    </row>
    <row r="81" spans="1:9" x14ac:dyDescent="0.2">
      <c r="A81" s="27">
        <v>1930</v>
      </c>
      <c r="B81" s="16">
        <v>0.46889999999999998</v>
      </c>
      <c r="C81" s="16">
        <v>95.034999999999997</v>
      </c>
      <c r="D81" s="16">
        <v>23.680800000000001</v>
      </c>
      <c r="E81" s="16">
        <v>3.2927</v>
      </c>
      <c r="F81" s="1">
        <v>3.3999999999999998E-3</v>
      </c>
      <c r="G81" s="1">
        <v>1.5299999999999999E-2</v>
      </c>
      <c r="H81" s="1">
        <v>-34.6325</v>
      </c>
      <c r="I81" s="16"/>
    </row>
    <row r="82" spans="1:9" x14ac:dyDescent="0.2">
      <c r="A82" s="27">
        <v>1945</v>
      </c>
      <c r="B82" s="16">
        <v>0.3337</v>
      </c>
      <c r="C82" s="16">
        <v>95.248099999999994</v>
      </c>
      <c r="D82" s="16">
        <v>23.686800000000002</v>
      </c>
      <c r="E82" s="16">
        <v>3.2948</v>
      </c>
      <c r="F82" s="1">
        <v>2.2000000000000001E-3</v>
      </c>
      <c r="G82" s="1">
        <v>1.61E-2</v>
      </c>
      <c r="H82" s="1">
        <v>-34.485900000000001</v>
      </c>
      <c r="I82" s="16"/>
    </row>
    <row r="83" spans="1:9" x14ac:dyDescent="0.2">
      <c r="A83" s="27">
        <v>2000</v>
      </c>
      <c r="B83" s="16">
        <v>0.39629999999999999</v>
      </c>
      <c r="C83" s="16">
        <v>95.378600000000006</v>
      </c>
      <c r="D83" s="16">
        <v>23.658899999999999</v>
      </c>
      <c r="E83" s="16">
        <v>3.3014999999999999</v>
      </c>
      <c r="F83" s="1">
        <v>1.6000000000000001E-3</v>
      </c>
      <c r="G83" s="1">
        <v>1.7100000000000001E-2</v>
      </c>
      <c r="H83" s="1">
        <v>-34.183999999999997</v>
      </c>
      <c r="I83" s="16">
        <v>729.90890000000002</v>
      </c>
    </row>
    <row r="84" spans="1:9" x14ac:dyDescent="0.2">
      <c r="A84" s="27">
        <v>2015</v>
      </c>
      <c r="B84" s="16">
        <v>0.40670000000000001</v>
      </c>
      <c r="C84" s="16">
        <v>95.476100000000002</v>
      </c>
      <c r="D84" s="16">
        <v>23.635999999999999</v>
      </c>
      <c r="E84" s="16">
        <v>3.2667999999999999</v>
      </c>
      <c r="F84" s="1">
        <v>2.0000000000000001E-4</v>
      </c>
      <c r="G84" s="1">
        <v>1.54E-2</v>
      </c>
      <c r="H84" s="1">
        <v>-34.058399999999999</v>
      </c>
      <c r="I84" s="16"/>
    </row>
    <row r="85" spans="1:9" x14ac:dyDescent="0.2">
      <c r="A85" s="27">
        <v>2030</v>
      </c>
      <c r="B85" s="16">
        <v>0.33839999999999998</v>
      </c>
      <c r="C85" s="16">
        <v>95.5398</v>
      </c>
      <c r="D85" s="16">
        <v>23.6174</v>
      </c>
      <c r="E85" s="16">
        <v>3.2724000000000002</v>
      </c>
      <c r="F85" s="1">
        <v>1E-4</v>
      </c>
      <c r="G85" s="1">
        <v>1.5599999999999999E-2</v>
      </c>
      <c r="H85" s="1">
        <v>-34.15</v>
      </c>
      <c r="I85" s="16"/>
    </row>
    <row r="86" spans="1:9" x14ac:dyDescent="0.2">
      <c r="A86" s="27">
        <v>2045</v>
      </c>
      <c r="B86" s="16">
        <v>0.29809999999999998</v>
      </c>
      <c r="C86" s="16">
        <v>95.605699999999999</v>
      </c>
      <c r="D86" s="16">
        <v>23.6036</v>
      </c>
      <c r="E86" s="16">
        <v>3.2421000000000002</v>
      </c>
      <c r="F86" s="1">
        <v>2.0000000000000001E-4</v>
      </c>
      <c r="G86" s="1">
        <v>1.5599999999999999E-2</v>
      </c>
      <c r="H86" s="1">
        <v>-34.0899</v>
      </c>
      <c r="I86" s="16"/>
    </row>
    <row r="87" spans="1:9" x14ac:dyDescent="0.2">
      <c r="A87" s="27">
        <v>2100</v>
      </c>
      <c r="B87" s="16">
        <v>0.29170000000000001</v>
      </c>
      <c r="C87" s="16">
        <v>95.682100000000005</v>
      </c>
      <c r="D87" s="16">
        <v>23.587299999999999</v>
      </c>
      <c r="E87" s="16">
        <v>3.2397</v>
      </c>
      <c r="F87" s="1">
        <v>1E-3</v>
      </c>
      <c r="G87" s="1">
        <v>1.5599999999999999E-2</v>
      </c>
      <c r="H87" s="1">
        <v>-33.987900000000003</v>
      </c>
      <c r="I87" s="16">
        <v>730.37559999999996</v>
      </c>
    </row>
    <row r="88" spans="1:9" x14ac:dyDescent="0.2">
      <c r="A88" s="27">
        <v>2115</v>
      </c>
      <c r="B88" s="16">
        <v>0.2472</v>
      </c>
      <c r="C88" s="16">
        <v>95.748800000000003</v>
      </c>
      <c r="D88" s="16">
        <v>23.574000000000002</v>
      </c>
      <c r="E88" s="16">
        <v>3.2160000000000002</v>
      </c>
      <c r="F88" s="1">
        <v>8.0000000000000004E-4</v>
      </c>
      <c r="G88" s="1">
        <v>1.55E-2</v>
      </c>
      <c r="H88" s="1">
        <v>-33.942999999999998</v>
      </c>
      <c r="I88" s="16"/>
    </row>
    <row r="89" spans="1:9" x14ac:dyDescent="0.2">
      <c r="A89" s="27">
        <v>2130</v>
      </c>
      <c r="B89" s="16">
        <v>0.33250000000000002</v>
      </c>
      <c r="C89" s="16">
        <v>95.808999999999997</v>
      </c>
      <c r="D89" s="16">
        <v>23.561199999999999</v>
      </c>
      <c r="E89" s="16">
        <v>3.1945999999999999</v>
      </c>
      <c r="F89" s="1">
        <v>8.9999999999999998E-4</v>
      </c>
      <c r="G89" s="1">
        <v>1.52E-2</v>
      </c>
      <c r="H89" s="1">
        <v>-33.901400000000002</v>
      </c>
      <c r="I89" s="16"/>
    </row>
    <row r="90" spans="1:9" x14ac:dyDescent="0.2">
      <c r="A90" s="27">
        <v>2145</v>
      </c>
      <c r="B90" s="16">
        <v>0.43480000000000002</v>
      </c>
      <c r="C90" s="16">
        <v>95.843999999999994</v>
      </c>
      <c r="D90" s="16">
        <v>23.552800000000001</v>
      </c>
      <c r="E90" s="16">
        <v>3.1873999999999998</v>
      </c>
      <c r="F90" s="1">
        <v>8.9999999999999998E-4</v>
      </c>
      <c r="G90" s="1">
        <v>1.46E-2</v>
      </c>
      <c r="H90" s="1">
        <v>-33.887099999999997</v>
      </c>
      <c r="I90" s="16"/>
    </row>
    <row r="91" spans="1:9" x14ac:dyDescent="0.2">
      <c r="A91" s="27">
        <v>2200</v>
      </c>
      <c r="B91" s="16">
        <v>0.31759999999999999</v>
      </c>
      <c r="C91" s="16">
        <v>95.869699999999995</v>
      </c>
      <c r="D91" s="16">
        <v>23.545500000000001</v>
      </c>
      <c r="E91" s="16">
        <v>3.1707999999999998</v>
      </c>
      <c r="F91" s="1">
        <v>4.0000000000000002E-4</v>
      </c>
      <c r="G91" s="1">
        <v>1.54E-2</v>
      </c>
      <c r="H91" s="1">
        <v>-33.870899999999999</v>
      </c>
      <c r="I91" s="16">
        <v>730.76199999999994</v>
      </c>
    </row>
    <row r="92" spans="1:9" x14ac:dyDescent="0.2">
      <c r="A92" s="27">
        <v>2215</v>
      </c>
      <c r="B92" s="16">
        <v>0.3347</v>
      </c>
      <c r="C92" s="16">
        <v>95.9148</v>
      </c>
      <c r="D92" s="16">
        <v>23.531700000000001</v>
      </c>
      <c r="E92" s="16">
        <v>3.1576</v>
      </c>
      <c r="F92" s="1">
        <v>2.0000000000000001E-4</v>
      </c>
      <c r="G92" s="1">
        <v>1.52E-2</v>
      </c>
      <c r="H92" s="1">
        <v>-33.996099999999998</v>
      </c>
      <c r="I92" s="16"/>
    </row>
    <row r="93" spans="1:9" x14ac:dyDescent="0.2">
      <c r="A93" s="27">
        <v>2230</v>
      </c>
      <c r="B93" s="16">
        <v>0.4476</v>
      </c>
      <c r="C93" s="16">
        <v>95.9786</v>
      </c>
      <c r="D93" s="16">
        <v>23.5199</v>
      </c>
      <c r="E93" s="16">
        <v>3.1709000000000001</v>
      </c>
      <c r="F93" s="1">
        <v>1E-4</v>
      </c>
      <c r="G93" s="1">
        <v>1.4800000000000001E-2</v>
      </c>
      <c r="H93" s="1">
        <v>-33.769199999999998</v>
      </c>
      <c r="I93" s="16"/>
    </row>
    <row r="94" spans="1:9" x14ac:dyDescent="0.2">
      <c r="A94" s="27">
        <v>2245</v>
      </c>
      <c r="B94" s="16">
        <v>0.40920000000000001</v>
      </c>
      <c r="C94" s="16">
        <v>95.964100000000002</v>
      </c>
      <c r="D94" s="16">
        <v>23.508700000000001</v>
      </c>
      <c r="E94" s="16">
        <v>3.1507000000000001</v>
      </c>
      <c r="F94" s="1">
        <v>5.0000000000000001E-4</v>
      </c>
      <c r="G94" s="1">
        <v>1.4800000000000001E-2</v>
      </c>
      <c r="H94" s="1">
        <v>-33.315300000000001</v>
      </c>
      <c r="I94" s="16"/>
    </row>
    <row r="95" spans="1:9" x14ac:dyDescent="0.2">
      <c r="A95" s="27">
        <v>2300</v>
      </c>
      <c r="B95" s="16">
        <v>0.42409999999999998</v>
      </c>
      <c r="C95" s="16">
        <v>95.978200000000001</v>
      </c>
      <c r="D95" s="16">
        <v>23.497599999999998</v>
      </c>
      <c r="E95" s="16">
        <v>3.1219000000000001</v>
      </c>
      <c r="F95" s="1">
        <v>2.9999999999999997E-4</v>
      </c>
      <c r="G95" s="1">
        <v>1.54E-2</v>
      </c>
      <c r="H95" s="1">
        <v>-33.061599999999999</v>
      </c>
      <c r="I95" s="16">
        <v>730.94510000000002</v>
      </c>
    </row>
    <row r="96" spans="1:9" x14ac:dyDescent="0.2">
      <c r="A96" s="27">
        <v>2315</v>
      </c>
      <c r="B96" s="16">
        <v>0.30030000000000001</v>
      </c>
      <c r="C96" s="16">
        <v>95.996600000000001</v>
      </c>
      <c r="D96" s="16">
        <v>23.486499999999999</v>
      </c>
      <c r="E96" s="16">
        <v>3.1153</v>
      </c>
      <c r="F96" s="1">
        <v>0</v>
      </c>
      <c r="G96" s="1">
        <v>1.67E-2</v>
      </c>
      <c r="H96" s="1">
        <v>-32.924700000000001</v>
      </c>
      <c r="I96"/>
    </row>
    <row r="97" spans="1:9" x14ac:dyDescent="0.2">
      <c r="A97" s="27">
        <v>2330</v>
      </c>
      <c r="B97" s="16">
        <v>0.2747</v>
      </c>
      <c r="C97" s="16">
        <v>96.016099999999994</v>
      </c>
      <c r="D97" s="16">
        <v>23.472200000000001</v>
      </c>
      <c r="E97" s="16">
        <v>3.1002000000000001</v>
      </c>
      <c r="F97" s="1">
        <v>1E-4</v>
      </c>
      <c r="G97" s="1">
        <v>1.5800000000000002E-2</v>
      </c>
      <c r="H97" s="1">
        <v>-32.631300000000003</v>
      </c>
      <c r="I97"/>
    </row>
    <row r="98" spans="1:9" x14ac:dyDescent="0.2">
      <c r="A98" s="27">
        <v>2345</v>
      </c>
      <c r="B98" s="16">
        <v>0.2492</v>
      </c>
      <c r="C98" s="16">
        <v>96.054900000000004</v>
      </c>
      <c r="D98" s="16">
        <v>23.4542</v>
      </c>
      <c r="E98" s="16">
        <v>3.0920999999999998</v>
      </c>
      <c r="F98" s="1">
        <v>1E-4</v>
      </c>
      <c r="G98" s="1">
        <v>1.6299999999999999E-2</v>
      </c>
      <c r="H98" s="1">
        <v>-32.476900000000001</v>
      </c>
      <c r="I98"/>
    </row>
  </sheetData>
  <mergeCells count="1">
    <mergeCell ref="F1:G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O311"/>
  <sheetViews>
    <sheetView topLeftCell="A233" zoomScale="70" zoomScaleNormal="70" workbookViewId="0">
      <selection activeCell="D261" sqref="D261"/>
    </sheetView>
  </sheetViews>
  <sheetFormatPr defaultRowHeight="12.75" x14ac:dyDescent="0.2"/>
  <cols>
    <col min="2" max="14" width="9.140625" style="14"/>
  </cols>
  <sheetData>
    <row r="1" spans="1:29" ht="18.75" x14ac:dyDescent="0.3">
      <c r="A1" s="24" t="s">
        <v>110</v>
      </c>
      <c r="C1" s="85" t="s">
        <v>169</v>
      </c>
      <c r="G1" s="77"/>
    </row>
    <row r="2" spans="1:29" ht="15.75" x14ac:dyDescent="0.25">
      <c r="A2" s="4" t="s">
        <v>15</v>
      </c>
      <c r="B2" s="87" t="s">
        <v>2</v>
      </c>
      <c r="C2" s="87" t="s">
        <v>3</v>
      </c>
      <c r="D2" s="87" t="s">
        <v>4</v>
      </c>
      <c r="E2" s="87" t="s">
        <v>5</v>
      </c>
      <c r="F2" s="87" t="s">
        <v>6</v>
      </c>
      <c r="G2" s="87" t="s">
        <v>16</v>
      </c>
      <c r="H2" s="87" t="s">
        <v>17</v>
      </c>
      <c r="I2" s="87" t="s">
        <v>7</v>
      </c>
      <c r="J2" s="87" t="s">
        <v>8</v>
      </c>
      <c r="K2" s="87" t="s">
        <v>9</v>
      </c>
      <c r="L2" s="87" t="s">
        <v>10</v>
      </c>
      <c r="M2" s="87" t="s">
        <v>11</v>
      </c>
      <c r="N2" s="125" t="s">
        <v>1</v>
      </c>
    </row>
    <row r="3" spans="1:29" ht="15" x14ac:dyDescent="0.25">
      <c r="A3" s="101">
        <v>2015</v>
      </c>
      <c r="B3" s="87"/>
      <c r="C3" s="87"/>
      <c r="D3" s="87"/>
      <c r="E3" s="87"/>
      <c r="F3" s="87">
        <v>0.152</v>
      </c>
      <c r="G3" s="87">
        <v>0.16500000000000001</v>
      </c>
      <c r="H3" s="87">
        <v>0.14699999999999999</v>
      </c>
      <c r="I3" s="87">
        <v>0.156</v>
      </c>
      <c r="J3" s="87">
        <v>0.152</v>
      </c>
      <c r="K3" s="87">
        <v>0.16500000000000001</v>
      </c>
      <c r="L3" s="87">
        <v>0.17</v>
      </c>
      <c r="M3" s="87">
        <v>0.182</v>
      </c>
      <c r="N3" s="126">
        <f t="shared" ref="N3:N11" si="0">AVERAGE(B3:M3)</f>
        <v>0.16112499999999999</v>
      </c>
      <c r="AC3" s="28"/>
    </row>
    <row r="4" spans="1:29" ht="15" x14ac:dyDescent="0.25">
      <c r="A4" s="101">
        <v>2016</v>
      </c>
      <c r="B4" s="87">
        <v>0.20300000000000001</v>
      </c>
      <c r="C4" s="87">
        <v>0.188</v>
      </c>
      <c r="D4" s="87">
        <v>0.188</v>
      </c>
      <c r="E4" s="87">
        <v>0.17100000000000001</v>
      </c>
      <c r="F4" s="87">
        <v>0.14299999999999999</v>
      </c>
      <c r="G4" s="87">
        <v>0.13900000000000001</v>
      </c>
      <c r="H4" s="87">
        <v>0.14499999999999999</v>
      </c>
      <c r="I4" s="87">
        <v>0.16300000000000001</v>
      </c>
      <c r="J4" s="87">
        <v>0.16200000000000001</v>
      </c>
      <c r="K4" s="87">
        <v>0.16300000000000001</v>
      </c>
      <c r="L4" s="87">
        <v>0.156</v>
      </c>
      <c r="M4" s="87">
        <v>0.17599999999999999</v>
      </c>
      <c r="N4" s="126">
        <f t="shared" si="0"/>
        <v>0.16641666666666666</v>
      </c>
      <c r="AC4" s="28"/>
    </row>
    <row r="5" spans="1:29" ht="15" x14ac:dyDescent="0.25">
      <c r="A5" s="101">
        <v>2017</v>
      </c>
      <c r="B5" s="87">
        <v>0.20300000000000001</v>
      </c>
      <c r="C5" s="87">
        <v>0.19700000000000001</v>
      </c>
      <c r="D5" s="87">
        <v>0.20599999999999999</v>
      </c>
      <c r="E5" s="87">
        <v>0.185</v>
      </c>
      <c r="F5" s="87">
        <v>0.14399999999999999</v>
      </c>
      <c r="G5" s="87">
        <v>0.14799999999999999</v>
      </c>
      <c r="H5" s="87">
        <v>0.159</v>
      </c>
      <c r="I5" s="87">
        <v>0.158</v>
      </c>
      <c r="J5" s="87">
        <v>0.187</v>
      </c>
      <c r="K5" s="87">
        <v>0.19</v>
      </c>
      <c r="L5" s="87">
        <v>0.19900000000000001</v>
      </c>
      <c r="M5" s="87">
        <v>0.20100000000000001</v>
      </c>
      <c r="N5" s="126">
        <f t="shared" si="0"/>
        <v>0.18141666666666667</v>
      </c>
      <c r="AC5" s="28"/>
    </row>
    <row r="6" spans="1:29" ht="15" x14ac:dyDescent="0.25">
      <c r="A6" s="101">
        <v>2018</v>
      </c>
      <c r="B6" s="87">
        <v>0.192</v>
      </c>
      <c r="C6" s="87">
        <v>0.19800000000000001</v>
      </c>
      <c r="D6" s="87">
        <v>0.17899999999999999</v>
      </c>
      <c r="E6" s="87">
        <v>0.17100000000000001</v>
      </c>
      <c r="F6" s="87">
        <v>0.17199999999999999</v>
      </c>
      <c r="G6" s="87">
        <v>0.17399999999999999</v>
      </c>
      <c r="H6" s="87">
        <v>0.17399999999999999</v>
      </c>
      <c r="I6" s="87">
        <v>0.187</v>
      </c>
      <c r="J6" s="87">
        <v>0.17699999999999999</v>
      </c>
      <c r="K6" s="87">
        <v>0.20100000000000001</v>
      </c>
      <c r="L6" s="87">
        <v>0.191</v>
      </c>
      <c r="M6" s="87">
        <v>0.221</v>
      </c>
      <c r="N6" s="126">
        <f t="shared" si="0"/>
        <v>0.18641666666666667</v>
      </c>
      <c r="AC6" s="28"/>
    </row>
    <row r="7" spans="1:29" ht="15" x14ac:dyDescent="0.25">
      <c r="A7" s="101">
        <v>2019</v>
      </c>
      <c r="B7" s="87">
        <v>0.19700000000000001</v>
      </c>
      <c r="C7" s="87">
        <v>0.17799999999999999</v>
      </c>
      <c r="D7" s="87">
        <v>0.16700000000000001</v>
      </c>
      <c r="E7" s="87">
        <v>0.157</v>
      </c>
      <c r="F7" s="87">
        <v>0.14399999999999999</v>
      </c>
      <c r="G7" s="87">
        <v>0.15</v>
      </c>
      <c r="H7" s="87">
        <v>0.17699999999999999</v>
      </c>
      <c r="I7" s="87">
        <v>0.186</v>
      </c>
      <c r="J7" s="87">
        <v>0.19800000000000001</v>
      </c>
      <c r="K7" s="87">
        <v>0.19600000000000001</v>
      </c>
      <c r="L7" s="87">
        <v>0.21</v>
      </c>
      <c r="M7" s="87">
        <v>0.21199999999999999</v>
      </c>
      <c r="N7" s="126">
        <f t="shared" si="0"/>
        <v>0.18100000000000002</v>
      </c>
      <c r="AC7" s="28"/>
    </row>
    <row r="8" spans="1:29" ht="15" x14ac:dyDescent="0.25">
      <c r="A8" s="101">
        <v>2020</v>
      </c>
      <c r="B8" s="87">
        <v>0.21</v>
      </c>
      <c r="C8" s="87">
        <v>0.182</v>
      </c>
      <c r="D8" s="87">
        <v>0.17100000000000001</v>
      </c>
      <c r="E8" s="87">
        <v>0.155</v>
      </c>
      <c r="F8" s="87">
        <v>0.17399999999999999</v>
      </c>
      <c r="G8" s="87">
        <v>0.17799999999999999</v>
      </c>
      <c r="H8" s="87">
        <v>0.17499999999999999</v>
      </c>
      <c r="I8" s="87">
        <v>0.182</v>
      </c>
      <c r="J8" s="87">
        <v>0.19</v>
      </c>
      <c r="K8" s="87">
        <v>0.20699999999999999</v>
      </c>
      <c r="L8" s="87">
        <v>0.19900000000000001</v>
      </c>
      <c r="M8" s="87">
        <v>0.216</v>
      </c>
      <c r="N8" s="126">
        <f t="shared" si="0"/>
        <v>0.18658333333333335</v>
      </c>
      <c r="AC8" s="28"/>
    </row>
    <row r="9" spans="1:29" ht="15" x14ac:dyDescent="0.25">
      <c r="A9" s="101">
        <v>2021</v>
      </c>
      <c r="B9" s="87">
        <v>0.20799999999999999</v>
      </c>
      <c r="C9" s="87">
        <v>0.185</v>
      </c>
      <c r="D9" s="87">
        <v>0.18</v>
      </c>
      <c r="E9" s="87">
        <v>0.16800000000000001</v>
      </c>
      <c r="F9" s="87">
        <v>0.17699999999999999</v>
      </c>
      <c r="G9" s="87">
        <v>0.186</v>
      </c>
      <c r="H9" s="87">
        <v>0.183</v>
      </c>
      <c r="I9" s="87">
        <v>0.17199999999999999</v>
      </c>
      <c r="J9" s="87">
        <v>0.192</v>
      </c>
      <c r="K9" s="87">
        <v>0.19400000000000001</v>
      </c>
      <c r="L9" s="87">
        <v>0.20100000000000001</v>
      </c>
      <c r="M9" s="87">
        <v>0.215</v>
      </c>
      <c r="N9" s="126">
        <f t="shared" si="0"/>
        <v>0.18841666666666665</v>
      </c>
      <c r="AC9" s="28"/>
    </row>
    <row r="10" spans="1:29" ht="15" x14ac:dyDescent="0.25">
      <c r="A10" s="101">
        <v>2022</v>
      </c>
      <c r="B10" s="87">
        <v>0.215</v>
      </c>
      <c r="C10" s="87">
        <v>0.192</v>
      </c>
      <c r="D10" s="87">
        <v>0.17899999999999999</v>
      </c>
      <c r="E10" s="87">
        <v>0.184</v>
      </c>
      <c r="F10" s="87">
        <v>0.187</v>
      </c>
      <c r="G10" s="87">
        <v>0.182</v>
      </c>
      <c r="H10" s="87">
        <v>0.18099999999999999</v>
      </c>
      <c r="I10" s="87">
        <v>0.193</v>
      </c>
      <c r="J10" s="87">
        <v>0.185</v>
      </c>
      <c r="K10" s="87">
        <v>0.19800000000000001</v>
      </c>
      <c r="L10" s="87">
        <v>0.20399999999999999</v>
      </c>
      <c r="M10" s="87">
        <v>0.22500000000000001</v>
      </c>
      <c r="N10" s="126">
        <f t="shared" si="0"/>
        <v>0.19375000000000001</v>
      </c>
      <c r="AC10" s="28"/>
    </row>
    <row r="11" spans="1:29" ht="15" x14ac:dyDescent="0.25">
      <c r="A11" s="101">
        <v>2023</v>
      </c>
      <c r="B11" s="87">
        <v>0.21099999999999999</v>
      </c>
      <c r="C11" s="87">
        <v>0.187</v>
      </c>
      <c r="D11" s="87">
        <v>0.16700000000000001</v>
      </c>
      <c r="E11" s="87">
        <v>0.17399999999999999</v>
      </c>
      <c r="F11" s="87">
        <v>0.157</v>
      </c>
      <c r="G11" s="87">
        <v>0.17299999999999999</v>
      </c>
      <c r="H11" s="87">
        <v>0.16600000000000001</v>
      </c>
      <c r="I11" s="87">
        <v>0.17599999999999999</v>
      </c>
      <c r="J11" s="87">
        <v>0.186</v>
      </c>
      <c r="K11" s="87">
        <v>0.19600000000000001</v>
      </c>
      <c r="L11" s="87">
        <v>0.20399999999999999</v>
      </c>
      <c r="M11" s="87">
        <v>0.22700000000000001</v>
      </c>
      <c r="N11" s="126">
        <f t="shared" si="0"/>
        <v>0.18533333333333332</v>
      </c>
      <c r="AC11" s="28"/>
    </row>
    <row r="12" spans="1:29" ht="15" x14ac:dyDescent="0.25">
      <c r="A12" s="101">
        <v>2024</v>
      </c>
      <c r="B12" s="87">
        <v>0.23200000000000001</v>
      </c>
      <c r="C12" s="87">
        <v>0.17100000000000001</v>
      </c>
      <c r="D12" s="87">
        <v>0.17399999999999999</v>
      </c>
      <c r="E12" s="87"/>
      <c r="F12" s="87"/>
      <c r="G12" s="87"/>
      <c r="H12" s="87"/>
      <c r="I12" s="87"/>
      <c r="J12" s="87"/>
      <c r="K12" s="87"/>
      <c r="L12" s="87"/>
      <c r="M12" s="87"/>
      <c r="N12" s="126"/>
      <c r="AC12" s="28"/>
    </row>
    <row r="13" spans="1:29" ht="15" x14ac:dyDescent="0.25">
      <c r="A13" s="101">
        <v>2025</v>
      </c>
      <c r="B13" s="87"/>
      <c r="C13" s="87"/>
      <c r="D13" s="87"/>
      <c r="E13" s="87"/>
      <c r="F13" s="87"/>
      <c r="G13" s="87"/>
      <c r="H13" s="87"/>
      <c r="I13" s="87"/>
      <c r="J13" s="87"/>
      <c r="K13" s="87"/>
      <c r="L13" s="87"/>
      <c r="M13" s="87"/>
      <c r="N13" s="126"/>
      <c r="AC13" s="28"/>
    </row>
    <row r="14" spans="1:29" ht="15" x14ac:dyDescent="0.25">
      <c r="A14" s="7"/>
      <c r="B14" s="86"/>
      <c r="C14" s="86"/>
      <c r="D14" s="86"/>
      <c r="E14" s="86"/>
      <c r="F14" s="86"/>
      <c r="G14" s="86"/>
      <c r="H14" s="86"/>
      <c r="I14" s="86"/>
      <c r="J14" s="86"/>
      <c r="K14" s="86"/>
      <c r="L14" s="86"/>
      <c r="M14" s="86"/>
      <c r="N14" s="126"/>
      <c r="AC14" s="28"/>
    </row>
    <row r="15" spans="1:29" ht="15" x14ac:dyDescent="0.25">
      <c r="A15" s="104" t="s">
        <v>18</v>
      </c>
      <c r="B15" s="105">
        <f t="shared" ref="B15:M15" si="1">AVERAGE(B3:B13)</f>
        <v>0.2078888888888889</v>
      </c>
      <c r="C15" s="105">
        <f t="shared" si="1"/>
        <v>0.18644444444444444</v>
      </c>
      <c r="D15" s="105">
        <f t="shared" si="1"/>
        <v>0.17899999999999999</v>
      </c>
      <c r="E15" s="105">
        <f t="shared" si="1"/>
        <v>0.170625</v>
      </c>
      <c r="F15" s="105">
        <f t="shared" si="1"/>
        <v>0.16111111111111112</v>
      </c>
      <c r="G15" s="105">
        <f t="shared" si="1"/>
        <v>0.16611111111111113</v>
      </c>
      <c r="H15" s="105">
        <f t="shared" si="1"/>
        <v>0.16744444444444445</v>
      </c>
      <c r="I15" s="105">
        <f t="shared" si="1"/>
        <v>0.17477777777777775</v>
      </c>
      <c r="J15" s="105">
        <f t="shared" si="1"/>
        <v>0.18099999999999997</v>
      </c>
      <c r="K15" s="105">
        <f t="shared" si="1"/>
        <v>0.19</v>
      </c>
      <c r="L15" s="105">
        <f t="shared" si="1"/>
        <v>0.19266666666666665</v>
      </c>
      <c r="M15" s="105">
        <f t="shared" si="1"/>
        <v>0.20833333333333337</v>
      </c>
      <c r="N15" s="126">
        <f t="shared" ref="N15" si="2">AVERAGE(N3:N13)</f>
        <v>0.18116203703703707</v>
      </c>
      <c r="AC15" s="28"/>
    </row>
    <row r="16" spans="1:29" ht="15" x14ac:dyDescent="0.25">
      <c r="A16" s="104" t="s">
        <v>19</v>
      </c>
      <c r="B16" s="105">
        <f t="shared" ref="B16:M16" si="3">STDEV(B3:B13)</f>
        <v>1.1537378866584519E-2</v>
      </c>
      <c r="C16" s="105">
        <f t="shared" si="3"/>
        <v>8.7337150043826015E-3</v>
      </c>
      <c r="D16" s="105">
        <f t="shared" si="3"/>
        <v>1.2186057606953933E-2</v>
      </c>
      <c r="E16" s="105">
        <f t="shared" si="3"/>
        <v>1.0914439976471535E-2</v>
      </c>
      <c r="F16" s="105">
        <f t="shared" si="3"/>
        <v>1.6661665916441581E-2</v>
      </c>
      <c r="G16" s="105">
        <f t="shared" si="3"/>
        <v>1.666916647919478E-2</v>
      </c>
      <c r="H16" s="105">
        <f t="shared" si="3"/>
        <v>1.4196047963351553E-2</v>
      </c>
      <c r="I16" s="105">
        <f t="shared" si="3"/>
        <v>1.3423652425642004E-2</v>
      </c>
      <c r="J16" s="105">
        <f t="shared" si="3"/>
        <v>1.4941552797483937E-2</v>
      </c>
      <c r="K16" s="105">
        <f t="shared" si="3"/>
        <v>1.5475787540542159E-2</v>
      </c>
      <c r="L16" s="105">
        <f t="shared" si="3"/>
        <v>1.7916472867168912E-2</v>
      </c>
      <c r="M16" s="105">
        <f t="shared" si="3"/>
        <v>1.8357559750685822E-2</v>
      </c>
      <c r="N16" s="126">
        <f t="shared" ref="N16" si="4">STDEV(N3:N13)</f>
        <v>1.063301259239937E-2</v>
      </c>
      <c r="AC16" s="28"/>
    </row>
    <row r="17" spans="1:29" ht="15" x14ac:dyDescent="0.25">
      <c r="A17" s="104" t="s">
        <v>20</v>
      </c>
      <c r="B17" s="105">
        <f t="shared" ref="B17:N17" si="5">B16/B15*100</f>
        <v>5.549781389591697</v>
      </c>
      <c r="C17" s="105">
        <f t="shared" si="5"/>
        <v>4.6843525053303585</v>
      </c>
      <c r="D17" s="105">
        <f t="shared" si="5"/>
        <v>6.807853411706108</v>
      </c>
      <c r="E17" s="105">
        <f t="shared" si="5"/>
        <v>6.3967413781518161</v>
      </c>
      <c r="F17" s="105">
        <f t="shared" si="5"/>
        <v>10.341723672274085</v>
      </c>
      <c r="G17" s="105">
        <f t="shared" si="5"/>
        <v>10.03494971991659</v>
      </c>
      <c r="H17" s="105">
        <f t="shared" si="5"/>
        <v>8.4780644771177158</v>
      </c>
      <c r="I17" s="105">
        <f t="shared" si="5"/>
        <v>7.6804114323444406</v>
      </c>
      <c r="J17" s="105">
        <f t="shared" si="5"/>
        <v>8.255001545571238</v>
      </c>
      <c r="K17" s="105">
        <f t="shared" si="5"/>
        <v>8.1451513371274515</v>
      </c>
      <c r="L17" s="105">
        <f t="shared" si="5"/>
        <v>9.2992073705028968</v>
      </c>
      <c r="M17" s="105">
        <f t="shared" si="5"/>
        <v>8.8116286803291928</v>
      </c>
      <c r="N17" s="126">
        <f t="shared" si="5"/>
        <v>5.869338171675305</v>
      </c>
      <c r="AC17" s="28"/>
    </row>
    <row r="18" spans="1:29" ht="15" x14ac:dyDescent="0.25">
      <c r="A18" s="104" t="s">
        <v>21</v>
      </c>
      <c r="B18" s="105">
        <f t="shared" ref="B18:M18" si="6">MIN(B3:B13)</f>
        <v>0.192</v>
      </c>
      <c r="C18" s="105">
        <f t="shared" si="6"/>
        <v>0.17100000000000001</v>
      </c>
      <c r="D18" s="105">
        <f t="shared" si="6"/>
        <v>0.16700000000000001</v>
      </c>
      <c r="E18" s="105">
        <f t="shared" si="6"/>
        <v>0.155</v>
      </c>
      <c r="F18" s="105">
        <f t="shared" si="6"/>
        <v>0.14299999999999999</v>
      </c>
      <c r="G18" s="105">
        <f t="shared" si="6"/>
        <v>0.13900000000000001</v>
      </c>
      <c r="H18" s="105">
        <f t="shared" si="6"/>
        <v>0.14499999999999999</v>
      </c>
      <c r="I18" s="105">
        <f t="shared" si="6"/>
        <v>0.156</v>
      </c>
      <c r="J18" s="105">
        <f t="shared" si="6"/>
        <v>0.152</v>
      </c>
      <c r="K18" s="105">
        <f t="shared" si="6"/>
        <v>0.16300000000000001</v>
      </c>
      <c r="L18" s="105">
        <f t="shared" si="6"/>
        <v>0.156</v>
      </c>
      <c r="M18" s="105">
        <f t="shared" si="6"/>
        <v>0.17599999999999999</v>
      </c>
      <c r="N18" s="126">
        <f t="shared" ref="N18" si="7">MIN(N3:N13)</f>
        <v>0.16112499999999999</v>
      </c>
      <c r="AC18" s="28"/>
    </row>
    <row r="19" spans="1:29" ht="15" x14ac:dyDescent="0.25">
      <c r="A19" s="104" t="s">
        <v>22</v>
      </c>
      <c r="B19" s="105">
        <f t="shared" ref="B19:M19" si="8">MAX(B3:B13)</f>
        <v>0.23200000000000001</v>
      </c>
      <c r="C19" s="105">
        <f t="shared" si="8"/>
        <v>0.19800000000000001</v>
      </c>
      <c r="D19" s="105">
        <f t="shared" si="8"/>
        <v>0.20599999999999999</v>
      </c>
      <c r="E19" s="105">
        <f t="shared" si="8"/>
        <v>0.185</v>
      </c>
      <c r="F19" s="105">
        <f t="shared" si="8"/>
        <v>0.187</v>
      </c>
      <c r="G19" s="105">
        <f t="shared" si="8"/>
        <v>0.186</v>
      </c>
      <c r="H19" s="105">
        <f t="shared" si="8"/>
        <v>0.183</v>
      </c>
      <c r="I19" s="105">
        <f t="shared" si="8"/>
        <v>0.193</v>
      </c>
      <c r="J19" s="105">
        <f t="shared" si="8"/>
        <v>0.19800000000000001</v>
      </c>
      <c r="K19" s="105">
        <f t="shared" si="8"/>
        <v>0.20699999999999999</v>
      </c>
      <c r="L19" s="105">
        <f t="shared" si="8"/>
        <v>0.21</v>
      </c>
      <c r="M19" s="105">
        <f t="shared" si="8"/>
        <v>0.22700000000000001</v>
      </c>
      <c r="N19" s="126">
        <f t="shared" ref="N19" si="9">MAX(N3:N13)</f>
        <v>0.19375000000000001</v>
      </c>
      <c r="AC19" s="28"/>
    </row>
    <row r="20" spans="1:29" ht="15" x14ac:dyDescent="0.25">
      <c r="A20" s="104" t="s">
        <v>23</v>
      </c>
      <c r="B20" s="105">
        <f t="shared" ref="B20:M20" si="10">QUARTILE(B3:B13,1)</f>
        <v>0.20300000000000001</v>
      </c>
      <c r="C20" s="105">
        <f t="shared" si="10"/>
        <v>0.182</v>
      </c>
      <c r="D20" s="105">
        <f t="shared" si="10"/>
        <v>0.17100000000000001</v>
      </c>
      <c r="E20" s="105">
        <f t="shared" si="10"/>
        <v>0.16525000000000001</v>
      </c>
      <c r="F20" s="105">
        <f t="shared" si="10"/>
        <v>0.14399999999999999</v>
      </c>
      <c r="G20" s="105">
        <f t="shared" si="10"/>
        <v>0.15</v>
      </c>
      <c r="H20" s="105">
        <f t="shared" si="10"/>
        <v>0.159</v>
      </c>
      <c r="I20" s="105">
        <f t="shared" si="10"/>
        <v>0.16300000000000001</v>
      </c>
      <c r="J20" s="105">
        <f t="shared" si="10"/>
        <v>0.17699999999999999</v>
      </c>
      <c r="K20" s="105">
        <f t="shared" si="10"/>
        <v>0.19</v>
      </c>
      <c r="L20" s="105">
        <f t="shared" si="10"/>
        <v>0.191</v>
      </c>
      <c r="M20" s="105">
        <f t="shared" si="10"/>
        <v>0.20100000000000001</v>
      </c>
      <c r="N20" s="126">
        <f t="shared" ref="N20" si="11">QUARTILE(N3:N13,1)</f>
        <v>0.18100000000000002</v>
      </c>
      <c r="AC20" s="28"/>
    </row>
    <row r="21" spans="1:29" ht="15" x14ac:dyDescent="0.25">
      <c r="A21" s="104" t="s">
        <v>24</v>
      </c>
      <c r="B21" s="105">
        <f t="shared" ref="B21:M21" si="12">QUARTILE(B3:B13,2)</f>
        <v>0.20799999999999999</v>
      </c>
      <c r="C21" s="105">
        <f t="shared" si="12"/>
        <v>0.187</v>
      </c>
      <c r="D21" s="105">
        <f t="shared" si="12"/>
        <v>0.17899999999999999</v>
      </c>
      <c r="E21" s="105">
        <f t="shared" si="12"/>
        <v>0.17100000000000001</v>
      </c>
      <c r="F21" s="105">
        <f t="shared" si="12"/>
        <v>0.157</v>
      </c>
      <c r="G21" s="105">
        <f t="shared" si="12"/>
        <v>0.17299999999999999</v>
      </c>
      <c r="H21" s="105">
        <f t="shared" si="12"/>
        <v>0.17399999999999999</v>
      </c>
      <c r="I21" s="105">
        <f t="shared" si="12"/>
        <v>0.17599999999999999</v>
      </c>
      <c r="J21" s="105">
        <f t="shared" si="12"/>
        <v>0.186</v>
      </c>
      <c r="K21" s="105">
        <f t="shared" si="12"/>
        <v>0.19600000000000001</v>
      </c>
      <c r="L21" s="105">
        <f t="shared" si="12"/>
        <v>0.19900000000000001</v>
      </c>
      <c r="M21" s="105">
        <f t="shared" si="12"/>
        <v>0.215</v>
      </c>
      <c r="N21" s="126">
        <f t="shared" ref="N21" si="13">QUARTILE(N3:N13,2)</f>
        <v>0.18533333333333332</v>
      </c>
      <c r="AC21" s="28"/>
    </row>
    <row r="22" spans="1:29" ht="15" x14ac:dyDescent="0.25">
      <c r="A22" s="104" t="s">
        <v>25</v>
      </c>
      <c r="B22" s="105">
        <f t="shared" ref="B22:M22" si="14">QUARTILE(B3:B13,3)</f>
        <v>0.21099999999999999</v>
      </c>
      <c r="C22" s="105">
        <f t="shared" si="14"/>
        <v>0.192</v>
      </c>
      <c r="D22" s="105">
        <f t="shared" si="14"/>
        <v>0.18</v>
      </c>
      <c r="E22" s="105">
        <f t="shared" si="14"/>
        <v>0.17649999999999999</v>
      </c>
      <c r="F22" s="105">
        <f t="shared" si="14"/>
        <v>0.17399999999999999</v>
      </c>
      <c r="G22" s="105">
        <f t="shared" si="14"/>
        <v>0.17799999999999999</v>
      </c>
      <c r="H22" s="105">
        <f t="shared" si="14"/>
        <v>0.17699999999999999</v>
      </c>
      <c r="I22" s="105">
        <f t="shared" si="14"/>
        <v>0.186</v>
      </c>
      <c r="J22" s="105">
        <f t="shared" si="14"/>
        <v>0.19</v>
      </c>
      <c r="K22" s="105">
        <f t="shared" si="14"/>
        <v>0.19800000000000001</v>
      </c>
      <c r="L22" s="105">
        <f t="shared" si="14"/>
        <v>0.20399999999999999</v>
      </c>
      <c r="M22" s="105">
        <f t="shared" si="14"/>
        <v>0.221</v>
      </c>
      <c r="N22" s="126">
        <f t="shared" ref="N22" si="15">QUARTILE(N3:N13,3)</f>
        <v>0.18658333333333335</v>
      </c>
      <c r="AC22" s="28"/>
    </row>
    <row r="23" spans="1:29" x14ac:dyDescent="0.2">
      <c r="A23" s="27"/>
      <c r="B23" s="99"/>
      <c r="C23" s="99"/>
      <c r="D23" s="99"/>
      <c r="E23" s="99"/>
      <c r="F23" s="99"/>
      <c r="G23" s="99"/>
      <c r="H23" s="99"/>
      <c r="I23" s="99"/>
      <c r="J23" s="99"/>
      <c r="K23" s="99"/>
      <c r="L23" s="99"/>
      <c r="M23" s="99"/>
      <c r="AC23" s="28"/>
    </row>
    <row r="24" spans="1:29" x14ac:dyDescent="0.2">
      <c r="AC24" s="28"/>
    </row>
    <row r="25" spans="1:29" ht="18.75" x14ac:dyDescent="0.3">
      <c r="A25" s="24" t="s">
        <v>111</v>
      </c>
      <c r="G25" s="78" t="s">
        <v>125</v>
      </c>
      <c r="AC25" s="28"/>
    </row>
    <row r="26" spans="1:29" ht="15.75" x14ac:dyDescent="0.25">
      <c r="A26" s="101" t="s">
        <v>15</v>
      </c>
      <c r="B26" s="69" t="s">
        <v>2</v>
      </c>
      <c r="C26" s="69" t="s">
        <v>3</v>
      </c>
      <c r="D26" s="69" t="s">
        <v>4</v>
      </c>
      <c r="E26" s="69" t="s">
        <v>5</v>
      </c>
      <c r="F26" s="69" t="s">
        <v>6</v>
      </c>
      <c r="G26" s="69" t="s">
        <v>16</v>
      </c>
      <c r="H26" s="69" t="s">
        <v>17</v>
      </c>
      <c r="I26" s="69" t="s">
        <v>7</v>
      </c>
      <c r="J26" s="69" t="s">
        <v>8</v>
      </c>
      <c r="K26" s="69" t="s">
        <v>9</v>
      </c>
      <c r="L26" s="69" t="s">
        <v>10</v>
      </c>
      <c r="M26" s="69" t="s">
        <v>11</v>
      </c>
      <c r="N26" s="125" t="s">
        <v>1</v>
      </c>
      <c r="AC26" s="28"/>
    </row>
    <row r="27" spans="1:29" ht="15" x14ac:dyDescent="0.25">
      <c r="A27" s="101">
        <v>2015</v>
      </c>
      <c r="B27" s="88"/>
      <c r="C27" s="88"/>
      <c r="D27" s="88"/>
      <c r="E27" s="88"/>
      <c r="F27" s="88">
        <v>421.32</v>
      </c>
      <c r="G27" s="88">
        <v>421.18</v>
      </c>
      <c r="H27" s="88">
        <v>426.04</v>
      </c>
      <c r="I27" s="88">
        <v>427.06</v>
      </c>
      <c r="J27" s="88">
        <v>428.89</v>
      </c>
      <c r="K27" s="88">
        <v>423.37</v>
      </c>
      <c r="L27" s="88">
        <v>419.64</v>
      </c>
      <c r="M27" s="88">
        <v>414.57</v>
      </c>
      <c r="N27" s="127">
        <f t="shared" ref="N27:N35" si="16">AVERAGE(B27:M27)</f>
        <v>422.75874999999996</v>
      </c>
      <c r="AC27" s="28"/>
    </row>
    <row r="28" spans="1:29" ht="15" x14ac:dyDescent="0.25">
      <c r="A28" s="101">
        <v>2016</v>
      </c>
      <c r="B28" s="88">
        <v>396.38</v>
      </c>
      <c r="C28" s="88">
        <v>401.39</v>
      </c>
      <c r="D28" s="88">
        <v>400.95</v>
      </c>
      <c r="E28" s="88">
        <v>412.6</v>
      </c>
      <c r="F28" s="88">
        <v>427.3</v>
      </c>
      <c r="G28" s="88">
        <v>420.92</v>
      </c>
      <c r="H28" s="88">
        <v>426.52</v>
      </c>
      <c r="I28" s="88">
        <v>426.74</v>
      </c>
      <c r="J28" s="88">
        <v>421.86</v>
      </c>
      <c r="K28" s="88">
        <v>420.71</v>
      </c>
      <c r="L28" s="88">
        <v>426.52</v>
      </c>
      <c r="M28" s="88">
        <v>411.86</v>
      </c>
      <c r="N28" s="127">
        <f t="shared" si="16"/>
        <v>416.14583333333326</v>
      </c>
      <c r="AC28" s="28"/>
    </row>
    <row r="29" spans="1:29" ht="15" x14ac:dyDescent="0.25">
      <c r="A29" s="101">
        <v>2017</v>
      </c>
      <c r="B29" s="88">
        <v>388.43</v>
      </c>
      <c r="C29" s="88">
        <v>395.33</v>
      </c>
      <c r="D29" s="88">
        <v>391.95</v>
      </c>
      <c r="E29" s="88">
        <v>409.12</v>
      </c>
      <c r="F29" s="88">
        <v>425.46</v>
      </c>
      <c r="G29" s="88">
        <v>420.51</v>
      </c>
      <c r="H29" s="88">
        <v>427.37</v>
      </c>
      <c r="I29" s="88">
        <v>422.07</v>
      </c>
      <c r="J29" s="88">
        <v>418.9</v>
      </c>
      <c r="K29" s="88">
        <v>421.48</v>
      </c>
      <c r="L29" s="88">
        <v>423.95</v>
      </c>
      <c r="M29" s="88">
        <v>412.21</v>
      </c>
      <c r="N29" s="127">
        <f t="shared" si="16"/>
        <v>413.06500000000005</v>
      </c>
      <c r="AC29" s="28"/>
    </row>
    <row r="30" spans="1:29" ht="15" x14ac:dyDescent="0.25">
      <c r="A30" s="101">
        <v>2018</v>
      </c>
      <c r="B30" s="88">
        <v>411.29</v>
      </c>
      <c r="C30" s="88">
        <v>389.15</v>
      </c>
      <c r="D30" s="88">
        <v>399.67</v>
      </c>
      <c r="E30" s="88">
        <v>407.67</v>
      </c>
      <c r="F30" s="88">
        <v>420.05</v>
      </c>
      <c r="G30" s="88">
        <v>426.71</v>
      </c>
      <c r="H30" s="88">
        <v>427.38</v>
      </c>
      <c r="I30" s="88">
        <v>425.67</v>
      </c>
      <c r="J30" s="88">
        <v>422.68</v>
      </c>
      <c r="K30" s="88">
        <v>415.96</v>
      </c>
      <c r="L30" s="88">
        <v>419.78699999999998</v>
      </c>
      <c r="M30" s="88">
        <v>396.29500000000002</v>
      </c>
      <c r="N30" s="127">
        <f t="shared" si="16"/>
        <v>413.52600000000001</v>
      </c>
      <c r="AC30" s="28"/>
    </row>
    <row r="31" spans="1:29" ht="15" x14ac:dyDescent="0.25">
      <c r="A31" s="101">
        <v>2019</v>
      </c>
      <c r="B31" s="88">
        <v>394.26</v>
      </c>
      <c r="C31" s="88">
        <v>396.78899999999999</v>
      </c>
      <c r="D31" s="88">
        <v>396.24200000000002</v>
      </c>
      <c r="E31" s="88">
        <v>409.05</v>
      </c>
      <c r="F31" s="88">
        <v>423.08600000000001</v>
      </c>
      <c r="G31" s="88">
        <v>425.10500000000002</v>
      </c>
      <c r="H31" s="88">
        <v>424.09699999999998</v>
      </c>
      <c r="I31" s="88">
        <v>423.61399999999998</v>
      </c>
      <c r="J31" s="88">
        <v>426.71</v>
      </c>
      <c r="K31" s="88">
        <v>418.24700000000001</v>
      </c>
      <c r="L31" s="88">
        <v>420.15899999999999</v>
      </c>
      <c r="M31" s="88">
        <v>419.858</v>
      </c>
      <c r="N31" s="127">
        <f t="shared" si="16"/>
        <v>414.76808333333332</v>
      </c>
      <c r="AC31" s="28"/>
    </row>
    <row r="32" spans="1:29" ht="15" x14ac:dyDescent="0.25">
      <c r="A32" s="101">
        <v>2020</v>
      </c>
      <c r="B32" s="88">
        <v>402.02100000000002</v>
      </c>
      <c r="C32" s="88">
        <v>397.47899999999998</v>
      </c>
      <c r="D32" s="88">
        <v>390.68299999999999</v>
      </c>
      <c r="E32" s="88">
        <v>413.017</v>
      </c>
      <c r="F32" s="88">
        <v>426.33199999999999</v>
      </c>
      <c r="G32" s="88">
        <v>424.44299999999998</v>
      </c>
      <c r="H32" s="88">
        <v>422.39400000000001</v>
      </c>
      <c r="I32" s="88">
        <v>423.16399999999999</v>
      </c>
      <c r="J32" s="88">
        <v>418.98399999999998</v>
      </c>
      <c r="K32" s="88">
        <v>419.74099999999999</v>
      </c>
      <c r="L32" s="88">
        <v>419.00700000000001</v>
      </c>
      <c r="M32" s="88">
        <v>412.22199999999998</v>
      </c>
      <c r="N32" s="127">
        <f t="shared" si="16"/>
        <v>414.12391666666662</v>
      </c>
      <c r="AC32" s="28"/>
    </row>
    <row r="33" spans="1:29" ht="15" x14ac:dyDescent="0.25">
      <c r="A33" s="101">
        <v>2021</v>
      </c>
      <c r="B33" s="88">
        <v>397.31400000000002</v>
      </c>
      <c r="C33" s="88">
        <v>397.53399999999999</v>
      </c>
      <c r="D33" s="88">
        <v>397.97199999999998</v>
      </c>
      <c r="E33" s="88">
        <v>415.84899999999999</v>
      </c>
      <c r="F33" s="88">
        <v>422.16</v>
      </c>
      <c r="G33" s="88">
        <v>420.77600000000001</v>
      </c>
      <c r="H33" s="88">
        <v>422.48200000000003</v>
      </c>
      <c r="I33" s="88">
        <v>422.77800000000002</v>
      </c>
      <c r="J33" s="88">
        <v>421.86900000000003</v>
      </c>
      <c r="K33" s="88">
        <v>421.10500000000002</v>
      </c>
      <c r="L33" s="88">
        <v>424.553</v>
      </c>
      <c r="M33" s="88">
        <v>410.73099999999999</v>
      </c>
      <c r="N33" s="127">
        <f t="shared" si="16"/>
        <v>414.5935833333333</v>
      </c>
      <c r="AC33" s="28"/>
    </row>
    <row r="34" spans="1:29" ht="15" x14ac:dyDescent="0.25">
      <c r="A34" s="101">
        <v>2022</v>
      </c>
      <c r="B34" s="88">
        <v>394.88299999999998</v>
      </c>
      <c r="C34" s="88">
        <v>393.149</v>
      </c>
      <c r="D34" s="88">
        <v>404.31900000000002</v>
      </c>
      <c r="E34" s="88">
        <v>418.88</v>
      </c>
      <c r="F34" s="88">
        <v>427.089</v>
      </c>
      <c r="G34" s="88">
        <v>420.52499999999998</v>
      </c>
      <c r="H34" s="88">
        <v>427.15300000000002</v>
      </c>
      <c r="I34" s="88">
        <v>423.53899999999999</v>
      </c>
      <c r="J34" s="88">
        <v>421.82799999999997</v>
      </c>
      <c r="K34" s="88">
        <v>422.06900000000002</v>
      </c>
      <c r="L34" s="88">
        <v>423.44799999999998</v>
      </c>
      <c r="M34" s="88">
        <v>400.19200000000001</v>
      </c>
      <c r="N34" s="127">
        <f t="shared" si="16"/>
        <v>414.75616666666662</v>
      </c>
      <c r="AC34" s="28"/>
    </row>
    <row r="35" spans="1:29" ht="15" x14ac:dyDescent="0.25">
      <c r="A35" s="101">
        <v>2023</v>
      </c>
      <c r="B35" s="88">
        <v>399.02800000000002</v>
      </c>
      <c r="C35" s="88">
        <v>392.786</v>
      </c>
      <c r="D35" s="88">
        <v>398.47500000000002</v>
      </c>
      <c r="E35" s="88">
        <v>398.95299999999997</v>
      </c>
      <c r="F35" s="88">
        <v>422.392</v>
      </c>
      <c r="G35" s="88">
        <v>426.05700000000002</v>
      </c>
      <c r="H35" s="88">
        <v>430.73599999999999</v>
      </c>
      <c r="I35" s="88">
        <v>429.50099999999998</v>
      </c>
      <c r="J35" s="88">
        <v>429.65499999999997</v>
      </c>
      <c r="K35" s="88">
        <v>423.76</v>
      </c>
      <c r="L35" s="88">
        <v>428.315</v>
      </c>
      <c r="M35" s="88">
        <v>415.58699999999999</v>
      </c>
      <c r="N35" s="127">
        <f t="shared" si="16"/>
        <v>416.27041666666656</v>
      </c>
      <c r="AC35" s="28"/>
    </row>
    <row r="36" spans="1:29" ht="15" x14ac:dyDescent="0.25">
      <c r="A36" s="101">
        <v>2024</v>
      </c>
      <c r="B36" s="88">
        <v>406.65</v>
      </c>
      <c r="C36" s="88">
        <v>410.601</v>
      </c>
      <c r="D36" s="88">
        <v>410.67399999999998</v>
      </c>
      <c r="E36" s="88"/>
      <c r="F36" s="88"/>
      <c r="G36" s="88"/>
      <c r="H36" s="88"/>
      <c r="I36" s="88"/>
      <c r="J36" s="88"/>
      <c r="K36" s="88"/>
      <c r="L36" s="88"/>
      <c r="M36" s="88"/>
      <c r="N36" s="127"/>
      <c r="AC36" s="28"/>
    </row>
    <row r="37" spans="1:29" ht="15" x14ac:dyDescent="0.25">
      <c r="A37" s="101">
        <v>2025</v>
      </c>
      <c r="B37" s="88"/>
      <c r="C37" s="88"/>
      <c r="D37" s="88"/>
      <c r="E37" s="88"/>
      <c r="F37" s="88"/>
      <c r="G37" s="88"/>
      <c r="H37" s="88"/>
      <c r="I37" s="88"/>
      <c r="J37" s="88"/>
      <c r="K37" s="88"/>
      <c r="L37" s="88"/>
      <c r="M37" s="88"/>
      <c r="N37" s="127"/>
      <c r="AC37" s="28"/>
    </row>
    <row r="38" spans="1:29" ht="15" x14ac:dyDescent="0.25">
      <c r="A38" s="7"/>
      <c r="B38" s="86"/>
      <c r="C38" s="86"/>
      <c r="D38" s="86"/>
      <c r="E38" s="86"/>
      <c r="F38" s="86"/>
      <c r="G38" s="86"/>
      <c r="H38" s="86"/>
      <c r="I38" s="86"/>
      <c r="J38" s="86"/>
      <c r="K38" s="86"/>
      <c r="L38" s="86"/>
      <c r="M38" s="86"/>
      <c r="N38" s="128"/>
      <c r="AC38" s="28"/>
    </row>
    <row r="39" spans="1:29" ht="15" x14ac:dyDescent="0.25">
      <c r="A39" s="104" t="s">
        <v>18</v>
      </c>
      <c r="B39" s="105">
        <f t="shared" ref="B39:N39" si="17">AVERAGE(B27:B37)</f>
        <v>398.91733333333332</v>
      </c>
      <c r="C39" s="105">
        <f t="shared" si="17"/>
        <v>397.13422222222221</v>
      </c>
      <c r="D39" s="105">
        <f t="shared" si="17"/>
        <v>398.99277777777775</v>
      </c>
      <c r="E39" s="105">
        <f t="shared" si="17"/>
        <v>410.64237500000002</v>
      </c>
      <c r="F39" s="105">
        <f t="shared" si="17"/>
        <v>423.90988888888882</v>
      </c>
      <c r="G39" s="105">
        <f t="shared" si="17"/>
        <v>422.91400000000004</v>
      </c>
      <c r="H39" s="105">
        <f t="shared" si="17"/>
        <v>426.01911111111116</v>
      </c>
      <c r="I39" s="105">
        <f t="shared" si="17"/>
        <v>424.90400000000005</v>
      </c>
      <c r="J39" s="105">
        <f t="shared" si="17"/>
        <v>423.48622222222224</v>
      </c>
      <c r="K39" s="105">
        <f t="shared" si="17"/>
        <v>420.71577777777776</v>
      </c>
      <c r="L39" s="105">
        <f t="shared" si="17"/>
        <v>422.8198888888889</v>
      </c>
      <c r="M39" s="105">
        <f t="shared" si="17"/>
        <v>410.39166666666665</v>
      </c>
      <c r="N39" s="127">
        <f t="shared" si="17"/>
        <v>415.55641666666662</v>
      </c>
      <c r="AC39" s="28"/>
    </row>
    <row r="40" spans="1:29" ht="15" x14ac:dyDescent="0.25">
      <c r="A40" s="104" t="s">
        <v>19</v>
      </c>
      <c r="B40" s="105">
        <f t="shared" ref="B40:N40" si="18">STDEV(B27:B37)</f>
        <v>6.8873208325153579</v>
      </c>
      <c r="C40" s="105">
        <f t="shared" si="18"/>
        <v>6.1405992740484603</v>
      </c>
      <c r="D40" s="105">
        <f t="shared" si="18"/>
        <v>6.0893239521677955</v>
      </c>
      <c r="E40" s="105">
        <f t="shared" si="18"/>
        <v>6.0328663392998516</v>
      </c>
      <c r="F40" s="105">
        <f t="shared" si="18"/>
        <v>2.6814227773909671</v>
      </c>
      <c r="G40" s="105">
        <f t="shared" si="18"/>
        <v>2.6092805521829194</v>
      </c>
      <c r="H40" s="105">
        <f t="shared" si="18"/>
        <v>2.6648191047632261</v>
      </c>
      <c r="I40" s="105">
        <f t="shared" si="18"/>
        <v>2.4709500703170821</v>
      </c>
      <c r="J40" s="105">
        <f t="shared" si="18"/>
        <v>3.9939097003368027</v>
      </c>
      <c r="K40" s="105">
        <f t="shared" si="18"/>
        <v>2.4632660117097527</v>
      </c>
      <c r="L40" s="105">
        <f t="shared" si="18"/>
        <v>3.3446034310678914</v>
      </c>
      <c r="M40" s="105">
        <f t="shared" si="18"/>
        <v>7.4644008634316998</v>
      </c>
      <c r="N40" s="127">
        <f t="shared" si="18"/>
        <v>2.9004641025905786</v>
      </c>
      <c r="AC40" s="28"/>
    </row>
    <row r="41" spans="1:29" ht="15" x14ac:dyDescent="0.25">
      <c r="A41" s="104" t="s">
        <v>20</v>
      </c>
      <c r="B41" s="105">
        <f t="shared" ref="B41:N41" si="19">B40/B39*100</f>
        <v>1.7265032769985824</v>
      </c>
      <c r="C41" s="105">
        <f t="shared" si="19"/>
        <v>1.5462276808298829</v>
      </c>
      <c r="D41" s="105">
        <f t="shared" si="19"/>
        <v>1.5261739789082833</v>
      </c>
      <c r="E41" s="105">
        <f t="shared" si="19"/>
        <v>1.4691290296818129</v>
      </c>
      <c r="F41" s="105">
        <f t="shared" si="19"/>
        <v>0.63254546489095842</v>
      </c>
      <c r="G41" s="105">
        <f t="shared" si="19"/>
        <v>0.61697663169886052</v>
      </c>
      <c r="H41" s="105">
        <f t="shared" si="19"/>
        <v>0.62551632902407706</v>
      </c>
      <c r="I41" s="105">
        <f t="shared" si="19"/>
        <v>0.58153137422031376</v>
      </c>
      <c r="J41" s="105">
        <f t="shared" si="19"/>
        <v>0.94310263020576357</v>
      </c>
      <c r="K41" s="105">
        <f t="shared" si="19"/>
        <v>0.58549408931624403</v>
      </c>
      <c r="L41" s="105">
        <f t="shared" si="19"/>
        <v>0.79102320372323021</v>
      </c>
      <c r="M41" s="105">
        <f t="shared" si="19"/>
        <v>1.8188480589920279</v>
      </c>
      <c r="N41" s="127">
        <f t="shared" si="19"/>
        <v>0.6979711986777356</v>
      </c>
      <c r="AC41" s="28"/>
    </row>
    <row r="42" spans="1:29" ht="15" x14ac:dyDescent="0.25">
      <c r="A42" s="104" t="s">
        <v>21</v>
      </c>
      <c r="B42" s="105">
        <f t="shared" ref="B42:N42" si="20">MIN(B27:B37)</f>
        <v>388.43</v>
      </c>
      <c r="C42" s="105">
        <f t="shared" si="20"/>
        <v>389.15</v>
      </c>
      <c r="D42" s="105">
        <f t="shared" si="20"/>
        <v>390.68299999999999</v>
      </c>
      <c r="E42" s="105">
        <f t="shared" si="20"/>
        <v>398.95299999999997</v>
      </c>
      <c r="F42" s="105">
        <f t="shared" si="20"/>
        <v>420.05</v>
      </c>
      <c r="G42" s="105">
        <f t="shared" si="20"/>
        <v>420.51</v>
      </c>
      <c r="H42" s="105">
        <f t="shared" si="20"/>
        <v>422.39400000000001</v>
      </c>
      <c r="I42" s="105">
        <f t="shared" si="20"/>
        <v>422.07</v>
      </c>
      <c r="J42" s="105">
        <f t="shared" si="20"/>
        <v>418.9</v>
      </c>
      <c r="K42" s="105">
        <f t="shared" si="20"/>
        <v>415.96</v>
      </c>
      <c r="L42" s="105">
        <f t="shared" si="20"/>
        <v>419.00700000000001</v>
      </c>
      <c r="M42" s="105">
        <f t="shared" si="20"/>
        <v>396.29500000000002</v>
      </c>
      <c r="N42" s="127">
        <f t="shared" si="20"/>
        <v>413.06500000000005</v>
      </c>
      <c r="AC42" s="28"/>
    </row>
    <row r="43" spans="1:29" ht="15" x14ac:dyDescent="0.25">
      <c r="A43" s="104" t="s">
        <v>22</v>
      </c>
      <c r="B43" s="105">
        <f t="shared" ref="B43:N43" si="21">MAX(B27:B37)</f>
        <v>411.29</v>
      </c>
      <c r="C43" s="105">
        <f t="shared" si="21"/>
        <v>410.601</v>
      </c>
      <c r="D43" s="105">
        <f t="shared" si="21"/>
        <v>410.67399999999998</v>
      </c>
      <c r="E43" s="105">
        <f t="shared" si="21"/>
        <v>418.88</v>
      </c>
      <c r="F43" s="105">
        <f t="shared" si="21"/>
        <v>427.3</v>
      </c>
      <c r="G43" s="105">
        <f t="shared" si="21"/>
        <v>426.71</v>
      </c>
      <c r="H43" s="105">
        <f t="shared" si="21"/>
        <v>430.73599999999999</v>
      </c>
      <c r="I43" s="105">
        <f t="shared" si="21"/>
        <v>429.50099999999998</v>
      </c>
      <c r="J43" s="105">
        <f t="shared" si="21"/>
        <v>429.65499999999997</v>
      </c>
      <c r="K43" s="105">
        <f t="shared" si="21"/>
        <v>423.76</v>
      </c>
      <c r="L43" s="105">
        <f t="shared" si="21"/>
        <v>428.315</v>
      </c>
      <c r="M43" s="105">
        <f t="shared" si="21"/>
        <v>419.858</v>
      </c>
      <c r="N43" s="127">
        <f t="shared" si="21"/>
        <v>422.75874999999996</v>
      </c>
      <c r="AC43" s="28"/>
    </row>
    <row r="44" spans="1:29" ht="15" x14ac:dyDescent="0.25">
      <c r="A44" s="104" t="s">
        <v>23</v>
      </c>
      <c r="B44" s="105">
        <f t="shared" ref="B44:N44" si="22">QUARTILE(B27:B37,1)</f>
        <v>394.88299999999998</v>
      </c>
      <c r="C44" s="105">
        <f t="shared" si="22"/>
        <v>393.149</v>
      </c>
      <c r="D44" s="105">
        <f t="shared" si="22"/>
        <v>396.24200000000002</v>
      </c>
      <c r="E44" s="105">
        <f t="shared" si="22"/>
        <v>408.70500000000004</v>
      </c>
      <c r="F44" s="105">
        <f t="shared" si="22"/>
        <v>422.16</v>
      </c>
      <c r="G44" s="105">
        <f t="shared" si="22"/>
        <v>420.77600000000001</v>
      </c>
      <c r="H44" s="105">
        <f t="shared" si="22"/>
        <v>424.09699999999998</v>
      </c>
      <c r="I44" s="105">
        <f t="shared" si="22"/>
        <v>423.16399999999999</v>
      </c>
      <c r="J44" s="105">
        <f t="shared" si="22"/>
        <v>421.82799999999997</v>
      </c>
      <c r="K44" s="105">
        <f t="shared" si="22"/>
        <v>419.74099999999999</v>
      </c>
      <c r="L44" s="105">
        <f t="shared" si="22"/>
        <v>419.78699999999998</v>
      </c>
      <c r="M44" s="105">
        <f t="shared" si="22"/>
        <v>410.73099999999999</v>
      </c>
      <c r="N44" s="127">
        <f t="shared" si="22"/>
        <v>414.12391666666662</v>
      </c>
      <c r="AC44" s="28"/>
    </row>
    <row r="45" spans="1:29" ht="15" x14ac:dyDescent="0.25">
      <c r="A45" s="104" t="s">
        <v>24</v>
      </c>
      <c r="B45" s="105">
        <f t="shared" ref="B45:N45" si="23">QUARTILE(B27:B37,2)</f>
        <v>397.31400000000002</v>
      </c>
      <c r="C45" s="105">
        <f t="shared" si="23"/>
        <v>396.78899999999999</v>
      </c>
      <c r="D45" s="105">
        <f t="shared" si="23"/>
        <v>398.47500000000002</v>
      </c>
      <c r="E45" s="105">
        <f t="shared" si="23"/>
        <v>410.86</v>
      </c>
      <c r="F45" s="105">
        <f t="shared" si="23"/>
        <v>423.08600000000001</v>
      </c>
      <c r="G45" s="105">
        <f t="shared" si="23"/>
        <v>421.18</v>
      </c>
      <c r="H45" s="105">
        <f t="shared" si="23"/>
        <v>426.52</v>
      </c>
      <c r="I45" s="105">
        <f t="shared" si="23"/>
        <v>423.61399999999998</v>
      </c>
      <c r="J45" s="105">
        <f t="shared" si="23"/>
        <v>421.86900000000003</v>
      </c>
      <c r="K45" s="105">
        <f t="shared" si="23"/>
        <v>421.10500000000002</v>
      </c>
      <c r="L45" s="105">
        <f t="shared" si="23"/>
        <v>423.44799999999998</v>
      </c>
      <c r="M45" s="105">
        <f t="shared" si="23"/>
        <v>412.21</v>
      </c>
      <c r="N45" s="127">
        <f t="shared" si="23"/>
        <v>414.75616666666662</v>
      </c>
    </row>
    <row r="46" spans="1:29" ht="15" x14ac:dyDescent="0.25">
      <c r="A46" s="104" t="s">
        <v>25</v>
      </c>
      <c r="B46" s="105">
        <f t="shared" ref="B46:N46" si="24">QUARTILE(B27:B37,3)</f>
        <v>402.02100000000002</v>
      </c>
      <c r="C46" s="105">
        <f t="shared" si="24"/>
        <v>397.53399999999999</v>
      </c>
      <c r="D46" s="105">
        <f t="shared" si="24"/>
        <v>400.95</v>
      </c>
      <c r="E46" s="105">
        <f t="shared" si="24"/>
        <v>413.72500000000002</v>
      </c>
      <c r="F46" s="105">
        <f t="shared" si="24"/>
        <v>426.33199999999999</v>
      </c>
      <c r="G46" s="105">
        <f t="shared" si="24"/>
        <v>425.10500000000002</v>
      </c>
      <c r="H46" s="105">
        <f t="shared" si="24"/>
        <v>427.37</v>
      </c>
      <c r="I46" s="105">
        <f t="shared" si="24"/>
        <v>426.74</v>
      </c>
      <c r="J46" s="105">
        <f t="shared" si="24"/>
        <v>426.71</v>
      </c>
      <c r="K46" s="105">
        <f t="shared" si="24"/>
        <v>422.06900000000002</v>
      </c>
      <c r="L46" s="105">
        <f t="shared" si="24"/>
        <v>424.553</v>
      </c>
      <c r="M46" s="105">
        <f t="shared" si="24"/>
        <v>414.57</v>
      </c>
      <c r="N46" s="127">
        <f t="shared" si="24"/>
        <v>416.14583333333326</v>
      </c>
    </row>
    <row r="50" spans="1:32" ht="18.75" x14ac:dyDescent="0.3">
      <c r="A50" s="24" t="s">
        <v>112</v>
      </c>
      <c r="G50" s="78" t="s">
        <v>126</v>
      </c>
      <c r="AB50" s="77"/>
      <c r="AC50" s="77"/>
      <c r="AD50" s="77"/>
      <c r="AE50" s="77"/>
      <c r="AF50" s="77"/>
    </row>
    <row r="51" spans="1:32" ht="15.75" x14ac:dyDescent="0.25">
      <c r="A51" s="4" t="s">
        <v>15</v>
      </c>
      <c r="B51" s="69" t="s">
        <v>2</v>
      </c>
      <c r="C51" s="69" t="s">
        <v>3</v>
      </c>
      <c r="D51" s="69" t="s">
        <v>4</v>
      </c>
      <c r="E51" s="69" t="s">
        <v>5</v>
      </c>
      <c r="F51" s="69" t="s">
        <v>6</v>
      </c>
      <c r="G51" s="69" t="s">
        <v>16</v>
      </c>
      <c r="H51" s="69" t="s">
        <v>17</v>
      </c>
      <c r="I51" s="69" t="s">
        <v>7</v>
      </c>
      <c r="J51" s="69" t="s">
        <v>8</v>
      </c>
      <c r="K51" s="69" t="s">
        <v>9</v>
      </c>
      <c r="L51" s="69" t="s">
        <v>10</v>
      </c>
      <c r="M51" s="69" t="s">
        <v>11</v>
      </c>
      <c r="N51" s="125" t="s">
        <v>1</v>
      </c>
    </row>
    <row r="52" spans="1:32" ht="15" x14ac:dyDescent="0.25">
      <c r="A52" s="101">
        <v>2015</v>
      </c>
      <c r="B52" s="88"/>
      <c r="C52" s="88"/>
      <c r="D52" s="88"/>
      <c r="E52" s="88"/>
      <c r="F52" s="88">
        <v>172.76</v>
      </c>
      <c r="G52" s="88">
        <v>179.46</v>
      </c>
      <c r="H52" s="88">
        <v>153.47</v>
      </c>
      <c r="I52" s="88">
        <v>154.86000000000001</v>
      </c>
      <c r="J52" s="88">
        <v>147.38</v>
      </c>
      <c r="K52" s="88">
        <v>152.77000000000001</v>
      </c>
      <c r="L52" s="88">
        <v>152.72</v>
      </c>
      <c r="M52" s="88">
        <v>177.67</v>
      </c>
      <c r="N52" s="127">
        <f t="shared" ref="N52:N60" si="25">AVERAGE(B52:M52)</f>
        <v>161.38625000000002</v>
      </c>
    </row>
    <row r="53" spans="1:32" ht="15" x14ac:dyDescent="0.25">
      <c r="A53" s="101">
        <v>2016</v>
      </c>
      <c r="B53" s="88">
        <v>207.38</v>
      </c>
      <c r="C53" s="88">
        <v>203.44</v>
      </c>
      <c r="D53" s="88">
        <v>211.89</v>
      </c>
      <c r="E53" s="88">
        <v>204.54</v>
      </c>
      <c r="F53" s="88">
        <v>160.41</v>
      </c>
      <c r="G53" s="88">
        <v>149.55000000000001</v>
      </c>
      <c r="H53" s="88">
        <v>122.88</v>
      </c>
      <c r="I53" s="88">
        <v>142.21</v>
      </c>
      <c r="J53" s="88">
        <v>136.22999999999999</v>
      </c>
      <c r="K53" s="88">
        <v>142.54</v>
      </c>
      <c r="L53" s="88">
        <v>122.51</v>
      </c>
      <c r="M53" s="88">
        <v>163.74</v>
      </c>
      <c r="N53" s="127">
        <f t="shared" si="25"/>
        <v>163.94333333333336</v>
      </c>
    </row>
    <row r="54" spans="1:32" ht="15" x14ac:dyDescent="0.25">
      <c r="A54" s="101">
        <v>2017</v>
      </c>
      <c r="B54" s="88">
        <v>218.08</v>
      </c>
      <c r="C54" s="88">
        <v>212.19</v>
      </c>
      <c r="D54" s="88">
        <v>239.93</v>
      </c>
      <c r="E54" s="88">
        <v>201.33</v>
      </c>
      <c r="F54" s="88">
        <v>153.33000000000001</v>
      </c>
      <c r="G54" s="88">
        <v>143.81</v>
      </c>
      <c r="H54" s="88">
        <v>121.02</v>
      </c>
      <c r="I54" s="88">
        <v>150.29</v>
      </c>
      <c r="J54" s="88">
        <v>156.58000000000001</v>
      </c>
      <c r="K54" s="88">
        <v>148.5</v>
      </c>
      <c r="L54" s="88">
        <v>131.01</v>
      </c>
      <c r="M54" s="88">
        <v>152.69</v>
      </c>
      <c r="N54" s="127">
        <f t="shared" si="25"/>
        <v>169.06333333333333</v>
      </c>
    </row>
    <row r="55" spans="1:32" ht="15" x14ac:dyDescent="0.25">
      <c r="A55" s="101">
        <v>2018</v>
      </c>
      <c r="B55" s="88">
        <v>160.35</v>
      </c>
      <c r="C55" s="88">
        <v>216.66</v>
      </c>
      <c r="D55" s="88">
        <v>205.64</v>
      </c>
      <c r="E55" s="88">
        <v>198.5</v>
      </c>
      <c r="F55" s="88">
        <v>161.41</v>
      </c>
      <c r="G55" s="88">
        <v>120.31</v>
      </c>
      <c r="H55" s="88">
        <v>137.41</v>
      </c>
      <c r="I55" s="88">
        <v>142.38</v>
      </c>
      <c r="J55" s="88">
        <v>135.36000000000001</v>
      </c>
      <c r="K55" s="88">
        <v>146.85</v>
      </c>
      <c r="L55" s="88">
        <v>126.605</v>
      </c>
      <c r="M55" s="88">
        <v>186.69499999999999</v>
      </c>
      <c r="N55" s="127">
        <f t="shared" si="25"/>
        <v>161.51416666666665</v>
      </c>
    </row>
    <row r="56" spans="1:32" ht="15" x14ac:dyDescent="0.25">
      <c r="A56" s="101">
        <v>2019</v>
      </c>
      <c r="B56" s="88">
        <v>198.846</v>
      </c>
      <c r="C56" s="88">
        <v>205.91900000000001</v>
      </c>
      <c r="D56" s="88">
        <v>216.93199999999999</v>
      </c>
      <c r="E56" s="88">
        <v>210.45</v>
      </c>
      <c r="F56" s="88">
        <v>157.13399999999999</v>
      </c>
      <c r="G56" s="88">
        <v>142.12700000000001</v>
      </c>
      <c r="H56" s="88">
        <v>140.24</v>
      </c>
      <c r="I56" s="88">
        <v>135.68600000000001</v>
      </c>
      <c r="J56" s="88">
        <v>142.87100000000001</v>
      </c>
      <c r="K56" s="16">
        <v>148.52799999999999</v>
      </c>
      <c r="L56" s="88">
        <v>146.22800000000001</v>
      </c>
      <c r="M56" s="88">
        <v>149.25</v>
      </c>
      <c r="N56" s="127">
        <f t="shared" si="25"/>
        <v>166.18424999999999</v>
      </c>
    </row>
    <row r="57" spans="1:32" ht="15" x14ac:dyDescent="0.25">
      <c r="A57" s="101">
        <v>2020</v>
      </c>
      <c r="B57" s="88">
        <v>193.108</v>
      </c>
      <c r="C57" s="88">
        <v>217.60900000000001</v>
      </c>
      <c r="D57" s="88">
        <v>236.37</v>
      </c>
      <c r="E57" s="88">
        <v>195.73699999999999</v>
      </c>
      <c r="F57" s="88">
        <v>167.19399999999999</v>
      </c>
      <c r="G57" s="88">
        <v>137.624</v>
      </c>
      <c r="H57" s="88">
        <v>146.614</v>
      </c>
      <c r="I57" s="88">
        <v>142.012</v>
      </c>
      <c r="J57" s="88">
        <v>155.57900000000001</v>
      </c>
      <c r="K57" s="88">
        <v>161.07499999999999</v>
      </c>
      <c r="L57" s="88">
        <v>144.44399999999999</v>
      </c>
      <c r="M57" s="88">
        <v>172.25</v>
      </c>
      <c r="N57" s="127">
        <f t="shared" si="25"/>
        <v>172.46799999999999</v>
      </c>
    </row>
    <row r="58" spans="1:32" ht="15" x14ac:dyDescent="0.25">
      <c r="A58" s="101">
        <v>2021</v>
      </c>
      <c r="B58" s="88">
        <v>202.39500000000001</v>
      </c>
      <c r="C58" s="88">
        <v>218.33</v>
      </c>
      <c r="D58" s="88">
        <v>212.00299999999999</v>
      </c>
      <c r="E58" s="88">
        <v>179.72399999999999</v>
      </c>
      <c r="F58" s="88">
        <v>157.14699999999999</v>
      </c>
      <c r="G58" s="88">
        <v>146.42099999999999</v>
      </c>
      <c r="H58" s="88">
        <v>147.50299999999999</v>
      </c>
      <c r="I58" s="88">
        <v>144.76900000000001</v>
      </c>
      <c r="J58" s="88">
        <v>153.46899999999999</v>
      </c>
      <c r="K58" s="88">
        <v>138.72300000000001</v>
      </c>
      <c r="L58" s="88">
        <v>128.00899999999999</v>
      </c>
      <c r="M58" s="88">
        <v>175.48</v>
      </c>
      <c r="N58" s="127">
        <f t="shared" si="25"/>
        <v>166.99775</v>
      </c>
    </row>
    <row r="59" spans="1:32" ht="15" x14ac:dyDescent="0.25">
      <c r="A59" s="101">
        <v>2022</v>
      </c>
      <c r="B59" s="88">
        <v>206.95699999999999</v>
      </c>
      <c r="C59" s="88">
        <v>216.262</v>
      </c>
      <c r="D59" s="88">
        <v>201.76499999999999</v>
      </c>
      <c r="E59" s="88">
        <v>183.16900000000001</v>
      </c>
      <c r="F59" s="88">
        <v>159.05000000000001</v>
      </c>
      <c r="G59" s="88">
        <v>160.27699999999999</v>
      </c>
      <c r="H59" s="88">
        <v>137.762</v>
      </c>
      <c r="I59" s="88">
        <v>140.798</v>
      </c>
      <c r="J59" s="88">
        <v>158.036</v>
      </c>
      <c r="K59" s="88">
        <v>150.71</v>
      </c>
      <c r="L59" s="88">
        <v>131.06200000000001</v>
      </c>
      <c r="M59" s="88">
        <v>191.00700000000001</v>
      </c>
      <c r="N59" s="127">
        <f t="shared" si="25"/>
        <v>169.73791666666668</v>
      </c>
    </row>
    <row r="60" spans="1:32" ht="15" x14ac:dyDescent="0.25">
      <c r="A60" s="101">
        <v>2023</v>
      </c>
      <c r="B60" s="88">
        <v>194.41399999999999</v>
      </c>
      <c r="C60" s="88">
        <v>215.67500000000001</v>
      </c>
      <c r="D60" s="88">
        <v>209.11799999999999</v>
      </c>
      <c r="E60" s="88">
        <v>258.39999999999998</v>
      </c>
      <c r="F60" s="88">
        <v>193.107</v>
      </c>
      <c r="G60" s="88">
        <v>158.33699999999999</v>
      </c>
      <c r="H60" s="88">
        <v>138.852</v>
      </c>
      <c r="I60" s="88">
        <v>156.03200000000001</v>
      </c>
      <c r="J60" s="88">
        <v>153.29599999999999</v>
      </c>
      <c r="K60" s="88">
        <v>160.24299999999999</v>
      </c>
      <c r="L60" s="88">
        <v>130.267</v>
      </c>
      <c r="M60" s="88">
        <v>170.07599999999999</v>
      </c>
      <c r="N60" s="127">
        <f t="shared" si="25"/>
        <v>178.15141666666668</v>
      </c>
    </row>
    <row r="61" spans="1:32" ht="15" x14ac:dyDescent="0.25">
      <c r="A61" s="101">
        <v>2024</v>
      </c>
      <c r="B61" s="88">
        <v>178.69200000000001</v>
      </c>
      <c r="C61" s="88">
        <v>203.44499999999999</v>
      </c>
      <c r="D61" s="88">
        <v>206.76400000000001</v>
      </c>
      <c r="E61" s="88"/>
      <c r="F61" s="88"/>
      <c r="G61" s="88"/>
      <c r="H61" s="88"/>
      <c r="I61" s="88"/>
      <c r="J61" s="88"/>
      <c r="K61" s="88"/>
      <c r="L61" s="88"/>
      <c r="M61" s="88"/>
      <c r="N61" s="127"/>
    </row>
    <row r="62" spans="1:32" ht="15" x14ac:dyDescent="0.25">
      <c r="A62" s="101">
        <v>2025</v>
      </c>
      <c r="B62" s="88"/>
      <c r="C62" s="88"/>
      <c r="D62" s="88"/>
      <c r="E62" s="88"/>
      <c r="F62" s="88"/>
      <c r="G62" s="88"/>
      <c r="H62" s="88"/>
      <c r="I62" s="88"/>
      <c r="J62" s="88"/>
      <c r="K62" s="88"/>
      <c r="L62" s="88"/>
      <c r="M62" s="88"/>
      <c r="N62" s="127"/>
    </row>
    <row r="63" spans="1:32" ht="15" x14ac:dyDescent="0.25">
      <c r="A63" s="7"/>
      <c r="B63" s="86"/>
      <c r="C63" s="86"/>
      <c r="D63" s="86"/>
      <c r="E63" s="86"/>
      <c r="F63" s="86"/>
      <c r="G63" s="86"/>
      <c r="H63" s="86"/>
      <c r="I63" s="86"/>
      <c r="J63" s="86"/>
      <c r="K63" s="86"/>
      <c r="L63" s="86"/>
      <c r="M63" s="86"/>
      <c r="N63" s="128"/>
    </row>
    <row r="64" spans="1:32" ht="15" x14ac:dyDescent="0.25">
      <c r="A64" s="104" t="s">
        <v>18</v>
      </c>
      <c r="B64" s="105">
        <f t="shared" ref="B64:N64" si="26">AVERAGE(B52:B62)</f>
        <v>195.58022222222223</v>
      </c>
      <c r="C64" s="105">
        <f t="shared" si="26"/>
        <v>212.16999999999996</v>
      </c>
      <c r="D64" s="105">
        <f t="shared" si="26"/>
        <v>215.60133333333337</v>
      </c>
      <c r="E64" s="105">
        <f t="shared" si="26"/>
        <v>203.98124999999999</v>
      </c>
      <c r="F64" s="105">
        <f t="shared" si="26"/>
        <v>164.61577777777777</v>
      </c>
      <c r="G64" s="105">
        <f t="shared" si="26"/>
        <v>148.65733333333336</v>
      </c>
      <c r="H64" s="105">
        <f t="shared" si="26"/>
        <v>138.41677777777778</v>
      </c>
      <c r="I64" s="105">
        <f t="shared" si="26"/>
        <v>145.44855555555557</v>
      </c>
      <c r="J64" s="105">
        <f t="shared" si="26"/>
        <v>148.75566666666668</v>
      </c>
      <c r="K64" s="105">
        <f t="shared" si="26"/>
        <v>149.99322222222222</v>
      </c>
      <c r="L64" s="105">
        <f t="shared" si="26"/>
        <v>134.76166666666668</v>
      </c>
      <c r="M64" s="105">
        <f t="shared" si="26"/>
        <v>170.98422222222223</v>
      </c>
      <c r="N64" s="127">
        <f t="shared" si="26"/>
        <v>167.71626851851852</v>
      </c>
    </row>
    <row r="65" spans="1:14" ht="15" x14ac:dyDescent="0.25">
      <c r="A65" s="104" t="s">
        <v>19</v>
      </c>
      <c r="B65" s="105">
        <f t="shared" ref="B65:N65" si="27">STDEV(B52:B62)</f>
        <v>17.196892501101601</v>
      </c>
      <c r="C65" s="105">
        <f t="shared" si="27"/>
        <v>6.2061646368751804</v>
      </c>
      <c r="D65" s="105">
        <f t="shared" si="27"/>
        <v>13.520903085593069</v>
      </c>
      <c r="E65" s="105">
        <f t="shared" si="27"/>
        <v>24.290392261433105</v>
      </c>
      <c r="F65" s="105">
        <f t="shared" si="27"/>
        <v>12.159344192613531</v>
      </c>
      <c r="G65" s="105">
        <f t="shared" si="27"/>
        <v>16.487732409279232</v>
      </c>
      <c r="H65" s="105">
        <f t="shared" si="27"/>
        <v>10.754932702924945</v>
      </c>
      <c r="I65" s="105">
        <f t="shared" si="27"/>
        <v>6.8294885443770834</v>
      </c>
      <c r="J65" s="105">
        <f t="shared" si="27"/>
        <v>8.7291950230247473</v>
      </c>
      <c r="K65" s="105">
        <f t="shared" si="27"/>
        <v>7.3562292782677998</v>
      </c>
      <c r="L65" s="105">
        <f t="shared" si="27"/>
        <v>10.355697308728177</v>
      </c>
      <c r="M65" s="105">
        <f t="shared" si="27"/>
        <v>14.029489520094605</v>
      </c>
      <c r="N65" s="127">
        <f t="shared" si="27"/>
        <v>5.3968336218541424</v>
      </c>
    </row>
    <row r="66" spans="1:14" ht="15" x14ac:dyDescent="0.25">
      <c r="A66" s="104" t="s">
        <v>20</v>
      </c>
      <c r="B66" s="105">
        <f t="shared" ref="B66:N66" si="28">B65/B64*100</f>
        <v>8.7927563971995806</v>
      </c>
      <c r="C66" s="105">
        <f t="shared" si="28"/>
        <v>2.925090557984249</v>
      </c>
      <c r="D66" s="105">
        <f t="shared" si="28"/>
        <v>6.2712520727730814</v>
      </c>
      <c r="E66" s="105">
        <f t="shared" si="28"/>
        <v>11.908149529151874</v>
      </c>
      <c r="F66" s="105">
        <f t="shared" si="28"/>
        <v>7.3864998584935018</v>
      </c>
      <c r="G66" s="105">
        <f t="shared" si="28"/>
        <v>11.091099268079093</v>
      </c>
      <c r="H66" s="105">
        <f t="shared" si="28"/>
        <v>7.7699632050325071</v>
      </c>
      <c r="I66" s="105">
        <f t="shared" si="28"/>
        <v>4.6954667361880329</v>
      </c>
      <c r="J66" s="105">
        <f t="shared" si="28"/>
        <v>5.8681428537342528</v>
      </c>
      <c r="K66" s="105">
        <f t="shared" si="28"/>
        <v>4.9043744572466021</v>
      </c>
      <c r="L66" s="105">
        <f t="shared" si="28"/>
        <v>7.6844532758288144</v>
      </c>
      <c r="M66" s="105">
        <f t="shared" si="28"/>
        <v>8.2051369054748022</v>
      </c>
      <c r="N66" s="127">
        <f t="shared" si="28"/>
        <v>3.2178354965357738</v>
      </c>
    </row>
    <row r="67" spans="1:14" ht="15" x14ac:dyDescent="0.25">
      <c r="A67" s="104" t="s">
        <v>21</v>
      </c>
      <c r="B67" s="105">
        <f t="shared" ref="B67:N67" si="29">MIN(B52:B62)</f>
        <v>160.35</v>
      </c>
      <c r="C67" s="105">
        <f t="shared" si="29"/>
        <v>203.44</v>
      </c>
      <c r="D67" s="105">
        <f t="shared" si="29"/>
        <v>201.76499999999999</v>
      </c>
      <c r="E67" s="105">
        <f t="shared" si="29"/>
        <v>179.72399999999999</v>
      </c>
      <c r="F67" s="105">
        <f t="shared" si="29"/>
        <v>153.33000000000001</v>
      </c>
      <c r="G67" s="105">
        <f t="shared" si="29"/>
        <v>120.31</v>
      </c>
      <c r="H67" s="105">
        <f t="shared" si="29"/>
        <v>121.02</v>
      </c>
      <c r="I67" s="105">
        <f t="shared" si="29"/>
        <v>135.68600000000001</v>
      </c>
      <c r="J67" s="105">
        <f t="shared" si="29"/>
        <v>135.36000000000001</v>
      </c>
      <c r="K67" s="105">
        <f t="shared" si="29"/>
        <v>138.72300000000001</v>
      </c>
      <c r="L67" s="105">
        <f t="shared" si="29"/>
        <v>122.51</v>
      </c>
      <c r="M67" s="105">
        <f t="shared" si="29"/>
        <v>149.25</v>
      </c>
      <c r="N67" s="127">
        <f t="shared" si="29"/>
        <v>161.38625000000002</v>
      </c>
    </row>
    <row r="68" spans="1:14" ht="15" x14ac:dyDescent="0.25">
      <c r="A68" s="104" t="s">
        <v>22</v>
      </c>
      <c r="B68" s="105">
        <f t="shared" ref="B68:N68" si="30">MAX(B52:B62)</f>
        <v>218.08</v>
      </c>
      <c r="C68" s="105">
        <f t="shared" si="30"/>
        <v>218.33</v>
      </c>
      <c r="D68" s="105">
        <f t="shared" si="30"/>
        <v>239.93</v>
      </c>
      <c r="E68" s="105">
        <f t="shared" si="30"/>
        <v>258.39999999999998</v>
      </c>
      <c r="F68" s="105">
        <f t="shared" si="30"/>
        <v>193.107</v>
      </c>
      <c r="G68" s="105">
        <f t="shared" si="30"/>
        <v>179.46</v>
      </c>
      <c r="H68" s="105">
        <f t="shared" si="30"/>
        <v>153.47</v>
      </c>
      <c r="I68" s="105">
        <f t="shared" si="30"/>
        <v>156.03200000000001</v>
      </c>
      <c r="J68" s="105">
        <f t="shared" si="30"/>
        <v>158.036</v>
      </c>
      <c r="K68" s="105">
        <f t="shared" si="30"/>
        <v>161.07499999999999</v>
      </c>
      <c r="L68" s="105">
        <f t="shared" si="30"/>
        <v>152.72</v>
      </c>
      <c r="M68" s="105">
        <f t="shared" si="30"/>
        <v>191.00700000000001</v>
      </c>
      <c r="N68" s="127">
        <f t="shared" si="30"/>
        <v>178.15141666666668</v>
      </c>
    </row>
    <row r="69" spans="1:14" ht="15" x14ac:dyDescent="0.25">
      <c r="A69" s="104" t="s">
        <v>23</v>
      </c>
      <c r="B69" s="105">
        <f t="shared" ref="B69:N69" si="31">QUARTILE(B52:B62,1)</f>
        <v>193.108</v>
      </c>
      <c r="C69" s="105">
        <f t="shared" si="31"/>
        <v>205.91900000000001</v>
      </c>
      <c r="D69" s="105">
        <f t="shared" si="31"/>
        <v>206.76400000000001</v>
      </c>
      <c r="E69" s="105">
        <f t="shared" si="31"/>
        <v>192.595</v>
      </c>
      <c r="F69" s="105">
        <f t="shared" si="31"/>
        <v>157.14699999999999</v>
      </c>
      <c r="G69" s="105">
        <f t="shared" si="31"/>
        <v>142.12700000000001</v>
      </c>
      <c r="H69" s="105">
        <f t="shared" si="31"/>
        <v>137.41</v>
      </c>
      <c r="I69" s="105">
        <f t="shared" si="31"/>
        <v>142.012</v>
      </c>
      <c r="J69" s="105">
        <f t="shared" si="31"/>
        <v>142.87100000000001</v>
      </c>
      <c r="K69" s="105">
        <f t="shared" si="31"/>
        <v>146.85</v>
      </c>
      <c r="L69" s="105">
        <f t="shared" si="31"/>
        <v>128.00899999999999</v>
      </c>
      <c r="M69" s="105">
        <f t="shared" si="31"/>
        <v>163.74</v>
      </c>
      <c r="N69" s="127">
        <f t="shared" si="31"/>
        <v>163.94333333333336</v>
      </c>
    </row>
    <row r="70" spans="1:14" ht="15" x14ac:dyDescent="0.25">
      <c r="A70" s="104" t="s">
        <v>24</v>
      </c>
      <c r="B70" s="105">
        <f t="shared" ref="B70:N70" si="32">QUARTILE(B52:B62,2)</f>
        <v>198.846</v>
      </c>
      <c r="C70" s="105">
        <f t="shared" si="32"/>
        <v>215.67500000000001</v>
      </c>
      <c r="D70" s="105">
        <f t="shared" si="32"/>
        <v>211.89</v>
      </c>
      <c r="E70" s="105">
        <f t="shared" si="32"/>
        <v>199.91500000000002</v>
      </c>
      <c r="F70" s="105">
        <f t="shared" si="32"/>
        <v>160.41</v>
      </c>
      <c r="G70" s="105">
        <f t="shared" si="32"/>
        <v>146.42099999999999</v>
      </c>
      <c r="H70" s="105">
        <f t="shared" si="32"/>
        <v>138.852</v>
      </c>
      <c r="I70" s="105">
        <f t="shared" si="32"/>
        <v>142.38</v>
      </c>
      <c r="J70" s="105">
        <f t="shared" si="32"/>
        <v>153.29599999999999</v>
      </c>
      <c r="K70" s="105">
        <f t="shared" si="32"/>
        <v>148.52799999999999</v>
      </c>
      <c r="L70" s="105">
        <f t="shared" si="32"/>
        <v>131.01</v>
      </c>
      <c r="M70" s="105">
        <f t="shared" si="32"/>
        <v>172.25</v>
      </c>
      <c r="N70" s="127">
        <f t="shared" si="32"/>
        <v>166.99775</v>
      </c>
    </row>
    <row r="71" spans="1:14" ht="15" x14ac:dyDescent="0.25">
      <c r="A71" s="104" t="s">
        <v>25</v>
      </c>
      <c r="B71" s="105">
        <f t="shared" ref="B71:N71" si="33">QUARTILE(B52:B62,3)</f>
        <v>206.95699999999999</v>
      </c>
      <c r="C71" s="105">
        <f t="shared" si="33"/>
        <v>216.66</v>
      </c>
      <c r="D71" s="105">
        <f t="shared" si="33"/>
        <v>216.93199999999999</v>
      </c>
      <c r="E71" s="105">
        <f t="shared" si="33"/>
        <v>206.01749999999998</v>
      </c>
      <c r="F71" s="105">
        <f t="shared" si="33"/>
        <v>167.19399999999999</v>
      </c>
      <c r="G71" s="105">
        <f t="shared" si="33"/>
        <v>158.33699999999999</v>
      </c>
      <c r="H71" s="105">
        <f t="shared" si="33"/>
        <v>146.614</v>
      </c>
      <c r="I71" s="105">
        <f t="shared" si="33"/>
        <v>150.29</v>
      </c>
      <c r="J71" s="105">
        <f t="shared" si="33"/>
        <v>155.57900000000001</v>
      </c>
      <c r="K71" s="105">
        <f t="shared" si="33"/>
        <v>152.77000000000001</v>
      </c>
      <c r="L71" s="105">
        <f t="shared" si="33"/>
        <v>144.44399999999999</v>
      </c>
      <c r="M71" s="105">
        <f t="shared" si="33"/>
        <v>177.67</v>
      </c>
      <c r="N71" s="127">
        <f t="shared" si="33"/>
        <v>169.73791666666668</v>
      </c>
    </row>
    <row r="75" spans="1:14" ht="18.75" x14ac:dyDescent="0.3">
      <c r="A75" s="24" t="s">
        <v>113</v>
      </c>
      <c r="G75" s="78" t="s">
        <v>127</v>
      </c>
    </row>
    <row r="76" spans="1:14" ht="15.75" x14ac:dyDescent="0.25">
      <c r="A76" s="4" t="s">
        <v>15</v>
      </c>
      <c r="B76" s="69" t="s">
        <v>2</v>
      </c>
      <c r="C76" s="69" t="s">
        <v>3</v>
      </c>
      <c r="D76" s="69" t="s">
        <v>4</v>
      </c>
      <c r="E76" s="69" t="s">
        <v>5</v>
      </c>
      <c r="F76" s="69" t="s">
        <v>6</v>
      </c>
      <c r="G76" s="69" t="s">
        <v>16</v>
      </c>
      <c r="H76" s="69" t="s">
        <v>17</v>
      </c>
      <c r="I76" s="69" t="s">
        <v>7</v>
      </c>
      <c r="J76" s="69" t="s">
        <v>8</v>
      </c>
      <c r="K76" s="69" t="s">
        <v>9</v>
      </c>
      <c r="L76" s="69" t="s">
        <v>10</v>
      </c>
      <c r="M76" s="69" t="s">
        <v>11</v>
      </c>
      <c r="N76" s="125" t="s">
        <v>1</v>
      </c>
    </row>
    <row r="77" spans="1:14" ht="15" x14ac:dyDescent="0.25">
      <c r="A77" s="101">
        <v>2015</v>
      </c>
      <c r="B77" s="86"/>
      <c r="C77" s="86"/>
      <c r="D77" s="89"/>
      <c r="E77" s="86"/>
      <c r="F77" s="88">
        <v>-38.57</v>
      </c>
      <c r="G77" s="88">
        <v>-44.99</v>
      </c>
      <c r="H77" s="88">
        <v>-32.090000000000003</v>
      </c>
      <c r="I77" s="88">
        <v>-30.58</v>
      </c>
      <c r="J77" s="88">
        <v>-28.8</v>
      </c>
      <c r="K77" s="88">
        <v>-34.31</v>
      </c>
      <c r="L77" s="88">
        <v>-36.26</v>
      </c>
      <c r="M77" s="88">
        <v>-48.04</v>
      </c>
      <c r="N77" s="127">
        <f t="shared" ref="N77:N85" si="34">AVERAGE(B77:M77)</f>
        <v>-36.705000000000005</v>
      </c>
    </row>
    <row r="78" spans="1:14" ht="15" x14ac:dyDescent="0.25">
      <c r="A78" s="101">
        <v>2016</v>
      </c>
      <c r="B78" s="88">
        <v>-71</v>
      </c>
      <c r="C78" s="88">
        <v>-65.45</v>
      </c>
      <c r="D78" s="88">
        <v>-73.36</v>
      </c>
      <c r="E78" s="88">
        <v>-61.77</v>
      </c>
      <c r="F78" s="88">
        <v>-33.479999999999997</v>
      </c>
      <c r="G78" s="88">
        <v>-36</v>
      </c>
      <c r="H78" s="88">
        <v>-26.59</v>
      </c>
      <c r="I78" s="88">
        <v>-28.42</v>
      </c>
      <c r="J78" s="88">
        <v>-29.85</v>
      </c>
      <c r="K78" s="88">
        <v>-31.02</v>
      </c>
      <c r="L78" s="88">
        <v>-20.48</v>
      </c>
      <c r="M78" s="88">
        <v>-40.26</v>
      </c>
      <c r="N78" s="127">
        <f t="shared" si="34"/>
        <v>-43.140000000000008</v>
      </c>
    </row>
    <row r="79" spans="1:14" ht="15" x14ac:dyDescent="0.25">
      <c r="A79" s="101">
        <v>2017</v>
      </c>
      <c r="B79" s="88">
        <v>-72.64</v>
      </c>
      <c r="C79" s="88">
        <v>-68.59</v>
      </c>
      <c r="D79" s="88">
        <v>-82.91</v>
      </c>
      <c r="E79" s="88">
        <v>-60.98</v>
      </c>
      <c r="F79" s="88">
        <v>-32.82</v>
      </c>
      <c r="G79" s="88">
        <v>-33.82</v>
      </c>
      <c r="H79" s="88">
        <v>-25.45</v>
      </c>
      <c r="I79" s="88">
        <v>-32.53</v>
      </c>
      <c r="J79" s="88">
        <v>-34.06</v>
      </c>
      <c r="K79" s="88">
        <v>-33.61</v>
      </c>
      <c r="L79" s="88">
        <v>-24.1</v>
      </c>
      <c r="M79" s="88">
        <v>-39.03</v>
      </c>
      <c r="N79" s="127">
        <f t="shared" si="34"/>
        <v>-45.045000000000009</v>
      </c>
    </row>
    <row r="80" spans="1:14" ht="15" x14ac:dyDescent="0.25">
      <c r="A80" s="101">
        <v>2018</v>
      </c>
      <c r="B80" s="88">
        <v>-39.61</v>
      </c>
      <c r="C80" s="88">
        <v>-71.36</v>
      </c>
      <c r="D80" s="88">
        <v>-59.2</v>
      </c>
      <c r="E80" s="88">
        <v>-51.84</v>
      </c>
      <c r="F80" s="88">
        <v>-35.58</v>
      </c>
      <c r="G80" s="88">
        <v>-25.87</v>
      </c>
      <c r="H80" s="88">
        <v>-28.82</v>
      </c>
      <c r="I80" s="88">
        <v>-29.95</v>
      </c>
      <c r="J80" s="88">
        <v>-30.23</v>
      </c>
      <c r="K80" s="88">
        <v>-34.65</v>
      </c>
      <c r="L80" s="88">
        <v>-31.783999999999999</v>
      </c>
      <c r="M80" s="88">
        <v>-56.808999999999997</v>
      </c>
      <c r="N80" s="127">
        <f t="shared" si="34"/>
        <v>-41.308583333333331</v>
      </c>
    </row>
    <row r="81" spans="1:41" ht="15" x14ac:dyDescent="0.25">
      <c r="A81" s="101">
        <v>2019</v>
      </c>
      <c r="B81" s="88">
        <v>-62.026000000000003</v>
      </c>
      <c r="C81" s="88">
        <v>-67.352999999999994</v>
      </c>
      <c r="D81" s="88">
        <v>-69.680000000000007</v>
      </c>
      <c r="E81" s="88">
        <v>-61.85</v>
      </c>
      <c r="F81" s="88">
        <v>-36.866999999999997</v>
      </c>
      <c r="G81" s="88">
        <v>-33.162999999999997</v>
      </c>
      <c r="H81" s="88">
        <v>-28.777000000000001</v>
      </c>
      <c r="I81" s="88">
        <v>-30.297000000000001</v>
      </c>
      <c r="J81" s="88">
        <v>-24.402000000000001</v>
      </c>
      <c r="K81" s="88">
        <v>-32.262999999999998</v>
      </c>
      <c r="L81" s="88">
        <v>-30.82</v>
      </c>
      <c r="M81" s="88">
        <v>-31.619</v>
      </c>
      <c r="N81" s="127">
        <f t="shared" si="34"/>
        <v>-42.426416666666661</v>
      </c>
    </row>
    <row r="82" spans="1:41" ht="15" x14ac:dyDescent="0.25">
      <c r="A82" s="101">
        <v>2020</v>
      </c>
      <c r="B82" s="88">
        <v>-48.936999999999998</v>
      </c>
      <c r="C82" s="88">
        <v>-58.953000000000003</v>
      </c>
      <c r="D82" s="88">
        <v>-73.665999999999997</v>
      </c>
      <c r="E82" s="88">
        <v>-49.072000000000003</v>
      </c>
      <c r="F82" s="88">
        <v>-34.906999999999996</v>
      </c>
      <c r="G82" s="88">
        <v>-28.605</v>
      </c>
      <c r="H82" s="88">
        <v>-31.459</v>
      </c>
      <c r="I82" s="88">
        <v>-30.071999999999999</v>
      </c>
      <c r="J82" s="88">
        <v>-35.607999999999997</v>
      </c>
      <c r="K82" s="88">
        <v>-33.1</v>
      </c>
      <c r="L82" s="88">
        <v>-29.33</v>
      </c>
      <c r="M82" s="88">
        <v>-38.5</v>
      </c>
      <c r="N82" s="127">
        <f t="shared" si="34"/>
        <v>-41.017416666666669</v>
      </c>
    </row>
    <row r="83" spans="1:41" ht="15" x14ac:dyDescent="0.25">
      <c r="A83" s="101">
        <v>2021</v>
      </c>
      <c r="B83" s="88">
        <v>-56.749000000000002</v>
      </c>
      <c r="C83" s="88">
        <v>-62.762</v>
      </c>
      <c r="D83" s="88">
        <v>-62.070999999999998</v>
      </c>
      <c r="E83" s="88">
        <v>-40.118000000000002</v>
      </c>
      <c r="F83" s="88">
        <v>-32.109000000000002</v>
      </c>
      <c r="G83" s="88">
        <v>-31.007999999999999</v>
      </c>
      <c r="H83" s="88">
        <v>-31.390999999999998</v>
      </c>
      <c r="I83" s="88">
        <v>-29.472000000000001</v>
      </c>
      <c r="J83" s="88">
        <v>-30.562000000000001</v>
      </c>
      <c r="K83" s="88">
        <v>-31.218</v>
      </c>
      <c r="L83" s="88">
        <v>-22.477</v>
      </c>
      <c r="M83" s="88">
        <v>-41.246000000000002</v>
      </c>
      <c r="N83" s="127">
        <f t="shared" si="34"/>
        <v>-39.265250000000002</v>
      </c>
    </row>
    <row r="84" spans="1:41" ht="15" x14ac:dyDescent="0.25">
      <c r="A84" s="101">
        <v>2022</v>
      </c>
      <c r="B84" s="88">
        <v>-54.843000000000004</v>
      </c>
      <c r="C84" s="88">
        <v>-62.183</v>
      </c>
      <c r="D84" s="88">
        <v>-49.755000000000003</v>
      </c>
      <c r="E84" s="88">
        <v>-36.933</v>
      </c>
      <c r="F84" s="88">
        <v>-26.824999999999999</v>
      </c>
      <c r="G84" s="88">
        <v>-30.632000000000001</v>
      </c>
      <c r="H84" s="88">
        <v>-25.303000000000001</v>
      </c>
      <c r="I84" s="88">
        <v>-27.553000000000001</v>
      </c>
      <c r="J84" s="88">
        <v>-31.465</v>
      </c>
      <c r="K84" s="88">
        <v>-30.183</v>
      </c>
      <c r="L84" s="88">
        <v>-25.355</v>
      </c>
      <c r="M84" s="88">
        <v>-52.906999999999996</v>
      </c>
      <c r="N84" s="127">
        <f t="shared" si="34"/>
        <v>-37.828083333333332</v>
      </c>
    </row>
    <row r="85" spans="1:41" ht="15" x14ac:dyDescent="0.25">
      <c r="A85" s="101">
        <v>2023</v>
      </c>
      <c r="B85" s="88">
        <v>-51.896999999999998</v>
      </c>
      <c r="C85" s="88">
        <v>-65.230999999999995</v>
      </c>
      <c r="D85" s="88">
        <v>-63.741999999999997</v>
      </c>
      <c r="E85" s="88">
        <v>-79.015000000000001</v>
      </c>
      <c r="F85" s="88">
        <v>-44.497999999999998</v>
      </c>
      <c r="G85" s="88">
        <v>-32.134999999999998</v>
      </c>
      <c r="H85" s="88">
        <v>-26.373999999999999</v>
      </c>
      <c r="I85" s="88">
        <v>-28.423999999999999</v>
      </c>
      <c r="J85" s="88">
        <v>-28.925999999999998</v>
      </c>
      <c r="K85" s="88">
        <v>-32.994999999999997</v>
      </c>
      <c r="L85" s="88">
        <v>-25.617000000000001</v>
      </c>
      <c r="M85" s="88">
        <v>-41.738999999999997</v>
      </c>
      <c r="N85" s="127">
        <f t="shared" si="34"/>
        <v>-43.382749999999994</v>
      </c>
    </row>
    <row r="86" spans="1:41" ht="15" x14ac:dyDescent="0.25">
      <c r="A86" s="101">
        <v>2024</v>
      </c>
      <c r="B86" s="88">
        <v>-50.491999999999997</v>
      </c>
      <c r="C86" s="88">
        <v>-52.322000000000003</v>
      </c>
      <c r="D86" s="88">
        <v>-54.566000000000003</v>
      </c>
      <c r="E86" s="88"/>
      <c r="F86" s="88"/>
      <c r="G86" s="88"/>
      <c r="H86" s="88"/>
      <c r="I86" s="88"/>
      <c r="J86" s="88"/>
      <c r="K86" s="88"/>
      <c r="L86" s="88"/>
      <c r="M86" s="88"/>
      <c r="N86" s="127"/>
    </row>
    <row r="87" spans="1:41" ht="15" x14ac:dyDescent="0.25">
      <c r="A87" s="101">
        <v>2025</v>
      </c>
      <c r="B87" s="88"/>
      <c r="C87" s="88"/>
      <c r="D87" s="88"/>
      <c r="E87" s="88"/>
      <c r="F87" s="88"/>
      <c r="G87" s="88"/>
      <c r="H87" s="88"/>
      <c r="I87" s="88"/>
      <c r="J87" s="88"/>
      <c r="K87" s="88"/>
      <c r="L87" s="88"/>
      <c r="M87" s="88"/>
      <c r="N87" s="127"/>
    </row>
    <row r="88" spans="1:41" ht="15" x14ac:dyDescent="0.25">
      <c r="A88" s="7"/>
      <c r="B88" s="86"/>
      <c r="C88" s="86"/>
      <c r="D88" s="86"/>
      <c r="E88" s="86"/>
      <c r="F88" s="86"/>
      <c r="G88" s="86"/>
      <c r="H88" s="86"/>
      <c r="I88" s="86"/>
      <c r="J88" s="86"/>
      <c r="K88" s="86"/>
      <c r="L88" s="86"/>
      <c r="M88" s="86"/>
      <c r="N88" s="128"/>
    </row>
    <row r="89" spans="1:41" ht="15" x14ac:dyDescent="0.25">
      <c r="A89" s="104" t="s">
        <v>18</v>
      </c>
      <c r="B89" s="105">
        <f t="shared" ref="B89:N89" si="35">AVERAGE(B77:B87)</f>
        <v>-56.466000000000008</v>
      </c>
      <c r="C89" s="105">
        <f t="shared" si="35"/>
        <v>-63.800444444444452</v>
      </c>
      <c r="D89" s="105">
        <f t="shared" si="35"/>
        <v>-65.438888888888883</v>
      </c>
      <c r="E89" s="105">
        <f t="shared" si="35"/>
        <v>-55.197249999999997</v>
      </c>
      <c r="F89" s="105">
        <f t="shared" si="35"/>
        <v>-35.07288888888889</v>
      </c>
      <c r="G89" s="105">
        <f t="shared" si="35"/>
        <v>-32.913666666666671</v>
      </c>
      <c r="H89" s="105">
        <f t="shared" si="35"/>
        <v>-28.472666666666669</v>
      </c>
      <c r="I89" s="105">
        <f t="shared" si="35"/>
        <v>-29.699777777777779</v>
      </c>
      <c r="J89" s="105">
        <f t="shared" si="35"/>
        <v>-30.433666666666667</v>
      </c>
      <c r="K89" s="105">
        <f t="shared" si="35"/>
        <v>-32.594333333333331</v>
      </c>
      <c r="L89" s="105">
        <f t="shared" si="35"/>
        <v>-27.358111111111111</v>
      </c>
      <c r="M89" s="105">
        <f t="shared" si="35"/>
        <v>-43.349999999999994</v>
      </c>
      <c r="N89" s="127">
        <f t="shared" si="35"/>
        <v>-41.124277777777777</v>
      </c>
      <c r="AC89" s="1"/>
      <c r="AD89" s="1"/>
      <c r="AE89" s="1"/>
      <c r="AF89" s="1"/>
      <c r="AG89" s="1"/>
      <c r="AH89" s="1"/>
      <c r="AI89" s="1"/>
      <c r="AJ89" s="1"/>
      <c r="AK89" s="1"/>
      <c r="AL89" s="1"/>
      <c r="AM89" s="1"/>
      <c r="AN89" s="1"/>
      <c r="AO89" s="1"/>
    </row>
    <row r="90" spans="1:41" ht="15" x14ac:dyDescent="0.25">
      <c r="A90" s="104" t="s">
        <v>19</v>
      </c>
      <c r="B90" s="105">
        <f t="shared" ref="B90:N90" si="36">STDEV(B77:B87)</f>
        <v>10.629194842508008</v>
      </c>
      <c r="C90" s="105">
        <f t="shared" si="36"/>
        <v>5.6615125432853866</v>
      </c>
      <c r="D90" s="105">
        <f t="shared" si="36"/>
        <v>10.434354501410835</v>
      </c>
      <c r="E90" s="105">
        <f t="shared" si="36"/>
        <v>13.616911551974123</v>
      </c>
      <c r="F90" s="105">
        <f t="shared" si="36"/>
        <v>4.8604415037227895</v>
      </c>
      <c r="G90" s="105">
        <f t="shared" si="36"/>
        <v>5.4068085087230253</v>
      </c>
      <c r="H90" s="105">
        <f t="shared" si="36"/>
        <v>2.6894551492820997</v>
      </c>
      <c r="I90" s="105">
        <f t="shared" si="36"/>
        <v>1.4692158433819191</v>
      </c>
      <c r="J90" s="105">
        <f t="shared" si="36"/>
        <v>3.2153773495501263</v>
      </c>
      <c r="K90" s="105">
        <f t="shared" si="36"/>
        <v>1.5376206456730477</v>
      </c>
      <c r="L90" s="105">
        <f t="shared" si="36"/>
        <v>5.0435355516850597</v>
      </c>
      <c r="M90" s="105">
        <f t="shared" si="36"/>
        <v>7.833011298344962</v>
      </c>
      <c r="N90" s="127">
        <f t="shared" si="36"/>
        <v>2.7415266570760051</v>
      </c>
      <c r="AC90" s="1"/>
      <c r="AD90" s="1"/>
      <c r="AE90" s="1"/>
      <c r="AF90" s="1"/>
      <c r="AG90" s="1"/>
      <c r="AH90" s="1"/>
      <c r="AI90" s="1"/>
      <c r="AJ90" s="1"/>
      <c r="AK90" s="1"/>
      <c r="AL90" s="1"/>
      <c r="AM90" s="1"/>
      <c r="AN90" s="1"/>
      <c r="AO90" s="1"/>
    </row>
    <row r="91" spans="1:41" ht="15" x14ac:dyDescent="0.25">
      <c r="A91" s="104" t="s">
        <v>20</v>
      </c>
      <c r="B91" s="105">
        <f t="shared" ref="B91:N91" si="37">B90/B89*100</f>
        <v>-18.824061988644505</v>
      </c>
      <c r="C91" s="105">
        <f t="shared" si="37"/>
        <v>-8.8737822950673415</v>
      </c>
      <c r="D91" s="105">
        <f t="shared" si="37"/>
        <v>-15.945188982544789</v>
      </c>
      <c r="E91" s="105">
        <f t="shared" si="37"/>
        <v>-24.669547037169647</v>
      </c>
      <c r="F91" s="105">
        <f t="shared" si="37"/>
        <v>-13.858115649157659</v>
      </c>
      <c r="G91" s="105">
        <f t="shared" si="37"/>
        <v>-16.427244534862997</v>
      </c>
      <c r="H91" s="105">
        <f t="shared" si="37"/>
        <v>-9.4457438102581399</v>
      </c>
      <c r="I91" s="105">
        <f t="shared" si="37"/>
        <v>-4.9468917053016748</v>
      </c>
      <c r="J91" s="105">
        <f t="shared" si="37"/>
        <v>-10.565198681997327</v>
      </c>
      <c r="K91" s="105">
        <f t="shared" si="37"/>
        <v>-4.717447753719096</v>
      </c>
      <c r="L91" s="105">
        <f t="shared" si="37"/>
        <v>-18.435247708445409</v>
      </c>
      <c r="M91" s="105">
        <f t="shared" si="37"/>
        <v>-18.069230215328634</v>
      </c>
      <c r="N91" s="127">
        <f t="shared" si="37"/>
        <v>-6.666443291455046</v>
      </c>
      <c r="AC91" s="1"/>
      <c r="AD91" s="1"/>
      <c r="AE91" s="1"/>
      <c r="AF91" s="1"/>
      <c r="AG91" s="1"/>
      <c r="AH91" s="1"/>
      <c r="AI91" s="1"/>
      <c r="AJ91" s="1"/>
      <c r="AK91" s="1"/>
      <c r="AL91" s="1"/>
      <c r="AM91" s="1"/>
      <c r="AN91" s="1"/>
      <c r="AO91" s="1"/>
    </row>
    <row r="92" spans="1:41" ht="15" x14ac:dyDescent="0.25">
      <c r="A92" s="104" t="s">
        <v>21</v>
      </c>
      <c r="B92" s="105">
        <f t="shared" ref="B92:N92" si="38">MIN(B77:B87)</f>
        <v>-72.64</v>
      </c>
      <c r="C92" s="105">
        <f t="shared" si="38"/>
        <v>-71.36</v>
      </c>
      <c r="D92" s="105">
        <f t="shared" si="38"/>
        <v>-82.91</v>
      </c>
      <c r="E92" s="105">
        <f t="shared" si="38"/>
        <v>-79.015000000000001</v>
      </c>
      <c r="F92" s="105">
        <f t="shared" si="38"/>
        <v>-44.497999999999998</v>
      </c>
      <c r="G92" s="105">
        <f t="shared" si="38"/>
        <v>-44.99</v>
      </c>
      <c r="H92" s="105">
        <f t="shared" si="38"/>
        <v>-32.090000000000003</v>
      </c>
      <c r="I92" s="105">
        <f t="shared" si="38"/>
        <v>-32.53</v>
      </c>
      <c r="J92" s="105">
        <f t="shared" si="38"/>
        <v>-35.607999999999997</v>
      </c>
      <c r="K92" s="105">
        <f t="shared" si="38"/>
        <v>-34.65</v>
      </c>
      <c r="L92" s="105">
        <f t="shared" si="38"/>
        <v>-36.26</v>
      </c>
      <c r="M92" s="105">
        <f t="shared" si="38"/>
        <v>-56.808999999999997</v>
      </c>
      <c r="N92" s="127">
        <f t="shared" si="38"/>
        <v>-45.045000000000009</v>
      </c>
      <c r="AC92" s="1"/>
      <c r="AD92" s="1"/>
      <c r="AE92" s="1"/>
      <c r="AF92" s="1"/>
      <c r="AG92" s="1"/>
      <c r="AH92" s="1"/>
      <c r="AI92" s="1"/>
      <c r="AJ92" s="1"/>
      <c r="AK92" s="1"/>
      <c r="AL92" s="1"/>
      <c r="AM92" s="1"/>
      <c r="AN92" s="1"/>
      <c r="AO92" s="1"/>
    </row>
    <row r="93" spans="1:41" ht="15" x14ac:dyDescent="0.25">
      <c r="A93" s="104" t="s">
        <v>22</v>
      </c>
      <c r="B93" s="105">
        <f t="shared" ref="B93:N93" si="39">MAX(B77:B87)</f>
        <v>-39.61</v>
      </c>
      <c r="C93" s="105">
        <f t="shared" si="39"/>
        <v>-52.322000000000003</v>
      </c>
      <c r="D93" s="105">
        <f t="shared" si="39"/>
        <v>-49.755000000000003</v>
      </c>
      <c r="E93" s="105">
        <f t="shared" si="39"/>
        <v>-36.933</v>
      </c>
      <c r="F93" s="105">
        <f t="shared" si="39"/>
        <v>-26.824999999999999</v>
      </c>
      <c r="G93" s="105">
        <f t="shared" si="39"/>
        <v>-25.87</v>
      </c>
      <c r="H93" s="105">
        <f t="shared" si="39"/>
        <v>-25.303000000000001</v>
      </c>
      <c r="I93" s="105">
        <f t="shared" si="39"/>
        <v>-27.553000000000001</v>
      </c>
      <c r="J93" s="105">
        <f t="shared" si="39"/>
        <v>-24.402000000000001</v>
      </c>
      <c r="K93" s="105">
        <f t="shared" si="39"/>
        <v>-30.183</v>
      </c>
      <c r="L93" s="105">
        <f t="shared" si="39"/>
        <v>-20.48</v>
      </c>
      <c r="M93" s="105">
        <f t="shared" si="39"/>
        <v>-31.619</v>
      </c>
      <c r="N93" s="127">
        <f t="shared" si="39"/>
        <v>-36.705000000000005</v>
      </c>
    </row>
    <row r="94" spans="1:41" ht="15" x14ac:dyDescent="0.25">
      <c r="A94" s="104" t="s">
        <v>23</v>
      </c>
      <c r="B94" s="105">
        <f t="shared" ref="B94:N94" si="40">QUARTILE(B77:B87,1)</f>
        <v>-62.026000000000003</v>
      </c>
      <c r="C94" s="105">
        <f t="shared" si="40"/>
        <v>-67.352999999999994</v>
      </c>
      <c r="D94" s="105">
        <f t="shared" si="40"/>
        <v>-73.36</v>
      </c>
      <c r="E94" s="105">
        <f t="shared" si="40"/>
        <v>-61.790000000000006</v>
      </c>
      <c r="F94" s="105">
        <f t="shared" si="40"/>
        <v>-36.866999999999997</v>
      </c>
      <c r="G94" s="105">
        <f t="shared" si="40"/>
        <v>-33.82</v>
      </c>
      <c r="H94" s="105">
        <f t="shared" si="40"/>
        <v>-31.390999999999998</v>
      </c>
      <c r="I94" s="105">
        <f t="shared" si="40"/>
        <v>-30.297000000000001</v>
      </c>
      <c r="J94" s="105">
        <f t="shared" si="40"/>
        <v>-31.465</v>
      </c>
      <c r="K94" s="105">
        <f t="shared" si="40"/>
        <v>-33.61</v>
      </c>
      <c r="L94" s="105">
        <f t="shared" si="40"/>
        <v>-30.82</v>
      </c>
      <c r="M94" s="105">
        <f t="shared" si="40"/>
        <v>-48.04</v>
      </c>
      <c r="N94" s="127">
        <f t="shared" si="40"/>
        <v>-43.140000000000008</v>
      </c>
    </row>
    <row r="95" spans="1:41" ht="15" x14ac:dyDescent="0.25">
      <c r="A95" s="104" t="s">
        <v>24</v>
      </c>
      <c r="B95" s="105">
        <f t="shared" ref="B95:N95" si="41">QUARTILE(B77:B87,2)</f>
        <v>-54.843000000000004</v>
      </c>
      <c r="C95" s="105">
        <f t="shared" si="41"/>
        <v>-65.230999999999995</v>
      </c>
      <c r="D95" s="105">
        <f t="shared" si="41"/>
        <v>-63.741999999999997</v>
      </c>
      <c r="E95" s="105">
        <f t="shared" si="41"/>
        <v>-56.41</v>
      </c>
      <c r="F95" s="105">
        <f t="shared" si="41"/>
        <v>-34.906999999999996</v>
      </c>
      <c r="G95" s="105">
        <f t="shared" si="41"/>
        <v>-32.134999999999998</v>
      </c>
      <c r="H95" s="105">
        <f t="shared" si="41"/>
        <v>-28.777000000000001</v>
      </c>
      <c r="I95" s="105">
        <f t="shared" si="41"/>
        <v>-29.95</v>
      </c>
      <c r="J95" s="105">
        <f t="shared" si="41"/>
        <v>-30.23</v>
      </c>
      <c r="K95" s="105">
        <f t="shared" si="41"/>
        <v>-32.994999999999997</v>
      </c>
      <c r="L95" s="105">
        <f t="shared" si="41"/>
        <v>-25.617000000000001</v>
      </c>
      <c r="M95" s="105">
        <f t="shared" si="41"/>
        <v>-41.246000000000002</v>
      </c>
      <c r="N95" s="127">
        <f t="shared" si="41"/>
        <v>-41.308583333333331</v>
      </c>
    </row>
    <row r="96" spans="1:41" ht="15" x14ac:dyDescent="0.25">
      <c r="A96" s="104" t="s">
        <v>25</v>
      </c>
      <c r="B96" s="105">
        <f t="shared" ref="B96:N96" si="42">QUARTILE(B77:B87,3)</f>
        <v>-50.491999999999997</v>
      </c>
      <c r="C96" s="105">
        <f t="shared" si="42"/>
        <v>-62.183</v>
      </c>
      <c r="D96" s="105">
        <f t="shared" si="42"/>
        <v>-59.2</v>
      </c>
      <c r="E96" s="105">
        <f t="shared" si="42"/>
        <v>-46.833500000000001</v>
      </c>
      <c r="F96" s="105">
        <f t="shared" si="42"/>
        <v>-32.82</v>
      </c>
      <c r="G96" s="105">
        <f t="shared" si="42"/>
        <v>-30.632000000000001</v>
      </c>
      <c r="H96" s="105">
        <f t="shared" si="42"/>
        <v>-26.373999999999999</v>
      </c>
      <c r="I96" s="105">
        <f t="shared" si="42"/>
        <v>-28.423999999999999</v>
      </c>
      <c r="J96" s="105">
        <f t="shared" si="42"/>
        <v>-28.925999999999998</v>
      </c>
      <c r="K96" s="105">
        <f t="shared" si="42"/>
        <v>-31.218</v>
      </c>
      <c r="L96" s="105">
        <f t="shared" si="42"/>
        <v>-24.1</v>
      </c>
      <c r="M96" s="105">
        <f t="shared" si="42"/>
        <v>-39.03</v>
      </c>
      <c r="N96" s="127">
        <f t="shared" si="42"/>
        <v>-39.265250000000002</v>
      </c>
    </row>
    <row r="100" spans="1:41" ht="18.75" x14ac:dyDescent="0.3">
      <c r="A100" s="24" t="s">
        <v>114</v>
      </c>
      <c r="G100" s="78" t="s">
        <v>128</v>
      </c>
      <c r="AC100" s="1"/>
      <c r="AD100" s="1"/>
      <c r="AE100" s="1"/>
      <c r="AF100" s="1"/>
      <c r="AG100" s="1"/>
      <c r="AH100" s="1"/>
      <c r="AI100" s="1"/>
      <c r="AJ100" s="1"/>
      <c r="AK100" s="1"/>
      <c r="AL100" s="1"/>
      <c r="AM100" s="1"/>
      <c r="AN100" s="1"/>
    </row>
    <row r="101" spans="1:41" ht="15.75" x14ac:dyDescent="0.25">
      <c r="A101" s="4" t="s">
        <v>15</v>
      </c>
      <c r="B101" s="69" t="s">
        <v>2</v>
      </c>
      <c r="C101" s="69" t="s">
        <v>3</v>
      </c>
      <c r="D101" s="69" t="s">
        <v>4</v>
      </c>
      <c r="E101" s="69" t="s">
        <v>5</v>
      </c>
      <c r="F101" s="69" t="s">
        <v>6</v>
      </c>
      <c r="G101" s="69" t="s">
        <v>16</v>
      </c>
      <c r="H101" s="69" t="s">
        <v>17</v>
      </c>
      <c r="I101" s="69" t="s">
        <v>7</v>
      </c>
      <c r="J101" s="69" t="s">
        <v>8</v>
      </c>
      <c r="K101" s="69" t="s">
        <v>9</v>
      </c>
      <c r="L101" s="69" t="s">
        <v>10</v>
      </c>
      <c r="M101" s="69" t="s">
        <v>11</v>
      </c>
      <c r="N101" s="125" t="s">
        <v>1</v>
      </c>
      <c r="AC101" s="1"/>
      <c r="AD101" s="1"/>
      <c r="AE101" s="1"/>
      <c r="AF101" s="1"/>
      <c r="AG101" s="1"/>
      <c r="AH101" s="1"/>
      <c r="AI101" s="1"/>
      <c r="AJ101" s="1"/>
      <c r="AK101" s="1"/>
      <c r="AL101" s="1"/>
      <c r="AM101" s="1"/>
      <c r="AN101" s="1"/>
    </row>
    <row r="102" spans="1:41" ht="15" x14ac:dyDescent="0.25">
      <c r="A102" s="101">
        <v>2015</v>
      </c>
      <c r="B102" s="88"/>
      <c r="C102" s="88"/>
      <c r="D102" s="88"/>
      <c r="E102" s="88"/>
      <c r="F102" s="88">
        <v>107.26</v>
      </c>
      <c r="G102" s="88">
        <v>103.58</v>
      </c>
      <c r="H102" s="88">
        <v>96.99</v>
      </c>
      <c r="I102" s="88">
        <v>99.14</v>
      </c>
      <c r="J102" s="88">
        <v>95.33</v>
      </c>
      <c r="K102" s="88">
        <v>92.91</v>
      </c>
      <c r="L102" s="88">
        <v>90.21</v>
      </c>
      <c r="M102" s="88">
        <v>96</v>
      </c>
      <c r="N102" s="127">
        <f t="shared" ref="N102:N110" si="43">AVERAGE(B102:M102)</f>
        <v>97.677499999999995</v>
      </c>
      <c r="AC102" s="1"/>
      <c r="AD102" s="1"/>
      <c r="AE102" s="1"/>
      <c r="AF102" s="1"/>
      <c r="AG102" s="1"/>
      <c r="AH102" s="1"/>
      <c r="AI102" s="1"/>
      <c r="AJ102" s="1"/>
      <c r="AK102" s="1"/>
      <c r="AL102" s="1"/>
      <c r="AM102" s="1"/>
      <c r="AN102" s="1"/>
    </row>
    <row r="103" spans="1:41" ht="15" x14ac:dyDescent="0.25">
      <c r="A103" s="101">
        <v>2016</v>
      </c>
      <c r="B103" s="88">
        <v>94.26</v>
      </c>
      <c r="C103" s="88">
        <v>98.32</v>
      </c>
      <c r="D103" s="88">
        <v>96.86</v>
      </c>
      <c r="E103" s="88">
        <v>105.24</v>
      </c>
      <c r="F103" s="88">
        <v>102.64</v>
      </c>
      <c r="G103" s="88">
        <v>91.39</v>
      </c>
      <c r="H103" s="88">
        <v>78.09</v>
      </c>
      <c r="I103" s="88">
        <v>90.16</v>
      </c>
      <c r="J103" s="88">
        <v>83.96</v>
      </c>
      <c r="K103" s="88">
        <v>87.59</v>
      </c>
      <c r="L103" s="88">
        <v>82.39</v>
      </c>
      <c r="M103" s="88">
        <v>94</v>
      </c>
      <c r="N103" s="127">
        <f t="shared" si="43"/>
        <v>92.075000000000003</v>
      </c>
      <c r="AC103" s="1"/>
      <c r="AD103" s="1"/>
      <c r="AE103" s="1"/>
      <c r="AF103" s="1"/>
      <c r="AG103" s="1"/>
      <c r="AH103" s="1"/>
      <c r="AI103" s="1"/>
      <c r="AJ103" s="1"/>
      <c r="AK103" s="1"/>
      <c r="AL103" s="1"/>
      <c r="AM103" s="1"/>
      <c r="AN103" s="1"/>
    </row>
    <row r="104" spans="1:41" ht="15" x14ac:dyDescent="0.25">
      <c r="A104" s="101">
        <v>2017</v>
      </c>
      <c r="B104" s="88">
        <v>101.53</v>
      </c>
      <c r="C104" s="88">
        <v>100.71</v>
      </c>
      <c r="D104" s="88">
        <v>106.1</v>
      </c>
      <c r="E104" s="88">
        <v>101.46</v>
      </c>
      <c r="F104" s="88">
        <v>97.99</v>
      </c>
      <c r="G104" s="88">
        <v>87.95</v>
      </c>
      <c r="H104" s="88">
        <v>75.87</v>
      </c>
      <c r="I104" s="88">
        <v>93.58</v>
      </c>
      <c r="J104" s="88">
        <v>93.65</v>
      </c>
      <c r="K104" s="88">
        <v>87.02</v>
      </c>
      <c r="L104" s="88">
        <v>81.45</v>
      </c>
      <c r="M104" s="88">
        <v>83.5</v>
      </c>
      <c r="N104" s="127">
        <f t="shared" si="43"/>
        <v>92.567499999999995</v>
      </c>
    </row>
    <row r="105" spans="1:41" ht="15" x14ac:dyDescent="0.25">
      <c r="A105" s="101">
        <v>2018</v>
      </c>
      <c r="B105" s="88">
        <v>89.89</v>
      </c>
      <c r="C105" s="88">
        <v>103.62</v>
      </c>
      <c r="D105" s="88">
        <v>109.31</v>
      </c>
      <c r="E105" s="88">
        <v>112.34</v>
      </c>
      <c r="F105" s="88">
        <v>97.87</v>
      </c>
      <c r="G105" s="88">
        <v>73.09</v>
      </c>
      <c r="H105" s="88">
        <v>83.74</v>
      </c>
      <c r="I105" s="88">
        <v>86.24</v>
      </c>
      <c r="J105" s="88">
        <v>80.39</v>
      </c>
      <c r="K105" s="88">
        <v>83.66</v>
      </c>
      <c r="L105" s="88">
        <v>70.5</v>
      </c>
      <c r="M105" s="88">
        <v>91.582999999999998</v>
      </c>
      <c r="N105" s="127">
        <f t="shared" si="43"/>
        <v>90.186083333333329</v>
      </c>
    </row>
    <row r="106" spans="1:41" ht="15" x14ac:dyDescent="0.25">
      <c r="A106" s="101">
        <v>2019</v>
      </c>
      <c r="B106" s="88">
        <v>98.804000000000002</v>
      </c>
      <c r="C106" s="88">
        <v>101.902</v>
      </c>
      <c r="D106" s="88">
        <v>110.245</v>
      </c>
      <c r="E106" s="88">
        <v>114.43</v>
      </c>
      <c r="F106" s="88">
        <v>96.881</v>
      </c>
      <c r="G106" s="88">
        <v>86.587999999999994</v>
      </c>
      <c r="H106" s="88">
        <v>85.692999999999998</v>
      </c>
      <c r="I106" s="88">
        <v>79.596999999999994</v>
      </c>
      <c r="J106" s="88">
        <v>90.072000000000003</v>
      </c>
      <c r="K106" s="88">
        <v>88.066999999999993</v>
      </c>
      <c r="L106" s="88">
        <v>85.741</v>
      </c>
      <c r="M106" s="88">
        <v>86.790999999999997</v>
      </c>
      <c r="N106" s="127">
        <f t="shared" si="43"/>
        <v>93.734249999999989</v>
      </c>
    </row>
    <row r="107" spans="1:41" ht="15" x14ac:dyDescent="0.25">
      <c r="A107" s="101">
        <v>2020</v>
      </c>
      <c r="B107" s="88">
        <v>105.358</v>
      </c>
      <c r="C107" s="88">
        <v>120.32899999999999</v>
      </c>
      <c r="D107" s="88">
        <v>122.85299999999999</v>
      </c>
      <c r="E107" s="88">
        <v>115.539</v>
      </c>
      <c r="F107" s="88">
        <v>103.852</v>
      </c>
      <c r="G107" s="88">
        <v>83.683000000000007</v>
      </c>
      <c r="H107" s="88">
        <v>88.951999999999998</v>
      </c>
      <c r="I107" s="88">
        <v>86.308000000000007</v>
      </c>
      <c r="J107" s="88">
        <v>90.328000000000003</v>
      </c>
      <c r="K107" s="88">
        <v>96.293000000000006</v>
      </c>
      <c r="L107" s="88">
        <v>86.585999999999999</v>
      </c>
      <c r="M107" s="88">
        <v>98.825000000000003</v>
      </c>
      <c r="N107" s="127">
        <f t="shared" si="43"/>
        <v>99.908833333333334</v>
      </c>
    </row>
    <row r="108" spans="1:41" ht="15" x14ac:dyDescent="0.25">
      <c r="A108" s="101">
        <v>2021</v>
      </c>
      <c r="B108" s="88">
        <v>105.76900000000001</v>
      </c>
      <c r="C108" s="88">
        <v>116.621</v>
      </c>
      <c r="D108" s="88">
        <v>111.633</v>
      </c>
      <c r="E108" s="88">
        <v>108.621</v>
      </c>
      <c r="F108" s="88">
        <v>96.567999999999998</v>
      </c>
      <c r="G108" s="88">
        <v>87.694999999999993</v>
      </c>
      <c r="H108" s="88">
        <v>88.456000000000003</v>
      </c>
      <c r="I108" s="88">
        <v>89.238</v>
      </c>
      <c r="J108" s="88">
        <v>93.498000000000005</v>
      </c>
      <c r="K108" s="88">
        <v>80.506</v>
      </c>
      <c r="L108" s="88">
        <v>79.837999999999994</v>
      </c>
      <c r="M108" s="88">
        <v>98.08</v>
      </c>
      <c r="N108" s="127">
        <f t="shared" si="43"/>
        <v>96.376916666666659</v>
      </c>
    </row>
    <row r="109" spans="1:41" ht="15" x14ac:dyDescent="0.25">
      <c r="A109" s="101">
        <v>2022</v>
      </c>
      <c r="B109" s="88">
        <v>110.062</v>
      </c>
      <c r="C109" s="88">
        <v>113.327</v>
      </c>
      <c r="D109" s="88">
        <v>115.13</v>
      </c>
      <c r="E109" s="88">
        <v>112.253</v>
      </c>
      <c r="F109" s="88">
        <v>102.303</v>
      </c>
      <c r="G109" s="88">
        <v>99.88</v>
      </c>
      <c r="H109" s="88">
        <v>86.555999999999997</v>
      </c>
      <c r="I109" s="88">
        <v>85.322999999999993</v>
      </c>
      <c r="J109" s="88">
        <v>96.753</v>
      </c>
      <c r="K109" s="88">
        <v>91.028000000000006</v>
      </c>
      <c r="L109" s="88">
        <v>79.846000000000004</v>
      </c>
      <c r="M109" s="88">
        <v>97.975999999999999</v>
      </c>
      <c r="N109" s="127">
        <f t="shared" si="43"/>
        <v>99.203083333333367</v>
      </c>
    </row>
    <row r="110" spans="1:41" ht="15" x14ac:dyDescent="0.25">
      <c r="A110" s="101">
        <v>2023</v>
      </c>
      <c r="B110" s="88">
        <v>102.764</v>
      </c>
      <c r="C110" s="88">
        <v>110.592</v>
      </c>
      <c r="D110" s="88">
        <v>109.227</v>
      </c>
      <c r="E110" s="88">
        <v>133.607</v>
      </c>
      <c r="F110" s="88">
        <v>117.167</v>
      </c>
      <c r="G110" s="88">
        <v>98.760999999999996</v>
      </c>
      <c r="H110" s="88">
        <v>88.471000000000004</v>
      </c>
      <c r="I110" s="88">
        <v>99.415000000000006</v>
      </c>
      <c r="J110" s="88">
        <v>95.87</v>
      </c>
      <c r="K110" s="88">
        <v>96.77</v>
      </c>
      <c r="L110" s="88">
        <v>78.897000000000006</v>
      </c>
      <c r="M110" s="88">
        <v>92.793999999999997</v>
      </c>
      <c r="N110" s="127">
        <f t="shared" si="43"/>
        <v>102.02791666666667</v>
      </c>
    </row>
    <row r="111" spans="1:41" ht="15" x14ac:dyDescent="0.25">
      <c r="A111" s="101">
        <v>2024</v>
      </c>
      <c r="B111" s="88">
        <v>90.289000000000001</v>
      </c>
      <c r="C111" s="88">
        <v>116.928</v>
      </c>
      <c r="D111" s="88">
        <v>115.937</v>
      </c>
      <c r="E111" s="88"/>
      <c r="F111" s="88"/>
      <c r="G111" s="88"/>
      <c r="H111" s="88"/>
      <c r="I111" s="88"/>
      <c r="J111" s="88"/>
      <c r="K111" s="88"/>
      <c r="L111" s="88"/>
      <c r="M111" s="88"/>
      <c r="N111" s="127"/>
      <c r="AB111" s="104"/>
      <c r="AC111" s="105"/>
      <c r="AD111" s="105"/>
      <c r="AE111" s="105"/>
      <c r="AF111" s="105"/>
      <c r="AG111" s="105"/>
      <c r="AH111" s="105"/>
      <c r="AI111" s="105"/>
      <c r="AJ111" s="105"/>
      <c r="AK111" s="105"/>
      <c r="AL111" s="105"/>
      <c r="AM111" s="105"/>
      <c r="AN111" s="105"/>
      <c r="AO111" s="127"/>
    </row>
    <row r="112" spans="1:41" ht="15" x14ac:dyDescent="0.25">
      <c r="A112" s="101">
        <v>2025</v>
      </c>
      <c r="B112" s="88"/>
      <c r="C112" s="88"/>
      <c r="D112" s="88"/>
      <c r="E112" s="88"/>
      <c r="F112" s="88"/>
      <c r="G112" s="88"/>
      <c r="H112" s="88"/>
      <c r="I112" s="88"/>
      <c r="J112" s="88"/>
      <c r="K112" s="88"/>
      <c r="L112" s="88"/>
      <c r="M112" s="88"/>
      <c r="N112" s="127"/>
      <c r="AB112" s="104"/>
      <c r="AC112" s="105"/>
      <c r="AD112" s="105"/>
      <c r="AE112" s="105"/>
      <c r="AF112" s="105"/>
      <c r="AG112" s="105"/>
      <c r="AH112" s="105"/>
      <c r="AI112" s="105"/>
      <c r="AJ112" s="105"/>
      <c r="AK112" s="105"/>
      <c r="AL112" s="105"/>
      <c r="AM112" s="105"/>
      <c r="AN112" s="105"/>
      <c r="AO112" s="127"/>
    </row>
    <row r="113" spans="1:41" ht="15" x14ac:dyDescent="0.25">
      <c r="A113" s="7"/>
      <c r="B113" s="86"/>
      <c r="C113" s="86"/>
      <c r="D113" s="86"/>
      <c r="E113" s="86"/>
      <c r="F113" s="86"/>
      <c r="G113" s="86"/>
      <c r="H113" s="86"/>
      <c r="I113" s="86"/>
      <c r="J113" s="86"/>
      <c r="K113" s="86"/>
      <c r="L113" s="86"/>
      <c r="M113" s="86"/>
      <c r="N113" s="128"/>
      <c r="AB113" s="104"/>
      <c r="AC113" s="105"/>
      <c r="AD113" s="105"/>
      <c r="AE113" s="105"/>
      <c r="AF113" s="105"/>
      <c r="AG113" s="105"/>
      <c r="AH113" s="105"/>
      <c r="AI113" s="105"/>
      <c r="AJ113" s="105"/>
      <c r="AK113" s="105"/>
      <c r="AL113" s="105"/>
      <c r="AM113" s="105"/>
      <c r="AN113" s="105"/>
      <c r="AO113" s="127"/>
    </row>
    <row r="114" spans="1:41" ht="15" x14ac:dyDescent="0.25">
      <c r="A114" s="104" t="s">
        <v>18</v>
      </c>
      <c r="B114" s="105">
        <f t="shared" ref="B114:N114" si="44">AVERAGE(B102:B112)</f>
        <v>99.858444444444459</v>
      </c>
      <c r="C114" s="105">
        <f t="shared" si="44"/>
        <v>109.14988888888888</v>
      </c>
      <c r="D114" s="105">
        <f t="shared" si="44"/>
        <v>110.81055555555555</v>
      </c>
      <c r="E114" s="105">
        <f t="shared" si="44"/>
        <v>112.93625</v>
      </c>
      <c r="F114" s="105">
        <f t="shared" si="44"/>
        <v>102.50344444444444</v>
      </c>
      <c r="G114" s="105">
        <f t="shared" si="44"/>
        <v>90.290777777777762</v>
      </c>
      <c r="H114" s="105">
        <f t="shared" si="44"/>
        <v>85.86866666666667</v>
      </c>
      <c r="I114" s="105">
        <f t="shared" si="44"/>
        <v>89.888999999999982</v>
      </c>
      <c r="J114" s="105">
        <f t="shared" si="44"/>
        <v>91.094555555555573</v>
      </c>
      <c r="K114" s="105">
        <f t="shared" si="44"/>
        <v>89.315999999999988</v>
      </c>
      <c r="L114" s="105">
        <f t="shared" si="44"/>
        <v>81.717555555555563</v>
      </c>
      <c r="M114" s="105">
        <f t="shared" si="44"/>
        <v>93.283222222222221</v>
      </c>
      <c r="N114" s="127">
        <f t="shared" si="44"/>
        <v>95.973009259259243</v>
      </c>
      <c r="AB114" s="104"/>
      <c r="AC114" s="105"/>
      <c r="AD114" s="105"/>
      <c r="AE114" s="105"/>
      <c r="AF114" s="105"/>
      <c r="AG114" s="105"/>
      <c r="AH114" s="105"/>
      <c r="AI114" s="105"/>
      <c r="AJ114" s="105"/>
      <c r="AK114" s="105"/>
      <c r="AL114" s="105"/>
      <c r="AM114" s="105"/>
      <c r="AN114" s="105"/>
      <c r="AO114" s="127"/>
    </row>
    <row r="115" spans="1:41" ht="15" x14ac:dyDescent="0.25">
      <c r="A115" s="104" t="s">
        <v>19</v>
      </c>
      <c r="B115" s="105">
        <f t="shared" ref="B115:N115" si="45">STDEV(B102:B112)</f>
        <v>7.1056954288639318</v>
      </c>
      <c r="C115" s="105">
        <f t="shared" si="45"/>
        <v>8.1581765953619261</v>
      </c>
      <c r="D115" s="105">
        <f t="shared" si="45"/>
        <v>7.1808897274486654</v>
      </c>
      <c r="E115" s="105">
        <f t="shared" si="45"/>
        <v>9.6114946622706494</v>
      </c>
      <c r="F115" s="105">
        <f t="shared" si="45"/>
        <v>6.5973809218338904</v>
      </c>
      <c r="G115" s="105">
        <f t="shared" si="45"/>
        <v>9.4005778649210932</v>
      </c>
      <c r="H115" s="105">
        <f t="shared" si="45"/>
        <v>6.2467284437535762</v>
      </c>
      <c r="I115" s="105">
        <f t="shared" si="45"/>
        <v>6.5513241218855924</v>
      </c>
      <c r="J115" s="105">
        <f t="shared" si="45"/>
        <v>5.6146161291559196</v>
      </c>
      <c r="K115" s="105">
        <f t="shared" si="45"/>
        <v>5.4715805988763435</v>
      </c>
      <c r="L115" s="105">
        <f t="shared" si="45"/>
        <v>5.627607975665839</v>
      </c>
      <c r="M115" s="105">
        <f t="shared" si="45"/>
        <v>5.2989111329068779</v>
      </c>
      <c r="N115" s="127">
        <f t="shared" si="45"/>
        <v>4.0457840317208236</v>
      </c>
    </row>
    <row r="116" spans="1:41" ht="15" x14ac:dyDescent="0.25">
      <c r="A116" s="104" t="s">
        <v>20</v>
      </c>
      <c r="B116" s="105">
        <f t="shared" ref="B116:N116" si="46">B115/B114*100</f>
        <v>7.1157681940630821</v>
      </c>
      <c r="C116" s="105">
        <f t="shared" si="46"/>
        <v>7.4742875860063309</v>
      </c>
      <c r="D116" s="105">
        <f t="shared" si="46"/>
        <v>6.4803300474822381</v>
      </c>
      <c r="E116" s="105">
        <f t="shared" si="46"/>
        <v>8.5105487939174971</v>
      </c>
      <c r="F116" s="105">
        <f t="shared" si="46"/>
        <v>6.4362529060275495</v>
      </c>
      <c r="G116" s="105">
        <f t="shared" si="46"/>
        <v>10.411448540245878</v>
      </c>
      <c r="H116" s="105">
        <f t="shared" si="46"/>
        <v>7.2747472229919827</v>
      </c>
      <c r="I116" s="105">
        <f t="shared" si="46"/>
        <v>7.2882378510002264</v>
      </c>
      <c r="J116" s="105">
        <f t="shared" si="46"/>
        <v>6.1635035100772297</v>
      </c>
      <c r="K116" s="105">
        <f t="shared" si="46"/>
        <v>6.1260923002332666</v>
      </c>
      <c r="L116" s="105">
        <f t="shared" si="46"/>
        <v>6.8866572640439756</v>
      </c>
      <c r="M116" s="105">
        <f t="shared" si="46"/>
        <v>5.6804546484078839</v>
      </c>
      <c r="N116" s="127">
        <f t="shared" si="46"/>
        <v>4.2155435814163509</v>
      </c>
    </row>
    <row r="117" spans="1:41" ht="15" x14ac:dyDescent="0.25">
      <c r="A117" s="104" t="s">
        <v>21</v>
      </c>
      <c r="B117" s="105">
        <f t="shared" ref="B117:N117" si="47">MIN(B102:B112)</f>
        <v>89.89</v>
      </c>
      <c r="C117" s="105">
        <f t="shared" si="47"/>
        <v>98.32</v>
      </c>
      <c r="D117" s="105">
        <f t="shared" si="47"/>
        <v>96.86</v>
      </c>
      <c r="E117" s="105">
        <f t="shared" si="47"/>
        <v>101.46</v>
      </c>
      <c r="F117" s="105">
        <f t="shared" si="47"/>
        <v>96.567999999999998</v>
      </c>
      <c r="G117" s="105">
        <f t="shared" si="47"/>
        <v>73.09</v>
      </c>
      <c r="H117" s="105">
        <f t="shared" si="47"/>
        <v>75.87</v>
      </c>
      <c r="I117" s="105">
        <f t="shared" si="47"/>
        <v>79.596999999999994</v>
      </c>
      <c r="J117" s="105">
        <f t="shared" si="47"/>
        <v>80.39</v>
      </c>
      <c r="K117" s="105">
        <f t="shared" si="47"/>
        <v>80.506</v>
      </c>
      <c r="L117" s="105">
        <f t="shared" si="47"/>
        <v>70.5</v>
      </c>
      <c r="M117" s="105">
        <f t="shared" si="47"/>
        <v>83.5</v>
      </c>
      <c r="N117" s="127">
        <f t="shared" si="47"/>
        <v>90.186083333333329</v>
      </c>
    </row>
    <row r="118" spans="1:41" ht="15" x14ac:dyDescent="0.25">
      <c r="A118" s="104" t="s">
        <v>22</v>
      </c>
      <c r="B118" s="105">
        <f t="shared" ref="B118:N118" si="48">MAX(B102:B112)</f>
        <v>110.062</v>
      </c>
      <c r="C118" s="105">
        <f t="shared" si="48"/>
        <v>120.32899999999999</v>
      </c>
      <c r="D118" s="105">
        <f t="shared" si="48"/>
        <v>122.85299999999999</v>
      </c>
      <c r="E118" s="105">
        <f t="shared" si="48"/>
        <v>133.607</v>
      </c>
      <c r="F118" s="105">
        <f t="shared" si="48"/>
        <v>117.167</v>
      </c>
      <c r="G118" s="105">
        <f t="shared" si="48"/>
        <v>103.58</v>
      </c>
      <c r="H118" s="105">
        <f t="shared" si="48"/>
        <v>96.99</v>
      </c>
      <c r="I118" s="105">
        <f t="shared" si="48"/>
        <v>99.415000000000006</v>
      </c>
      <c r="J118" s="105">
        <f t="shared" si="48"/>
        <v>96.753</v>
      </c>
      <c r="K118" s="105">
        <f t="shared" si="48"/>
        <v>96.77</v>
      </c>
      <c r="L118" s="105">
        <f t="shared" si="48"/>
        <v>90.21</v>
      </c>
      <c r="M118" s="105">
        <f t="shared" si="48"/>
        <v>98.825000000000003</v>
      </c>
      <c r="N118" s="127">
        <f t="shared" si="48"/>
        <v>102.02791666666667</v>
      </c>
    </row>
    <row r="119" spans="1:41" ht="15" x14ac:dyDescent="0.25">
      <c r="A119" s="104" t="s">
        <v>23</v>
      </c>
      <c r="B119" s="105">
        <f t="shared" ref="B119:N119" si="49">QUARTILE(B102:B112,1)</f>
        <v>94.26</v>
      </c>
      <c r="C119" s="105">
        <f t="shared" si="49"/>
        <v>101.902</v>
      </c>
      <c r="D119" s="105">
        <f t="shared" si="49"/>
        <v>109.227</v>
      </c>
      <c r="E119" s="105">
        <f t="shared" si="49"/>
        <v>107.77574999999999</v>
      </c>
      <c r="F119" s="105">
        <f t="shared" si="49"/>
        <v>97.87</v>
      </c>
      <c r="G119" s="105">
        <f t="shared" si="49"/>
        <v>86.587999999999994</v>
      </c>
      <c r="H119" s="105">
        <f t="shared" si="49"/>
        <v>83.74</v>
      </c>
      <c r="I119" s="105">
        <f t="shared" si="49"/>
        <v>86.24</v>
      </c>
      <c r="J119" s="105">
        <f t="shared" si="49"/>
        <v>90.072000000000003</v>
      </c>
      <c r="K119" s="105">
        <f t="shared" si="49"/>
        <v>87.02</v>
      </c>
      <c r="L119" s="105">
        <f t="shared" si="49"/>
        <v>79.837999999999994</v>
      </c>
      <c r="M119" s="105">
        <f t="shared" si="49"/>
        <v>91.582999999999998</v>
      </c>
      <c r="N119" s="127">
        <f t="shared" si="49"/>
        <v>92.567499999999995</v>
      </c>
    </row>
    <row r="120" spans="1:41" ht="15" x14ac:dyDescent="0.25">
      <c r="A120" s="104" t="s">
        <v>24</v>
      </c>
      <c r="B120" s="105">
        <f t="shared" ref="B120:N120" si="50">QUARTILE(B102:B112,2)</f>
        <v>101.53</v>
      </c>
      <c r="C120" s="105">
        <f t="shared" si="50"/>
        <v>110.592</v>
      </c>
      <c r="D120" s="105">
        <f t="shared" si="50"/>
        <v>110.245</v>
      </c>
      <c r="E120" s="105">
        <f t="shared" si="50"/>
        <v>112.29650000000001</v>
      </c>
      <c r="F120" s="105">
        <f t="shared" si="50"/>
        <v>102.303</v>
      </c>
      <c r="G120" s="105">
        <f t="shared" si="50"/>
        <v>87.95</v>
      </c>
      <c r="H120" s="105">
        <f t="shared" si="50"/>
        <v>86.555999999999997</v>
      </c>
      <c r="I120" s="105">
        <f t="shared" si="50"/>
        <v>89.238</v>
      </c>
      <c r="J120" s="105">
        <f t="shared" si="50"/>
        <v>93.498000000000005</v>
      </c>
      <c r="K120" s="105">
        <f t="shared" si="50"/>
        <v>88.066999999999993</v>
      </c>
      <c r="L120" s="105">
        <f t="shared" si="50"/>
        <v>81.45</v>
      </c>
      <c r="M120" s="105">
        <f t="shared" si="50"/>
        <v>94</v>
      </c>
      <c r="N120" s="127">
        <f t="shared" si="50"/>
        <v>96.376916666666659</v>
      </c>
    </row>
    <row r="121" spans="1:41" ht="15" x14ac:dyDescent="0.25">
      <c r="A121" s="104" t="s">
        <v>25</v>
      </c>
      <c r="B121" s="105">
        <f t="shared" ref="B121:N121" si="51">QUARTILE(B102:B112,3)</f>
        <v>105.358</v>
      </c>
      <c r="C121" s="105">
        <f t="shared" si="51"/>
        <v>116.621</v>
      </c>
      <c r="D121" s="105">
        <f t="shared" si="51"/>
        <v>115.13</v>
      </c>
      <c r="E121" s="105">
        <f t="shared" si="51"/>
        <v>114.70725</v>
      </c>
      <c r="F121" s="105">
        <f t="shared" si="51"/>
        <v>103.852</v>
      </c>
      <c r="G121" s="105">
        <f t="shared" si="51"/>
        <v>98.760999999999996</v>
      </c>
      <c r="H121" s="105">
        <f t="shared" si="51"/>
        <v>88.471000000000004</v>
      </c>
      <c r="I121" s="105">
        <f t="shared" si="51"/>
        <v>93.58</v>
      </c>
      <c r="J121" s="105">
        <f t="shared" si="51"/>
        <v>95.33</v>
      </c>
      <c r="K121" s="105">
        <f t="shared" si="51"/>
        <v>92.91</v>
      </c>
      <c r="L121" s="105">
        <f t="shared" si="51"/>
        <v>85.741</v>
      </c>
      <c r="M121" s="105">
        <f t="shared" si="51"/>
        <v>97.975999999999999</v>
      </c>
      <c r="N121" s="127">
        <f t="shared" si="51"/>
        <v>99.203083333333367</v>
      </c>
    </row>
    <row r="122" spans="1:41" ht="15" x14ac:dyDescent="0.25">
      <c r="A122" s="9"/>
      <c r="B122" s="16"/>
      <c r="C122" s="16"/>
      <c r="D122" s="16"/>
      <c r="E122" s="16"/>
      <c r="F122" s="16"/>
      <c r="G122" s="16"/>
      <c r="H122" s="16"/>
      <c r="I122" s="16"/>
      <c r="J122" s="16"/>
      <c r="K122" s="16"/>
      <c r="L122" s="16"/>
      <c r="M122" s="16"/>
      <c r="N122" s="127"/>
    </row>
    <row r="123" spans="1:41" ht="15" x14ac:dyDescent="0.25">
      <c r="A123" s="9"/>
      <c r="B123" s="16"/>
      <c r="C123" s="16"/>
      <c r="D123" s="38">
        <f>34583/288</f>
        <v>120.07986111111111</v>
      </c>
      <c r="E123" s="16"/>
      <c r="F123" s="16"/>
      <c r="G123" s="16"/>
      <c r="H123" s="16"/>
      <c r="I123" s="16"/>
      <c r="J123" s="16"/>
      <c r="K123" s="16"/>
      <c r="L123" s="16"/>
      <c r="M123" s="16"/>
      <c r="N123" s="127"/>
    </row>
    <row r="125" spans="1:41" ht="18.75" x14ac:dyDescent="0.3">
      <c r="A125" s="24" t="s">
        <v>115</v>
      </c>
      <c r="G125" s="78" t="s">
        <v>161</v>
      </c>
    </row>
    <row r="126" spans="1:41" ht="15.75" x14ac:dyDescent="0.25">
      <c r="A126" s="4" t="s">
        <v>15</v>
      </c>
      <c r="B126" s="69" t="s">
        <v>2</v>
      </c>
      <c r="C126" s="69" t="s">
        <v>3</v>
      </c>
      <c r="D126" s="69" t="s">
        <v>4</v>
      </c>
      <c r="E126" s="69" t="s">
        <v>5</v>
      </c>
      <c r="F126" s="69" t="s">
        <v>6</v>
      </c>
      <c r="G126" s="69" t="s">
        <v>16</v>
      </c>
      <c r="H126" s="69" t="s">
        <v>17</v>
      </c>
      <c r="I126" s="69" t="s">
        <v>7</v>
      </c>
      <c r="J126" s="69" t="s">
        <v>8</v>
      </c>
      <c r="K126" s="69" t="s">
        <v>9</v>
      </c>
      <c r="L126" s="69" t="s">
        <v>10</v>
      </c>
      <c r="M126" s="69" t="s">
        <v>11</v>
      </c>
      <c r="N126" s="125" t="s">
        <v>1</v>
      </c>
      <c r="AC126" s="1"/>
      <c r="AD126" s="1"/>
      <c r="AE126" s="1"/>
      <c r="AF126" s="1"/>
      <c r="AG126" s="1"/>
      <c r="AH126" s="1"/>
      <c r="AI126" s="1"/>
      <c r="AJ126" s="1"/>
      <c r="AK126" s="1"/>
      <c r="AL126" s="1"/>
      <c r="AM126" s="1"/>
      <c r="AN126" s="1"/>
      <c r="AO126" s="1"/>
    </row>
    <row r="127" spans="1:41" ht="15" x14ac:dyDescent="0.25">
      <c r="A127" s="101">
        <v>2015</v>
      </c>
      <c r="B127" s="88"/>
      <c r="C127" s="88"/>
      <c r="D127" s="88"/>
      <c r="E127" s="88"/>
      <c r="F127" s="88">
        <v>145.84</v>
      </c>
      <c r="G127" s="88">
        <v>148.5</v>
      </c>
      <c r="H127" s="88">
        <v>129.08000000000001</v>
      </c>
      <c r="I127" s="88">
        <v>129.72999999999999</v>
      </c>
      <c r="J127" s="88">
        <v>124.13</v>
      </c>
      <c r="K127" s="88">
        <v>127.22</v>
      </c>
      <c r="L127" s="88">
        <v>126.48</v>
      </c>
      <c r="M127" s="88">
        <v>144.04</v>
      </c>
      <c r="N127" s="127">
        <f t="shared" ref="N127:N135" si="52">AVERAGE(B127:M127)</f>
        <v>134.37750000000003</v>
      </c>
      <c r="AC127" s="1"/>
      <c r="AD127" s="1"/>
      <c r="AE127" s="1"/>
      <c r="AF127" s="1"/>
      <c r="AG127" s="1"/>
      <c r="AH127" s="1"/>
      <c r="AI127" s="1"/>
      <c r="AJ127" s="1"/>
      <c r="AK127" s="1"/>
      <c r="AL127" s="1"/>
      <c r="AM127" s="1"/>
      <c r="AN127" s="1"/>
      <c r="AO127" s="1"/>
    </row>
    <row r="128" spans="1:41" ht="15" x14ac:dyDescent="0.25">
      <c r="A128" s="101">
        <v>2016</v>
      </c>
      <c r="B128" s="88">
        <v>165.26</v>
      </c>
      <c r="C128" s="88">
        <v>163.77000000000001</v>
      </c>
      <c r="D128" s="88">
        <v>170.23</v>
      </c>
      <c r="E128" s="88">
        <v>167.01</v>
      </c>
      <c r="F128" s="88">
        <v>136.11000000000001</v>
      </c>
      <c r="G128" s="88">
        <v>127.39</v>
      </c>
      <c r="H128" s="88">
        <v>104.68</v>
      </c>
      <c r="I128" s="88">
        <v>118.58</v>
      </c>
      <c r="J128" s="88">
        <v>113.81</v>
      </c>
      <c r="K128" s="88">
        <v>118.61</v>
      </c>
      <c r="L128" s="88">
        <v>102.87</v>
      </c>
      <c r="M128" s="88">
        <v>134.26</v>
      </c>
      <c r="N128" s="127">
        <f t="shared" si="52"/>
        <v>135.21499999999997</v>
      </c>
      <c r="AC128" s="1"/>
      <c r="AD128" s="1"/>
      <c r="AE128" s="1"/>
      <c r="AF128" s="1"/>
      <c r="AG128" s="1"/>
      <c r="AH128" s="1"/>
      <c r="AI128" s="1"/>
      <c r="AJ128" s="1"/>
      <c r="AK128" s="1"/>
      <c r="AL128" s="1"/>
      <c r="AM128" s="1"/>
      <c r="AN128" s="1"/>
      <c r="AO128" s="1"/>
    </row>
    <row r="129" spans="1:41" ht="15" x14ac:dyDescent="0.25">
      <c r="A129" s="101">
        <v>2017</v>
      </c>
      <c r="B129" s="88">
        <v>174.16</v>
      </c>
      <c r="C129" s="88">
        <v>169.3</v>
      </c>
      <c r="D129" s="88">
        <v>189</v>
      </c>
      <c r="E129" s="88">
        <v>162.44999999999999</v>
      </c>
      <c r="F129" s="88">
        <v>130.81</v>
      </c>
      <c r="G129" s="88">
        <v>121.77</v>
      </c>
      <c r="H129" s="88">
        <v>101.32</v>
      </c>
      <c r="I129" s="88">
        <v>126.11</v>
      </c>
      <c r="J129" s="88">
        <v>127.71</v>
      </c>
      <c r="K129" s="88">
        <v>120.62</v>
      </c>
      <c r="L129" s="88">
        <v>105.55</v>
      </c>
      <c r="M129" s="88">
        <v>122.53</v>
      </c>
      <c r="N129" s="127">
        <f t="shared" si="52"/>
        <v>137.61083333333332</v>
      </c>
      <c r="AC129" s="1"/>
      <c r="AD129" s="1"/>
      <c r="AE129" s="1"/>
      <c r="AF129" s="1"/>
      <c r="AG129" s="1"/>
      <c r="AH129" s="1"/>
      <c r="AI129" s="1"/>
      <c r="AJ129" s="1"/>
      <c r="AK129" s="1"/>
      <c r="AL129" s="1"/>
      <c r="AM129" s="1"/>
      <c r="AN129" s="1"/>
      <c r="AO129" s="1"/>
    </row>
    <row r="130" spans="1:41" ht="15" x14ac:dyDescent="0.25">
      <c r="A130" s="101">
        <v>2018</v>
      </c>
      <c r="B130" s="88">
        <v>129.49</v>
      </c>
      <c r="C130" s="88">
        <v>174.98</v>
      </c>
      <c r="D130" s="88">
        <v>168.51</v>
      </c>
      <c r="E130" s="88">
        <v>164.18</v>
      </c>
      <c r="F130" s="88">
        <v>133.44999999999999</v>
      </c>
      <c r="G130" s="88">
        <v>98.94</v>
      </c>
      <c r="H130" s="88">
        <v>112.56</v>
      </c>
      <c r="I130" s="88">
        <v>116.19</v>
      </c>
      <c r="J130" s="88">
        <v>110.62</v>
      </c>
      <c r="K130" s="88">
        <v>118.31</v>
      </c>
      <c r="L130" s="88">
        <v>102.28400000000001</v>
      </c>
      <c r="M130" s="88">
        <v>148.392</v>
      </c>
      <c r="N130" s="127">
        <f t="shared" si="52"/>
        <v>131.49216666666669</v>
      </c>
    </row>
    <row r="131" spans="1:41" ht="15" x14ac:dyDescent="0.25">
      <c r="A131" s="101">
        <v>2019</v>
      </c>
      <c r="B131" s="88">
        <v>160.83099999999999</v>
      </c>
      <c r="C131" s="88">
        <v>169.256</v>
      </c>
      <c r="D131" s="88">
        <v>179.92599999999999</v>
      </c>
      <c r="E131" s="88">
        <v>176.28</v>
      </c>
      <c r="F131" s="88">
        <v>133.74799999999999</v>
      </c>
      <c r="G131" s="88">
        <v>119.751</v>
      </c>
      <c r="H131" s="88">
        <v>114.46899999999999</v>
      </c>
      <c r="I131" s="88">
        <v>109.89400000000001</v>
      </c>
      <c r="J131" s="88">
        <v>114.474</v>
      </c>
      <c r="K131" s="88">
        <v>120.33</v>
      </c>
      <c r="L131" s="88">
        <v>116.56100000000001</v>
      </c>
      <c r="M131" s="88">
        <v>118.41</v>
      </c>
      <c r="N131" s="127">
        <f t="shared" si="52"/>
        <v>136.16083333333333</v>
      </c>
    </row>
    <row r="132" spans="1:41" ht="15" x14ac:dyDescent="0.25">
      <c r="A132" s="101">
        <v>2020</v>
      </c>
      <c r="B132" s="88">
        <v>154.29400000000001</v>
      </c>
      <c r="C132" s="88">
        <v>179.28200000000001</v>
      </c>
      <c r="D132" s="88">
        <v>196.52</v>
      </c>
      <c r="E132" s="88">
        <v>164.61</v>
      </c>
      <c r="F132" s="88">
        <v>138.75899999999999</v>
      </c>
      <c r="G132" s="88">
        <v>112.289</v>
      </c>
      <c r="H132" s="88">
        <v>120.41200000000001</v>
      </c>
      <c r="I132" s="88">
        <v>116.379</v>
      </c>
      <c r="J132" s="88">
        <v>125.937</v>
      </c>
      <c r="K132" s="88">
        <v>129.393</v>
      </c>
      <c r="L132" s="88">
        <v>115.916</v>
      </c>
      <c r="M132" s="88">
        <v>137.32400000000001</v>
      </c>
      <c r="N132" s="127">
        <f t="shared" si="52"/>
        <v>140.92624999999998</v>
      </c>
    </row>
    <row r="133" spans="1:41" ht="15" x14ac:dyDescent="0.25">
      <c r="A133" s="101">
        <v>2021</v>
      </c>
      <c r="B133" s="88">
        <v>162.518</v>
      </c>
      <c r="C133" s="88">
        <v>179.38300000000001</v>
      </c>
      <c r="D133" s="88">
        <v>173.703</v>
      </c>
      <c r="E133" s="88">
        <v>148.739</v>
      </c>
      <c r="F133" s="88">
        <v>128.67699999999999</v>
      </c>
      <c r="G133" s="88">
        <v>118.705</v>
      </c>
      <c r="H133" s="88">
        <v>119.84699999999999</v>
      </c>
      <c r="I133" s="88">
        <v>118.71</v>
      </c>
      <c r="J133" s="88">
        <v>124.06100000000001</v>
      </c>
      <c r="K133" s="88">
        <v>111.724</v>
      </c>
      <c r="L133" s="88">
        <v>102.315</v>
      </c>
      <c r="M133" s="88">
        <v>139.31800000000001</v>
      </c>
      <c r="N133" s="127">
        <f t="shared" si="52"/>
        <v>135.64166666666668</v>
      </c>
    </row>
    <row r="134" spans="1:41" ht="15" x14ac:dyDescent="0.25">
      <c r="A134" s="101">
        <v>2022</v>
      </c>
      <c r="B134" s="88">
        <v>164.90600000000001</v>
      </c>
      <c r="C134" s="88">
        <v>175.50899999999999</v>
      </c>
      <c r="D134" s="88">
        <v>164.88499999999999</v>
      </c>
      <c r="E134" s="88">
        <v>149.185</v>
      </c>
      <c r="F134" s="88">
        <v>129.12799999999999</v>
      </c>
      <c r="G134" s="88">
        <v>130.51300000000001</v>
      </c>
      <c r="H134" s="88">
        <v>111.858</v>
      </c>
      <c r="I134" s="88">
        <v>112.876</v>
      </c>
      <c r="J134" s="88">
        <v>128.21899999999999</v>
      </c>
      <c r="K134" s="88">
        <v>121.211</v>
      </c>
      <c r="L134" s="88">
        <v>105.20099999999999</v>
      </c>
      <c r="M134" s="88">
        <v>150.88200000000001</v>
      </c>
      <c r="N134" s="127">
        <f t="shared" si="52"/>
        <v>137.03108333333333</v>
      </c>
    </row>
    <row r="135" spans="1:41" ht="15" x14ac:dyDescent="0.25">
      <c r="A135" s="101">
        <v>2023</v>
      </c>
      <c r="B135" s="88">
        <v>154.661</v>
      </c>
      <c r="C135" s="88">
        <v>175.822</v>
      </c>
      <c r="D135" s="88">
        <v>172.96899999999999</v>
      </c>
      <c r="E135" s="88">
        <v>212.62100000000001</v>
      </c>
      <c r="F135" s="88">
        <v>161.66399999999999</v>
      </c>
      <c r="G135" s="88">
        <v>130.89699999999999</v>
      </c>
      <c r="H135" s="88">
        <v>114.845</v>
      </c>
      <c r="I135" s="88">
        <v>127.839</v>
      </c>
      <c r="J135" s="88">
        <v>124.79600000000001</v>
      </c>
      <c r="K135" s="88">
        <v>129.76400000000001</v>
      </c>
      <c r="L135" s="88">
        <v>104.514</v>
      </c>
      <c r="M135" s="88">
        <v>134.53299999999999</v>
      </c>
      <c r="N135" s="127">
        <f t="shared" si="52"/>
        <v>145.41041666666666</v>
      </c>
    </row>
    <row r="136" spans="1:41" ht="15" x14ac:dyDescent="0.25">
      <c r="A136" s="101">
        <v>2024</v>
      </c>
      <c r="B136" s="88">
        <v>140.78100000000001</v>
      </c>
      <c r="C136" s="88">
        <v>169.24799999999999</v>
      </c>
      <c r="D136" s="88">
        <v>170.50200000000001</v>
      </c>
      <c r="E136" s="88"/>
      <c r="F136" s="88"/>
      <c r="G136" s="88"/>
      <c r="H136" s="88"/>
      <c r="I136" s="88"/>
      <c r="J136" s="88"/>
      <c r="K136" s="88"/>
      <c r="L136" s="88"/>
      <c r="M136" s="88"/>
      <c r="N136" s="127"/>
    </row>
    <row r="137" spans="1:41" ht="15" x14ac:dyDescent="0.25">
      <c r="A137" s="101">
        <v>2025</v>
      </c>
      <c r="B137" s="88"/>
      <c r="C137" s="88"/>
      <c r="D137" s="88"/>
      <c r="E137" s="88"/>
      <c r="F137" s="88"/>
      <c r="G137" s="88"/>
      <c r="H137" s="88"/>
      <c r="I137" s="88"/>
      <c r="J137" s="88"/>
      <c r="K137" s="88"/>
      <c r="L137" s="88"/>
      <c r="M137" s="88"/>
      <c r="N137" s="127"/>
    </row>
    <row r="138" spans="1:41" ht="15" x14ac:dyDescent="0.25">
      <c r="A138" s="7"/>
      <c r="B138" s="86"/>
      <c r="C138" s="86"/>
      <c r="D138" s="86"/>
      <c r="E138" s="86"/>
      <c r="F138" s="86"/>
      <c r="G138" s="86"/>
      <c r="H138" s="86"/>
      <c r="I138" s="86"/>
      <c r="J138" s="86"/>
      <c r="K138" s="86"/>
      <c r="L138" s="86"/>
      <c r="M138" s="86"/>
      <c r="N138" s="128"/>
    </row>
    <row r="139" spans="1:41" ht="15" x14ac:dyDescent="0.25">
      <c r="A139" s="104" t="s">
        <v>18</v>
      </c>
      <c r="B139" s="105">
        <f t="shared" ref="B139:N139" si="53">AVERAGE(B127:B137)</f>
        <v>156.32233333333335</v>
      </c>
      <c r="C139" s="105">
        <f t="shared" si="53"/>
        <v>172.95000000000002</v>
      </c>
      <c r="D139" s="105">
        <f t="shared" si="53"/>
        <v>176.24944444444444</v>
      </c>
      <c r="E139" s="105">
        <f t="shared" si="53"/>
        <v>168.13437500000001</v>
      </c>
      <c r="F139" s="105">
        <f t="shared" si="53"/>
        <v>137.57622222222224</v>
      </c>
      <c r="G139" s="105">
        <f t="shared" si="53"/>
        <v>123.19500000000001</v>
      </c>
      <c r="H139" s="105">
        <f t="shared" si="53"/>
        <v>114.34122222222224</v>
      </c>
      <c r="I139" s="105">
        <f t="shared" si="53"/>
        <v>119.58977777777778</v>
      </c>
      <c r="J139" s="105">
        <f t="shared" si="53"/>
        <v>121.52855555555556</v>
      </c>
      <c r="K139" s="105">
        <f t="shared" si="53"/>
        <v>121.90911111111114</v>
      </c>
      <c r="L139" s="105">
        <f t="shared" si="53"/>
        <v>109.07677777777779</v>
      </c>
      <c r="M139" s="105">
        <f t="shared" si="53"/>
        <v>136.6321111111111</v>
      </c>
      <c r="N139" s="127">
        <f t="shared" si="53"/>
        <v>137.09619444444445</v>
      </c>
    </row>
    <row r="140" spans="1:41" ht="15" x14ac:dyDescent="0.25">
      <c r="A140" s="104" t="s">
        <v>19</v>
      </c>
      <c r="B140" s="105">
        <f t="shared" ref="B140:N140" si="54">STDEV(B127:B137)</f>
        <v>13.68776483762049</v>
      </c>
      <c r="C140" s="105">
        <f t="shared" si="54"/>
        <v>5.3073159176743943</v>
      </c>
      <c r="D140" s="105">
        <f t="shared" si="54"/>
        <v>10.383588446571727</v>
      </c>
      <c r="E140" s="105">
        <f t="shared" si="54"/>
        <v>20.150522977527299</v>
      </c>
      <c r="F140" s="105">
        <f t="shared" si="54"/>
        <v>10.48863197440183</v>
      </c>
      <c r="G140" s="105">
        <f t="shared" si="54"/>
        <v>13.74823943274165</v>
      </c>
      <c r="H140" s="105">
        <f t="shared" si="54"/>
        <v>8.3434121433886084</v>
      </c>
      <c r="I140" s="105">
        <f t="shared" si="54"/>
        <v>6.8568508948674385</v>
      </c>
      <c r="J140" s="105">
        <f t="shared" si="54"/>
        <v>6.657731447556122</v>
      </c>
      <c r="K140" s="105">
        <f t="shared" si="54"/>
        <v>5.8962953929659188</v>
      </c>
      <c r="L140" s="105">
        <f t="shared" si="54"/>
        <v>8.5463954503898591</v>
      </c>
      <c r="M140" s="105">
        <f t="shared" si="54"/>
        <v>10.867795871799908</v>
      </c>
      <c r="N140" s="127">
        <f t="shared" si="54"/>
        <v>4.0216691214680225</v>
      </c>
    </row>
    <row r="141" spans="1:41" ht="15" x14ac:dyDescent="0.25">
      <c r="A141" s="104" t="s">
        <v>20</v>
      </c>
      <c r="B141" s="105">
        <f t="shared" ref="B141:N141" si="55">B140/B139*100</f>
        <v>8.7561159981110546</v>
      </c>
      <c r="C141" s="105">
        <f t="shared" si="55"/>
        <v>3.0686995765680218</v>
      </c>
      <c r="D141" s="105">
        <f t="shared" si="55"/>
        <v>5.8914162704465927</v>
      </c>
      <c r="E141" s="105">
        <f t="shared" si="55"/>
        <v>11.984772880338895</v>
      </c>
      <c r="F141" s="105">
        <f t="shared" si="55"/>
        <v>7.6238697392489065</v>
      </c>
      <c r="G141" s="105">
        <f t="shared" si="55"/>
        <v>11.159738165300254</v>
      </c>
      <c r="H141" s="105">
        <f t="shared" si="55"/>
        <v>7.2969415414968903</v>
      </c>
      <c r="I141" s="105">
        <f t="shared" si="55"/>
        <v>5.7336429770852719</v>
      </c>
      <c r="J141" s="105">
        <f t="shared" si="55"/>
        <v>5.4783268155545608</v>
      </c>
      <c r="K141" s="105">
        <f t="shared" si="55"/>
        <v>4.8366322576102467</v>
      </c>
      <c r="L141" s="105">
        <f t="shared" si="55"/>
        <v>7.835210779512976</v>
      </c>
      <c r="M141" s="105">
        <f t="shared" si="55"/>
        <v>7.9540569075757519</v>
      </c>
      <c r="N141" s="127">
        <f t="shared" si="55"/>
        <v>2.9334651758679744</v>
      </c>
    </row>
    <row r="142" spans="1:41" ht="15" x14ac:dyDescent="0.25">
      <c r="A142" s="104" t="s">
        <v>21</v>
      </c>
      <c r="B142" s="105">
        <f t="shared" ref="B142:N142" si="56">MIN(B127:B137)</f>
        <v>129.49</v>
      </c>
      <c r="C142" s="105">
        <f t="shared" si="56"/>
        <v>163.77000000000001</v>
      </c>
      <c r="D142" s="105">
        <f t="shared" si="56"/>
        <v>164.88499999999999</v>
      </c>
      <c r="E142" s="105">
        <f t="shared" si="56"/>
        <v>148.739</v>
      </c>
      <c r="F142" s="105">
        <f t="shared" si="56"/>
        <v>128.67699999999999</v>
      </c>
      <c r="G142" s="105">
        <f t="shared" si="56"/>
        <v>98.94</v>
      </c>
      <c r="H142" s="105">
        <f t="shared" si="56"/>
        <v>101.32</v>
      </c>
      <c r="I142" s="105">
        <f t="shared" si="56"/>
        <v>109.89400000000001</v>
      </c>
      <c r="J142" s="105">
        <f t="shared" si="56"/>
        <v>110.62</v>
      </c>
      <c r="K142" s="105">
        <f t="shared" si="56"/>
        <v>111.724</v>
      </c>
      <c r="L142" s="105">
        <f t="shared" si="56"/>
        <v>102.28400000000001</v>
      </c>
      <c r="M142" s="105">
        <f t="shared" si="56"/>
        <v>118.41</v>
      </c>
      <c r="N142" s="127">
        <f t="shared" si="56"/>
        <v>131.49216666666669</v>
      </c>
    </row>
    <row r="143" spans="1:41" ht="15" x14ac:dyDescent="0.25">
      <c r="A143" s="104" t="s">
        <v>22</v>
      </c>
      <c r="B143" s="105">
        <f t="shared" ref="B143:N143" si="57">MAX(B127:B137)</f>
        <v>174.16</v>
      </c>
      <c r="C143" s="105">
        <f t="shared" si="57"/>
        <v>179.38300000000001</v>
      </c>
      <c r="D143" s="105">
        <f t="shared" si="57"/>
        <v>196.52</v>
      </c>
      <c r="E143" s="105">
        <f t="shared" si="57"/>
        <v>212.62100000000001</v>
      </c>
      <c r="F143" s="105">
        <f t="shared" si="57"/>
        <v>161.66399999999999</v>
      </c>
      <c r="G143" s="105">
        <f t="shared" si="57"/>
        <v>148.5</v>
      </c>
      <c r="H143" s="105">
        <f t="shared" si="57"/>
        <v>129.08000000000001</v>
      </c>
      <c r="I143" s="105">
        <f t="shared" si="57"/>
        <v>129.72999999999999</v>
      </c>
      <c r="J143" s="105">
        <f t="shared" si="57"/>
        <v>128.21899999999999</v>
      </c>
      <c r="K143" s="105">
        <f t="shared" si="57"/>
        <v>129.76400000000001</v>
      </c>
      <c r="L143" s="105">
        <f t="shared" si="57"/>
        <v>126.48</v>
      </c>
      <c r="M143" s="105">
        <f t="shared" si="57"/>
        <v>150.88200000000001</v>
      </c>
      <c r="N143" s="127">
        <f t="shared" si="57"/>
        <v>145.41041666666666</v>
      </c>
    </row>
    <row r="144" spans="1:41" ht="15" x14ac:dyDescent="0.25">
      <c r="A144" s="104" t="s">
        <v>23</v>
      </c>
      <c r="B144" s="105">
        <f t="shared" ref="B144:N144" si="58">QUARTILE(B127:B137,1)</f>
        <v>154.29400000000001</v>
      </c>
      <c r="C144" s="105">
        <f t="shared" si="58"/>
        <v>169.256</v>
      </c>
      <c r="D144" s="105">
        <f t="shared" si="58"/>
        <v>170.23</v>
      </c>
      <c r="E144" s="105">
        <f t="shared" si="58"/>
        <v>159.13374999999999</v>
      </c>
      <c r="F144" s="105">
        <f t="shared" si="58"/>
        <v>130.81</v>
      </c>
      <c r="G144" s="105">
        <f t="shared" si="58"/>
        <v>118.705</v>
      </c>
      <c r="H144" s="105">
        <f t="shared" si="58"/>
        <v>111.858</v>
      </c>
      <c r="I144" s="105">
        <f t="shared" si="58"/>
        <v>116.19</v>
      </c>
      <c r="J144" s="105">
        <f t="shared" si="58"/>
        <v>114.474</v>
      </c>
      <c r="K144" s="105">
        <f t="shared" si="58"/>
        <v>118.61</v>
      </c>
      <c r="L144" s="105">
        <f t="shared" si="58"/>
        <v>102.87</v>
      </c>
      <c r="M144" s="105">
        <f t="shared" si="58"/>
        <v>134.26</v>
      </c>
      <c r="N144" s="127">
        <f t="shared" si="58"/>
        <v>135.21499999999997</v>
      </c>
    </row>
    <row r="145" spans="1:33" ht="15" x14ac:dyDescent="0.25">
      <c r="A145" s="104" t="s">
        <v>24</v>
      </c>
      <c r="B145" s="105">
        <f t="shared" ref="B145:N145" si="59">QUARTILE(B127:B137,2)</f>
        <v>160.83099999999999</v>
      </c>
      <c r="C145" s="105">
        <f t="shared" si="59"/>
        <v>174.98</v>
      </c>
      <c r="D145" s="105">
        <f t="shared" si="59"/>
        <v>172.96899999999999</v>
      </c>
      <c r="E145" s="105">
        <f t="shared" si="59"/>
        <v>164.39500000000001</v>
      </c>
      <c r="F145" s="105">
        <f t="shared" si="59"/>
        <v>133.74799999999999</v>
      </c>
      <c r="G145" s="105">
        <f t="shared" si="59"/>
        <v>121.77</v>
      </c>
      <c r="H145" s="105">
        <f t="shared" si="59"/>
        <v>114.46899999999999</v>
      </c>
      <c r="I145" s="105">
        <f t="shared" si="59"/>
        <v>118.58</v>
      </c>
      <c r="J145" s="105">
        <f t="shared" si="59"/>
        <v>124.13</v>
      </c>
      <c r="K145" s="105">
        <f t="shared" si="59"/>
        <v>120.62</v>
      </c>
      <c r="L145" s="105">
        <f t="shared" si="59"/>
        <v>105.20099999999999</v>
      </c>
      <c r="M145" s="105">
        <f t="shared" si="59"/>
        <v>137.32400000000001</v>
      </c>
      <c r="N145" s="127">
        <f t="shared" si="59"/>
        <v>136.16083333333333</v>
      </c>
    </row>
    <row r="146" spans="1:33" ht="15" x14ac:dyDescent="0.25">
      <c r="A146" s="104" t="s">
        <v>25</v>
      </c>
      <c r="B146" s="105">
        <f t="shared" ref="B146:N146" si="60">QUARTILE(B127:B137,3)</f>
        <v>164.90600000000001</v>
      </c>
      <c r="C146" s="105">
        <f t="shared" si="60"/>
        <v>175.822</v>
      </c>
      <c r="D146" s="105">
        <f t="shared" si="60"/>
        <v>179.92599999999999</v>
      </c>
      <c r="E146" s="105">
        <f t="shared" si="60"/>
        <v>169.32749999999999</v>
      </c>
      <c r="F146" s="105">
        <f t="shared" si="60"/>
        <v>138.75899999999999</v>
      </c>
      <c r="G146" s="105">
        <f t="shared" si="60"/>
        <v>130.51300000000001</v>
      </c>
      <c r="H146" s="105">
        <f t="shared" si="60"/>
        <v>119.84699999999999</v>
      </c>
      <c r="I146" s="105">
        <f t="shared" si="60"/>
        <v>126.11</v>
      </c>
      <c r="J146" s="105">
        <f t="shared" si="60"/>
        <v>125.937</v>
      </c>
      <c r="K146" s="105">
        <f t="shared" si="60"/>
        <v>127.22</v>
      </c>
      <c r="L146" s="105">
        <f t="shared" si="60"/>
        <v>115.916</v>
      </c>
      <c r="M146" s="105">
        <f t="shared" si="60"/>
        <v>144.04</v>
      </c>
      <c r="N146" s="127">
        <f t="shared" si="60"/>
        <v>137.61083333333332</v>
      </c>
    </row>
    <row r="147" spans="1:33" ht="15" x14ac:dyDescent="0.25">
      <c r="A147" s="9"/>
      <c r="B147" s="88"/>
      <c r="C147" s="88"/>
      <c r="D147" s="88"/>
      <c r="E147" s="88"/>
      <c r="F147" s="88"/>
      <c r="G147" s="88"/>
      <c r="H147" s="88"/>
      <c r="I147" s="88"/>
      <c r="J147" s="88"/>
      <c r="K147" s="88"/>
      <c r="L147" s="88"/>
      <c r="M147" s="88"/>
      <c r="N147" s="127"/>
    </row>
    <row r="148" spans="1:33" ht="15" x14ac:dyDescent="0.25">
      <c r="A148" s="9"/>
      <c r="B148" s="16"/>
      <c r="C148" s="16"/>
      <c r="D148" s="16"/>
      <c r="E148" s="16"/>
      <c r="F148" s="16"/>
      <c r="G148" s="16"/>
      <c r="H148" s="16"/>
      <c r="I148" s="16"/>
      <c r="J148" s="16"/>
      <c r="K148" s="16"/>
      <c r="L148" s="16"/>
      <c r="M148" s="16"/>
      <c r="N148" s="127"/>
    </row>
    <row r="150" spans="1:33" ht="18.75" x14ac:dyDescent="0.3">
      <c r="A150" s="24" t="s">
        <v>116</v>
      </c>
      <c r="G150" s="78" t="s">
        <v>129</v>
      </c>
      <c r="AB150" s="77" t="s">
        <v>129</v>
      </c>
      <c r="AC150" s="77" t="s">
        <v>130</v>
      </c>
      <c r="AD150" s="77" t="s">
        <v>131</v>
      </c>
      <c r="AE150" s="77" t="s">
        <v>146</v>
      </c>
      <c r="AF150" s="77" t="s">
        <v>132</v>
      </c>
      <c r="AG150" s="77" t="s">
        <v>133</v>
      </c>
    </row>
    <row r="151" spans="1:33" ht="15.75" x14ac:dyDescent="0.25">
      <c r="A151" s="4" t="s">
        <v>15</v>
      </c>
      <c r="B151" s="69" t="s">
        <v>2</v>
      </c>
      <c r="C151" s="69" t="s">
        <v>3</v>
      </c>
      <c r="D151" s="69" t="s">
        <v>4</v>
      </c>
      <c r="E151" s="69" t="s">
        <v>5</v>
      </c>
      <c r="F151" s="69" t="s">
        <v>6</v>
      </c>
      <c r="G151" s="69" t="s">
        <v>16</v>
      </c>
      <c r="H151" s="69" t="s">
        <v>17</v>
      </c>
      <c r="I151" s="69" t="s">
        <v>7</v>
      </c>
      <c r="J151" s="69" t="s">
        <v>8</v>
      </c>
      <c r="K151" s="69" t="s">
        <v>9</v>
      </c>
      <c r="L151" s="69" t="s">
        <v>10</v>
      </c>
      <c r="M151" s="69" t="s">
        <v>11</v>
      </c>
      <c r="N151" s="125" t="s">
        <v>1</v>
      </c>
    </row>
    <row r="152" spans="1:33" ht="15" x14ac:dyDescent="0.25">
      <c r="A152" s="101">
        <v>2015</v>
      </c>
      <c r="B152" s="88"/>
      <c r="C152" s="88"/>
      <c r="D152" s="88"/>
      <c r="E152" s="88"/>
      <c r="F152" s="88">
        <v>25.85</v>
      </c>
      <c r="G152" s="88">
        <v>26.62</v>
      </c>
      <c r="H152" s="88">
        <v>25.77</v>
      </c>
      <c r="I152" s="88">
        <v>26.05</v>
      </c>
      <c r="J152" s="88">
        <v>26.04</v>
      </c>
      <c r="K152" s="88">
        <v>25.97</v>
      </c>
      <c r="L152" s="88">
        <v>25.65</v>
      </c>
      <c r="M152" s="88">
        <v>26.47</v>
      </c>
      <c r="N152" s="127">
        <f t="shared" ref="N152:N160" si="61">AVERAGE(B152:M152)</f>
        <v>26.052499999999998</v>
      </c>
    </row>
    <row r="153" spans="1:33" ht="15" x14ac:dyDescent="0.25">
      <c r="A153" s="101">
        <v>2016</v>
      </c>
      <c r="B153" s="88">
        <v>25.93</v>
      </c>
      <c r="C153" s="88">
        <v>25.74</v>
      </c>
      <c r="D153" s="88">
        <v>26.14</v>
      </c>
      <c r="E153" s="88">
        <v>26.67</v>
      </c>
      <c r="F153" s="88">
        <v>26.32</v>
      </c>
      <c r="G153" s="88">
        <v>25.89</v>
      </c>
      <c r="H153" s="88">
        <v>25.32</v>
      </c>
      <c r="I153" s="88">
        <v>25.83</v>
      </c>
      <c r="J153" s="88">
        <v>25.28</v>
      </c>
      <c r="K153" s="88">
        <v>25.16</v>
      </c>
      <c r="L153" s="88">
        <v>24.28</v>
      </c>
      <c r="M153" s="88">
        <v>25.23</v>
      </c>
      <c r="N153" s="127">
        <f t="shared" si="61"/>
        <v>25.649166666666662</v>
      </c>
    </row>
    <row r="154" spans="1:33" ht="15" x14ac:dyDescent="0.25">
      <c r="A154" s="101">
        <v>2017</v>
      </c>
      <c r="B154" s="88">
        <v>25.22</v>
      </c>
      <c r="C154" s="88">
        <v>25.4</v>
      </c>
      <c r="D154" s="88">
        <v>26.04</v>
      </c>
      <c r="E154" s="88">
        <v>26.44</v>
      </c>
      <c r="F154" s="88">
        <v>25.86</v>
      </c>
      <c r="G154" s="88">
        <v>25.73</v>
      </c>
      <c r="H154" s="88">
        <v>25.5</v>
      </c>
      <c r="I154" s="88">
        <v>25.78</v>
      </c>
      <c r="J154" s="88">
        <v>26</v>
      </c>
      <c r="K154" s="88">
        <v>25.81</v>
      </c>
      <c r="L154" s="88">
        <v>24.79</v>
      </c>
      <c r="M154" s="88">
        <v>25.05</v>
      </c>
      <c r="N154" s="127">
        <f t="shared" si="61"/>
        <v>25.635000000000002</v>
      </c>
    </row>
    <row r="155" spans="1:33" ht="15" x14ac:dyDescent="0.25">
      <c r="A155" s="101">
        <v>2018</v>
      </c>
      <c r="B155" s="88">
        <v>24.73</v>
      </c>
      <c r="C155" s="88">
        <v>25.52</v>
      </c>
      <c r="D155" s="88">
        <v>25.46</v>
      </c>
      <c r="E155" s="88">
        <v>25.92</v>
      </c>
      <c r="F155" s="88">
        <v>25.66</v>
      </c>
      <c r="G155" s="88">
        <v>25.2</v>
      </c>
      <c r="H155" s="88">
        <v>25.66</v>
      </c>
      <c r="I155" s="88">
        <v>25.68</v>
      </c>
      <c r="J155" s="88">
        <v>25.17</v>
      </c>
      <c r="K155" s="88">
        <v>25.11</v>
      </c>
      <c r="L155" s="88">
        <v>25.077999999999999</v>
      </c>
      <c r="M155" s="88">
        <v>25.609000000000002</v>
      </c>
      <c r="N155" s="127">
        <f t="shared" si="61"/>
        <v>25.399749999999997</v>
      </c>
    </row>
    <row r="156" spans="1:33" ht="15" x14ac:dyDescent="0.25">
      <c r="A156" s="101">
        <v>2019</v>
      </c>
      <c r="B156" s="88">
        <v>24.957999999999998</v>
      </c>
      <c r="C156" s="88">
        <v>25.288</v>
      </c>
      <c r="D156" s="88">
        <v>25.491</v>
      </c>
      <c r="E156" s="88">
        <v>26.484000000000002</v>
      </c>
      <c r="F156" s="88">
        <v>26.189</v>
      </c>
      <c r="G156" s="88">
        <v>26.242000000000001</v>
      </c>
      <c r="H156" s="88">
        <v>25.489000000000001</v>
      </c>
      <c r="I156" s="88">
        <v>25.75</v>
      </c>
      <c r="J156" s="88">
        <v>25.263000000000002</v>
      </c>
      <c r="K156" s="88">
        <v>24.97</v>
      </c>
      <c r="L156" s="88">
        <v>25.239000000000001</v>
      </c>
      <c r="M156" s="88">
        <v>25.422999999999998</v>
      </c>
      <c r="N156" s="127">
        <f t="shared" si="61"/>
        <v>25.5655</v>
      </c>
    </row>
    <row r="157" spans="1:33" ht="15" x14ac:dyDescent="0.25">
      <c r="A157" s="101">
        <v>2020</v>
      </c>
      <c r="B157" s="88">
        <v>25.327999999999999</v>
      </c>
      <c r="C157" s="88">
        <v>25.46</v>
      </c>
      <c r="D157" s="88">
        <v>25.957999999999998</v>
      </c>
      <c r="E157" s="88">
        <v>26.321000000000002</v>
      </c>
      <c r="F157" s="88">
        <v>26.477</v>
      </c>
      <c r="G157" s="88">
        <v>25.643999999999998</v>
      </c>
      <c r="H157" s="88">
        <v>25.513999999999999</v>
      </c>
      <c r="I157" s="88">
        <v>25.358000000000001</v>
      </c>
      <c r="J157" s="88">
        <v>25.552</v>
      </c>
      <c r="K157" s="88">
        <v>25.568999999999999</v>
      </c>
      <c r="L157" s="88">
        <v>24.640999999999998</v>
      </c>
      <c r="M157" s="88">
        <v>25.24</v>
      </c>
      <c r="N157" s="127">
        <f t="shared" si="61"/>
        <v>25.5885</v>
      </c>
    </row>
    <row r="158" spans="1:33" ht="15" x14ac:dyDescent="0.25">
      <c r="A158" s="101">
        <v>2021</v>
      </c>
      <c r="B158" s="88">
        <v>25.503</v>
      </c>
      <c r="C158" s="88">
        <v>25.628</v>
      </c>
      <c r="D158" s="88">
        <v>25.725000000000001</v>
      </c>
      <c r="E158" s="88">
        <v>25.7</v>
      </c>
      <c r="F158" s="88">
        <v>25.634</v>
      </c>
      <c r="G158" s="88">
        <v>25.369</v>
      </c>
      <c r="H158" s="88">
        <v>25.757999999999999</v>
      </c>
      <c r="I158" s="88">
        <v>25.306000000000001</v>
      </c>
      <c r="J158" s="88">
        <v>25.472000000000001</v>
      </c>
      <c r="K158" s="88">
        <v>25.481000000000002</v>
      </c>
      <c r="L158" s="88">
        <v>24.498999999999999</v>
      </c>
      <c r="M158" s="88">
        <v>25.564</v>
      </c>
      <c r="N158" s="127">
        <f t="shared" si="61"/>
        <v>25.469916666666673</v>
      </c>
    </row>
    <row r="159" spans="1:33" ht="15" x14ac:dyDescent="0.25">
      <c r="A159" s="101">
        <v>2022</v>
      </c>
      <c r="B159" s="88">
        <v>25.032</v>
      </c>
      <c r="C159" s="88">
        <v>25.312000000000001</v>
      </c>
      <c r="D159" s="88">
        <v>25.347999999999999</v>
      </c>
      <c r="E159" s="88">
        <v>25.663</v>
      </c>
      <c r="F159" s="88">
        <v>25.69</v>
      </c>
      <c r="G159" s="88">
        <v>25.094999999999999</v>
      </c>
      <c r="H159" s="88">
        <v>25.363</v>
      </c>
      <c r="I159" s="88">
        <v>25.373999999999999</v>
      </c>
      <c r="J159" s="88">
        <v>25.468</v>
      </c>
      <c r="K159" s="88">
        <v>25.27</v>
      </c>
      <c r="L159" s="88">
        <v>24.809000000000001</v>
      </c>
      <c r="M159" s="88">
        <v>25.681000000000001</v>
      </c>
      <c r="N159" s="127">
        <f t="shared" si="61"/>
        <v>25.342083333333331</v>
      </c>
    </row>
    <row r="160" spans="1:33" ht="15" x14ac:dyDescent="0.25">
      <c r="A160" s="101">
        <v>2023</v>
      </c>
      <c r="B160" s="88">
        <v>25.327999999999999</v>
      </c>
      <c r="C160" s="88">
        <v>25.574999999999999</v>
      </c>
      <c r="D160" s="88">
        <v>25.856000000000002</v>
      </c>
      <c r="E160" s="88">
        <v>27.006</v>
      </c>
      <c r="F160" s="88">
        <v>26.952999999999999</v>
      </c>
      <c r="G160" s="88">
        <v>26.38</v>
      </c>
      <c r="H160" s="88">
        <v>26.12</v>
      </c>
      <c r="I160" s="88">
        <v>26.398</v>
      </c>
      <c r="J160" s="88">
        <v>26.532</v>
      </c>
      <c r="K160" s="88">
        <v>26.346</v>
      </c>
      <c r="L160" s="88">
        <v>25.867999999999999</v>
      </c>
      <c r="M160" s="88">
        <v>26.681999999999999</v>
      </c>
      <c r="N160" s="127">
        <f t="shared" si="61"/>
        <v>26.253666666666664</v>
      </c>
    </row>
    <row r="161" spans="1:14" ht="15" x14ac:dyDescent="0.25">
      <c r="A161" s="101">
        <v>2024</v>
      </c>
      <c r="B161" s="88">
        <v>26.515999999999998</v>
      </c>
      <c r="C161" s="88">
        <v>26.105</v>
      </c>
      <c r="D161" s="88">
        <v>26.675000000000001</v>
      </c>
      <c r="E161" s="88"/>
      <c r="F161" s="88"/>
      <c r="G161" s="88"/>
      <c r="H161" s="88"/>
      <c r="I161" s="88"/>
      <c r="J161" s="88"/>
      <c r="K161" s="88"/>
      <c r="L161" s="88"/>
      <c r="M161" s="88"/>
      <c r="N161" s="127"/>
    </row>
    <row r="162" spans="1:14" ht="15" x14ac:dyDescent="0.25">
      <c r="A162" s="101">
        <v>2025</v>
      </c>
      <c r="B162" s="88"/>
      <c r="C162" s="88"/>
      <c r="D162" s="88"/>
      <c r="E162" s="88"/>
      <c r="F162" s="88"/>
      <c r="G162" s="88"/>
      <c r="H162" s="88"/>
      <c r="I162" s="88"/>
      <c r="J162" s="88"/>
      <c r="K162" s="88"/>
      <c r="L162" s="88"/>
      <c r="M162" s="88"/>
      <c r="N162" s="127"/>
    </row>
    <row r="163" spans="1:14" ht="15" x14ac:dyDescent="0.25">
      <c r="A163" s="7"/>
      <c r="B163" s="86"/>
      <c r="C163" s="86"/>
      <c r="D163" s="86"/>
      <c r="E163" s="86"/>
      <c r="F163" s="86"/>
      <c r="G163" s="86"/>
      <c r="H163" s="86"/>
      <c r="I163" s="86"/>
      <c r="J163" s="86"/>
      <c r="K163" s="86"/>
      <c r="L163" s="86"/>
      <c r="M163" s="86"/>
      <c r="N163" s="128"/>
    </row>
    <row r="164" spans="1:14" ht="15" x14ac:dyDescent="0.25">
      <c r="A164" s="104" t="s">
        <v>18</v>
      </c>
      <c r="B164" s="105">
        <f t="shared" ref="B164:N164" si="62">AVERAGE(B152:B162)</f>
        <v>25.393888888888888</v>
      </c>
      <c r="C164" s="105">
        <f t="shared" si="62"/>
        <v>25.558666666666667</v>
      </c>
      <c r="D164" s="105">
        <f t="shared" si="62"/>
        <v>25.854777777777777</v>
      </c>
      <c r="E164" s="105">
        <f t="shared" si="62"/>
        <v>26.275500000000001</v>
      </c>
      <c r="F164" s="105">
        <f t="shared" si="62"/>
        <v>26.070333333333334</v>
      </c>
      <c r="G164" s="105">
        <f t="shared" si="62"/>
        <v>25.796666666666667</v>
      </c>
      <c r="H164" s="105">
        <f t="shared" si="62"/>
        <v>25.610444444444447</v>
      </c>
      <c r="I164" s="105">
        <f t="shared" si="62"/>
        <v>25.725111111111111</v>
      </c>
      <c r="J164" s="105">
        <f t="shared" si="62"/>
        <v>25.641888888888889</v>
      </c>
      <c r="K164" s="105">
        <f t="shared" si="62"/>
        <v>25.520666666666667</v>
      </c>
      <c r="L164" s="105">
        <f t="shared" si="62"/>
        <v>24.983777777777775</v>
      </c>
      <c r="M164" s="105">
        <f t="shared" si="62"/>
        <v>25.661000000000001</v>
      </c>
      <c r="N164" s="127">
        <f t="shared" si="62"/>
        <v>25.66178703703704</v>
      </c>
    </row>
    <row r="165" spans="1:14" ht="15" x14ac:dyDescent="0.25">
      <c r="A165" s="104" t="s">
        <v>19</v>
      </c>
      <c r="B165" s="105">
        <f t="shared" ref="B165:N165" si="63">STDEV(B152:B162)</f>
        <v>0.54303371084225593</v>
      </c>
      <c r="C165" s="105">
        <f t="shared" si="63"/>
        <v>0.25173051066567187</v>
      </c>
      <c r="D165" s="105">
        <f t="shared" si="63"/>
        <v>0.41245144495376007</v>
      </c>
      <c r="E165" s="105">
        <f t="shared" si="63"/>
        <v>0.4772839825512693</v>
      </c>
      <c r="F165" s="105">
        <f t="shared" si="63"/>
        <v>0.44959620772421971</v>
      </c>
      <c r="G165" s="105">
        <f t="shared" si="63"/>
        <v>0.53434375639657339</v>
      </c>
      <c r="H165" s="105">
        <f t="shared" si="63"/>
        <v>0.24778221844550882</v>
      </c>
      <c r="I165" s="105">
        <f t="shared" si="63"/>
        <v>0.35508887776317505</v>
      </c>
      <c r="J165" s="105">
        <f t="shared" si="63"/>
        <v>0.45324012522184143</v>
      </c>
      <c r="K165" s="105">
        <f t="shared" si="63"/>
        <v>0.45214682349873919</v>
      </c>
      <c r="L165" s="105">
        <f t="shared" si="63"/>
        <v>0.52626318933062766</v>
      </c>
      <c r="M165" s="105">
        <f t="shared" si="63"/>
        <v>0.55928548166388115</v>
      </c>
      <c r="N165" s="127">
        <f t="shared" si="63"/>
        <v>0.30128583267501724</v>
      </c>
    </row>
    <row r="166" spans="1:14" ht="15" x14ac:dyDescent="0.25">
      <c r="A166" s="104" t="s">
        <v>20</v>
      </c>
      <c r="B166" s="105">
        <f t="shared" ref="B166:N166" si="64">B165/B164*100</f>
        <v>2.1384424938547348</v>
      </c>
      <c r="C166" s="105">
        <f t="shared" si="64"/>
        <v>0.98491253064455064</v>
      </c>
      <c r="D166" s="105">
        <f t="shared" si="64"/>
        <v>1.5952619995375197</v>
      </c>
      <c r="E166" s="105">
        <f t="shared" si="64"/>
        <v>1.8164601341602225</v>
      </c>
      <c r="F166" s="105">
        <f t="shared" si="64"/>
        <v>1.7245510518631126</v>
      </c>
      <c r="G166" s="105">
        <f t="shared" si="64"/>
        <v>2.0713674495280014</v>
      </c>
      <c r="H166" s="105">
        <f t="shared" si="64"/>
        <v>0.96750456237888161</v>
      </c>
      <c r="I166" s="105">
        <f t="shared" si="64"/>
        <v>1.3803200935828268</v>
      </c>
      <c r="J166" s="105">
        <f t="shared" si="64"/>
        <v>1.7675769799401904</v>
      </c>
      <c r="K166" s="105">
        <f t="shared" si="64"/>
        <v>1.7716889194329006</v>
      </c>
      <c r="L166" s="105">
        <f t="shared" si="64"/>
        <v>2.1064195895895335</v>
      </c>
      <c r="M166" s="105">
        <f t="shared" si="64"/>
        <v>2.1795155358866807</v>
      </c>
      <c r="N166" s="127">
        <f t="shared" si="64"/>
        <v>1.174064114241844</v>
      </c>
    </row>
    <row r="167" spans="1:14" ht="15" x14ac:dyDescent="0.25">
      <c r="A167" s="104" t="s">
        <v>21</v>
      </c>
      <c r="B167" s="105">
        <f t="shared" ref="B167:N167" si="65">MIN(B152:B162)</f>
        <v>24.73</v>
      </c>
      <c r="C167" s="105">
        <f t="shared" si="65"/>
        <v>25.288</v>
      </c>
      <c r="D167" s="105">
        <f t="shared" si="65"/>
        <v>25.347999999999999</v>
      </c>
      <c r="E167" s="105">
        <f t="shared" si="65"/>
        <v>25.663</v>
      </c>
      <c r="F167" s="105">
        <f t="shared" si="65"/>
        <v>25.634</v>
      </c>
      <c r="G167" s="105">
        <f t="shared" si="65"/>
        <v>25.094999999999999</v>
      </c>
      <c r="H167" s="105">
        <f t="shared" si="65"/>
        <v>25.32</v>
      </c>
      <c r="I167" s="105">
        <f t="shared" si="65"/>
        <v>25.306000000000001</v>
      </c>
      <c r="J167" s="105">
        <f t="shared" si="65"/>
        <v>25.17</v>
      </c>
      <c r="K167" s="105">
        <f t="shared" si="65"/>
        <v>24.97</v>
      </c>
      <c r="L167" s="105">
        <f t="shared" si="65"/>
        <v>24.28</v>
      </c>
      <c r="M167" s="105">
        <f t="shared" si="65"/>
        <v>25.05</v>
      </c>
      <c r="N167" s="127">
        <f t="shared" si="65"/>
        <v>25.342083333333331</v>
      </c>
    </row>
    <row r="168" spans="1:14" ht="15" x14ac:dyDescent="0.25">
      <c r="A168" s="104" t="s">
        <v>22</v>
      </c>
      <c r="B168" s="105">
        <f t="shared" ref="B168:N168" si="66">MAX(B152:B162)</f>
        <v>26.515999999999998</v>
      </c>
      <c r="C168" s="105">
        <f t="shared" si="66"/>
        <v>26.105</v>
      </c>
      <c r="D168" s="105">
        <f t="shared" si="66"/>
        <v>26.675000000000001</v>
      </c>
      <c r="E168" s="105">
        <f t="shared" si="66"/>
        <v>27.006</v>
      </c>
      <c r="F168" s="105">
        <f t="shared" si="66"/>
        <v>26.952999999999999</v>
      </c>
      <c r="G168" s="105">
        <f t="shared" si="66"/>
        <v>26.62</v>
      </c>
      <c r="H168" s="105">
        <f t="shared" si="66"/>
        <v>26.12</v>
      </c>
      <c r="I168" s="105">
        <f t="shared" si="66"/>
        <v>26.398</v>
      </c>
      <c r="J168" s="105">
        <f t="shared" si="66"/>
        <v>26.532</v>
      </c>
      <c r="K168" s="105">
        <f t="shared" si="66"/>
        <v>26.346</v>
      </c>
      <c r="L168" s="105">
        <f t="shared" si="66"/>
        <v>25.867999999999999</v>
      </c>
      <c r="M168" s="105">
        <f t="shared" si="66"/>
        <v>26.681999999999999</v>
      </c>
      <c r="N168" s="127">
        <f t="shared" si="66"/>
        <v>26.253666666666664</v>
      </c>
    </row>
    <row r="169" spans="1:14" ht="15" x14ac:dyDescent="0.25">
      <c r="A169" s="104" t="s">
        <v>23</v>
      </c>
      <c r="B169" s="105">
        <f t="shared" ref="B169:N169" si="67">QUARTILE(B152:B162,1)</f>
        <v>25.032</v>
      </c>
      <c r="C169" s="105">
        <f t="shared" si="67"/>
        <v>25.4</v>
      </c>
      <c r="D169" s="105">
        <f t="shared" si="67"/>
        <v>25.491</v>
      </c>
      <c r="E169" s="105">
        <f t="shared" si="67"/>
        <v>25.865000000000002</v>
      </c>
      <c r="F169" s="105">
        <f t="shared" si="67"/>
        <v>25.69</v>
      </c>
      <c r="G169" s="105">
        <f t="shared" si="67"/>
        <v>25.369</v>
      </c>
      <c r="H169" s="105">
        <f t="shared" si="67"/>
        <v>25.489000000000001</v>
      </c>
      <c r="I169" s="105">
        <f t="shared" si="67"/>
        <v>25.373999999999999</v>
      </c>
      <c r="J169" s="105">
        <f t="shared" si="67"/>
        <v>25.28</v>
      </c>
      <c r="K169" s="105">
        <f t="shared" si="67"/>
        <v>25.16</v>
      </c>
      <c r="L169" s="105">
        <f t="shared" si="67"/>
        <v>24.640999999999998</v>
      </c>
      <c r="M169" s="105">
        <f t="shared" si="67"/>
        <v>25.24</v>
      </c>
      <c r="N169" s="127">
        <f t="shared" si="67"/>
        <v>25.469916666666673</v>
      </c>
    </row>
    <row r="170" spans="1:14" ht="15" x14ac:dyDescent="0.25">
      <c r="A170" s="104" t="s">
        <v>24</v>
      </c>
      <c r="B170" s="105">
        <f t="shared" ref="B170:N170" si="68">QUARTILE(B152:B162,2)</f>
        <v>25.327999999999999</v>
      </c>
      <c r="C170" s="105">
        <f t="shared" si="68"/>
        <v>25.52</v>
      </c>
      <c r="D170" s="105">
        <f t="shared" si="68"/>
        <v>25.856000000000002</v>
      </c>
      <c r="E170" s="105">
        <f t="shared" si="68"/>
        <v>26.380500000000001</v>
      </c>
      <c r="F170" s="105">
        <f t="shared" si="68"/>
        <v>25.86</v>
      </c>
      <c r="G170" s="105">
        <f t="shared" si="68"/>
        <v>25.73</v>
      </c>
      <c r="H170" s="105">
        <f t="shared" si="68"/>
        <v>25.513999999999999</v>
      </c>
      <c r="I170" s="105">
        <f t="shared" si="68"/>
        <v>25.75</v>
      </c>
      <c r="J170" s="105">
        <f t="shared" si="68"/>
        <v>25.472000000000001</v>
      </c>
      <c r="K170" s="105">
        <f t="shared" si="68"/>
        <v>25.481000000000002</v>
      </c>
      <c r="L170" s="105">
        <f t="shared" si="68"/>
        <v>24.809000000000001</v>
      </c>
      <c r="M170" s="105">
        <f t="shared" si="68"/>
        <v>25.564</v>
      </c>
      <c r="N170" s="127">
        <f t="shared" si="68"/>
        <v>25.5885</v>
      </c>
    </row>
    <row r="171" spans="1:14" ht="15" x14ac:dyDescent="0.25">
      <c r="A171" s="104" t="s">
        <v>25</v>
      </c>
      <c r="B171" s="105">
        <f t="shared" ref="B171:N171" si="69">QUARTILE(B152:B162,3)</f>
        <v>25.503</v>
      </c>
      <c r="C171" s="105">
        <f t="shared" si="69"/>
        <v>25.628</v>
      </c>
      <c r="D171" s="105">
        <f t="shared" si="69"/>
        <v>26.04</v>
      </c>
      <c r="E171" s="105">
        <f t="shared" si="69"/>
        <v>26.530500000000004</v>
      </c>
      <c r="F171" s="105">
        <f t="shared" si="69"/>
        <v>26.32</v>
      </c>
      <c r="G171" s="105">
        <f t="shared" si="69"/>
        <v>26.242000000000001</v>
      </c>
      <c r="H171" s="105">
        <f t="shared" si="69"/>
        <v>25.757999999999999</v>
      </c>
      <c r="I171" s="105">
        <f t="shared" si="69"/>
        <v>25.83</v>
      </c>
      <c r="J171" s="105">
        <f t="shared" si="69"/>
        <v>26</v>
      </c>
      <c r="K171" s="105">
        <f t="shared" si="69"/>
        <v>25.81</v>
      </c>
      <c r="L171" s="105">
        <f t="shared" si="69"/>
        <v>25.239000000000001</v>
      </c>
      <c r="M171" s="105">
        <f t="shared" si="69"/>
        <v>25.681000000000001</v>
      </c>
      <c r="N171" s="127">
        <f t="shared" si="69"/>
        <v>25.649166666666662</v>
      </c>
    </row>
    <row r="172" spans="1:14" ht="14.25" x14ac:dyDescent="0.2">
      <c r="B172" s="86"/>
      <c r="C172" s="86"/>
      <c r="D172" s="86"/>
      <c r="E172" s="86"/>
      <c r="F172" s="86"/>
      <c r="G172" s="86"/>
      <c r="H172" s="86"/>
      <c r="I172" s="86"/>
      <c r="J172" s="86"/>
      <c r="K172" s="86"/>
      <c r="L172" s="86"/>
      <c r="M172" s="86"/>
    </row>
    <row r="175" spans="1:14" ht="18.75" x14ac:dyDescent="0.3">
      <c r="A175" s="24" t="s">
        <v>117</v>
      </c>
      <c r="G175" s="79" t="s">
        <v>130</v>
      </c>
    </row>
    <row r="176" spans="1:14" ht="15.75" x14ac:dyDescent="0.25">
      <c r="A176" s="4" t="s">
        <v>15</v>
      </c>
      <c r="B176" s="69" t="s">
        <v>2</v>
      </c>
      <c r="C176" s="69" t="s">
        <v>3</v>
      </c>
      <c r="D176" s="69" t="s">
        <v>4</v>
      </c>
      <c r="E176" s="69" t="s">
        <v>5</v>
      </c>
      <c r="F176" s="69" t="s">
        <v>6</v>
      </c>
      <c r="G176" s="69" t="s">
        <v>16</v>
      </c>
      <c r="H176" s="69" t="s">
        <v>17</v>
      </c>
      <c r="I176" s="69" t="s">
        <v>7</v>
      </c>
      <c r="J176" s="69" t="s">
        <v>8</v>
      </c>
      <c r="K176" s="69" t="s">
        <v>9</v>
      </c>
      <c r="L176" s="69" t="s">
        <v>10</v>
      </c>
      <c r="M176" s="69" t="s">
        <v>11</v>
      </c>
      <c r="N176" s="125" t="s">
        <v>1</v>
      </c>
    </row>
    <row r="177" spans="1:14" ht="15" x14ac:dyDescent="0.25">
      <c r="A177" s="101">
        <v>2015</v>
      </c>
      <c r="B177" s="88"/>
      <c r="C177" s="88"/>
      <c r="D177" s="88"/>
      <c r="E177" s="88"/>
      <c r="F177" s="88">
        <v>-32.17</v>
      </c>
      <c r="G177" s="88">
        <v>-37.130000000000003</v>
      </c>
      <c r="H177" s="88">
        <v>-26.91</v>
      </c>
      <c r="I177" s="88">
        <v>-27.65</v>
      </c>
      <c r="J177" s="88">
        <v>-25.81</v>
      </c>
      <c r="K177" s="88">
        <v>-30.91</v>
      </c>
      <c r="L177" s="88">
        <v>-32.71</v>
      </c>
      <c r="M177" s="88">
        <v>-42.77</v>
      </c>
      <c r="N177" s="127">
        <f t="shared" ref="N177:N185" si="70">AVERAGE(B177:M177)</f>
        <v>-32.0075</v>
      </c>
    </row>
    <row r="178" spans="1:14" ht="15" x14ac:dyDescent="0.25">
      <c r="A178" s="101">
        <v>2016</v>
      </c>
      <c r="B178" s="88">
        <v>-57.74</v>
      </c>
      <c r="C178" s="88">
        <v>-51.53</v>
      </c>
      <c r="D178" s="88">
        <v>-54.51</v>
      </c>
      <c r="E178" s="88">
        <v>-46.08</v>
      </c>
      <c r="F178" s="88">
        <v>-29.11</v>
      </c>
      <c r="G178" s="88">
        <v>-32.86</v>
      </c>
      <c r="H178" s="88">
        <v>-23.7</v>
      </c>
      <c r="I178" s="88">
        <v>-26.59</v>
      </c>
      <c r="J178" s="88">
        <v>-28.2</v>
      </c>
      <c r="K178" s="88">
        <v>-28.64</v>
      </c>
      <c r="L178" s="88">
        <v>-17.45</v>
      </c>
      <c r="M178" s="88">
        <v>-37.840000000000003</v>
      </c>
      <c r="N178" s="127">
        <f t="shared" si="70"/>
        <v>-36.1875</v>
      </c>
    </row>
    <row r="179" spans="1:14" ht="15" x14ac:dyDescent="0.25">
      <c r="A179" s="101">
        <v>2017</v>
      </c>
      <c r="B179" s="88">
        <v>-61.38</v>
      </c>
      <c r="C179" s="88">
        <v>-55.5</v>
      </c>
      <c r="D179" s="88">
        <v>-62.93</v>
      </c>
      <c r="E179" s="88">
        <v>-48.1</v>
      </c>
      <c r="F179" s="88">
        <v>-28.08</v>
      </c>
      <c r="G179" s="88">
        <v>-32.26</v>
      </c>
      <c r="H179" s="88">
        <v>-24.02</v>
      </c>
      <c r="I179" s="88">
        <v>-31.03</v>
      </c>
      <c r="J179" s="88">
        <v>-35.58</v>
      </c>
      <c r="K179" s="88">
        <v>-31.86</v>
      </c>
      <c r="L179" s="88">
        <v>-23.1</v>
      </c>
      <c r="M179" s="88">
        <v>-36.49</v>
      </c>
      <c r="N179" s="127">
        <f t="shared" si="70"/>
        <v>-39.194166666666668</v>
      </c>
    </row>
    <row r="180" spans="1:14" ht="15" x14ac:dyDescent="0.25">
      <c r="A180" s="101">
        <v>2018</v>
      </c>
      <c r="B180" s="88">
        <v>-35.44</v>
      </c>
      <c r="C180" s="88">
        <v>-62.62</v>
      </c>
      <c r="D180" s="88">
        <v>-51.57</v>
      </c>
      <c r="E180" s="88">
        <v>-46.38</v>
      </c>
      <c r="F180" s="88">
        <v>-32.28</v>
      </c>
      <c r="G180" s="88">
        <v>-22.74</v>
      </c>
      <c r="H180" s="88">
        <v>-24.94</v>
      </c>
      <c r="I180" s="88">
        <v>-26.79</v>
      </c>
      <c r="J180" s="88">
        <v>-26.69</v>
      </c>
      <c r="K180" s="88">
        <v>-33.119999999999997</v>
      </c>
      <c r="L180" s="88">
        <v>-28.96</v>
      </c>
      <c r="M180" s="88">
        <v>-55.780999999999999</v>
      </c>
      <c r="N180" s="127">
        <f t="shared" si="70"/>
        <v>-37.275916666666667</v>
      </c>
    </row>
    <row r="181" spans="1:14" ht="15" x14ac:dyDescent="0.25">
      <c r="A181" s="101">
        <v>2019</v>
      </c>
      <c r="B181" s="88">
        <v>-53.85</v>
      </c>
      <c r="C181" s="88">
        <v>-53.37</v>
      </c>
      <c r="D181" s="88">
        <v>-55.176000000000002</v>
      </c>
      <c r="E181" s="88">
        <v>-48.445</v>
      </c>
      <c r="F181" s="88">
        <v>-32.494</v>
      </c>
      <c r="G181" s="88">
        <v>-30.771999999999998</v>
      </c>
      <c r="H181" s="88">
        <v>-27.157</v>
      </c>
      <c r="I181" s="88">
        <v>-29.288</v>
      </c>
      <c r="J181" s="88">
        <v>-23.158999999999999</v>
      </c>
      <c r="K181" s="88">
        <v>-29.905000000000001</v>
      </c>
      <c r="L181" s="88">
        <v>-29.574000000000002</v>
      </c>
      <c r="M181" s="88">
        <v>-30.975000000000001</v>
      </c>
      <c r="N181" s="127">
        <f t="shared" si="70"/>
        <v>-37.013750000000002</v>
      </c>
    </row>
    <row r="182" spans="1:14" ht="15" x14ac:dyDescent="0.25">
      <c r="A182" s="101">
        <v>2020</v>
      </c>
      <c r="B182" s="88">
        <v>-48.344000000000001</v>
      </c>
      <c r="C182" s="88">
        <v>-53.701999999999998</v>
      </c>
      <c r="D182" s="88">
        <v>-63.674999999999997</v>
      </c>
      <c r="E182" s="88">
        <v>-43.448</v>
      </c>
      <c r="F182" s="88">
        <v>-31.004999999999999</v>
      </c>
      <c r="G182" s="88">
        <v>-27.792999999999999</v>
      </c>
      <c r="H182" s="88">
        <v>-29.05</v>
      </c>
      <c r="I182" s="88">
        <v>-27.321000000000002</v>
      </c>
      <c r="J182" s="88">
        <v>-32.784999999999997</v>
      </c>
      <c r="K182" s="88">
        <v>-32.081000000000003</v>
      </c>
      <c r="L182" s="88">
        <v>-27.148</v>
      </c>
      <c r="M182" s="88">
        <v>-37.594999999999999</v>
      </c>
      <c r="N182" s="127">
        <f t="shared" si="70"/>
        <v>-37.828916666666679</v>
      </c>
    </row>
    <row r="183" spans="1:14" ht="15" x14ac:dyDescent="0.25">
      <c r="A183" s="101">
        <v>2021</v>
      </c>
      <c r="B183" s="88">
        <v>-54.232999999999997</v>
      </c>
      <c r="C183" s="88">
        <v>-54.777999999999999</v>
      </c>
      <c r="D183" s="88">
        <v>-54.994999999999997</v>
      </c>
      <c r="E183" s="88">
        <v>-36.795999999999999</v>
      </c>
      <c r="F183" s="88">
        <v>-30.01</v>
      </c>
      <c r="G183" s="88">
        <v>-29.794</v>
      </c>
      <c r="H183" s="88">
        <v>-30.449000000000002</v>
      </c>
      <c r="I183" s="88">
        <v>-27.423999999999999</v>
      </c>
      <c r="J183" s="88">
        <v>-29.361999999999998</v>
      </c>
      <c r="K183" s="88">
        <v>-30.152999999999999</v>
      </c>
      <c r="L183" s="88">
        <v>-20.731999999999999</v>
      </c>
      <c r="M183" s="88">
        <v>-41.051000000000002</v>
      </c>
      <c r="N183" s="127">
        <f t="shared" si="70"/>
        <v>-36.648083333333332</v>
      </c>
    </row>
    <row r="184" spans="1:14" ht="15" x14ac:dyDescent="0.25">
      <c r="A184" s="101">
        <v>2022</v>
      </c>
      <c r="B184" s="88">
        <v>-53.76</v>
      </c>
      <c r="C184" s="88">
        <v>-57.274999999999999</v>
      </c>
      <c r="D184" s="88">
        <v>-46.261000000000003</v>
      </c>
      <c r="E184" s="88">
        <v>-33.539000000000001</v>
      </c>
      <c r="F184" s="88">
        <v>-25.423999999999999</v>
      </c>
      <c r="G184" s="88">
        <v>-28.385000000000002</v>
      </c>
      <c r="H184" s="88">
        <v>-23.347000000000001</v>
      </c>
      <c r="I184" s="88">
        <v>-27.111999999999998</v>
      </c>
      <c r="J184" s="88">
        <v>-29.398</v>
      </c>
      <c r="K184" s="88">
        <v>-27.92</v>
      </c>
      <c r="L184" s="88">
        <v>-23.742999999999999</v>
      </c>
      <c r="M184" s="88">
        <v>-52.462000000000003</v>
      </c>
      <c r="N184" s="127">
        <f t="shared" si="70"/>
        <v>-35.718833333333336</v>
      </c>
    </row>
    <row r="185" spans="1:14" ht="15" x14ac:dyDescent="0.25">
      <c r="A185" s="101">
        <v>2023</v>
      </c>
      <c r="B185" s="88">
        <v>-51.470999999999997</v>
      </c>
      <c r="C185" s="88">
        <v>-59.305999999999997</v>
      </c>
      <c r="D185" s="88">
        <v>-55.326999999999998</v>
      </c>
      <c r="E185" s="88">
        <v>-62.058999999999997</v>
      </c>
      <c r="F185" s="88">
        <v>-37.926000000000002</v>
      </c>
      <c r="G185" s="88">
        <v>-30.698</v>
      </c>
      <c r="H185" s="88">
        <v>-24.344000000000001</v>
      </c>
      <c r="I185" s="88">
        <v>-27.350999999999999</v>
      </c>
      <c r="J185" s="88">
        <v>-28.03</v>
      </c>
      <c r="K185" s="88">
        <v>-32.838999999999999</v>
      </c>
      <c r="L185" s="88">
        <v>-25.271999999999998</v>
      </c>
      <c r="M185" s="88">
        <v>-43.109000000000002</v>
      </c>
      <c r="N185" s="127">
        <f t="shared" si="70"/>
        <v>-39.810999999999993</v>
      </c>
    </row>
    <row r="186" spans="1:14" ht="15" x14ac:dyDescent="0.25">
      <c r="A186" s="101">
        <v>2024</v>
      </c>
      <c r="B186" s="88">
        <v>-51.027999999999999</v>
      </c>
      <c r="C186" s="88">
        <v>-44.601999999999997</v>
      </c>
      <c r="D186" s="88">
        <v>-47.999000000000002</v>
      </c>
      <c r="E186" s="88"/>
      <c r="F186" s="88"/>
      <c r="G186" s="88"/>
      <c r="H186" s="88"/>
      <c r="I186" s="88"/>
      <c r="J186" s="88"/>
      <c r="K186" s="88"/>
      <c r="L186" s="88"/>
      <c r="M186" s="88"/>
      <c r="N186" s="127"/>
    </row>
    <row r="187" spans="1:14" ht="15" x14ac:dyDescent="0.25">
      <c r="A187" s="101">
        <v>2025</v>
      </c>
      <c r="B187" s="88"/>
      <c r="C187" s="88"/>
      <c r="D187" s="88"/>
      <c r="E187" s="88"/>
      <c r="F187" s="88"/>
      <c r="G187" s="88"/>
      <c r="H187" s="88"/>
      <c r="I187" s="88"/>
      <c r="J187" s="88"/>
      <c r="K187" s="88"/>
      <c r="L187" s="88"/>
      <c r="M187" s="88"/>
      <c r="N187" s="127"/>
    </row>
    <row r="188" spans="1:14" ht="15" x14ac:dyDescent="0.25">
      <c r="A188" s="7"/>
      <c r="B188" s="86"/>
      <c r="C188" s="86"/>
      <c r="D188" s="86"/>
      <c r="E188" s="86"/>
      <c r="F188" s="86"/>
      <c r="G188" s="86"/>
      <c r="H188" s="86"/>
      <c r="I188" s="86"/>
      <c r="J188" s="86"/>
      <c r="K188" s="86"/>
      <c r="L188" s="86"/>
      <c r="M188" s="86"/>
      <c r="N188" s="128"/>
    </row>
    <row r="189" spans="1:14" ht="15" x14ac:dyDescent="0.25">
      <c r="A189" s="104" t="s">
        <v>18</v>
      </c>
      <c r="B189" s="105">
        <f t="shared" ref="B189:N189" si="71">AVERAGE(B177:B187)</f>
        <v>-51.916222222222224</v>
      </c>
      <c r="C189" s="105">
        <f t="shared" si="71"/>
        <v>-54.742555555555548</v>
      </c>
      <c r="D189" s="105">
        <f t="shared" si="71"/>
        <v>-54.715888888888891</v>
      </c>
      <c r="E189" s="105">
        <f t="shared" si="71"/>
        <v>-45.605874999999997</v>
      </c>
      <c r="F189" s="105">
        <f t="shared" si="71"/>
        <v>-30.944333333333336</v>
      </c>
      <c r="G189" s="105">
        <f t="shared" si="71"/>
        <v>-30.270222222222223</v>
      </c>
      <c r="H189" s="105">
        <f t="shared" si="71"/>
        <v>-25.99077777777778</v>
      </c>
      <c r="I189" s="105">
        <f t="shared" si="71"/>
        <v>-27.839555555555556</v>
      </c>
      <c r="J189" s="105">
        <f t="shared" si="71"/>
        <v>-28.779333333333334</v>
      </c>
      <c r="K189" s="105">
        <f t="shared" si="71"/>
        <v>-30.825333333333333</v>
      </c>
      <c r="L189" s="105">
        <f t="shared" si="71"/>
        <v>-25.409888888888887</v>
      </c>
      <c r="M189" s="105">
        <f t="shared" si="71"/>
        <v>-42.008111111111106</v>
      </c>
      <c r="N189" s="127">
        <f t="shared" si="71"/>
        <v>-36.853962962962967</v>
      </c>
    </row>
    <row r="190" spans="1:14" ht="15" x14ac:dyDescent="0.25">
      <c r="A190" s="104" t="s">
        <v>19</v>
      </c>
      <c r="B190" s="105">
        <f t="shared" ref="B190:N190" si="72">STDEV(B177:B187)</f>
        <v>7.2560300918921179</v>
      </c>
      <c r="C190" s="105">
        <f t="shared" si="72"/>
        <v>5.0742666246244665</v>
      </c>
      <c r="D190" s="105">
        <f t="shared" si="72"/>
        <v>5.8623918421673213</v>
      </c>
      <c r="E190" s="105">
        <f t="shared" si="72"/>
        <v>8.5664667735387248</v>
      </c>
      <c r="F190" s="105">
        <f t="shared" si="72"/>
        <v>3.4883972680874398</v>
      </c>
      <c r="G190" s="105">
        <f t="shared" si="72"/>
        <v>3.949354655439846</v>
      </c>
      <c r="H190" s="105">
        <f t="shared" si="72"/>
        <v>2.5341869888475963</v>
      </c>
      <c r="I190" s="105">
        <f t="shared" si="72"/>
        <v>1.4223846272291401</v>
      </c>
      <c r="J190" s="105">
        <f t="shared" si="72"/>
        <v>3.6858548872683432</v>
      </c>
      <c r="K190" s="105">
        <f t="shared" si="72"/>
        <v>1.8196991509587503</v>
      </c>
      <c r="L190" s="105">
        <f t="shared" si="72"/>
        <v>4.7385567012658116</v>
      </c>
      <c r="M190" s="105">
        <f t="shared" si="72"/>
        <v>7.8319262069500883</v>
      </c>
      <c r="N190" s="127">
        <f t="shared" si="72"/>
        <v>2.2538304836768961</v>
      </c>
    </row>
    <row r="191" spans="1:14" ht="15" x14ac:dyDescent="0.25">
      <c r="A191" s="104" t="s">
        <v>20</v>
      </c>
      <c r="B191" s="105">
        <f t="shared" ref="B191:N191" si="73">B190/B189*100</f>
        <v>-13.976421590988272</v>
      </c>
      <c r="C191" s="105">
        <f t="shared" si="73"/>
        <v>-9.2693272594386666</v>
      </c>
      <c r="D191" s="105">
        <f t="shared" si="73"/>
        <v>-10.714240344467459</v>
      </c>
      <c r="E191" s="105">
        <f t="shared" si="73"/>
        <v>-18.783691297532883</v>
      </c>
      <c r="F191" s="105">
        <f t="shared" si="73"/>
        <v>-11.273137574205636</v>
      </c>
      <c r="G191" s="105">
        <f t="shared" si="73"/>
        <v>-13.04699591052395</v>
      </c>
      <c r="H191" s="105">
        <f t="shared" si="73"/>
        <v>-9.750331484940542</v>
      </c>
      <c r="I191" s="105">
        <f t="shared" si="73"/>
        <v>-5.1092217488554494</v>
      </c>
      <c r="J191" s="105">
        <f t="shared" si="73"/>
        <v>-12.807297669398213</v>
      </c>
      <c r="K191" s="105">
        <f t="shared" si="73"/>
        <v>-5.9032586323762386</v>
      </c>
      <c r="L191" s="105">
        <f t="shared" si="73"/>
        <v>-18.648474702059264</v>
      </c>
      <c r="M191" s="105">
        <f t="shared" si="73"/>
        <v>-18.64384281938959</v>
      </c>
      <c r="N191" s="127">
        <f t="shared" si="73"/>
        <v>-6.115571576228918</v>
      </c>
    </row>
    <row r="192" spans="1:14" ht="15" x14ac:dyDescent="0.25">
      <c r="A192" s="104" t="s">
        <v>21</v>
      </c>
      <c r="B192" s="105">
        <f t="shared" ref="B192:N192" si="74">MIN(B177:B187)</f>
        <v>-61.38</v>
      </c>
      <c r="C192" s="105">
        <f t="shared" si="74"/>
        <v>-62.62</v>
      </c>
      <c r="D192" s="105">
        <f t="shared" si="74"/>
        <v>-63.674999999999997</v>
      </c>
      <c r="E192" s="105">
        <f t="shared" si="74"/>
        <v>-62.058999999999997</v>
      </c>
      <c r="F192" s="105">
        <f t="shared" si="74"/>
        <v>-37.926000000000002</v>
      </c>
      <c r="G192" s="105">
        <f t="shared" si="74"/>
        <v>-37.130000000000003</v>
      </c>
      <c r="H192" s="105">
        <f t="shared" si="74"/>
        <v>-30.449000000000002</v>
      </c>
      <c r="I192" s="105">
        <f t="shared" si="74"/>
        <v>-31.03</v>
      </c>
      <c r="J192" s="105">
        <f t="shared" si="74"/>
        <v>-35.58</v>
      </c>
      <c r="K192" s="105">
        <f t="shared" si="74"/>
        <v>-33.119999999999997</v>
      </c>
      <c r="L192" s="105">
        <f t="shared" si="74"/>
        <v>-32.71</v>
      </c>
      <c r="M192" s="105">
        <f t="shared" si="74"/>
        <v>-55.780999999999999</v>
      </c>
      <c r="N192" s="127">
        <f t="shared" si="74"/>
        <v>-39.810999999999993</v>
      </c>
    </row>
    <row r="193" spans="1:14" ht="15" x14ac:dyDescent="0.25">
      <c r="A193" s="104" t="s">
        <v>22</v>
      </c>
      <c r="B193" s="105">
        <f t="shared" ref="B193:N193" si="75">MAX(B177:B187)</f>
        <v>-35.44</v>
      </c>
      <c r="C193" s="105">
        <f t="shared" si="75"/>
        <v>-44.601999999999997</v>
      </c>
      <c r="D193" s="105">
        <f t="shared" si="75"/>
        <v>-46.261000000000003</v>
      </c>
      <c r="E193" s="105">
        <f t="shared" si="75"/>
        <v>-33.539000000000001</v>
      </c>
      <c r="F193" s="105">
        <f t="shared" si="75"/>
        <v>-25.423999999999999</v>
      </c>
      <c r="G193" s="105">
        <f t="shared" si="75"/>
        <v>-22.74</v>
      </c>
      <c r="H193" s="105">
        <f t="shared" si="75"/>
        <v>-23.347000000000001</v>
      </c>
      <c r="I193" s="105">
        <f t="shared" si="75"/>
        <v>-26.59</v>
      </c>
      <c r="J193" s="105">
        <f t="shared" si="75"/>
        <v>-23.158999999999999</v>
      </c>
      <c r="K193" s="105">
        <f t="shared" si="75"/>
        <v>-27.92</v>
      </c>
      <c r="L193" s="105">
        <f t="shared" si="75"/>
        <v>-17.45</v>
      </c>
      <c r="M193" s="105">
        <f t="shared" si="75"/>
        <v>-30.975000000000001</v>
      </c>
      <c r="N193" s="127">
        <f t="shared" si="75"/>
        <v>-32.0075</v>
      </c>
    </row>
    <row r="194" spans="1:14" ht="15" x14ac:dyDescent="0.25">
      <c r="A194" s="104" t="s">
        <v>23</v>
      </c>
      <c r="B194" s="105">
        <f t="shared" ref="B194:N194" si="76">QUARTILE(B177:B187,1)</f>
        <v>-54.232999999999997</v>
      </c>
      <c r="C194" s="105">
        <f t="shared" si="76"/>
        <v>-57.274999999999999</v>
      </c>
      <c r="D194" s="105">
        <f t="shared" si="76"/>
        <v>-55.326999999999998</v>
      </c>
      <c r="E194" s="105">
        <f t="shared" si="76"/>
        <v>-48.186250000000001</v>
      </c>
      <c r="F194" s="105">
        <f t="shared" si="76"/>
        <v>-32.28</v>
      </c>
      <c r="G194" s="105">
        <f t="shared" si="76"/>
        <v>-32.26</v>
      </c>
      <c r="H194" s="105">
        <f t="shared" si="76"/>
        <v>-27.157</v>
      </c>
      <c r="I194" s="105">
        <f t="shared" si="76"/>
        <v>-27.65</v>
      </c>
      <c r="J194" s="105">
        <f t="shared" si="76"/>
        <v>-29.398</v>
      </c>
      <c r="K194" s="105">
        <f t="shared" si="76"/>
        <v>-32.081000000000003</v>
      </c>
      <c r="L194" s="105">
        <f t="shared" si="76"/>
        <v>-28.96</v>
      </c>
      <c r="M194" s="105">
        <f t="shared" si="76"/>
        <v>-43.109000000000002</v>
      </c>
      <c r="N194" s="127">
        <f t="shared" si="76"/>
        <v>-37.828916666666679</v>
      </c>
    </row>
    <row r="195" spans="1:14" ht="15" x14ac:dyDescent="0.25">
      <c r="A195" s="104" t="s">
        <v>24</v>
      </c>
      <c r="B195" s="105">
        <f t="shared" ref="B195:N195" si="77">QUARTILE(B177:B187,2)</f>
        <v>-53.76</v>
      </c>
      <c r="C195" s="105">
        <f t="shared" si="77"/>
        <v>-54.777999999999999</v>
      </c>
      <c r="D195" s="105">
        <f t="shared" si="77"/>
        <v>-54.994999999999997</v>
      </c>
      <c r="E195" s="105">
        <f t="shared" si="77"/>
        <v>-46.230000000000004</v>
      </c>
      <c r="F195" s="105">
        <f t="shared" si="77"/>
        <v>-31.004999999999999</v>
      </c>
      <c r="G195" s="105">
        <f t="shared" si="77"/>
        <v>-30.698</v>
      </c>
      <c r="H195" s="105">
        <f t="shared" si="77"/>
        <v>-24.94</v>
      </c>
      <c r="I195" s="105">
        <f t="shared" si="77"/>
        <v>-27.350999999999999</v>
      </c>
      <c r="J195" s="105">
        <f t="shared" si="77"/>
        <v>-28.2</v>
      </c>
      <c r="K195" s="105">
        <f t="shared" si="77"/>
        <v>-30.91</v>
      </c>
      <c r="L195" s="105">
        <f t="shared" si="77"/>
        <v>-25.271999999999998</v>
      </c>
      <c r="M195" s="105">
        <f t="shared" si="77"/>
        <v>-41.051000000000002</v>
      </c>
      <c r="N195" s="127">
        <f t="shared" si="77"/>
        <v>-37.013750000000002</v>
      </c>
    </row>
    <row r="196" spans="1:14" ht="15" x14ac:dyDescent="0.25">
      <c r="A196" s="104" t="s">
        <v>25</v>
      </c>
      <c r="B196" s="105">
        <f t="shared" ref="B196:N196" si="78">QUARTILE(B177:B187,3)</f>
        <v>-51.027999999999999</v>
      </c>
      <c r="C196" s="105">
        <f t="shared" si="78"/>
        <v>-53.37</v>
      </c>
      <c r="D196" s="105">
        <f t="shared" si="78"/>
        <v>-51.57</v>
      </c>
      <c r="E196" s="105">
        <f t="shared" si="78"/>
        <v>-41.784999999999997</v>
      </c>
      <c r="F196" s="105">
        <f t="shared" si="78"/>
        <v>-29.11</v>
      </c>
      <c r="G196" s="105">
        <f t="shared" si="78"/>
        <v>-28.385000000000002</v>
      </c>
      <c r="H196" s="105">
        <f t="shared" si="78"/>
        <v>-24.02</v>
      </c>
      <c r="I196" s="105">
        <f t="shared" si="78"/>
        <v>-27.111999999999998</v>
      </c>
      <c r="J196" s="105">
        <f t="shared" si="78"/>
        <v>-26.69</v>
      </c>
      <c r="K196" s="105">
        <f t="shared" si="78"/>
        <v>-29.905000000000001</v>
      </c>
      <c r="L196" s="105">
        <f t="shared" si="78"/>
        <v>-23.1</v>
      </c>
      <c r="M196" s="105">
        <f t="shared" si="78"/>
        <v>-37.594999999999999</v>
      </c>
      <c r="N196" s="127">
        <f t="shared" si="78"/>
        <v>-36.1875</v>
      </c>
    </row>
    <row r="197" spans="1:14" ht="14.25" x14ac:dyDescent="0.2">
      <c r="B197" s="86"/>
      <c r="C197" s="86"/>
      <c r="D197" s="86"/>
      <c r="E197" s="86"/>
      <c r="F197" s="86"/>
      <c r="G197" s="86"/>
      <c r="H197" s="86"/>
      <c r="I197" s="86"/>
      <c r="J197" s="86"/>
      <c r="K197" s="86"/>
      <c r="L197" s="86"/>
      <c r="M197" s="86"/>
    </row>
    <row r="198" spans="1:14" ht="14.25" x14ac:dyDescent="0.2">
      <c r="B198" s="86"/>
      <c r="C198" s="86"/>
      <c r="D198" s="86"/>
      <c r="E198" s="86"/>
      <c r="F198" s="86"/>
      <c r="G198" s="86"/>
      <c r="H198" s="86"/>
      <c r="I198" s="86"/>
      <c r="J198" s="86"/>
      <c r="K198" s="86"/>
      <c r="L198" s="86"/>
      <c r="M198" s="86"/>
    </row>
    <row r="200" spans="1:14" ht="18.75" x14ac:dyDescent="0.3">
      <c r="A200" s="24" t="s">
        <v>118</v>
      </c>
      <c r="G200" s="80" t="s">
        <v>131</v>
      </c>
    </row>
    <row r="201" spans="1:14" ht="15.75" x14ac:dyDescent="0.25">
      <c r="A201" s="4" t="s">
        <v>15</v>
      </c>
      <c r="B201" s="69" t="s">
        <v>2</v>
      </c>
      <c r="C201" s="69" t="s">
        <v>3</v>
      </c>
      <c r="D201" s="69" t="s">
        <v>4</v>
      </c>
      <c r="E201" s="69" t="s">
        <v>5</v>
      </c>
      <c r="F201" s="69" t="s">
        <v>6</v>
      </c>
      <c r="G201" s="69" t="s">
        <v>16</v>
      </c>
      <c r="H201" s="69" t="s">
        <v>17</v>
      </c>
      <c r="I201" s="69" t="s">
        <v>7</v>
      </c>
      <c r="J201" s="69" t="s">
        <v>8</v>
      </c>
      <c r="K201" s="69" t="s">
        <v>9</v>
      </c>
      <c r="L201" s="69" t="s">
        <v>10</v>
      </c>
      <c r="M201" s="69" t="s">
        <v>11</v>
      </c>
      <c r="N201" s="125" t="s">
        <v>1</v>
      </c>
    </row>
    <row r="202" spans="1:14" ht="15" x14ac:dyDescent="0.25">
      <c r="A202" s="101">
        <v>2015</v>
      </c>
      <c r="B202" s="89"/>
      <c r="C202" s="89"/>
      <c r="D202" s="89"/>
      <c r="E202" s="89"/>
      <c r="F202" s="89">
        <v>6.4</v>
      </c>
      <c r="G202" s="89">
        <v>7.86</v>
      </c>
      <c r="H202" s="89">
        <v>5.18</v>
      </c>
      <c r="I202" s="89">
        <v>2.94</v>
      </c>
      <c r="J202" s="89">
        <v>2.99</v>
      </c>
      <c r="K202" s="89">
        <v>3.4</v>
      </c>
      <c r="L202" s="89">
        <v>3.55</v>
      </c>
      <c r="M202" s="89">
        <v>5.27</v>
      </c>
      <c r="N202" s="126">
        <f t="shared" ref="N202:N210" si="79">AVERAGE(B202:M202)</f>
        <v>4.6987500000000004</v>
      </c>
    </row>
    <row r="203" spans="1:14" ht="15" x14ac:dyDescent="0.25">
      <c r="A203" s="101">
        <v>2016</v>
      </c>
      <c r="B203" s="89">
        <v>13.26</v>
      </c>
      <c r="C203" s="89">
        <v>13.92</v>
      </c>
      <c r="D203" s="89">
        <v>18.850000000000001</v>
      </c>
      <c r="E203" s="89">
        <v>15.69</v>
      </c>
      <c r="F203" s="89">
        <v>4.37</v>
      </c>
      <c r="G203" s="89">
        <v>3.13</v>
      </c>
      <c r="H203" s="89">
        <v>2.89</v>
      </c>
      <c r="I203" s="89">
        <v>1.83</v>
      </c>
      <c r="J203" s="89">
        <v>1.65</v>
      </c>
      <c r="K203" s="89">
        <v>2.38</v>
      </c>
      <c r="L203" s="89">
        <v>3.02</v>
      </c>
      <c r="M203" s="89">
        <v>2.42</v>
      </c>
      <c r="N203" s="126">
        <f t="shared" si="79"/>
        <v>6.9508333333333328</v>
      </c>
    </row>
    <row r="204" spans="1:14" ht="15" x14ac:dyDescent="0.25">
      <c r="A204" s="101">
        <v>2017</v>
      </c>
      <c r="B204" s="89">
        <v>11.26</v>
      </c>
      <c r="C204" s="89">
        <v>13.08</v>
      </c>
      <c r="D204" s="89">
        <v>19.97</v>
      </c>
      <c r="E204" s="89">
        <v>12.88</v>
      </c>
      <c r="F204" s="89">
        <v>4.75</v>
      </c>
      <c r="G204" s="89">
        <v>1.56</v>
      </c>
      <c r="H204" s="89">
        <v>1.43</v>
      </c>
      <c r="I204" s="89">
        <v>1.5</v>
      </c>
      <c r="J204" s="89">
        <v>-1.52</v>
      </c>
      <c r="K204" s="89">
        <v>1.75</v>
      </c>
      <c r="L204" s="89">
        <v>1</v>
      </c>
      <c r="M204" s="89">
        <v>2.54</v>
      </c>
      <c r="N204" s="126">
        <f t="shared" si="79"/>
        <v>5.8500000000000014</v>
      </c>
    </row>
    <row r="205" spans="1:14" ht="15" x14ac:dyDescent="0.25">
      <c r="A205" s="101">
        <v>2018</v>
      </c>
      <c r="B205" s="89">
        <v>4.17</v>
      </c>
      <c r="C205" s="89">
        <v>8.75</v>
      </c>
      <c r="D205" s="89">
        <v>7.63</v>
      </c>
      <c r="E205" s="89">
        <v>5.46</v>
      </c>
      <c r="F205" s="89">
        <v>3.3</v>
      </c>
      <c r="G205" s="89">
        <v>3.11</v>
      </c>
      <c r="H205" s="89">
        <v>3.87</v>
      </c>
      <c r="I205" s="89">
        <v>3.16</v>
      </c>
      <c r="J205" s="89">
        <v>3.54</v>
      </c>
      <c r="K205" s="89">
        <v>1.53</v>
      </c>
      <c r="L205" s="89">
        <v>2.8239999999999998</v>
      </c>
      <c r="M205" s="89">
        <v>1.028</v>
      </c>
      <c r="N205" s="126">
        <f t="shared" si="79"/>
        <v>4.0309999999999997</v>
      </c>
    </row>
    <row r="206" spans="1:14" ht="15" x14ac:dyDescent="0.25">
      <c r="A206" s="101">
        <v>2019</v>
      </c>
      <c r="B206" s="89">
        <v>8.1760000000000002</v>
      </c>
      <c r="C206" s="89">
        <v>13.983000000000001</v>
      </c>
      <c r="D206" s="89">
        <v>14.504</v>
      </c>
      <c r="E206" s="89">
        <v>13.404999999999999</v>
      </c>
      <c r="F206" s="89">
        <v>4.3719999999999999</v>
      </c>
      <c r="G206" s="89">
        <v>2.391</v>
      </c>
      <c r="H206" s="89">
        <v>1.62</v>
      </c>
      <c r="I206" s="89">
        <v>1.0089999999999999</v>
      </c>
      <c r="J206" s="89">
        <v>1.244</v>
      </c>
      <c r="K206" s="89">
        <v>2.359</v>
      </c>
      <c r="L206" s="89">
        <v>1.2470000000000001</v>
      </c>
      <c r="M206" s="89">
        <v>0.64400000000000002</v>
      </c>
      <c r="N206" s="126">
        <f t="shared" si="79"/>
        <v>5.4128333333333343</v>
      </c>
    </row>
    <row r="207" spans="1:14" ht="15" x14ac:dyDescent="0.25">
      <c r="A207" s="101">
        <v>2020</v>
      </c>
      <c r="B207" s="89">
        <v>0.59199999999999997</v>
      </c>
      <c r="C207" s="89">
        <v>5.2510000000000003</v>
      </c>
      <c r="D207" s="89">
        <v>9.9909999999999997</v>
      </c>
      <c r="E207" s="89">
        <v>5.6239999999999997</v>
      </c>
      <c r="F207" s="89">
        <v>3.9020000000000001</v>
      </c>
      <c r="G207" s="89">
        <v>0.81299999999999994</v>
      </c>
      <c r="H207" s="89">
        <v>2.41</v>
      </c>
      <c r="I207" s="89">
        <v>2.7509999999999999</v>
      </c>
      <c r="J207" s="89">
        <v>2.823</v>
      </c>
      <c r="K207" s="89">
        <v>1.0189999999999999</v>
      </c>
      <c r="L207" s="89">
        <v>2.1819999999999999</v>
      </c>
      <c r="M207" s="89">
        <v>0.90500000000000003</v>
      </c>
      <c r="N207" s="126">
        <f t="shared" si="79"/>
        <v>3.1885833333333333</v>
      </c>
    </row>
    <row r="208" spans="1:14" ht="15" x14ac:dyDescent="0.25">
      <c r="A208" s="101">
        <v>2021</v>
      </c>
      <c r="B208" s="89">
        <v>2.516</v>
      </c>
      <c r="C208" s="89">
        <v>7.984</v>
      </c>
      <c r="D208" s="89">
        <v>7.0759999999999996</v>
      </c>
      <c r="E208" s="89">
        <v>3.3220000000000001</v>
      </c>
      <c r="F208" s="89">
        <v>2.0990000000000002</v>
      </c>
      <c r="G208" s="89">
        <v>1.2150000000000001</v>
      </c>
      <c r="H208" s="89">
        <v>0.94199999999999995</v>
      </c>
      <c r="I208" s="89">
        <v>2.0470000000000002</v>
      </c>
      <c r="J208" s="89">
        <v>1.2</v>
      </c>
      <c r="K208" s="89">
        <v>1.0649999999999999</v>
      </c>
      <c r="L208" s="89">
        <v>1.7450000000000001</v>
      </c>
      <c r="M208" s="89">
        <v>0.127</v>
      </c>
      <c r="N208" s="126">
        <f t="shared" si="79"/>
        <v>2.6114999999999999</v>
      </c>
    </row>
    <row r="209" spans="1:14" ht="15" x14ac:dyDescent="0.25">
      <c r="A209" s="101">
        <v>2022</v>
      </c>
      <c r="B209" s="89">
        <v>1.083</v>
      </c>
      <c r="C209" s="89">
        <v>4.907</v>
      </c>
      <c r="D209" s="89">
        <v>3.4940000000000002</v>
      </c>
      <c r="E209" s="89">
        <v>3.3929999999999998</v>
      </c>
      <c r="F209" s="89">
        <v>1.401</v>
      </c>
      <c r="G209" s="89">
        <v>2.2469999999999999</v>
      </c>
      <c r="H209" s="89">
        <v>1.956</v>
      </c>
      <c r="I209" s="89">
        <v>0.441</v>
      </c>
      <c r="J209" s="89">
        <v>2.0680000000000001</v>
      </c>
      <c r="K209" s="89">
        <v>2.2629999999999999</v>
      </c>
      <c r="L209" s="89">
        <v>1.6120000000000001</v>
      </c>
      <c r="M209" s="89">
        <v>0.44500000000000001</v>
      </c>
      <c r="N209" s="126">
        <f t="shared" si="79"/>
        <v>2.1091666666666669</v>
      </c>
    </row>
    <row r="210" spans="1:14" ht="15" x14ac:dyDescent="0.25">
      <c r="A210" s="101">
        <v>2023</v>
      </c>
      <c r="B210" s="89">
        <v>0.42599999999999999</v>
      </c>
      <c r="C210" s="89">
        <v>5.9249999999999998</v>
      </c>
      <c r="D210" s="89">
        <v>8.4149999999999991</v>
      </c>
      <c r="E210" s="89">
        <v>16.957000000000001</v>
      </c>
      <c r="F210" s="89">
        <v>6.5709999999999997</v>
      </c>
      <c r="G210" s="89">
        <v>1.4370000000000001</v>
      </c>
      <c r="H210" s="89">
        <v>2.0299999999999998</v>
      </c>
      <c r="I210" s="89">
        <v>1.0740000000000001</v>
      </c>
      <c r="J210" s="89">
        <v>0.89500000000000002</v>
      </c>
      <c r="K210" s="89">
        <v>0.156</v>
      </c>
      <c r="L210" s="89">
        <v>0.34499999999999997</v>
      </c>
      <c r="M210" s="89">
        <v>-1.37</v>
      </c>
      <c r="N210" s="127">
        <f t="shared" si="79"/>
        <v>3.5717499999999998</v>
      </c>
    </row>
    <row r="211" spans="1:14" ht="15" x14ac:dyDescent="0.25">
      <c r="A211" s="101">
        <v>2024</v>
      </c>
      <c r="B211" s="89">
        <v>-0.53600000000000003</v>
      </c>
      <c r="C211" s="89">
        <v>7.7210000000000001</v>
      </c>
      <c r="D211" s="89">
        <v>6.5670000000000002</v>
      </c>
      <c r="E211" s="89"/>
      <c r="F211" s="89"/>
      <c r="G211" s="89"/>
      <c r="H211" s="89"/>
      <c r="I211" s="89"/>
      <c r="J211" s="89"/>
      <c r="K211" s="89"/>
      <c r="L211" s="89"/>
      <c r="M211" s="89"/>
      <c r="N211" s="126"/>
    </row>
    <row r="212" spans="1:14" ht="15" x14ac:dyDescent="0.25">
      <c r="A212" s="101">
        <v>2025</v>
      </c>
      <c r="B212" s="89"/>
      <c r="C212" s="89"/>
      <c r="D212" s="89"/>
      <c r="E212" s="89"/>
      <c r="F212" s="89"/>
      <c r="G212" s="89"/>
      <c r="H212" s="89"/>
      <c r="I212" s="89"/>
      <c r="J212" s="89"/>
      <c r="K212" s="89"/>
      <c r="L212" s="89"/>
      <c r="M212" s="89"/>
      <c r="N212" s="126"/>
    </row>
    <row r="213" spans="1:14" ht="15" x14ac:dyDescent="0.25">
      <c r="A213" s="7"/>
      <c r="B213" s="89"/>
      <c r="C213" s="89"/>
      <c r="D213" s="89"/>
      <c r="E213" s="89"/>
      <c r="F213" s="89"/>
      <c r="G213" s="89"/>
      <c r="H213" s="89"/>
      <c r="I213" s="89"/>
      <c r="J213" s="89"/>
      <c r="K213" s="89"/>
      <c r="L213" s="89"/>
      <c r="M213" s="89"/>
      <c r="N213" s="126"/>
    </row>
    <row r="214" spans="1:14" ht="15" x14ac:dyDescent="0.25">
      <c r="A214" s="104" t="s">
        <v>18</v>
      </c>
      <c r="B214" s="108">
        <f t="shared" ref="B214:N214" si="80">AVERAGE(B202:B212)</f>
        <v>4.5496666666666661</v>
      </c>
      <c r="C214" s="108">
        <f t="shared" si="80"/>
        <v>9.0578888888888898</v>
      </c>
      <c r="D214" s="108">
        <f t="shared" si="80"/>
        <v>10.721888888888888</v>
      </c>
      <c r="E214" s="108">
        <f t="shared" si="80"/>
        <v>9.5913750000000011</v>
      </c>
      <c r="F214" s="108">
        <f t="shared" si="80"/>
        <v>4.1294444444444443</v>
      </c>
      <c r="G214" s="108">
        <f t="shared" si="80"/>
        <v>2.6403333333333334</v>
      </c>
      <c r="H214" s="108">
        <f t="shared" si="80"/>
        <v>2.4808888888888894</v>
      </c>
      <c r="I214" s="108">
        <f t="shared" si="80"/>
        <v>1.8613333333333335</v>
      </c>
      <c r="J214" s="108">
        <f t="shared" si="80"/>
        <v>1.6544444444444444</v>
      </c>
      <c r="K214" s="108">
        <f t="shared" si="80"/>
        <v>1.7691111111111111</v>
      </c>
      <c r="L214" s="108">
        <f t="shared" si="80"/>
        <v>1.947222222222222</v>
      </c>
      <c r="M214" s="108">
        <f t="shared" si="80"/>
        <v>1.3343333333333334</v>
      </c>
      <c r="N214" s="126">
        <f t="shared" si="80"/>
        <v>4.26937962962963</v>
      </c>
    </row>
    <row r="215" spans="1:14" ht="15" x14ac:dyDescent="0.25">
      <c r="A215" s="104" t="s">
        <v>19</v>
      </c>
      <c r="B215" s="108">
        <f t="shared" ref="B215:N215" si="81">STDEV(B202:B212)</f>
        <v>5.1097731847901038</v>
      </c>
      <c r="C215" s="108">
        <f t="shared" si="81"/>
        <v>3.6852204969460263</v>
      </c>
      <c r="D215" s="108">
        <f t="shared" si="81"/>
        <v>5.7457790038524026</v>
      </c>
      <c r="E215" s="108">
        <f t="shared" si="81"/>
        <v>5.6988430890463544</v>
      </c>
      <c r="F215" s="108">
        <f t="shared" si="81"/>
        <v>1.72935060869038</v>
      </c>
      <c r="G215" s="108">
        <f t="shared" si="81"/>
        <v>2.1186083875978587</v>
      </c>
      <c r="H215" s="108">
        <f t="shared" si="81"/>
        <v>1.3266363899392748</v>
      </c>
      <c r="I215" s="108">
        <f t="shared" si="81"/>
        <v>0.94679010345482606</v>
      </c>
      <c r="J215" s="108">
        <f t="shared" si="81"/>
        <v>1.4960128768756566</v>
      </c>
      <c r="K215" s="108">
        <f t="shared" si="81"/>
        <v>0.95805694565151556</v>
      </c>
      <c r="L215" s="108">
        <f t="shared" si="81"/>
        <v>1.0399238887747724</v>
      </c>
      <c r="M215" s="108">
        <f t="shared" si="81"/>
        <v>1.8854207090196076</v>
      </c>
      <c r="N215" s="126">
        <f t="shared" si="81"/>
        <v>1.5932324650511274</v>
      </c>
    </row>
    <row r="216" spans="1:14" ht="15" x14ac:dyDescent="0.25">
      <c r="A216" s="104" t="s">
        <v>20</v>
      </c>
      <c r="B216" s="108">
        <f t="shared" ref="B216:N216" si="82">B215/B214*100</f>
        <v>112.31093526536972</v>
      </c>
      <c r="C216" s="108">
        <f t="shared" si="82"/>
        <v>40.685203165459491</v>
      </c>
      <c r="D216" s="108">
        <f t="shared" si="82"/>
        <v>53.589242188536048</v>
      </c>
      <c r="E216" s="108">
        <f t="shared" si="82"/>
        <v>59.416330703849596</v>
      </c>
      <c r="F216" s="108">
        <f t="shared" si="82"/>
        <v>41.878529471850989</v>
      </c>
      <c r="G216" s="108">
        <f t="shared" si="82"/>
        <v>80.240186375376538</v>
      </c>
      <c r="H216" s="108">
        <f t="shared" si="82"/>
        <v>53.474236427147389</v>
      </c>
      <c r="I216" s="108">
        <f t="shared" si="82"/>
        <v>50.866230486469874</v>
      </c>
      <c r="J216" s="108">
        <f t="shared" si="82"/>
        <v>90.423881073746884</v>
      </c>
      <c r="K216" s="108">
        <f t="shared" si="82"/>
        <v>54.154707391430975</v>
      </c>
      <c r="L216" s="108">
        <f t="shared" si="82"/>
        <v>53.40550641354038</v>
      </c>
      <c r="M216" s="108">
        <f t="shared" si="82"/>
        <v>141.30057774316319</v>
      </c>
      <c r="N216" s="126">
        <f t="shared" si="82"/>
        <v>37.317657441236747</v>
      </c>
    </row>
    <row r="217" spans="1:14" ht="15" x14ac:dyDescent="0.25">
      <c r="A217" s="104" t="s">
        <v>21</v>
      </c>
      <c r="B217" s="108">
        <f t="shared" ref="B217:N217" si="83">MIN(B202:B212)</f>
        <v>-0.53600000000000003</v>
      </c>
      <c r="C217" s="108">
        <f t="shared" si="83"/>
        <v>4.907</v>
      </c>
      <c r="D217" s="108">
        <f t="shared" si="83"/>
        <v>3.4940000000000002</v>
      </c>
      <c r="E217" s="108">
        <f t="shared" si="83"/>
        <v>3.3220000000000001</v>
      </c>
      <c r="F217" s="108">
        <f t="shared" si="83"/>
        <v>1.401</v>
      </c>
      <c r="G217" s="108">
        <f t="shared" si="83"/>
        <v>0.81299999999999994</v>
      </c>
      <c r="H217" s="108">
        <f t="shared" si="83"/>
        <v>0.94199999999999995</v>
      </c>
      <c r="I217" s="108">
        <f t="shared" si="83"/>
        <v>0.441</v>
      </c>
      <c r="J217" s="108">
        <f t="shared" si="83"/>
        <v>-1.52</v>
      </c>
      <c r="K217" s="108">
        <f t="shared" si="83"/>
        <v>0.156</v>
      </c>
      <c r="L217" s="108">
        <f t="shared" si="83"/>
        <v>0.34499999999999997</v>
      </c>
      <c r="M217" s="108">
        <f t="shared" si="83"/>
        <v>-1.37</v>
      </c>
      <c r="N217" s="126">
        <f t="shared" si="83"/>
        <v>2.1091666666666669</v>
      </c>
    </row>
    <row r="218" spans="1:14" ht="15" x14ac:dyDescent="0.25">
      <c r="A218" s="104" t="s">
        <v>22</v>
      </c>
      <c r="B218" s="108">
        <f t="shared" ref="B218:N218" si="84">MAX(B202:B212)</f>
        <v>13.26</v>
      </c>
      <c r="C218" s="108">
        <f t="shared" si="84"/>
        <v>13.983000000000001</v>
      </c>
      <c r="D218" s="108">
        <f t="shared" si="84"/>
        <v>19.97</v>
      </c>
      <c r="E218" s="108">
        <f t="shared" si="84"/>
        <v>16.957000000000001</v>
      </c>
      <c r="F218" s="108">
        <f t="shared" si="84"/>
        <v>6.5709999999999997</v>
      </c>
      <c r="G218" s="108">
        <f t="shared" si="84"/>
        <v>7.86</v>
      </c>
      <c r="H218" s="108">
        <f t="shared" si="84"/>
        <v>5.18</v>
      </c>
      <c r="I218" s="108">
        <f t="shared" si="84"/>
        <v>3.16</v>
      </c>
      <c r="J218" s="108">
        <f t="shared" si="84"/>
        <v>3.54</v>
      </c>
      <c r="K218" s="108">
        <f t="shared" si="84"/>
        <v>3.4</v>
      </c>
      <c r="L218" s="108">
        <f t="shared" si="84"/>
        <v>3.55</v>
      </c>
      <c r="M218" s="108">
        <f t="shared" si="84"/>
        <v>5.27</v>
      </c>
      <c r="N218" s="126">
        <f t="shared" si="84"/>
        <v>6.9508333333333328</v>
      </c>
    </row>
    <row r="219" spans="1:14" ht="15" x14ac:dyDescent="0.25">
      <c r="A219" s="104" t="s">
        <v>23</v>
      </c>
      <c r="B219" s="108">
        <f t="shared" ref="B219:N219" si="85">QUARTILE(B202:B212,1)</f>
        <v>0.59199999999999997</v>
      </c>
      <c r="C219" s="108">
        <f t="shared" si="85"/>
        <v>5.9249999999999998</v>
      </c>
      <c r="D219" s="108">
        <f t="shared" si="85"/>
        <v>7.0759999999999996</v>
      </c>
      <c r="E219" s="108">
        <f t="shared" si="85"/>
        <v>4.9432499999999999</v>
      </c>
      <c r="F219" s="108">
        <f t="shared" si="85"/>
        <v>3.3</v>
      </c>
      <c r="G219" s="108">
        <f t="shared" si="85"/>
        <v>1.4370000000000001</v>
      </c>
      <c r="H219" s="108">
        <f t="shared" si="85"/>
        <v>1.62</v>
      </c>
      <c r="I219" s="108">
        <f t="shared" si="85"/>
        <v>1.0740000000000001</v>
      </c>
      <c r="J219" s="108">
        <f t="shared" si="85"/>
        <v>1.2</v>
      </c>
      <c r="K219" s="108">
        <f t="shared" si="85"/>
        <v>1.0649999999999999</v>
      </c>
      <c r="L219" s="108">
        <f t="shared" si="85"/>
        <v>1.2470000000000001</v>
      </c>
      <c r="M219" s="108">
        <f t="shared" si="85"/>
        <v>0.44500000000000001</v>
      </c>
      <c r="N219" s="126">
        <f t="shared" si="85"/>
        <v>3.1885833333333333</v>
      </c>
    </row>
    <row r="220" spans="1:14" ht="15" x14ac:dyDescent="0.25">
      <c r="A220" s="104" t="s">
        <v>24</v>
      </c>
      <c r="B220" s="108">
        <f t="shared" ref="B220:N220" si="86">QUARTILE(B202:B212,2)</f>
        <v>2.516</v>
      </c>
      <c r="C220" s="108">
        <f t="shared" si="86"/>
        <v>7.984</v>
      </c>
      <c r="D220" s="108">
        <f t="shared" si="86"/>
        <v>8.4149999999999991</v>
      </c>
      <c r="E220" s="108">
        <f t="shared" si="86"/>
        <v>9.2520000000000007</v>
      </c>
      <c r="F220" s="108">
        <f t="shared" si="86"/>
        <v>4.37</v>
      </c>
      <c r="G220" s="108">
        <f t="shared" si="86"/>
        <v>2.2469999999999999</v>
      </c>
      <c r="H220" s="108">
        <f t="shared" si="86"/>
        <v>2.0299999999999998</v>
      </c>
      <c r="I220" s="108">
        <f t="shared" si="86"/>
        <v>1.83</v>
      </c>
      <c r="J220" s="108">
        <f t="shared" si="86"/>
        <v>1.65</v>
      </c>
      <c r="K220" s="108">
        <f t="shared" si="86"/>
        <v>1.75</v>
      </c>
      <c r="L220" s="108">
        <f t="shared" si="86"/>
        <v>1.7450000000000001</v>
      </c>
      <c r="M220" s="108">
        <f t="shared" si="86"/>
        <v>0.90500000000000003</v>
      </c>
      <c r="N220" s="126">
        <f t="shared" si="86"/>
        <v>4.0309999999999997</v>
      </c>
    </row>
    <row r="221" spans="1:14" ht="15" x14ac:dyDescent="0.25">
      <c r="A221" s="104" t="s">
        <v>25</v>
      </c>
      <c r="B221" s="108">
        <f t="shared" ref="B221:N221" si="87">QUARTILE(B202:B212,3)</f>
        <v>8.1760000000000002</v>
      </c>
      <c r="C221" s="108">
        <f t="shared" si="87"/>
        <v>13.08</v>
      </c>
      <c r="D221" s="108">
        <f t="shared" si="87"/>
        <v>14.504</v>
      </c>
      <c r="E221" s="108">
        <f t="shared" si="87"/>
        <v>13.97625</v>
      </c>
      <c r="F221" s="108">
        <f t="shared" si="87"/>
        <v>4.75</v>
      </c>
      <c r="G221" s="108">
        <f t="shared" si="87"/>
        <v>3.11</v>
      </c>
      <c r="H221" s="108">
        <f t="shared" si="87"/>
        <v>2.89</v>
      </c>
      <c r="I221" s="108">
        <f t="shared" si="87"/>
        <v>2.7509999999999999</v>
      </c>
      <c r="J221" s="108">
        <f t="shared" si="87"/>
        <v>2.823</v>
      </c>
      <c r="K221" s="108">
        <f t="shared" si="87"/>
        <v>2.359</v>
      </c>
      <c r="L221" s="108">
        <f t="shared" si="87"/>
        <v>2.8239999999999998</v>
      </c>
      <c r="M221" s="108">
        <f t="shared" si="87"/>
        <v>2.42</v>
      </c>
      <c r="N221" s="126">
        <f t="shared" si="87"/>
        <v>5.4128333333333343</v>
      </c>
    </row>
    <row r="222" spans="1:14" ht="14.25" x14ac:dyDescent="0.2">
      <c r="B222" s="89"/>
      <c r="C222" s="89"/>
      <c r="D222" s="89"/>
      <c r="E222" s="89"/>
      <c r="F222" s="89"/>
      <c r="G222" s="89"/>
      <c r="H222" s="89"/>
      <c r="I222" s="89"/>
      <c r="J222" s="89"/>
      <c r="K222" s="89"/>
      <c r="L222" s="89"/>
      <c r="M222" s="89"/>
      <c r="N222" s="38"/>
    </row>
    <row r="225" spans="1:14" ht="18.75" x14ac:dyDescent="0.3">
      <c r="A225" s="24" t="s">
        <v>119</v>
      </c>
      <c r="G225" s="79" t="s">
        <v>132</v>
      </c>
    </row>
    <row r="226" spans="1:14" ht="15.75" x14ac:dyDescent="0.25">
      <c r="A226" s="4" t="s">
        <v>15</v>
      </c>
      <c r="B226" s="69" t="s">
        <v>2</v>
      </c>
      <c r="C226" s="69" t="s">
        <v>3</v>
      </c>
      <c r="D226" s="69" t="s">
        <v>4</v>
      </c>
      <c r="E226" s="69" t="s">
        <v>5</v>
      </c>
      <c r="F226" s="69" t="s">
        <v>6</v>
      </c>
      <c r="G226" s="69" t="s">
        <v>16</v>
      </c>
      <c r="H226" s="69" t="s">
        <v>17</v>
      </c>
      <c r="I226" s="69" t="s">
        <v>7</v>
      </c>
      <c r="J226" s="69" t="s">
        <v>8</v>
      </c>
      <c r="K226" s="69" t="s">
        <v>9</v>
      </c>
      <c r="L226" s="69" t="s">
        <v>10</v>
      </c>
      <c r="M226" s="69" t="s">
        <v>11</v>
      </c>
      <c r="N226" s="125" t="s">
        <v>1</v>
      </c>
    </row>
    <row r="227" spans="1:14" ht="15" x14ac:dyDescent="0.25">
      <c r="A227" s="101">
        <v>2015</v>
      </c>
      <c r="B227" s="88"/>
      <c r="C227" s="88"/>
      <c r="D227" s="88"/>
      <c r="E227" s="88"/>
      <c r="F227" s="88">
        <v>459.9</v>
      </c>
      <c r="G227" s="88">
        <v>466.17</v>
      </c>
      <c r="H227" s="88">
        <v>458.13</v>
      </c>
      <c r="I227" s="88">
        <v>457.65</v>
      </c>
      <c r="J227" s="88">
        <v>457.69</v>
      </c>
      <c r="K227" s="88">
        <v>457.67</v>
      </c>
      <c r="L227" s="88">
        <v>455.9</v>
      </c>
      <c r="M227" s="88">
        <v>462.61</v>
      </c>
      <c r="N227" s="127">
        <f t="shared" ref="N227:N235" si="88">AVERAGE(B227:M227)</f>
        <v>459.46500000000003</v>
      </c>
    </row>
    <row r="228" spans="1:14" ht="15" x14ac:dyDescent="0.25">
      <c r="A228" s="101">
        <v>2016</v>
      </c>
      <c r="B228" s="88">
        <v>467.38</v>
      </c>
      <c r="C228" s="88">
        <v>466.84</v>
      </c>
      <c r="D228" s="88">
        <v>474.32</v>
      </c>
      <c r="E228" s="88">
        <v>474.37</v>
      </c>
      <c r="F228" s="88">
        <v>460.77</v>
      </c>
      <c r="G228" s="88">
        <v>456.92</v>
      </c>
      <c r="H228" s="88">
        <v>453.11</v>
      </c>
      <c r="I228" s="88">
        <v>455.16</v>
      </c>
      <c r="J228" s="88">
        <v>451.71</v>
      </c>
      <c r="K228" s="88">
        <v>451.72</v>
      </c>
      <c r="L228" s="88">
        <v>446.99</v>
      </c>
      <c r="M228" s="88">
        <v>452.12</v>
      </c>
      <c r="N228" s="127">
        <f t="shared" si="88"/>
        <v>459.28416666666664</v>
      </c>
    </row>
    <row r="229" spans="1:14" ht="15" x14ac:dyDescent="0.25">
      <c r="A229" s="101">
        <v>2017</v>
      </c>
      <c r="B229" s="88">
        <v>461.07</v>
      </c>
      <c r="C229" s="88">
        <v>463.91</v>
      </c>
      <c r="D229" s="88">
        <v>474.85</v>
      </c>
      <c r="E229" s="88">
        <v>470.1</v>
      </c>
      <c r="F229" s="88">
        <v>458.28</v>
      </c>
      <c r="G229" s="88">
        <v>454.33</v>
      </c>
      <c r="H229" s="88">
        <v>452.77</v>
      </c>
      <c r="I229" s="88">
        <v>454.6</v>
      </c>
      <c r="J229" s="88">
        <v>452.96</v>
      </c>
      <c r="K229" s="88">
        <v>455.09</v>
      </c>
      <c r="L229" s="88">
        <v>448.04</v>
      </c>
      <c r="M229" s="88">
        <v>451.24</v>
      </c>
      <c r="N229" s="127">
        <f t="shared" si="88"/>
        <v>458.1033333333333</v>
      </c>
    </row>
    <row r="230" spans="1:14" ht="15" x14ac:dyDescent="0.25">
      <c r="A230" s="101">
        <v>2018</v>
      </c>
      <c r="B230" s="88">
        <v>450.89</v>
      </c>
      <c r="C230" s="88">
        <v>460.51</v>
      </c>
      <c r="D230" s="88">
        <v>458.87</v>
      </c>
      <c r="E230" s="88">
        <v>459.51</v>
      </c>
      <c r="F230" s="88">
        <v>455.63</v>
      </c>
      <c r="G230" s="88">
        <v>452.56</v>
      </c>
      <c r="H230" s="88">
        <v>456.2</v>
      </c>
      <c r="I230" s="88">
        <v>455.62</v>
      </c>
      <c r="J230" s="88">
        <v>452.91</v>
      </c>
      <c r="K230" s="88">
        <v>450.61</v>
      </c>
      <c r="L230" s="88">
        <v>451.57100000000003</v>
      </c>
      <c r="M230" s="88">
        <v>453.10399999999998</v>
      </c>
      <c r="N230" s="127">
        <f t="shared" si="88"/>
        <v>454.83208333333329</v>
      </c>
    </row>
    <row r="231" spans="1:14" ht="15" x14ac:dyDescent="0.25">
      <c r="A231" s="101">
        <v>2019</v>
      </c>
      <c r="B231" s="88">
        <v>456.286</v>
      </c>
      <c r="C231" s="88">
        <v>464.142</v>
      </c>
      <c r="D231" s="88">
        <v>465.92200000000003</v>
      </c>
      <c r="E231" s="88">
        <v>470.9</v>
      </c>
      <c r="F231" s="88">
        <v>459.952</v>
      </c>
      <c r="G231" s="88">
        <v>458.267</v>
      </c>
      <c r="H231" s="88">
        <v>452.87299999999999</v>
      </c>
      <c r="I231" s="88">
        <v>453.911</v>
      </c>
      <c r="J231" s="88">
        <v>451.11200000000002</v>
      </c>
      <c r="K231" s="88">
        <v>450.51100000000002</v>
      </c>
      <c r="L231" s="88">
        <v>450.98</v>
      </c>
      <c r="M231" s="88">
        <v>451.47699999999998</v>
      </c>
      <c r="N231" s="127">
        <f t="shared" si="88"/>
        <v>457.19441666666665</v>
      </c>
    </row>
    <row r="232" spans="1:14" ht="15" x14ac:dyDescent="0.25">
      <c r="A232" s="101">
        <v>2020</v>
      </c>
      <c r="B232" s="88">
        <v>450.95800000000003</v>
      </c>
      <c r="C232" s="88">
        <v>456.43099999999998</v>
      </c>
      <c r="D232" s="88">
        <v>464.34899999999999</v>
      </c>
      <c r="E232" s="88">
        <v>462.089</v>
      </c>
      <c r="F232" s="88">
        <v>461.24</v>
      </c>
      <c r="G232" s="88">
        <v>453.048</v>
      </c>
      <c r="H232" s="88">
        <v>453.85399999999998</v>
      </c>
      <c r="I232" s="88">
        <v>453.23599999999999</v>
      </c>
      <c r="J232" s="88">
        <v>454.59300000000002</v>
      </c>
      <c r="K232" s="88">
        <v>452.84199999999998</v>
      </c>
      <c r="L232" s="88">
        <v>448.33600000000001</v>
      </c>
      <c r="M232" s="88">
        <v>450.72300000000001</v>
      </c>
      <c r="N232" s="127">
        <f t="shared" si="88"/>
        <v>455.1415833333333</v>
      </c>
    </row>
    <row r="233" spans="1:14" ht="15" x14ac:dyDescent="0.25">
      <c r="A233" s="101">
        <v>2021</v>
      </c>
      <c r="B233" s="88">
        <v>454.06299999999999</v>
      </c>
      <c r="C233" s="88">
        <v>460.29700000000003</v>
      </c>
      <c r="D233" s="88">
        <v>460.04399999999998</v>
      </c>
      <c r="E233" s="88">
        <v>455.96699999999998</v>
      </c>
      <c r="F233" s="88">
        <v>454.26799999999997</v>
      </c>
      <c r="G233" s="88">
        <v>451.78500000000003</v>
      </c>
      <c r="H233" s="88">
        <v>453.87299999999999</v>
      </c>
      <c r="I233" s="88">
        <v>452.25</v>
      </c>
      <c r="J233" s="88">
        <v>452.43099999999998</v>
      </c>
      <c r="K233" s="88">
        <v>452.322</v>
      </c>
      <c r="L233" s="88">
        <v>447.03</v>
      </c>
      <c r="M233" s="88">
        <v>451.96800000000002</v>
      </c>
      <c r="N233" s="127">
        <f t="shared" si="88"/>
        <v>453.85816666666665</v>
      </c>
    </row>
    <row r="234" spans="1:14" ht="15" x14ac:dyDescent="0.25">
      <c r="A234" s="101">
        <v>2022</v>
      </c>
      <c r="B234" s="88">
        <v>449.72699999999998</v>
      </c>
      <c r="C234" s="88">
        <v>455.33100000000002</v>
      </c>
      <c r="D234" s="88">
        <v>454.07499999999999</v>
      </c>
      <c r="E234" s="88">
        <v>455.81200000000001</v>
      </c>
      <c r="F234" s="88">
        <v>453.91399999999999</v>
      </c>
      <c r="G234" s="88">
        <v>451.15800000000002</v>
      </c>
      <c r="H234" s="88">
        <v>452.45499999999998</v>
      </c>
      <c r="I234" s="88">
        <v>451.09199999999998</v>
      </c>
      <c r="J234" s="88">
        <v>453.29300000000001</v>
      </c>
      <c r="K234" s="88">
        <v>452.25200000000001</v>
      </c>
      <c r="L234" s="88">
        <v>448.803</v>
      </c>
      <c r="M234" s="88">
        <v>453.09800000000001</v>
      </c>
      <c r="N234" s="127">
        <f t="shared" si="88"/>
        <v>452.5841666666667</v>
      </c>
    </row>
    <row r="235" spans="1:14" ht="15" x14ac:dyDescent="0.25">
      <c r="A235" s="101">
        <v>2023</v>
      </c>
      <c r="B235" s="88">
        <v>450.92500000000001</v>
      </c>
      <c r="C235" s="88">
        <v>458.017</v>
      </c>
      <c r="D235" s="88">
        <v>462.21699999999998</v>
      </c>
      <c r="E235" s="88">
        <v>477.96800000000002</v>
      </c>
      <c r="F235" s="88">
        <v>466.88900000000001</v>
      </c>
      <c r="G235" s="88">
        <v>458.19099999999997</v>
      </c>
      <c r="H235" s="88">
        <v>457.11</v>
      </c>
      <c r="I235" s="88">
        <v>457.92500000000001</v>
      </c>
      <c r="J235" s="88">
        <v>458.58100000000002</v>
      </c>
      <c r="K235" s="88">
        <v>456.75599999999997</v>
      </c>
      <c r="L235" s="88">
        <v>453.93200000000002</v>
      </c>
      <c r="M235" s="88">
        <v>457.32499999999999</v>
      </c>
      <c r="N235" s="127">
        <f t="shared" si="88"/>
        <v>459.65300000000002</v>
      </c>
    </row>
    <row r="236" spans="1:14" ht="15" x14ac:dyDescent="0.25">
      <c r="A236" s="101">
        <v>2024</v>
      </c>
      <c r="B236" s="88">
        <v>457.14299999999997</v>
      </c>
      <c r="C236" s="88">
        <v>462.92399999999998</v>
      </c>
      <c r="D236" s="88">
        <v>465.23899999999998</v>
      </c>
      <c r="E236" s="88"/>
      <c r="F236" s="88"/>
      <c r="G236" s="88"/>
      <c r="H236" s="88"/>
      <c r="I236" s="88"/>
      <c r="J236" s="88"/>
      <c r="K236" s="88"/>
      <c r="L236" s="88"/>
      <c r="M236" s="88"/>
      <c r="N236" s="127"/>
    </row>
    <row r="237" spans="1:14" ht="15" x14ac:dyDescent="0.25">
      <c r="A237" s="101">
        <v>2025</v>
      </c>
      <c r="B237" s="88"/>
      <c r="C237" s="88"/>
      <c r="D237" s="88"/>
      <c r="E237" s="88"/>
      <c r="F237" s="88"/>
      <c r="G237" s="88"/>
      <c r="H237" s="88"/>
      <c r="I237" s="88"/>
      <c r="J237" s="88"/>
      <c r="K237" s="88"/>
      <c r="L237" s="88"/>
      <c r="M237" s="88"/>
      <c r="N237" s="127"/>
    </row>
    <row r="238" spans="1:14" ht="15" x14ac:dyDescent="0.25">
      <c r="A238" s="7"/>
      <c r="B238" s="86"/>
      <c r="C238" s="86"/>
      <c r="D238" s="86"/>
      <c r="E238" s="86"/>
      <c r="F238" s="86"/>
      <c r="G238" s="86"/>
      <c r="H238" s="86"/>
      <c r="I238" s="86"/>
      <c r="J238" s="86"/>
      <c r="K238" s="86"/>
      <c r="L238" s="86"/>
      <c r="M238" s="86"/>
      <c r="N238" s="128"/>
    </row>
    <row r="239" spans="1:14" ht="15" x14ac:dyDescent="0.25">
      <c r="A239" s="104" t="s">
        <v>18</v>
      </c>
      <c r="B239" s="105">
        <f t="shared" ref="B239:N239" si="89">AVERAGE(B227:B237)</f>
        <v>455.38244444444445</v>
      </c>
      <c r="C239" s="105">
        <f t="shared" si="89"/>
        <v>460.93355555555559</v>
      </c>
      <c r="D239" s="105">
        <f t="shared" si="89"/>
        <v>464.43177777777771</v>
      </c>
      <c r="E239" s="105">
        <f t="shared" si="89"/>
        <v>465.83949999999999</v>
      </c>
      <c r="F239" s="105">
        <f t="shared" si="89"/>
        <v>458.98255555555556</v>
      </c>
      <c r="G239" s="105">
        <f t="shared" si="89"/>
        <v>455.82544444444443</v>
      </c>
      <c r="H239" s="105">
        <f t="shared" si="89"/>
        <v>454.48611111111109</v>
      </c>
      <c r="I239" s="105">
        <f t="shared" si="89"/>
        <v>454.60488888888887</v>
      </c>
      <c r="J239" s="105">
        <f t="shared" si="89"/>
        <v>453.92</v>
      </c>
      <c r="K239" s="105">
        <f t="shared" si="89"/>
        <v>453.30811111111115</v>
      </c>
      <c r="L239" s="105">
        <f t="shared" si="89"/>
        <v>450.17577777777774</v>
      </c>
      <c r="M239" s="105">
        <f t="shared" si="89"/>
        <v>453.74055555555549</v>
      </c>
      <c r="N239" s="127">
        <f t="shared" si="89"/>
        <v>456.67954629629628</v>
      </c>
    </row>
    <row r="240" spans="1:14" ht="15" x14ac:dyDescent="0.25">
      <c r="A240" s="104" t="s">
        <v>19</v>
      </c>
      <c r="B240" s="105">
        <f t="shared" ref="B240:N240" si="90">STDEV(B227:B237)</f>
        <v>5.8476187271211311</v>
      </c>
      <c r="C240" s="105">
        <f t="shared" si="90"/>
        <v>3.8528208208762762</v>
      </c>
      <c r="D240" s="105">
        <f t="shared" si="90"/>
        <v>6.8149611843681503</v>
      </c>
      <c r="E240" s="105">
        <f t="shared" si="90"/>
        <v>8.5838410982496693</v>
      </c>
      <c r="F240" s="105">
        <f t="shared" si="90"/>
        <v>4.0656319653625621</v>
      </c>
      <c r="G240" s="105">
        <f t="shared" si="90"/>
        <v>4.7234631921692545</v>
      </c>
      <c r="H240" s="105">
        <f t="shared" si="90"/>
        <v>2.1048118350843454</v>
      </c>
      <c r="I240" s="105">
        <f t="shared" si="90"/>
        <v>2.2878945257837224</v>
      </c>
      <c r="J240" s="105">
        <f t="shared" si="90"/>
        <v>2.5911306412452499</v>
      </c>
      <c r="K240" s="105">
        <f t="shared" si="90"/>
        <v>2.5985552930640239</v>
      </c>
      <c r="L240" s="105">
        <f t="shared" si="90"/>
        <v>3.1493112254022209</v>
      </c>
      <c r="M240" s="105">
        <f t="shared" si="90"/>
        <v>3.8500588343267927</v>
      </c>
      <c r="N240" s="127">
        <f t="shared" si="90"/>
        <v>2.6501710879359845</v>
      </c>
    </row>
    <row r="241" spans="1:14" ht="15" x14ac:dyDescent="0.25">
      <c r="A241" s="104" t="s">
        <v>20</v>
      </c>
      <c r="B241" s="105">
        <f t="shared" ref="B241:N241" si="91">B240/B239*100</f>
        <v>1.2841115854290528</v>
      </c>
      <c r="C241" s="105">
        <f t="shared" si="91"/>
        <v>0.83587336492187791</v>
      </c>
      <c r="D241" s="105">
        <f t="shared" si="91"/>
        <v>1.4673761595247661</v>
      </c>
      <c r="E241" s="105">
        <f t="shared" si="91"/>
        <v>1.842660637032641</v>
      </c>
      <c r="F241" s="105">
        <f t="shared" si="91"/>
        <v>0.88579226294156066</v>
      </c>
      <c r="G241" s="105">
        <f t="shared" si="91"/>
        <v>1.0362438625878301</v>
      </c>
      <c r="H241" s="105">
        <f t="shared" si="91"/>
        <v>0.46311906648556944</v>
      </c>
      <c r="I241" s="105">
        <f t="shared" si="91"/>
        <v>0.50327099019450106</v>
      </c>
      <c r="J241" s="105">
        <f t="shared" si="91"/>
        <v>0.57083420894546388</v>
      </c>
      <c r="K241" s="105">
        <f t="shared" si="91"/>
        <v>0.57324262005695448</v>
      </c>
      <c r="L241" s="105">
        <f t="shared" si="91"/>
        <v>0.69957367341004062</v>
      </c>
      <c r="M241" s="105">
        <f t="shared" si="91"/>
        <v>0.84851547590072007</v>
      </c>
      <c r="N241" s="127">
        <f t="shared" si="91"/>
        <v>0.58031306841505415</v>
      </c>
    </row>
    <row r="242" spans="1:14" ht="15" x14ac:dyDescent="0.25">
      <c r="A242" s="104" t="s">
        <v>21</v>
      </c>
      <c r="B242" s="105">
        <f t="shared" ref="B242:N242" si="92">MIN(B227:B237)</f>
        <v>449.72699999999998</v>
      </c>
      <c r="C242" s="105">
        <f t="shared" si="92"/>
        <v>455.33100000000002</v>
      </c>
      <c r="D242" s="105">
        <f t="shared" si="92"/>
        <v>454.07499999999999</v>
      </c>
      <c r="E242" s="105">
        <f t="shared" si="92"/>
        <v>455.81200000000001</v>
      </c>
      <c r="F242" s="105">
        <f t="shared" si="92"/>
        <v>453.91399999999999</v>
      </c>
      <c r="G242" s="105">
        <f t="shared" si="92"/>
        <v>451.15800000000002</v>
      </c>
      <c r="H242" s="105">
        <f t="shared" si="92"/>
        <v>452.45499999999998</v>
      </c>
      <c r="I242" s="105">
        <f t="shared" si="92"/>
        <v>451.09199999999998</v>
      </c>
      <c r="J242" s="105">
        <f t="shared" si="92"/>
        <v>451.11200000000002</v>
      </c>
      <c r="K242" s="105">
        <f t="shared" si="92"/>
        <v>450.51100000000002</v>
      </c>
      <c r="L242" s="105">
        <f t="shared" si="92"/>
        <v>446.99</v>
      </c>
      <c r="M242" s="105">
        <f t="shared" si="92"/>
        <v>450.72300000000001</v>
      </c>
      <c r="N242" s="127">
        <f t="shared" si="92"/>
        <v>452.5841666666667</v>
      </c>
    </row>
    <row r="243" spans="1:14" ht="15" x14ac:dyDescent="0.25">
      <c r="A243" s="104" t="s">
        <v>22</v>
      </c>
      <c r="B243" s="105">
        <f t="shared" ref="B243:N243" si="93">MAX(B227:B237)</f>
        <v>467.38</v>
      </c>
      <c r="C243" s="105">
        <f t="shared" si="93"/>
        <v>466.84</v>
      </c>
      <c r="D243" s="105">
        <f t="shared" si="93"/>
        <v>474.85</v>
      </c>
      <c r="E243" s="105">
        <f t="shared" si="93"/>
        <v>477.96800000000002</v>
      </c>
      <c r="F243" s="105">
        <f t="shared" si="93"/>
        <v>466.88900000000001</v>
      </c>
      <c r="G243" s="105">
        <f t="shared" si="93"/>
        <v>466.17</v>
      </c>
      <c r="H243" s="105">
        <f t="shared" si="93"/>
        <v>458.13</v>
      </c>
      <c r="I243" s="105">
        <f t="shared" si="93"/>
        <v>457.92500000000001</v>
      </c>
      <c r="J243" s="105">
        <f t="shared" si="93"/>
        <v>458.58100000000002</v>
      </c>
      <c r="K243" s="105">
        <f t="shared" si="93"/>
        <v>457.67</v>
      </c>
      <c r="L243" s="105">
        <f t="shared" si="93"/>
        <v>455.9</v>
      </c>
      <c r="M243" s="105">
        <f t="shared" si="93"/>
        <v>462.61</v>
      </c>
      <c r="N243" s="127">
        <f t="shared" si="93"/>
        <v>459.65300000000002</v>
      </c>
    </row>
    <row r="244" spans="1:14" ht="15" x14ac:dyDescent="0.25">
      <c r="A244" s="104" t="s">
        <v>23</v>
      </c>
      <c r="B244" s="105">
        <f t="shared" ref="B244:N244" si="94">QUARTILE(B227:B237,1)</f>
        <v>450.92500000000001</v>
      </c>
      <c r="C244" s="105">
        <f t="shared" si="94"/>
        <v>458.017</v>
      </c>
      <c r="D244" s="105">
        <f t="shared" si="94"/>
        <v>460.04399999999998</v>
      </c>
      <c r="E244" s="105">
        <f t="shared" si="94"/>
        <v>458.62424999999996</v>
      </c>
      <c r="F244" s="105">
        <f t="shared" si="94"/>
        <v>455.63</v>
      </c>
      <c r="G244" s="105">
        <f t="shared" si="94"/>
        <v>452.56</v>
      </c>
      <c r="H244" s="105">
        <f t="shared" si="94"/>
        <v>452.87299999999999</v>
      </c>
      <c r="I244" s="105">
        <f t="shared" si="94"/>
        <v>453.23599999999999</v>
      </c>
      <c r="J244" s="105">
        <f t="shared" si="94"/>
        <v>452.43099999999998</v>
      </c>
      <c r="K244" s="105">
        <f t="shared" si="94"/>
        <v>451.72</v>
      </c>
      <c r="L244" s="105">
        <f t="shared" si="94"/>
        <v>448.04</v>
      </c>
      <c r="M244" s="105">
        <f t="shared" si="94"/>
        <v>451.47699999999998</v>
      </c>
      <c r="N244" s="127">
        <f t="shared" si="94"/>
        <v>454.83208333333329</v>
      </c>
    </row>
    <row r="245" spans="1:14" ht="15" x14ac:dyDescent="0.25">
      <c r="A245" s="104" t="s">
        <v>24</v>
      </c>
      <c r="B245" s="105">
        <f t="shared" ref="B245:N245" si="95">QUARTILE(B227:B237,2)</f>
        <v>454.06299999999999</v>
      </c>
      <c r="C245" s="105">
        <f t="shared" si="95"/>
        <v>460.51</v>
      </c>
      <c r="D245" s="105">
        <f t="shared" si="95"/>
        <v>464.34899999999999</v>
      </c>
      <c r="E245" s="105">
        <f t="shared" si="95"/>
        <v>466.09450000000004</v>
      </c>
      <c r="F245" s="105">
        <f t="shared" si="95"/>
        <v>459.9</v>
      </c>
      <c r="G245" s="105">
        <f t="shared" si="95"/>
        <v>454.33</v>
      </c>
      <c r="H245" s="105">
        <f t="shared" si="95"/>
        <v>453.85399999999998</v>
      </c>
      <c r="I245" s="105">
        <f t="shared" si="95"/>
        <v>454.6</v>
      </c>
      <c r="J245" s="105">
        <f t="shared" si="95"/>
        <v>452.96</v>
      </c>
      <c r="K245" s="105">
        <f t="shared" si="95"/>
        <v>452.322</v>
      </c>
      <c r="L245" s="105">
        <f t="shared" si="95"/>
        <v>448.803</v>
      </c>
      <c r="M245" s="105">
        <f t="shared" si="95"/>
        <v>452.12</v>
      </c>
      <c r="N245" s="127">
        <f t="shared" si="95"/>
        <v>457.19441666666665</v>
      </c>
    </row>
    <row r="246" spans="1:14" ht="15" x14ac:dyDescent="0.25">
      <c r="A246" s="103" t="s">
        <v>25</v>
      </c>
      <c r="B246" s="105">
        <f t="shared" ref="B246:N246" si="96">QUARTILE(B227:B237,3)</f>
        <v>457.14299999999997</v>
      </c>
      <c r="C246" s="105">
        <f t="shared" si="96"/>
        <v>463.91</v>
      </c>
      <c r="D246" s="105">
        <f t="shared" si="96"/>
        <v>465.92200000000003</v>
      </c>
      <c r="E246" s="105">
        <f t="shared" si="96"/>
        <v>471.76749999999998</v>
      </c>
      <c r="F246" s="105">
        <f t="shared" si="96"/>
        <v>460.77</v>
      </c>
      <c r="G246" s="105">
        <f t="shared" si="96"/>
        <v>458.19099999999997</v>
      </c>
      <c r="H246" s="105">
        <f t="shared" si="96"/>
        <v>456.2</v>
      </c>
      <c r="I246" s="105">
        <f t="shared" si="96"/>
        <v>455.62</v>
      </c>
      <c r="J246" s="105">
        <f t="shared" si="96"/>
        <v>454.59300000000002</v>
      </c>
      <c r="K246" s="105">
        <f t="shared" si="96"/>
        <v>455.09</v>
      </c>
      <c r="L246" s="105">
        <f t="shared" si="96"/>
        <v>451.57100000000003</v>
      </c>
      <c r="M246" s="105">
        <f t="shared" si="96"/>
        <v>453.10399999999998</v>
      </c>
      <c r="N246" s="127">
        <f t="shared" si="96"/>
        <v>459.28416666666664</v>
      </c>
    </row>
    <row r="247" spans="1:14" ht="14.25" x14ac:dyDescent="0.2">
      <c r="B247" s="86"/>
      <c r="C247" s="86"/>
      <c r="D247" s="86"/>
      <c r="E247" s="86"/>
      <c r="F247" s="86"/>
      <c r="G247" s="86"/>
      <c r="H247" s="86"/>
      <c r="I247" s="86"/>
      <c r="J247" s="86"/>
      <c r="K247" s="86"/>
      <c r="L247" s="86"/>
      <c r="M247" s="86"/>
    </row>
    <row r="249" spans="1:14" ht="18.75" x14ac:dyDescent="0.3">
      <c r="A249" s="24"/>
    </row>
    <row r="250" spans="1:14" ht="18.75" x14ac:dyDescent="0.3">
      <c r="A250" s="24" t="s">
        <v>120</v>
      </c>
      <c r="G250" s="12" t="s">
        <v>146</v>
      </c>
    </row>
    <row r="251" spans="1:14" ht="15.75" x14ac:dyDescent="0.25">
      <c r="A251" s="4" t="s">
        <v>15</v>
      </c>
      <c r="B251" s="69" t="s">
        <v>2</v>
      </c>
      <c r="C251" s="69" t="s">
        <v>3</v>
      </c>
      <c r="D251" s="69" t="s">
        <v>4</v>
      </c>
      <c r="E251" s="69" t="s">
        <v>5</v>
      </c>
      <c r="F251" s="69" t="s">
        <v>6</v>
      </c>
      <c r="G251" s="69" t="s">
        <v>16</v>
      </c>
      <c r="H251" s="69" t="s">
        <v>17</v>
      </c>
      <c r="I251" s="69" t="s">
        <v>7</v>
      </c>
      <c r="J251" s="69" t="s">
        <v>8</v>
      </c>
      <c r="K251" s="69" t="s">
        <v>9</v>
      </c>
      <c r="L251" s="69" t="s">
        <v>10</v>
      </c>
      <c r="M251" s="69" t="s">
        <v>11</v>
      </c>
      <c r="N251" s="125" t="s">
        <v>1</v>
      </c>
    </row>
    <row r="252" spans="1:14" ht="15" x14ac:dyDescent="0.25">
      <c r="A252" s="101">
        <v>2015</v>
      </c>
      <c r="B252" s="88"/>
      <c r="C252" s="88"/>
      <c r="D252" s="88"/>
      <c r="E252" s="88"/>
      <c r="F252" s="88">
        <v>26.92</v>
      </c>
      <c r="G252" s="88">
        <v>30.87</v>
      </c>
      <c r="H252" s="88">
        <v>24.39</v>
      </c>
      <c r="I252" s="88">
        <v>25.13</v>
      </c>
      <c r="J252" s="88">
        <v>23.26</v>
      </c>
      <c r="K252" s="88">
        <v>25.55</v>
      </c>
      <c r="L252" s="88">
        <v>26.24</v>
      </c>
      <c r="M252" s="88">
        <v>33.630000000000003</v>
      </c>
      <c r="N252" s="127">
        <f t="shared" ref="N252:N260" si="97">AVERAGE(B252:M252)</f>
        <v>26.998750000000001</v>
      </c>
    </row>
    <row r="253" spans="1:14" ht="15" x14ac:dyDescent="0.25">
      <c r="A253" s="101">
        <v>2016</v>
      </c>
      <c r="B253" s="88">
        <v>42.12</v>
      </c>
      <c r="C253" s="88">
        <v>39.67</v>
      </c>
      <c r="D253" s="88">
        <v>41.66</v>
      </c>
      <c r="E253" s="88">
        <v>37.53</v>
      </c>
      <c r="F253" s="88">
        <v>24.29</v>
      </c>
      <c r="G253" s="88">
        <v>22.16</v>
      </c>
      <c r="H253" s="88">
        <v>18.2</v>
      </c>
      <c r="I253" s="88">
        <v>23.64</v>
      </c>
      <c r="J253" s="88">
        <v>22.42</v>
      </c>
      <c r="K253" s="88">
        <v>23.93</v>
      </c>
      <c r="L253" s="88">
        <v>19.649999999999999</v>
      </c>
      <c r="M253" s="88">
        <v>29.49</v>
      </c>
      <c r="N253" s="127">
        <f t="shared" si="97"/>
        <v>28.73</v>
      </c>
    </row>
    <row r="254" spans="1:14" ht="15" x14ac:dyDescent="0.25">
      <c r="A254" s="101">
        <v>2017</v>
      </c>
      <c r="B254" s="88">
        <v>43.91</v>
      </c>
      <c r="C254" s="88">
        <v>42.89</v>
      </c>
      <c r="D254" s="88">
        <v>50.92</v>
      </c>
      <c r="E254" s="88">
        <v>38.880000000000003</v>
      </c>
      <c r="F254" s="88">
        <v>22.51</v>
      </c>
      <c r="G254" s="88">
        <v>22.04</v>
      </c>
      <c r="H254" s="88">
        <v>19.7</v>
      </c>
      <c r="I254" s="88">
        <v>24.18</v>
      </c>
      <c r="J254" s="88">
        <v>28.87</v>
      </c>
      <c r="K254" s="88">
        <v>27.88</v>
      </c>
      <c r="L254" s="88">
        <v>25.47</v>
      </c>
      <c r="M254" s="88">
        <v>30.16</v>
      </c>
      <c r="N254" s="127">
        <f t="shared" si="97"/>
        <v>31.450833333333335</v>
      </c>
    </row>
    <row r="255" spans="1:14" ht="15" x14ac:dyDescent="0.25">
      <c r="A255" s="101">
        <v>2018</v>
      </c>
      <c r="B255" s="88">
        <v>30.85</v>
      </c>
      <c r="C255" s="88">
        <v>41.67</v>
      </c>
      <c r="D255" s="88">
        <v>37.130000000000003</v>
      </c>
      <c r="E255" s="88">
        <v>34.32</v>
      </c>
      <c r="F255" s="88">
        <v>27.96</v>
      </c>
      <c r="G255" s="88">
        <v>21.36</v>
      </c>
      <c r="H255" s="88">
        <v>24.85</v>
      </c>
      <c r="I255" s="88">
        <v>26.19</v>
      </c>
      <c r="J255" s="88">
        <v>24.73</v>
      </c>
      <c r="K255" s="88">
        <v>28.54</v>
      </c>
      <c r="L255" s="88">
        <v>24.321000000000002</v>
      </c>
      <c r="M255" s="88">
        <v>38.302999999999997</v>
      </c>
      <c r="N255" s="127">
        <f t="shared" si="97"/>
        <v>30.018666666666672</v>
      </c>
    </row>
    <row r="256" spans="1:14" ht="15" x14ac:dyDescent="0.25">
      <c r="A256" s="101">
        <v>2019</v>
      </c>
      <c r="B256" s="88">
        <v>38.015000000000001</v>
      </c>
      <c r="C256" s="88">
        <v>36.662999999999997</v>
      </c>
      <c r="D256" s="88">
        <v>37.008000000000003</v>
      </c>
      <c r="E256" s="88">
        <v>34.171999999999997</v>
      </c>
      <c r="F256" s="88">
        <v>23.385999999999999</v>
      </c>
      <c r="G256" s="88">
        <v>22.375</v>
      </c>
      <c r="H256" s="88">
        <v>25.771000000000001</v>
      </c>
      <c r="I256" s="88">
        <v>25.792000000000002</v>
      </c>
      <c r="J256" s="88">
        <v>28.396999999999998</v>
      </c>
      <c r="K256" s="88">
        <v>28.196999999999999</v>
      </c>
      <c r="L256" s="88">
        <v>29.666</v>
      </c>
      <c r="M256" s="88">
        <v>30.841000000000001</v>
      </c>
      <c r="N256" s="127">
        <f t="shared" si="97"/>
        <v>30.023583333333335</v>
      </c>
    </row>
    <row r="257" spans="1:14" ht="15" x14ac:dyDescent="0.25">
      <c r="A257" s="101">
        <v>2020</v>
      </c>
      <c r="B257" s="88">
        <v>38.811999999999998</v>
      </c>
      <c r="C257" s="88">
        <v>38.328000000000003</v>
      </c>
      <c r="D257" s="88">
        <v>39.85</v>
      </c>
      <c r="E257" s="88">
        <v>31.125</v>
      </c>
      <c r="F257" s="88">
        <v>28.436</v>
      </c>
      <c r="G257" s="88">
        <v>25.335999999999999</v>
      </c>
      <c r="H257" s="88">
        <v>26.204000000000001</v>
      </c>
      <c r="I257" s="88">
        <v>25.632000000000001</v>
      </c>
      <c r="J257" s="88">
        <v>29.641999999999999</v>
      </c>
      <c r="K257" s="88">
        <v>31.683</v>
      </c>
      <c r="L257" s="88">
        <v>28.527000000000001</v>
      </c>
      <c r="M257" s="88">
        <v>34.924999999999997</v>
      </c>
      <c r="N257" s="127">
        <f t="shared" si="97"/>
        <v>31.541666666666668</v>
      </c>
    </row>
    <row r="258" spans="1:14" ht="15" x14ac:dyDescent="0.25">
      <c r="A258" s="101">
        <v>2021</v>
      </c>
      <c r="B258" s="88">
        <v>39.875999999999998</v>
      </c>
      <c r="C258" s="88">
        <v>38.948</v>
      </c>
      <c r="D258" s="88">
        <v>38.299999999999997</v>
      </c>
      <c r="E258" s="88">
        <v>30.986000000000001</v>
      </c>
      <c r="F258" s="88">
        <v>28.47</v>
      </c>
      <c r="G258" s="88">
        <v>27.716999999999999</v>
      </c>
      <c r="H258" s="88">
        <v>27.655000000000001</v>
      </c>
      <c r="I258" s="88">
        <v>26.06</v>
      </c>
      <c r="J258" s="88">
        <v>29.408999999999999</v>
      </c>
      <c r="K258" s="88">
        <v>27</v>
      </c>
      <c r="L258" s="88">
        <v>25.693999999999999</v>
      </c>
      <c r="M258" s="88">
        <v>35.981000000000002</v>
      </c>
      <c r="N258" s="127">
        <f t="shared" si="97"/>
        <v>31.341333333333328</v>
      </c>
    </row>
    <row r="259" spans="1:14" ht="15" x14ac:dyDescent="0.25">
      <c r="A259" s="101">
        <v>2022</v>
      </c>
      <c r="B259" s="88">
        <v>42.052</v>
      </c>
      <c r="C259" s="88">
        <v>40.753</v>
      </c>
      <c r="D259" s="88">
        <v>36.880000000000003</v>
      </c>
      <c r="E259" s="88">
        <v>33.984000000000002</v>
      </c>
      <c r="F259" s="88">
        <v>29.922000000000001</v>
      </c>
      <c r="G259" s="88">
        <v>29.763999999999999</v>
      </c>
      <c r="H259" s="88">
        <v>25.902999999999999</v>
      </c>
      <c r="I259" s="88">
        <v>27.922000000000001</v>
      </c>
      <c r="J259" s="88">
        <v>29.818000000000001</v>
      </c>
      <c r="K259" s="88">
        <v>29.5</v>
      </c>
      <c r="L259" s="88">
        <v>25.861000000000001</v>
      </c>
      <c r="M259" s="88">
        <v>40.124000000000002</v>
      </c>
      <c r="N259" s="127">
        <f t="shared" si="97"/>
        <v>32.706916666666665</v>
      </c>
    </row>
    <row r="260" spans="1:14" ht="15" x14ac:dyDescent="0.25">
      <c r="A260" s="101">
        <v>2023</v>
      </c>
      <c r="B260" s="88">
        <v>39.752000000000002</v>
      </c>
      <c r="C260" s="88">
        <v>39.850999999999999</v>
      </c>
      <c r="D260" s="88">
        <v>36.151000000000003</v>
      </c>
      <c r="E260" s="88">
        <v>45.777999999999999</v>
      </c>
      <c r="F260" s="88">
        <v>31.443000000000001</v>
      </c>
      <c r="G260" s="88">
        <v>27.44</v>
      </c>
      <c r="H260" s="88">
        <v>24.007000000000001</v>
      </c>
      <c r="I260" s="88">
        <v>28.193999999999999</v>
      </c>
      <c r="J260" s="88">
        <v>28.501000000000001</v>
      </c>
      <c r="K260" s="88">
        <v>30.478999999999999</v>
      </c>
      <c r="L260" s="88">
        <v>25.753</v>
      </c>
      <c r="M260" s="88">
        <v>35.542999999999999</v>
      </c>
      <c r="N260" s="127">
        <f t="shared" si="97"/>
        <v>32.741</v>
      </c>
    </row>
    <row r="261" spans="1:14" ht="15" x14ac:dyDescent="0.25">
      <c r="A261" s="101">
        <v>2024</v>
      </c>
      <c r="B261" s="88">
        <v>37.909999999999997</v>
      </c>
      <c r="C261" s="88">
        <v>34.194000000000003</v>
      </c>
      <c r="D261" s="88">
        <v>36.262</v>
      </c>
      <c r="E261" s="88"/>
      <c r="F261" s="88"/>
      <c r="G261" s="88"/>
      <c r="H261" s="88"/>
      <c r="I261" s="88"/>
      <c r="K261" s="88"/>
      <c r="L261" s="88"/>
      <c r="M261" s="88"/>
      <c r="N261" s="127"/>
    </row>
    <row r="262" spans="1:14" ht="15" x14ac:dyDescent="0.25">
      <c r="A262" s="101">
        <v>2025</v>
      </c>
      <c r="B262" s="88"/>
      <c r="C262" s="88"/>
      <c r="D262" s="88"/>
      <c r="E262" s="88"/>
      <c r="F262" s="88"/>
      <c r="G262" s="88"/>
      <c r="H262" s="88"/>
      <c r="I262" s="88"/>
      <c r="J262" s="88"/>
      <c r="K262" s="88"/>
      <c r="L262" s="88"/>
      <c r="M262" s="88"/>
      <c r="N262" s="127"/>
    </row>
    <row r="263" spans="1:14" ht="15" x14ac:dyDescent="0.25">
      <c r="A263" s="7"/>
      <c r="B263" s="86"/>
      <c r="C263" s="86"/>
      <c r="D263" s="86"/>
      <c r="E263" s="86"/>
      <c r="F263" s="86"/>
      <c r="G263" s="86"/>
      <c r="H263" s="86"/>
      <c r="I263" s="86"/>
      <c r="J263" s="86"/>
      <c r="K263" s="86"/>
      <c r="L263" s="86"/>
      <c r="M263" s="86"/>
      <c r="N263" s="128"/>
    </row>
    <row r="264" spans="1:14" ht="15" x14ac:dyDescent="0.25">
      <c r="A264" s="104" t="s">
        <v>18</v>
      </c>
      <c r="B264" s="105">
        <f t="shared" ref="B264:N264" si="98">AVERAGE(B252:B262)</f>
        <v>39.255222222222223</v>
      </c>
      <c r="C264" s="105">
        <f t="shared" si="98"/>
        <v>39.218555555555561</v>
      </c>
      <c r="D264" s="105">
        <f t="shared" si="98"/>
        <v>39.351222222222219</v>
      </c>
      <c r="E264" s="105">
        <f t="shared" si="98"/>
        <v>35.846874999999997</v>
      </c>
      <c r="F264" s="105">
        <f t="shared" si="98"/>
        <v>27.037444444444446</v>
      </c>
      <c r="G264" s="105">
        <f t="shared" si="98"/>
        <v>25.451333333333334</v>
      </c>
      <c r="H264" s="105">
        <f t="shared" si="98"/>
        <v>24.075555555555557</v>
      </c>
      <c r="I264" s="105">
        <f t="shared" si="98"/>
        <v>25.86</v>
      </c>
      <c r="J264" s="105">
        <f t="shared" si="98"/>
        <v>27.227444444444448</v>
      </c>
      <c r="K264" s="105">
        <f t="shared" si="98"/>
        <v>28.084333333333333</v>
      </c>
      <c r="L264" s="105">
        <f t="shared" si="98"/>
        <v>25.686888888888884</v>
      </c>
      <c r="M264" s="105">
        <f t="shared" si="98"/>
        <v>34.332999999999998</v>
      </c>
      <c r="N264" s="127">
        <f t="shared" si="98"/>
        <v>30.616972222222223</v>
      </c>
    </row>
    <row r="265" spans="1:14" ht="15" x14ac:dyDescent="0.25">
      <c r="A265" s="104" t="s">
        <v>19</v>
      </c>
      <c r="B265" s="105">
        <f t="shared" ref="B265:N265" si="99">STDEV(B252:B262)</f>
        <v>3.7503334444345664</v>
      </c>
      <c r="C265" s="105">
        <f t="shared" si="99"/>
        <v>2.6241833068171472</v>
      </c>
      <c r="D265" s="105">
        <f t="shared" si="99"/>
        <v>4.7015568638956786</v>
      </c>
      <c r="E265" s="105">
        <f t="shared" si="99"/>
        <v>4.8578517720578986</v>
      </c>
      <c r="F265" s="105">
        <f t="shared" si="99"/>
        <v>3.0410094175746618</v>
      </c>
      <c r="G265" s="105">
        <f t="shared" si="99"/>
        <v>3.6355070141590757</v>
      </c>
      <c r="H265" s="105">
        <f t="shared" si="99"/>
        <v>3.1210527515211441</v>
      </c>
      <c r="I265" s="105">
        <f t="shared" si="99"/>
        <v>1.5078381876050229</v>
      </c>
      <c r="J265" s="105">
        <f t="shared" si="99"/>
        <v>2.9171347291096601</v>
      </c>
      <c r="K265" s="105">
        <f t="shared" si="99"/>
        <v>2.3929095783167402</v>
      </c>
      <c r="L265" s="105">
        <f t="shared" si="99"/>
        <v>2.7972518855318271</v>
      </c>
      <c r="M265" s="105">
        <f t="shared" si="99"/>
        <v>3.6637395513327449</v>
      </c>
      <c r="N265" s="127">
        <f t="shared" si="99"/>
        <v>1.8813798492470291</v>
      </c>
    </row>
    <row r="266" spans="1:14" ht="15" x14ac:dyDescent="0.25">
      <c r="A266" s="104" t="s">
        <v>20</v>
      </c>
      <c r="B266" s="105">
        <f t="shared" ref="B266:N266" si="100">B265/B264*100</f>
        <v>9.5537185427306479</v>
      </c>
      <c r="C266" s="105">
        <f t="shared" si="100"/>
        <v>6.6911778612035473</v>
      </c>
      <c r="D266" s="105">
        <f t="shared" si="100"/>
        <v>11.947676840493763</v>
      </c>
      <c r="E266" s="105">
        <f t="shared" si="100"/>
        <v>13.551674370661038</v>
      </c>
      <c r="F266" s="105">
        <f t="shared" si="100"/>
        <v>11.247399597337008</v>
      </c>
      <c r="G266" s="105">
        <f t="shared" si="100"/>
        <v>14.28415150807715</v>
      </c>
      <c r="H266" s="105">
        <f t="shared" si="100"/>
        <v>12.963575209382636</v>
      </c>
      <c r="I266" s="105">
        <f t="shared" si="100"/>
        <v>5.8307741206690755</v>
      </c>
      <c r="J266" s="105">
        <f t="shared" si="100"/>
        <v>10.713949798196646</v>
      </c>
      <c r="K266" s="105">
        <f t="shared" si="100"/>
        <v>8.520442874378622</v>
      </c>
      <c r="L266" s="105">
        <f t="shared" si="100"/>
        <v>10.889804123931123</v>
      </c>
      <c r="M266" s="105">
        <f t="shared" si="100"/>
        <v>10.671189675626206</v>
      </c>
      <c r="N266" s="127">
        <f t="shared" si="100"/>
        <v>6.1448919102506734</v>
      </c>
    </row>
    <row r="267" spans="1:14" ht="15" x14ac:dyDescent="0.25">
      <c r="A267" s="104" t="s">
        <v>21</v>
      </c>
      <c r="B267" s="105">
        <f t="shared" ref="B267:N267" si="101">MIN(B252:B262)</f>
        <v>30.85</v>
      </c>
      <c r="C267" s="105">
        <f t="shared" si="101"/>
        <v>34.194000000000003</v>
      </c>
      <c r="D267" s="105">
        <f t="shared" si="101"/>
        <v>36.151000000000003</v>
      </c>
      <c r="E267" s="105">
        <f t="shared" si="101"/>
        <v>30.986000000000001</v>
      </c>
      <c r="F267" s="105">
        <f t="shared" si="101"/>
        <v>22.51</v>
      </c>
      <c r="G267" s="105">
        <f t="shared" si="101"/>
        <v>21.36</v>
      </c>
      <c r="H267" s="105">
        <f t="shared" si="101"/>
        <v>18.2</v>
      </c>
      <c r="I267" s="105">
        <f t="shared" si="101"/>
        <v>23.64</v>
      </c>
      <c r="J267" s="105">
        <f t="shared" si="101"/>
        <v>22.42</v>
      </c>
      <c r="K267" s="105">
        <f t="shared" si="101"/>
        <v>23.93</v>
      </c>
      <c r="L267" s="105">
        <f t="shared" si="101"/>
        <v>19.649999999999999</v>
      </c>
      <c r="M267" s="105">
        <f t="shared" si="101"/>
        <v>29.49</v>
      </c>
      <c r="N267" s="127">
        <f t="shared" si="101"/>
        <v>26.998750000000001</v>
      </c>
    </row>
    <row r="268" spans="1:14" ht="15" x14ac:dyDescent="0.25">
      <c r="A268" s="104" t="s">
        <v>22</v>
      </c>
      <c r="B268" s="105">
        <f t="shared" ref="B268:N268" si="102">MAX(B252:B262)</f>
        <v>43.91</v>
      </c>
      <c r="C268" s="105">
        <f t="shared" si="102"/>
        <v>42.89</v>
      </c>
      <c r="D268" s="105">
        <f t="shared" si="102"/>
        <v>50.92</v>
      </c>
      <c r="E268" s="105">
        <f t="shared" si="102"/>
        <v>45.777999999999999</v>
      </c>
      <c r="F268" s="105">
        <f t="shared" si="102"/>
        <v>31.443000000000001</v>
      </c>
      <c r="G268" s="105">
        <f t="shared" si="102"/>
        <v>30.87</v>
      </c>
      <c r="H268" s="105">
        <f t="shared" si="102"/>
        <v>27.655000000000001</v>
      </c>
      <c r="I268" s="105">
        <f t="shared" si="102"/>
        <v>28.193999999999999</v>
      </c>
      <c r="J268" s="105">
        <f t="shared" si="102"/>
        <v>29.818000000000001</v>
      </c>
      <c r="K268" s="105">
        <f t="shared" si="102"/>
        <v>31.683</v>
      </c>
      <c r="L268" s="105">
        <f t="shared" si="102"/>
        <v>29.666</v>
      </c>
      <c r="M268" s="105">
        <f t="shared" si="102"/>
        <v>40.124000000000002</v>
      </c>
      <c r="N268" s="127">
        <f t="shared" si="102"/>
        <v>32.741</v>
      </c>
    </row>
    <row r="269" spans="1:14" ht="15" x14ac:dyDescent="0.25">
      <c r="A269" s="104" t="s">
        <v>23</v>
      </c>
      <c r="B269" s="105">
        <f t="shared" ref="B269:N269" si="103">QUARTILE(B252:B262,1)</f>
        <v>38.015000000000001</v>
      </c>
      <c r="C269" s="105">
        <f t="shared" si="103"/>
        <v>38.328000000000003</v>
      </c>
      <c r="D269" s="105">
        <f t="shared" si="103"/>
        <v>36.880000000000003</v>
      </c>
      <c r="E269" s="105">
        <f t="shared" si="103"/>
        <v>33.26925</v>
      </c>
      <c r="F269" s="105">
        <f t="shared" si="103"/>
        <v>24.29</v>
      </c>
      <c r="G269" s="105">
        <f t="shared" si="103"/>
        <v>22.16</v>
      </c>
      <c r="H269" s="105">
        <f t="shared" si="103"/>
        <v>24.007000000000001</v>
      </c>
      <c r="I269" s="105">
        <f t="shared" si="103"/>
        <v>25.13</v>
      </c>
      <c r="J269" s="105">
        <f t="shared" si="103"/>
        <v>24.73</v>
      </c>
      <c r="K269" s="105">
        <f t="shared" si="103"/>
        <v>27</v>
      </c>
      <c r="L269" s="105">
        <f t="shared" si="103"/>
        <v>25.47</v>
      </c>
      <c r="M269" s="105">
        <f t="shared" si="103"/>
        <v>30.841000000000001</v>
      </c>
      <c r="N269" s="127">
        <f t="shared" si="103"/>
        <v>30.018666666666672</v>
      </c>
    </row>
    <row r="270" spans="1:14" ht="15" x14ac:dyDescent="0.25">
      <c r="A270" s="104" t="s">
        <v>24</v>
      </c>
      <c r="B270" s="105">
        <f t="shared" ref="B270:N270" si="104">QUARTILE(B252:B262,2)</f>
        <v>39.752000000000002</v>
      </c>
      <c r="C270" s="105">
        <f t="shared" si="104"/>
        <v>39.67</v>
      </c>
      <c r="D270" s="105">
        <f t="shared" si="104"/>
        <v>37.130000000000003</v>
      </c>
      <c r="E270" s="105">
        <f t="shared" si="104"/>
        <v>34.245999999999995</v>
      </c>
      <c r="F270" s="105">
        <f t="shared" si="104"/>
        <v>27.96</v>
      </c>
      <c r="G270" s="105">
        <f t="shared" si="104"/>
        <v>25.335999999999999</v>
      </c>
      <c r="H270" s="105">
        <f t="shared" si="104"/>
        <v>24.85</v>
      </c>
      <c r="I270" s="105">
        <f t="shared" si="104"/>
        <v>25.792000000000002</v>
      </c>
      <c r="J270" s="105">
        <f t="shared" si="104"/>
        <v>28.501000000000001</v>
      </c>
      <c r="K270" s="105">
        <f t="shared" si="104"/>
        <v>28.196999999999999</v>
      </c>
      <c r="L270" s="105">
        <f t="shared" si="104"/>
        <v>25.753</v>
      </c>
      <c r="M270" s="105">
        <f t="shared" si="104"/>
        <v>34.924999999999997</v>
      </c>
      <c r="N270" s="127">
        <f t="shared" si="104"/>
        <v>31.341333333333328</v>
      </c>
    </row>
    <row r="271" spans="1:14" ht="15" x14ac:dyDescent="0.25">
      <c r="A271" s="104" t="s">
        <v>25</v>
      </c>
      <c r="B271" s="105">
        <f t="shared" ref="B271:N271" si="105">QUARTILE(B252:B262,3)</f>
        <v>42.052</v>
      </c>
      <c r="C271" s="105">
        <f t="shared" si="105"/>
        <v>40.753</v>
      </c>
      <c r="D271" s="105">
        <f t="shared" si="105"/>
        <v>39.85</v>
      </c>
      <c r="E271" s="105">
        <f t="shared" si="105"/>
        <v>37.8675</v>
      </c>
      <c r="F271" s="105">
        <f t="shared" si="105"/>
        <v>28.47</v>
      </c>
      <c r="G271" s="105">
        <f t="shared" si="105"/>
        <v>27.716999999999999</v>
      </c>
      <c r="H271" s="105">
        <f t="shared" si="105"/>
        <v>25.902999999999999</v>
      </c>
      <c r="I271" s="105">
        <f t="shared" si="105"/>
        <v>26.19</v>
      </c>
      <c r="J271" s="105">
        <f t="shared" si="105"/>
        <v>29.408999999999999</v>
      </c>
      <c r="K271" s="105">
        <f t="shared" si="105"/>
        <v>29.5</v>
      </c>
      <c r="L271" s="105">
        <f t="shared" si="105"/>
        <v>26.24</v>
      </c>
      <c r="M271" s="105">
        <f t="shared" si="105"/>
        <v>35.981000000000002</v>
      </c>
      <c r="N271" s="127">
        <f t="shared" si="105"/>
        <v>31.541666666666668</v>
      </c>
    </row>
    <row r="272" spans="1:14" ht="14.25" x14ac:dyDescent="0.2">
      <c r="B272" s="86"/>
      <c r="C272" s="86"/>
      <c r="D272" s="86"/>
      <c r="E272" s="86"/>
      <c r="F272" s="86"/>
      <c r="G272" s="86"/>
      <c r="H272" s="86"/>
      <c r="I272" s="86"/>
      <c r="J272" s="86"/>
      <c r="K272" s="86"/>
      <c r="L272" s="86"/>
      <c r="M272" s="86"/>
    </row>
    <row r="275" spans="1:14" ht="18.75" x14ac:dyDescent="0.3">
      <c r="A275" s="24" t="s">
        <v>121</v>
      </c>
      <c r="G275" s="77" t="s">
        <v>133</v>
      </c>
    </row>
    <row r="276" spans="1:14" ht="15.75" x14ac:dyDescent="0.25">
      <c r="A276" s="4" t="s">
        <v>15</v>
      </c>
      <c r="B276" s="69" t="s">
        <v>2</v>
      </c>
      <c r="C276" s="69" t="s">
        <v>3</v>
      </c>
      <c r="D276" s="69" t="s">
        <v>4</v>
      </c>
      <c r="E276" s="69" t="s">
        <v>5</v>
      </c>
      <c r="F276" s="69" t="s">
        <v>6</v>
      </c>
      <c r="G276" s="69" t="s">
        <v>16</v>
      </c>
      <c r="H276" s="69" t="s">
        <v>17</v>
      </c>
      <c r="I276" s="69" t="s">
        <v>7</v>
      </c>
      <c r="J276" s="69" t="s">
        <v>8</v>
      </c>
      <c r="K276" s="69" t="s">
        <v>9</v>
      </c>
      <c r="L276" s="69" t="s">
        <v>10</v>
      </c>
      <c r="M276" s="69" t="s">
        <v>11</v>
      </c>
      <c r="N276" s="125" t="s">
        <v>1</v>
      </c>
    </row>
    <row r="277" spans="1:14" ht="15" x14ac:dyDescent="0.25">
      <c r="A277" s="101">
        <v>2015</v>
      </c>
      <c r="B277" s="88"/>
      <c r="C277" s="88"/>
      <c r="D277" s="88"/>
      <c r="E277" s="88"/>
      <c r="F277" s="88">
        <v>27.15</v>
      </c>
      <c r="G277" s="88">
        <v>28.05</v>
      </c>
      <c r="H277" s="88">
        <v>26.94</v>
      </c>
      <c r="I277" s="88">
        <v>27.22</v>
      </c>
      <c r="J277" s="88">
        <v>27.47</v>
      </c>
      <c r="K277" s="88">
        <v>27.24</v>
      </c>
      <c r="L277" s="88">
        <v>26.76</v>
      </c>
      <c r="M277" s="88">
        <v>27.95</v>
      </c>
      <c r="N277" s="127">
        <f t="shared" ref="N277:N285" si="106">AVERAGE(B277:M277)</f>
        <v>27.347499999999997</v>
      </c>
    </row>
    <row r="278" spans="1:14" ht="15" x14ac:dyDescent="0.25">
      <c r="A278" s="101">
        <v>2016</v>
      </c>
      <c r="B278" s="88">
        <v>28.7</v>
      </c>
      <c r="C278" s="88">
        <v>28.45</v>
      </c>
      <c r="D278" s="88">
        <v>29.46</v>
      </c>
      <c r="E278" s="88">
        <v>29.5</v>
      </c>
      <c r="F278" s="88">
        <v>27.65</v>
      </c>
      <c r="G278" s="88">
        <v>27.98</v>
      </c>
      <c r="H278" s="88">
        <v>27.96</v>
      </c>
      <c r="I278" s="88">
        <v>27.22</v>
      </c>
      <c r="J278" s="88">
        <v>27.04</v>
      </c>
      <c r="K278" s="88">
        <v>26.02</v>
      </c>
      <c r="L278" s="88"/>
      <c r="M278" s="88"/>
      <c r="N278" s="127"/>
    </row>
    <row r="279" spans="1:14" ht="15" x14ac:dyDescent="0.25">
      <c r="A279" s="101">
        <v>2017</v>
      </c>
      <c r="B279" s="88">
        <v>26.91</v>
      </c>
      <c r="C279" s="88">
        <v>27.23</v>
      </c>
      <c r="D279" s="88">
        <v>29.66</v>
      </c>
      <c r="E279" s="88">
        <v>29.01</v>
      </c>
      <c r="F279" s="88">
        <v>27.32</v>
      </c>
      <c r="G279" s="88">
        <v>26.91</v>
      </c>
      <c r="H279" s="88">
        <v>26.85</v>
      </c>
      <c r="I279" s="88">
        <v>26.83</v>
      </c>
      <c r="J279" s="88">
        <v>26.84</v>
      </c>
      <c r="K279" s="88">
        <v>26.94</v>
      </c>
      <c r="L279" s="88">
        <v>26.29</v>
      </c>
      <c r="M279" s="88">
        <v>26.14</v>
      </c>
      <c r="N279" s="127">
        <f t="shared" si="106"/>
        <v>27.244166666666668</v>
      </c>
    </row>
    <row r="280" spans="1:14" ht="15" x14ac:dyDescent="0.25">
      <c r="A280" s="101">
        <v>2018</v>
      </c>
      <c r="B280" s="88">
        <v>26.06</v>
      </c>
      <c r="C280" s="88">
        <v>28.07</v>
      </c>
      <c r="D280" s="88">
        <v>27.52</v>
      </c>
      <c r="E280" s="88">
        <v>28.02</v>
      </c>
      <c r="F280" s="88">
        <v>27.4</v>
      </c>
      <c r="G280" s="88">
        <v>26.674190989372768</v>
      </c>
      <c r="H280" s="88">
        <v>27.05</v>
      </c>
      <c r="I280" s="88">
        <v>27.17</v>
      </c>
      <c r="J280" s="88">
        <v>26.698</v>
      </c>
      <c r="K280" s="88">
        <v>26.24</v>
      </c>
      <c r="L280" s="88">
        <v>26.38</v>
      </c>
      <c r="M280" s="88">
        <v>26.629000000000001</v>
      </c>
      <c r="N280" s="127">
        <f t="shared" si="106"/>
        <v>26.992599249114395</v>
      </c>
    </row>
    <row r="281" spans="1:14" ht="15" x14ac:dyDescent="0.25">
      <c r="A281" s="101">
        <v>2019</v>
      </c>
      <c r="B281" s="88">
        <v>27.088000000000001</v>
      </c>
      <c r="C281" s="88">
        <v>27.927</v>
      </c>
      <c r="D281" s="88">
        <v>28.181000000000001</v>
      </c>
      <c r="E281" s="88">
        <v>29.087</v>
      </c>
      <c r="F281" s="88">
        <v>27.65</v>
      </c>
      <c r="G281" s="88">
        <v>27.291</v>
      </c>
      <c r="H281" s="88">
        <v>26.901</v>
      </c>
      <c r="I281" s="88">
        <v>26.984999999999999</v>
      </c>
      <c r="J281" s="88">
        <v>27.042999999999999</v>
      </c>
      <c r="K281" s="88">
        <v>26.457000000000001</v>
      </c>
      <c r="L281" s="88">
        <v>26.731000000000002</v>
      </c>
      <c r="M281" s="88">
        <v>27.065999999999999</v>
      </c>
      <c r="N281" s="127">
        <f t="shared" si="106"/>
        <v>27.367249999999999</v>
      </c>
    </row>
    <row r="282" spans="1:14" ht="15" x14ac:dyDescent="0.25">
      <c r="A282" s="101">
        <v>2020</v>
      </c>
      <c r="B282" s="88">
        <v>26.713000000000001</v>
      </c>
      <c r="C282" s="88">
        <v>26.504999999999999</v>
      </c>
      <c r="D282" s="88">
        <v>27.645</v>
      </c>
      <c r="E282" s="88">
        <v>27.855</v>
      </c>
      <c r="F282" s="88">
        <v>28.131</v>
      </c>
      <c r="G282" s="88">
        <v>27.414000000000001</v>
      </c>
      <c r="H282" s="88">
        <v>27.53</v>
      </c>
      <c r="I282" s="88">
        <v>27.600999999999999</v>
      </c>
      <c r="J282" s="88">
        <v>27.436</v>
      </c>
      <c r="K282" s="88">
        <v>27.61</v>
      </c>
      <c r="L282" s="88">
        <v>26.141999999999999</v>
      </c>
      <c r="M282" s="88">
        <v>27.2</v>
      </c>
      <c r="N282" s="127">
        <f t="shared" si="106"/>
        <v>27.315166666666666</v>
      </c>
    </row>
    <row r="283" spans="1:14" ht="15" x14ac:dyDescent="0.25">
      <c r="A283" s="101">
        <v>2021</v>
      </c>
      <c r="B283" s="88">
        <v>27.123000000000001</v>
      </c>
      <c r="C283" s="88">
        <v>27.184999999999999</v>
      </c>
      <c r="D283" s="88">
        <v>27.106999999999999</v>
      </c>
      <c r="E283" s="88">
        <v>27.367000000000001</v>
      </c>
      <c r="F283" s="88">
        <v>27.366</v>
      </c>
      <c r="G283" s="88">
        <v>26.927</v>
      </c>
      <c r="H283" s="88">
        <v>27.431000000000001</v>
      </c>
      <c r="I283" s="88">
        <v>27.015999999999998</v>
      </c>
      <c r="J283" s="88">
        <v>27.283000000000001</v>
      </c>
      <c r="K283" s="88">
        <v>27.372</v>
      </c>
      <c r="L283" s="88">
        <v>26.666</v>
      </c>
      <c r="M283" s="88">
        <v>27.106999999999999</v>
      </c>
      <c r="N283" s="127">
        <f t="shared" si="106"/>
        <v>27.162500000000005</v>
      </c>
    </row>
    <row r="284" spans="1:14" ht="15" x14ac:dyDescent="0.25">
      <c r="A284" s="101">
        <v>2022</v>
      </c>
      <c r="B284" s="88">
        <v>26.818999999999999</v>
      </c>
      <c r="C284" s="88">
        <v>26.751999999999999</v>
      </c>
      <c r="D284" s="88">
        <v>26.927</v>
      </c>
      <c r="E284" s="88">
        <v>27.37</v>
      </c>
      <c r="F284" s="88">
        <v>27.568999999999999</v>
      </c>
      <c r="G284" s="88">
        <v>27.181999999999999</v>
      </c>
      <c r="H284" s="88">
        <v>27.33</v>
      </c>
      <c r="I284" s="88">
        <v>27.509</v>
      </c>
      <c r="J284" s="88">
        <v>27.26</v>
      </c>
      <c r="K284" s="88">
        <v>27.085000000000001</v>
      </c>
      <c r="L284" s="88">
        <v>26.837</v>
      </c>
      <c r="M284" s="88">
        <v>26.795000000000002</v>
      </c>
      <c r="N284" s="127">
        <f t="shared" si="106"/>
        <v>27.119583333333328</v>
      </c>
    </row>
    <row r="285" spans="1:14" ht="15" x14ac:dyDescent="0.25">
      <c r="A285" s="101">
        <v>2023</v>
      </c>
      <c r="B285" s="88">
        <v>26.611999999999998</v>
      </c>
      <c r="C285" s="88">
        <v>26.831</v>
      </c>
      <c r="D285" s="88">
        <v>27.513999999999999</v>
      </c>
      <c r="E285" s="88">
        <v>29.6</v>
      </c>
      <c r="F285" s="88">
        <v>28.285</v>
      </c>
      <c r="G285" s="88">
        <v>27.783000000000001</v>
      </c>
      <c r="H285" s="88">
        <v>27.486000000000001</v>
      </c>
      <c r="I285" s="88">
        <v>27.591000000000001</v>
      </c>
      <c r="J285" s="88">
        <v>27.972999999999999</v>
      </c>
      <c r="K285" s="88">
        <v>27.962</v>
      </c>
      <c r="L285" s="88">
        <v>27.617999999999999</v>
      </c>
      <c r="M285" s="88">
        <v>28.155000000000001</v>
      </c>
      <c r="N285" s="127">
        <f t="shared" si="106"/>
        <v>27.784166666666664</v>
      </c>
    </row>
    <row r="286" spans="1:14" ht="15" x14ac:dyDescent="0.25">
      <c r="A286" s="101">
        <v>2024</v>
      </c>
      <c r="B286" s="88">
        <v>27.940999999999999</v>
      </c>
      <c r="C286" s="88">
        <v>27.82</v>
      </c>
      <c r="D286" s="88">
        <v>28.228000000000002</v>
      </c>
      <c r="E286" s="88"/>
      <c r="F286" s="88"/>
      <c r="G286" s="88"/>
      <c r="H286" s="88"/>
      <c r="I286" s="88"/>
      <c r="J286" s="88"/>
      <c r="K286" s="88"/>
      <c r="L286" s="88"/>
      <c r="M286" s="88"/>
      <c r="N286" s="127"/>
    </row>
    <row r="287" spans="1:14" ht="15" x14ac:dyDescent="0.25">
      <c r="A287" s="101">
        <v>2025</v>
      </c>
      <c r="B287" s="88"/>
      <c r="C287" s="88"/>
      <c r="D287" s="88"/>
      <c r="E287" s="88"/>
      <c r="F287" s="88"/>
      <c r="G287" s="88"/>
      <c r="H287" s="88"/>
      <c r="I287" s="88"/>
      <c r="J287" s="88"/>
      <c r="K287" s="88"/>
      <c r="L287" s="88"/>
      <c r="M287" s="88"/>
      <c r="N287" s="127"/>
    </row>
    <row r="288" spans="1:14" ht="15" x14ac:dyDescent="0.25">
      <c r="A288" s="7"/>
      <c r="B288" s="86"/>
      <c r="C288" s="86"/>
      <c r="D288" s="86"/>
      <c r="E288" s="86"/>
      <c r="F288" s="86"/>
      <c r="G288" s="86"/>
      <c r="H288" s="86"/>
      <c r="I288" s="86"/>
      <c r="J288" s="86"/>
      <c r="K288" s="86"/>
      <c r="L288" s="86"/>
      <c r="M288" s="86"/>
      <c r="N288" s="128"/>
    </row>
    <row r="289" spans="1:14" ht="15" x14ac:dyDescent="0.25">
      <c r="A289" s="104" t="s">
        <v>18</v>
      </c>
      <c r="B289" s="105">
        <f t="shared" ref="B289:N289" si="107">AVERAGE(B277:B287)</f>
        <v>27.10733333333333</v>
      </c>
      <c r="C289" s="105">
        <f t="shared" si="107"/>
        <v>27.418888888888887</v>
      </c>
      <c r="D289" s="105">
        <f t="shared" si="107"/>
        <v>28.026888888888891</v>
      </c>
      <c r="E289" s="105">
        <f t="shared" si="107"/>
        <v>28.476125</v>
      </c>
      <c r="F289" s="105">
        <f t="shared" si="107"/>
        <v>27.613444444444447</v>
      </c>
      <c r="G289" s="105">
        <f t="shared" si="107"/>
        <v>27.356798998819198</v>
      </c>
      <c r="H289" s="105">
        <f t="shared" si="107"/>
        <v>27.275333333333336</v>
      </c>
      <c r="I289" s="105">
        <f t="shared" si="107"/>
        <v>27.238</v>
      </c>
      <c r="J289" s="105">
        <f t="shared" si="107"/>
        <v>27.227</v>
      </c>
      <c r="K289" s="105">
        <f t="shared" si="107"/>
        <v>26.991777777777781</v>
      </c>
      <c r="L289" s="105">
        <f t="shared" si="107"/>
        <v>26.677999999999997</v>
      </c>
      <c r="M289" s="105">
        <f t="shared" si="107"/>
        <v>27.13025</v>
      </c>
      <c r="N289" s="127">
        <f t="shared" si="107"/>
        <v>27.291616572805964</v>
      </c>
    </row>
    <row r="290" spans="1:14" ht="15" x14ac:dyDescent="0.25">
      <c r="A290" s="104" t="s">
        <v>19</v>
      </c>
      <c r="B290" s="105">
        <f t="shared" ref="B290:N290" si="108">STDEV(B277:B287)</f>
        <v>0.77878463004864185</v>
      </c>
      <c r="C290" s="105">
        <f t="shared" si="108"/>
        <v>0.67287934365019075</v>
      </c>
      <c r="D290" s="105">
        <f t="shared" si="108"/>
        <v>0.96868705530274934</v>
      </c>
      <c r="E290" s="105">
        <f t="shared" si="108"/>
        <v>0.92714021708847105</v>
      </c>
      <c r="F290" s="105">
        <f t="shared" si="108"/>
        <v>0.37602796143076656</v>
      </c>
      <c r="G290" s="105">
        <f t="shared" si="108"/>
        <v>0.49231859366934216</v>
      </c>
      <c r="H290" s="105">
        <f t="shared" si="108"/>
        <v>0.36903285761568705</v>
      </c>
      <c r="I290" s="105">
        <f t="shared" si="108"/>
        <v>0.27722914709676599</v>
      </c>
      <c r="J290" s="105">
        <f t="shared" si="108"/>
        <v>0.38110136446882448</v>
      </c>
      <c r="K290" s="105">
        <f t="shared" si="108"/>
        <v>0.64581281687842373</v>
      </c>
      <c r="L290" s="105">
        <f t="shared" si="108"/>
        <v>0.4543758670653939</v>
      </c>
      <c r="M290" s="105">
        <f t="shared" si="108"/>
        <v>0.66288067230406211</v>
      </c>
      <c r="N290" s="127">
        <f t="shared" si="108"/>
        <v>0.2360184475066063</v>
      </c>
    </row>
    <row r="291" spans="1:14" ht="15" x14ac:dyDescent="0.25">
      <c r="A291" s="104" t="s">
        <v>20</v>
      </c>
      <c r="B291" s="105">
        <f t="shared" ref="B291:N291" si="109">B290/B289*100</f>
        <v>2.8729665897861905</v>
      </c>
      <c r="C291" s="105">
        <f t="shared" si="109"/>
        <v>2.4540722506186801</v>
      </c>
      <c r="D291" s="105">
        <f t="shared" si="109"/>
        <v>3.4562775024479442</v>
      </c>
      <c r="E291" s="105">
        <f t="shared" si="109"/>
        <v>3.2558510579949731</v>
      </c>
      <c r="F291" s="105">
        <f t="shared" si="109"/>
        <v>1.3617568144651351</v>
      </c>
      <c r="G291" s="105">
        <f t="shared" si="109"/>
        <v>1.7996206123771723</v>
      </c>
      <c r="H291" s="105">
        <f t="shared" si="109"/>
        <v>1.3529911920991629</v>
      </c>
      <c r="I291" s="105">
        <f t="shared" si="109"/>
        <v>1.017802875015662</v>
      </c>
      <c r="J291" s="105">
        <f t="shared" si="109"/>
        <v>1.3997185311228724</v>
      </c>
      <c r="K291" s="105">
        <f t="shared" si="109"/>
        <v>2.3926279409803035</v>
      </c>
      <c r="L291" s="105">
        <f t="shared" si="109"/>
        <v>1.7031856475949994</v>
      </c>
      <c r="M291" s="105">
        <f t="shared" si="109"/>
        <v>2.4433268115998272</v>
      </c>
      <c r="N291" s="127">
        <f t="shared" si="109"/>
        <v>0.86480200568910559</v>
      </c>
    </row>
    <row r="292" spans="1:14" ht="15" x14ac:dyDescent="0.25">
      <c r="A292" s="104" t="s">
        <v>21</v>
      </c>
      <c r="B292" s="105">
        <f t="shared" ref="B292:N292" si="110">MIN(B277:B287)</f>
        <v>26.06</v>
      </c>
      <c r="C292" s="105">
        <f t="shared" si="110"/>
        <v>26.504999999999999</v>
      </c>
      <c r="D292" s="105">
        <f t="shared" si="110"/>
        <v>26.927</v>
      </c>
      <c r="E292" s="105">
        <f t="shared" si="110"/>
        <v>27.367000000000001</v>
      </c>
      <c r="F292" s="105">
        <f t="shared" si="110"/>
        <v>27.15</v>
      </c>
      <c r="G292" s="105">
        <f t="shared" si="110"/>
        <v>26.674190989372768</v>
      </c>
      <c r="H292" s="105">
        <f t="shared" si="110"/>
        <v>26.85</v>
      </c>
      <c r="I292" s="105">
        <f t="shared" si="110"/>
        <v>26.83</v>
      </c>
      <c r="J292" s="105">
        <f t="shared" si="110"/>
        <v>26.698</v>
      </c>
      <c r="K292" s="105">
        <f t="shared" si="110"/>
        <v>26.02</v>
      </c>
      <c r="L292" s="105">
        <f t="shared" si="110"/>
        <v>26.141999999999999</v>
      </c>
      <c r="M292" s="105">
        <f t="shared" si="110"/>
        <v>26.14</v>
      </c>
      <c r="N292" s="127">
        <f t="shared" si="110"/>
        <v>26.992599249114395</v>
      </c>
    </row>
    <row r="293" spans="1:14" ht="15" x14ac:dyDescent="0.25">
      <c r="A293" s="104" t="s">
        <v>22</v>
      </c>
      <c r="B293" s="105">
        <f t="shared" ref="B293:N293" si="111">MAX(B277:B287)</f>
        <v>28.7</v>
      </c>
      <c r="C293" s="105">
        <f t="shared" si="111"/>
        <v>28.45</v>
      </c>
      <c r="D293" s="105">
        <f t="shared" si="111"/>
        <v>29.66</v>
      </c>
      <c r="E293" s="105">
        <f t="shared" si="111"/>
        <v>29.6</v>
      </c>
      <c r="F293" s="105">
        <f t="shared" si="111"/>
        <v>28.285</v>
      </c>
      <c r="G293" s="105">
        <f t="shared" si="111"/>
        <v>28.05</v>
      </c>
      <c r="H293" s="105">
        <f t="shared" si="111"/>
        <v>27.96</v>
      </c>
      <c r="I293" s="105">
        <f t="shared" si="111"/>
        <v>27.600999999999999</v>
      </c>
      <c r="J293" s="105">
        <f t="shared" si="111"/>
        <v>27.972999999999999</v>
      </c>
      <c r="K293" s="105">
        <f t="shared" si="111"/>
        <v>27.962</v>
      </c>
      <c r="L293" s="105">
        <f t="shared" si="111"/>
        <v>27.617999999999999</v>
      </c>
      <c r="M293" s="105">
        <f t="shared" si="111"/>
        <v>28.155000000000001</v>
      </c>
      <c r="N293" s="127">
        <f t="shared" si="111"/>
        <v>27.784166666666664</v>
      </c>
    </row>
    <row r="294" spans="1:14" ht="15" x14ac:dyDescent="0.25">
      <c r="A294" s="104" t="s">
        <v>23</v>
      </c>
      <c r="B294" s="105">
        <f t="shared" ref="B294:N294" si="112">QUARTILE(B277:B287,1)</f>
        <v>26.713000000000001</v>
      </c>
      <c r="C294" s="105">
        <f t="shared" si="112"/>
        <v>26.831</v>
      </c>
      <c r="D294" s="105">
        <f t="shared" si="112"/>
        <v>27.513999999999999</v>
      </c>
      <c r="E294" s="105">
        <f t="shared" si="112"/>
        <v>27.733750000000001</v>
      </c>
      <c r="F294" s="105">
        <f t="shared" si="112"/>
        <v>27.366</v>
      </c>
      <c r="G294" s="105">
        <f t="shared" si="112"/>
        <v>26.927</v>
      </c>
      <c r="H294" s="105">
        <f t="shared" si="112"/>
        <v>26.94</v>
      </c>
      <c r="I294" s="105">
        <f t="shared" si="112"/>
        <v>27.015999999999998</v>
      </c>
      <c r="J294" s="105">
        <f t="shared" si="112"/>
        <v>27.04</v>
      </c>
      <c r="K294" s="105">
        <f t="shared" si="112"/>
        <v>26.457000000000001</v>
      </c>
      <c r="L294" s="105">
        <f t="shared" si="112"/>
        <v>26.357499999999998</v>
      </c>
      <c r="M294" s="105">
        <f t="shared" si="112"/>
        <v>26.753500000000003</v>
      </c>
      <c r="N294" s="127">
        <f t="shared" si="112"/>
        <v>27.151770833333337</v>
      </c>
    </row>
    <row r="295" spans="1:14" ht="15" x14ac:dyDescent="0.25">
      <c r="A295" s="104" t="s">
        <v>24</v>
      </c>
      <c r="B295" s="105">
        <f t="shared" ref="B295:N295" si="113">QUARTILE(B277:B287,2)</f>
        <v>26.91</v>
      </c>
      <c r="C295" s="105">
        <f t="shared" si="113"/>
        <v>27.23</v>
      </c>
      <c r="D295" s="105">
        <f t="shared" si="113"/>
        <v>27.645</v>
      </c>
      <c r="E295" s="105">
        <f t="shared" si="113"/>
        <v>28.515000000000001</v>
      </c>
      <c r="F295" s="105">
        <f t="shared" si="113"/>
        <v>27.568999999999999</v>
      </c>
      <c r="G295" s="105">
        <f t="shared" si="113"/>
        <v>27.291</v>
      </c>
      <c r="H295" s="105">
        <f t="shared" si="113"/>
        <v>27.33</v>
      </c>
      <c r="I295" s="105">
        <f t="shared" si="113"/>
        <v>27.22</v>
      </c>
      <c r="J295" s="105">
        <f t="shared" si="113"/>
        <v>27.26</v>
      </c>
      <c r="K295" s="105">
        <f t="shared" si="113"/>
        <v>27.085000000000001</v>
      </c>
      <c r="L295" s="105">
        <f t="shared" si="113"/>
        <v>26.698500000000003</v>
      </c>
      <c r="M295" s="105">
        <f t="shared" si="113"/>
        <v>27.086500000000001</v>
      </c>
      <c r="N295" s="127">
        <f t="shared" si="113"/>
        <v>27.279666666666667</v>
      </c>
    </row>
    <row r="296" spans="1:14" ht="15" x14ac:dyDescent="0.25">
      <c r="A296" s="104" t="s">
        <v>25</v>
      </c>
      <c r="B296" s="105">
        <f t="shared" ref="B296:N296" si="114">QUARTILE(B277:B287,3)</f>
        <v>27.123000000000001</v>
      </c>
      <c r="C296" s="105">
        <f t="shared" si="114"/>
        <v>27.927</v>
      </c>
      <c r="D296" s="105">
        <f t="shared" si="114"/>
        <v>28.228000000000002</v>
      </c>
      <c r="E296" s="105">
        <f t="shared" si="114"/>
        <v>29.190249999999999</v>
      </c>
      <c r="F296" s="105">
        <f t="shared" si="114"/>
        <v>27.65</v>
      </c>
      <c r="G296" s="105">
        <f t="shared" si="114"/>
        <v>27.783000000000001</v>
      </c>
      <c r="H296" s="105">
        <f t="shared" si="114"/>
        <v>27.486000000000001</v>
      </c>
      <c r="I296" s="105">
        <f t="shared" si="114"/>
        <v>27.509</v>
      </c>
      <c r="J296" s="105">
        <f t="shared" si="114"/>
        <v>27.436</v>
      </c>
      <c r="K296" s="105">
        <f t="shared" si="114"/>
        <v>27.372</v>
      </c>
      <c r="L296" s="105">
        <f t="shared" si="114"/>
        <v>26.779250000000001</v>
      </c>
      <c r="M296" s="105">
        <f t="shared" si="114"/>
        <v>27.387499999999999</v>
      </c>
      <c r="N296" s="127">
        <f t="shared" si="114"/>
        <v>27.352437499999997</v>
      </c>
    </row>
    <row r="297" spans="1:14" ht="14.25" x14ac:dyDescent="0.2">
      <c r="A297" s="27"/>
      <c r="B297" s="107"/>
      <c r="C297" s="107"/>
      <c r="D297" s="107"/>
      <c r="E297" s="107"/>
      <c r="F297" s="107"/>
      <c r="G297" s="107"/>
      <c r="H297" s="107"/>
      <c r="I297" s="107"/>
      <c r="J297" s="107"/>
      <c r="K297" s="107"/>
      <c r="L297" s="107"/>
      <c r="M297" s="107"/>
    </row>
    <row r="298" spans="1:14" ht="14.25" x14ac:dyDescent="0.2">
      <c r="B298" s="86"/>
      <c r="C298" s="86"/>
      <c r="D298" s="86"/>
      <c r="E298" s="86"/>
      <c r="F298" s="86"/>
      <c r="G298" s="86"/>
      <c r="H298" s="86"/>
      <c r="I298" s="86"/>
      <c r="J298" s="86"/>
      <c r="K298" s="86"/>
      <c r="L298" s="86"/>
      <c r="M298" s="86"/>
    </row>
    <row r="305" spans="1:13" ht="14.25" x14ac:dyDescent="0.2">
      <c r="B305" s="105"/>
      <c r="C305" s="105"/>
      <c r="D305" s="105"/>
      <c r="E305" s="105"/>
      <c r="F305" s="105"/>
      <c r="G305" s="105"/>
      <c r="H305" s="105"/>
      <c r="I305" s="105"/>
      <c r="J305" s="105"/>
      <c r="K305" s="105"/>
      <c r="L305" s="105"/>
      <c r="M305" s="105"/>
    </row>
    <row r="306" spans="1:13" ht="14.25" x14ac:dyDescent="0.2">
      <c r="B306" s="105"/>
      <c r="C306" s="105"/>
      <c r="D306" s="105"/>
      <c r="E306" s="105"/>
      <c r="F306" s="105"/>
      <c r="G306" s="105"/>
      <c r="H306" s="105"/>
      <c r="I306" s="105"/>
      <c r="J306" s="105"/>
      <c r="K306" s="105"/>
      <c r="L306" s="105"/>
      <c r="M306" s="105"/>
    </row>
    <row r="307" spans="1:13" ht="14.25" x14ac:dyDescent="0.2">
      <c r="B307" s="105"/>
      <c r="C307" s="105"/>
      <c r="D307" s="105"/>
      <c r="E307" s="105"/>
      <c r="F307" s="105"/>
      <c r="G307" s="105"/>
      <c r="H307" s="105"/>
      <c r="I307" s="105"/>
      <c r="J307" s="105"/>
      <c r="K307" s="105"/>
      <c r="L307" s="105"/>
      <c r="M307" s="105"/>
    </row>
    <row r="308" spans="1:13" ht="14.25" x14ac:dyDescent="0.2">
      <c r="B308" s="105"/>
      <c r="C308" s="105"/>
      <c r="D308" s="105"/>
      <c r="E308" s="105"/>
      <c r="F308" s="105"/>
      <c r="G308" s="105"/>
      <c r="H308" s="105"/>
      <c r="I308" s="105"/>
      <c r="J308" s="105"/>
      <c r="K308" s="105"/>
      <c r="L308" s="105"/>
      <c r="M308" s="105"/>
    </row>
    <row r="309" spans="1:13" ht="15" x14ac:dyDescent="0.25">
      <c r="A309" s="104"/>
      <c r="B309" s="105"/>
      <c r="C309" s="105"/>
      <c r="D309" s="105"/>
      <c r="E309" s="105"/>
      <c r="F309" s="105"/>
      <c r="G309" s="105"/>
      <c r="H309" s="105"/>
      <c r="I309" s="105"/>
      <c r="J309" s="105"/>
      <c r="K309" s="105"/>
      <c r="L309" s="105"/>
      <c r="M309" s="105"/>
    </row>
    <row r="310" spans="1:13" ht="15" x14ac:dyDescent="0.25">
      <c r="A310" s="104"/>
      <c r="B310" s="105"/>
      <c r="C310" s="105"/>
      <c r="D310" s="105"/>
      <c r="E310" s="105"/>
      <c r="F310" s="105"/>
      <c r="G310" s="105"/>
      <c r="H310" s="105"/>
      <c r="I310" s="105"/>
      <c r="J310" s="105"/>
      <c r="K310" s="105"/>
      <c r="L310" s="105"/>
      <c r="M310" s="105"/>
    </row>
    <row r="311" spans="1:13" ht="15" x14ac:dyDescent="0.25">
      <c r="A311" s="104"/>
      <c r="B311" s="105"/>
      <c r="C311" s="105"/>
      <c r="D311" s="105"/>
      <c r="E311" s="105"/>
      <c r="F311" s="105"/>
      <c r="G311" s="105"/>
      <c r="H311" s="105"/>
      <c r="I311" s="105"/>
      <c r="J311" s="105"/>
      <c r="K311" s="105"/>
      <c r="L311" s="105"/>
      <c r="M311" s="105"/>
    </row>
  </sheetData>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I121"/>
  <sheetViews>
    <sheetView zoomScale="75" zoomScaleNormal="75" workbookViewId="0">
      <pane ySplit="2" topLeftCell="A3" activePane="bottomLeft" state="frozen"/>
      <selection pane="bottomLeft" activeCell="L124" sqref="L124"/>
    </sheetView>
  </sheetViews>
  <sheetFormatPr defaultRowHeight="12.75" x14ac:dyDescent="0.2"/>
  <cols>
    <col min="3" max="3" width="9.140625" style="38" bestFit="1" customWidth="1"/>
    <col min="11" max="11" width="10.28515625" bestFit="1" customWidth="1"/>
    <col min="12" max="12" width="10.28515625" style="36" bestFit="1" customWidth="1"/>
    <col min="13" max="13" width="9.28515625" bestFit="1" customWidth="1"/>
    <col min="14" max="14" width="10" bestFit="1" customWidth="1"/>
    <col min="33" max="33" width="9.140625" style="66"/>
    <col min="34" max="34" width="60" style="65" customWidth="1"/>
  </cols>
  <sheetData>
    <row r="1" spans="1:35" s="62" customFormat="1" ht="15" x14ac:dyDescent="0.25">
      <c r="A1" s="61" t="s">
        <v>122</v>
      </c>
      <c r="B1" s="61" t="s">
        <v>123</v>
      </c>
      <c r="C1" s="13" t="s">
        <v>49</v>
      </c>
      <c r="D1" s="62" t="s">
        <v>110</v>
      </c>
      <c r="E1" s="61" t="s">
        <v>125</v>
      </c>
      <c r="F1" s="61" t="s">
        <v>126</v>
      </c>
      <c r="G1" s="61" t="s">
        <v>127</v>
      </c>
      <c r="H1" s="61" t="s">
        <v>128</v>
      </c>
      <c r="I1" s="61" t="s">
        <v>161</v>
      </c>
      <c r="J1" s="61" t="s">
        <v>129</v>
      </c>
      <c r="K1" s="61" t="s">
        <v>130</v>
      </c>
      <c r="L1" s="100" t="s">
        <v>131</v>
      </c>
      <c r="M1" s="61" t="s">
        <v>132</v>
      </c>
      <c r="N1" s="61" t="s">
        <v>146</v>
      </c>
      <c r="O1" s="61" t="s">
        <v>133</v>
      </c>
      <c r="Q1" s="62" t="s">
        <v>160</v>
      </c>
      <c r="AG1" s="64"/>
      <c r="AH1" s="64"/>
    </row>
    <row r="2" spans="1:35" s="62" customFormat="1" ht="17.25" x14ac:dyDescent="0.25">
      <c r="A2" s="61"/>
      <c r="B2" s="61"/>
      <c r="C2" s="37"/>
      <c r="E2" s="61" t="s">
        <v>144</v>
      </c>
      <c r="F2" s="61" t="s">
        <v>144</v>
      </c>
      <c r="G2" s="61" t="s">
        <v>144</v>
      </c>
      <c r="H2" s="61" t="s">
        <v>144</v>
      </c>
      <c r="I2" s="61" t="s">
        <v>144</v>
      </c>
      <c r="J2" s="61" t="s">
        <v>38</v>
      </c>
      <c r="K2" s="61" t="s">
        <v>144</v>
      </c>
      <c r="L2" s="100" t="s">
        <v>144</v>
      </c>
      <c r="M2" s="61" t="s">
        <v>144</v>
      </c>
      <c r="N2" s="61" t="s">
        <v>144</v>
      </c>
      <c r="O2" s="61" t="s">
        <v>38</v>
      </c>
      <c r="AG2" s="64"/>
      <c r="AH2" s="64"/>
    </row>
    <row r="3" spans="1:35" ht="14.25" x14ac:dyDescent="0.2">
      <c r="A3" s="86">
        <v>2015</v>
      </c>
      <c r="B3" s="86">
        <v>5</v>
      </c>
      <c r="C3" s="121">
        <f t="shared" ref="C3:C66" si="0">A3+(B3-1)/12</f>
        <v>2015.3333333333333</v>
      </c>
      <c r="D3" s="81">
        <v>0.152</v>
      </c>
      <c r="E3" s="88">
        <v>421.3</v>
      </c>
      <c r="F3" s="88">
        <v>172.76</v>
      </c>
      <c r="G3" s="88">
        <v>-38.57</v>
      </c>
      <c r="H3" s="88">
        <v>107.26</v>
      </c>
      <c r="I3" s="88">
        <v>145.84</v>
      </c>
      <c r="J3" s="88">
        <v>25.85</v>
      </c>
      <c r="K3" s="88">
        <v>-32.17</v>
      </c>
      <c r="L3" s="89">
        <v>6.4</v>
      </c>
      <c r="M3" s="88">
        <v>459.9</v>
      </c>
      <c r="N3" s="88">
        <v>26.92</v>
      </c>
      <c r="O3" s="88">
        <v>27.15</v>
      </c>
      <c r="AG3" s="66" t="s">
        <v>157</v>
      </c>
      <c r="AH3" s="66" t="s">
        <v>158</v>
      </c>
    </row>
    <row r="4" spans="1:35" ht="14.25" x14ac:dyDescent="0.2">
      <c r="A4" s="86">
        <v>2015</v>
      </c>
      <c r="B4" s="86">
        <v>6</v>
      </c>
      <c r="C4" s="121">
        <f t="shared" si="0"/>
        <v>2015.4166666666667</v>
      </c>
      <c r="D4" s="81">
        <v>0.16500000000000001</v>
      </c>
      <c r="E4" s="88">
        <v>421.2</v>
      </c>
      <c r="F4" s="88">
        <v>179.46</v>
      </c>
      <c r="G4" s="88">
        <v>-44.99</v>
      </c>
      <c r="H4" s="88">
        <v>103.58</v>
      </c>
      <c r="I4" s="88">
        <v>148.5</v>
      </c>
      <c r="J4" s="88">
        <v>26.62</v>
      </c>
      <c r="K4" s="88">
        <v>-37.130000000000003</v>
      </c>
      <c r="L4" s="89">
        <v>7.86</v>
      </c>
      <c r="M4" s="88">
        <v>466.17</v>
      </c>
      <c r="N4" s="88">
        <v>30.87</v>
      </c>
      <c r="O4" s="88">
        <v>28.05</v>
      </c>
      <c r="AG4" s="68" t="s">
        <v>124</v>
      </c>
      <c r="AH4" s="67" t="s">
        <v>110</v>
      </c>
      <c r="AI4" s="16"/>
    </row>
    <row r="5" spans="1:35" ht="15" customHeight="1" x14ac:dyDescent="0.3">
      <c r="A5" s="86">
        <v>2015</v>
      </c>
      <c r="B5" s="86">
        <v>7</v>
      </c>
      <c r="C5" s="121">
        <f t="shared" si="0"/>
        <v>2015.5</v>
      </c>
      <c r="D5" s="81">
        <v>0.14699999999999999</v>
      </c>
      <c r="E5" s="88">
        <v>426</v>
      </c>
      <c r="F5" s="88">
        <v>153.47</v>
      </c>
      <c r="G5" s="88">
        <v>-32.090000000000003</v>
      </c>
      <c r="H5" s="88">
        <v>96.99</v>
      </c>
      <c r="I5" s="88">
        <v>129.08000000000001</v>
      </c>
      <c r="J5" s="88">
        <v>25.77</v>
      </c>
      <c r="K5" s="88">
        <v>-26.91</v>
      </c>
      <c r="L5" s="89">
        <v>5.18</v>
      </c>
      <c r="M5" s="88">
        <v>458.13</v>
      </c>
      <c r="N5" s="88">
        <v>24.39</v>
      </c>
      <c r="O5" s="88">
        <v>26.94</v>
      </c>
      <c r="AG5" s="68" t="s">
        <v>125</v>
      </c>
      <c r="AH5" s="66" t="s">
        <v>159</v>
      </c>
      <c r="AI5" s="16"/>
    </row>
    <row r="6" spans="1:35" ht="14.25" x14ac:dyDescent="0.2">
      <c r="A6" s="86">
        <v>2015</v>
      </c>
      <c r="B6" s="86">
        <v>8</v>
      </c>
      <c r="C6" s="121">
        <f t="shared" si="0"/>
        <v>2015.5833333333333</v>
      </c>
      <c r="D6" s="81">
        <v>0.156</v>
      </c>
      <c r="E6" s="88">
        <v>427.1</v>
      </c>
      <c r="F6" s="88">
        <v>154.86000000000001</v>
      </c>
      <c r="G6" s="88">
        <v>-30.58</v>
      </c>
      <c r="H6" s="88">
        <v>99.14</v>
      </c>
      <c r="I6" s="88">
        <v>129.72999999999999</v>
      </c>
      <c r="J6" s="88">
        <v>26.05</v>
      </c>
      <c r="K6" s="88">
        <v>-27.65</v>
      </c>
      <c r="L6" s="89">
        <v>2.94</v>
      </c>
      <c r="M6" s="88">
        <v>457.65</v>
      </c>
      <c r="N6" s="88">
        <v>25.13</v>
      </c>
      <c r="O6" s="88">
        <v>27.22</v>
      </c>
      <c r="AG6" s="68" t="s">
        <v>126</v>
      </c>
      <c r="AH6" s="67" t="s">
        <v>112</v>
      </c>
      <c r="AI6" s="16"/>
    </row>
    <row r="7" spans="1:35" ht="14.25" x14ac:dyDescent="0.2">
      <c r="A7" s="86">
        <v>2015</v>
      </c>
      <c r="B7" s="86">
        <v>9</v>
      </c>
      <c r="C7" s="121">
        <f t="shared" si="0"/>
        <v>2015.6666666666667</v>
      </c>
      <c r="D7" s="81">
        <v>0.152</v>
      </c>
      <c r="E7" s="88">
        <v>428.9</v>
      </c>
      <c r="F7" s="88">
        <v>147.38</v>
      </c>
      <c r="G7" s="88">
        <v>-28.8</v>
      </c>
      <c r="H7" s="88">
        <v>95.33</v>
      </c>
      <c r="I7" s="88">
        <v>124.13</v>
      </c>
      <c r="J7" s="88">
        <v>26.04</v>
      </c>
      <c r="K7" s="88">
        <v>-25.81</v>
      </c>
      <c r="L7" s="89">
        <v>2.99</v>
      </c>
      <c r="M7" s="88">
        <v>457.69</v>
      </c>
      <c r="N7" s="88">
        <v>23.26</v>
      </c>
      <c r="O7" s="88">
        <v>27.47</v>
      </c>
      <c r="AG7" s="68" t="s">
        <v>127</v>
      </c>
      <c r="AH7" s="67" t="s">
        <v>113</v>
      </c>
      <c r="AI7" s="16"/>
    </row>
    <row r="8" spans="1:35" ht="14.25" x14ac:dyDescent="0.2">
      <c r="A8" s="86">
        <v>2015</v>
      </c>
      <c r="B8" s="86">
        <v>10</v>
      </c>
      <c r="C8" s="121">
        <f t="shared" si="0"/>
        <v>2015.75</v>
      </c>
      <c r="D8" s="81">
        <v>0.16500000000000001</v>
      </c>
      <c r="E8" s="88">
        <v>423.4</v>
      </c>
      <c r="F8" s="88">
        <v>152.77000000000001</v>
      </c>
      <c r="G8" s="88">
        <v>-34.31</v>
      </c>
      <c r="H8" s="88">
        <v>92.91</v>
      </c>
      <c r="I8" s="88">
        <v>127.22</v>
      </c>
      <c r="J8" s="88">
        <v>25.97</v>
      </c>
      <c r="K8" s="88">
        <v>-30.91</v>
      </c>
      <c r="L8" s="89">
        <v>3.4</v>
      </c>
      <c r="M8" s="88">
        <v>457.67</v>
      </c>
      <c r="N8" s="88">
        <v>25.55</v>
      </c>
      <c r="O8" s="88">
        <v>27.24</v>
      </c>
      <c r="AG8" s="68" t="s">
        <v>161</v>
      </c>
      <c r="AH8" s="67" t="s">
        <v>115</v>
      </c>
      <c r="AI8" s="16"/>
    </row>
    <row r="9" spans="1:35" ht="14.25" x14ac:dyDescent="0.2">
      <c r="A9" s="86">
        <v>2015</v>
      </c>
      <c r="B9" s="86">
        <v>11</v>
      </c>
      <c r="C9" s="121">
        <f t="shared" si="0"/>
        <v>2015.8333333333333</v>
      </c>
      <c r="D9" s="81">
        <v>0.17</v>
      </c>
      <c r="E9" s="88">
        <v>419.6</v>
      </c>
      <c r="F9" s="88">
        <v>152.72</v>
      </c>
      <c r="G9" s="88">
        <v>-36.26</v>
      </c>
      <c r="H9" s="88">
        <v>90.21</v>
      </c>
      <c r="I9" s="88">
        <v>126.48</v>
      </c>
      <c r="J9" s="88">
        <v>25.65</v>
      </c>
      <c r="K9" s="88">
        <v>-32.71</v>
      </c>
      <c r="L9" s="89">
        <v>3.55</v>
      </c>
      <c r="M9" s="88">
        <v>455.9</v>
      </c>
      <c r="N9" s="88">
        <v>26.24</v>
      </c>
      <c r="O9" s="88">
        <v>26.76</v>
      </c>
      <c r="AG9" s="68" t="s">
        <v>128</v>
      </c>
      <c r="AH9" s="67" t="s">
        <v>114</v>
      </c>
      <c r="AI9" s="16"/>
    </row>
    <row r="10" spans="1:35" ht="14.25" x14ac:dyDescent="0.2">
      <c r="A10" s="86">
        <v>2015</v>
      </c>
      <c r="B10" s="86">
        <v>12</v>
      </c>
      <c r="C10" s="121">
        <f t="shared" si="0"/>
        <v>2015.9166666666667</v>
      </c>
      <c r="D10" s="81">
        <v>0.182</v>
      </c>
      <c r="E10" s="88">
        <v>414.6</v>
      </c>
      <c r="F10" s="88">
        <v>177.67</v>
      </c>
      <c r="G10" s="88">
        <v>-48.04</v>
      </c>
      <c r="H10" s="88">
        <v>96</v>
      </c>
      <c r="I10" s="88">
        <v>144.04</v>
      </c>
      <c r="J10" s="88">
        <v>26.47</v>
      </c>
      <c r="K10" s="88">
        <v>-42.77</v>
      </c>
      <c r="L10" s="89">
        <v>5.27</v>
      </c>
      <c r="M10" s="88">
        <v>462.61</v>
      </c>
      <c r="N10" s="88">
        <v>33.630000000000003</v>
      </c>
      <c r="O10" s="88">
        <v>27.95</v>
      </c>
      <c r="AG10" s="68" t="s">
        <v>129</v>
      </c>
      <c r="AH10" s="67" t="s">
        <v>116</v>
      </c>
      <c r="AI10" s="16"/>
    </row>
    <row r="11" spans="1:35" ht="14.25" x14ac:dyDescent="0.2">
      <c r="A11" s="86">
        <v>2016</v>
      </c>
      <c r="B11" s="86">
        <v>1</v>
      </c>
      <c r="C11" s="121">
        <f t="shared" si="0"/>
        <v>2016</v>
      </c>
      <c r="D11" s="81">
        <v>0.20300000000000001</v>
      </c>
      <c r="E11" s="88">
        <v>396.4</v>
      </c>
      <c r="F11" s="88">
        <v>207.38</v>
      </c>
      <c r="G11" s="88">
        <v>-71</v>
      </c>
      <c r="H11" s="88">
        <v>94.26</v>
      </c>
      <c r="I11" s="88">
        <v>165.26</v>
      </c>
      <c r="J11" s="88">
        <v>25.93</v>
      </c>
      <c r="K11" s="88">
        <v>-57.74</v>
      </c>
      <c r="L11" s="89">
        <v>13.26</v>
      </c>
      <c r="M11" s="88">
        <v>467.38</v>
      </c>
      <c r="N11" s="88">
        <v>42.12</v>
      </c>
      <c r="O11" s="88">
        <v>28.7</v>
      </c>
      <c r="AG11" s="68" t="s">
        <v>130</v>
      </c>
      <c r="AH11" s="67" t="s">
        <v>117</v>
      </c>
      <c r="AI11" s="16"/>
    </row>
    <row r="12" spans="1:35" ht="14.25" x14ac:dyDescent="0.2">
      <c r="A12" s="86">
        <v>2016</v>
      </c>
      <c r="B12" s="86">
        <v>2</v>
      </c>
      <c r="C12" s="121">
        <f t="shared" si="0"/>
        <v>2016.0833333333333</v>
      </c>
      <c r="D12" s="81">
        <v>0.188</v>
      </c>
      <c r="E12" s="88">
        <v>401.4</v>
      </c>
      <c r="F12" s="88">
        <v>203.44</v>
      </c>
      <c r="G12" s="88">
        <v>-65.45</v>
      </c>
      <c r="H12" s="88">
        <v>98.32</v>
      </c>
      <c r="I12" s="88">
        <v>163.77000000000001</v>
      </c>
      <c r="J12" s="88">
        <v>25.74</v>
      </c>
      <c r="K12" s="88">
        <v>-51.53</v>
      </c>
      <c r="L12" s="89">
        <v>13.92</v>
      </c>
      <c r="M12" s="88">
        <v>466.84</v>
      </c>
      <c r="N12" s="88">
        <v>39.67</v>
      </c>
      <c r="O12" s="88">
        <v>28.45</v>
      </c>
      <c r="AG12" s="68" t="s">
        <v>131</v>
      </c>
      <c r="AH12" s="67" t="s">
        <v>118</v>
      </c>
      <c r="AI12" s="16"/>
    </row>
    <row r="13" spans="1:35" ht="14.25" x14ac:dyDescent="0.2">
      <c r="A13" s="86">
        <v>2016</v>
      </c>
      <c r="B13" s="86">
        <v>3</v>
      </c>
      <c r="C13" s="121">
        <f t="shared" si="0"/>
        <v>2016.1666666666667</v>
      </c>
      <c r="D13" s="81">
        <v>0.188</v>
      </c>
      <c r="E13" s="88">
        <v>401</v>
      </c>
      <c r="F13" s="88">
        <v>211.89</v>
      </c>
      <c r="G13" s="88">
        <v>-73.36</v>
      </c>
      <c r="H13" s="88">
        <v>96.86</v>
      </c>
      <c r="I13" s="88">
        <v>170.23</v>
      </c>
      <c r="J13" s="88">
        <v>26.14</v>
      </c>
      <c r="K13" s="88">
        <v>-54.51</v>
      </c>
      <c r="L13" s="89">
        <v>18.850000000000001</v>
      </c>
      <c r="M13" s="88">
        <v>474.32</v>
      </c>
      <c r="N13" s="88">
        <v>41.66</v>
      </c>
      <c r="O13" s="88">
        <v>29.46</v>
      </c>
      <c r="AG13" s="68" t="s">
        <v>146</v>
      </c>
      <c r="AH13" s="67" t="s">
        <v>120</v>
      </c>
      <c r="AI13" s="16"/>
    </row>
    <row r="14" spans="1:35" ht="14.25" x14ac:dyDescent="0.2">
      <c r="A14" s="86">
        <v>2016</v>
      </c>
      <c r="B14" s="86">
        <v>4</v>
      </c>
      <c r="C14" s="121">
        <f t="shared" si="0"/>
        <v>2016.25</v>
      </c>
      <c r="D14" s="81">
        <v>0.17100000000000001</v>
      </c>
      <c r="E14" s="88">
        <v>412.6</v>
      </c>
      <c r="F14" s="88">
        <v>204.54</v>
      </c>
      <c r="G14" s="88">
        <v>-61.77</v>
      </c>
      <c r="H14" s="88">
        <v>105.24</v>
      </c>
      <c r="I14" s="88">
        <v>167.01</v>
      </c>
      <c r="J14" s="88">
        <v>26.67</v>
      </c>
      <c r="K14" s="88">
        <v>-46.08</v>
      </c>
      <c r="L14" s="89">
        <v>15.69</v>
      </c>
      <c r="M14" s="88">
        <v>474.37</v>
      </c>
      <c r="N14" s="88">
        <v>37.53</v>
      </c>
      <c r="O14" s="88">
        <v>29.5</v>
      </c>
      <c r="AG14" s="68" t="s">
        <v>132</v>
      </c>
      <c r="AH14" s="67" t="s">
        <v>119</v>
      </c>
      <c r="AI14" s="16"/>
    </row>
    <row r="15" spans="1:35" ht="14.25" x14ac:dyDescent="0.2">
      <c r="A15" s="86">
        <v>2016</v>
      </c>
      <c r="B15" s="86">
        <v>5</v>
      </c>
      <c r="C15" s="121">
        <f t="shared" si="0"/>
        <v>2016.3333333333333</v>
      </c>
      <c r="D15" s="81">
        <v>0.14299999999999999</v>
      </c>
      <c r="E15" s="88">
        <v>427.3</v>
      </c>
      <c r="F15" s="88">
        <v>160.41</v>
      </c>
      <c r="G15" s="88">
        <v>-33.479999999999997</v>
      </c>
      <c r="H15" s="88">
        <v>102.64</v>
      </c>
      <c r="I15" s="88">
        <v>136.11000000000001</v>
      </c>
      <c r="J15" s="88">
        <v>26.32</v>
      </c>
      <c r="K15" s="88">
        <v>-29.11</v>
      </c>
      <c r="L15" s="89">
        <v>4.37</v>
      </c>
      <c r="M15" s="88">
        <v>460.77</v>
      </c>
      <c r="N15" s="88">
        <v>24.29</v>
      </c>
      <c r="O15" s="88">
        <v>27.65</v>
      </c>
      <c r="AG15" s="68" t="s">
        <v>133</v>
      </c>
      <c r="AH15" s="67" t="s">
        <v>121</v>
      </c>
      <c r="AI15" s="16"/>
    </row>
    <row r="16" spans="1:35" ht="14.25" x14ac:dyDescent="0.2">
      <c r="A16" s="86">
        <v>2016</v>
      </c>
      <c r="B16" s="86">
        <v>6</v>
      </c>
      <c r="C16" s="121">
        <f t="shared" si="0"/>
        <v>2016.4166666666667</v>
      </c>
      <c r="D16" s="81">
        <v>0.13900000000000001</v>
      </c>
      <c r="E16" s="88">
        <v>420.9</v>
      </c>
      <c r="F16" s="88">
        <v>149.55000000000001</v>
      </c>
      <c r="G16" s="88">
        <v>-36</v>
      </c>
      <c r="H16" s="88">
        <v>91.39</v>
      </c>
      <c r="I16" s="88">
        <v>127.39</v>
      </c>
      <c r="J16" s="88">
        <v>25.89</v>
      </c>
      <c r="K16" s="88">
        <v>-32.86</v>
      </c>
      <c r="L16" s="89">
        <v>3.13</v>
      </c>
      <c r="M16" s="88">
        <v>456.92</v>
      </c>
      <c r="N16" s="88">
        <v>22.16</v>
      </c>
      <c r="O16" s="88">
        <v>27.98</v>
      </c>
    </row>
    <row r="17" spans="1:15" ht="14.25" x14ac:dyDescent="0.2">
      <c r="A17" s="86">
        <v>2016</v>
      </c>
      <c r="B17" s="86">
        <v>7</v>
      </c>
      <c r="C17" s="121">
        <f t="shared" si="0"/>
        <v>2016.5</v>
      </c>
      <c r="D17" s="81">
        <v>0.14499999999999999</v>
      </c>
      <c r="E17" s="88">
        <v>426.5</v>
      </c>
      <c r="F17" s="88">
        <v>122.88</v>
      </c>
      <c r="G17" s="88">
        <v>-26.59</v>
      </c>
      <c r="H17" s="88">
        <v>78.09</v>
      </c>
      <c r="I17" s="88">
        <v>104.68</v>
      </c>
      <c r="J17" s="88">
        <v>25.32</v>
      </c>
      <c r="K17" s="88">
        <v>-23.7</v>
      </c>
      <c r="L17" s="89">
        <v>2.89</v>
      </c>
      <c r="M17" s="88">
        <v>453.11</v>
      </c>
      <c r="N17" s="88">
        <v>18.2</v>
      </c>
      <c r="O17" s="88">
        <v>27.96</v>
      </c>
    </row>
    <row r="18" spans="1:15" ht="14.25" x14ac:dyDescent="0.2">
      <c r="A18" s="86">
        <v>2016</v>
      </c>
      <c r="B18" s="86">
        <v>8</v>
      </c>
      <c r="C18" s="121">
        <f t="shared" si="0"/>
        <v>2016.5833333333333</v>
      </c>
      <c r="D18" s="81">
        <v>0.16300000000000001</v>
      </c>
      <c r="E18" s="88">
        <v>426.7</v>
      </c>
      <c r="F18" s="88">
        <v>142.21</v>
      </c>
      <c r="G18" s="88">
        <v>-28.42</v>
      </c>
      <c r="H18" s="88">
        <v>90.16</v>
      </c>
      <c r="I18" s="88">
        <v>118.58</v>
      </c>
      <c r="J18" s="88">
        <v>25.83</v>
      </c>
      <c r="K18" s="88">
        <v>-26.59</v>
      </c>
      <c r="L18" s="89">
        <v>1.83</v>
      </c>
      <c r="M18" s="88">
        <v>455.16</v>
      </c>
      <c r="N18" s="88">
        <v>23.64</v>
      </c>
      <c r="O18" s="88">
        <v>27.22</v>
      </c>
    </row>
    <row r="19" spans="1:15" ht="14.25" x14ac:dyDescent="0.2">
      <c r="A19" s="86">
        <v>2016</v>
      </c>
      <c r="B19" s="86">
        <v>9</v>
      </c>
      <c r="C19" s="121">
        <f t="shared" si="0"/>
        <v>2016.6666666666667</v>
      </c>
      <c r="D19" s="81">
        <v>0.16200000000000001</v>
      </c>
      <c r="E19" s="88">
        <v>421.9</v>
      </c>
      <c r="F19" s="88">
        <v>136.22999999999999</v>
      </c>
      <c r="G19" s="88">
        <v>-29.85</v>
      </c>
      <c r="H19" s="88">
        <v>83.96</v>
      </c>
      <c r="I19" s="88">
        <v>113.81</v>
      </c>
      <c r="J19" s="88">
        <v>25.28</v>
      </c>
      <c r="K19" s="88">
        <v>-28.2</v>
      </c>
      <c r="L19" s="89">
        <v>1.65</v>
      </c>
      <c r="M19" s="88">
        <v>451.71</v>
      </c>
      <c r="N19" s="88">
        <v>22.42</v>
      </c>
      <c r="O19" s="88">
        <v>27.04</v>
      </c>
    </row>
    <row r="20" spans="1:15" ht="14.25" x14ac:dyDescent="0.2">
      <c r="A20" s="86">
        <v>2016</v>
      </c>
      <c r="B20" s="86">
        <v>10</v>
      </c>
      <c r="C20" s="121">
        <f t="shared" si="0"/>
        <v>2016.75</v>
      </c>
      <c r="D20" s="81">
        <v>0.16300000000000001</v>
      </c>
      <c r="E20" s="88">
        <v>420.7</v>
      </c>
      <c r="F20" s="88">
        <v>142.54</v>
      </c>
      <c r="G20" s="88">
        <v>-31.02</v>
      </c>
      <c r="H20" s="88">
        <v>87.59</v>
      </c>
      <c r="I20" s="88">
        <v>118.61</v>
      </c>
      <c r="J20" s="88">
        <v>25.16</v>
      </c>
      <c r="K20" s="88">
        <v>-28.64</v>
      </c>
      <c r="L20" s="89">
        <v>2.38</v>
      </c>
      <c r="M20" s="88">
        <v>451.72</v>
      </c>
      <c r="N20" s="88">
        <v>23.93</v>
      </c>
      <c r="O20" s="88">
        <v>26.02</v>
      </c>
    </row>
    <row r="21" spans="1:15" ht="14.25" x14ac:dyDescent="0.2">
      <c r="A21" s="86">
        <v>2016</v>
      </c>
      <c r="B21" s="86">
        <v>11</v>
      </c>
      <c r="C21" s="121">
        <f t="shared" si="0"/>
        <v>2016.8333333333333</v>
      </c>
      <c r="D21" s="81">
        <v>0.156</v>
      </c>
      <c r="E21" s="88">
        <v>426.5</v>
      </c>
      <c r="F21" s="88">
        <v>122.51</v>
      </c>
      <c r="G21" s="88">
        <v>-20.48</v>
      </c>
      <c r="H21" s="88">
        <v>82.39</v>
      </c>
      <c r="I21" s="88">
        <v>102.87</v>
      </c>
      <c r="J21" s="88">
        <v>24.28</v>
      </c>
      <c r="K21" s="88">
        <v>-17.45</v>
      </c>
      <c r="L21" s="89">
        <v>3.02</v>
      </c>
      <c r="M21" s="88">
        <v>446.99</v>
      </c>
      <c r="N21" s="88">
        <v>19.649999999999999</v>
      </c>
      <c r="O21" s="88"/>
    </row>
    <row r="22" spans="1:15" ht="14.25" x14ac:dyDescent="0.2">
      <c r="A22" s="86">
        <v>2016</v>
      </c>
      <c r="B22" s="86">
        <v>12</v>
      </c>
      <c r="C22" s="121">
        <f t="shared" si="0"/>
        <v>2016.9166666666667</v>
      </c>
      <c r="D22" s="81">
        <v>0.17599999999999999</v>
      </c>
      <c r="E22" s="88">
        <v>411.9</v>
      </c>
      <c r="F22" s="88">
        <v>163.74</v>
      </c>
      <c r="G22" s="88">
        <v>-40.26</v>
      </c>
      <c r="H22" s="88">
        <v>94</v>
      </c>
      <c r="I22" s="88">
        <v>134.26</v>
      </c>
      <c r="J22" s="88">
        <v>25.23</v>
      </c>
      <c r="K22" s="88">
        <v>-37.840000000000003</v>
      </c>
      <c r="L22" s="89">
        <v>2.42</v>
      </c>
      <c r="M22" s="88">
        <v>452.12</v>
      </c>
      <c r="N22" s="88">
        <v>29.49</v>
      </c>
      <c r="O22" s="88"/>
    </row>
    <row r="23" spans="1:15" ht="14.25" x14ac:dyDescent="0.2">
      <c r="A23" s="86">
        <v>2017</v>
      </c>
      <c r="B23" s="86">
        <v>1</v>
      </c>
      <c r="C23" s="121">
        <f t="shared" si="0"/>
        <v>2017</v>
      </c>
      <c r="D23" s="81">
        <v>0.20300000000000001</v>
      </c>
      <c r="E23" s="88">
        <v>388.4</v>
      </c>
      <c r="F23" s="88">
        <v>218.08</v>
      </c>
      <c r="G23" s="88">
        <v>-72.64</v>
      </c>
      <c r="H23" s="88">
        <v>101.53</v>
      </c>
      <c r="I23" s="88">
        <v>174.16</v>
      </c>
      <c r="J23" s="88">
        <v>25.22</v>
      </c>
      <c r="K23" s="88">
        <v>-61.38</v>
      </c>
      <c r="L23" s="89">
        <v>11.26</v>
      </c>
      <c r="M23" s="88">
        <v>461.07</v>
      </c>
      <c r="N23" s="88">
        <v>43.91</v>
      </c>
      <c r="O23" s="88">
        <v>26.91</v>
      </c>
    </row>
    <row r="24" spans="1:15" ht="14.25" x14ac:dyDescent="0.2">
      <c r="A24" s="86">
        <v>2017</v>
      </c>
      <c r="B24" s="86">
        <v>2</v>
      </c>
      <c r="C24" s="121">
        <f t="shared" si="0"/>
        <v>2017.0833333333333</v>
      </c>
      <c r="D24" s="81">
        <v>0.19700000000000001</v>
      </c>
      <c r="E24" s="88">
        <v>395.3</v>
      </c>
      <c r="F24" s="88">
        <v>212.19</v>
      </c>
      <c r="G24" s="88">
        <v>-68.59</v>
      </c>
      <c r="H24" s="88">
        <v>100.71</v>
      </c>
      <c r="I24" s="88">
        <v>169.3</v>
      </c>
      <c r="J24" s="88">
        <v>25.4</v>
      </c>
      <c r="K24" s="88">
        <v>-55.5</v>
      </c>
      <c r="L24" s="89">
        <v>13.08</v>
      </c>
      <c r="M24" s="88">
        <v>463.91</v>
      </c>
      <c r="N24" s="88">
        <v>42.89</v>
      </c>
      <c r="O24" s="88">
        <v>27.23</v>
      </c>
    </row>
    <row r="25" spans="1:15" ht="14.25" x14ac:dyDescent="0.2">
      <c r="A25" s="86">
        <v>2017</v>
      </c>
      <c r="B25" s="86">
        <v>3</v>
      </c>
      <c r="C25" s="121">
        <f t="shared" si="0"/>
        <v>2017.1666666666667</v>
      </c>
      <c r="D25" s="81">
        <v>0.20599999999999999</v>
      </c>
      <c r="E25" s="88">
        <v>392</v>
      </c>
      <c r="F25" s="88">
        <v>239.93</v>
      </c>
      <c r="G25" s="88">
        <v>-82.91</v>
      </c>
      <c r="H25" s="88">
        <v>106.1</v>
      </c>
      <c r="I25" s="88">
        <v>189</v>
      </c>
      <c r="J25" s="88">
        <v>26.04</v>
      </c>
      <c r="K25" s="88">
        <v>-62.93</v>
      </c>
      <c r="L25" s="89">
        <v>19.97</v>
      </c>
      <c r="M25" s="88">
        <v>474.85</v>
      </c>
      <c r="N25" s="88">
        <v>50.92</v>
      </c>
      <c r="O25" s="88">
        <v>29.66</v>
      </c>
    </row>
    <row r="26" spans="1:15" ht="14.25" x14ac:dyDescent="0.2">
      <c r="A26" s="86">
        <v>2017</v>
      </c>
      <c r="B26" s="86">
        <v>4</v>
      </c>
      <c r="C26" s="121">
        <f t="shared" si="0"/>
        <v>2017.25</v>
      </c>
      <c r="D26" s="81">
        <v>0.185</v>
      </c>
      <c r="E26" s="88">
        <v>409.1</v>
      </c>
      <c r="F26" s="88">
        <v>201.33</v>
      </c>
      <c r="G26" s="88">
        <v>-60.98</v>
      </c>
      <c r="H26" s="88">
        <v>101.46</v>
      </c>
      <c r="I26" s="88">
        <v>162.44999999999999</v>
      </c>
      <c r="J26" s="88">
        <v>26.44</v>
      </c>
      <c r="K26" s="88">
        <v>-48.1</v>
      </c>
      <c r="L26" s="89">
        <v>12.88</v>
      </c>
      <c r="M26" s="88">
        <v>470.1</v>
      </c>
      <c r="N26" s="88">
        <v>38.880000000000003</v>
      </c>
      <c r="O26" s="88">
        <v>29.01</v>
      </c>
    </row>
    <row r="27" spans="1:15" ht="14.25" x14ac:dyDescent="0.2">
      <c r="A27" s="86">
        <v>2017</v>
      </c>
      <c r="B27" s="86">
        <v>5</v>
      </c>
      <c r="C27" s="122">
        <f t="shared" si="0"/>
        <v>2017.3333333333333</v>
      </c>
      <c r="D27" s="81">
        <v>0.14399999999999999</v>
      </c>
      <c r="E27" s="88">
        <v>425.5</v>
      </c>
      <c r="F27" s="88">
        <v>153.33000000000001</v>
      </c>
      <c r="G27" s="88">
        <v>-32.82</v>
      </c>
      <c r="H27" s="88">
        <v>97.99</v>
      </c>
      <c r="I27" s="88">
        <v>130.81</v>
      </c>
      <c r="J27" s="88">
        <v>25.86</v>
      </c>
      <c r="K27" s="88">
        <v>-28.08</v>
      </c>
      <c r="L27" s="89">
        <v>4.75</v>
      </c>
      <c r="M27" s="88">
        <v>458.28</v>
      </c>
      <c r="N27" s="88">
        <v>22.51</v>
      </c>
      <c r="O27" s="88">
        <v>27.32</v>
      </c>
    </row>
    <row r="28" spans="1:15" ht="14.25" x14ac:dyDescent="0.2">
      <c r="A28" s="86">
        <v>2017</v>
      </c>
      <c r="B28" s="86">
        <v>6</v>
      </c>
      <c r="C28" s="121">
        <f t="shared" si="0"/>
        <v>2017.4166666666667</v>
      </c>
      <c r="D28" s="81">
        <v>0.14799999999999999</v>
      </c>
      <c r="E28" s="88">
        <v>420.5</v>
      </c>
      <c r="F28" s="88">
        <v>143.81</v>
      </c>
      <c r="G28" s="88">
        <v>-33.82</v>
      </c>
      <c r="H28" s="88">
        <v>87.95</v>
      </c>
      <c r="I28" s="88">
        <v>121.77</v>
      </c>
      <c r="J28" s="88">
        <v>25.73</v>
      </c>
      <c r="K28" s="88">
        <v>-32.26</v>
      </c>
      <c r="L28" s="89">
        <v>1.56</v>
      </c>
      <c r="M28" s="88">
        <v>454.33</v>
      </c>
      <c r="N28" s="88">
        <v>22.04</v>
      </c>
      <c r="O28" s="88">
        <v>26.91</v>
      </c>
    </row>
    <row r="29" spans="1:15" ht="14.25" x14ac:dyDescent="0.2">
      <c r="A29" s="86">
        <v>2017</v>
      </c>
      <c r="B29" s="86">
        <v>7</v>
      </c>
      <c r="C29" s="121">
        <f t="shared" si="0"/>
        <v>2017.5</v>
      </c>
      <c r="D29" s="81">
        <v>0.159</v>
      </c>
      <c r="E29" s="88">
        <v>427.4</v>
      </c>
      <c r="F29" s="88">
        <v>121.02</v>
      </c>
      <c r="G29" s="88">
        <v>-25.45</v>
      </c>
      <c r="H29" s="88">
        <v>75.87</v>
      </c>
      <c r="I29" s="88">
        <v>101.32</v>
      </c>
      <c r="J29" s="88">
        <v>25.5</v>
      </c>
      <c r="K29" s="88">
        <v>-24.02</v>
      </c>
      <c r="L29" s="89">
        <v>1.43</v>
      </c>
      <c r="M29" s="88">
        <v>452.77</v>
      </c>
      <c r="N29" s="88">
        <v>19.7</v>
      </c>
      <c r="O29" s="88">
        <v>26.85</v>
      </c>
    </row>
    <row r="30" spans="1:15" ht="14.25" x14ac:dyDescent="0.2">
      <c r="A30" s="86">
        <v>2017</v>
      </c>
      <c r="B30" s="86">
        <v>8</v>
      </c>
      <c r="C30" s="121">
        <f t="shared" si="0"/>
        <v>2017.5833333333333</v>
      </c>
      <c r="D30" s="81">
        <v>0.158</v>
      </c>
      <c r="E30" s="88">
        <v>422.1</v>
      </c>
      <c r="F30" s="88">
        <v>150.29</v>
      </c>
      <c r="G30" s="88">
        <v>-32.53</v>
      </c>
      <c r="H30" s="88">
        <v>93.58</v>
      </c>
      <c r="I30" s="88">
        <v>126.11</v>
      </c>
      <c r="J30" s="88">
        <v>25.78</v>
      </c>
      <c r="K30" s="88">
        <v>-31.03</v>
      </c>
      <c r="L30" s="89">
        <v>1.5</v>
      </c>
      <c r="M30" s="88">
        <v>454.6</v>
      </c>
      <c r="N30" s="88">
        <v>24.18</v>
      </c>
      <c r="O30" s="88">
        <v>26.83</v>
      </c>
    </row>
    <row r="31" spans="1:15" ht="14.25" x14ac:dyDescent="0.2">
      <c r="A31" s="86">
        <v>2017</v>
      </c>
      <c r="B31" s="86">
        <v>9</v>
      </c>
      <c r="C31" s="121">
        <f t="shared" si="0"/>
        <v>2017.6666666666667</v>
      </c>
      <c r="D31" s="81">
        <v>0.187</v>
      </c>
      <c r="E31" s="88">
        <v>418.9</v>
      </c>
      <c r="F31" s="88">
        <v>156.58000000000001</v>
      </c>
      <c r="G31" s="88">
        <v>-34.06</v>
      </c>
      <c r="H31" s="88">
        <v>93.65</v>
      </c>
      <c r="I31" s="88">
        <v>127.71</v>
      </c>
      <c r="J31" s="88">
        <v>26</v>
      </c>
      <c r="K31" s="88">
        <v>-35.58</v>
      </c>
      <c r="L31" s="89">
        <v>-1.52</v>
      </c>
      <c r="M31" s="88">
        <v>452.96</v>
      </c>
      <c r="N31" s="88">
        <v>28.87</v>
      </c>
      <c r="O31" s="88">
        <v>26.84</v>
      </c>
    </row>
    <row r="32" spans="1:15" ht="14.25" x14ac:dyDescent="0.2">
      <c r="A32" s="86">
        <v>2017</v>
      </c>
      <c r="B32" s="86">
        <v>10</v>
      </c>
      <c r="C32" s="121">
        <f t="shared" si="0"/>
        <v>2017.75</v>
      </c>
      <c r="D32" s="81">
        <v>0.19</v>
      </c>
      <c r="E32" s="88">
        <v>421.5</v>
      </c>
      <c r="F32" s="88">
        <v>148.5</v>
      </c>
      <c r="G32" s="88">
        <v>-33.61</v>
      </c>
      <c r="H32" s="88">
        <v>87.02</v>
      </c>
      <c r="I32" s="88">
        <v>120.62</v>
      </c>
      <c r="J32" s="88">
        <v>25.81</v>
      </c>
      <c r="K32" s="88">
        <v>-31.86</v>
      </c>
      <c r="L32" s="89">
        <v>1.75</v>
      </c>
      <c r="M32" s="88">
        <v>455.09</v>
      </c>
      <c r="N32" s="88">
        <v>27.88</v>
      </c>
      <c r="O32" s="88">
        <v>26.94</v>
      </c>
    </row>
    <row r="33" spans="1:15" ht="14.25" x14ac:dyDescent="0.2">
      <c r="A33" s="86">
        <v>2017</v>
      </c>
      <c r="B33" s="86">
        <v>11</v>
      </c>
      <c r="C33" s="121">
        <f t="shared" si="0"/>
        <v>2017.8333333333333</v>
      </c>
      <c r="D33" s="81">
        <v>0.19900000000000001</v>
      </c>
      <c r="E33" s="88">
        <v>424</v>
      </c>
      <c r="F33" s="88">
        <v>131.01</v>
      </c>
      <c r="G33" s="88">
        <v>-24.1</v>
      </c>
      <c r="H33" s="88">
        <v>81.45</v>
      </c>
      <c r="I33" s="88">
        <v>105.55</v>
      </c>
      <c r="J33" s="88">
        <v>24.79</v>
      </c>
      <c r="K33" s="88">
        <v>-23.1</v>
      </c>
      <c r="L33" s="89">
        <v>1</v>
      </c>
      <c r="M33" s="88">
        <v>448.04</v>
      </c>
      <c r="N33" s="88">
        <v>25.47</v>
      </c>
      <c r="O33" s="88">
        <v>26.29</v>
      </c>
    </row>
    <row r="34" spans="1:15" ht="14.25" x14ac:dyDescent="0.2">
      <c r="A34" s="86">
        <v>2017</v>
      </c>
      <c r="B34" s="86">
        <v>12</v>
      </c>
      <c r="C34" s="121">
        <f t="shared" si="0"/>
        <v>2017.9166666666667</v>
      </c>
      <c r="D34" s="81">
        <v>0.20100000000000001</v>
      </c>
      <c r="E34" s="88">
        <v>412.21</v>
      </c>
      <c r="F34" s="88">
        <v>152.69</v>
      </c>
      <c r="G34" s="88">
        <v>-39.03</v>
      </c>
      <c r="H34" s="88">
        <v>83.5</v>
      </c>
      <c r="I34" s="88">
        <v>122.53</v>
      </c>
      <c r="J34" s="88">
        <v>25.05</v>
      </c>
      <c r="K34" s="88">
        <v>-36.49</v>
      </c>
      <c r="L34" s="89">
        <v>2.54</v>
      </c>
      <c r="M34" s="88">
        <v>451.24</v>
      </c>
      <c r="N34" s="88">
        <v>30.16</v>
      </c>
      <c r="O34" s="88">
        <v>26.14</v>
      </c>
    </row>
    <row r="35" spans="1:15" ht="14.25" x14ac:dyDescent="0.2">
      <c r="A35" s="86">
        <v>2018</v>
      </c>
      <c r="B35" s="86">
        <v>1</v>
      </c>
      <c r="C35" s="121">
        <f t="shared" si="0"/>
        <v>2018</v>
      </c>
      <c r="D35" s="81">
        <v>0.192</v>
      </c>
      <c r="E35" s="88">
        <v>411.29</v>
      </c>
      <c r="F35" s="88">
        <v>160.35</v>
      </c>
      <c r="G35" s="88">
        <v>-39.61</v>
      </c>
      <c r="H35" s="88">
        <v>89.89</v>
      </c>
      <c r="I35" s="88">
        <v>129.49</v>
      </c>
      <c r="J35" s="88">
        <v>24.73</v>
      </c>
      <c r="K35" s="88">
        <v>-35.44</v>
      </c>
      <c r="L35" s="89">
        <v>4.17</v>
      </c>
      <c r="M35" s="88">
        <v>450.89</v>
      </c>
      <c r="N35" s="88">
        <v>30.85</v>
      </c>
      <c r="O35" s="88">
        <v>26.06</v>
      </c>
    </row>
    <row r="36" spans="1:15" ht="14.25" x14ac:dyDescent="0.2">
      <c r="A36" s="86">
        <v>2018</v>
      </c>
      <c r="B36" s="86">
        <v>2</v>
      </c>
      <c r="C36" s="121">
        <f t="shared" si="0"/>
        <v>2018.0833333333333</v>
      </c>
      <c r="D36" s="81">
        <v>0.19800000000000001</v>
      </c>
      <c r="E36" s="88">
        <v>389.15</v>
      </c>
      <c r="F36" s="88">
        <v>216.66</v>
      </c>
      <c r="G36" s="88">
        <v>-71.36</v>
      </c>
      <c r="H36" s="88">
        <v>103.62</v>
      </c>
      <c r="I36" s="88">
        <v>174.98</v>
      </c>
      <c r="J36" s="88">
        <v>25.52</v>
      </c>
      <c r="K36" s="88">
        <v>-62.62</v>
      </c>
      <c r="L36" s="89">
        <v>8.75</v>
      </c>
      <c r="M36" s="88">
        <v>460.51</v>
      </c>
      <c r="N36" s="88">
        <v>41.67</v>
      </c>
      <c r="O36" s="88">
        <v>28.07</v>
      </c>
    </row>
    <row r="37" spans="1:15" ht="14.25" x14ac:dyDescent="0.2">
      <c r="A37" s="86">
        <v>2018</v>
      </c>
      <c r="B37" s="86">
        <v>3</v>
      </c>
      <c r="C37" s="121">
        <f t="shared" si="0"/>
        <v>2018.1666666666667</v>
      </c>
      <c r="D37" s="81">
        <v>0.17899999999999999</v>
      </c>
      <c r="E37" s="88">
        <v>399.67</v>
      </c>
      <c r="F37" s="88">
        <v>205.64</v>
      </c>
      <c r="G37" s="88">
        <v>-59.2</v>
      </c>
      <c r="H37" s="88">
        <v>109.31</v>
      </c>
      <c r="I37" s="88">
        <v>168.51</v>
      </c>
      <c r="J37" s="88">
        <v>25.46</v>
      </c>
      <c r="K37" s="88">
        <v>-51.57</v>
      </c>
      <c r="L37" s="89">
        <v>7.63</v>
      </c>
      <c r="M37" s="88">
        <v>458.87</v>
      </c>
      <c r="N37" s="88">
        <v>37.130000000000003</v>
      </c>
      <c r="O37" s="88">
        <v>27.52</v>
      </c>
    </row>
    <row r="38" spans="1:15" ht="14.25" x14ac:dyDescent="0.2">
      <c r="A38" s="86">
        <v>2018</v>
      </c>
      <c r="B38" s="86">
        <v>4</v>
      </c>
      <c r="C38" s="121">
        <f t="shared" si="0"/>
        <v>2018.25</v>
      </c>
      <c r="D38" s="81">
        <v>0.17100000000000001</v>
      </c>
      <c r="E38" s="88">
        <v>407.67</v>
      </c>
      <c r="F38" s="88">
        <v>198.5</v>
      </c>
      <c r="G38" s="88">
        <v>-51.84</v>
      </c>
      <c r="H38" s="88">
        <v>112.34</v>
      </c>
      <c r="I38" s="88">
        <v>164.18</v>
      </c>
      <c r="J38" s="88">
        <v>25.92</v>
      </c>
      <c r="K38" s="88">
        <v>-46.38</v>
      </c>
      <c r="L38" s="89">
        <v>5.46</v>
      </c>
      <c r="M38" s="88">
        <v>459.51</v>
      </c>
      <c r="N38" s="88">
        <v>34.32</v>
      </c>
      <c r="O38" s="88">
        <v>28.02</v>
      </c>
    </row>
    <row r="39" spans="1:15" ht="14.25" x14ac:dyDescent="0.2">
      <c r="A39" s="86">
        <v>2018</v>
      </c>
      <c r="B39" s="86">
        <v>5</v>
      </c>
      <c r="C39" s="121">
        <f t="shared" si="0"/>
        <v>2018.3333333333333</v>
      </c>
      <c r="D39" s="81">
        <v>0.17199999999999999</v>
      </c>
      <c r="E39" s="88">
        <v>420.05</v>
      </c>
      <c r="F39" s="88">
        <v>161.41</v>
      </c>
      <c r="G39" s="88">
        <v>-35.58</v>
      </c>
      <c r="H39" s="88">
        <v>97.87</v>
      </c>
      <c r="I39" s="88">
        <v>133.44999999999999</v>
      </c>
      <c r="J39" s="88">
        <v>25.66</v>
      </c>
      <c r="K39" s="88">
        <v>-32.28</v>
      </c>
      <c r="L39" s="89">
        <v>3.3</v>
      </c>
      <c r="M39" s="88">
        <v>455.63</v>
      </c>
      <c r="N39" s="88">
        <v>27.96</v>
      </c>
      <c r="O39" s="88">
        <v>27.4</v>
      </c>
    </row>
    <row r="40" spans="1:15" ht="14.25" x14ac:dyDescent="0.2">
      <c r="A40" s="86">
        <v>2018</v>
      </c>
      <c r="B40" s="86">
        <v>6</v>
      </c>
      <c r="C40" s="121">
        <f t="shared" si="0"/>
        <v>2018.4166666666667</v>
      </c>
      <c r="D40" s="81">
        <v>0.17399999999999999</v>
      </c>
      <c r="E40" s="88">
        <v>426.71</v>
      </c>
      <c r="F40" s="88">
        <v>120.61</v>
      </c>
      <c r="G40" s="88">
        <v>-25.87</v>
      </c>
      <c r="H40" s="88">
        <v>73.319999999999993</v>
      </c>
      <c r="I40" s="88">
        <v>99.2</v>
      </c>
      <c r="J40" s="88">
        <v>25.2</v>
      </c>
      <c r="K40" s="88">
        <v>-22.76</v>
      </c>
      <c r="L40" s="89">
        <v>3.12</v>
      </c>
      <c r="M40" s="88">
        <v>452.58</v>
      </c>
      <c r="N40" s="88">
        <v>21.42</v>
      </c>
      <c r="O40" s="88">
        <v>26.67</v>
      </c>
    </row>
    <row r="41" spans="1:15" ht="14.25" x14ac:dyDescent="0.2">
      <c r="A41" s="86">
        <v>2018</v>
      </c>
      <c r="B41" s="86">
        <v>7</v>
      </c>
      <c r="C41" s="121">
        <f t="shared" si="0"/>
        <v>2018.5</v>
      </c>
      <c r="D41" s="81">
        <v>0.17399999999999999</v>
      </c>
      <c r="E41" s="88">
        <v>427.38</v>
      </c>
      <c r="F41" s="88">
        <v>137.41</v>
      </c>
      <c r="G41" s="88">
        <v>-28.82</v>
      </c>
      <c r="H41" s="88">
        <v>83.74</v>
      </c>
      <c r="I41" s="88">
        <v>112.56</v>
      </c>
      <c r="J41" s="88">
        <v>25.66</v>
      </c>
      <c r="K41" s="88">
        <v>-24.94</v>
      </c>
      <c r="L41" s="89">
        <v>3.87</v>
      </c>
      <c r="M41" s="88">
        <v>456.2</v>
      </c>
      <c r="N41" s="88">
        <v>24.85</v>
      </c>
      <c r="O41" s="88">
        <v>27.05</v>
      </c>
    </row>
    <row r="42" spans="1:15" ht="14.25" x14ac:dyDescent="0.2">
      <c r="A42" s="86">
        <v>2018</v>
      </c>
      <c r="B42" s="86">
        <v>8</v>
      </c>
      <c r="C42" s="121">
        <f t="shared" si="0"/>
        <v>2018.5833333333333</v>
      </c>
      <c r="D42" s="81">
        <v>0.187</v>
      </c>
      <c r="E42" s="88">
        <v>425.67</v>
      </c>
      <c r="F42" s="88">
        <v>142.38</v>
      </c>
      <c r="G42" s="88">
        <v>-29.95</v>
      </c>
      <c r="H42" s="88">
        <v>86.24</v>
      </c>
      <c r="I42" s="88">
        <v>116.19</v>
      </c>
      <c r="J42" s="88">
        <v>25.68</v>
      </c>
      <c r="K42" s="88">
        <v>-26.79</v>
      </c>
      <c r="L42" s="89">
        <v>3.16</v>
      </c>
      <c r="M42" s="88">
        <v>455.62</v>
      </c>
      <c r="N42" s="88">
        <v>26.19</v>
      </c>
      <c r="O42" s="88">
        <v>27.17</v>
      </c>
    </row>
    <row r="43" spans="1:15" ht="14.25" x14ac:dyDescent="0.2">
      <c r="A43" s="86">
        <v>2018</v>
      </c>
      <c r="B43" s="86">
        <v>9</v>
      </c>
      <c r="C43" s="121">
        <f t="shared" si="0"/>
        <v>2018.6666666666667</v>
      </c>
      <c r="D43" s="81">
        <v>0.17699999999999999</v>
      </c>
      <c r="E43" s="88">
        <v>422.68</v>
      </c>
      <c r="F43" s="88">
        <v>135.36000000000001</v>
      </c>
      <c r="G43" s="88">
        <v>-30.23</v>
      </c>
      <c r="H43" s="88">
        <v>80.39</v>
      </c>
      <c r="I43" s="88">
        <v>110.62</v>
      </c>
      <c r="J43" s="88">
        <v>25.17</v>
      </c>
      <c r="K43" s="88">
        <v>-26.69</v>
      </c>
      <c r="L43" s="89">
        <v>3.54</v>
      </c>
      <c r="M43" s="88">
        <v>452.91</v>
      </c>
      <c r="N43" s="88">
        <v>24.734999999999999</v>
      </c>
      <c r="O43" s="88">
        <v>26.698</v>
      </c>
    </row>
    <row r="44" spans="1:15" ht="14.25" x14ac:dyDescent="0.2">
      <c r="A44" s="86">
        <v>2018</v>
      </c>
      <c r="B44" s="86">
        <v>10</v>
      </c>
      <c r="C44" s="121">
        <f t="shared" si="0"/>
        <v>2018.75</v>
      </c>
      <c r="D44" s="81">
        <v>0.20100000000000001</v>
      </c>
      <c r="E44" s="88">
        <v>415.96</v>
      </c>
      <c r="F44" s="88">
        <v>146.85</v>
      </c>
      <c r="G44" s="88">
        <v>-34.65</v>
      </c>
      <c r="H44" s="88">
        <v>83.66</v>
      </c>
      <c r="I44" s="88">
        <v>118.31</v>
      </c>
      <c r="J44" s="88">
        <v>25.11</v>
      </c>
      <c r="K44" s="88">
        <v>-33.119999999999997</v>
      </c>
      <c r="L44" s="89">
        <v>1.53</v>
      </c>
      <c r="M44" s="88">
        <v>450.61</v>
      </c>
      <c r="N44" s="88">
        <v>28.538</v>
      </c>
      <c r="O44" s="88">
        <v>26.24</v>
      </c>
    </row>
    <row r="45" spans="1:15" ht="14.25" x14ac:dyDescent="0.2">
      <c r="A45" s="86">
        <v>2018</v>
      </c>
      <c r="B45" s="86">
        <v>11</v>
      </c>
      <c r="C45" s="121">
        <f t="shared" si="0"/>
        <v>2018.8333333333333</v>
      </c>
      <c r="D45" s="81">
        <v>0.191</v>
      </c>
      <c r="E45" s="88">
        <v>419.78699999999998</v>
      </c>
      <c r="F45" s="88">
        <v>126.605</v>
      </c>
      <c r="G45" s="88">
        <v>-31.783999999999999</v>
      </c>
      <c r="H45" s="88">
        <v>70.5</v>
      </c>
      <c r="I45" s="88">
        <v>102.28400000000001</v>
      </c>
      <c r="J45" s="88">
        <v>25.077999999999999</v>
      </c>
      <c r="K45" s="88">
        <v>-28.96</v>
      </c>
      <c r="L45" s="89">
        <v>2.8239999999999998</v>
      </c>
      <c r="M45" s="88">
        <v>451.57100000000003</v>
      </c>
      <c r="N45" s="88">
        <v>24.321000000000002</v>
      </c>
      <c r="O45" s="88">
        <v>26.38</v>
      </c>
    </row>
    <row r="46" spans="1:15" ht="14.25" x14ac:dyDescent="0.2">
      <c r="A46" s="86">
        <v>2018</v>
      </c>
      <c r="B46" s="86">
        <v>12</v>
      </c>
      <c r="C46" s="121">
        <f t="shared" si="0"/>
        <v>2018.9166666666667</v>
      </c>
      <c r="D46" s="81">
        <v>0.221</v>
      </c>
      <c r="E46" s="88">
        <v>396.29500000000002</v>
      </c>
      <c r="F46" s="88">
        <v>186.69499999999999</v>
      </c>
      <c r="G46" s="88">
        <v>-56.808999999999997</v>
      </c>
      <c r="H46" s="88">
        <v>91.582999999999998</v>
      </c>
      <c r="I46" s="88">
        <v>148.392</v>
      </c>
      <c r="J46" s="88">
        <v>25.609000000000002</v>
      </c>
      <c r="K46" s="88">
        <v>-55.780999999999999</v>
      </c>
      <c r="L46" s="89">
        <v>1.028</v>
      </c>
      <c r="M46" s="88">
        <v>453.10399999999998</v>
      </c>
      <c r="N46" s="88">
        <v>38.302999999999997</v>
      </c>
      <c r="O46" s="88">
        <v>26.629000000000001</v>
      </c>
    </row>
    <row r="47" spans="1:15" ht="14.25" x14ac:dyDescent="0.2">
      <c r="A47" s="86">
        <v>2019</v>
      </c>
      <c r="B47" s="86">
        <v>1</v>
      </c>
      <c r="C47" s="121">
        <f t="shared" si="0"/>
        <v>2019</v>
      </c>
      <c r="D47" s="81">
        <v>0.19700000000000001</v>
      </c>
      <c r="E47" s="88">
        <v>394.26</v>
      </c>
      <c r="F47" s="88">
        <v>198.846</v>
      </c>
      <c r="G47" s="88">
        <v>-62.026000000000003</v>
      </c>
      <c r="H47" s="88">
        <v>98.804000000000002</v>
      </c>
      <c r="I47" s="88">
        <v>160.83099999999999</v>
      </c>
      <c r="J47" s="88">
        <v>24.957999999999998</v>
      </c>
      <c r="K47" s="88">
        <v>-53.85</v>
      </c>
      <c r="L47" s="89">
        <v>8.1760000000000002</v>
      </c>
      <c r="M47" s="88">
        <v>456.286</v>
      </c>
      <c r="N47" s="88">
        <v>38.015000000000001</v>
      </c>
      <c r="O47" s="88">
        <v>27.088000000000001</v>
      </c>
    </row>
    <row r="48" spans="1:15" ht="14.25" x14ac:dyDescent="0.2">
      <c r="A48" s="86">
        <v>2019</v>
      </c>
      <c r="B48" s="86">
        <v>2</v>
      </c>
      <c r="C48" s="121">
        <f t="shared" si="0"/>
        <v>2019.0833333333333</v>
      </c>
      <c r="D48" s="81">
        <v>0.17799999999999999</v>
      </c>
      <c r="E48" s="88">
        <v>396.78899999999999</v>
      </c>
      <c r="F48" s="88">
        <v>205.91900000000001</v>
      </c>
      <c r="G48" s="88">
        <v>-67.352999999999994</v>
      </c>
      <c r="H48" s="88">
        <v>101.902</v>
      </c>
      <c r="I48" s="88">
        <v>169.256</v>
      </c>
      <c r="J48" s="88">
        <v>25.288</v>
      </c>
      <c r="K48" s="88">
        <v>-53.37</v>
      </c>
      <c r="L48" s="89">
        <v>13.983000000000001</v>
      </c>
      <c r="M48" s="88">
        <v>464.142</v>
      </c>
      <c r="N48" s="88">
        <v>36.662999999999997</v>
      </c>
      <c r="O48" s="88">
        <v>27.927</v>
      </c>
    </row>
    <row r="49" spans="1:15" ht="14.25" x14ac:dyDescent="0.2">
      <c r="A49" s="86">
        <v>2019</v>
      </c>
      <c r="B49" s="86">
        <v>3</v>
      </c>
      <c r="C49" s="121">
        <f t="shared" si="0"/>
        <v>2019.1666666666667</v>
      </c>
      <c r="D49" s="81">
        <v>0.16700000000000001</v>
      </c>
      <c r="E49" s="88">
        <v>396.24200000000002</v>
      </c>
      <c r="F49" s="88">
        <v>216.93199999999999</v>
      </c>
      <c r="G49" s="88">
        <v>-69.680000000000007</v>
      </c>
      <c r="H49" s="88">
        <v>110.245</v>
      </c>
      <c r="I49" s="88">
        <v>179.92599999999999</v>
      </c>
      <c r="J49" s="88">
        <v>25.491</v>
      </c>
      <c r="K49" s="88">
        <v>-55.176000000000002</v>
      </c>
      <c r="L49" s="89">
        <v>14.504</v>
      </c>
      <c r="M49" s="88">
        <v>465.92200000000003</v>
      </c>
      <c r="N49" s="88">
        <v>37.008000000000003</v>
      </c>
      <c r="O49" s="88">
        <v>28.181000000000001</v>
      </c>
    </row>
    <row r="50" spans="1:15" ht="14.25" x14ac:dyDescent="0.2">
      <c r="A50" s="86">
        <v>2019</v>
      </c>
      <c r="B50" s="86">
        <v>4</v>
      </c>
      <c r="C50" s="121">
        <f t="shared" si="0"/>
        <v>2019.25</v>
      </c>
      <c r="D50" s="81">
        <v>0.157</v>
      </c>
      <c r="E50" s="88">
        <v>409.05</v>
      </c>
      <c r="F50" s="88">
        <v>210.45</v>
      </c>
      <c r="G50" s="88">
        <v>-61.85</v>
      </c>
      <c r="H50" s="88">
        <v>114.43</v>
      </c>
      <c r="I50" s="88">
        <v>176.28</v>
      </c>
      <c r="J50" s="88">
        <v>26.484000000000002</v>
      </c>
      <c r="K50" s="88">
        <v>-48.445</v>
      </c>
      <c r="L50" s="89">
        <v>13.404999999999999</v>
      </c>
      <c r="M50" s="88">
        <v>470.9</v>
      </c>
      <c r="N50" s="88">
        <v>34.171999999999997</v>
      </c>
      <c r="O50" s="88">
        <v>29.087</v>
      </c>
    </row>
    <row r="51" spans="1:15" ht="14.25" x14ac:dyDescent="0.2">
      <c r="A51" s="86">
        <v>2019</v>
      </c>
      <c r="B51" s="86">
        <v>5</v>
      </c>
      <c r="C51" s="121">
        <f t="shared" si="0"/>
        <v>2019.3333333333333</v>
      </c>
      <c r="D51" s="81">
        <v>0.14399999999999999</v>
      </c>
      <c r="E51" s="88">
        <v>423.08600000000001</v>
      </c>
      <c r="F51" s="88">
        <v>157.13399999999999</v>
      </c>
      <c r="G51" s="88">
        <v>-36.866999999999997</v>
      </c>
      <c r="H51" s="88">
        <v>96.881</v>
      </c>
      <c r="I51" s="88">
        <v>133.74799999999999</v>
      </c>
      <c r="J51" s="88">
        <v>26.189</v>
      </c>
      <c r="K51" s="88">
        <v>-32.494</v>
      </c>
      <c r="L51" s="89">
        <v>4.3719999999999999</v>
      </c>
      <c r="M51" s="88">
        <v>459.952</v>
      </c>
      <c r="N51" s="88">
        <v>23.385999999999999</v>
      </c>
      <c r="O51" s="88">
        <v>27.65</v>
      </c>
    </row>
    <row r="52" spans="1:15" ht="14.25" x14ac:dyDescent="0.2">
      <c r="A52" s="86">
        <v>2019</v>
      </c>
      <c r="B52" s="86">
        <v>6</v>
      </c>
      <c r="C52" s="121">
        <f t="shared" si="0"/>
        <v>2019.4166666666667</v>
      </c>
      <c r="D52" s="81">
        <v>0.15</v>
      </c>
      <c r="E52" s="88">
        <v>425.10500000000002</v>
      </c>
      <c r="F52" s="88">
        <v>142.12700000000001</v>
      </c>
      <c r="G52" s="88">
        <v>-33.162999999999997</v>
      </c>
      <c r="H52" s="88">
        <v>86.587999999999994</v>
      </c>
      <c r="I52" s="88">
        <v>119.751</v>
      </c>
      <c r="J52" s="88">
        <v>26.242000000000001</v>
      </c>
      <c r="K52" s="88">
        <v>-30.771999999999998</v>
      </c>
      <c r="L52" s="89">
        <v>2.391</v>
      </c>
      <c r="M52" s="88">
        <v>458.267</v>
      </c>
      <c r="N52" s="88">
        <v>22.375</v>
      </c>
      <c r="O52" s="88">
        <v>27.291</v>
      </c>
    </row>
    <row r="53" spans="1:15" ht="14.25" x14ac:dyDescent="0.2">
      <c r="A53" s="86">
        <v>2019</v>
      </c>
      <c r="B53" s="86">
        <v>7</v>
      </c>
      <c r="C53" s="121">
        <f t="shared" si="0"/>
        <v>2019.5</v>
      </c>
      <c r="D53" s="81">
        <v>0.17699999999999999</v>
      </c>
      <c r="E53" s="88">
        <v>424.09699999999998</v>
      </c>
      <c r="F53" s="88">
        <v>140.24</v>
      </c>
      <c r="G53" s="88">
        <v>-28.777000000000001</v>
      </c>
      <c r="H53" s="88">
        <v>85.692999999999998</v>
      </c>
      <c r="I53" s="88">
        <v>114.46899999999999</v>
      </c>
      <c r="J53" s="88">
        <v>25.489000000000001</v>
      </c>
      <c r="K53" s="88">
        <v>-27.157</v>
      </c>
      <c r="L53" s="89">
        <v>1.62</v>
      </c>
      <c r="M53" s="88">
        <v>452.87299999999999</v>
      </c>
      <c r="N53" s="88">
        <v>25.771000000000001</v>
      </c>
      <c r="O53" s="88">
        <v>26.901</v>
      </c>
    </row>
    <row r="54" spans="1:15" ht="14.25" x14ac:dyDescent="0.2">
      <c r="A54" s="86">
        <v>2019</v>
      </c>
      <c r="B54" s="86">
        <v>8</v>
      </c>
      <c r="C54" s="121">
        <f t="shared" si="0"/>
        <v>2019.5833333333333</v>
      </c>
      <c r="D54" s="81">
        <v>0.186</v>
      </c>
      <c r="E54" s="88">
        <v>423.61399999999998</v>
      </c>
      <c r="F54" s="88">
        <v>135.68600000000001</v>
      </c>
      <c r="G54" s="88">
        <v>-30.297000000000001</v>
      </c>
      <c r="H54" s="88">
        <v>79.596999999999994</v>
      </c>
      <c r="I54" s="88">
        <v>109.89400000000001</v>
      </c>
      <c r="J54" s="88">
        <v>25.75</v>
      </c>
      <c r="K54" s="88">
        <v>-29.288</v>
      </c>
      <c r="L54" s="89">
        <v>1.0089999999999999</v>
      </c>
      <c r="M54" s="88">
        <v>453.911</v>
      </c>
      <c r="N54" s="88">
        <v>25.792000000000002</v>
      </c>
      <c r="O54" s="88">
        <v>26.984999999999999</v>
      </c>
    </row>
    <row r="55" spans="1:15" ht="14.25" x14ac:dyDescent="0.2">
      <c r="A55" s="86">
        <v>2019</v>
      </c>
      <c r="B55" s="86">
        <v>9</v>
      </c>
      <c r="C55" s="121">
        <f t="shared" si="0"/>
        <v>2019.6666666666667</v>
      </c>
      <c r="D55" s="81">
        <v>0.19800000000000001</v>
      </c>
      <c r="E55" s="88">
        <v>426.71</v>
      </c>
      <c r="F55" s="88">
        <v>142.87100000000001</v>
      </c>
      <c r="G55" s="88">
        <v>-24.402000000000001</v>
      </c>
      <c r="H55" s="88">
        <v>90.072000000000003</v>
      </c>
      <c r="I55" s="88">
        <v>114.474</v>
      </c>
      <c r="J55" s="88">
        <v>25.263000000000002</v>
      </c>
      <c r="K55" s="88">
        <v>-23.158999999999999</v>
      </c>
      <c r="L55" s="89">
        <v>1.244</v>
      </c>
      <c r="M55" s="88">
        <v>451.11200000000002</v>
      </c>
      <c r="N55" s="88">
        <v>28.396999999999998</v>
      </c>
      <c r="O55" s="88">
        <v>27.042999999999999</v>
      </c>
    </row>
    <row r="56" spans="1:15" ht="14.25" x14ac:dyDescent="0.2">
      <c r="A56" s="86">
        <v>2019</v>
      </c>
      <c r="B56" s="86">
        <v>10</v>
      </c>
      <c r="C56" s="121">
        <f t="shared" si="0"/>
        <v>2019.75</v>
      </c>
      <c r="D56" s="81">
        <v>0.19600000000000001</v>
      </c>
      <c r="E56" s="88">
        <v>418.24700000000001</v>
      </c>
      <c r="F56" s="88">
        <v>148.52799999999999</v>
      </c>
      <c r="G56" s="88">
        <v>-32.262999999999998</v>
      </c>
      <c r="H56" s="88">
        <v>88.066999999999993</v>
      </c>
      <c r="I56" s="88">
        <v>120.33</v>
      </c>
      <c r="J56" s="88">
        <v>24.97</v>
      </c>
      <c r="K56" s="88">
        <v>-29.905000000000001</v>
      </c>
      <c r="L56" s="89">
        <v>2.359</v>
      </c>
      <c r="M56" s="88">
        <v>450.51100000000002</v>
      </c>
      <c r="N56" s="88">
        <v>28.196999999999999</v>
      </c>
      <c r="O56" s="88">
        <v>26.457000000000001</v>
      </c>
    </row>
    <row r="57" spans="1:15" ht="14.25" x14ac:dyDescent="0.2">
      <c r="A57" s="86">
        <v>2019</v>
      </c>
      <c r="B57" s="86">
        <v>11</v>
      </c>
      <c r="C57" s="121">
        <f t="shared" si="0"/>
        <v>2019.8333333333333</v>
      </c>
      <c r="D57" s="81">
        <v>0.21</v>
      </c>
      <c r="E57" s="88">
        <v>420.15899999999999</v>
      </c>
      <c r="F57" s="88">
        <v>146.22800000000001</v>
      </c>
      <c r="G57" s="88">
        <v>-30.82</v>
      </c>
      <c r="H57" s="88">
        <v>85.741</v>
      </c>
      <c r="I57" s="88">
        <v>116.56100000000001</v>
      </c>
      <c r="J57" s="88">
        <v>25.239000000000001</v>
      </c>
      <c r="K57" s="88">
        <v>-29.574000000000002</v>
      </c>
      <c r="L57" s="89">
        <v>1.2470000000000001</v>
      </c>
      <c r="M57" s="88">
        <v>450.98</v>
      </c>
      <c r="N57" s="88">
        <v>29.666</v>
      </c>
      <c r="O57" s="88">
        <v>26.731000000000002</v>
      </c>
    </row>
    <row r="58" spans="1:15" ht="14.25" x14ac:dyDescent="0.2">
      <c r="A58" s="86">
        <v>2019</v>
      </c>
      <c r="B58" s="86">
        <v>12</v>
      </c>
      <c r="C58" s="121">
        <f t="shared" si="0"/>
        <v>2019.9166666666667</v>
      </c>
      <c r="D58" s="81">
        <v>0.21199999999999999</v>
      </c>
      <c r="E58" s="88">
        <v>419.858</v>
      </c>
      <c r="F58" s="88">
        <v>149.25</v>
      </c>
      <c r="G58" s="88">
        <v>-31.619</v>
      </c>
      <c r="H58" s="88">
        <v>86.790999999999997</v>
      </c>
      <c r="I58" s="88">
        <v>118.41</v>
      </c>
      <c r="J58" s="88">
        <v>25.422999999999998</v>
      </c>
      <c r="K58" s="88">
        <v>-30.975000000000001</v>
      </c>
      <c r="L58" s="89">
        <v>0.64400000000000002</v>
      </c>
      <c r="M58" s="88">
        <v>451.47699999999998</v>
      </c>
      <c r="N58" s="88">
        <v>30.841000000000001</v>
      </c>
      <c r="O58" s="88">
        <v>27.065999999999999</v>
      </c>
    </row>
    <row r="59" spans="1:15" ht="14.25" x14ac:dyDescent="0.2">
      <c r="A59" s="86">
        <v>2020</v>
      </c>
      <c r="B59" s="86">
        <v>1</v>
      </c>
      <c r="C59" s="121">
        <f t="shared" si="0"/>
        <v>2020</v>
      </c>
      <c r="D59" s="81">
        <v>0.21</v>
      </c>
      <c r="E59" s="88">
        <v>402.02100000000002</v>
      </c>
      <c r="F59" s="88">
        <v>193.108</v>
      </c>
      <c r="G59" s="88">
        <v>-48.936999999999998</v>
      </c>
      <c r="H59" s="88">
        <v>105.358</v>
      </c>
      <c r="I59" s="88">
        <v>154.29400000000001</v>
      </c>
      <c r="J59" s="88">
        <v>25.327999999999999</v>
      </c>
      <c r="K59" s="88">
        <v>-48.344000000000001</v>
      </c>
      <c r="L59" s="89">
        <v>0.59199999999999997</v>
      </c>
      <c r="M59" s="88">
        <v>450.95800000000003</v>
      </c>
      <c r="N59" s="88">
        <v>38.811999999999998</v>
      </c>
      <c r="O59" s="88">
        <v>26.713000000000001</v>
      </c>
    </row>
    <row r="60" spans="1:15" ht="14.25" x14ac:dyDescent="0.2">
      <c r="A60" s="86">
        <v>2020</v>
      </c>
      <c r="B60" s="86">
        <v>2</v>
      </c>
      <c r="C60" s="121">
        <f t="shared" si="0"/>
        <v>2020.0833333333333</v>
      </c>
      <c r="D60" s="81">
        <v>0.182</v>
      </c>
      <c r="E60" s="88">
        <v>397.47899999999998</v>
      </c>
      <c r="F60" s="88">
        <v>217.60900000000001</v>
      </c>
      <c r="G60" s="88">
        <v>-58.953000000000003</v>
      </c>
      <c r="H60" s="88">
        <v>120.32899999999999</v>
      </c>
      <c r="I60" s="88">
        <v>179.28200000000001</v>
      </c>
      <c r="J60" s="88">
        <v>25.46</v>
      </c>
      <c r="K60" s="88">
        <v>-53.701999999999998</v>
      </c>
      <c r="L60" s="89">
        <v>5.2510000000000003</v>
      </c>
      <c r="M60" s="88">
        <v>456.43099999999998</v>
      </c>
      <c r="N60" s="88">
        <v>38.328000000000003</v>
      </c>
      <c r="O60" s="88">
        <v>26.504999999999999</v>
      </c>
    </row>
    <row r="61" spans="1:15" ht="14.25" x14ac:dyDescent="0.2">
      <c r="A61" s="86">
        <v>2020</v>
      </c>
      <c r="B61" s="86">
        <v>3</v>
      </c>
      <c r="C61" s="121">
        <f t="shared" si="0"/>
        <v>2020.1666666666667</v>
      </c>
      <c r="D61" s="81">
        <v>0.17100000000000001</v>
      </c>
      <c r="E61" s="88">
        <v>390.68299999999999</v>
      </c>
      <c r="F61" s="88">
        <v>236.37</v>
      </c>
      <c r="G61" s="88">
        <v>-73.665999999999997</v>
      </c>
      <c r="H61" s="88">
        <v>122.85299999999999</v>
      </c>
      <c r="I61" s="88">
        <v>196.52</v>
      </c>
      <c r="J61" s="88">
        <v>25.957999999999998</v>
      </c>
      <c r="K61" s="88">
        <v>-63.674999999999997</v>
      </c>
      <c r="L61" s="89">
        <v>9.9909999999999997</v>
      </c>
      <c r="M61" s="88">
        <v>464.34899999999999</v>
      </c>
      <c r="N61" s="88">
        <v>39.85</v>
      </c>
      <c r="O61" s="88">
        <v>27.645</v>
      </c>
    </row>
    <row r="62" spans="1:15" ht="14.25" x14ac:dyDescent="0.2">
      <c r="A62" s="86">
        <v>2020</v>
      </c>
      <c r="B62" s="86">
        <v>4</v>
      </c>
      <c r="C62" s="121">
        <f t="shared" si="0"/>
        <v>2020.25</v>
      </c>
      <c r="D62" s="81">
        <v>0.155</v>
      </c>
      <c r="E62" s="88">
        <v>413.017</v>
      </c>
      <c r="F62" s="88">
        <v>195.73699999999999</v>
      </c>
      <c r="G62" s="88">
        <v>-49.072000000000003</v>
      </c>
      <c r="H62" s="88">
        <v>115.539</v>
      </c>
      <c r="I62" s="88">
        <v>164.61</v>
      </c>
      <c r="J62" s="88">
        <v>26.321000000000002</v>
      </c>
      <c r="K62" s="88">
        <v>-43.448</v>
      </c>
      <c r="L62" s="89">
        <v>5.6239999999999997</v>
      </c>
      <c r="M62" s="88">
        <v>462.089</v>
      </c>
      <c r="N62" s="88">
        <v>31.125</v>
      </c>
      <c r="O62" s="88">
        <v>27.855</v>
      </c>
    </row>
    <row r="63" spans="1:15" ht="14.25" x14ac:dyDescent="0.2">
      <c r="A63" s="86">
        <v>2020</v>
      </c>
      <c r="B63" s="86">
        <v>5</v>
      </c>
      <c r="C63" s="121">
        <f t="shared" si="0"/>
        <v>2020.3333333333333</v>
      </c>
      <c r="D63" s="81">
        <v>0.17399999999999999</v>
      </c>
      <c r="E63" s="88">
        <v>426.33199999999999</v>
      </c>
      <c r="F63" s="88">
        <v>167.19399999999999</v>
      </c>
      <c r="G63" s="88">
        <v>-34.906999999999996</v>
      </c>
      <c r="H63" s="88">
        <v>103.852</v>
      </c>
      <c r="I63" s="88">
        <v>138.75899999999999</v>
      </c>
      <c r="J63" s="88">
        <v>26.477</v>
      </c>
      <c r="K63" s="88">
        <v>-31.004999999999999</v>
      </c>
      <c r="L63" s="89">
        <v>3.9020000000000001</v>
      </c>
      <c r="M63" s="88">
        <v>461.24</v>
      </c>
      <c r="N63" s="88">
        <v>28.436</v>
      </c>
      <c r="O63" s="88">
        <v>28.131</v>
      </c>
    </row>
    <row r="64" spans="1:15" ht="14.25" x14ac:dyDescent="0.2">
      <c r="A64" s="86">
        <v>2020</v>
      </c>
      <c r="B64" s="86">
        <v>6</v>
      </c>
      <c r="C64" s="121">
        <f t="shared" si="0"/>
        <v>2020.4166666666667</v>
      </c>
      <c r="D64" s="81">
        <v>0.17799999999999999</v>
      </c>
      <c r="E64" s="88">
        <v>424.44299999999998</v>
      </c>
      <c r="F64" s="88">
        <v>137.624</v>
      </c>
      <c r="G64" s="88">
        <v>-28.605</v>
      </c>
      <c r="H64" s="88">
        <v>83.683000000000007</v>
      </c>
      <c r="I64" s="88">
        <v>112.289</v>
      </c>
      <c r="J64" s="88">
        <v>25.643999999999998</v>
      </c>
      <c r="K64" s="88">
        <v>-27.792999999999999</v>
      </c>
      <c r="L64" s="89">
        <v>0.81299999999999994</v>
      </c>
      <c r="M64" s="88">
        <v>453.048</v>
      </c>
      <c r="N64" s="88">
        <v>25.335999999999999</v>
      </c>
      <c r="O64" s="88">
        <v>27.414000000000001</v>
      </c>
    </row>
    <row r="65" spans="1:15" ht="14.25" x14ac:dyDescent="0.2">
      <c r="A65" s="86">
        <v>2020</v>
      </c>
      <c r="B65" s="86">
        <v>7</v>
      </c>
      <c r="C65" s="121">
        <f t="shared" si="0"/>
        <v>2020.5</v>
      </c>
      <c r="D65" s="81">
        <v>0.17499999999999999</v>
      </c>
      <c r="E65" s="88">
        <v>422.39400000000001</v>
      </c>
      <c r="F65" s="88">
        <v>146.614</v>
      </c>
      <c r="G65" s="88">
        <v>-31.459</v>
      </c>
      <c r="H65" s="88">
        <v>88.951999999999998</v>
      </c>
      <c r="I65" s="88">
        <v>120.41200000000001</v>
      </c>
      <c r="J65" s="88">
        <v>25.513999999999999</v>
      </c>
      <c r="K65" s="88">
        <v>-29.05</v>
      </c>
      <c r="L65" s="89">
        <v>2.41</v>
      </c>
      <c r="M65" s="88">
        <v>453.85399999999998</v>
      </c>
      <c r="N65" s="88">
        <v>26.204000000000001</v>
      </c>
      <c r="O65" s="88">
        <v>27.53</v>
      </c>
    </row>
    <row r="66" spans="1:15" ht="14.25" x14ac:dyDescent="0.2">
      <c r="A66" s="86">
        <v>2020</v>
      </c>
      <c r="B66" s="86">
        <v>8</v>
      </c>
      <c r="C66" s="121">
        <f t="shared" si="0"/>
        <v>2020.5833333333333</v>
      </c>
      <c r="D66" s="81">
        <v>0.182</v>
      </c>
      <c r="E66" s="88">
        <v>423.16399999999999</v>
      </c>
      <c r="F66" s="88">
        <v>142.012</v>
      </c>
      <c r="G66" s="88">
        <v>-30.071999999999999</v>
      </c>
      <c r="H66" s="88">
        <v>86.308000000000007</v>
      </c>
      <c r="I66" s="88">
        <v>116.379</v>
      </c>
      <c r="J66" s="88">
        <v>25.358000000000001</v>
      </c>
      <c r="K66" s="88">
        <v>-27.321000000000002</v>
      </c>
      <c r="L66" s="89">
        <v>2.7509999999999999</v>
      </c>
      <c r="M66" s="88">
        <v>453.23599999999999</v>
      </c>
      <c r="N66" s="88">
        <v>25.632000000000001</v>
      </c>
      <c r="O66" s="88">
        <v>27.600999999999999</v>
      </c>
    </row>
    <row r="67" spans="1:15" ht="14.25" x14ac:dyDescent="0.2">
      <c r="A67" s="86">
        <v>2020</v>
      </c>
      <c r="B67" s="86">
        <v>9</v>
      </c>
      <c r="C67" s="121">
        <f t="shared" ref="C67:C94" si="1">A67+(B67-1)/12</f>
        <v>2020.6666666666667</v>
      </c>
      <c r="D67" s="81">
        <v>0.19</v>
      </c>
      <c r="E67" s="88">
        <v>418.98399999999998</v>
      </c>
      <c r="F67" s="88">
        <v>155.57900000000001</v>
      </c>
      <c r="G67" s="88">
        <v>-35.607999999999997</v>
      </c>
      <c r="H67" s="88">
        <v>90.328000000000003</v>
      </c>
      <c r="I67" s="88">
        <v>125.937</v>
      </c>
      <c r="J67" s="88">
        <v>25.552</v>
      </c>
      <c r="K67" s="88">
        <v>-32.784999999999997</v>
      </c>
      <c r="L67" s="89">
        <v>2.823</v>
      </c>
      <c r="M67" s="88">
        <v>454.59300000000002</v>
      </c>
      <c r="N67" s="88">
        <v>29.641999999999999</v>
      </c>
      <c r="O67" s="88">
        <v>27.436</v>
      </c>
    </row>
    <row r="68" spans="1:15" ht="14.25" x14ac:dyDescent="0.2">
      <c r="A68" s="86">
        <v>2020</v>
      </c>
      <c r="B68" s="86">
        <v>10</v>
      </c>
      <c r="C68" s="121">
        <f t="shared" si="1"/>
        <v>2020.75</v>
      </c>
      <c r="D68" s="81">
        <v>0.20699999999999999</v>
      </c>
      <c r="E68" s="88">
        <v>419.74099999999999</v>
      </c>
      <c r="F68" s="88">
        <v>161.07499999999999</v>
      </c>
      <c r="G68" s="88">
        <v>-33.1</v>
      </c>
      <c r="H68" s="88">
        <v>96.293000000000006</v>
      </c>
      <c r="I68" s="88">
        <v>129.393</v>
      </c>
      <c r="J68" s="88">
        <v>25.568999999999999</v>
      </c>
      <c r="K68" s="88">
        <v>-32.081000000000003</v>
      </c>
      <c r="L68" s="89">
        <v>1.0189999999999999</v>
      </c>
      <c r="M68" s="88">
        <v>452.84199999999998</v>
      </c>
      <c r="N68" s="88">
        <v>31.683</v>
      </c>
      <c r="O68" s="88">
        <v>27.61</v>
      </c>
    </row>
    <row r="69" spans="1:15" ht="14.25" x14ac:dyDescent="0.2">
      <c r="A69" s="86">
        <v>2020</v>
      </c>
      <c r="B69" s="86">
        <v>11</v>
      </c>
      <c r="C69" s="121">
        <f t="shared" si="1"/>
        <v>2020.8333333333333</v>
      </c>
      <c r="D69" s="81">
        <v>0.19900000000000001</v>
      </c>
      <c r="E69" s="88">
        <v>419.00700000000001</v>
      </c>
      <c r="F69" s="88">
        <v>144.44399999999999</v>
      </c>
      <c r="G69" s="88">
        <v>-29.33</v>
      </c>
      <c r="H69" s="88">
        <v>86.585999999999999</v>
      </c>
      <c r="I69" s="88">
        <v>115.916</v>
      </c>
      <c r="J69" s="88">
        <v>24.640999999999998</v>
      </c>
      <c r="K69" s="88">
        <v>-27.148</v>
      </c>
      <c r="L69" s="89">
        <v>2.1819999999999999</v>
      </c>
      <c r="M69" s="88">
        <v>448.33600000000001</v>
      </c>
      <c r="N69" s="88">
        <v>28.527000000000001</v>
      </c>
      <c r="O69" s="88">
        <v>26.141999999999999</v>
      </c>
    </row>
    <row r="70" spans="1:15" ht="14.25" x14ac:dyDescent="0.2">
      <c r="A70" s="86">
        <v>2020</v>
      </c>
      <c r="B70" s="86">
        <v>12</v>
      </c>
      <c r="C70" s="121">
        <f t="shared" si="1"/>
        <v>2020.9166666666667</v>
      </c>
      <c r="D70" s="81">
        <v>0.216</v>
      </c>
      <c r="E70" s="88">
        <v>412.22199999999998</v>
      </c>
      <c r="F70" s="88">
        <v>172.25</v>
      </c>
      <c r="G70" s="88">
        <v>-38.5</v>
      </c>
      <c r="H70" s="88">
        <v>98.825000000000003</v>
      </c>
      <c r="I70" s="88">
        <v>137.32400000000001</v>
      </c>
      <c r="J70" s="88">
        <v>25.24</v>
      </c>
      <c r="K70" s="88">
        <v>-37.594999999999999</v>
      </c>
      <c r="L70" s="89">
        <v>0.90500000000000003</v>
      </c>
      <c r="M70" s="88">
        <v>450.72300000000001</v>
      </c>
      <c r="N70" s="88">
        <v>34.924999999999997</v>
      </c>
      <c r="O70" s="88">
        <v>27.2</v>
      </c>
    </row>
    <row r="71" spans="1:15" ht="14.25" x14ac:dyDescent="0.2">
      <c r="A71" s="86">
        <v>2021</v>
      </c>
      <c r="B71" s="86">
        <v>1</v>
      </c>
      <c r="C71" s="121">
        <f t="shared" si="1"/>
        <v>2021</v>
      </c>
      <c r="D71" s="81">
        <v>0.20799999999999999</v>
      </c>
      <c r="E71" s="88">
        <v>397.31400000000002</v>
      </c>
      <c r="F71" s="88">
        <v>202.39500000000001</v>
      </c>
      <c r="G71" s="88">
        <v>-56.749000000000002</v>
      </c>
      <c r="H71" s="88">
        <v>105.76900000000001</v>
      </c>
      <c r="I71" s="88">
        <v>162.518</v>
      </c>
      <c r="J71" s="88">
        <v>25.503</v>
      </c>
      <c r="K71" s="88">
        <v>-54.232999999999997</v>
      </c>
      <c r="L71" s="89">
        <v>2.516</v>
      </c>
      <c r="M71" s="88">
        <v>454.06299999999999</v>
      </c>
      <c r="N71" s="88">
        <v>39.875999999999998</v>
      </c>
      <c r="O71" s="88">
        <v>27.123000000000001</v>
      </c>
    </row>
    <row r="72" spans="1:15" ht="14.25" x14ac:dyDescent="0.2">
      <c r="A72" s="86">
        <v>2021</v>
      </c>
      <c r="B72" s="86">
        <v>2</v>
      </c>
      <c r="C72" s="121">
        <f t="shared" si="1"/>
        <v>2021.0833333333333</v>
      </c>
      <c r="D72" s="81">
        <v>0.185</v>
      </c>
      <c r="E72" s="88">
        <v>397.53399999999999</v>
      </c>
      <c r="F72" s="88">
        <v>218.33</v>
      </c>
      <c r="G72" s="88">
        <v>-62.762</v>
      </c>
      <c r="H72" s="88">
        <v>116.621</v>
      </c>
      <c r="I72" s="88">
        <v>179.38300000000001</v>
      </c>
      <c r="J72" s="88">
        <v>25.628</v>
      </c>
      <c r="K72" s="88">
        <v>-54.777999999999999</v>
      </c>
      <c r="L72" s="89">
        <v>7.984</v>
      </c>
      <c r="M72" s="88">
        <v>460.29700000000003</v>
      </c>
      <c r="N72" s="88">
        <v>38.948</v>
      </c>
      <c r="O72" s="88">
        <v>27.184999999999999</v>
      </c>
    </row>
    <row r="73" spans="1:15" ht="14.25" x14ac:dyDescent="0.2">
      <c r="A73" s="86">
        <v>2021</v>
      </c>
      <c r="B73" s="86">
        <v>3</v>
      </c>
      <c r="C73" s="121">
        <f t="shared" si="1"/>
        <v>2021.1666666666667</v>
      </c>
      <c r="D73" s="81">
        <v>0.18</v>
      </c>
      <c r="E73" s="88">
        <v>397.97199999999998</v>
      </c>
      <c r="F73" s="88">
        <v>212.00299999999999</v>
      </c>
      <c r="G73" s="88">
        <v>-62.070999999999998</v>
      </c>
      <c r="H73" s="88">
        <v>111.633</v>
      </c>
      <c r="I73" s="88">
        <v>173.703</v>
      </c>
      <c r="J73" s="88">
        <v>25.725000000000001</v>
      </c>
      <c r="K73" s="88">
        <v>-54.994999999999997</v>
      </c>
      <c r="L73" s="89">
        <v>7.0759999999999996</v>
      </c>
      <c r="M73" s="88">
        <v>460.04399999999998</v>
      </c>
      <c r="N73" s="88">
        <v>38.299999999999997</v>
      </c>
      <c r="O73" s="88">
        <v>27.106999999999999</v>
      </c>
    </row>
    <row r="74" spans="1:15" ht="14.25" x14ac:dyDescent="0.2">
      <c r="A74" s="86">
        <v>2021</v>
      </c>
      <c r="B74" s="86">
        <v>4</v>
      </c>
      <c r="C74" s="121">
        <f t="shared" si="1"/>
        <v>2021.25</v>
      </c>
      <c r="D74" s="81">
        <v>0.16800000000000001</v>
      </c>
      <c r="E74" s="88">
        <v>415.84899999999999</v>
      </c>
      <c r="F74" s="88">
        <v>179.72399999999999</v>
      </c>
      <c r="G74" s="88">
        <v>-40.118000000000002</v>
      </c>
      <c r="H74" s="88">
        <v>108.621</v>
      </c>
      <c r="I74" s="88">
        <v>148.739</v>
      </c>
      <c r="J74" s="88">
        <v>25.7</v>
      </c>
      <c r="K74" s="88">
        <v>-36.795999999999999</v>
      </c>
      <c r="L74" s="89">
        <v>3.3220000000000001</v>
      </c>
      <c r="M74" s="88">
        <v>455.96699999999998</v>
      </c>
      <c r="N74" s="88">
        <v>30.986000000000001</v>
      </c>
      <c r="O74" s="88">
        <v>27.367000000000001</v>
      </c>
    </row>
    <row r="75" spans="1:15" ht="14.25" x14ac:dyDescent="0.2">
      <c r="A75" s="86">
        <v>2021</v>
      </c>
      <c r="B75" s="86">
        <v>5</v>
      </c>
      <c r="C75" s="121">
        <f t="shared" si="1"/>
        <v>2021.3333333333333</v>
      </c>
      <c r="D75" s="81">
        <v>0.17699999999999999</v>
      </c>
      <c r="E75" s="88">
        <v>422.16</v>
      </c>
      <c r="F75" s="88">
        <v>157.14699999999999</v>
      </c>
      <c r="G75" s="88">
        <v>-32.109000000000002</v>
      </c>
      <c r="H75" s="88">
        <v>96.567999999999998</v>
      </c>
      <c r="I75" s="88">
        <v>128.67699999999999</v>
      </c>
      <c r="J75" s="88">
        <v>25.634</v>
      </c>
      <c r="K75" s="88">
        <v>-30.01</v>
      </c>
      <c r="L75" s="89">
        <v>2.0990000000000002</v>
      </c>
      <c r="M75" s="88">
        <v>454.26799999999997</v>
      </c>
      <c r="N75" s="88">
        <v>28.47</v>
      </c>
      <c r="O75" s="88">
        <v>27.366</v>
      </c>
    </row>
    <row r="76" spans="1:15" ht="14.25" x14ac:dyDescent="0.2">
      <c r="A76" s="86">
        <v>2021</v>
      </c>
      <c r="B76" s="86">
        <v>6</v>
      </c>
      <c r="C76" s="121">
        <f t="shared" si="1"/>
        <v>2021.4166666666667</v>
      </c>
      <c r="D76" s="81">
        <v>0.186</v>
      </c>
      <c r="E76" s="88">
        <v>420.77600000000001</v>
      </c>
      <c r="F76" s="88">
        <v>146.42099999999999</v>
      </c>
      <c r="G76" s="88">
        <v>-31.007999999999999</v>
      </c>
      <c r="H76" s="88">
        <v>87.694999999999993</v>
      </c>
      <c r="I76" s="88">
        <v>118.705</v>
      </c>
      <c r="J76" s="88">
        <v>25.369</v>
      </c>
      <c r="K76" s="88">
        <v>-29.794</v>
      </c>
      <c r="L76" s="89">
        <v>1.2150000000000001</v>
      </c>
      <c r="M76" s="88">
        <v>451.78500000000003</v>
      </c>
      <c r="N76" s="88">
        <v>27.716999999999999</v>
      </c>
      <c r="O76" s="88">
        <v>26.927</v>
      </c>
    </row>
    <row r="77" spans="1:15" ht="14.25" x14ac:dyDescent="0.2">
      <c r="A77" s="86">
        <v>2021</v>
      </c>
      <c r="B77" s="86">
        <v>7</v>
      </c>
      <c r="C77" s="121">
        <f t="shared" si="1"/>
        <v>2021.5</v>
      </c>
      <c r="D77" s="81">
        <v>0.183</v>
      </c>
      <c r="E77" s="88">
        <v>422.48200000000003</v>
      </c>
      <c r="F77" s="88">
        <v>147.50299999999999</v>
      </c>
      <c r="G77" s="88">
        <v>-31.390999999999998</v>
      </c>
      <c r="H77" s="88">
        <v>88.456000000000003</v>
      </c>
      <c r="I77" s="88">
        <v>119.84699999999999</v>
      </c>
      <c r="J77" s="88">
        <v>25.757999999999999</v>
      </c>
      <c r="K77" s="88">
        <v>-30.449000000000002</v>
      </c>
      <c r="L77" s="89">
        <v>0.94199999999999995</v>
      </c>
      <c r="M77" s="88">
        <v>453.87299999999999</v>
      </c>
      <c r="N77" s="88">
        <v>27.655000000000001</v>
      </c>
      <c r="O77" s="88">
        <v>27.431000000000001</v>
      </c>
    </row>
    <row r="78" spans="1:15" ht="14.25" x14ac:dyDescent="0.2">
      <c r="A78" s="86">
        <v>2021</v>
      </c>
      <c r="B78" s="86">
        <v>8</v>
      </c>
      <c r="C78" s="121">
        <f t="shared" si="1"/>
        <v>2021.5833333333333</v>
      </c>
      <c r="D78" s="87">
        <v>0.17199999999999999</v>
      </c>
      <c r="E78" s="88">
        <v>422.77800000000002</v>
      </c>
      <c r="F78" s="88">
        <v>144.76900000000001</v>
      </c>
      <c r="G78" s="88">
        <v>-29.472000000000001</v>
      </c>
      <c r="H78" s="88">
        <v>89.238</v>
      </c>
      <c r="I78" s="88">
        <v>118.71</v>
      </c>
      <c r="J78" s="88">
        <v>25.306000000000001</v>
      </c>
      <c r="K78" s="88">
        <v>-27.423999999999999</v>
      </c>
      <c r="L78" s="89">
        <v>2.0470000000000002</v>
      </c>
      <c r="M78" s="88">
        <v>452.25</v>
      </c>
      <c r="N78" s="88">
        <v>26.06</v>
      </c>
      <c r="O78" s="88">
        <v>27.015999999999998</v>
      </c>
    </row>
    <row r="79" spans="1:15" ht="14.25" x14ac:dyDescent="0.2">
      <c r="A79" s="86">
        <v>2021</v>
      </c>
      <c r="B79" s="86">
        <v>9</v>
      </c>
      <c r="C79" s="121">
        <f t="shared" si="1"/>
        <v>2021.6666666666667</v>
      </c>
      <c r="D79" s="87">
        <v>0.192</v>
      </c>
      <c r="E79" s="88">
        <v>421.86900000000003</v>
      </c>
      <c r="F79" s="88">
        <v>153.46899999999999</v>
      </c>
      <c r="G79" s="88">
        <v>-30.562000000000001</v>
      </c>
      <c r="H79" s="88">
        <v>93.498000000000005</v>
      </c>
      <c r="I79" s="88">
        <v>124.06100000000001</v>
      </c>
      <c r="J79" s="88">
        <v>25.472000000000001</v>
      </c>
      <c r="K79" s="88">
        <v>-29.361999999999998</v>
      </c>
      <c r="L79" s="89">
        <v>1.2</v>
      </c>
      <c r="M79" s="88">
        <v>452.43099999999998</v>
      </c>
      <c r="N79" s="88">
        <v>29.408999999999999</v>
      </c>
      <c r="O79" s="88">
        <v>27.283000000000001</v>
      </c>
    </row>
    <row r="80" spans="1:15" ht="14.25" x14ac:dyDescent="0.2">
      <c r="A80" s="86">
        <v>2021</v>
      </c>
      <c r="B80" s="86">
        <v>10</v>
      </c>
      <c r="C80" s="121">
        <f t="shared" si="1"/>
        <v>2021.75</v>
      </c>
      <c r="D80" s="87">
        <v>0.19400000000000001</v>
      </c>
      <c r="E80" s="88">
        <v>421.10500000000002</v>
      </c>
      <c r="F80" s="88">
        <v>138.72300000000001</v>
      </c>
      <c r="G80" s="88">
        <v>-31.218</v>
      </c>
      <c r="H80" s="88">
        <v>80.506</v>
      </c>
      <c r="I80" s="88">
        <v>111.724</v>
      </c>
      <c r="J80" s="88">
        <v>25.481000000000002</v>
      </c>
      <c r="K80" s="88">
        <v>-30.152999999999999</v>
      </c>
      <c r="L80" s="89">
        <v>1.0649999999999999</v>
      </c>
      <c r="M80" s="88">
        <v>452.322</v>
      </c>
      <c r="N80" s="88">
        <v>27</v>
      </c>
      <c r="O80" s="88">
        <v>27.372</v>
      </c>
    </row>
    <row r="81" spans="1:15" ht="14.25" x14ac:dyDescent="0.2">
      <c r="A81" s="86">
        <v>2021</v>
      </c>
      <c r="B81" s="86">
        <v>11</v>
      </c>
      <c r="C81" s="121">
        <f t="shared" si="1"/>
        <v>2021.8333333333333</v>
      </c>
      <c r="D81" s="87">
        <v>0.20100000000000001</v>
      </c>
      <c r="E81" s="88">
        <v>424.553</v>
      </c>
      <c r="F81" s="88">
        <v>128.00899999999999</v>
      </c>
      <c r="G81" s="88">
        <v>-22.477</v>
      </c>
      <c r="H81" s="88">
        <v>79.837999999999994</v>
      </c>
      <c r="I81" s="88">
        <v>102.315</v>
      </c>
      <c r="J81" s="88">
        <v>24.498999999999999</v>
      </c>
      <c r="K81" s="88">
        <v>-20.731999999999999</v>
      </c>
      <c r="L81" s="89">
        <v>1.7450000000000001</v>
      </c>
      <c r="M81" s="88">
        <v>447.03</v>
      </c>
      <c r="N81" s="88">
        <v>25.693999999999999</v>
      </c>
      <c r="O81" s="88">
        <v>26.666</v>
      </c>
    </row>
    <row r="82" spans="1:15" ht="14.25" x14ac:dyDescent="0.2">
      <c r="A82" s="86">
        <v>2021</v>
      </c>
      <c r="B82" s="86">
        <v>12</v>
      </c>
      <c r="C82" s="121">
        <f t="shared" si="1"/>
        <v>2021.9166666666667</v>
      </c>
      <c r="D82" s="87">
        <v>0.215</v>
      </c>
      <c r="E82" s="88">
        <v>410.73099999999999</v>
      </c>
      <c r="F82" s="88">
        <v>175.48</v>
      </c>
      <c r="G82" s="88">
        <v>-41.246000000000002</v>
      </c>
      <c r="H82" s="88">
        <v>98.08</v>
      </c>
      <c r="I82" s="88">
        <v>139.31800000000001</v>
      </c>
      <c r="J82" s="88">
        <v>25.564</v>
      </c>
      <c r="K82" s="88">
        <v>-41.051000000000002</v>
      </c>
      <c r="L82" s="89">
        <v>0.127</v>
      </c>
      <c r="M82" s="88">
        <v>451.96800000000002</v>
      </c>
      <c r="N82" s="88">
        <v>35.981000000000002</v>
      </c>
      <c r="O82" s="88">
        <v>27.106999999999999</v>
      </c>
    </row>
    <row r="83" spans="1:15" ht="14.25" x14ac:dyDescent="0.2">
      <c r="A83" s="86">
        <v>2022</v>
      </c>
      <c r="B83" s="86">
        <v>1</v>
      </c>
      <c r="C83" s="121">
        <f t="shared" si="1"/>
        <v>2022</v>
      </c>
      <c r="D83" s="87">
        <v>0.215</v>
      </c>
      <c r="E83" s="88">
        <v>394.88299999999998</v>
      </c>
      <c r="F83" s="88">
        <v>206.95699999999999</v>
      </c>
      <c r="G83" s="88">
        <v>-54.843000000000004</v>
      </c>
      <c r="H83" s="88">
        <v>110.062</v>
      </c>
      <c r="I83" s="88">
        <v>164.90600000000001</v>
      </c>
      <c r="J83" s="88">
        <v>25.032</v>
      </c>
      <c r="K83" s="88">
        <v>-53.76</v>
      </c>
      <c r="L83" s="89">
        <v>1.083</v>
      </c>
      <c r="M83" s="88">
        <v>449.72699999999998</v>
      </c>
      <c r="N83" s="88">
        <v>42.052</v>
      </c>
      <c r="O83" s="88">
        <v>26.818999999999999</v>
      </c>
    </row>
    <row r="84" spans="1:15" ht="14.25" x14ac:dyDescent="0.2">
      <c r="A84" s="86">
        <v>2022</v>
      </c>
      <c r="B84" s="86">
        <v>2</v>
      </c>
      <c r="C84" s="121">
        <f t="shared" si="1"/>
        <v>2022.0833333333333</v>
      </c>
      <c r="D84" s="87">
        <v>0.192</v>
      </c>
      <c r="E84" s="88">
        <v>393.149</v>
      </c>
      <c r="F84" s="88">
        <v>216.262</v>
      </c>
      <c r="G84" s="88">
        <v>-62.183</v>
      </c>
      <c r="H84" s="88">
        <v>113.327</v>
      </c>
      <c r="I84" s="88">
        <v>175.50899999999999</v>
      </c>
      <c r="J84" s="88">
        <v>25.312000000000001</v>
      </c>
      <c r="K84" s="88">
        <v>-57.274999999999999</v>
      </c>
      <c r="L84" s="89">
        <v>4.907</v>
      </c>
      <c r="M84" s="88">
        <v>455.33100000000002</v>
      </c>
      <c r="N84" s="88">
        <v>40.753</v>
      </c>
      <c r="O84" s="88">
        <v>26.751999999999999</v>
      </c>
    </row>
    <row r="85" spans="1:15" ht="14.25" x14ac:dyDescent="0.2">
      <c r="A85" s="86">
        <v>2022</v>
      </c>
      <c r="B85" s="86">
        <v>3</v>
      </c>
      <c r="C85" s="121">
        <f t="shared" si="1"/>
        <v>2022.1666666666667</v>
      </c>
      <c r="D85" s="87">
        <v>0.17899999999999999</v>
      </c>
      <c r="E85" s="88">
        <v>404.31900000000002</v>
      </c>
      <c r="F85" s="88">
        <v>201.76499999999999</v>
      </c>
      <c r="G85" s="88">
        <v>-49.755000000000003</v>
      </c>
      <c r="H85" s="88">
        <v>115.13</v>
      </c>
      <c r="I85" s="88">
        <v>164.88499999999999</v>
      </c>
      <c r="J85" s="88">
        <v>25.347999999999999</v>
      </c>
      <c r="K85" s="88">
        <v>-46.261000000000003</v>
      </c>
      <c r="L85" s="89">
        <v>3.4940000000000002</v>
      </c>
      <c r="M85" s="88">
        <v>454.07499999999999</v>
      </c>
      <c r="N85" s="88">
        <v>36.880000000000003</v>
      </c>
      <c r="O85" s="88">
        <v>26.927</v>
      </c>
    </row>
    <row r="86" spans="1:15" ht="14.25" x14ac:dyDescent="0.2">
      <c r="A86" s="86">
        <v>2022</v>
      </c>
      <c r="B86" s="86">
        <v>4</v>
      </c>
      <c r="C86" s="121">
        <f t="shared" si="1"/>
        <v>2022.25</v>
      </c>
      <c r="D86" s="87">
        <v>0.184</v>
      </c>
      <c r="E86" s="88">
        <v>418.88</v>
      </c>
      <c r="F86" s="88">
        <v>183.16900000000001</v>
      </c>
      <c r="G86" s="88">
        <v>-36.933</v>
      </c>
      <c r="H86" s="88">
        <v>112.253</v>
      </c>
      <c r="I86" s="88">
        <v>149.185</v>
      </c>
      <c r="J86" s="88">
        <v>25.663</v>
      </c>
      <c r="K86" s="88">
        <v>-33.539000000000001</v>
      </c>
      <c r="L86" s="89">
        <v>3.3929999999999998</v>
      </c>
      <c r="M86" s="88">
        <v>455.81200000000001</v>
      </c>
      <c r="N86" s="88">
        <v>33.984000000000002</v>
      </c>
      <c r="O86" s="88">
        <v>27.37</v>
      </c>
    </row>
    <row r="87" spans="1:15" ht="14.25" x14ac:dyDescent="0.2">
      <c r="A87" s="86">
        <v>2022</v>
      </c>
      <c r="B87" s="86">
        <v>5</v>
      </c>
      <c r="C87" s="121">
        <f t="shared" si="1"/>
        <v>2022.3333333333333</v>
      </c>
      <c r="D87" s="87">
        <v>0.187</v>
      </c>
      <c r="E87" s="88">
        <v>427.089</v>
      </c>
      <c r="F87" s="88">
        <v>159.05000000000001</v>
      </c>
      <c r="G87" s="88">
        <v>-26.824999999999999</v>
      </c>
      <c r="H87" s="88">
        <v>102.303</v>
      </c>
      <c r="I87" s="88">
        <v>129.12799999999999</v>
      </c>
      <c r="J87" s="88">
        <v>25.69</v>
      </c>
      <c r="K87" s="88">
        <v>-25.423999999999999</v>
      </c>
      <c r="L87" s="89">
        <v>1.401</v>
      </c>
      <c r="M87" s="88">
        <v>453.91399999999999</v>
      </c>
      <c r="N87" s="88">
        <v>29.922000000000001</v>
      </c>
      <c r="O87" s="88">
        <v>27.568999999999999</v>
      </c>
    </row>
    <row r="88" spans="1:15" ht="14.25" x14ac:dyDescent="0.2">
      <c r="A88" s="86">
        <v>2022</v>
      </c>
      <c r="B88" s="86">
        <v>6</v>
      </c>
      <c r="C88" s="121">
        <f t="shared" si="1"/>
        <v>2022.4166666666667</v>
      </c>
      <c r="D88" s="87">
        <v>0.182</v>
      </c>
      <c r="E88" s="88">
        <v>420.52499999999998</v>
      </c>
      <c r="F88" s="88">
        <v>160.27699999999999</v>
      </c>
      <c r="G88" s="88">
        <v>-30.632000000000001</v>
      </c>
      <c r="H88" s="88">
        <v>99.88</v>
      </c>
      <c r="I88" s="88">
        <v>130.51300000000001</v>
      </c>
      <c r="J88" s="88">
        <v>25.094999999999999</v>
      </c>
      <c r="K88" s="88">
        <v>-28.385000000000002</v>
      </c>
      <c r="L88" s="89">
        <v>2.2469999999999999</v>
      </c>
      <c r="M88" s="88">
        <v>451.15800000000002</v>
      </c>
      <c r="N88" s="88">
        <v>29.763999999999999</v>
      </c>
      <c r="O88" s="88">
        <v>27.181999999999999</v>
      </c>
    </row>
    <row r="89" spans="1:15" ht="14.25" x14ac:dyDescent="0.2">
      <c r="A89" s="86">
        <v>2022</v>
      </c>
      <c r="B89" s="86">
        <v>7</v>
      </c>
      <c r="C89" s="121">
        <f t="shared" si="1"/>
        <v>2022.5</v>
      </c>
      <c r="D89" s="87">
        <v>0.18099999999999999</v>
      </c>
      <c r="E89" s="88">
        <v>427.15300000000002</v>
      </c>
      <c r="F89" s="88">
        <v>137.762</v>
      </c>
      <c r="G89" s="88">
        <v>-25.303000000000001</v>
      </c>
      <c r="H89" s="88">
        <v>86.555999999999997</v>
      </c>
      <c r="I89" s="88">
        <v>111.858</v>
      </c>
      <c r="J89" s="88">
        <v>25.363</v>
      </c>
      <c r="K89" s="88">
        <v>-23.347000000000001</v>
      </c>
      <c r="L89" s="89">
        <v>1.956</v>
      </c>
      <c r="M89" s="88">
        <v>452.45499999999998</v>
      </c>
      <c r="N89" s="88">
        <v>25.902999999999999</v>
      </c>
      <c r="O89" s="88">
        <v>27.33</v>
      </c>
    </row>
    <row r="90" spans="1:15" ht="14.25" x14ac:dyDescent="0.2">
      <c r="A90" s="86">
        <v>2022</v>
      </c>
      <c r="B90" s="86">
        <v>8</v>
      </c>
      <c r="C90" s="121">
        <f t="shared" si="1"/>
        <v>2022.5833333333333</v>
      </c>
      <c r="D90" s="87">
        <v>0.193</v>
      </c>
      <c r="E90" s="88">
        <v>423.53899999999999</v>
      </c>
      <c r="F90" s="88">
        <v>140.798</v>
      </c>
      <c r="G90" s="88">
        <v>-27.553000000000001</v>
      </c>
      <c r="H90" s="88">
        <v>85.322999999999993</v>
      </c>
      <c r="I90" s="88">
        <v>112.876</v>
      </c>
      <c r="J90" s="88">
        <v>25.373999999999999</v>
      </c>
      <c r="K90" s="88">
        <v>-27.111999999999998</v>
      </c>
      <c r="L90" s="89">
        <v>0.441</v>
      </c>
      <c r="M90" s="88">
        <v>451.09199999999998</v>
      </c>
      <c r="N90" s="88">
        <v>27.922000000000001</v>
      </c>
      <c r="O90" s="88">
        <v>27.509</v>
      </c>
    </row>
    <row r="91" spans="1:15" ht="14.25" x14ac:dyDescent="0.2">
      <c r="A91" s="86">
        <v>2022</v>
      </c>
      <c r="B91" s="86">
        <v>9</v>
      </c>
      <c r="C91" s="121">
        <f t="shared" si="1"/>
        <v>2022.6666666666667</v>
      </c>
      <c r="D91" s="87">
        <v>0.185</v>
      </c>
      <c r="E91" s="88">
        <v>421.82799999999997</v>
      </c>
      <c r="F91" s="88">
        <v>158.036</v>
      </c>
      <c r="G91" s="88">
        <v>-31.465</v>
      </c>
      <c r="H91" s="88">
        <v>96.753</v>
      </c>
      <c r="I91" s="88">
        <v>128.21899999999999</v>
      </c>
      <c r="J91" s="88">
        <v>25.468</v>
      </c>
      <c r="K91" s="88">
        <v>-29.398</v>
      </c>
      <c r="L91" s="89">
        <v>2.0680000000000001</v>
      </c>
      <c r="M91" s="88">
        <v>453.29300000000001</v>
      </c>
      <c r="N91" s="88">
        <v>29.818000000000001</v>
      </c>
      <c r="O91" s="88">
        <v>27.26</v>
      </c>
    </row>
    <row r="92" spans="1:15" ht="14.25" x14ac:dyDescent="0.2">
      <c r="A92" s="86">
        <v>2022</v>
      </c>
      <c r="B92" s="86">
        <v>10</v>
      </c>
      <c r="C92" s="121">
        <f t="shared" si="1"/>
        <v>2022.75</v>
      </c>
      <c r="D92" s="87">
        <v>0.19800000000000001</v>
      </c>
      <c r="E92" s="88">
        <v>422.06900000000002</v>
      </c>
      <c r="F92" s="88">
        <v>150.71</v>
      </c>
      <c r="G92" s="88">
        <v>-30.183</v>
      </c>
      <c r="H92" s="88">
        <v>91.028000000000006</v>
      </c>
      <c r="I92" s="88">
        <v>121.211</v>
      </c>
      <c r="J92" s="88">
        <v>25.27</v>
      </c>
      <c r="K92" s="88">
        <v>-27.92</v>
      </c>
      <c r="L92" s="89">
        <v>2.2629999999999999</v>
      </c>
      <c r="M92" s="88">
        <v>452.25200000000001</v>
      </c>
      <c r="N92" s="88">
        <v>29.5</v>
      </c>
      <c r="O92" s="88">
        <v>27.085000000000001</v>
      </c>
    </row>
    <row r="93" spans="1:15" ht="14.25" x14ac:dyDescent="0.2">
      <c r="A93" s="86">
        <v>2022</v>
      </c>
      <c r="B93" s="86">
        <v>11</v>
      </c>
      <c r="C93" s="121">
        <f t="shared" si="1"/>
        <v>2022.8333333333333</v>
      </c>
      <c r="D93" s="87">
        <v>0.20399999999999999</v>
      </c>
      <c r="E93" s="88">
        <v>423.44799999999998</v>
      </c>
      <c r="F93" s="88">
        <v>131.06200000000001</v>
      </c>
      <c r="G93" s="88">
        <v>-25.355</v>
      </c>
      <c r="H93" s="88">
        <v>79.846000000000004</v>
      </c>
      <c r="I93" s="88">
        <v>105.20099999999999</v>
      </c>
      <c r="J93" s="88">
        <v>24.809000000000001</v>
      </c>
      <c r="K93" s="88">
        <v>-23.742999999999999</v>
      </c>
      <c r="L93" s="89">
        <v>1.6120000000000001</v>
      </c>
      <c r="M93" s="88">
        <v>448.803</v>
      </c>
      <c r="N93" s="88">
        <v>25.861000000000001</v>
      </c>
      <c r="O93" s="88">
        <v>26.837</v>
      </c>
    </row>
    <row r="94" spans="1:15" ht="14.25" x14ac:dyDescent="0.2">
      <c r="A94" s="86">
        <v>2022</v>
      </c>
      <c r="B94" s="86">
        <v>12</v>
      </c>
      <c r="C94" s="121">
        <f t="shared" si="1"/>
        <v>2022.9166666666667</v>
      </c>
      <c r="D94" s="87">
        <v>0.22500000000000001</v>
      </c>
      <c r="E94" s="88">
        <v>400.19200000000001</v>
      </c>
      <c r="F94" s="88">
        <v>191.00700000000001</v>
      </c>
      <c r="G94" s="88">
        <v>-52.906999999999996</v>
      </c>
      <c r="H94" s="88">
        <v>97.975999999999999</v>
      </c>
      <c r="I94" s="88">
        <v>150.88200000000001</v>
      </c>
      <c r="J94" s="88">
        <v>25.681000000000001</v>
      </c>
      <c r="K94" s="88">
        <v>-52.462000000000003</v>
      </c>
      <c r="L94" s="89">
        <v>0.44500000000000001</v>
      </c>
      <c r="M94" s="88">
        <v>453.09800000000001</v>
      </c>
      <c r="N94" s="88">
        <v>40.124000000000002</v>
      </c>
      <c r="O94" s="88">
        <v>26.795000000000002</v>
      </c>
    </row>
    <row r="95" spans="1:15" ht="14.25" x14ac:dyDescent="0.2">
      <c r="A95" s="86">
        <v>2023</v>
      </c>
      <c r="B95" s="86">
        <v>1</v>
      </c>
      <c r="C95" s="121">
        <f t="shared" ref="C95:C106" si="2">A95+(B95-1)/12</f>
        <v>2023</v>
      </c>
      <c r="D95" s="86">
        <v>0.21099999999999999</v>
      </c>
      <c r="E95" s="88">
        <v>399.02800000000002</v>
      </c>
      <c r="F95" s="88">
        <v>194.41399999999999</v>
      </c>
      <c r="G95" s="88">
        <v>-51.896999999999998</v>
      </c>
      <c r="H95" s="88">
        <v>102.764</v>
      </c>
      <c r="I95" s="88">
        <v>154.661</v>
      </c>
      <c r="J95" s="88">
        <v>25.327999999999999</v>
      </c>
      <c r="K95" s="88">
        <v>-51.470999999999997</v>
      </c>
      <c r="L95" s="89">
        <v>0.42599999999999999</v>
      </c>
      <c r="M95" s="88">
        <v>450.92500000000001</v>
      </c>
      <c r="N95" s="88">
        <v>39.752000000000002</v>
      </c>
      <c r="O95" s="88">
        <v>26.611999999999998</v>
      </c>
    </row>
    <row r="96" spans="1:15" ht="14.25" x14ac:dyDescent="0.2">
      <c r="A96" s="86">
        <v>2023</v>
      </c>
      <c r="B96" s="86">
        <v>2</v>
      </c>
      <c r="C96" s="121">
        <f t="shared" si="2"/>
        <v>2023.0833333333333</v>
      </c>
      <c r="D96" s="86">
        <v>0.187</v>
      </c>
      <c r="E96" s="88">
        <v>392.786</v>
      </c>
      <c r="F96" s="88">
        <v>215.67500000000001</v>
      </c>
      <c r="G96" s="88">
        <v>-65.230999999999995</v>
      </c>
      <c r="H96" s="88">
        <v>110.592</v>
      </c>
      <c r="I96" s="88">
        <v>175.822</v>
      </c>
      <c r="J96" s="88">
        <v>25.574999999999999</v>
      </c>
      <c r="K96" s="88">
        <v>-59.305999999999997</v>
      </c>
      <c r="L96" s="89">
        <v>5.9249999999999998</v>
      </c>
      <c r="M96" s="88">
        <v>458.017</v>
      </c>
      <c r="N96" s="88">
        <v>39.850999999999999</v>
      </c>
      <c r="O96" s="88">
        <v>26.831</v>
      </c>
    </row>
    <row r="97" spans="1:15" ht="14.25" x14ac:dyDescent="0.2">
      <c r="A97" s="86">
        <v>2023</v>
      </c>
      <c r="B97" s="86">
        <v>3</v>
      </c>
      <c r="C97" s="121">
        <f t="shared" si="2"/>
        <v>2023.1666666666667</v>
      </c>
      <c r="D97" s="86">
        <v>0.16700000000000001</v>
      </c>
      <c r="E97" s="88">
        <v>398.47500000000002</v>
      </c>
      <c r="F97" s="88">
        <v>209.11799999999999</v>
      </c>
      <c r="G97" s="88">
        <v>-63.741999999999997</v>
      </c>
      <c r="H97" s="88">
        <v>109.227</v>
      </c>
      <c r="I97" s="88">
        <v>172.96899999999999</v>
      </c>
      <c r="J97" s="88">
        <v>25.856000000000002</v>
      </c>
      <c r="K97" s="88">
        <v>-55.326999999999998</v>
      </c>
      <c r="L97" s="89">
        <v>8.4149999999999991</v>
      </c>
      <c r="M97" s="88">
        <v>462.21699999999998</v>
      </c>
      <c r="N97" s="88">
        <v>36.151000000000003</v>
      </c>
      <c r="O97" s="88">
        <v>27.513999999999999</v>
      </c>
    </row>
    <row r="98" spans="1:15" ht="14.25" x14ac:dyDescent="0.2">
      <c r="A98" s="86">
        <v>2023</v>
      </c>
      <c r="B98" s="86">
        <v>4</v>
      </c>
      <c r="C98" s="121">
        <f t="shared" si="2"/>
        <v>2023.25</v>
      </c>
      <c r="D98" s="86">
        <v>0.17399999999999999</v>
      </c>
      <c r="E98" s="88">
        <v>398.95299999999997</v>
      </c>
      <c r="F98" s="88">
        <v>258.39999999999998</v>
      </c>
      <c r="G98" s="88">
        <v>-79.015000000000001</v>
      </c>
      <c r="H98" s="88">
        <v>133.607</v>
      </c>
      <c r="I98" s="88">
        <v>212.62100000000001</v>
      </c>
      <c r="J98" s="88">
        <v>27.006</v>
      </c>
      <c r="K98" s="88">
        <v>-62.058999999999997</v>
      </c>
      <c r="L98" s="89">
        <v>16.957000000000001</v>
      </c>
      <c r="M98" s="88">
        <v>477.96800000000002</v>
      </c>
      <c r="N98" s="88">
        <v>45.777999999999999</v>
      </c>
      <c r="O98" s="88">
        <v>29.6</v>
      </c>
    </row>
    <row r="99" spans="1:15" ht="14.25" x14ac:dyDescent="0.2">
      <c r="A99" s="86">
        <v>2023</v>
      </c>
      <c r="B99" s="86">
        <v>5</v>
      </c>
      <c r="C99" s="121">
        <f t="shared" si="2"/>
        <v>2023.3333333333333</v>
      </c>
      <c r="D99" s="87">
        <v>0.157</v>
      </c>
      <c r="E99" s="88">
        <v>422.392</v>
      </c>
      <c r="F99" s="88">
        <v>193.107</v>
      </c>
      <c r="G99" s="88">
        <v>-44.497999999999998</v>
      </c>
      <c r="H99" s="88">
        <v>117.167</v>
      </c>
      <c r="I99" s="88">
        <v>161.66399999999999</v>
      </c>
      <c r="J99" s="88">
        <v>26.952999999999999</v>
      </c>
      <c r="K99" s="88">
        <v>-37.926000000000002</v>
      </c>
      <c r="L99" s="89">
        <v>6.5709999999999997</v>
      </c>
      <c r="M99" s="88">
        <v>466.88900000000001</v>
      </c>
      <c r="N99" s="88">
        <v>31.443000000000001</v>
      </c>
      <c r="O99" s="88">
        <v>28.285</v>
      </c>
    </row>
    <row r="100" spans="1:15" ht="14.25" x14ac:dyDescent="0.2">
      <c r="A100" s="86">
        <v>2023</v>
      </c>
      <c r="B100" s="86">
        <v>6</v>
      </c>
      <c r="C100" s="121">
        <f t="shared" si="2"/>
        <v>2023.4166666666667</v>
      </c>
      <c r="D100" s="87">
        <v>0.17299999999999999</v>
      </c>
      <c r="E100" s="88">
        <v>426.05700000000002</v>
      </c>
      <c r="F100" s="88">
        <v>158.33699999999999</v>
      </c>
      <c r="G100" s="88">
        <v>-32.134999999999998</v>
      </c>
      <c r="H100" s="88">
        <v>98.760999999999996</v>
      </c>
      <c r="I100" s="88">
        <v>130.89699999999999</v>
      </c>
      <c r="J100" s="88">
        <v>26.38</v>
      </c>
      <c r="K100" s="88">
        <v>-30.698</v>
      </c>
      <c r="L100" s="89">
        <v>1.4370000000000001</v>
      </c>
      <c r="M100" s="88">
        <v>458.19099999999997</v>
      </c>
      <c r="N100" s="88">
        <v>27.44</v>
      </c>
      <c r="O100" s="88">
        <v>27.783000000000001</v>
      </c>
    </row>
    <row r="101" spans="1:15" ht="14.25" x14ac:dyDescent="0.2">
      <c r="A101" s="86">
        <v>2023</v>
      </c>
      <c r="B101" s="86">
        <v>7</v>
      </c>
      <c r="C101" s="121">
        <f t="shared" si="2"/>
        <v>2023.5</v>
      </c>
      <c r="D101" s="87">
        <v>0.16600000000000001</v>
      </c>
      <c r="E101" s="88">
        <v>430.73599999999999</v>
      </c>
      <c r="F101" s="88">
        <v>138.852</v>
      </c>
      <c r="G101" s="88">
        <v>-26.373999999999999</v>
      </c>
      <c r="H101" s="88">
        <v>88.471000000000004</v>
      </c>
      <c r="I101" s="88">
        <v>114.845</v>
      </c>
      <c r="J101" s="88">
        <v>26.12</v>
      </c>
      <c r="K101" s="88">
        <v>-24.344000000000001</v>
      </c>
      <c r="L101" s="89">
        <v>2.0299999999999998</v>
      </c>
      <c r="M101" s="88">
        <v>457.11</v>
      </c>
      <c r="N101" s="88">
        <v>24.007000000000001</v>
      </c>
      <c r="O101" s="88">
        <v>27.486000000000001</v>
      </c>
    </row>
    <row r="102" spans="1:15" ht="14.25" x14ac:dyDescent="0.2">
      <c r="A102" s="86">
        <v>2023</v>
      </c>
      <c r="B102" s="86">
        <v>8</v>
      </c>
      <c r="C102" s="121">
        <f t="shared" si="2"/>
        <v>2023.5833333333333</v>
      </c>
      <c r="D102" s="87">
        <v>0.17599999999999999</v>
      </c>
      <c r="E102" s="88">
        <v>429.50099999999998</v>
      </c>
      <c r="F102" s="88">
        <v>156.03200000000001</v>
      </c>
      <c r="G102" s="88">
        <v>-28.423999999999999</v>
      </c>
      <c r="H102" s="88">
        <v>99.415000000000006</v>
      </c>
      <c r="I102" s="88">
        <v>127.839</v>
      </c>
      <c r="J102" s="88">
        <v>26.398</v>
      </c>
      <c r="K102" s="88">
        <v>-27.350999999999999</v>
      </c>
      <c r="L102" s="89">
        <v>1.0740000000000001</v>
      </c>
      <c r="M102" s="88">
        <v>457.92500000000001</v>
      </c>
      <c r="N102" s="88">
        <v>28.193999999999999</v>
      </c>
      <c r="O102" s="88">
        <v>27.591000000000001</v>
      </c>
    </row>
    <row r="103" spans="1:15" ht="14.25" x14ac:dyDescent="0.2">
      <c r="A103" s="86">
        <v>2023</v>
      </c>
      <c r="B103" s="86">
        <v>9</v>
      </c>
      <c r="C103" s="121">
        <f t="shared" si="2"/>
        <v>2023.6666666666667</v>
      </c>
      <c r="D103" s="87">
        <v>0.186</v>
      </c>
      <c r="E103" s="88">
        <v>429.65499999999997</v>
      </c>
      <c r="F103" s="88">
        <v>153.29599999999999</v>
      </c>
      <c r="G103" s="88">
        <v>-28.925999999999998</v>
      </c>
      <c r="H103" s="88">
        <v>95.87</v>
      </c>
      <c r="I103" s="88">
        <v>124.79600000000001</v>
      </c>
      <c r="J103" s="88">
        <v>26.532</v>
      </c>
      <c r="K103" s="88">
        <v>-28.03</v>
      </c>
      <c r="L103" s="89">
        <v>0.89500000000000002</v>
      </c>
      <c r="M103" s="88">
        <v>458.58100000000002</v>
      </c>
      <c r="N103" s="88">
        <v>28.501000000000001</v>
      </c>
      <c r="O103" s="88">
        <v>27.972999999999999</v>
      </c>
    </row>
    <row r="104" spans="1:15" ht="14.25" x14ac:dyDescent="0.2">
      <c r="A104" s="86">
        <v>2023</v>
      </c>
      <c r="B104" s="86">
        <v>10</v>
      </c>
      <c r="C104" s="121">
        <f t="shared" si="2"/>
        <v>2023.75</v>
      </c>
      <c r="D104" s="87">
        <v>0.19600000000000001</v>
      </c>
      <c r="E104" s="88">
        <v>423.76</v>
      </c>
      <c r="F104" s="88">
        <v>160.24299999999999</v>
      </c>
      <c r="G104" s="88">
        <v>-32.994999999999997</v>
      </c>
      <c r="H104" s="88">
        <v>96.77</v>
      </c>
      <c r="I104" s="88">
        <v>129.76400000000001</v>
      </c>
      <c r="J104" s="88">
        <v>26.346</v>
      </c>
      <c r="K104" s="88">
        <v>-32.838999999999999</v>
      </c>
      <c r="L104" s="89">
        <v>0.156</v>
      </c>
      <c r="M104" s="88">
        <v>456.75599999999997</v>
      </c>
      <c r="N104" s="88">
        <v>30.478999999999999</v>
      </c>
      <c r="O104" s="88">
        <v>27.962</v>
      </c>
    </row>
    <row r="105" spans="1:15" ht="14.25" x14ac:dyDescent="0.2">
      <c r="A105" s="86">
        <v>2023</v>
      </c>
      <c r="B105" s="86">
        <v>11</v>
      </c>
      <c r="C105" s="121">
        <f t="shared" si="2"/>
        <v>2023.8333333333333</v>
      </c>
      <c r="D105" s="87">
        <v>0.20399999999999999</v>
      </c>
      <c r="E105" s="88">
        <v>428.315</v>
      </c>
      <c r="F105" s="88">
        <v>130.267</v>
      </c>
      <c r="G105" s="88">
        <v>-25.617000000000001</v>
      </c>
      <c r="H105" s="88">
        <v>78.897000000000006</v>
      </c>
      <c r="I105" s="88">
        <v>104.514</v>
      </c>
      <c r="J105" s="88">
        <v>25.867999999999999</v>
      </c>
      <c r="K105" s="88">
        <v>-25.271999999999998</v>
      </c>
      <c r="L105" s="89">
        <v>0.34499999999999997</v>
      </c>
      <c r="M105" s="88">
        <v>453.93200000000002</v>
      </c>
      <c r="N105" s="88">
        <v>25.753</v>
      </c>
      <c r="O105" s="88">
        <v>27.617999999999999</v>
      </c>
    </row>
    <row r="106" spans="1:15" ht="14.25" x14ac:dyDescent="0.2">
      <c r="A106" s="86">
        <v>2023</v>
      </c>
      <c r="B106" s="86">
        <v>12</v>
      </c>
      <c r="C106" s="121">
        <f t="shared" si="2"/>
        <v>2023.9166666666667</v>
      </c>
      <c r="D106" s="87">
        <v>0.22700000000000001</v>
      </c>
      <c r="E106" s="88">
        <v>415.58699999999999</v>
      </c>
      <c r="F106" s="88">
        <v>170.07599999999999</v>
      </c>
      <c r="G106" s="88">
        <v>-41.738999999999997</v>
      </c>
      <c r="H106" s="88">
        <v>92.793999999999997</v>
      </c>
      <c r="I106" s="88">
        <v>134.53299999999999</v>
      </c>
      <c r="J106" s="88">
        <v>26.681999999999999</v>
      </c>
      <c r="K106" s="88">
        <v>-43.109000000000002</v>
      </c>
      <c r="L106" s="89">
        <v>-1.37</v>
      </c>
      <c r="M106" s="88">
        <v>457.32499999999999</v>
      </c>
      <c r="N106" s="88">
        <v>35.542999999999999</v>
      </c>
      <c r="O106" s="88">
        <v>28.155000000000001</v>
      </c>
    </row>
    <row r="107" spans="1:15" ht="14.25" x14ac:dyDescent="0.2">
      <c r="A107" s="86">
        <v>2024</v>
      </c>
      <c r="B107" s="86">
        <v>1</v>
      </c>
      <c r="C107" s="121">
        <f t="shared" ref="C107:C118" si="3">A107+(B107-1)/12</f>
        <v>2024</v>
      </c>
      <c r="D107" s="87">
        <v>0.23200000000000001</v>
      </c>
      <c r="E107" s="88">
        <v>406.65</v>
      </c>
      <c r="F107" s="88">
        <v>178.69200000000001</v>
      </c>
      <c r="G107" s="88">
        <v>-50.491999999999997</v>
      </c>
      <c r="H107" s="88">
        <v>90.289000000000001</v>
      </c>
      <c r="I107" s="88">
        <v>140.78100000000001</v>
      </c>
      <c r="J107" s="88">
        <v>26.515999999999998</v>
      </c>
      <c r="K107" s="88">
        <v>-51.027999999999999</v>
      </c>
      <c r="L107" s="89">
        <v>-0.53600000000000003</v>
      </c>
      <c r="M107" s="88">
        <v>457.14299999999997</v>
      </c>
      <c r="N107" s="88">
        <v>37.909999999999997</v>
      </c>
      <c r="O107" s="88">
        <v>27.940999999999999</v>
      </c>
    </row>
    <row r="108" spans="1:15" ht="14.25" x14ac:dyDescent="0.2">
      <c r="A108" s="86">
        <v>2024</v>
      </c>
      <c r="B108" s="86">
        <v>2</v>
      </c>
      <c r="C108" s="121">
        <f t="shared" si="3"/>
        <v>2024.0833333333333</v>
      </c>
      <c r="D108" s="87">
        <v>0.17100000000000001</v>
      </c>
      <c r="E108" s="88">
        <v>410.601</v>
      </c>
      <c r="F108" s="88">
        <v>203.44499999999999</v>
      </c>
      <c r="G108" s="88">
        <v>-52.322000000000003</v>
      </c>
      <c r="H108" s="88">
        <v>116.928</v>
      </c>
      <c r="I108" s="88">
        <v>169.24799999999999</v>
      </c>
      <c r="J108" s="88">
        <v>26.105</v>
      </c>
      <c r="K108" s="88">
        <v>-44.601999999999997</v>
      </c>
      <c r="L108" s="89">
        <v>7.7210000000000001</v>
      </c>
      <c r="M108" s="88">
        <v>462.92399999999998</v>
      </c>
      <c r="N108" s="88">
        <v>34.194000000000003</v>
      </c>
      <c r="O108" s="88">
        <v>27.82</v>
      </c>
    </row>
    <row r="109" spans="1:15" ht="14.25" x14ac:dyDescent="0.2">
      <c r="A109" s="86">
        <v>2024</v>
      </c>
      <c r="B109" s="86">
        <v>3</v>
      </c>
      <c r="C109" s="121">
        <f t="shared" si="3"/>
        <v>2024.1666666666667</v>
      </c>
      <c r="D109" s="87">
        <v>0.17399999999999999</v>
      </c>
      <c r="E109" s="88">
        <v>410.67399999999998</v>
      </c>
      <c r="F109" s="88">
        <v>206.76400000000001</v>
      </c>
      <c r="G109" s="88">
        <v>-54.566000000000003</v>
      </c>
      <c r="H109" s="88">
        <v>115.937</v>
      </c>
      <c r="I109" s="88">
        <v>170.50200000000001</v>
      </c>
      <c r="J109" s="88">
        <v>26.675000000000001</v>
      </c>
      <c r="K109" s="88">
        <v>-47.999000000000002</v>
      </c>
      <c r="L109" s="89">
        <v>6.5670000000000002</v>
      </c>
      <c r="M109" s="88">
        <v>465.23899999999998</v>
      </c>
      <c r="N109" s="88">
        <v>36.262</v>
      </c>
      <c r="O109" s="88">
        <v>28.228000000000002</v>
      </c>
    </row>
    <row r="110" spans="1:15" ht="14.25" x14ac:dyDescent="0.2">
      <c r="A110" s="86">
        <v>2024</v>
      </c>
      <c r="B110" s="86">
        <v>4</v>
      </c>
      <c r="C110" s="121">
        <f t="shared" si="3"/>
        <v>2024.25</v>
      </c>
      <c r="D110" s="87"/>
      <c r="E110" s="88"/>
      <c r="F110" s="88"/>
      <c r="G110" s="88"/>
      <c r="H110" s="88"/>
      <c r="I110" s="88"/>
      <c r="J110" s="88"/>
      <c r="K110" s="88"/>
      <c r="L110" s="89"/>
      <c r="M110" s="88"/>
      <c r="N110" s="88"/>
      <c r="O110" s="88"/>
    </row>
    <row r="111" spans="1:15" ht="14.25" x14ac:dyDescent="0.2">
      <c r="A111" s="86">
        <v>2024</v>
      </c>
      <c r="B111" s="86">
        <v>5</v>
      </c>
      <c r="C111" s="121">
        <f t="shared" si="3"/>
        <v>2024.3333333333333</v>
      </c>
      <c r="D111" s="87"/>
      <c r="E111" s="88"/>
      <c r="F111" s="88"/>
      <c r="G111" s="88"/>
      <c r="H111" s="88"/>
      <c r="I111" s="88"/>
      <c r="J111" s="88"/>
      <c r="K111" s="88"/>
      <c r="L111" s="89"/>
      <c r="M111" s="88"/>
      <c r="N111" s="88"/>
      <c r="O111" s="88"/>
    </row>
    <row r="112" spans="1:15" ht="14.25" x14ac:dyDescent="0.2">
      <c r="A112" s="86">
        <v>2024</v>
      </c>
      <c r="B112" s="86">
        <v>6</v>
      </c>
      <c r="C112" s="121">
        <f t="shared" si="3"/>
        <v>2024.4166666666667</v>
      </c>
      <c r="D112" s="87"/>
      <c r="E112" s="88"/>
      <c r="F112" s="88"/>
      <c r="G112" s="88"/>
      <c r="H112" s="88"/>
      <c r="I112" s="88"/>
      <c r="J112" s="88"/>
      <c r="K112" s="88"/>
      <c r="L112" s="89"/>
      <c r="M112" s="88"/>
      <c r="N112" s="88"/>
      <c r="O112" s="88"/>
    </row>
    <row r="113" spans="1:15" ht="14.25" x14ac:dyDescent="0.2">
      <c r="A113" s="86">
        <v>2024</v>
      </c>
      <c r="B113" s="86">
        <v>7</v>
      </c>
      <c r="C113" s="121">
        <f t="shared" si="3"/>
        <v>2024.5</v>
      </c>
      <c r="D113" s="87"/>
      <c r="E113" s="88"/>
      <c r="F113" s="88"/>
      <c r="G113" s="88"/>
      <c r="H113" s="88"/>
      <c r="I113" s="88"/>
      <c r="J113" s="88"/>
      <c r="K113" s="88"/>
      <c r="L113" s="89"/>
      <c r="M113" s="88"/>
      <c r="N113" s="88"/>
      <c r="O113" s="88"/>
    </row>
    <row r="114" spans="1:15" ht="14.25" x14ac:dyDescent="0.2">
      <c r="A114" s="86">
        <v>2024</v>
      </c>
      <c r="B114" s="86">
        <v>8</v>
      </c>
      <c r="C114" s="121">
        <f t="shared" si="3"/>
        <v>2024.5833333333333</v>
      </c>
      <c r="D114" s="87"/>
      <c r="E114" s="88"/>
      <c r="F114" s="88"/>
      <c r="G114" s="88"/>
      <c r="H114" s="88"/>
      <c r="I114" s="88"/>
      <c r="J114" s="88"/>
      <c r="K114" s="88"/>
      <c r="L114" s="89"/>
      <c r="M114" s="88"/>
      <c r="N114" s="88"/>
      <c r="O114" s="88"/>
    </row>
    <row r="115" spans="1:15" ht="14.25" x14ac:dyDescent="0.2">
      <c r="A115" s="86">
        <v>2024</v>
      </c>
      <c r="B115" s="86">
        <v>9</v>
      </c>
      <c r="C115" s="121">
        <f t="shared" si="3"/>
        <v>2024.6666666666667</v>
      </c>
      <c r="D115" s="87"/>
      <c r="E115" s="88"/>
      <c r="F115" s="88"/>
      <c r="G115" s="88"/>
      <c r="H115" s="88"/>
      <c r="I115" s="88"/>
      <c r="J115" s="88"/>
      <c r="K115" s="88"/>
      <c r="L115" s="89"/>
      <c r="M115" s="88"/>
      <c r="N115" s="88"/>
      <c r="O115" s="88"/>
    </row>
    <row r="116" spans="1:15" ht="14.25" x14ac:dyDescent="0.2">
      <c r="A116" s="86">
        <v>2024</v>
      </c>
      <c r="B116" s="86">
        <v>10</v>
      </c>
      <c r="C116" s="121">
        <f t="shared" si="3"/>
        <v>2024.75</v>
      </c>
      <c r="D116" s="87"/>
      <c r="E116" s="88"/>
      <c r="F116" s="88"/>
      <c r="G116" s="88"/>
      <c r="H116" s="88"/>
      <c r="I116" s="88"/>
      <c r="J116" s="88"/>
      <c r="K116" s="88"/>
      <c r="L116" s="89"/>
      <c r="M116" s="88"/>
      <c r="N116" s="88"/>
      <c r="O116" s="88"/>
    </row>
    <row r="117" spans="1:15" ht="14.25" x14ac:dyDescent="0.2">
      <c r="A117" s="86">
        <v>2024</v>
      </c>
      <c r="B117" s="86">
        <v>11</v>
      </c>
      <c r="C117" s="121">
        <f t="shared" si="3"/>
        <v>2024.8333333333333</v>
      </c>
      <c r="D117" s="87"/>
      <c r="E117" s="88"/>
      <c r="F117" s="88"/>
      <c r="G117" s="88"/>
      <c r="H117" s="88"/>
      <c r="I117" s="88"/>
      <c r="J117" s="88"/>
      <c r="K117" s="88"/>
      <c r="L117" s="89"/>
      <c r="M117" s="88"/>
      <c r="N117" s="88"/>
      <c r="O117" s="88"/>
    </row>
    <row r="118" spans="1:15" ht="14.25" x14ac:dyDescent="0.2">
      <c r="A118" s="86">
        <v>2024</v>
      </c>
      <c r="B118" s="86">
        <v>12</v>
      </c>
      <c r="C118" s="121">
        <f t="shared" si="3"/>
        <v>2024.9166666666667</v>
      </c>
      <c r="D118" s="87"/>
      <c r="E118" s="88"/>
      <c r="F118" s="88"/>
      <c r="G118" s="88"/>
      <c r="H118" s="88"/>
      <c r="I118" s="88"/>
      <c r="J118" s="88"/>
      <c r="K118" s="88"/>
      <c r="L118" s="89"/>
      <c r="M118" s="88"/>
      <c r="N118" s="88"/>
      <c r="O118" s="88"/>
    </row>
    <row r="119" spans="1:15" ht="14.25" x14ac:dyDescent="0.2">
      <c r="G119" s="88"/>
      <c r="H119" s="88"/>
      <c r="I119" s="88"/>
      <c r="J119" s="88"/>
      <c r="K119" s="88"/>
      <c r="L119" s="89"/>
      <c r="M119" s="88"/>
      <c r="N119" s="88"/>
      <c r="O119" s="88"/>
    </row>
    <row r="120" spans="1:15" ht="14.25" x14ac:dyDescent="0.2">
      <c r="L120" s="89"/>
    </row>
    <row r="121" spans="1:15" ht="14.25" x14ac:dyDescent="0.2">
      <c r="L121" s="89"/>
    </row>
  </sheetData>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17" zoomScaleNormal="100" workbookViewId="0">
      <selection activeCell="A45" sqref="A45"/>
    </sheetView>
  </sheetViews>
  <sheetFormatPr defaultRowHeight="12.75" x14ac:dyDescent="0.2"/>
  <cols>
    <col min="1" max="1" width="177.5703125" style="30" customWidth="1"/>
    <col min="2" max="3" width="9.140625" style="30"/>
    <col min="4" max="4" width="19.5703125" style="30" customWidth="1"/>
    <col min="5" max="9" width="9.140625" style="30"/>
    <col min="10" max="10" width="18.28515625" style="30" customWidth="1"/>
    <col min="11" max="16384" width="9.140625" style="30"/>
  </cols>
  <sheetData>
    <row r="1" spans="1:10" ht="102" x14ac:dyDescent="0.2">
      <c r="A1" s="35" t="s">
        <v>56</v>
      </c>
    </row>
    <row r="2" spans="1:10" ht="51" x14ac:dyDescent="0.2">
      <c r="A2" s="35" t="s">
        <v>57</v>
      </c>
      <c r="D2" s="43"/>
      <c r="E2" s="43"/>
    </row>
    <row r="3" spans="1:10" ht="25.5" x14ac:dyDescent="0.2">
      <c r="A3" s="35" t="s">
        <v>58</v>
      </c>
      <c r="D3" s="44"/>
      <c r="I3" s="44"/>
      <c r="J3" s="45"/>
    </row>
    <row r="5" spans="1:10" ht="30" x14ac:dyDescent="0.25">
      <c r="A5" s="46" t="s">
        <v>59</v>
      </c>
    </row>
    <row r="7" spans="1:10" x14ac:dyDescent="0.2">
      <c r="A7" s="47" t="s">
        <v>60</v>
      </c>
    </row>
    <row r="8" spans="1:10" ht="25.5" x14ac:dyDescent="0.2">
      <c r="A8" s="35" t="s">
        <v>61</v>
      </c>
    </row>
    <row r="9" spans="1:10" x14ac:dyDescent="0.2">
      <c r="A9" s="35"/>
    </row>
    <row r="10" spans="1:10" x14ac:dyDescent="0.2">
      <c r="A10" s="35" t="s">
        <v>62</v>
      </c>
      <c r="I10" s="48"/>
    </row>
    <row r="11" spans="1:10" x14ac:dyDescent="0.2">
      <c r="A11" s="35"/>
    </row>
    <row r="12" spans="1:10" ht="51" x14ac:dyDescent="0.2">
      <c r="A12" s="35" t="s">
        <v>63</v>
      </c>
      <c r="C12" s="48"/>
      <c r="I12" s="49"/>
    </row>
    <row r="13" spans="1:10" x14ac:dyDescent="0.2">
      <c r="A13" s="35"/>
    </row>
    <row r="14" spans="1:10" x14ac:dyDescent="0.2">
      <c r="A14" s="35" t="s">
        <v>64</v>
      </c>
    </row>
    <row r="15" spans="1:10" x14ac:dyDescent="0.2">
      <c r="A15" s="34"/>
    </row>
    <row r="16" spans="1:10" x14ac:dyDescent="0.2">
      <c r="A16" s="32" t="s">
        <v>65</v>
      </c>
    </row>
    <row r="17" spans="1:4" x14ac:dyDescent="0.2">
      <c r="A17" s="32" t="s">
        <v>66</v>
      </c>
    </row>
    <row r="18" spans="1:4" x14ac:dyDescent="0.2">
      <c r="A18" s="32" t="s">
        <v>67</v>
      </c>
      <c r="C18" s="48"/>
    </row>
    <row r="19" spans="1:4" x14ac:dyDescent="0.2">
      <c r="A19" s="32" t="s">
        <v>68</v>
      </c>
    </row>
    <row r="20" spans="1:4" x14ac:dyDescent="0.2">
      <c r="A20" s="32" t="s">
        <v>69</v>
      </c>
    </row>
    <row r="21" spans="1:4" x14ac:dyDescent="0.2">
      <c r="A21" s="33"/>
    </row>
    <row r="22" spans="1:4" x14ac:dyDescent="0.2">
      <c r="A22" s="50" t="s">
        <v>70</v>
      </c>
    </row>
    <row r="23" spans="1:4" ht="25.5" x14ac:dyDescent="0.2">
      <c r="A23" s="51" t="s">
        <v>71</v>
      </c>
      <c r="D23" s="52"/>
    </row>
    <row r="24" spans="1:4" x14ac:dyDescent="0.2">
      <c r="A24" s="35"/>
    </row>
    <row r="25" spans="1:4" x14ac:dyDescent="0.2">
      <c r="A25" s="51" t="s">
        <v>72</v>
      </c>
    </row>
    <row r="26" spans="1:4" ht="25.5" x14ac:dyDescent="0.2">
      <c r="A26" s="32" t="s">
        <v>73</v>
      </c>
    </row>
    <row r="27" spans="1:4" x14ac:dyDescent="0.2">
      <c r="A27" s="32" t="s">
        <v>74</v>
      </c>
    </row>
    <row r="28" spans="1:4" x14ac:dyDescent="0.2">
      <c r="A28" s="32" t="s">
        <v>75</v>
      </c>
    </row>
    <row r="29" spans="1:4" x14ac:dyDescent="0.2">
      <c r="A29" s="35"/>
    </row>
    <row r="30" spans="1:4" x14ac:dyDescent="0.2">
      <c r="A30" s="51" t="s">
        <v>76</v>
      </c>
    </row>
    <row r="31" spans="1:4" x14ac:dyDescent="0.2">
      <c r="A31" s="35"/>
    </row>
    <row r="32" spans="1:4" x14ac:dyDescent="0.2">
      <c r="A32" s="53" t="s">
        <v>77</v>
      </c>
    </row>
    <row r="33" spans="1:4" ht="38.25" x14ac:dyDescent="0.2">
      <c r="A33" s="51" t="s">
        <v>78</v>
      </c>
    </row>
    <row r="34" spans="1:4" x14ac:dyDescent="0.2">
      <c r="A34" s="35"/>
    </row>
    <row r="35" spans="1:4" x14ac:dyDescent="0.2">
      <c r="A35" s="51" t="s">
        <v>79</v>
      </c>
    </row>
    <row r="36" spans="1:4" x14ac:dyDescent="0.2">
      <c r="A36" s="35"/>
      <c r="D36" s="52"/>
    </row>
    <row r="37" spans="1:4" x14ac:dyDescent="0.2">
      <c r="A37" s="54" t="s">
        <v>80</v>
      </c>
    </row>
    <row r="38" spans="1:4" ht="89.25" x14ac:dyDescent="0.2">
      <c r="A38" s="51" t="s">
        <v>84</v>
      </c>
    </row>
    <row r="39" spans="1:4" x14ac:dyDescent="0.2">
      <c r="A39" s="35"/>
    </row>
    <row r="40" spans="1:4" x14ac:dyDescent="0.2">
      <c r="A40" s="51" t="s">
        <v>81</v>
      </c>
    </row>
    <row r="41" spans="1:4" x14ac:dyDescent="0.2">
      <c r="A41" s="35"/>
    </row>
    <row r="42" spans="1:4" x14ac:dyDescent="0.2">
      <c r="A42" s="54" t="s">
        <v>82</v>
      </c>
    </row>
    <row r="43" spans="1:4" x14ac:dyDescent="0.2">
      <c r="A43" s="51" t="s">
        <v>83</v>
      </c>
    </row>
    <row r="44" spans="1:4" x14ac:dyDescent="0.2">
      <c r="A44" s="33"/>
    </row>
    <row r="45" spans="1:4" ht="25.5" x14ac:dyDescent="0.2">
      <c r="A45" s="35" t="s">
        <v>201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97"/>
  <sheetViews>
    <sheetView zoomScale="75" zoomScaleNormal="75" workbookViewId="0">
      <pane ySplit="1" topLeftCell="A34" activePane="bottomLeft" state="frozen"/>
      <selection pane="bottomLeft" activeCell="J158" sqref="J158"/>
    </sheetView>
  </sheetViews>
  <sheetFormatPr defaultRowHeight="12.75" x14ac:dyDescent="0.2"/>
  <cols>
    <col min="1" max="1" width="6.28515625" style="27" customWidth="1"/>
    <col min="2" max="2" width="9.140625" style="28"/>
    <col min="3" max="3" width="8.7109375" style="1" bestFit="1" customWidth="1"/>
    <col min="4" max="5" width="10.28515625" style="1" bestFit="1" customWidth="1"/>
    <col min="6" max="6" width="9.42578125" style="1" bestFit="1" customWidth="1"/>
    <col min="7" max="7" width="10.5703125" style="1" bestFit="1" customWidth="1"/>
    <col min="8" max="8" width="7.5703125" style="76" bestFit="1" customWidth="1"/>
    <col min="9" max="9" width="10.28515625" bestFit="1" customWidth="1"/>
    <col min="10" max="10" width="10" bestFit="1" customWidth="1"/>
    <col min="11" max="11" width="15" customWidth="1"/>
    <col min="12" max="12" width="8.5703125" customWidth="1"/>
  </cols>
  <sheetData>
    <row r="1" spans="1:11" ht="15" x14ac:dyDescent="0.25">
      <c r="A1" s="2" t="s">
        <v>43</v>
      </c>
      <c r="B1" s="61" t="s">
        <v>110</v>
      </c>
      <c r="C1" s="61" t="s">
        <v>125</v>
      </c>
      <c r="D1" s="61" t="s">
        <v>126</v>
      </c>
      <c r="E1" s="61" t="s">
        <v>127</v>
      </c>
      <c r="F1" s="61" t="s">
        <v>161</v>
      </c>
      <c r="G1" s="61" t="s">
        <v>128</v>
      </c>
      <c r="H1" s="61" t="s">
        <v>129</v>
      </c>
      <c r="I1" s="61" t="s">
        <v>146</v>
      </c>
      <c r="J1" s="61" t="s">
        <v>132</v>
      </c>
      <c r="K1" s="61" t="s">
        <v>133</v>
      </c>
    </row>
    <row r="2" spans="1:11" x14ac:dyDescent="0.2">
      <c r="A2" s="27">
        <v>0</v>
      </c>
      <c r="B2" s="81">
        <v>-0.94</v>
      </c>
      <c r="C2" s="16">
        <v>414.59960000000001</v>
      </c>
      <c r="D2" s="16">
        <v>-0.80940000000000001</v>
      </c>
      <c r="E2" s="16">
        <v>-23.898599999999998</v>
      </c>
      <c r="F2" s="16">
        <v>-1.4592000000000001</v>
      </c>
      <c r="G2" s="16">
        <v>-25.357800000000001</v>
      </c>
      <c r="H2" s="82">
        <v>23.297799999999999</v>
      </c>
      <c r="I2" s="16">
        <v>0.64980000000000004</v>
      </c>
      <c r="J2" s="16">
        <v>438.49639999999999</v>
      </c>
      <c r="K2" s="16">
        <v>25.728200000000001</v>
      </c>
    </row>
    <row r="3" spans="1:11" x14ac:dyDescent="0.2">
      <c r="A3" s="27">
        <v>15</v>
      </c>
      <c r="B3" s="81">
        <v>38.446399999999997</v>
      </c>
      <c r="C3" s="16">
        <v>414.4717</v>
      </c>
      <c r="D3" s="16">
        <v>-0.79100000000000004</v>
      </c>
      <c r="E3" s="16">
        <v>-23.871300000000002</v>
      </c>
      <c r="F3" s="16">
        <v>-1.4251</v>
      </c>
      <c r="G3" s="16">
        <v>-25.296399999999998</v>
      </c>
      <c r="H3" s="82">
        <v>23.271799999999999</v>
      </c>
      <c r="I3" s="16">
        <v>0.6341</v>
      </c>
      <c r="J3" s="16">
        <v>438.34570000000002</v>
      </c>
      <c r="K3" s="16">
        <v>25.685700000000001</v>
      </c>
    </row>
    <row r="4" spans="1:11" x14ac:dyDescent="0.2">
      <c r="A4" s="27">
        <v>30</v>
      </c>
      <c r="B4" s="81">
        <v>40.817599999999999</v>
      </c>
      <c r="C4" s="16">
        <v>415.79090000000002</v>
      </c>
      <c r="D4" s="16">
        <v>-0.72709999999999997</v>
      </c>
      <c r="E4" s="16">
        <v>-22.524899999999999</v>
      </c>
      <c r="F4" s="16">
        <v>-1.3523000000000001</v>
      </c>
      <c r="G4" s="16">
        <v>-23.876999999999999</v>
      </c>
      <c r="H4" s="82">
        <v>23.263400000000001</v>
      </c>
      <c r="I4" s="16">
        <v>0.62519999999999998</v>
      </c>
      <c r="J4" s="16">
        <v>438.31560000000002</v>
      </c>
      <c r="K4" s="16">
        <v>25.642800000000001</v>
      </c>
    </row>
    <row r="5" spans="1:11" x14ac:dyDescent="0.2">
      <c r="A5" s="27">
        <v>45</v>
      </c>
      <c r="B5" s="81">
        <v>-0.84709999999999996</v>
      </c>
      <c r="C5" s="16">
        <v>415.85649999999998</v>
      </c>
      <c r="D5" s="16">
        <v>-0.78010000000000002</v>
      </c>
      <c r="E5" s="16">
        <v>-22.357299999999999</v>
      </c>
      <c r="F5" s="16">
        <v>-1.3815</v>
      </c>
      <c r="G5" s="16">
        <v>-23.739100000000001</v>
      </c>
      <c r="H5" s="82">
        <v>23.251300000000001</v>
      </c>
      <c r="I5" s="16">
        <v>0.60129999999999995</v>
      </c>
      <c r="J5" s="16">
        <v>438.21089999999998</v>
      </c>
      <c r="K5" s="16">
        <v>25.603899999999999</v>
      </c>
    </row>
    <row r="6" spans="1:11" x14ac:dyDescent="0.2">
      <c r="A6" s="27">
        <v>100</v>
      </c>
      <c r="B6" s="81">
        <v>119.06319999999999</v>
      </c>
      <c r="C6" s="16">
        <v>414.24059999999997</v>
      </c>
      <c r="D6" s="16">
        <v>-0.82979999999999998</v>
      </c>
      <c r="E6" s="16">
        <v>-23.680499999999999</v>
      </c>
      <c r="F6" s="16">
        <v>-1.4656</v>
      </c>
      <c r="G6" s="16">
        <v>-25.146100000000001</v>
      </c>
      <c r="H6" s="82">
        <v>23.209599999999998</v>
      </c>
      <c r="I6" s="16">
        <v>0.63570000000000004</v>
      </c>
      <c r="J6" s="16">
        <v>437.9239</v>
      </c>
      <c r="K6" s="16">
        <v>25.565799999999999</v>
      </c>
    </row>
    <row r="7" spans="1:11" x14ac:dyDescent="0.2">
      <c r="A7" s="27">
        <v>115</v>
      </c>
      <c r="B7" s="81">
        <v>79.894800000000004</v>
      </c>
      <c r="C7" s="16">
        <v>414.6087</v>
      </c>
      <c r="D7" s="16">
        <v>-0.79769999999999996</v>
      </c>
      <c r="E7" s="16">
        <v>-23.1494</v>
      </c>
      <c r="F7" s="16">
        <v>-1.4356</v>
      </c>
      <c r="G7" s="16">
        <v>-24.584800000000001</v>
      </c>
      <c r="H7" s="82">
        <v>23.1768</v>
      </c>
      <c r="I7" s="16">
        <v>0.63790000000000002</v>
      </c>
      <c r="J7" s="16">
        <v>437.7543</v>
      </c>
      <c r="K7" s="16">
        <v>25.527899999999999</v>
      </c>
    </row>
    <row r="8" spans="1:11" x14ac:dyDescent="0.2">
      <c r="A8" s="27">
        <v>130</v>
      </c>
      <c r="B8" s="81">
        <v>-41.734499999999997</v>
      </c>
      <c r="C8" s="16">
        <v>414.33330000000001</v>
      </c>
      <c r="D8" s="16">
        <v>-0.79020000000000001</v>
      </c>
      <c r="E8" s="16">
        <v>-23.258800000000001</v>
      </c>
      <c r="F8" s="16">
        <v>-1.4323999999999999</v>
      </c>
      <c r="G8" s="16">
        <v>-24.690899999999999</v>
      </c>
      <c r="H8" s="82">
        <v>23.148199999999999</v>
      </c>
      <c r="I8" s="16">
        <v>0.64219999999999999</v>
      </c>
      <c r="J8" s="16">
        <v>437.59350000000001</v>
      </c>
      <c r="K8" s="16">
        <v>25.491299999999999</v>
      </c>
    </row>
    <row r="9" spans="1:11" x14ac:dyDescent="0.2">
      <c r="A9" s="27">
        <v>145</v>
      </c>
      <c r="B9" s="81">
        <v>38.145400000000002</v>
      </c>
      <c r="C9" s="16">
        <v>413.58120000000002</v>
      </c>
      <c r="D9" s="16">
        <v>-0.78979999999999995</v>
      </c>
      <c r="E9" s="16">
        <v>-23.8628</v>
      </c>
      <c r="F9" s="16">
        <v>-1.4756</v>
      </c>
      <c r="G9" s="16">
        <v>-25.3384</v>
      </c>
      <c r="H9" s="82">
        <v>23.122699999999998</v>
      </c>
      <c r="I9" s="16">
        <v>0.68579999999999997</v>
      </c>
      <c r="J9" s="16">
        <v>437.44600000000003</v>
      </c>
      <c r="K9" s="16">
        <v>25.455300000000001</v>
      </c>
    </row>
    <row r="10" spans="1:11" x14ac:dyDescent="0.2">
      <c r="A10" s="27">
        <v>200</v>
      </c>
      <c r="B10" s="81">
        <v>28.290099999999999</v>
      </c>
      <c r="C10" s="16">
        <v>414.53410000000002</v>
      </c>
      <c r="D10" s="16">
        <v>-0.77859999999999996</v>
      </c>
      <c r="E10" s="16">
        <v>-22.8201</v>
      </c>
      <c r="F10" s="16">
        <v>-1.4181999999999999</v>
      </c>
      <c r="G10" s="16">
        <v>-24.238199999999999</v>
      </c>
      <c r="H10" s="82">
        <v>23.106400000000001</v>
      </c>
      <c r="I10" s="16">
        <v>0.63959999999999995</v>
      </c>
      <c r="J10" s="16">
        <v>437.35399999999998</v>
      </c>
      <c r="K10" s="16">
        <v>25.4208</v>
      </c>
    </row>
    <row r="11" spans="1:11" x14ac:dyDescent="0.2">
      <c r="A11" s="27">
        <v>215</v>
      </c>
      <c r="B11" s="81">
        <v>-91.802300000000002</v>
      </c>
      <c r="C11" s="16">
        <v>414.44709999999998</v>
      </c>
      <c r="D11" s="16">
        <v>-0.76239999999999997</v>
      </c>
      <c r="E11" s="16">
        <v>-22.787299999999998</v>
      </c>
      <c r="F11" s="16">
        <v>-1.3766</v>
      </c>
      <c r="G11" s="16">
        <v>-24.163599999999999</v>
      </c>
      <c r="H11" s="82">
        <v>23.092199999999998</v>
      </c>
      <c r="I11" s="16">
        <v>0.61409999999999998</v>
      </c>
      <c r="J11" s="16">
        <v>437.23079999999999</v>
      </c>
      <c r="K11" s="16">
        <v>25.3872</v>
      </c>
    </row>
    <row r="12" spans="1:11" x14ac:dyDescent="0.2">
      <c r="A12" s="27">
        <v>230</v>
      </c>
      <c r="B12" s="81">
        <v>-14.6837</v>
      </c>
      <c r="C12" s="16">
        <v>414.82139999999998</v>
      </c>
      <c r="D12" s="16">
        <v>-0.75429999999999997</v>
      </c>
      <c r="E12" s="16">
        <v>-22.295100000000001</v>
      </c>
      <c r="F12" s="16">
        <v>-1.3475999999999999</v>
      </c>
      <c r="G12" s="16">
        <v>-23.642800000000001</v>
      </c>
      <c r="H12" s="82">
        <v>23.072700000000001</v>
      </c>
      <c r="I12" s="16">
        <v>0.59330000000000005</v>
      </c>
      <c r="J12" s="16">
        <v>437.11669999999998</v>
      </c>
      <c r="K12" s="16">
        <v>25.354299999999999</v>
      </c>
    </row>
    <row r="13" spans="1:11" x14ac:dyDescent="0.2">
      <c r="A13" s="27">
        <v>245</v>
      </c>
      <c r="B13" s="81">
        <v>13.129200000000001</v>
      </c>
      <c r="C13" s="16">
        <v>415.30110000000002</v>
      </c>
      <c r="D13" s="16">
        <v>-0.74870000000000003</v>
      </c>
      <c r="E13" s="16">
        <v>-21.681799999999999</v>
      </c>
      <c r="F13" s="16">
        <v>-1.3504</v>
      </c>
      <c r="G13" s="16">
        <v>-23.0321</v>
      </c>
      <c r="H13" s="82">
        <v>23.053599999999999</v>
      </c>
      <c r="I13" s="16">
        <v>0.60170000000000001</v>
      </c>
      <c r="J13" s="16">
        <v>436.98480000000001</v>
      </c>
      <c r="K13" s="16">
        <v>25.321999999999999</v>
      </c>
    </row>
    <row r="14" spans="1:11" x14ac:dyDescent="0.2">
      <c r="A14" s="27">
        <v>300</v>
      </c>
      <c r="B14" s="81">
        <v>77.972099999999998</v>
      </c>
      <c r="C14" s="16">
        <v>414.70830000000001</v>
      </c>
      <c r="D14" s="16">
        <v>-0.76919999999999999</v>
      </c>
      <c r="E14" s="16">
        <v>-22.084299999999999</v>
      </c>
      <c r="F14" s="16">
        <v>-1.3705000000000001</v>
      </c>
      <c r="G14" s="16">
        <v>-23.454499999999999</v>
      </c>
      <c r="H14" s="82">
        <v>23.020499999999998</v>
      </c>
      <c r="I14" s="16">
        <v>0.60119999999999996</v>
      </c>
      <c r="J14" s="16">
        <v>436.79570000000001</v>
      </c>
      <c r="K14" s="16">
        <v>25.291499999999999</v>
      </c>
    </row>
    <row r="15" spans="1:11" x14ac:dyDescent="0.2">
      <c r="A15" s="27">
        <v>315</v>
      </c>
      <c r="B15" s="81">
        <v>-0.92049999999999998</v>
      </c>
      <c r="C15" s="16">
        <v>413.98439999999999</v>
      </c>
      <c r="D15" s="16">
        <v>-0.77890000000000004</v>
      </c>
      <c r="E15" s="16">
        <v>-22.69</v>
      </c>
      <c r="F15" s="16">
        <v>-1.4084000000000001</v>
      </c>
      <c r="G15" s="16">
        <v>-24.098600000000001</v>
      </c>
      <c r="H15" s="82">
        <v>23.004300000000001</v>
      </c>
      <c r="I15" s="16">
        <v>0.62949999999999995</v>
      </c>
      <c r="J15" s="16">
        <v>436.6728</v>
      </c>
      <c r="K15" s="16">
        <v>25.260899999999999</v>
      </c>
    </row>
    <row r="16" spans="1:11" x14ac:dyDescent="0.2">
      <c r="A16" s="27">
        <v>330</v>
      </c>
      <c r="B16" s="81">
        <v>155.13919999999999</v>
      </c>
      <c r="C16" s="16">
        <v>412.79930000000002</v>
      </c>
      <c r="D16" s="16">
        <v>-0.80049999999999999</v>
      </c>
      <c r="E16" s="16">
        <v>-23.758500000000002</v>
      </c>
      <c r="F16" s="16">
        <v>-1.4360999999999999</v>
      </c>
      <c r="G16" s="16">
        <v>-25.194700000000001</v>
      </c>
      <c r="H16" s="82">
        <v>22.9893</v>
      </c>
      <c r="I16" s="16">
        <v>0.63570000000000004</v>
      </c>
      <c r="J16" s="16">
        <v>436.55650000000003</v>
      </c>
      <c r="K16" s="16">
        <v>25.231400000000001</v>
      </c>
    </row>
    <row r="17" spans="1:11" x14ac:dyDescent="0.2">
      <c r="A17" s="27">
        <v>345</v>
      </c>
      <c r="B17" s="81">
        <v>-75.933599999999998</v>
      </c>
      <c r="C17" s="16">
        <v>412.19709999999998</v>
      </c>
      <c r="D17" s="16">
        <v>-0.83650000000000002</v>
      </c>
      <c r="E17" s="16">
        <v>-24.134399999999999</v>
      </c>
      <c r="F17" s="16">
        <v>-1.4767999999999999</v>
      </c>
      <c r="G17" s="16">
        <v>-25.6113</v>
      </c>
      <c r="H17" s="82">
        <v>22.951599999999999</v>
      </c>
      <c r="I17" s="16">
        <v>0.64029999999999998</v>
      </c>
      <c r="J17" s="16">
        <v>436.32929999999999</v>
      </c>
      <c r="K17" s="16">
        <v>25.201899999999998</v>
      </c>
    </row>
    <row r="18" spans="1:11" x14ac:dyDescent="0.2">
      <c r="A18" s="27">
        <v>400</v>
      </c>
      <c r="B18" s="81">
        <v>-184.33770000000001</v>
      </c>
      <c r="C18" s="16">
        <v>412.1551</v>
      </c>
      <c r="D18" s="16">
        <v>-0.83099999999999996</v>
      </c>
      <c r="E18" s="16">
        <v>-24.028600000000001</v>
      </c>
      <c r="F18" s="16">
        <v>-1.5018</v>
      </c>
      <c r="G18" s="16">
        <v>-25.5305</v>
      </c>
      <c r="H18" s="82">
        <v>22.917899999999999</v>
      </c>
      <c r="I18" s="16">
        <v>0.67079999999999995</v>
      </c>
      <c r="J18" s="16">
        <v>436.1859</v>
      </c>
      <c r="K18" s="16">
        <v>25.173200000000001</v>
      </c>
    </row>
    <row r="19" spans="1:11" x14ac:dyDescent="0.2">
      <c r="A19" s="27">
        <v>415</v>
      </c>
      <c r="B19" s="81">
        <v>16.865600000000001</v>
      </c>
      <c r="C19" s="16">
        <v>411.5043</v>
      </c>
      <c r="D19" s="16">
        <v>-0.81740000000000002</v>
      </c>
      <c r="E19" s="16">
        <v>-24.597200000000001</v>
      </c>
      <c r="F19" s="16">
        <v>-1.5426</v>
      </c>
      <c r="G19" s="16">
        <v>-26.139900000000001</v>
      </c>
      <c r="H19" s="82">
        <v>22.906300000000002</v>
      </c>
      <c r="I19" s="16">
        <v>0.72519999999999996</v>
      </c>
      <c r="J19" s="16">
        <v>436.10399999999998</v>
      </c>
      <c r="K19" s="16">
        <v>25.1434</v>
      </c>
    </row>
    <row r="20" spans="1:11" x14ac:dyDescent="0.2">
      <c r="A20" s="27">
        <v>430</v>
      </c>
      <c r="B20" s="81">
        <v>-0.86870000000000003</v>
      </c>
      <c r="C20" s="16">
        <v>412.06740000000002</v>
      </c>
      <c r="D20" s="16">
        <v>-0.80559999999999998</v>
      </c>
      <c r="E20" s="16">
        <v>-23.9876</v>
      </c>
      <c r="F20" s="16">
        <v>-1.5130999999999999</v>
      </c>
      <c r="G20" s="16">
        <v>-25.500599999999999</v>
      </c>
      <c r="H20" s="82">
        <v>22.910699999999999</v>
      </c>
      <c r="I20" s="16">
        <v>0.70760000000000001</v>
      </c>
      <c r="J20" s="16">
        <v>436.05759999999998</v>
      </c>
      <c r="K20" s="16">
        <v>25.114000000000001</v>
      </c>
    </row>
    <row r="21" spans="1:11" x14ac:dyDescent="0.2">
      <c r="A21" s="27">
        <v>445</v>
      </c>
      <c r="B21" s="81">
        <v>-0.99319999999999997</v>
      </c>
      <c r="C21" s="16">
        <v>411.91449999999998</v>
      </c>
      <c r="D21" s="16">
        <v>-0.77990000000000004</v>
      </c>
      <c r="E21" s="16">
        <v>-24.151199999999999</v>
      </c>
      <c r="F21" s="16">
        <v>-1.4835</v>
      </c>
      <c r="G21" s="16">
        <v>-25.634699999999999</v>
      </c>
      <c r="H21" s="82">
        <v>22.922899999999998</v>
      </c>
      <c r="I21" s="16">
        <v>0.7036</v>
      </c>
      <c r="J21" s="16">
        <v>436.0659</v>
      </c>
      <c r="K21" s="16">
        <v>25.084599999999998</v>
      </c>
    </row>
    <row r="22" spans="1:11" x14ac:dyDescent="0.2">
      <c r="A22" s="27">
        <v>500</v>
      </c>
      <c r="B22" s="81">
        <v>-38.633699999999997</v>
      </c>
      <c r="C22" s="16">
        <v>412.35469999999998</v>
      </c>
      <c r="D22" s="16">
        <v>-0.76490000000000002</v>
      </c>
      <c r="E22" s="16">
        <v>-23.687200000000001</v>
      </c>
      <c r="F22" s="16">
        <v>-1.4666999999999999</v>
      </c>
      <c r="G22" s="16">
        <v>-25.1539</v>
      </c>
      <c r="H22" s="82">
        <v>22.935099999999998</v>
      </c>
      <c r="I22" s="16">
        <v>0.70189999999999997</v>
      </c>
      <c r="J22" s="16">
        <v>436.04489999999998</v>
      </c>
      <c r="K22" s="16">
        <v>25.054300000000001</v>
      </c>
    </row>
    <row r="23" spans="1:11" x14ac:dyDescent="0.2">
      <c r="A23" s="27">
        <v>515</v>
      </c>
      <c r="B23" s="81">
        <v>36.663899999999998</v>
      </c>
      <c r="C23" s="16">
        <v>412.17899999999997</v>
      </c>
      <c r="D23" s="16">
        <v>-0.78280000000000005</v>
      </c>
      <c r="E23" s="16">
        <v>-23.7925</v>
      </c>
      <c r="F23" s="16">
        <v>-1.4816</v>
      </c>
      <c r="G23" s="16">
        <v>-25.273800000000001</v>
      </c>
      <c r="H23" s="82">
        <v>22.935500000000001</v>
      </c>
      <c r="I23" s="16">
        <v>0.69879999999999998</v>
      </c>
      <c r="J23" s="16">
        <v>435.97030000000001</v>
      </c>
      <c r="K23" s="16">
        <v>25.0258</v>
      </c>
    </row>
    <row r="24" spans="1:11" x14ac:dyDescent="0.2">
      <c r="A24" s="27">
        <v>530</v>
      </c>
      <c r="B24" s="81">
        <v>-0.85589999999999999</v>
      </c>
      <c r="C24" s="16">
        <v>411.33839999999998</v>
      </c>
      <c r="D24" s="16">
        <v>-0.81059999999999999</v>
      </c>
      <c r="E24" s="16">
        <v>-24.5487</v>
      </c>
      <c r="F24" s="16">
        <v>-1.4927999999999999</v>
      </c>
      <c r="G24" s="16">
        <v>-26.041599999999999</v>
      </c>
      <c r="H24" s="82">
        <v>22.926400000000001</v>
      </c>
      <c r="I24" s="16">
        <v>0.68220000000000003</v>
      </c>
      <c r="J24" s="16">
        <v>435.8895</v>
      </c>
      <c r="K24" s="16">
        <v>24.998699999999999</v>
      </c>
    </row>
    <row r="25" spans="1:11" x14ac:dyDescent="0.2">
      <c r="A25" s="27">
        <v>545</v>
      </c>
      <c r="B25" s="81">
        <v>-39.625900000000001</v>
      </c>
      <c r="C25" s="16">
        <v>411.83330000000001</v>
      </c>
      <c r="D25" s="16">
        <v>-0.74770000000000003</v>
      </c>
      <c r="E25" s="16">
        <v>-23.999300000000002</v>
      </c>
      <c r="F25" s="16">
        <v>-1.4275</v>
      </c>
      <c r="G25" s="16">
        <v>-25.426600000000001</v>
      </c>
      <c r="H25" s="82">
        <v>22.920100000000001</v>
      </c>
      <c r="I25" s="16">
        <v>0.67989999999999995</v>
      </c>
      <c r="J25" s="16">
        <v>435.83699999999999</v>
      </c>
      <c r="K25" s="16">
        <v>24.971499999999999</v>
      </c>
    </row>
    <row r="26" spans="1:11" x14ac:dyDescent="0.2">
      <c r="A26" s="27">
        <v>600</v>
      </c>
      <c r="B26" s="81">
        <v>-53.839700000000001</v>
      </c>
      <c r="C26" s="16">
        <v>413.80250000000001</v>
      </c>
      <c r="D26" s="16">
        <v>-0.28210000000000002</v>
      </c>
      <c r="E26" s="16">
        <v>-22.130099999999999</v>
      </c>
      <c r="F26" s="16">
        <v>-0.95409999999999995</v>
      </c>
      <c r="G26" s="16">
        <v>-23.084299999999999</v>
      </c>
      <c r="H26" s="82">
        <v>22.9377</v>
      </c>
      <c r="I26" s="16">
        <v>0.67200000000000004</v>
      </c>
      <c r="J26" s="16">
        <v>435.93150000000003</v>
      </c>
      <c r="K26" s="16">
        <v>24.9451</v>
      </c>
    </row>
    <row r="27" spans="1:11" x14ac:dyDescent="0.2">
      <c r="A27" s="27">
        <v>615</v>
      </c>
      <c r="B27" s="81">
        <v>0.21729999999999999</v>
      </c>
      <c r="C27" s="16">
        <v>415.23039999999997</v>
      </c>
      <c r="D27" s="16">
        <v>3.7389999999999999</v>
      </c>
      <c r="E27" s="16">
        <v>-20.895499999999998</v>
      </c>
      <c r="F27" s="16">
        <v>2.3374999999999999</v>
      </c>
      <c r="G27" s="16">
        <v>-18.558</v>
      </c>
      <c r="H27" s="82">
        <v>22.957599999999999</v>
      </c>
      <c r="I27" s="16">
        <v>1.4013</v>
      </c>
      <c r="J27" s="16">
        <v>436.1268</v>
      </c>
      <c r="K27" s="16">
        <v>24.919599999999999</v>
      </c>
    </row>
    <row r="28" spans="1:11" x14ac:dyDescent="0.2">
      <c r="A28" s="27">
        <v>630</v>
      </c>
      <c r="B28" s="81">
        <v>0.2873</v>
      </c>
      <c r="C28" s="16">
        <v>415.53039999999999</v>
      </c>
      <c r="D28" s="16">
        <v>15.223000000000001</v>
      </c>
      <c r="E28" s="16">
        <v>-21.162800000000001</v>
      </c>
      <c r="F28" s="16">
        <v>11.6646</v>
      </c>
      <c r="G28" s="16">
        <v>-9.4983000000000004</v>
      </c>
      <c r="H28" s="82">
        <v>23.027899999999999</v>
      </c>
      <c r="I28" s="16">
        <v>3.5586000000000002</v>
      </c>
      <c r="J28" s="16">
        <v>436.69310000000002</v>
      </c>
      <c r="K28" s="16">
        <v>24.8962</v>
      </c>
    </row>
    <row r="29" spans="1:11" x14ac:dyDescent="0.2">
      <c r="A29" s="27">
        <v>645</v>
      </c>
      <c r="B29" s="81">
        <v>0.20979999999999999</v>
      </c>
      <c r="C29" s="16">
        <v>415.26920000000001</v>
      </c>
      <c r="D29" s="16">
        <v>36.323900000000002</v>
      </c>
      <c r="E29" s="16">
        <v>-22.429600000000001</v>
      </c>
      <c r="F29" s="16">
        <v>28.698799999999999</v>
      </c>
      <c r="G29" s="16">
        <v>6.2693000000000003</v>
      </c>
      <c r="H29" s="82">
        <v>23.168900000000001</v>
      </c>
      <c r="I29" s="16">
        <v>7.6246</v>
      </c>
      <c r="J29" s="16">
        <v>437.69819999999999</v>
      </c>
      <c r="K29" s="16">
        <v>24.8782</v>
      </c>
    </row>
    <row r="30" spans="1:11" x14ac:dyDescent="0.2">
      <c r="A30" s="27">
        <v>700</v>
      </c>
      <c r="B30" s="81">
        <v>0.19989999999999999</v>
      </c>
      <c r="C30" s="16">
        <v>414.60759999999999</v>
      </c>
      <c r="D30" s="16">
        <v>65.480199999999996</v>
      </c>
      <c r="E30" s="16">
        <v>-24.786000000000001</v>
      </c>
      <c r="F30" s="16">
        <v>51.6738</v>
      </c>
      <c r="G30" s="16">
        <v>26.8874</v>
      </c>
      <c r="H30" s="82">
        <v>23.420999999999999</v>
      </c>
      <c r="I30" s="16">
        <v>13.807</v>
      </c>
      <c r="J30" s="16">
        <v>439.3938</v>
      </c>
      <c r="K30" s="16">
        <v>24.867599999999999</v>
      </c>
    </row>
    <row r="31" spans="1:11" x14ac:dyDescent="0.2">
      <c r="A31" s="27">
        <v>715</v>
      </c>
      <c r="B31" s="81">
        <v>0.2011</v>
      </c>
      <c r="C31" s="16">
        <v>414.22210000000001</v>
      </c>
      <c r="D31" s="16">
        <v>101.7471</v>
      </c>
      <c r="E31" s="16">
        <v>-27.7865</v>
      </c>
      <c r="F31" s="16">
        <v>80.293400000000005</v>
      </c>
      <c r="G31" s="16">
        <v>52.507100000000001</v>
      </c>
      <c r="H31" s="82">
        <v>23.815999999999999</v>
      </c>
      <c r="I31" s="16">
        <v>21.451899999999998</v>
      </c>
      <c r="J31" s="16">
        <v>442.00540000000001</v>
      </c>
      <c r="K31" s="16">
        <v>24.866399999999999</v>
      </c>
    </row>
    <row r="32" spans="1:11" x14ac:dyDescent="0.2">
      <c r="A32" s="27">
        <v>730</v>
      </c>
      <c r="B32" s="81">
        <v>0.19719999999999999</v>
      </c>
      <c r="C32" s="16">
        <v>415.32859999999999</v>
      </c>
      <c r="D32" s="16">
        <v>130.49359999999999</v>
      </c>
      <c r="E32" s="16">
        <v>-29.289100000000001</v>
      </c>
      <c r="F32" s="16">
        <v>103.6956</v>
      </c>
      <c r="G32" s="16">
        <v>74.404499999999999</v>
      </c>
      <c r="H32" s="82">
        <v>24.244800000000001</v>
      </c>
      <c r="I32" s="16">
        <v>26.797699999999999</v>
      </c>
      <c r="J32" s="16">
        <v>444.62139999999999</v>
      </c>
      <c r="K32" s="16">
        <v>24.880600000000001</v>
      </c>
    </row>
    <row r="33" spans="1:11" x14ac:dyDescent="0.2">
      <c r="A33" s="27">
        <v>745</v>
      </c>
      <c r="B33" s="81">
        <v>0.19239999999999999</v>
      </c>
      <c r="C33" s="16">
        <v>413.77140000000003</v>
      </c>
      <c r="D33" s="16">
        <v>161.43629999999999</v>
      </c>
      <c r="E33" s="16">
        <v>-33.382899999999999</v>
      </c>
      <c r="F33" s="16">
        <v>129.04409999999999</v>
      </c>
      <c r="G33" s="16">
        <v>95.6614</v>
      </c>
      <c r="H33" s="82">
        <v>24.659800000000001</v>
      </c>
      <c r="I33" s="16">
        <v>32.392499999999998</v>
      </c>
      <c r="J33" s="16">
        <v>447.1558</v>
      </c>
      <c r="K33" s="16">
        <v>24.913</v>
      </c>
    </row>
    <row r="34" spans="1:11" x14ac:dyDescent="0.2">
      <c r="A34" s="27">
        <v>800</v>
      </c>
      <c r="B34" s="81">
        <v>0.193</v>
      </c>
      <c r="C34" s="16">
        <v>414.80070000000001</v>
      </c>
      <c r="D34" s="16">
        <v>208.29040000000001</v>
      </c>
      <c r="E34" s="16">
        <v>-35.8172</v>
      </c>
      <c r="F34" s="16">
        <v>166.55359999999999</v>
      </c>
      <c r="G34" s="16">
        <v>130.73939999999999</v>
      </c>
      <c r="H34" s="82">
        <v>25.218499999999999</v>
      </c>
      <c r="I34" s="16">
        <v>41.738300000000002</v>
      </c>
      <c r="J34" s="16">
        <v>450.60939999999999</v>
      </c>
      <c r="K34" s="16">
        <v>24.964600000000001</v>
      </c>
    </row>
    <row r="35" spans="1:11" x14ac:dyDescent="0.2">
      <c r="A35" s="27">
        <v>815</v>
      </c>
      <c r="B35" s="81">
        <v>0.1918</v>
      </c>
      <c r="C35" s="16">
        <v>415.45139999999998</v>
      </c>
      <c r="D35" s="16">
        <v>252.3896</v>
      </c>
      <c r="E35" s="16">
        <v>-38.926499999999997</v>
      </c>
      <c r="F35" s="16">
        <v>202.22620000000001</v>
      </c>
      <c r="G35" s="16">
        <v>163.30340000000001</v>
      </c>
      <c r="H35" s="82">
        <v>25.888500000000001</v>
      </c>
      <c r="I35" s="16">
        <v>50.161700000000003</v>
      </c>
      <c r="J35" s="16">
        <v>454.3768</v>
      </c>
      <c r="K35" s="16">
        <v>25.034199999999998</v>
      </c>
    </row>
    <row r="36" spans="1:11" x14ac:dyDescent="0.2">
      <c r="A36" s="27">
        <v>830</v>
      </c>
      <c r="B36" s="81">
        <v>0.1883</v>
      </c>
      <c r="C36" s="16">
        <v>418.13189999999997</v>
      </c>
      <c r="D36" s="16">
        <v>269.52659999999997</v>
      </c>
      <c r="E36" s="16">
        <v>-38.749000000000002</v>
      </c>
      <c r="F36" s="16">
        <v>216.96279999999999</v>
      </c>
      <c r="G36" s="16">
        <v>178.21369999999999</v>
      </c>
      <c r="H36" s="82">
        <v>26.387899999999998</v>
      </c>
      <c r="I36" s="16">
        <v>52.5595</v>
      </c>
      <c r="J36" s="16">
        <v>456.88330000000002</v>
      </c>
      <c r="K36" s="16">
        <v>25.123699999999999</v>
      </c>
    </row>
    <row r="37" spans="1:11" x14ac:dyDescent="0.2">
      <c r="A37" s="27">
        <v>845</v>
      </c>
      <c r="B37" s="81">
        <v>0.189</v>
      </c>
      <c r="C37" s="16">
        <v>420.98439999999999</v>
      </c>
      <c r="D37" s="16">
        <v>311.9905</v>
      </c>
      <c r="E37" s="16">
        <v>-39.4328</v>
      </c>
      <c r="F37" s="16">
        <v>251.42320000000001</v>
      </c>
      <c r="G37" s="16">
        <v>211.9888</v>
      </c>
      <c r="H37" s="82">
        <v>26.886600000000001</v>
      </c>
      <c r="I37" s="16">
        <v>60.568600000000004</v>
      </c>
      <c r="J37" s="16">
        <v>460.41340000000002</v>
      </c>
      <c r="K37" s="16">
        <v>25.235399999999998</v>
      </c>
    </row>
    <row r="38" spans="1:11" x14ac:dyDescent="0.2">
      <c r="A38" s="27">
        <v>900</v>
      </c>
      <c r="B38" s="81">
        <v>0.18809999999999999</v>
      </c>
      <c r="C38" s="16">
        <v>421.75</v>
      </c>
      <c r="D38" s="16">
        <v>356.35599999999999</v>
      </c>
      <c r="E38" s="16">
        <v>-42.3842</v>
      </c>
      <c r="F38" s="16">
        <v>287.7199</v>
      </c>
      <c r="G38" s="16">
        <v>245.33770000000001</v>
      </c>
      <c r="H38" s="82">
        <v>27.529</v>
      </c>
      <c r="I38" s="16">
        <v>68.636099999999999</v>
      </c>
      <c r="J38" s="16">
        <v>464.13440000000003</v>
      </c>
      <c r="K38" s="16">
        <v>25.364100000000001</v>
      </c>
    </row>
    <row r="39" spans="1:11" x14ac:dyDescent="0.2">
      <c r="A39" s="27">
        <v>915</v>
      </c>
      <c r="B39" s="81">
        <v>0.18659999999999999</v>
      </c>
      <c r="C39" s="16">
        <v>423.04640000000001</v>
      </c>
      <c r="D39" s="16">
        <v>367.18459999999999</v>
      </c>
      <c r="E39" s="16">
        <v>-43.167099999999998</v>
      </c>
      <c r="F39" s="16">
        <v>297.07749999999999</v>
      </c>
      <c r="G39" s="16">
        <v>253.9118</v>
      </c>
      <c r="H39" s="82">
        <v>27.892600000000002</v>
      </c>
      <c r="I39" s="16">
        <v>70.101799999999997</v>
      </c>
      <c r="J39" s="16">
        <v>466.21449999999999</v>
      </c>
      <c r="K39" s="16">
        <v>25.511800000000001</v>
      </c>
    </row>
    <row r="40" spans="1:11" x14ac:dyDescent="0.2">
      <c r="A40" s="27">
        <v>930</v>
      </c>
      <c r="B40" s="81">
        <v>0.18540000000000001</v>
      </c>
      <c r="C40" s="16">
        <v>424.93220000000002</v>
      </c>
      <c r="D40" s="16">
        <v>385.8734</v>
      </c>
      <c r="E40" s="16">
        <v>-43.978099999999998</v>
      </c>
      <c r="F40" s="16">
        <v>312.39710000000002</v>
      </c>
      <c r="G40" s="16">
        <v>268.4151</v>
      </c>
      <c r="H40" s="82">
        <v>28.278500000000001</v>
      </c>
      <c r="I40" s="16">
        <v>73.476799999999997</v>
      </c>
      <c r="J40" s="16">
        <v>468.91050000000001</v>
      </c>
      <c r="K40" s="16">
        <v>25.674600000000002</v>
      </c>
    </row>
    <row r="41" spans="1:11" x14ac:dyDescent="0.2">
      <c r="A41" s="27">
        <v>945</v>
      </c>
      <c r="B41" s="81">
        <v>0.18459999999999999</v>
      </c>
      <c r="C41" s="16">
        <v>425.73770000000002</v>
      </c>
      <c r="D41" s="16">
        <v>412.62880000000001</v>
      </c>
      <c r="E41" s="16">
        <v>-46.007800000000003</v>
      </c>
      <c r="F41" s="16">
        <v>334.3571</v>
      </c>
      <c r="G41" s="16">
        <v>288.34539999999998</v>
      </c>
      <c r="H41" s="82">
        <v>28.7455</v>
      </c>
      <c r="I41" s="16">
        <v>78.272599999999997</v>
      </c>
      <c r="J41" s="16">
        <v>471.74709999999999</v>
      </c>
      <c r="K41" s="16">
        <v>25.847100000000001</v>
      </c>
    </row>
    <row r="42" spans="1:11" x14ac:dyDescent="0.2">
      <c r="A42" s="27">
        <v>1000</v>
      </c>
      <c r="B42" s="81">
        <v>0.18340000000000001</v>
      </c>
      <c r="C42" s="16">
        <v>425.96409999999997</v>
      </c>
      <c r="D42" s="16">
        <v>440.50360000000001</v>
      </c>
      <c r="E42" s="16">
        <v>-48.481999999999999</v>
      </c>
      <c r="F42" s="16">
        <v>357.13549999999998</v>
      </c>
      <c r="G42" s="16">
        <v>308.65710000000001</v>
      </c>
      <c r="H42" s="82">
        <v>29.1112</v>
      </c>
      <c r="I42" s="16">
        <v>83.380099999999999</v>
      </c>
      <c r="J42" s="16">
        <v>474.44420000000002</v>
      </c>
      <c r="K42" s="16">
        <v>26.028199999999998</v>
      </c>
    </row>
    <row r="43" spans="1:11" x14ac:dyDescent="0.2">
      <c r="A43" s="27">
        <v>1015</v>
      </c>
      <c r="B43" s="81">
        <v>0.18379999999999999</v>
      </c>
      <c r="C43" s="16">
        <v>427.35939999999999</v>
      </c>
      <c r="D43" s="16">
        <v>479.87060000000002</v>
      </c>
      <c r="E43" s="16">
        <v>-50.318300000000001</v>
      </c>
      <c r="F43" s="16">
        <v>389.18329999999997</v>
      </c>
      <c r="G43" s="16">
        <v>338.86680000000001</v>
      </c>
      <c r="H43" s="82">
        <v>29.517600000000002</v>
      </c>
      <c r="I43" s="16">
        <v>90.694599999999994</v>
      </c>
      <c r="J43" s="16">
        <v>477.67500000000001</v>
      </c>
      <c r="K43" s="16">
        <v>26.2166</v>
      </c>
    </row>
    <row r="44" spans="1:11" x14ac:dyDescent="0.2">
      <c r="A44" s="27">
        <v>1030</v>
      </c>
      <c r="B44" s="81">
        <v>0.18609999999999999</v>
      </c>
      <c r="C44" s="16">
        <v>428.29129999999998</v>
      </c>
      <c r="D44" s="16">
        <v>524.72230000000002</v>
      </c>
      <c r="E44" s="16">
        <v>-53.191899999999997</v>
      </c>
      <c r="F44" s="16">
        <v>425.48849999999999</v>
      </c>
      <c r="G44" s="16">
        <v>372.2955</v>
      </c>
      <c r="H44" s="82">
        <v>29.991599999999998</v>
      </c>
      <c r="I44" s="16">
        <v>99.242099999999994</v>
      </c>
      <c r="J44" s="16">
        <v>481.48439999999999</v>
      </c>
      <c r="K44" s="16">
        <v>26.414100000000001</v>
      </c>
    </row>
    <row r="45" spans="1:11" x14ac:dyDescent="0.2">
      <c r="A45" s="27">
        <v>1045</v>
      </c>
      <c r="B45" s="81">
        <v>0.1847</v>
      </c>
      <c r="C45" s="16">
        <v>429.39490000000001</v>
      </c>
      <c r="D45" s="16">
        <v>513.53250000000003</v>
      </c>
      <c r="E45" s="16">
        <v>-53.2746</v>
      </c>
      <c r="F45" s="16">
        <v>416.97460000000001</v>
      </c>
      <c r="G45" s="16">
        <v>363.7022</v>
      </c>
      <c r="H45" s="82">
        <v>30.171199999999999</v>
      </c>
      <c r="I45" s="16">
        <v>96.549599999999998</v>
      </c>
      <c r="J45" s="16">
        <v>482.6703</v>
      </c>
      <c r="K45" s="16">
        <v>26.624099999999999</v>
      </c>
    </row>
    <row r="46" spans="1:11" x14ac:dyDescent="0.2">
      <c r="A46" s="27">
        <v>1100</v>
      </c>
      <c r="B46" s="81">
        <v>0.18160000000000001</v>
      </c>
      <c r="C46" s="16">
        <v>430.27719999999999</v>
      </c>
      <c r="D46" s="16">
        <v>504.39850000000001</v>
      </c>
      <c r="E46" s="16">
        <v>-52.5548</v>
      </c>
      <c r="F46" s="16">
        <v>410.17079999999999</v>
      </c>
      <c r="G46" s="16">
        <v>357.61860000000001</v>
      </c>
      <c r="H46" s="82">
        <v>30.2118</v>
      </c>
      <c r="I46" s="16">
        <v>94.232699999999994</v>
      </c>
      <c r="J46" s="16">
        <v>482.82929999999999</v>
      </c>
      <c r="K46" s="16">
        <v>26.842199999999998</v>
      </c>
    </row>
    <row r="47" spans="1:11" x14ac:dyDescent="0.2">
      <c r="A47" s="27">
        <v>1115</v>
      </c>
      <c r="B47" s="81">
        <v>0.18390000000000001</v>
      </c>
      <c r="C47" s="16">
        <v>429.84089999999998</v>
      </c>
      <c r="D47" s="16">
        <v>524.80740000000003</v>
      </c>
      <c r="E47" s="16">
        <v>-53.87</v>
      </c>
      <c r="F47" s="16">
        <v>426.06549999999999</v>
      </c>
      <c r="G47" s="16">
        <v>372.19319999999999</v>
      </c>
      <c r="H47" s="82">
        <v>30.142499999999998</v>
      </c>
      <c r="I47" s="16">
        <v>98.755499999999998</v>
      </c>
      <c r="J47" s="16">
        <v>483.70909999999998</v>
      </c>
      <c r="K47" s="16">
        <v>27.060400000000001</v>
      </c>
    </row>
    <row r="48" spans="1:11" x14ac:dyDescent="0.2">
      <c r="A48" s="27">
        <v>1130</v>
      </c>
      <c r="B48" s="81">
        <v>0.18390000000000001</v>
      </c>
      <c r="C48" s="16">
        <v>429.37389999999999</v>
      </c>
      <c r="D48" s="16">
        <v>555.21579999999994</v>
      </c>
      <c r="E48" s="16">
        <v>-56.4664</v>
      </c>
      <c r="F48" s="16">
        <v>450.93990000000002</v>
      </c>
      <c r="G48" s="16">
        <v>394.46859999999998</v>
      </c>
      <c r="H48" s="82">
        <v>30.406300000000002</v>
      </c>
      <c r="I48" s="16">
        <v>104.28830000000001</v>
      </c>
      <c r="J48" s="16">
        <v>485.8399</v>
      </c>
      <c r="K48" s="16">
        <v>27.262499999999999</v>
      </c>
    </row>
    <row r="49" spans="1:11" x14ac:dyDescent="0.2">
      <c r="A49" s="27">
        <v>1145</v>
      </c>
      <c r="B49" s="81">
        <v>0.18509999999999999</v>
      </c>
      <c r="C49" s="16">
        <v>430.59379999999999</v>
      </c>
      <c r="D49" s="16">
        <v>565.89239999999995</v>
      </c>
      <c r="E49" s="16">
        <v>-56.723300000000002</v>
      </c>
      <c r="F49" s="16">
        <v>459.54829999999998</v>
      </c>
      <c r="G49" s="16">
        <v>402.82549999999998</v>
      </c>
      <c r="H49" s="82">
        <v>30.563500000000001</v>
      </c>
      <c r="I49" s="16">
        <v>106.3355</v>
      </c>
      <c r="J49" s="16">
        <v>487.31810000000002</v>
      </c>
      <c r="K49" s="16">
        <v>27.4572</v>
      </c>
    </row>
    <row r="50" spans="1:11" x14ac:dyDescent="0.2">
      <c r="A50" s="27">
        <v>1200</v>
      </c>
      <c r="B50" s="81">
        <v>0.18340000000000001</v>
      </c>
      <c r="C50" s="16">
        <v>430.01010000000002</v>
      </c>
      <c r="D50" s="16">
        <v>544.54970000000003</v>
      </c>
      <c r="E50" s="16">
        <v>-56.158999999999999</v>
      </c>
      <c r="F50" s="16">
        <v>442.64449999999999</v>
      </c>
      <c r="G50" s="16">
        <v>386.48750000000001</v>
      </c>
      <c r="H50" s="82">
        <v>30.449300000000001</v>
      </c>
      <c r="I50" s="16">
        <v>101.89919999999999</v>
      </c>
      <c r="J50" s="16">
        <v>486.16699999999997</v>
      </c>
      <c r="K50" s="16">
        <v>27.652100000000001</v>
      </c>
    </row>
    <row r="51" spans="1:11" x14ac:dyDescent="0.2">
      <c r="A51" s="27">
        <v>1215</v>
      </c>
      <c r="B51" s="81">
        <v>0.186</v>
      </c>
      <c r="C51" s="16">
        <v>430.89490000000001</v>
      </c>
      <c r="D51" s="16">
        <v>568.76689999999996</v>
      </c>
      <c r="E51" s="16">
        <v>-56.496600000000001</v>
      </c>
      <c r="F51" s="16">
        <v>461.1207</v>
      </c>
      <c r="G51" s="16">
        <v>404.62389999999999</v>
      </c>
      <c r="H51" s="82">
        <v>30.353100000000001</v>
      </c>
      <c r="I51" s="16">
        <v>107.6444</v>
      </c>
      <c r="J51" s="16">
        <v>487.39350000000002</v>
      </c>
      <c r="K51" s="16">
        <v>27.840800000000002</v>
      </c>
    </row>
    <row r="52" spans="1:11" x14ac:dyDescent="0.2">
      <c r="A52" s="27">
        <v>1230</v>
      </c>
      <c r="B52" s="81">
        <v>0.1847</v>
      </c>
      <c r="C52" s="16">
        <v>432.70870000000002</v>
      </c>
      <c r="D52" s="16">
        <v>536.69560000000001</v>
      </c>
      <c r="E52" s="16">
        <v>-53.703000000000003</v>
      </c>
      <c r="F52" s="16">
        <v>435.63490000000002</v>
      </c>
      <c r="G52" s="16">
        <v>381.93419999999998</v>
      </c>
      <c r="H52" s="82">
        <v>30.3018</v>
      </c>
      <c r="I52" s="16">
        <v>101.0517</v>
      </c>
      <c r="J52" s="16">
        <v>486.41520000000003</v>
      </c>
      <c r="K52" s="16">
        <v>28.019300000000001</v>
      </c>
    </row>
    <row r="53" spans="1:11" x14ac:dyDescent="0.2">
      <c r="A53" s="27">
        <v>1245</v>
      </c>
      <c r="B53" s="81">
        <v>0.18429999999999999</v>
      </c>
      <c r="C53" s="16">
        <v>431.5496</v>
      </c>
      <c r="D53" s="16">
        <v>522.46280000000002</v>
      </c>
      <c r="E53" s="16">
        <v>-53.348500000000001</v>
      </c>
      <c r="F53" s="16">
        <v>424.36869999999999</v>
      </c>
      <c r="G53" s="16">
        <v>371.0222</v>
      </c>
      <c r="H53" s="82">
        <v>30.017600000000002</v>
      </c>
      <c r="I53" s="16">
        <v>98.087299999999999</v>
      </c>
      <c r="J53" s="16">
        <v>484.89640000000003</v>
      </c>
      <c r="K53" s="16">
        <v>28.188700000000001</v>
      </c>
    </row>
    <row r="54" spans="1:11" x14ac:dyDescent="0.2">
      <c r="A54" s="27">
        <v>1300</v>
      </c>
      <c r="B54" s="81">
        <v>0.18440000000000001</v>
      </c>
      <c r="C54" s="16">
        <v>432.63510000000002</v>
      </c>
      <c r="D54" s="16">
        <v>497.48869999999999</v>
      </c>
      <c r="E54" s="16">
        <v>-50.840499999999999</v>
      </c>
      <c r="F54" s="16">
        <v>404.0412</v>
      </c>
      <c r="G54" s="16">
        <v>353.19540000000001</v>
      </c>
      <c r="H54" s="82">
        <v>29.782699999999998</v>
      </c>
      <c r="I54" s="16">
        <v>93.444199999999995</v>
      </c>
      <c r="J54" s="16">
        <v>483.47030000000001</v>
      </c>
      <c r="K54" s="16">
        <v>28.341100000000001</v>
      </c>
    </row>
    <row r="55" spans="1:11" x14ac:dyDescent="0.2">
      <c r="A55" s="27">
        <v>1315</v>
      </c>
      <c r="B55" s="81">
        <v>0.18640000000000001</v>
      </c>
      <c r="C55" s="16">
        <v>431.87569999999999</v>
      </c>
      <c r="D55" s="16">
        <v>463.77879999999999</v>
      </c>
      <c r="E55" s="16">
        <v>-49.3249</v>
      </c>
      <c r="F55" s="16">
        <v>376.34780000000001</v>
      </c>
      <c r="G55" s="16">
        <v>327.02170000000001</v>
      </c>
      <c r="H55" s="82">
        <v>29.4024</v>
      </c>
      <c r="I55" s="16">
        <v>87.434799999999996</v>
      </c>
      <c r="J55" s="16">
        <v>481.19749999999999</v>
      </c>
      <c r="K55" s="16">
        <v>28.4771</v>
      </c>
    </row>
    <row r="56" spans="1:11" x14ac:dyDescent="0.2">
      <c r="A56" s="27">
        <v>1330</v>
      </c>
      <c r="B56" s="81">
        <v>0.1835</v>
      </c>
      <c r="C56" s="16">
        <v>430.81700000000001</v>
      </c>
      <c r="D56" s="16">
        <v>452.55430000000001</v>
      </c>
      <c r="E56" s="16">
        <v>-49.086199999999998</v>
      </c>
      <c r="F56" s="16">
        <v>367.62279999999998</v>
      </c>
      <c r="G56" s="16">
        <v>318.53809999999999</v>
      </c>
      <c r="H56" s="82">
        <v>29.200900000000001</v>
      </c>
      <c r="I56" s="16">
        <v>84.934399999999997</v>
      </c>
      <c r="J56" s="16">
        <v>479.904</v>
      </c>
      <c r="K56" s="16">
        <v>28.587900000000001</v>
      </c>
    </row>
    <row r="57" spans="1:11" x14ac:dyDescent="0.2">
      <c r="A57" s="27">
        <v>1345</v>
      </c>
      <c r="B57" s="81">
        <v>0.18060000000000001</v>
      </c>
      <c r="C57" s="16">
        <v>429.79239999999999</v>
      </c>
      <c r="D57" s="16">
        <v>423.2192</v>
      </c>
      <c r="E57" s="16">
        <v>-48.0306</v>
      </c>
      <c r="F57" s="16">
        <v>344.30020000000002</v>
      </c>
      <c r="G57" s="16">
        <v>296.2724</v>
      </c>
      <c r="H57" s="82">
        <v>28.8931</v>
      </c>
      <c r="I57" s="16">
        <v>78.915800000000004</v>
      </c>
      <c r="J57" s="16">
        <v>477.82139999999998</v>
      </c>
      <c r="K57" s="16">
        <v>28.656600000000001</v>
      </c>
    </row>
    <row r="58" spans="1:11" x14ac:dyDescent="0.2">
      <c r="A58" s="27">
        <v>1400</v>
      </c>
      <c r="B58" s="81">
        <v>0.18129999999999999</v>
      </c>
      <c r="C58" s="16">
        <v>428.9649</v>
      </c>
      <c r="D58" s="16">
        <v>393.43970000000002</v>
      </c>
      <c r="E58" s="16">
        <v>-47.304000000000002</v>
      </c>
      <c r="F58" s="16">
        <v>320.137</v>
      </c>
      <c r="G58" s="16">
        <v>272.83359999999999</v>
      </c>
      <c r="H58" s="82">
        <v>28.6234</v>
      </c>
      <c r="I58" s="16">
        <v>73.304900000000004</v>
      </c>
      <c r="J58" s="16">
        <v>476.26990000000001</v>
      </c>
      <c r="K58" s="16">
        <v>28.7074</v>
      </c>
    </row>
    <row r="59" spans="1:11" x14ac:dyDescent="0.2">
      <c r="A59" s="27">
        <v>1415</v>
      </c>
      <c r="B59" s="81">
        <v>0.18029999999999999</v>
      </c>
      <c r="C59" s="16">
        <v>428.89859999999999</v>
      </c>
      <c r="D59" s="16">
        <v>372.78500000000003</v>
      </c>
      <c r="E59" s="16">
        <v>-45.4437</v>
      </c>
      <c r="F59" s="16">
        <v>304.5677</v>
      </c>
      <c r="G59" s="16">
        <v>259.1268</v>
      </c>
      <c r="H59" s="82">
        <v>28.474799999999998</v>
      </c>
      <c r="I59" s="16">
        <v>68.211500000000001</v>
      </c>
      <c r="J59" s="16">
        <v>474.3424</v>
      </c>
      <c r="K59" s="16">
        <v>28.752800000000001</v>
      </c>
    </row>
    <row r="60" spans="1:11" x14ac:dyDescent="0.2">
      <c r="A60" s="27">
        <v>1430</v>
      </c>
      <c r="B60" s="81">
        <v>0.17810000000000001</v>
      </c>
      <c r="C60" s="16">
        <v>429.66449999999998</v>
      </c>
      <c r="D60" s="16">
        <v>334.31740000000002</v>
      </c>
      <c r="E60" s="16">
        <v>-41.786200000000001</v>
      </c>
      <c r="F60" s="16">
        <v>274.69409999999999</v>
      </c>
      <c r="G60" s="16">
        <v>232.9111</v>
      </c>
      <c r="H60" s="82">
        <v>28.157299999999999</v>
      </c>
      <c r="I60" s="16">
        <v>59.614600000000003</v>
      </c>
      <c r="J60" s="16">
        <v>471.45139999999998</v>
      </c>
      <c r="K60" s="16">
        <v>28.785</v>
      </c>
    </row>
    <row r="61" spans="1:11" x14ac:dyDescent="0.2">
      <c r="A61" s="27">
        <v>1445</v>
      </c>
      <c r="B61" s="81">
        <v>0.1734</v>
      </c>
      <c r="C61" s="16">
        <v>428.37720000000002</v>
      </c>
      <c r="D61" s="16">
        <v>298.56079999999997</v>
      </c>
      <c r="E61" s="16">
        <v>-40.2029</v>
      </c>
      <c r="F61" s="16">
        <v>247.08</v>
      </c>
      <c r="G61" s="16">
        <v>206.87649999999999</v>
      </c>
      <c r="H61" s="82">
        <v>27.7547</v>
      </c>
      <c r="I61" s="16">
        <v>51.482399999999998</v>
      </c>
      <c r="J61" s="16">
        <v>468.58120000000002</v>
      </c>
      <c r="K61" s="16">
        <v>28.8</v>
      </c>
    </row>
    <row r="62" spans="1:11" x14ac:dyDescent="0.2">
      <c r="A62" s="27">
        <v>1500</v>
      </c>
      <c r="B62" s="81">
        <v>0.17280000000000001</v>
      </c>
      <c r="C62" s="16">
        <v>426.42540000000002</v>
      </c>
      <c r="D62" s="16">
        <v>274.62650000000002</v>
      </c>
      <c r="E62" s="16">
        <v>-39.523499999999999</v>
      </c>
      <c r="F62" s="16">
        <v>229.35419999999999</v>
      </c>
      <c r="G62" s="16">
        <v>189.8296</v>
      </c>
      <c r="H62" s="82">
        <v>27.428699999999999</v>
      </c>
      <c r="I62" s="16">
        <v>45.271299999999997</v>
      </c>
      <c r="J62" s="16">
        <v>465.95510000000002</v>
      </c>
      <c r="K62" s="16">
        <v>28.788399999999999</v>
      </c>
    </row>
    <row r="63" spans="1:11" x14ac:dyDescent="0.2">
      <c r="A63" s="27">
        <v>1515</v>
      </c>
      <c r="B63" s="81">
        <v>0.17449999999999999</v>
      </c>
      <c r="C63" s="16">
        <v>426.13839999999999</v>
      </c>
      <c r="D63" s="16">
        <v>226.0924</v>
      </c>
      <c r="E63" s="16">
        <v>-37.303800000000003</v>
      </c>
      <c r="F63" s="16">
        <v>187.88810000000001</v>
      </c>
      <c r="G63" s="16">
        <v>150.58099999999999</v>
      </c>
      <c r="H63" s="82">
        <v>27.1144</v>
      </c>
      <c r="I63" s="16">
        <v>38.206400000000002</v>
      </c>
      <c r="J63" s="16">
        <v>463.44310000000002</v>
      </c>
      <c r="K63" s="16">
        <v>28.746300000000002</v>
      </c>
    </row>
    <row r="64" spans="1:11" x14ac:dyDescent="0.2">
      <c r="A64" s="27">
        <v>1530</v>
      </c>
      <c r="B64" s="81">
        <v>0.191</v>
      </c>
      <c r="C64" s="16">
        <v>426.27170000000001</v>
      </c>
      <c r="D64" s="16">
        <v>171.1583</v>
      </c>
      <c r="E64" s="16">
        <v>-35.199100000000001</v>
      </c>
      <c r="F64" s="16">
        <v>137.65289999999999</v>
      </c>
      <c r="G64" s="16">
        <v>102.45359999999999</v>
      </c>
      <c r="H64" s="82">
        <v>26.7</v>
      </c>
      <c r="I64" s="16">
        <v>33.502600000000001</v>
      </c>
      <c r="J64" s="16">
        <v>461.47430000000003</v>
      </c>
      <c r="K64" s="16">
        <v>28.667899999999999</v>
      </c>
    </row>
    <row r="65" spans="1:11" x14ac:dyDescent="0.2">
      <c r="A65" s="27">
        <v>1545</v>
      </c>
      <c r="B65" s="81">
        <v>0.19589999999999999</v>
      </c>
      <c r="C65" s="16">
        <v>425.09859999999998</v>
      </c>
      <c r="D65" s="16">
        <v>139.51480000000001</v>
      </c>
      <c r="E65" s="16">
        <v>-33.9422</v>
      </c>
      <c r="F65" s="16">
        <v>110.8797</v>
      </c>
      <c r="G65" s="16">
        <v>76.938299999999998</v>
      </c>
      <c r="H65" s="82">
        <v>26.310099999999998</v>
      </c>
      <c r="I65" s="16">
        <v>28.635000000000002</v>
      </c>
      <c r="J65" s="16">
        <v>459.03989999999999</v>
      </c>
      <c r="K65" s="16">
        <v>28.574100000000001</v>
      </c>
    </row>
    <row r="66" spans="1:11" x14ac:dyDescent="0.2">
      <c r="A66" s="27">
        <v>1600</v>
      </c>
      <c r="B66" s="81">
        <v>0.21840000000000001</v>
      </c>
      <c r="C66" s="16">
        <v>423.30110000000002</v>
      </c>
      <c r="D66" s="16">
        <v>116.0124</v>
      </c>
      <c r="E66" s="16">
        <v>-33.811900000000001</v>
      </c>
      <c r="F66" s="16">
        <v>89.424099999999996</v>
      </c>
      <c r="G66" s="16">
        <v>55.611199999999997</v>
      </c>
      <c r="H66" s="82">
        <v>25.9161</v>
      </c>
      <c r="I66" s="16">
        <v>26.5885</v>
      </c>
      <c r="J66" s="16">
        <v>457.1112</v>
      </c>
      <c r="K66" s="16">
        <v>28.482900000000001</v>
      </c>
    </row>
    <row r="67" spans="1:11" x14ac:dyDescent="0.2">
      <c r="A67" s="27">
        <v>1615</v>
      </c>
      <c r="B67" s="81">
        <v>0.2293</v>
      </c>
      <c r="C67" s="16">
        <v>422.78910000000002</v>
      </c>
      <c r="D67" s="16">
        <v>94.903099999999995</v>
      </c>
      <c r="E67" s="16">
        <v>-32.592599999999997</v>
      </c>
      <c r="F67" s="16">
        <v>71.678299999999993</v>
      </c>
      <c r="G67" s="16">
        <v>39.087899999999998</v>
      </c>
      <c r="H67" s="82">
        <v>25.583600000000001</v>
      </c>
      <c r="I67" s="16">
        <v>23.225200000000001</v>
      </c>
      <c r="J67" s="16">
        <v>455.37790000000001</v>
      </c>
      <c r="K67" s="16">
        <v>28.3766</v>
      </c>
    </row>
    <row r="68" spans="1:11" x14ac:dyDescent="0.2">
      <c r="A68" s="27">
        <v>1630</v>
      </c>
      <c r="B68" s="81">
        <v>0.2301</v>
      </c>
      <c r="C68" s="16">
        <v>422.08260000000001</v>
      </c>
      <c r="D68" s="16">
        <v>85.119699999999995</v>
      </c>
      <c r="E68" s="16">
        <v>-31.921199999999999</v>
      </c>
      <c r="F68" s="16">
        <v>64.303799999999995</v>
      </c>
      <c r="G68" s="16">
        <v>32.380600000000001</v>
      </c>
      <c r="H68" s="82">
        <v>25.3749</v>
      </c>
      <c r="I68" s="16">
        <v>20.816600000000001</v>
      </c>
      <c r="J68" s="16">
        <v>454.00400000000002</v>
      </c>
      <c r="K68" s="16">
        <v>28.2407</v>
      </c>
    </row>
    <row r="69" spans="1:11" x14ac:dyDescent="0.2">
      <c r="A69" s="27">
        <v>1645</v>
      </c>
      <c r="B69" s="81">
        <v>0.2228</v>
      </c>
      <c r="C69" s="16">
        <v>423.0609</v>
      </c>
      <c r="D69" s="16">
        <v>64.231999999999999</v>
      </c>
      <c r="E69" s="16">
        <v>-29.081099999999999</v>
      </c>
      <c r="F69" s="16">
        <v>48.5443</v>
      </c>
      <c r="G69" s="16">
        <v>19.462</v>
      </c>
      <c r="H69" s="82">
        <v>25.168800000000001</v>
      </c>
      <c r="I69" s="16">
        <v>15.688000000000001</v>
      </c>
      <c r="J69" s="16">
        <v>452.14350000000002</v>
      </c>
      <c r="K69" s="16">
        <v>28.133600000000001</v>
      </c>
    </row>
    <row r="70" spans="1:11" x14ac:dyDescent="0.2">
      <c r="A70" s="27">
        <v>1700</v>
      </c>
      <c r="B70" s="81">
        <v>0.21260000000000001</v>
      </c>
      <c r="C70" s="16">
        <v>422.35579999999999</v>
      </c>
      <c r="D70" s="16">
        <v>51.6</v>
      </c>
      <c r="E70" s="16">
        <v>-27.905799999999999</v>
      </c>
      <c r="F70" s="16">
        <v>39.803199999999997</v>
      </c>
      <c r="G70" s="16">
        <v>11.8979</v>
      </c>
      <c r="H70" s="82">
        <v>24.9115</v>
      </c>
      <c r="I70" s="16">
        <v>11.7948</v>
      </c>
      <c r="J70" s="16">
        <v>450.2638</v>
      </c>
      <c r="K70" s="16">
        <v>28.030200000000001</v>
      </c>
    </row>
    <row r="71" spans="1:11" x14ac:dyDescent="0.2">
      <c r="A71" s="27">
        <v>1715</v>
      </c>
      <c r="B71" s="81">
        <v>0.23069999999999999</v>
      </c>
      <c r="C71" s="16">
        <v>421.0659</v>
      </c>
      <c r="D71" s="16">
        <v>33.904600000000002</v>
      </c>
      <c r="E71" s="16">
        <v>-27.424399999999999</v>
      </c>
      <c r="F71" s="16">
        <v>25.295000000000002</v>
      </c>
      <c r="G71" s="16">
        <v>-2.1294</v>
      </c>
      <c r="H71" s="82">
        <v>24.642199999999999</v>
      </c>
      <c r="I71" s="16">
        <v>8.6100999999999992</v>
      </c>
      <c r="J71" s="16">
        <v>448.49169999999998</v>
      </c>
      <c r="K71" s="16">
        <v>27.921099999999999</v>
      </c>
    </row>
    <row r="72" spans="1:11" x14ac:dyDescent="0.2">
      <c r="A72" s="27">
        <v>1730</v>
      </c>
      <c r="B72" s="81">
        <v>0.25990000000000002</v>
      </c>
      <c r="C72" s="16">
        <v>420.5822</v>
      </c>
      <c r="D72" s="16">
        <v>19.769200000000001</v>
      </c>
      <c r="E72" s="16">
        <v>-26.162099999999999</v>
      </c>
      <c r="F72" s="16">
        <v>14.464700000000001</v>
      </c>
      <c r="G72" s="16">
        <v>-11.6973</v>
      </c>
      <c r="H72" s="82">
        <v>24.370999999999999</v>
      </c>
      <c r="I72" s="16">
        <v>5.3042999999999996</v>
      </c>
      <c r="J72" s="16">
        <v>446.74639999999999</v>
      </c>
      <c r="K72" s="16">
        <v>27.805099999999999</v>
      </c>
    </row>
    <row r="73" spans="1:11" x14ac:dyDescent="0.2">
      <c r="A73" s="27">
        <v>1745</v>
      </c>
      <c r="B73" s="81">
        <v>0.36070000000000002</v>
      </c>
      <c r="C73" s="16">
        <v>419.24959999999999</v>
      </c>
      <c r="D73" s="16">
        <v>8.0543999999999993</v>
      </c>
      <c r="E73" s="16">
        <v>-25.903500000000001</v>
      </c>
      <c r="F73" s="16">
        <v>5.5910000000000002</v>
      </c>
      <c r="G73" s="16">
        <v>-20.3126</v>
      </c>
      <c r="H73" s="82">
        <v>24.127400000000002</v>
      </c>
      <c r="I73" s="16">
        <v>2.4634</v>
      </c>
      <c r="J73" s="16">
        <v>445.15359999999998</v>
      </c>
      <c r="K73" s="16">
        <v>27.685099999999998</v>
      </c>
    </row>
    <row r="74" spans="1:11" x14ac:dyDescent="0.2">
      <c r="A74" s="27">
        <v>1800</v>
      </c>
      <c r="B74" s="81">
        <v>-1.5800000000000002E-2</v>
      </c>
      <c r="C74" s="16">
        <v>418.17140000000001</v>
      </c>
      <c r="D74" s="16">
        <v>1.1016999999999999</v>
      </c>
      <c r="E74" s="16">
        <v>-25.797599999999999</v>
      </c>
      <c r="F74" s="16">
        <v>0.17050000000000001</v>
      </c>
      <c r="G74" s="16">
        <v>-25.626899999999999</v>
      </c>
      <c r="H74" s="82">
        <v>23.929099999999998</v>
      </c>
      <c r="I74" s="16">
        <v>0.93110000000000004</v>
      </c>
      <c r="J74" s="16">
        <v>443.9649</v>
      </c>
      <c r="K74" s="16">
        <v>27.5611</v>
      </c>
    </row>
    <row r="75" spans="1:11" x14ac:dyDescent="0.2">
      <c r="A75" s="27">
        <v>1815</v>
      </c>
      <c r="B75" s="81">
        <v>-0.71440000000000003</v>
      </c>
      <c r="C75" s="16">
        <v>417.12569999999999</v>
      </c>
      <c r="D75" s="16">
        <v>-0.71750000000000003</v>
      </c>
      <c r="E75" s="16">
        <v>-26.0106</v>
      </c>
      <c r="F75" s="16">
        <v>-1.3828</v>
      </c>
      <c r="G75" s="16">
        <v>-27.3935</v>
      </c>
      <c r="H75" s="82">
        <v>23.795300000000001</v>
      </c>
      <c r="I75" s="16">
        <v>0.6653</v>
      </c>
      <c r="J75" s="16">
        <v>443.137</v>
      </c>
      <c r="K75" s="16">
        <v>27.438700000000001</v>
      </c>
    </row>
    <row r="76" spans="1:11" x14ac:dyDescent="0.2">
      <c r="A76" s="27">
        <v>1830</v>
      </c>
      <c r="B76" s="81">
        <v>-38.919800000000002</v>
      </c>
      <c r="C76" s="16">
        <v>415.74599999999998</v>
      </c>
      <c r="D76" s="16">
        <v>-0.9123</v>
      </c>
      <c r="E76" s="16">
        <v>-26.709299999999999</v>
      </c>
      <c r="F76" s="16">
        <v>-1.5753999999999999</v>
      </c>
      <c r="G76" s="16">
        <v>-28.284800000000001</v>
      </c>
      <c r="H76" s="82">
        <v>23.6967</v>
      </c>
      <c r="I76" s="16">
        <v>0.66310000000000002</v>
      </c>
      <c r="J76" s="16">
        <v>442.45580000000001</v>
      </c>
      <c r="K76" s="16">
        <v>27.3188</v>
      </c>
    </row>
    <row r="77" spans="1:11" x14ac:dyDescent="0.2">
      <c r="A77" s="27">
        <v>1845</v>
      </c>
      <c r="B77" s="81">
        <v>-0.70450000000000002</v>
      </c>
      <c r="C77" s="16">
        <v>416.65539999999999</v>
      </c>
      <c r="D77" s="16">
        <v>-0.84799999999999998</v>
      </c>
      <c r="E77" s="16">
        <v>-25.431100000000001</v>
      </c>
      <c r="F77" s="16">
        <v>-1.5185999999999999</v>
      </c>
      <c r="G77" s="16">
        <v>-26.949400000000001</v>
      </c>
      <c r="H77" s="82">
        <v>23.632400000000001</v>
      </c>
      <c r="I77" s="16">
        <v>0.67059999999999997</v>
      </c>
      <c r="J77" s="16">
        <v>442.08479999999997</v>
      </c>
      <c r="K77" s="16">
        <v>27.2026</v>
      </c>
    </row>
    <row r="78" spans="1:11" x14ac:dyDescent="0.2">
      <c r="A78" s="27">
        <v>1900</v>
      </c>
      <c r="B78" s="81">
        <v>36.265799999999999</v>
      </c>
      <c r="C78" s="16">
        <v>417.01960000000003</v>
      </c>
      <c r="D78" s="16">
        <v>-0.80910000000000004</v>
      </c>
      <c r="E78" s="16">
        <v>-24.796199999999999</v>
      </c>
      <c r="F78" s="16">
        <v>-1.4607000000000001</v>
      </c>
      <c r="G78" s="16">
        <v>-26.257000000000001</v>
      </c>
      <c r="H78" s="82">
        <v>23.595800000000001</v>
      </c>
      <c r="I78" s="16">
        <v>0.65159999999999996</v>
      </c>
      <c r="J78" s="16">
        <v>441.81779999999998</v>
      </c>
      <c r="K78" s="16">
        <v>27.0913</v>
      </c>
    </row>
    <row r="79" spans="1:11" x14ac:dyDescent="0.2">
      <c r="A79" s="27">
        <v>1915</v>
      </c>
      <c r="B79" s="81">
        <v>-0.77849999999999997</v>
      </c>
      <c r="C79" s="16">
        <v>417.23880000000003</v>
      </c>
      <c r="D79" s="16">
        <v>-0.79310000000000003</v>
      </c>
      <c r="E79" s="16">
        <v>-24.315999999999999</v>
      </c>
      <c r="F79" s="16">
        <v>-1.4355</v>
      </c>
      <c r="G79" s="16">
        <v>-25.7515</v>
      </c>
      <c r="H79" s="82">
        <v>23.565999999999999</v>
      </c>
      <c r="I79" s="16">
        <v>0.64239999999999997</v>
      </c>
      <c r="J79" s="16">
        <v>441.55509999999998</v>
      </c>
      <c r="K79" s="16">
        <v>26.985800000000001</v>
      </c>
    </row>
    <row r="80" spans="1:11" x14ac:dyDescent="0.2">
      <c r="A80" s="27">
        <v>1930</v>
      </c>
      <c r="B80" s="81">
        <v>-0.73140000000000005</v>
      </c>
      <c r="C80" s="16">
        <v>416.60399999999998</v>
      </c>
      <c r="D80" s="16">
        <v>-0.76770000000000005</v>
      </c>
      <c r="E80" s="16">
        <v>-24.679400000000001</v>
      </c>
      <c r="F80" s="16">
        <v>-1.4458</v>
      </c>
      <c r="G80" s="16">
        <v>-26.125299999999999</v>
      </c>
      <c r="H80" s="82">
        <v>23.535799999999998</v>
      </c>
      <c r="I80" s="16">
        <v>0.67820000000000003</v>
      </c>
      <c r="J80" s="16">
        <v>441.28300000000002</v>
      </c>
      <c r="K80" s="16">
        <v>26.885300000000001</v>
      </c>
    </row>
    <row r="81" spans="1:11" x14ac:dyDescent="0.2">
      <c r="A81" s="27">
        <v>1945</v>
      </c>
      <c r="B81" s="81">
        <v>36.360799999999998</v>
      </c>
      <c r="C81" s="16">
        <v>414.66269999999997</v>
      </c>
      <c r="D81" s="16">
        <v>-0.84079999999999999</v>
      </c>
      <c r="E81" s="16">
        <v>-26.179300000000001</v>
      </c>
      <c r="F81" s="16">
        <v>-1.5216000000000001</v>
      </c>
      <c r="G81" s="16">
        <v>-27.700700000000001</v>
      </c>
      <c r="H81" s="82">
        <v>23.486699999999999</v>
      </c>
      <c r="I81" s="16">
        <v>0.68079999999999996</v>
      </c>
      <c r="J81" s="16">
        <v>440.84570000000002</v>
      </c>
      <c r="K81" s="16">
        <v>26.7898</v>
      </c>
    </row>
    <row r="82" spans="1:11" x14ac:dyDescent="0.2">
      <c r="A82" s="27">
        <v>2000</v>
      </c>
      <c r="B82" s="81">
        <v>-77.364400000000003</v>
      </c>
      <c r="C82" s="16">
        <v>415.08080000000001</v>
      </c>
      <c r="D82" s="16">
        <v>-0.80030000000000001</v>
      </c>
      <c r="E82" s="16">
        <v>-25.619700000000002</v>
      </c>
      <c r="F82" s="16">
        <v>-1.4853000000000001</v>
      </c>
      <c r="G82" s="16">
        <v>-27.104900000000001</v>
      </c>
      <c r="H82" s="82">
        <v>23.474799999999998</v>
      </c>
      <c r="I82" s="16">
        <v>0.68500000000000005</v>
      </c>
      <c r="J82" s="16">
        <v>440.7022</v>
      </c>
      <c r="K82" s="16">
        <v>26.700600000000001</v>
      </c>
    </row>
    <row r="83" spans="1:11" x14ac:dyDescent="0.2">
      <c r="A83" s="27">
        <v>2015</v>
      </c>
      <c r="B83" s="81">
        <v>-0.93020000000000003</v>
      </c>
      <c r="C83" s="16">
        <v>414.60509999999999</v>
      </c>
      <c r="D83" s="16">
        <v>-0.79790000000000005</v>
      </c>
      <c r="E83" s="16">
        <v>-25.906099999999999</v>
      </c>
      <c r="F83" s="16">
        <v>-1.4575</v>
      </c>
      <c r="G83" s="16">
        <v>-27.363099999999999</v>
      </c>
      <c r="H83" s="82">
        <v>23.469200000000001</v>
      </c>
      <c r="I83" s="16">
        <v>0.65959999999999996</v>
      </c>
      <c r="J83" s="16">
        <v>440.51159999999999</v>
      </c>
      <c r="K83" s="16">
        <v>26.614899999999999</v>
      </c>
    </row>
    <row r="84" spans="1:11" x14ac:dyDescent="0.2">
      <c r="A84" s="27">
        <v>2030</v>
      </c>
      <c r="B84" s="81">
        <v>36.448500000000003</v>
      </c>
      <c r="C84" s="16">
        <v>414.28769999999997</v>
      </c>
      <c r="D84" s="16">
        <v>-0.82499999999999996</v>
      </c>
      <c r="E84" s="16">
        <v>-26.0458</v>
      </c>
      <c r="F84" s="16">
        <v>-1.5095000000000001</v>
      </c>
      <c r="G84" s="16">
        <v>-27.555</v>
      </c>
      <c r="H84" s="82">
        <v>23.464600000000001</v>
      </c>
      <c r="I84" s="16">
        <v>0.68459999999999999</v>
      </c>
      <c r="J84" s="16">
        <v>440.33409999999998</v>
      </c>
      <c r="K84" s="16">
        <v>26.534400000000002</v>
      </c>
    </row>
    <row r="85" spans="1:11" x14ac:dyDescent="0.2">
      <c r="A85" s="27">
        <v>2045</v>
      </c>
      <c r="B85" s="81">
        <v>-0.83860000000000001</v>
      </c>
      <c r="C85" s="16">
        <v>413.75040000000001</v>
      </c>
      <c r="D85" s="16">
        <v>-0.85660000000000003</v>
      </c>
      <c r="E85" s="16">
        <v>-26.4298</v>
      </c>
      <c r="F85" s="16">
        <v>-1.5713999999999999</v>
      </c>
      <c r="G85" s="16">
        <v>-28.001000000000001</v>
      </c>
      <c r="H85" s="82">
        <v>23.462299999999999</v>
      </c>
      <c r="I85" s="16">
        <v>0.71479999999999999</v>
      </c>
      <c r="J85" s="16">
        <v>440.18119999999999</v>
      </c>
      <c r="K85" s="16">
        <v>26.457899999999999</v>
      </c>
    </row>
    <row r="86" spans="1:11" x14ac:dyDescent="0.2">
      <c r="A86" s="27">
        <v>2100</v>
      </c>
      <c r="B86" s="81">
        <v>-0.63119999999999998</v>
      </c>
      <c r="C86" s="16">
        <v>413.97899999999998</v>
      </c>
      <c r="D86" s="16">
        <v>-0.84089999999999998</v>
      </c>
      <c r="E86" s="16">
        <v>-26.052700000000002</v>
      </c>
      <c r="F86" s="16">
        <v>-1.5078</v>
      </c>
      <c r="G86" s="16">
        <v>-27.560199999999998</v>
      </c>
      <c r="H86" s="82">
        <v>23.456700000000001</v>
      </c>
      <c r="I86" s="16">
        <v>0.66690000000000005</v>
      </c>
      <c r="J86" s="16">
        <v>440.0333</v>
      </c>
      <c r="K86" s="16">
        <v>26.384899999999998</v>
      </c>
    </row>
    <row r="87" spans="1:11" x14ac:dyDescent="0.2">
      <c r="A87" s="27">
        <v>2115</v>
      </c>
      <c r="B87" s="81">
        <v>-38.8718</v>
      </c>
      <c r="C87" s="16">
        <v>413.0609</v>
      </c>
      <c r="D87" s="16">
        <v>-0.84919999999999995</v>
      </c>
      <c r="E87" s="16">
        <v>-26.789400000000001</v>
      </c>
      <c r="F87" s="16">
        <v>-1.5037</v>
      </c>
      <c r="G87" s="16">
        <v>-28.292999999999999</v>
      </c>
      <c r="H87" s="82">
        <v>23.4451</v>
      </c>
      <c r="I87" s="16">
        <v>0.65449999999999997</v>
      </c>
      <c r="J87" s="16">
        <v>439.84379999999999</v>
      </c>
      <c r="K87" s="16">
        <v>26.313800000000001</v>
      </c>
    </row>
    <row r="88" spans="1:11" x14ac:dyDescent="0.2">
      <c r="A88" s="27">
        <v>2130</v>
      </c>
      <c r="B88" s="81">
        <v>-36.908299999999997</v>
      </c>
      <c r="C88" s="16">
        <v>412.08300000000003</v>
      </c>
      <c r="D88" s="16">
        <v>-0.88800000000000001</v>
      </c>
      <c r="E88" s="16">
        <v>-27.520499999999998</v>
      </c>
      <c r="F88" s="16">
        <v>-1.5528999999999999</v>
      </c>
      <c r="G88" s="16">
        <v>-29.073599999999999</v>
      </c>
      <c r="H88" s="82">
        <v>23.419599999999999</v>
      </c>
      <c r="I88" s="16">
        <v>0.66500000000000004</v>
      </c>
      <c r="J88" s="16">
        <v>439.60399999999998</v>
      </c>
      <c r="K88" s="16">
        <v>26.247800000000002</v>
      </c>
    </row>
    <row r="89" spans="1:11" x14ac:dyDescent="0.2">
      <c r="A89" s="27">
        <v>2145</v>
      </c>
      <c r="B89" s="81">
        <v>71.967299999999994</v>
      </c>
      <c r="C89" s="16">
        <v>411.67750000000001</v>
      </c>
      <c r="D89" s="16">
        <v>-0.86760000000000004</v>
      </c>
      <c r="E89" s="16">
        <v>-27.761500000000002</v>
      </c>
      <c r="F89" s="16">
        <v>-1.569</v>
      </c>
      <c r="G89" s="16">
        <v>-29.330300000000001</v>
      </c>
      <c r="H89" s="82">
        <v>23.4087</v>
      </c>
      <c r="I89" s="16">
        <v>0.70140000000000002</v>
      </c>
      <c r="J89" s="16">
        <v>439.44060000000002</v>
      </c>
      <c r="K89" s="16">
        <v>26.1845</v>
      </c>
    </row>
    <row r="90" spans="1:11" x14ac:dyDescent="0.2">
      <c r="A90" s="27">
        <v>2200</v>
      </c>
      <c r="B90" s="81">
        <v>-37.976599999999998</v>
      </c>
      <c r="C90" s="16">
        <v>413.30470000000003</v>
      </c>
      <c r="D90" s="16">
        <v>-0.84730000000000005</v>
      </c>
      <c r="E90" s="16">
        <v>-26.0884</v>
      </c>
      <c r="F90" s="16">
        <v>-1.5384</v>
      </c>
      <c r="G90" s="16">
        <v>-27.626799999999999</v>
      </c>
      <c r="H90" s="82">
        <v>23.416</v>
      </c>
      <c r="I90" s="16">
        <v>0.69099999999999995</v>
      </c>
      <c r="J90" s="16">
        <v>439.39460000000003</v>
      </c>
      <c r="K90" s="16">
        <v>26.122499999999999</v>
      </c>
    </row>
    <row r="91" spans="1:11" x14ac:dyDescent="0.2">
      <c r="A91" s="27">
        <v>2215</v>
      </c>
      <c r="B91" s="81">
        <v>-38.339199999999998</v>
      </c>
      <c r="C91" s="16">
        <v>414.35939999999999</v>
      </c>
      <c r="D91" s="16">
        <v>-0.82450000000000001</v>
      </c>
      <c r="E91" s="16">
        <v>-25.001899999999999</v>
      </c>
      <c r="F91" s="16">
        <v>-1.4806999999999999</v>
      </c>
      <c r="G91" s="16">
        <v>-26.482700000000001</v>
      </c>
      <c r="H91" s="82">
        <v>23.409800000000001</v>
      </c>
      <c r="I91" s="16">
        <v>0.65620000000000001</v>
      </c>
      <c r="J91" s="16">
        <v>439.35829999999999</v>
      </c>
      <c r="K91" s="16">
        <v>26.061</v>
      </c>
    </row>
    <row r="92" spans="1:11" x14ac:dyDescent="0.2">
      <c r="A92" s="27">
        <v>2230</v>
      </c>
      <c r="B92" s="81">
        <v>-71.249799999999993</v>
      </c>
      <c r="C92" s="16">
        <v>414.6848</v>
      </c>
      <c r="D92" s="16">
        <v>-0.79</v>
      </c>
      <c r="E92" s="16">
        <v>-24.610199999999999</v>
      </c>
      <c r="F92" s="16">
        <v>-1.4331</v>
      </c>
      <c r="G92" s="16">
        <v>-26.042999999999999</v>
      </c>
      <c r="H92" s="82">
        <v>23.401199999999999</v>
      </c>
      <c r="I92" s="16">
        <v>0.6431</v>
      </c>
      <c r="J92" s="16">
        <v>439.2989</v>
      </c>
      <c r="K92" s="16">
        <v>26.002800000000001</v>
      </c>
    </row>
    <row r="93" spans="1:11" x14ac:dyDescent="0.2">
      <c r="A93" s="27">
        <v>2245</v>
      </c>
      <c r="B93" s="81">
        <v>-38.179600000000001</v>
      </c>
      <c r="C93" s="16">
        <v>414.09820000000002</v>
      </c>
      <c r="D93" s="16">
        <v>-0.78129999999999999</v>
      </c>
      <c r="E93" s="16">
        <v>-25.0535</v>
      </c>
      <c r="F93" s="16">
        <v>-1.4426000000000001</v>
      </c>
      <c r="G93" s="16">
        <v>-26.495899999999999</v>
      </c>
      <c r="H93" s="82">
        <v>23.384699999999999</v>
      </c>
      <c r="I93" s="16">
        <v>0.6613</v>
      </c>
      <c r="J93" s="16">
        <v>439.15249999999997</v>
      </c>
      <c r="K93" s="16">
        <v>25.949300000000001</v>
      </c>
    </row>
    <row r="94" spans="1:11" x14ac:dyDescent="0.2">
      <c r="A94" s="27">
        <v>2300</v>
      </c>
      <c r="B94" s="81">
        <v>-0.74019999999999997</v>
      </c>
      <c r="C94" s="16">
        <v>414.73660000000001</v>
      </c>
      <c r="D94" s="16">
        <v>-0.81140000000000001</v>
      </c>
      <c r="E94" s="16">
        <v>-24.2715</v>
      </c>
      <c r="F94" s="16">
        <v>-1.3966000000000001</v>
      </c>
      <c r="G94" s="16">
        <v>-25.668099999999999</v>
      </c>
      <c r="H94" s="82">
        <v>23.3687</v>
      </c>
      <c r="I94" s="16">
        <v>0.58520000000000005</v>
      </c>
      <c r="J94" s="16">
        <v>439.00540000000001</v>
      </c>
      <c r="K94" s="16">
        <v>25.897400000000001</v>
      </c>
    </row>
    <row r="95" spans="1:11" x14ac:dyDescent="0.2">
      <c r="A95" s="27">
        <v>2315</v>
      </c>
      <c r="B95" s="81">
        <v>-38.5274</v>
      </c>
      <c r="C95" s="16">
        <v>414.61200000000002</v>
      </c>
      <c r="D95" s="16">
        <v>-0.78490000000000004</v>
      </c>
      <c r="E95" s="16">
        <v>-24.292300000000001</v>
      </c>
      <c r="F95" s="16">
        <v>-1.4256</v>
      </c>
      <c r="G95" s="16">
        <v>-25.7182</v>
      </c>
      <c r="H95" s="82">
        <v>23.351400000000002</v>
      </c>
      <c r="I95" s="16">
        <v>0.64070000000000005</v>
      </c>
      <c r="J95" s="16">
        <v>438.90039999999999</v>
      </c>
      <c r="K95" s="16">
        <v>25.848600000000001</v>
      </c>
    </row>
    <row r="96" spans="1:11" x14ac:dyDescent="0.2">
      <c r="A96" s="27">
        <v>2330</v>
      </c>
      <c r="B96" s="81">
        <v>-0.84179999999999999</v>
      </c>
      <c r="C96" s="16">
        <v>414.04059999999998</v>
      </c>
      <c r="D96" s="16">
        <v>-0.8125</v>
      </c>
      <c r="E96" s="16">
        <v>-24.7318</v>
      </c>
      <c r="F96" s="16">
        <v>-1.4792000000000001</v>
      </c>
      <c r="G96" s="16">
        <v>-26.211300000000001</v>
      </c>
      <c r="H96" s="82">
        <v>23.3355</v>
      </c>
      <c r="I96" s="16">
        <v>0.66669999999999996</v>
      </c>
      <c r="J96" s="16">
        <v>438.77069999999998</v>
      </c>
      <c r="K96" s="16">
        <v>25.8018</v>
      </c>
    </row>
    <row r="97" spans="1:11" x14ac:dyDescent="0.2">
      <c r="A97" s="27">
        <v>2345</v>
      </c>
      <c r="B97" s="81">
        <v>-0.87819999999999998</v>
      </c>
      <c r="C97" s="16">
        <v>414.03190000000001</v>
      </c>
      <c r="D97" s="16">
        <v>-0.8135</v>
      </c>
      <c r="E97" s="16">
        <v>-24.553699999999999</v>
      </c>
      <c r="F97" s="16">
        <v>-1.4608000000000001</v>
      </c>
      <c r="G97" s="16">
        <v>-26.014399999999998</v>
      </c>
      <c r="H97" s="82">
        <v>23.311299999999999</v>
      </c>
      <c r="I97" s="16">
        <v>0.64729999999999999</v>
      </c>
      <c r="J97" s="16">
        <v>438.58659999999998</v>
      </c>
      <c r="K97" s="16">
        <v>25.757300000000001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FAE4-EFB9-4A20-86B5-4AF79B22BDCC}">
  <dimension ref="A1:K81"/>
  <sheetViews>
    <sheetView workbookViewId="0">
      <pane ySplit="1" topLeftCell="A2" activePane="bottomLeft" state="frozen"/>
      <selection pane="bottomLeft" activeCell="H20" sqref="H20"/>
    </sheetView>
  </sheetViews>
  <sheetFormatPr defaultRowHeight="12.75" x14ac:dyDescent="0.2"/>
  <cols>
    <col min="3" max="4" width="15.5703125" bestFit="1" customWidth="1"/>
    <col min="5" max="5" width="13.85546875" bestFit="1" customWidth="1"/>
    <col min="6" max="6" width="12.7109375" bestFit="1" customWidth="1"/>
    <col min="7" max="7" width="15.42578125" bestFit="1" customWidth="1"/>
    <col min="8" max="8" width="60.140625" customWidth="1"/>
    <col min="9" max="9" width="11.5703125" bestFit="1" customWidth="1"/>
    <col min="10" max="10" width="12.28515625" bestFit="1" customWidth="1"/>
    <col min="11" max="11" width="34.85546875" bestFit="1" customWidth="1"/>
  </cols>
  <sheetData>
    <row r="1" spans="1:11" ht="15" x14ac:dyDescent="0.25">
      <c r="A1" s="117" t="s">
        <v>245</v>
      </c>
      <c r="B1" s="117" t="s">
        <v>217</v>
      </c>
      <c r="C1" s="117" t="s">
        <v>246</v>
      </c>
      <c r="D1" s="117" t="s">
        <v>247</v>
      </c>
      <c r="E1" s="117" t="s">
        <v>248</v>
      </c>
      <c r="F1" s="117" t="s">
        <v>249</v>
      </c>
      <c r="G1" s="117" t="s">
        <v>250</v>
      </c>
      <c r="H1" s="117" t="s">
        <v>398</v>
      </c>
      <c r="I1" s="117" t="s">
        <v>251</v>
      </c>
      <c r="J1" s="117" t="s">
        <v>399</v>
      </c>
      <c r="K1" s="117" t="s">
        <v>400</v>
      </c>
    </row>
    <row r="2" spans="1:11" x14ac:dyDescent="0.2">
      <c r="A2">
        <v>66</v>
      </c>
      <c r="B2" t="s">
        <v>167</v>
      </c>
      <c r="C2" t="s">
        <v>252</v>
      </c>
      <c r="D2" t="s">
        <v>381</v>
      </c>
      <c r="E2" s="118"/>
      <c r="F2" s="118"/>
      <c r="G2" s="14" t="s">
        <v>377</v>
      </c>
      <c r="H2" s="123" t="s">
        <v>397</v>
      </c>
      <c r="I2" s="153">
        <v>42048</v>
      </c>
      <c r="J2" s="153">
        <v>42048</v>
      </c>
      <c r="K2" t="s">
        <v>351</v>
      </c>
    </row>
    <row r="3" spans="1:11" x14ac:dyDescent="0.2">
      <c r="A3">
        <v>64</v>
      </c>
      <c r="B3" t="s">
        <v>167</v>
      </c>
      <c r="C3" t="s">
        <v>252</v>
      </c>
      <c r="D3" t="s">
        <v>271</v>
      </c>
      <c r="E3" s="118">
        <v>3710</v>
      </c>
      <c r="F3" s="118"/>
      <c r="G3" s="14" t="s">
        <v>377</v>
      </c>
      <c r="H3" s="123" t="s">
        <v>396</v>
      </c>
      <c r="I3" s="153">
        <v>42055</v>
      </c>
      <c r="J3" s="153">
        <v>42055</v>
      </c>
      <c r="K3" t="s">
        <v>337</v>
      </c>
    </row>
    <row r="4" spans="1:11" x14ac:dyDescent="0.2">
      <c r="A4">
        <v>65</v>
      </c>
      <c r="B4" t="s">
        <v>167</v>
      </c>
      <c r="C4" t="s">
        <v>252</v>
      </c>
      <c r="D4" t="s">
        <v>267</v>
      </c>
      <c r="E4" s="118"/>
      <c r="F4" s="118"/>
      <c r="G4" s="14" t="s">
        <v>254</v>
      </c>
      <c r="H4" t="s">
        <v>380</v>
      </c>
      <c r="I4" s="153">
        <v>42055</v>
      </c>
      <c r="J4" s="153">
        <v>42055</v>
      </c>
      <c r="K4" t="s">
        <v>303</v>
      </c>
    </row>
    <row r="5" spans="1:11" x14ac:dyDescent="0.2">
      <c r="A5">
        <v>56</v>
      </c>
      <c r="B5" t="s">
        <v>167</v>
      </c>
      <c r="C5" t="s">
        <v>276</v>
      </c>
      <c r="D5" t="s">
        <v>286</v>
      </c>
      <c r="E5" s="118" t="s">
        <v>288</v>
      </c>
      <c r="F5" s="118"/>
      <c r="G5" s="14" t="s">
        <v>377</v>
      </c>
      <c r="H5" t="s">
        <v>379</v>
      </c>
      <c r="I5" s="153">
        <v>42132</v>
      </c>
      <c r="J5" s="153">
        <v>42146</v>
      </c>
      <c r="K5" t="s">
        <v>351</v>
      </c>
    </row>
    <row r="6" spans="1:11" x14ac:dyDescent="0.2">
      <c r="A6">
        <v>55</v>
      </c>
      <c r="B6" t="s">
        <v>167</v>
      </c>
      <c r="C6" t="s">
        <v>276</v>
      </c>
      <c r="D6" t="s">
        <v>277</v>
      </c>
      <c r="E6" s="118">
        <v>300866</v>
      </c>
      <c r="F6" s="118"/>
      <c r="G6" s="14" t="s">
        <v>377</v>
      </c>
      <c r="H6" t="s">
        <v>378</v>
      </c>
      <c r="I6" s="153">
        <v>42146</v>
      </c>
      <c r="J6" s="153">
        <v>42146</v>
      </c>
      <c r="K6" t="s">
        <v>347</v>
      </c>
    </row>
    <row r="7" spans="1:11" x14ac:dyDescent="0.2">
      <c r="A7">
        <v>63</v>
      </c>
      <c r="B7" t="s">
        <v>167</v>
      </c>
      <c r="C7" t="s">
        <v>252</v>
      </c>
      <c r="D7" t="s">
        <v>375</v>
      </c>
      <c r="E7" s="118">
        <v>5753434</v>
      </c>
      <c r="F7" s="118">
        <v>5757643</v>
      </c>
      <c r="G7" s="14" t="s">
        <v>260</v>
      </c>
      <c r="H7" t="s">
        <v>376</v>
      </c>
      <c r="I7" s="153">
        <v>42159</v>
      </c>
      <c r="J7" s="153">
        <v>42159</v>
      </c>
      <c r="K7" t="s">
        <v>337</v>
      </c>
    </row>
    <row r="8" spans="1:11" x14ac:dyDescent="0.2">
      <c r="A8">
        <v>59</v>
      </c>
      <c r="B8" t="s">
        <v>167</v>
      </c>
      <c r="C8" t="s">
        <v>252</v>
      </c>
      <c r="D8" t="s">
        <v>262</v>
      </c>
      <c r="E8" s="118" t="s">
        <v>371</v>
      </c>
      <c r="F8" s="118" t="s">
        <v>372</v>
      </c>
      <c r="G8" s="14" t="s">
        <v>260</v>
      </c>
      <c r="H8" t="s">
        <v>340</v>
      </c>
      <c r="I8" s="153">
        <v>42181</v>
      </c>
      <c r="J8" s="153">
        <v>42181</v>
      </c>
      <c r="K8" t="s">
        <v>337</v>
      </c>
    </row>
    <row r="9" spans="1:11" x14ac:dyDescent="0.2">
      <c r="A9">
        <v>62</v>
      </c>
      <c r="B9" t="s">
        <v>167</v>
      </c>
      <c r="C9" t="s">
        <v>252</v>
      </c>
      <c r="D9" t="s">
        <v>262</v>
      </c>
      <c r="E9" s="118" t="s">
        <v>341</v>
      </c>
      <c r="F9" s="118" t="s">
        <v>373</v>
      </c>
      <c r="G9" s="14" t="s">
        <v>260</v>
      </c>
      <c r="H9" t="s">
        <v>374</v>
      </c>
      <c r="I9" s="153">
        <v>42181</v>
      </c>
      <c r="J9" s="153">
        <v>42181</v>
      </c>
      <c r="K9" t="s">
        <v>337</v>
      </c>
    </row>
    <row r="10" spans="1:11" x14ac:dyDescent="0.2">
      <c r="A10">
        <v>60</v>
      </c>
      <c r="B10" t="s">
        <v>167</v>
      </c>
      <c r="C10" t="s">
        <v>252</v>
      </c>
      <c r="D10" t="s">
        <v>366</v>
      </c>
      <c r="E10" s="118"/>
      <c r="F10" s="118"/>
      <c r="G10" s="14" t="s">
        <v>367</v>
      </c>
      <c r="H10" t="s">
        <v>368</v>
      </c>
      <c r="I10" s="153">
        <v>42314</v>
      </c>
      <c r="J10" s="153">
        <v>42314</v>
      </c>
      <c r="K10" t="s">
        <v>347</v>
      </c>
    </row>
    <row r="11" spans="1:11" x14ac:dyDescent="0.2">
      <c r="A11">
        <v>61</v>
      </c>
      <c r="B11" t="s">
        <v>167</v>
      </c>
      <c r="C11" t="s">
        <v>252</v>
      </c>
      <c r="D11" t="s">
        <v>369</v>
      </c>
      <c r="E11" s="118"/>
      <c r="F11" s="118"/>
      <c r="G11" s="14" t="s">
        <v>260</v>
      </c>
      <c r="H11" t="s">
        <v>370</v>
      </c>
      <c r="I11" s="153">
        <v>42314</v>
      </c>
      <c r="J11" s="153">
        <v>42314</v>
      </c>
      <c r="K11" t="s">
        <v>347</v>
      </c>
    </row>
    <row r="12" spans="1:11" x14ac:dyDescent="0.2">
      <c r="A12">
        <v>58</v>
      </c>
      <c r="B12" t="s">
        <v>167</v>
      </c>
      <c r="C12" t="s">
        <v>252</v>
      </c>
      <c r="D12" t="s">
        <v>271</v>
      </c>
      <c r="E12" s="118">
        <v>3811</v>
      </c>
      <c r="F12" s="118">
        <v>3710</v>
      </c>
      <c r="G12" s="14" t="s">
        <v>260</v>
      </c>
      <c r="H12" s="123" t="s">
        <v>395</v>
      </c>
      <c r="I12" s="153">
        <v>42316</v>
      </c>
      <c r="J12" s="153">
        <v>42316</v>
      </c>
      <c r="K12" t="s">
        <v>365</v>
      </c>
    </row>
    <row r="13" spans="1:11" x14ac:dyDescent="0.2">
      <c r="A13">
        <v>5</v>
      </c>
      <c r="B13" t="s">
        <v>167</v>
      </c>
      <c r="C13" t="s">
        <v>252</v>
      </c>
      <c r="D13" t="s">
        <v>271</v>
      </c>
      <c r="E13" s="118" t="s">
        <v>299</v>
      </c>
      <c r="F13" s="118" t="s">
        <v>315</v>
      </c>
      <c r="G13" s="14" t="s">
        <v>260</v>
      </c>
      <c r="H13" t="s">
        <v>364</v>
      </c>
      <c r="I13" s="153">
        <v>42482</v>
      </c>
      <c r="J13" s="153">
        <v>42482</v>
      </c>
      <c r="K13" t="s">
        <v>337</v>
      </c>
    </row>
    <row r="14" spans="1:11" x14ac:dyDescent="0.2">
      <c r="A14">
        <v>3</v>
      </c>
      <c r="B14" t="s">
        <v>167</v>
      </c>
      <c r="C14" t="s">
        <v>252</v>
      </c>
      <c r="D14" t="s">
        <v>257</v>
      </c>
      <c r="E14" s="118" t="s">
        <v>354</v>
      </c>
      <c r="F14" s="118" t="s">
        <v>363</v>
      </c>
      <c r="G14" s="14" t="s">
        <v>260</v>
      </c>
      <c r="H14" t="s">
        <v>345</v>
      </c>
      <c r="I14" s="153">
        <v>42508</v>
      </c>
      <c r="J14" s="153">
        <v>42508</v>
      </c>
      <c r="K14" t="s">
        <v>337</v>
      </c>
    </row>
    <row r="15" spans="1:11" x14ac:dyDescent="0.2">
      <c r="A15">
        <v>4</v>
      </c>
      <c r="B15" t="s">
        <v>167</v>
      </c>
      <c r="C15" t="s">
        <v>252</v>
      </c>
      <c r="D15" t="s">
        <v>257</v>
      </c>
      <c r="E15" s="118" t="s">
        <v>354</v>
      </c>
      <c r="F15" s="118" t="s">
        <v>354</v>
      </c>
      <c r="G15" s="14" t="s">
        <v>361</v>
      </c>
      <c r="H15" t="s">
        <v>362</v>
      </c>
      <c r="I15" s="153">
        <v>42517</v>
      </c>
      <c r="J15" s="153">
        <v>42517</v>
      </c>
      <c r="K15" t="s">
        <v>337</v>
      </c>
    </row>
    <row r="16" spans="1:11" x14ac:dyDescent="0.2">
      <c r="A16">
        <v>50</v>
      </c>
      <c r="B16" t="s">
        <v>167</v>
      </c>
      <c r="C16" t="s">
        <v>252</v>
      </c>
      <c r="D16" t="s">
        <v>271</v>
      </c>
      <c r="E16" s="118" t="s">
        <v>358</v>
      </c>
      <c r="F16" s="118">
        <v>3811</v>
      </c>
      <c r="G16" s="14" t="s">
        <v>260</v>
      </c>
      <c r="H16" t="s">
        <v>359</v>
      </c>
      <c r="I16" s="153">
        <v>42580</v>
      </c>
      <c r="J16" s="153">
        <v>42580</v>
      </c>
      <c r="K16" t="s">
        <v>337</v>
      </c>
    </row>
    <row r="17" spans="1:11" x14ac:dyDescent="0.2">
      <c r="A17">
        <v>54</v>
      </c>
      <c r="B17" t="s">
        <v>167</v>
      </c>
      <c r="C17" t="s">
        <v>252</v>
      </c>
      <c r="D17" t="s">
        <v>253</v>
      </c>
      <c r="E17" s="118">
        <v>66497</v>
      </c>
      <c r="F17" s="118">
        <v>66497</v>
      </c>
      <c r="G17" s="14" t="s">
        <v>254</v>
      </c>
      <c r="H17" t="s">
        <v>360</v>
      </c>
      <c r="I17" s="153">
        <v>42580</v>
      </c>
      <c r="J17" s="153">
        <v>42580</v>
      </c>
      <c r="K17" t="s">
        <v>303</v>
      </c>
    </row>
    <row r="18" spans="1:11" x14ac:dyDescent="0.2">
      <c r="A18">
        <v>1</v>
      </c>
      <c r="B18" t="s">
        <v>167</v>
      </c>
      <c r="C18" t="s">
        <v>252</v>
      </c>
      <c r="D18" t="s">
        <v>257</v>
      </c>
      <c r="E18" s="118" t="s">
        <v>324</v>
      </c>
      <c r="F18" s="118" t="s">
        <v>354</v>
      </c>
      <c r="G18" s="14" t="s">
        <v>260</v>
      </c>
      <c r="H18" t="s">
        <v>345</v>
      </c>
      <c r="I18" s="153">
        <v>42739</v>
      </c>
      <c r="J18" s="153">
        <v>42739</v>
      </c>
      <c r="K18" t="s">
        <v>336</v>
      </c>
    </row>
    <row r="19" spans="1:11" x14ac:dyDescent="0.2">
      <c r="A19">
        <v>2</v>
      </c>
      <c r="B19" t="s">
        <v>167</v>
      </c>
      <c r="C19" t="s">
        <v>276</v>
      </c>
      <c r="D19" t="s">
        <v>277</v>
      </c>
      <c r="E19" s="118" t="s">
        <v>355</v>
      </c>
      <c r="F19" s="118" t="s">
        <v>356</v>
      </c>
      <c r="G19" s="14" t="s">
        <v>260</v>
      </c>
      <c r="H19" t="s">
        <v>357</v>
      </c>
      <c r="I19" s="153">
        <v>42739</v>
      </c>
      <c r="J19" s="153">
        <v>42739</v>
      </c>
      <c r="K19" t="s">
        <v>337</v>
      </c>
    </row>
    <row r="20" spans="1:11" x14ac:dyDescent="0.2">
      <c r="A20">
        <v>67</v>
      </c>
      <c r="B20" t="s">
        <v>167</v>
      </c>
      <c r="C20" t="s">
        <v>252</v>
      </c>
      <c r="D20" t="s">
        <v>265</v>
      </c>
      <c r="E20" s="118">
        <v>133468</v>
      </c>
      <c r="F20" s="118">
        <v>133467</v>
      </c>
      <c r="G20" s="14" t="s">
        <v>260</v>
      </c>
      <c r="H20" t="s">
        <v>353</v>
      </c>
      <c r="I20" s="153">
        <v>42797</v>
      </c>
      <c r="J20" s="153">
        <v>42797</v>
      </c>
      <c r="K20" t="s">
        <v>336</v>
      </c>
    </row>
    <row r="21" spans="1:11" x14ac:dyDescent="0.2">
      <c r="A21">
        <v>69</v>
      </c>
      <c r="B21" t="s">
        <v>167</v>
      </c>
      <c r="C21" t="s">
        <v>276</v>
      </c>
      <c r="D21" t="s">
        <v>286</v>
      </c>
      <c r="E21" s="118" t="s">
        <v>287</v>
      </c>
      <c r="F21" s="118" t="s">
        <v>287</v>
      </c>
      <c r="G21" s="14" t="s">
        <v>310</v>
      </c>
      <c r="H21" s="123" t="s">
        <v>394</v>
      </c>
      <c r="I21" s="153">
        <v>42808</v>
      </c>
      <c r="J21" s="153">
        <v>42930</v>
      </c>
      <c r="K21" t="s">
        <v>303</v>
      </c>
    </row>
    <row r="22" spans="1:11" x14ac:dyDescent="0.2">
      <c r="A22">
        <v>70</v>
      </c>
      <c r="B22" t="s">
        <v>167</v>
      </c>
      <c r="C22" t="s">
        <v>276</v>
      </c>
      <c r="D22" t="s">
        <v>286</v>
      </c>
      <c r="E22" s="118" t="s">
        <v>287</v>
      </c>
      <c r="F22" s="118" t="s">
        <v>288</v>
      </c>
      <c r="G22" s="14" t="s">
        <v>260</v>
      </c>
      <c r="H22" t="s">
        <v>352</v>
      </c>
      <c r="I22" s="153">
        <v>42808</v>
      </c>
      <c r="J22" s="153">
        <v>42808</v>
      </c>
      <c r="K22" t="s">
        <v>337</v>
      </c>
    </row>
    <row r="23" spans="1:11" x14ac:dyDescent="0.2">
      <c r="A23">
        <v>72</v>
      </c>
      <c r="B23" t="s">
        <v>167</v>
      </c>
      <c r="C23" t="s">
        <v>252</v>
      </c>
      <c r="D23" t="s">
        <v>267</v>
      </c>
      <c r="E23" s="118" t="s">
        <v>348</v>
      </c>
      <c r="F23" s="118" t="s">
        <v>349</v>
      </c>
      <c r="G23" s="14" t="s">
        <v>260</v>
      </c>
      <c r="H23" t="s">
        <v>350</v>
      </c>
      <c r="I23" s="153">
        <v>42815</v>
      </c>
      <c r="J23" s="153">
        <v>42815</v>
      </c>
      <c r="K23" t="s">
        <v>351</v>
      </c>
    </row>
    <row r="24" spans="1:11" x14ac:dyDescent="0.2">
      <c r="A24">
        <v>78</v>
      </c>
      <c r="B24" t="s">
        <v>167</v>
      </c>
      <c r="C24" t="s">
        <v>252</v>
      </c>
      <c r="D24" t="s">
        <v>267</v>
      </c>
      <c r="E24" s="118">
        <v>140511</v>
      </c>
      <c r="F24" s="118"/>
      <c r="G24" s="14" t="s">
        <v>254</v>
      </c>
      <c r="H24" t="s">
        <v>346</v>
      </c>
      <c r="I24" s="153">
        <v>42823</v>
      </c>
      <c r="J24" s="153">
        <v>42823</v>
      </c>
      <c r="K24" t="s">
        <v>347</v>
      </c>
    </row>
    <row r="25" spans="1:11" x14ac:dyDescent="0.2">
      <c r="A25">
        <v>77</v>
      </c>
      <c r="B25" t="s">
        <v>167</v>
      </c>
      <c r="C25" t="s">
        <v>252</v>
      </c>
      <c r="D25" t="s">
        <v>257</v>
      </c>
      <c r="E25" s="118" t="s">
        <v>343</v>
      </c>
      <c r="F25" s="118" t="s">
        <v>344</v>
      </c>
      <c r="G25" s="14" t="s">
        <v>260</v>
      </c>
      <c r="H25" t="s">
        <v>345</v>
      </c>
      <c r="I25" s="153">
        <v>42901</v>
      </c>
      <c r="J25" s="153">
        <v>42901</v>
      </c>
      <c r="K25" t="s">
        <v>337</v>
      </c>
    </row>
    <row r="26" spans="1:11" x14ac:dyDescent="0.2">
      <c r="A26">
        <v>76</v>
      </c>
      <c r="B26" t="s">
        <v>167</v>
      </c>
      <c r="C26" t="s">
        <v>252</v>
      </c>
      <c r="D26" t="s">
        <v>262</v>
      </c>
      <c r="E26" s="118" t="s">
        <v>331</v>
      </c>
      <c r="F26" s="118" t="s">
        <v>341</v>
      </c>
      <c r="G26" s="14" t="s">
        <v>260</v>
      </c>
      <c r="H26" t="s">
        <v>342</v>
      </c>
      <c r="I26" s="153">
        <v>42920</v>
      </c>
      <c r="J26" s="153">
        <v>42920</v>
      </c>
      <c r="K26" t="s">
        <v>337</v>
      </c>
    </row>
    <row r="27" spans="1:11" x14ac:dyDescent="0.2">
      <c r="A27">
        <v>73</v>
      </c>
      <c r="B27" t="s">
        <v>167</v>
      </c>
      <c r="C27" t="s">
        <v>252</v>
      </c>
      <c r="D27" t="s">
        <v>253</v>
      </c>
      <c r="E27" s="118">
        <v>66497</v>
      </c>
      <c r="F27" s="118">
        <v>66497</v>
      </c>
      <c r="G27" s="14" t="s">
        <v>254</v>
      </c>
      <c r="H27" t="s">
        <v>338</v>
      </c>
      <c r="I27" s="153">
        <v>42922</v>
      </c>
      <c r="J27" s="153">
        <v>42922</v>
      </c>
      <c r="K27" t="s">
        <v>303</v>
      </c>
    </row>
    <row r="28" spans="1:11" x14ac:dyDescent="0.2">
      <c r="A28">
        <v>75</v>
      </c>
      <c r="B28" t="s">
        <v>167</v>
      </c>
      <c r="C28" t="s">
        <v>252</v>
      </c>
      <c r="D28" t="s">
        <v>262</v>
      </c>
      <c r="E28" s="118" t="s">
        <v>333</v>
      </c>
      <c r="F28" s="118" t="s">
        <v>339</v>
      </c>
      <c r="G28" s="14" t="s">
        <v>260</v>
      </c>
      <c r="H28" t="s">
        <v>340</v>
      </c>
      <c r="I28" s="153">
        <v>42922</v>
      </c>
      <c r="J28" s="153">
        <v>42922</v>
      </c>
      <c r="K28" t="s">
        <v>275</v>
      </c>
    </row>
    <row r="29" spans="1:11" x14ac:dyDescent="0.2">
      <c r="A29">
        <v>74</v>
      </c>
      <c r="B29" t="s">
        <v>167</v>
      </c>
      <c r="C29" t="s">
        <v>252</v>
      </c>
      <c r="D29" t="s">
        <v>262</v>
      </c>
      <c r="E29" s="118">
        <v>162700</v>
      </c>
      <c r="F29" s="118">
        <v>162700</v>
      </c>
      <c r="G29" s="14" t="s">
        <v>310</v>
      </c>
      <c r="H29" s="123" t="s">
        <v>393</v>
      </c>
      <c r="I29" s="153">
        <v>42927</v>
      </c>
      <c r="J29" s="153">
        <v>42927</v>
      </c>
      <c r="K29" t="s">
        <v>303</v>
      </c>
    </row>
    <row r="30" spans="1:11" x14ac:dyDescent="0.2">
      <c r="A30">
        <v>68</v>
      </c>
      <c r="B30" t="s">
        <v>167</v>
      </c>
      <c r="C30" t="s">
        <v>252</v>
      </c>
      <c r="D30" t="s">
        <v>262</v>
      </c>
      <c r="E30" s="118"/>
      <c r="F30" s="118"/>
      <c r="G30" s="14" t="s">
        <v>310</v>
      </c>
      <c r="H30" s="123" t="s">
        <v>391</v>
      </c>
      <c r="I30" s="153">
        <v>42957</v>
      </c>
      <c r="J30" s="153">
        <v>42957</v>
      </c>
      <c r="K30" t="s">
        <v>336</v>
      </c>
    </row>
    <row r="31" spans="1:11" x14ac:dyDescent="0.2">
      <c r="A31">
        <v>71</v>
      </c>
      <c r="B31" t="s">
        <v>167</v>
      </c>
      <c r="C31" t="s">
        <v>252</v>
      </c>
      <c r="D31" t="s">
        <v>267</v>
      </c>
      <c r="E31" s="118"/>
      <c r="F31" s="118"/>
      <c r="G31" s="14" t="s">
        <v>310</v>
      </c>
      <c r="H31" s="123" t="s">
        <v>392</v>
      </c>
      <c r="I31" s="153">
        <v>42957</v>
      </c>
      <c r="J31" s="153">
        <v>42957</v>
      </c>
      <c r="K31" t="s">
        <v>337</v>
      </c>
    </row>
    <row r="32" spans="1:11" x14ac:dyDescent="0.2">
      <c r="A32">
        <v>52</v>
      </c>
      <c r="B32" t="s">
        <v>167</v>
      </c>
      <c r="C32" t="s">
        <v>252</v>
      </c>
      <c r="D32" t="s">
        <v>253</v>
      </c>
      <c r="E32" s="118">
        <v>66497</v>
      </c>
      <c r="F32" s="118">
        <v>66497</v>
      </c>
      <c r="G32" s="14" t="s">
        <v>254</v>
      </c>
      <c r="H32" t="s">
        <v>335</v>
      </c>
      <c r="I32" s="153">
        <v>42996</v>
      </c>
      <c r="J32" s="153">
        <v>42996</v>
      </c>
      <c r="K32" t="s">
        <v>303</v>
      </c>
    </row>
    <row r="33" spans="1:11" x14ac:dyDescent="0.2">
      <c r="A33">
        <v>49</v>
      </c>
      <c r="B33" t="s">
        <v>167</v>
      </c>
      <c r="C33" t="s">
        <v>252</v>
      </c>
      <c r="D33" t="s">
        <v>262</v>
      </c>
      <c r="E33" s="118" t="s">
        <v>291</v>
      </c>
      <c r="F33" s="118" t="s">
        <v>331</v>
      </c>
      <c r="G33" s="14" t="s">
        <v>260</v>
      </c>
      <c r="H33" t="s">
        <v>332</v>
      </c>
      <c r="I33" s="153">
        <v>43231</v>
      </c>
      <c r="J33" s="153">
        <v>43231</v>
      </c>
      <c r="K33" t="s">
        <v>275</v>
      </c>
    </row>
    <row r="34" spans="1:11" x14ac:dyDescent="0.2">
      <c r="A34">
        <v>51</v>
      </c>
      <c r="B34" t="s">
        <v>167</v>
      </c>
      <c r="C34" t="s">
        <v>252</v>
      </c>
      <c r="D34" t="s">
        <v>262</v>
      </c>
      <c r="E34" s="118" t="s">
        <v>321</v>
      </c>
      <c r="F34" s="118" t="s">
        <v>333</v>
      </c>
      <c r="G34" s="14" t="s">
        <v>260</v>
      </c>
      <c r="H34" t="s">
        <v>334</v>
      </c>
      <c r="I34" s="153">
        <v>43231</v>
      </c>
      <c r="J34" s="153">
        <v>43231</v>
      </c>
      <c r="K34" t="s">
        <v>275</v>
      </c>
    </row>
    <row r="35" spans="1:11" x14ac:dyDescent="0.2">
      <c r="A35">
        <v>53</v>
      </c>
      <c r="B35" t="s">
        <v>167</v>
      </c>
      <c r="C35" t="s">
        <v>252</v>
      </c>
      <c r="D35" t="s">
        <v>253</v>
      </c>
      <c r="E35" s="118">
        <v>66497</v>
      </c>
      <c r="F35" s="118">
        <v>66497</v>
      </c>
      <c r="G35" s="14" t="s">
        <v>254</v>
      </c>
      <c r="H35" s="123" t="s">
        <v>390</v>
      </c>
      <c r="I35" s="153">
        <v>43231</v>
      </c>
      <c r="J35" s="153">
        <v>43231</v>
      </c>
      <c r="K35" t="s">
        <v>275</v>
      </c>
    </row>
    <row r="36" spans="1:11" x14ac:dyDescent="0.2">
      <c r="A36">
        <v>48</v>
      </c>
      <c r="B36" t="s">
        <v>167</v>
      </c>
      <c r="C36" t="s">
        <v>252</v>
      </c>
      <c r="D36" t="s">
        <v>271</v>
      </c>
      <c r="E36" s="118" t="s">
        <v>299</v>
      </c>
      <c r="F36" s="118" t="s">
        <v>315</v>
      </c>
      <c r="G36" s="14" t="s">
        <v>260</v>
      </c>
      <c r="H36" t="s">
        <v>300</v>
      </c>
      <c r="I36" s="153">
        <v>43251</v>
      </c>
      <c r="J36" s="153">
        <v>43251</v>
      </c>
      <c r="K36" t="s">
        <v>256</v>
      </c>
    </row>
    <row r="37" spans="1:11" x14ac:dyDescent="0.2">
      <c r="A37">
        <v>57</v>
      </c>
      <c r="B37" t="s">
        <v>167</v>
      </c>
      <c r="C37" t="s">
        <v>252</v>
      </c>
      <c r="D37" t="s">
        <v>271</v>
      </c>
      <c r="E37" s="152">
        <v>32782</v>
      </c>
      <c r="F37" s="118" t="s">
        <v>330</v>
      </c>
      <c r="G37" s="14" t="s">
        <v>260</v>
      </c>
      <c r="H37" t="s">
        <v>274</v>
      </c>
      <c r="I37" s="153">
        <v>43251</v>
      </c>
      <c r="J37" s="153">
        <v>43251</v>
      </c>
      <c r="K37" t="s">
        <v>317</v>
      </c>
    </row>
    <row r="38" spans="1:11" x14ac:dyDescent="0.2">
      <c r="A38">
        <v>6</v>
      </c>
      <c r="B38" t="s">
        <v>167</v>
      </c>
      <c r="C38" t="s">
        <v>252</v>
      </c>
      <c r="D38" t="s">
        <v>271</v>
      </c>
      <c r="E38" s="118" t="s">
        <v>312</v>
      </c>
      <c r="F38" s="118" t="s">
        <v>299</v>
      </c>
      <c r="G38" s="14" t="s">
        <v>260</v>
      </c>
      <c r="H38" t="s">
        <v>326</v>
      </c>
      <c r="I38" s="153">
        <v>43271</v>
      </c>
      <c r="J38" s="153">
        <v>43271</v>
      </c>
      <c r="K38" t="s">
        <v>279</v>
      </c>
    </row>
    <row r="39" spans="1:11" x14ac:dyDescent="0.2">
      <c r="A39">
        <v>7</v>
      </c>
      <c r="B39" t="s">
        <v>167</v>
      </c>
      <c r="C39" t="s">
        <v>252</v>
      </c>
      <c r="D39" t="s">
        <v>271</v>
      </c>
      <c r="E39" s="118" t="s">
        <v>315</v>
      </c>
      <c r="F39" s="152">
        <v>32782</v>
      </c>
      <c r="G39" s="14" t="s">
        <v>260</v>
      </c>
      <c r="H39" t="s">
        <v>327</v>
      </c>
      <c r="I39" s="153">
        <v>43271</v>
      </c>
      <c r="J39" s="153">
        <v>43271</v>
      </c>
      <c r="K39" t="s">
        <v>275</v>
      </c>
    </row>
    <row r="40" spans="1:11" x14ac:dyDescent="0.2">
      <c r="A40">
        <v>8</v>
      </c>
      <c r="B40" t="s">
        <v>167</v>
      </c>
      <c r="C40" t="s">
        <v>252</v>
      </c>
      <c r="D40" t="s">
        <v>253</v>
      </c>
      <c r="E40" s="118">
        <v>66049</v>
      </c>
      <c r="F40" s="118">
        <v>67005</v>
      </c>
      <c r="G40" s="14" t="s">
        <v>260</v>
      </c>
      <c r="H40" s="123" t="s">
        <v>389</v>
      </c>
      <c r="I40" s="153">
        <v>43271</v>
      </c>
      <c r="J40" s="153">
        <v>43271</v>
      </c>
      <c r="K40" t="s">
        <v>279</v>
      </c>
    </row>
    <row r="41" spans="1:11" x14ac:dyDescent="0.2">
      <c r="A41">
        <v>9</v>
      </c>
      <c r="B41" t="s">
        <v>167</v>
      </c>
      <c r="C41" t="s">
        <v>252</v>
      </c>
      <c r="D41" t="s">
        <v>267</v>
      </c>
      <c r="E41" s="118">
        <v>160955</v>
      </c>
      <c r="F41" s="118">
        <v>140511</v>
      </c>
      <c r="G41" s="14" t="s">
        <v>260</v>
      </c>
      <c r="H41" t="s">
        <v>328</v>
      </c>
      <c r="I41" s="153">
        <v>43271</v>
      </c>
      <c r="J41" s="153">
        <v>43271</v>
      </c>
      <c r="K41" t="s">
        <v>275</v>
      </c>
    </row>
    <row r="42" spans="1:11" x14ac:dyDescent="0.2">
      <c r="A42">
        <v>10</v>
      </c>
      <c r="B42" t="s">
        <v>167</v>
      </c>
      <c r="C42" t="s">
        <v>252</v>
      </c>
      <c r="D42" t="s">
        <v>267</v>
      </c>
      <c r="E42" s="118">
        <v>140409</v>
      </c>
      <c r="F42" s="118">
        <v>140407</v>
      </c>
      <c r="G42" s="14" t="s">
        <v>260</v>
      </c>
      <c r="H42" t="s">
        <v>329</v>
      </c>
      <c r="I42" s="153">
        <v>43271</v>
      </c>
      <c r="J42" s="153">
        <v>43271</v>
      </c>
      <c r="K42" t="s">
        <v>275</v>
      </c>
    </row>
    <row r="43" spans="1:11" x14ac:dyDescent="0.2">
      <c r="A43">
        <v>47</v>
      </c>
      <c r="B43" t="s">
        <v>167</v>
      </c>
      <c r="C43" t="s">
        <v>252</v>
      </c>
      <c r="D43" t="s">
        <v>257</v>
      </c>
      <c r="E43" s="118" t="s">
        <v>318</v>
      </c>
      <c r="F43" s="118" t="s">
        <v>324</v>
      </c>
      <c r="G43" s="14" t="s">
        <v>260</v>
      </c>
      <c r="H43" t="s">
        <v>325</v>
      </c>
      <c r="I43" s="153">
        <v>43273</v>
      </c>
      <c r="J43" s="153">
        <v>43273</v>
      </c>
      <c r="K43" t="s">
        <v>279</v>
      </c>
    </row>
    <row r="44" spans="1:11" x14ac:dyDescent="0.2">
      <c r="A44">
        <v>40</v>
      </c>
      <c r="B44" t="s">
        <v>167</v>
      </c>
      <c r="C44" t="s">
        <v>252</v>
      </c>
      <c r="D44" t="s">
        <v>253</v>
      </c>
      <c r="E44" s="118">
        <v>66048</v>
      </c>
      <c r="F44" s="118">
        <v>66049</v>
      </c>
      <c r="G44" s="14" t="s">
        <v>260</v>
      </c>
      <c r="H44" t="s">
        <v>323</v>
      </c>
      <c r="I44" s="153">
        <v>43278</v>
      </c>
      <c r="J44" s="153">
        <v>43278</v>
      </c>
    </row>
    <row r="45" spans="1:11" x14ac:dyDescent="0.2">
      <c r="A45">
        <v>11</v>
      </c>
      <c r="B45" t="s">
        <v>167</v>
      </c>
      <c r="C45" t="s">
        <v>252</v>
      </c>
      <c r="D45" t="s">
        <v>262</v>
      </c>
      <c r="E45" s="118" t="s">
        <v>291</v>
      </c>
      <c r="F45" s="118" t="s">
        <v>321</v>
      </c>
      <c r="G45" s="14" t="s">
        <v>260</v>
      </c>
      <c r="H45" s="123" t="s">
        <v>386</v>
      </c>
      <c r="I45" s="153">
        <v>43427</v>
      </c>
      <c r="J45" s="153">
        <v>43427</v>
      </c>
      <c r="K45" t="s">
        <v>275</v>
      </c>
    </row>
    <row r="46" spans="1:11" x14ac:dyDescent="0.2">
      <c r="A46">
        <v>12</v>
      </c>
      <c r="B46" t="s">
        <v>167</v>
      </c>
      <c r="C46" t="s">
        <v>252</v>
      </c>
      <c r="D46" t="s">
        <v>253</v>
      </c>
      <c r="E46" s="118">
        <v>66048</v>
      </c>
      <c r="F46" s="118">
        <v>66048</v>
      </c>
      <c r="G46" s="14" t="s">
        <v>254</v>
      </c>
      <c r="H46" s="123" t="s">
        <v>387</v>
      </c>
      <c r="I46" s="153">
        <v>43427</v>
      </c>
      <c r="J46" s="153">
        <v>43427</v>
      </c>
      <c r="K46" t="s">
        <v>275</v>
      </c>
    </row>
    <row r="47" spans="1:11" x14ac:dyDescent="0.2">
      <c r="A47">
        <v>13</v>
      </c>
      <c r="B47" t="s">
        <v>167</v>
      </c>
      <c r="C47" t="s">
        <v>252</v>
      </c>
      <c r="D47" t="s">
        <v>262</v>
      </c>
      <c r="E47" s="118" t="s">
        <v>322</v>
      </c>
      <c r="F47" s="118" t="s">
        <v>291</v>
      </c>
      <c r="G47" s="14" t="s">
        <v>260</v>
      </c>
      <c r="H47" s="123" t="s">
        <v>388</v>
      </c>
      <c r="I47" s="153">
        <v>43427</v>
      </c>
      <c r="J47" s="153">
        <v>43427</v>
      </c>
      <c r="K47" t="s">
        <v>275</v>
      </c>
    </row>
    <row r="48" spans="1:11" x14ac:dyDescent="0.2">
      <c r="A48">
        <v>79</v>
      </c>
      <c r="B48" t="s">
        <v>167</v>
      </c>
      <c r="C48" t="s">
        <v>252</v>
      </c>
      <c r="D48" t="s">
        <v>265</v>
      </c>
      <c r="E48" s="118">
        <v>133467</v>
      </c>
      <c r="F48" s="118">
        <v>133468</v>
      </c>
      <c r="G48" s="14" t="s">
        <v>260</v>
      </c>
      <c r="H48" t="s">
        <v>320</v>
      </c>
      <c r="I48" s="153">
        <v>43537</v>
      </c>
      <c r="J48" s="153">
        <v>43537</v>
      </c>
      <c r="K48" t="s">
        <v>317</v>
      </c>
    </row>
    <row r="49" spans="1:11" x14ac:dyDescent="0.2">
      <c r="A49">
        <v>46</v>
      </c>
      <c r="B49" t="s">
        <v>167</v>
      </c>
      <c r="C49" t="s">
        <v>252</v>
      </c>
      <c r="D49" t="s">
        <v>257</v>
      </c>
      <c r="E49" s="118" t="s">
        <v>307</v>
      </c>
      <c r="F49" s="118" t="s">
        <v>318</v>
      </c>
      <c r="G49" s="14" t="s">
        <v>260</v>
      </c>
      <c r="H49" t="s">
        <v>308</v>
      </c>
      <c r="I49" s="153">
        <v>43542</v>
      </c>
      <c r="J49" s="153">
        <v>43542</v>
      </c>
      <c r="K49" t="s">
        <v>319</v>
      </c>
    </row>
    <row r="50" spans="1:11" x14ac:dyDescent="0.2">
      <c r="A50">
        <v>44</v>
      </c>
      <c r="B50" t="s">
        <v>167</v>
      </c>
      <c r="C50" t="s">
        <v>252</v>
      </c>
      <c r="D50" t="s">
        <v>271</v>
      </c>
      <c r="E50" s="118" t="s">
        <v>299</v>
      </c>
      <c r="F50" s="118" t="s">
        <v>312</v>
      </c>
      <c r="G50" s="14" t="s">
        <v>260</v>
      </c>
      <c r="H50" t="s">
        <v>313</v>
      </c>
      <c r="I50" s="153">
        <v>43607</v>
      </c>
      <c r="J50" s="153">
        <v>43607</v>
      </c>
      <c r="K50" t="s">
        <v>256</v>
      </c>
    </row>
    <row r="51" spans="1:11" x14ac:dyDescent="0.2">
      <c r="A51">
        <v>45</v>
      </c>
      <c r="B51" t="s">
        <v>167</v>
      </c>
      <c r="C51" t="s">
        <v>252</v>
      </c>
      <c r="D51" t="s">
        <v>271</v>
      </c>
      <c r="E51" s="118" t="s">
        <v>314</v>
      </c>
      <c r="F51" s="118" t="s">
        <v>315</v>
      </c>
      <c r="G51" s="14" t="s">
        <v>260</v>
      </c>
      <c r="H51" t="s">
        <v>316</v>
      </c>
      <c r="I51" s="153">
        <v>43607</v>
      </c>
      <c r="J51" s="153">
        <v>43607</v>
      </c>
      <c r="K51" t="s">
        <v>317</v>
      </c>
    </row>
    <row r="52" spans="1:11" x14ac:dyDescent="0.2">
      <c r="A52">
        <v>43</v>
      </c>
      <c r="B52" t="s">
        <v>167</v>
      </c>
      <c r="C52" t="s">
        <v>252</v>
      </c>
      <c r="D52" t="s">
        <v>271</v>
      </c>
      <c r="E52" s="118" t="s">
        <v>299</v>
      </c>
      <c r="F52" s="118" t="s">
        <v>299</v>
      </c>
      <c r="G52" s="14" t="s">
        <v>310</v>
      </c>
      <c r="H52" t="s">
        <v>311</v>
      </c>
      <c r="I52" s="153">
        <v>43710</v>
      </c>
      <c r="J52" s="153">
        <v>43713</v>
      </c>
      <c r="K52" t="s">
        <v>275</v>
      </c>
    </row>
    <row r="53" spans="1:11" x14ac:dyDescent="0.2">
      <c r="A53">
        <v>42</v>
      </c>
      <c r="B53" t="s">
        <v>167</v>
      </c>
      <c r="C53" t="s">
        <v>276</v>
      </c>
      <c r="D53" t="s">
        <v>286</v>
      </c>
      <c r="E53" s="118" t="s">
        <v>288</v>
      </c>
      <c r="F53" s="118" t="s">
        <v>287</v>
      </c>
      <c r="G53" s="14" t="s">
        <v>260</v>
      </c>
      <c r="H53" t="s">
        <v>309</v>
      </c>
      <c r="I53" s="153">
        <v>43713</v>
      </c>
      <c r="J53" s="153">
        <v>43713</v>
      </c>
      <c r="K53" t="s">
        <v>275</v>
      </c>
    </row>
    <row r="54" spans="1:11" x14ac:dyDescent="0.2">
      <c r="A54">
        <v>32</v>
      </c>
      <c r="B54" t="s">
        <v>167</v>
      </c>
      <c r="C54" t="s">
        <v>252</v>
      </c>
      <c r="D54" t="s">
        <v>271</v>
      </c>
      <c r="E54" s="118" t="s">
        <v>299</v>
      </c>
      <c r="F54" s="118" t="s">
        <v>299</v>
      </c>
      <c r="G54" s="14" t="s">
        <v>260</v>
      </c>
      <c r="H54" s="123" t="s">
        <v>385</v>
      </c>
      <c r="I54" s="153">
        <v>43738</v>
      </c>
      <c r="J54" s="153">
        <v>43747</v>
      </c>
      <c r="K54" t="s">
        <v>275</v>
      </c>
    </row>
    <row r="55" spans="1:11" x14ac:dyDescent="0.2">
      <c r="A55">
        <v>31</v>
      </c>
      <c r="B55" t="s">
        <v>167</v>
      </c>
      <c r="C55" t="s">
        <v>252</v>
      </c>
      <c r="D55" t="s">
        <v>257</v>
      </c>
      <c r="E55" s="118" t="s">
        <v>259</v>
      </c>
      <c r="F55" s="118" t="s">
        <v>307</v>
      </c>
      <c r="G55" s="14" t="s">
        <v>260</v>
      </c>
      <c r="H55" t="s">
        <v>308</v>
      </c>
      <c r="I55" s="153">
        <v>43890</v>
      </c>
      <c r="J55" s="153">
        <v>44103</v>
      </c>
      <c r="K55" t="s">
        <v>270</v>
      </c>
    </row>
    <row r="56" spans="1:11" x14ac:dyDescent="0.2">
      <c r="A56">
        <v>26</v>
      </c>
      <c r="B56" t="s">
        <v>167</v>
      </c>
      <c r="C56" t="s">
        <v>252</v>
      </c>
      <c r="D56" t="s">
        <v>301</v>
      </c>
      <c r="E56" s="118"/>
      <c r="F56" s="118"/>
      <c r="G56" s="14"/>
      <c r="H56" t="s">
        <v>302</v>
      </c>
      <c r="I56" s="153">
        <v>44103</v>
      </c>
      <c r="J56" s="153">
        <v>44116</v>
      </c>
      <c r="K56" t="s">
        <v>303</v>
      </c>
    </row>
    <row r="57" spans="1:11" x14ac:dyDescent="0.2">
      <c r="A57">
        <v>27</v>
      </c>
      <c r="B57" t="s">
        <v>167</v>
      </c>
      <c r="C57" t="s">
        <v>252</v>
      </c>
      <c r="D57" t="s">
        <v>267</v>
      </c>
      <c r="E57" s="118">
        <v>140410</v>
      </c>
      <c r="F57" s="118">
        <v>140409</v>
      </c>
      <c r="G57" s="14" t="s">
        <v>260</v>
      </c>
      <c r="H57" t="s">
        <v>304</v>
      </c>
      <c r="I57" s="153">
        <v>44103</v>
      </c>
      <c r="J57" s="153">
        <v>44103</v>
      </c>
      <c r="K57" t="s">
        <v>270</v>
      </c>
    </row>
    <row r="58" spans="1:11" x14ac:dyDescent="0.2">
      <c r="A58">
        <v>28</v>
      </c>
      <c r="B58" t="s">
        <v>167</v>
      </c>
      <c r="C58" t="s">
        <v>252</v>
      </c>
      <c r="D58" t="s">
        <v>267</v>
      </c>
      <c r="E58" s="118">
        <v>140408</v>
      </c>
      <c r="F58" s="118">
        <v>160955</v>
      </c>
      <c r="G58" s="14" t="s">
        <v>260</v>
      </c>
      <c r="H58" t="s">
        <v>305</v>
      </c>
      <c r="I58" s="153">
        <v>44103</v>
      </c>
      <c r="J58" s="153">
        <v>44103</v>
      </c>
      <c r="K58" t="s">
        <v>270</v>
      </c>
    </row>
    <row r="59" spans="1:11" x14ac:dyDescent="0.2">
      <c r="A59">
        <v>29</v>
      </c>
      <c r="B59" t="s">
        <v>167</v>
      </c>
      <c r="C59" t="s">
        <v>252</v>
      </c>
      <c r="D59" t="s">
        <v>253</v>
      </c>
      <c r="E59" s="118">
        <v>66048</v>
      </c>
      <c r="F59" s="118">
        <v>66048</v>
      </c>
      <c r="G59" s="14" t="s">
        <v>254</v>
      </c>
      <c r="H59" s="123" t="s">
        <v>384</v>
      </c>
      <c r="I59" s="153">
        <v>44103</v>
      </c>
      <c r="J59" s="153">
        <v>44103</v>
      </c>
      <c r="K59" t="s">
        <v>270</v>
      </c>
    </row>
    <row r="60" spans="1:11" x14ac:dyDescent="0.2">
      <c r="A60">
        <v>30</v>
      </c>
      <c r="B60" t="s">
        <v>167</v>
      </c>
      <c r="C60" t="s">
        <v>252</v>
      </c>
      <c r="D60" t="s">
        <v>265</v>
      </c>
      <c r="E60" s="118">
        <v>16401</v>
      </c>
      <c r="F60" s="118">
        <v>133467</v>
      </c>
      <c r="G60" s="14" t="s">
        <v>260</v>
      </c>
      <c r="H60" t="s">
        <v>306</v>
      </c>
      <c r="I60" s="153">
        <v>44103</v>
      </c>
      <c r="J60" s="153">
        <v>44103</v>
      </c>
      <c r="K60" t="s">
        <v>270</v>
      </c>
    </row>
    <row r="61" spans="1:11" x14ac:dyDescent="0.2">
      <c r="A61">
        <v>24</v>
      </c>
      <c r="B61" t="s">
        <v>167</v>
      </c>
      <c r="C61" t="s">
        <v>252</v>
      </c>
      <c r="D61" t="s">
        <v>271</v>
      </c>
      <c r="E61" s="152">
        <v>22706</v>
      </c>
      <c r="F61" s="118" t="s">
        <v>297</v>
      </c>
      <c r="G61" s="14" t="s">
        <v>260</v>
      </c>
      <c r="H61" t="s">
        <v>298</v>
      </c>
      <c r="I61" s="153">
        <v>44302</v>
      </c>
      <c r="J61" s="153">
        <v>44302</v>
      </c>
      <c r="K61" t="s">
        <v>256</v>
      </c>
    </row>
    <row r="62" spans="1:11" x14ac:dyDescent="0.2">
      <c r="A62">
        <v>25</v>
      </c>
      <c r="B62" t="s">
        <v>167</v>
      </c>
      <c r="C62" t="s">
        <v>252</v>
      </c>
      <c r="D62" t="s">
        <v>271</v>
      </c>
      <c r="E62" s="118" t="s">
        <v>273</v>
      </c>
      <c r="F62" s="118" t="s">
        <v>299</v>
      </c>
      <c r="G62" s="14" t="s">
        <v>260</v>
      </c>
      <c r="H62" t="s">
        <v>300</v>
      </c>
      <c r="I62" s="153">
        <v>44302</v>
      </c>
      <c r="J62" s="153">
        <v>44302</v>
      </c>
      <c r="K62" t="s">
        <v>256</v>
      </c>
    </row>
    <row r="63" spans="1:11" x14ac:dyDescent="0.2">
      <c r="A63">
        <v>35</v>
      </c>
      <c r="B63" t="s">
        <v>167</v>
      </c>
      <c r="C63" t="s">
        <v>252</v>
      </c>
      <c r="D63" t="s">
        <v>253</v>
      </c>
      <c r="E63" s="118">
        <v>66048</v>
      </c>
      <c r="F63" s="118">
        <v>66048</v>
      </c>
      <c r="G63" s="14" t="s">
        <v>254</v>
      </c>
      <c r="H63" t="s">
        <v>285</v>
      </c>
      <c r="I63" s="153">
        <v>44540</v>
      </c>
      <c r="J63" s="153">
        <v>44540</v>
      </c>
      <c r="K63" t="s">
        <v>256</v>
      </c>
    </row>
    <row r="64" spans="1:11" x14ac:dyDescent="0.2">
      <c r="A64">
        <v>36</v>
      </c>
      <c r="B64" t="s">
        <v>167</v>
      </c>
      <c r="C64" t="s">
        <v>276</v>
      </c>
      <c r="D64" t="s">
        <v>286</v>
      </c>
      <c r="E64" s="118" t="s">
        <v>287</v>
      </c>
      <c r="F64" s="118" t="s">
        <v>288</v>
      </c>
      <c r="G64" s="14" t="s">
        <v>260</v>
      </c>
      <c r="H64" t="s">
        <v>289</v>
      </c>
      <c r="I64" s="153">
        <v>44540</v>
      </c>
      <c r="J64" s="153">
        <v>44540</v>
      </c>
      <c r="K64" t="s">
        <v>256</v>
      </c>
    </row>
    <row r="65" spans="1:11" x14ac:dyDescent="0.2">
      <c r="A65">
        <v>37</v>
      </c>
      <c r="B65" t="s">
        <v>167</v>
      </c>
      <c r="C65" t="s">
        <v>252</v>
      </c>
      <c r="D65" t="s">
        <v>262</v>
      </c>
      <c r="E65" s="118" t="s">
        <v>290</v>
      </c>
      <c r="F65" s="118" t="s">
        <v>291</v>
      </c>
      <c r="G65" s="14" t="s">
        <v>260</v>
      </c>
      <c r="H65" t="s">
        <v>292</v>
      </c>
      <c r="I65" s="153">
        <v>44540</v>
      </c>
      <c r="J65" s="153">
        <v>44540</v>
      </c>
      <c r="K65" t="s">
        <v>256</v>
      </c>
    </row>
    <row r="66" spans="1:11" x14ac:dyDescent="0.2">
      <c r="A66">
        <v>41</v>
      </c>
      <c r="B66" t="s">
        <v>167</v>
      </c>
      <c r="C66" t="s">
        <v>252</v>
      </c>
      <c r="D66" t="s">
        <v>262</v>
      </c>
      <c r="E66" s="118" t="s">
        <v>293</v>
      </c>
      <c r="F66" s="118" t="s">
        <v>294</v>
      </c>
      <c r="G66" s="14" t="s">
        <v>260</v>
      </c>
      <c r="H66" t="s">
        <v>295</v>
      </c>
      <c r="I66" s="153">
        <v>44540</v>
      </c>
      <c r="J66" s="153">
        <v>44540</v>
      </c>
      <c r="K66" t="s">
        <v>256</v>
      </c>
    </row>
    <row r="67" spans="1:11" x14ac:dyDescent="0.2">
      <c r="A67">
        <v>80</v>
      </c>
      <c r="B67" t="s">
        <v>167</v>
      </c>
      <c r="C67" t="s">
        <v>276</v>
      </c>
      <c r="D67" t="s">
        <v>253</v>
      </c>
      <c r="E67" s="118"/>
      <c r="F67" s="118"/>
      <c r="G67" s="14" t="s">
        <v>254</v>
      </c>
      <c r="H67" t="s">
        <v>296</v>
      </c>
      <c r="I67" s="153">
        <v>44540</v>
      </c>
      <c r="J67" s="153">
        <v>44540</v>
      </c>
      <c r="K67" t="s">
        <v>256</v>
      </c>
    </row>
    <row r="68" spans="1:11" x14ac:dyDescent="0.2">
      <c r="A68">
        <v>34</v>
      </c>
      <c r="B68" t="s">
        <v>167</v>
      </c>
      <c r="C68" t="s">
        <v>252</v>
      </c>
      <c r="D68" t="s">
        <v>282</v>
      </c>
      <c r="E68" s="118">
        <v>6536761</v>
      </c>
      <c r="F68" s="118">
        <v>5753434</v>
      </c>
      <c r="G68" s="14" t="s">
        <v>260</v>
      </c>
      <c r="H68" t="s">
        <v>284</v>
      </c>
      <c r="I68" s="153">
        <v>44601</v>
      </c>
      <c r="J68" s="153">
        <v>44601</v>
      </c>
      <c r="K68" t="s">
        <v>256</v>
      </c>
    </row>
    <row r="69" spans="1:11" x14ac:dyDescent="0.2">
      <c r="A69">
        <v>23</v>
      </c>
      <c r="B69" t="s">
        <v>167</v>
      </c>
      <c r="C69" t="s">
        <v>252</v>
      </c>
      <c r="D69" t="s">
        <v>253</v>
      </c>
      <c r="E69" s="118">
        <v>66048</v>
      </c>
      <c r="F69" s="118">
        <v>66048</v>
      </c>
      <c r="G69" s="14" t="s">
        <v>254</v>
      </c>
      <c r="H69" s="123" t="s">
        <v>383</v>
      </c>
      <c r="I69" s="153">
        <v>44776</v>
      </c>
      <c r="J69" s="153">
        <v>44776</v>
      </c>
      <c r="K69" t="s">
        <v>256</v>
      </c>
    </row>
    <row r="70" spans="1:11" x14ac:dyDescent="0.2">
      <c r="A70">
        <v>33</v>
      </c>
      <c r="B70" t="s">
        <v>167</v>
      </c>
      <c r="C70" t="s">
        <v>252</v>
      </c>
      <c r="D70" t="s">
        <v>282</v>
      </c>
      <c r="E70" s="118" t="s">
        <v>283</v>
      </c>
      <c r="F70" s="118">
        <v>6356761</v>
      </c>
      <c r="G70" s="14" t="s">
        <v>260</v>
      </c>
      <c r="H70" t="s">
        <v>284</v>
      </c>
      <c r="I70" s="153">
        <v>44776</v>
      </c>
      <c r="J70" s="153">
        <v>44776</v>
      </c>
      <c r="K70" t="s">
        <v>256</v>
      </c>
    </row>
    <row r="71" spans="1:11" x14ac:dyDescent="0.2">
      <c r="A71">
        <v>22</v>
      </c>
      <c r="B71" t="s">
        <v>167</v>
      </c>
      <c r="C71" t="s">
        <v>252</v>
      </c>
      <c r="D71" t="s">
        <v>271</v>
      </c>
      <c r="E71" s="118" t="s">
        <v>272</v>
      </c>
      <c r="F71" s="118" t="s">
        <v>273</v>
      </c>
      <c r="G71" s="14" t="s">
        <v>260</v>
      </c>
      <c r="H71" t="s">
        <v>274</v>
      </c>
      <c r="I71" s="153">
        <v>44802</v>
      </c>
      <c r="J71" s="153">
        <v>44802</v>
      </c>
      <c r="K71" t="s">
        <v>275</v>
      </c>
    </row>
    <row r="72" spans="1:11" x14ac:dyDescent="0.2">
      <c r="A72">
        <v>38</v>
      </c>
      <c r="B72" t="s">
        <v>167</v>
      </c>
      <c r="C72" t="s">
        <v>276</v>
      </c>
      <c r="D72" t="s">
        <v>277</v>
      </c>
      <c r="E72" s="118">
        <v>320261</v>
      </c>
      <c r="F72" s="118">
        <v>253794</v>
      </c>
      <c r="G72" s="14" t="s">
        <v>260</v>
      </c>
      <c r="H72" t="s">
        <v>278</v>
      </c>
      <c r="I72" s="153">
        <v>44802</v>
      </c>
      <c r="J72" s="153">
        <v>44802</v>
      </c>
      <c r="K72" t="s">
        <v>279</v>
      </c>
    </row>
    <row r="73" spans="1:11" x14ac:dyDescent="0.2">
      <c r="A73">
        <v>39</v>
      </c>
      <c r="B73" t="s">
        <v>167</v>
      </c>
      <c r="C73" t="s">
        <v>252</v>
      </c>
      <c r="D73" t="s">
        <v>271</v>
      </c>
      <c r="E73" s="118" t="s">
        <v>280</v>
      </c>
      <c r="F73" s="152">
        <v>22706</v>
      </c>
      <c r="G73" s="14" t="s">
        <v>260</v>
      </c>
      <c r="H73" t="s">
        <v>281</v>
      </c>
      <c r="I73" s="153">
        <v>44802</v>
      </c>
      <c r="J73" s="153">
        <v>44802</v>
      </c>
      <c r="K73" t="s">
        <v>275</v>
      </c>
    </row>
    <row r="74" spans="1:11" x14ac:dyDescent="0.2">
      <c r="A74">
        <v>16</v>
      </c>
      <c r="B74" t="s">
        <v>167</v>
      </c>
      <c r="C74" t="s">
        <v>252</v>
      </c>
      <c r="D74" t="s">
        <v>265</v>
      </c>
      <c r="E74" s="118">
        <v>133468</v>
      </c>
      <c r="F74" s="118">
        <v>16401</v>
      </c>
      <c r="G74" s="14" t="s">
        <v>260</v>
      </c>
      <c r="H74" t="s">
        <v>266</v>
      </c>
      <c r="I74" s="153">
        <v>44809</v>
      </c>
      <c r="J74" s="153">
        <v>44809</v>
      </c>
      <c r="K74" t="s">
        <v>256</v>
      </c>
    </row>
    <row r="75" spans="1:11" x14ac:dyDescent="0.2">
      <c r="A75">
        <v>17</v>
      </c>
      <c r="B75" t="s">
        <v>167</v>
      </c>
      <c r="C75" t="s">
        <v>252</v>
      </c>
      <c r="D75" t="s">
        <v>267</v>
      </c>
      <c r="E75" s="118">
        <v>171333</v>
      </c>
      <c r="F75" s="118">
        <v>140408</v>
      </c>
      <c r="G75" s="14" t="s">
        <v>260</v>
      </c>
      <c r="H75" t="s">
        <v>268</v>
      </c>
      <c r="I75" s="153">
        <v>44809</v>
      </c>
      <c r="J75" s="153">
        <v>44809</v>
      </c>
      <c r="K75" t="s">
        <v>256</v>
      </c>
    </row>
    <row r="76" spans="1:11" x14ac:dyDescent="0.2">
      <c r="A76">
        <v>19</v>
      </c>
      <c r="B76" t="s">
        <v>167</v>
      </c>
      <c r="C76" t="s">
        <v>252</v>
      </c>
      <c r="D76" t="s">
        <v>267</v>
      </c>
      <c r="E76" s="118">
        <v>171334</v>
      </c>
      <c r="F76" s="118">
        <v>140410</v>
      </c>
      <c r="G76" s="14" t="s">
        <v>260</v>
      </c>
      <c r="H76" t="s">
        <v>269</v>
      </c>
      <c r="I76" s="153">
        <v>44809</v>
      </c>
      <c r="J76" s="153">
        <v>44809</v>
      </c>
    </row>
    <row r="77" spans="1:11" x14ac:dyDescent="0.2">
      <c r="A77">
        <v>21</v>
      </c>
      <c r="B77" t="s">
        <v>167</v>
      </c>
      <c r="C77" t="s">
        <v>252</v>
      </c>
      <c r="D77" t="s">
        <v>253</v>
      </c>
      <c r="E77" s="118">
        <v>66408</v>
      </c>
      <c r="F77" s="118">
        <v>66408</v>
      </c>
      <c r="G77" s="14" t="s">
        <v>254</v>
      </c>
      <c r="H77" s="123" t="s">
        <v>382</v>
      </c>
      <c r="I77" s="153">
        <v>44809</v>
      </c>
      <c r="J77" s="153">
        <v>44809</v>
      </c>
      <c r="K77" t="s">
        <v>270</v>
      </c>
    </row>
    <row r="78" spans="1:11" x14ac:dyDescent="0.2">
      <c r="A78">
        <v>14</v>
      </c>
      <c r="B78" t="s">
        <v>167</v>
      </c>
      <c r="C78" t="s">
        <v>252</v>
      </c>
      <c r="D78" t="s">
        <v>253</v>
      </c>
      <c r="E78" s="118">
        <v>66048</v>
      </c>
      <c r="F78" s="118">
        <v>66048</v>
      </c>
      <c r="G78" s="14" t="s">
        <v>254</v>
      </c>
      <c r="H78" t="s">
        <v>255</v>
      </c>
      <c r="I78" s="153">
        <v>44825</v>
      </c>
      <c r="J78" s="153">
        <v>44825</v>
      </c>
      <c r="K78" t="s">
        <v>256</v>
      </c>
    </row>
    <row r="79" spans="1:11" x14ac:dyDescent="0.2">
      <c r="A79">
        <v>15</v>
      </c>
      <c r="B79" t="s">
        <v>167</v>
      </c>
      <c r="C79" t="s">
        <v>252</v>
      </c>
      <c r="D79" t="s">
        <v>257</v>
      </c>
      <c r="E79" s="118" t="s">
        <v>258</v>
      </c>
      <c r="F79" s="118" t="s">
        <v>259</v>
      </c>
      <c r="G79" s="14" t="s">
        <v>260</v>
      </c>
      <c r="H79" t="s">
        <v>261</v>
      </c>
      <c r="I79" s="153">
        <v>44825</v>
      </c>
      <c r="J79" s="153">
        <v>44825</v>
      </c>
      <c r="K79" t="s">
        <v>256</v>
      </c>
    </row>
    <row r="80" spans="1:11" x14ac:dyDescent="0.2">
      <c r="A80">
        <v>18</v>
      </c>
      <c r="B80" t="s">
        <v>167</v>
      </c>
      <c r="C80" t="s">
        <v>252</v>
      </c>
      <c r="D80" t="s">
        <v>262</v>
      </c>
      <c r="E80" s="118">
        <v>186913</v>
      </c>
      <c r="F80" s="118">
        <v>175465</v>
      </c>
      <c r="G80" s="14" t="s">
        <v>260</v>
      </c>
      <c r="H80" t="s">
        <v>263</v>
      </c>
      <c r="I80" s="153">
        <v>44825</v>
      </c>
      <c r="J80" s="153">
        <v>44825</v>
      </c>
      <c r="K80" t="s">
        <v>256</v>
      </c>
    </row>
    <row r="81" spans="1:11" x14ac:dyDescent="0.2">
      <c r="A81">
        <v>20</v>
      </c>
      <c r="B81" t="s">
        <v>167</v>
      </c>
      <c r="C81" t="s">
        <v>252</v>
      </c>
      <c r="D81" t="s">
        <v>262</v>
      </c>
      <c r="E81" s="118">
        <v>185579</v>
      </c>
      <c r="F81" s="118">
        <v>195968</v>
      </c>
      <c r="G81" s="14" t="s">
        <v>260</v>
      </c>
      <c r="H81" t="s">
        <v>264</v>
      </c>
      <c r="I81" s="153">
        <v>44825</v>
      </c>
      <c r="J81" s="153">
        <v>44825</v>
      </c>
      <c r="K81" t="s">
        <v>256</v>
      </c>
    </row>
  </sheetData>
  <sortState xmlns:xlrd2="http://schemas.microsoft.com/office/spreadsheetml/2017/richdata2" ref="A2:K81">
    <sortCondition ref="I2:I8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39"/>
  <sheetViews>
    <sheetView zoomScale="75" zoomScaleNormal="75" workbookViewId="0">
      <selection activeCell="D12" sqref="D12"/>
    </sheetView>
  </sheetViews>
  <sheetFormatPr defaultRowHeight="12.75" x14ac:dyDescent="0.2"/>
  <cols>
    <col min="2" max="13" width="9.140625" style="14"/>
  </cols>
  <sheetData>
    <row r="1" spans="1:14" ht="15.75" x14ac:dyDescent="0.25">
      <c r="A1" s="12" t="s">
        <v>93</v>
      </c>
      <c r="N1" s="17"/>
    </row>
    <row r="2" spans="1:14" ht="15.75" x14ac:dyDescent="0.25">
      <c r="A2" s="4" t="s">
        <v>15</v>
      </c>
      <c r="B2" s="69" t="s">
        <v>2</v>
      </c>
      <c r="C2" s="69" t="s">
        <v>3</v>
      </c>
      <c r="D2" s="69" t="s">
        <v>4</v>
      </c>
      <c r="E2" s="69" t="s">
        <v>5</v>
      </c>
      <c r="F2" s="69" t="s">
        <v>6</v>
      </c>
      <c r="G2" s="69" t="s">
        <v>16</v>
      </c>
      <c r="H2" s="69" t="s">
        <v>17</v>
      </c>
      <c r="I2" s="69" t="s">
        <v>7</v>
      </c>
      <c r="J2" s="69" t="s">
        <v>8</v>
      </c>
      <c r="K2" s="69" t="s">
        <v>9</v>
      </c>
      <c r="L2" s="69" t="s">
        <v>10</v>
      </c>
      <c r="M2" s="69" t="s">
        <v>11</v>
      </c>
      <c r="N2" s="6" t="s">
        <v>1</v>
      </c>
    </row>
    <row r="3" spans="1:14" ht="15" x14ac:dyDescent="0.25">
      <c r="A3" s="9">
        <v>2015</v>
      </c>
      <c r="B3" s="16"/>
      <c r="C3" s="16"/>
      <c r="D3" s="16">
        <v>731.24</v>
      </c>
      <c r="E3" s="16">
        <v>730.11</v>
      </c>
      <c r="F3" s="16">
        <v>730.2</v>
      </c>
      <c r="G3" s="16">
        <v>729.45</v>
      </c>
      <c r="H3" s="16">
        <v>729.97</v>
      </c>
      <c r="I3" s="16">
        <v>729.54</v>
      </c>
      <c r="J3" s="16">
        <v>729.35</v>
      </c>
      <c r="K3" s="16">
        <v>729.78</v>
      </c>
      <c r="L3" s="16">
        <v>728.98</v>
      </c>
      <c r="M3" s="16">
        <v>728.93</v>
      </c>
      <c r="N3" s="18">
        <f t="shared" ref="N3:N11" si="0">AVERAGE(B3:M3)</f>
        <v>729.75500000000011</v>
      </c>
    </row>
    <row r="4" spans="1:14" ht="15" x14ac:dyDescent="0.25">
      <c r="A4" s="9">
        <v>2016</v>
      </c>
      <c r="B4" s="16">
        <v>730.73</v>
      </c>
      <c r="C4" s="16">
        <v>730.27</v>
      </c>
      <c r="D4" s="16">
        <v>730.95</v>
      </c>
      <c r="E4" s="16">
        <v>730.13</v>
      </c>
      <c r="F4" s="16">
        <v>730.18</v>
      </c>
      <c r="G4" s="16">
        <v>730.58</v>
      </c>
      <c r="H4" s="16">
        <v>730.47</v>
      </c>
      <c r="I4" s="16">
        <v>729.94</v>
      </c>
      <c r="J4" s="16">
        <v>730.53</v>
      </c>
      <c r="K4" s="16">
        <v>729.55</v>
      </c>
      <c r="L4" s="16">
        <v>729.48</v>
      </c>
      <c r="M4" s="16">
        <v>730.09</v>
      </c>
      <c r="N4" s="18">
        <f t="shared" si="0"/>
        <v>730.24166666666667</v>
      </c>
    </row>
    <row r="5" spans="1:14" ht="15" x14ac:dyDescent="0.25">
      <c r="A5" s="9">
        <v>2017</v>
      </c>
      <c r="B5" s="16">
        <v>730.92</v>
      </c>
      <c r="C5" s="16">
        <v>730.93</v>
      </c>
      <c r="D5" s="16">
        <v>730.84</v>
      </c>
      <c r="E5" s="16">
        <v>729.85</v>
      </c>
      <c r="F5" s="16">
        <v>730.08</v>
      </c>
      <c r="G5" s="16">
        <v>730.05</v>
      </c>
      <c r="H5" s="16">
        <v>730.39</v>
      </c>
      <c r="I5" s="16">
        <v>730.27</v>
      </c>
      <c r="J5" s="16">
        <v>729.92</v>
      </c>
      <c r="K5" s="16">
        <v>729.31</v>
      </c>
      <c r="L5" s="16">
        <v>729.45</v>
      </c>
      <c r="M5" s="16">
        <v>730.12</v>
      </c>
      <c r="N5" s="18">
        <f t="shared" si="0"/>
        <v>730.1774999999999</v>
      </c>
    </row>
    <row r="6" spans="1:14" ht="15" x14ac:dyDescent="0.25">
      <c r="A6" s="9">
        <v>2018</v>
      </c>
      <c r="B6" s="16">
        <v>730</v>
      </c>
      <c r="C6" s="16">
        <v>731.05</v>
      </c>
      <c r="D6" s="16">
        <v>730.2</v>
      </c>
      <c r="E6" s="16">
        <v>730.68</v>
      </c>
      <c r="F6" s="16">
        <v>730.09</v>
      </c>
      <c r="G6" s="16">
        <v>730</v>
      </c>
      <c r="H6" s="16">
        <v>730.28</v>
      </c>
      <c r="I6" s="16">
        <v>730.35</v>
      </c>
      <c r="J6" s="16">
        <v>729.48</v>
      </c>
      <c r="K6" s="16">
        <v>730</v>
      </c>
      <c r="L6" s="16">
        <v>729.73299999999995</v>
      </c>
      <c r="M6" s="16">
        <v>730.59299999999996</v>
      </c>
      <c r="N6" s="18">
        <f t="shared" si="0"/>
        <v>730.20466666666687</v>
      </c>
    </row>
    <row r="7" spans="1:14" ht="15" x14ac:dyDescent="0.25">
      <c r="A7" s="9">
        <v>2019</v>
      </c>
      <c r="B7" s="16">
        <v>731.12900000000002</v>
      </c>
      <c r="C7" s="16">
        <v>730.80600000000004</v>
      </c>
      <c r="D7" s="16">
        <v>730.73</v>
      </c>
      <c r="E7" s="16">
        <v>730.58399999999995</v>
      </c>
      <c r="F7" s="16">
        <v>729.78</v>
      </c>
      <c r="G7" s="16">
        <v>730.096</v>
      </c>
      <c r="H7" s="16">
        <v>730.27599999999995</v>
      </c>
      <c r="I7" s="16">
        <v>730.40599999999995</v>
      </c>
      <c r="J7" s="16">
        <v>730.327</v>
      </c>
      <c r="K7" s="16">
        <v>729.93899999999996</v>
      </c>
      <c r="L7" s="16">
        <v>729.66499999999996</v>
      </c>
      <c r="M7" s="16">
        <v>729.71400000000006</v>
      </c>
      <c r="N7" s="18">
        <f t="shared" si="0"/>
        <v>730.28766666666672</v>
      </c>
    </row>
    <row r="8" spans="1:14" ht="15" x14ac:dyDescent="0.25">
      <c r="A8" s="9">
        <v>2020</v>
      </c>
      <c r="B8" s="16">
        <v>730.88300000000004</v>
      </c>
      <c r="C8" s="16">
        <v>730.93600000000004</v>
      </c>
      <c r="D8" s="16">
        <v>731.43100000000004</v>
      </c>
      <c r="E8" s="16">
        <v>730.91600000000005</v>
      </c>
      <c r="F8" s="16">
        <v>730.26300000000003</v>
      </c>
      <c r="G8" s="16">
        <v>730.26300000000003</v>
      </c>
      <c r="H8" s="16">
        <v>730.19299999999998</v>
      </c>
      <c r="I8" s="16">
        <v>730.16</v>
      </c>
      <c r="J8" s="16">
        <v>729.13099999999997</v>
      </c>
      <c r="K8" s="16">
        <v>729.64599999999996</v>
      </c>
      <c r="L8" s="16">
        <v>729.91</v>
      </c>
      <c r="M8" s="16">
        <v>730.447</v>
      </c>
      <c r="N8" s="18">
        <f t="shared" si="0"/>
        <v>730.34825000000001</v>
      </c>
    </row>
    <row r="9" spans="1:14" ht="15" x14ac:dyDescent="0.25">
      <c r="A9" s="9">
        <v>2021</v>
      </c>
      <c r="B9" s="16">
        <v>730.28200000000004</v>
      </c>
      <c r="C9" s="16">
        <v>730.41499999999996</v>
      </c>
      <c r="D9" s="16">
        <v>730.74900000000002</v>
      </c>
      <c r="E9" s="16">
        <v>729.96799999999996</v>
      </c>
      <c r="F9" s="16">
        <v>730.57100000000003</v>
      </c>
      <c r="G9" s="16">
        <v>730.80499999999995</v>
      </c>
      <c r="H9" s="16">
        <v>730.58799999999997</v>
      </c>
      <c r="I9" s="16">
        <v>730.73900000000003</v>
      </c>
      <c r="J9" s="16">
        <v>730.69399999999996</v>
      </c>
      <c r="K9" s="16">
        <v>730.23900000000003</v>
      </c>
      <c r="L9" s="16">
        <v>730.44299999999998</v>
      </c>
      <c r="M9" s="16">
        <v>729.85</v>
      </c>
      <c r="N9" s="18">
        <f t="shared" si="0"/>
        <v>730.44524999999987</v>
      </c>
    </row>
    <row r="10" spans="1:14" ht="15" x14ac:dyDescent="0.25">
      <c r="A10" s="9">
        <v>2022</v>
      </c>
      <c r="B10" s="16">
        <v>731.33600000000001</v>
      </c>
      <c r="C10" s="16">
        <v>731.28899999999999</v>
      </c>
      <c r="D10" s="16">
        <v>730.99099999999999</v>
      </c>
      <c r="E10" s="16">
        <v>730.274</v>
      </c>
      <c r="F10" s="16">
        <v>730.75099999999998</v>
      </c>
      <c r="G10" s="16">
        <v>730.96199999999999</v>
      </c>
      <c r="H10" s="16">
        <v>730.88099999999997</v>
      </c>
      <c r="I10" s="16">
        <v>730.50300000000004</v>
      </c>
      <c r="J10" s="16">
        <v>729.97</v>
      </c>
      <c r="K10" s="16">
        <v>730.68399999999997</v>
      </c>
      <c r="L10" s="16">
        <v>730.60299999999995</v>
      </c>
      <c r="M10" s="16">
        <v>730.75699999999995</v>
      </c>
      <c r="N10" s="18">
        <f t="shared" si="0"/>
        <v>730.75008333333335</v>
      </c>
    </row>
    <row r="11" spans="1:14" ht="15" x14ac:dyDescent="0.25">
      <c r="A11" s="9">
        <v>2023</v>
      </c>
      <c r="B11" s="16">
        <v>731.49699999999996</v>
      </c>
      <c r="C11" s="16">
        <v>731.16399999999999</v>
      </c>
      <c r="D11" s="16">
        <v>731.35799999999995</v>
      </c>
      <c r="E11" s="16">
        <v>730.63099999999997</v>
      </c>
      <c r="F11" s="16">
        <v>730.25599999999997</v>
      </c>
      <c r="G11" s="16">
        <v>729.49699999999996</v>
      </c>
      <c r="H11" s="16">
        <v>730.35400000000004</v>
      </c>
      <c r="I11" s="16">
        <v>730.29399999999998</v>
      </c>
      <c r="J11" s="16">
        <v>729.95899999999995</v>
      </c>
      <c r="K11" s="16">
        <v>729.99300000000005</v>
      </c>
      <c r="L11" s="16">
        <v>729.76</v>
      </c>
      <c r="M11" s="16">
        <v>730.06100000000004</v>
      </c>
      <c r="N11" s="18">
        <f t="shared" si="0"/>
        <v>730.40200000000004</v>
      </c>
    </row>
    <row r="12" spans="1:14" ht="15" x14ac:dyDescent="0.25">
      <c r="A12" s="9">
        <v>2024</v>
      </c>
      <c r="B12" s="16">
        <v>730.72900000000004</v>
      </c>
      <c r="C12" s="16">
        <v>731.34900000000005</v>
      </c>
      <c r="D12" s="16">
        <v>730.8</v>
      </c>
      <c r="E12" s="16"/>
      <c r="F12" s="16"/>
      <c r="G12" s="16"/>
      <c r="H12" s="16"/>
      <c r="I12" s="16"/>
      <c r="J12" s="16"/>
      <c r="K12" s="16"/>
      <c r="L12" s="16"/>
      <c r="M12" s="16"/>
      <c r="N12" s="18"/>
    </row>
    <row r="13" spans="1:14" ht="15" x14ac:dyDescent="0.25">
      <c r="A13" s="9">
        <v>2025</v>
      </c>
      <c r="B13" s="16"/>
      <c r="C13" s="16"/>
      <c r="D13" s="16"/>
      <c r="E13" s="16"/>
      <c r="F13" s="16"/>
      <c r="G13" s="16"/>
      <c r="H13" s="16"/>
      <c r="I13" s="16"/>
      <c r="J13" s="16"/>
      <c r="K13" s="16"/>
      <c r="L13" s="16"/>
      <c r="M13" s="16"/>
      <c r="N13" s="18"/>
    </row>
    <row r="14" spans="1:14" ht="15" x14ac:dyDescent="0.25">
      <c r="A14" s="7"/>
      <c r="N14" s="19"/>
    </row>
    <row r="15" spans="1:14" x14ac:dyDescent="0.2">
      <c r="A15" s="9" t="s">
        <v>18</v>
      </c>
      <c r="B15" s="98">
        <f t="shared" ref="B15:N15" si="1">AVERAGE(B3:B13)</f>
        <v>730.83400000000017</v>
      </c>
      <c r="C15" s="98">
        <f t="shared" si="1"/>
        <v>730.91211111111113</v>
      </c>
      <c r="D15" s="98">
        <f t="shared" si="1"/>
        <v>730.92890000000011</v>
      </c>
      <c r="E15" s="98">
        <f t="shared" si="1"/>
        <v>730.34922222222224</v>
      </c>
      <c r="F15" s="98">
        <f t="shared" si="1"/>
        <v>730.24122222222229</v>
      </c>
      <c r="G15" s="98">
        <f t="shared" si="1"/>
        <v>730.18922222222227</v>
      </c>
      <c r="H15" s="98">
        <f t="shared" si="1"/>
        <v>730.37800000000004</v>
      </c>
      <c r="I15" s="98">
        <f t="shared" si="1"/>
        <v>730.24466666666672</v>
      </c>
      <c r="J15" s="98">
        <f t="shared" si="1"/>
        <v>729.92900000000009</v>
      </c>
      <c r="K15" s="98">
        <f t="shared" si="1"/>
        <v>729.90455555555559</v>
      </c>
      <c r="L15" s="98">
        <f t="shared" si="1"/>
        <v>729.78044444444447</v>
      </c>
      <c r="M15" s="98">
        <f t="shared" si="1"/>
        <v>730.06244444444428</v>
      </c>
      <c r="N15" s="20">
        <f t="shared" si="1"/>
        <v>730.29023148148144</v>
      </c>
    </row>
    <row r="16" spans="1:14" x14ac:dyDescent="0.2">
      <c r="A16" s="9" t="s">
        <v>19</v>
      </c>
      <c r="B16" s="98">
        <f t="shared" ref="B16:N16" si="2">STDEV(B3:B13)</f>
        <v>0.47572260824979568</v>
      </c>
      <c r="C16" s="98">
        <f t="shared" si="2"/>
        <v>0.36860461352392077</v>
      </c>
      <c r="D16" s="98">
        <f t="shared" si="2"/>
        <v>0.35979236296013301</v>
      </c>
      <c r="E16" s="98">
        <f t="shared" si="2"/>
        <v>0.3658325360659479</v>
      </c>
      <c r="F16" s="98">
        <f t="shared" si="2"/>
        <v>0.28203580347970769</v>
      </c>
      <c r="G16" s="98">
        <f t="shared" si="2"/>
        <v>0.52725913405501068</v>
      </c>
      <c r="H16" s="98">
        <f t="shared" si="2"/>
        <v>0.25665882022637526</v>
      </c>
      <c r="I16" s="98">
        <f t="shared" si="2"/>
        <v>0.34421032814255875</v>
      </c>
      <c r="J16" s="98">
        <f t="shared" si="2"/>
        <v>0.53398712531295023</v>
      </c>
      <c r="K16" s="98">
        <f t="shared" si="2"/>
        <v>0.40296963629756405</v>
      </c>
      <c r="L16" s="98">
        <f t="shared" si="2"/>
        <v>0.49856421630293229</v>
      </c>
      <c r="M16" s="98">
        <f t="shared" si="2"/>
        <v>0.54369456294667162</v>
      </c>
      <c r="N16" s="21">
        <f t="shared" si="2"/>
        <v>0.26462719051790967</v>
      </c>
    </row>
    <row r="17" spans="1:14" x14ac:dyDescent="0.2">
      <c r="A17" s="9" t="s">
        <v>20</v>
      </c>
      <c r="B17" s="98">
        <f>B16/B15*100</f>
        <v>6.5093113928716445E-2</v>
      </c>
      <c r="C17" s="98">
        <f t="shared" ref="C17:N17" si="3">C16/C15*100</f>
        <v>5.0430771076371804E-2</v>
      </c>
      <c r="D17" s="98">
        <f t="shared" si="3"/>
        <v>4.9223989222499334E-2</v>
      </c>
      <c r="E17" s="98">
        <f t="shared" si="3"/>
        <v>5.0090083611348951E-2</v>
      </c>
      <c r="F17" s="98">
        <f t="shared" si="3"/>
        <v>3.862227917254997E-2</v>
      </c>
      <c r="G17" s="98">
        <f t="shared" si="3"/>
        <v>7.2208561563039231E-2</v>
      </c>
      <c r="H17" s="98">
        <f t="shared" si="3"/>
        <v>3.5140546432994323E-2</v>
      </c>
      <c r="I17" s="98">
        <f t="shared" si="3"/>
        <v>4.7136301551337412E-2</v>
      </c>
      <c r="J17" s="98">
        <f t="shared" si="3"/>
        <v>7.3156036451894668E-2</v>
      </c>
      <c r="K17" s="98">
        <f t="shared" si="3"/>
        <v>5.5208538326062366E-2</v>
      </c>
      <c r="L17" s="98">
        <f t="shared" si="3"/>
        <v>6.8317015082867999E-2</v>
      </c>
      <c r="M17" s="98">
        <f t="shared" si="3"/>
        <v>7.4472336864335881E-2</v>
      </c>
      <c r="N17" s="21">
        <f t="shared" si="3"/>
        <v>3.6235893499640771E-2</v>
      </c>
    </row>
    <row r="18" spans="1:14" x14ac:dyDescent="0.2">
      <c r="A18" s="9" t="s">
        <v>21</v>
      </c>
      <c r="B18" s="98">
        <f t="shared" ref="B18:N18" si="4">MIN(B3:B13)</f>
        <v>730</v>
      </c>
      <c r="C18" s="98">
        <f t="shared" si="4"/>
        <v>730.27</v>
      </c>
      <c r="D18" s="98">
        <f t="shared" si="4"/>
        <v>730.2</v>
      </c>
      <c r="E18" s="98">
        <f t="shared" si="4"/>
        <v>729.85</v>
      </c>
      <c r="F18" s="98">
        <f t="shared" si="4"/>
        <v>729.78</v>
      </c>
      <c r="G18" s="98">
        <f t="shared" si="4"/>
        <v>729.45</v>
      </c>
      <c r="H18" s="98">
        <f t="shared" si="4"/>
        <v>729.97</v>
      </c>
      <c r="I18" s="98">
        <f t="shared" si="4"/>
        <v>729.54</v>
      </c>
      <c r="J18" s="98">
        <f t="shared" si="4"/>
        <v>729.13099999999997</v>
      </c>
      <c r="K18" s="98">
        <f t="shared" si="4"/>
        <v>729.31</v>
      </c>
      <c r="L18" s="98">
        <f t="shared" si="4"/>
        <v>728.98</v>
      </c>
      <c r="M18" s="98">
        <f t="shared" si="4"/>
        <v>728.93</v>
      </c>
      <c r="N18" s="21">
        <f t="shared" si="4"/>
        <v>729.75500000000011</v>
      </c>
    </row>
    <row r="19" spans="1:14" x14ac:dyDescent="0.2">
      <c r="A19" s="9" t="s">
        <v>22</v>
      </c>
      <c r="B19" s="98">
        <f t="shared" ref="B19:N19" si="5">MAX(B3:B13)</f>
        <v>731.49699999999996</v>
      </c>
      <c r="C19" s="98">
        <f t="shared" si="5"/>
        <v>731.34900000000005</v>
      </c>
      <c r="D19" s="98">
        <f t="shared" si="5"/>
        <v>731.43100000000004</v>
      </c>
      <c r="E19" s="98">
        <f t="shared" si="5"/>
        <v>730.91600000000005</v>
      </c>
      <c r="F19" s="98">
        <f t="shared" si="5"/>
        <v>730.75099999999998</v>
      </c>
      <c r="G19" s="98">
        <f t="shared" si="5"/>
        <v>730.96199999999999</v>
      </c>
      <c r="H19" s="98">
        <f t="shared" si="5"/>
        <v>730.88099999999997</v>
      </c>
      <c r="I19" s="98">
        <f t="shared" si="5"/>
        <v>730.73900000000003</v>
      </c>
      <c r="J19" s="98">
        <f t="shared" si="5"/>
        <v>730.69399999999996</v>
      </c>
      <c r="K19" s="98">
        <f t="shared" si="5"/>
        <v>730.68399999999997</v>
      </c>
      <c r="L19" s="98">
        <f t="shared" si="5"/>
        <v>730.60299999999995</v>
      </c>
      <c r="M19" s="98">
        <f t="shared" si="5"/>
        <v>730.75699999999995</v>
      </c>
      <c r="N19" s="21">
        <f t="shared" si="5"/>
        <v>730.75008333333335</v>
      </c>
    </row>
    <row r="20" spans="1:14" x14ac:dyDescent="0.2">
      <c r="A20" s="9" t="s">
        <v>23</v>
      </c>
      <c r="B20" s="98">
        <f t="shared" ref="B20:N20" si="6">QUARTILE(B3:B13,1)</f>
        <v>730.72900000000004</v>
      </c>
      <c r="C20" s="98">
        <f t="shared" si="6"/>
        <v>730.80600000000004</v>
      </c>
      <c r="D20" s="98">
        <f t="shared" si="6"/>
        <v>730.76175000000001</v>
      </c>
      <c r="E20" s="98">
        <f t="shared" si="6"/>
        <v>730.11</v>
      </c>
      <c r="F20" s="98">
        <f t="shared" si="6"/>
        <v>730.09</v>
      </c>
      <c r="G20" s="98">
        <f t="shared" si="6"/>
        <v>730</v>
      </c>
      <c r="H20" s="98">
        <f t="shared" si="6"/>
        <v>730.27599999999995</v>
      </c>
      <c r="I20" s="98">
        <f t="shared" si="6"/>
        <v>730.16</v>
      </c>
      <c r="J20" s="98">
        <f t="shared" si="6"/>
        <v>729.48</v>
      </c>
      <c r="K20" s="98">
        <f t="shared" si="6"/>
        <v>729.64599999999996</v>
      </c>
      <c r="L20" s="98">
        <f t="shared" si="6"/>
        <v>729.48</v>
      </c>
      <c r="M20" s="98">
        <f t="shared" si="6"/>
        <v>729.85</v>
      </c>
      <c r="N20" s="21">
        <f t="shared" si="6"/>
        <v>730.20466666666687</v>
      </c>
    </row>
    <row r="21" spans="1:14" x14ac:dyDescent="0.2">
      <c r="A21" s="9" t="s">
        <v>24</v>
      </c>
      <c r="B21" s="98">
        <f t="shared" ref="B21:N21" si="7">QUARTILE(B3:B13,2)</f>
        <v>730.88300000000004</v>
      </c>
      <c r="C21" s="98">
        <f t="shared" si="7"/>
        <v>730.93600000000004</v>
      </c>
      <c r="D21" s="98">
        <f t="shared" si="7"/>
        <v>730.89499999999998</v>
      </c>
      <c r="E21" s="98">
        <f t="shared" si="7"/>
        <v>730.274</v>
      </c>
      <c r="F21" s="98">
        <f t="shared" si="7"/>
        <v>730.2</v>
      </c>
      <c r="G21" s="98">
        <f t="shared" si="7"/>
        <v>730.096</v>
      </c>
      <c r="H21" s="98">
        <f t="shared" si="7"/>
        <v>730.35400000000004</v>
      </c>
      <c r="I21" s="98">
        <f t="shared" si="7"/>
        <v>730.29399999999998</v>
      </c>
      <c r="J21" s="98">
        <f t="shared" si="7"/>
        <v>729.95899999999995</v>
      </c>
      <c r="K21" s="98">
        <f t="shared" si="7"/>
        <v>729.93899999999996</v>
      </c>
      <c r="L21" s="98">
        <f t="shared" si="7"/>
        <v>729.73299999999995</v>
      </c>
      <c r="M21" s="98">
        <f t="shared" si="7"/>
        <v>730.09</v>
      </c>
      <c r="N21" s="21">
        <f t="shared" si="7"/>
        <v>730.28766666666672</v>
      </c>
    </row>
    <row r="22" spans="1:14" x14ac:dyDescent="0.2">
      <c r="A22" s="9" t="s">
        <v>25</v>
      </c>
      <c r="B22" s="98">
        <f t="shared" ref="B22:N22" si="8">QUARTILE(B3:B13,3)</f>
        <v>731.12900000000002</v>
      </c>
      <c r="C22" s="98">
        <f t="shared" si="8"/>
        <v>731.16399999999999</v>
      </c>
      <c r="D22" s="98">
        <f t="shared" si="8"/>
        <v>731.17775000000006</v>
      </c>
      <c r="E22" s="98">
        <f t="shared" si="8"/>
        <v>730.63099999999997</v>
      </c>
      <c r="F22" s="98">
        <f t="shared" si="8"/>
        <v>730.26300000000003</v>
      </c>
      <c r="G22" s="98">
        <f t="shared" si="8"/>
        <v>730.58</v>
      </c>
      <c r="H22" s="98">
        <f t="shared" si="8"/>
        <v>730.47</v>
      </c>
      <c r="I22" s="98">
        <f t="shared" si="8"/>
        <v>730.40599999999995</v>
      </c>
      <c r="J22" s="98">
        <f t="shared" si="8"/>
        <v>730.327</v>
      </c>
      <c r="K22" s="98">
        <f t="shared" si="8"/>
        <v>730</v>
      </c>
      <c r="L22" s="98">
        <f t="shared" si="8"/>
        <v>729.91</v>
      </c>
      <c r="M22" s="98">
        <f t="shared" si="8"/>
        <v>730.447</v>
      </c>
      <c r="N22" s="21">
        <f t="shared" si="8"/>
        <v>730.40200000000004</v>
      </c>
    </row>
    <row r="23" spans="1:14" x14ac:dyDescent="0.2">
      <c r="B23" s="99"/>
      <c r="C23" s="99"/>
      <c r="D23" s="99"/>
      <c r="E23" s="99"/>
      <c r="F23" s="99"/>
      <c r="G23" s="99"/>
      <c r="H23" s="99"/>
      <c r="I23" s="99"/>
      <c r="J23" s="99"/>
      <c r="K23" s="99"/>
      <c r="L23" s="99"/>
      <c r="M23" s="99"/>
    </row>
    <row r="29" spans="1:14" x14ac:dyDescent="0.2">
      <c r="B29" s="3"/>
      <c r="C29" s="3"/>
      <c r="D29" s="3"/>
      <c r="E29" s="3"/>
      <c r="F29" s="3"/>
      <c r="G29" s="3"/>
      <c r="H29" s="3"/>
      <c r="I29" s="3"/>
      <c r="J29" s="3"/>
      <c r="K29" s="3"/>
      <c r="L29" s="3"/>
      <c r="M29" s="3"/>
      <c r="N29" s="3"/>
    </row>
    <row r="30" spans="1:14" x14ac:dyDescent="0.2">
      <c r="B30" s="3"/>
      <c r="C30" s="3"/>
      <c r="D30" s="3"/>
      <c r="E30" s="3"/>
      <c r="F30" s="3"/>
      <c r="G30" s="3"/>
      <c r="H30" s="3"/>
      <c r="I30" s="3"/>
      <c r="J30" s="3"/>
      <c r="K30" s="3"/>
      <c r="L30" s="3"/>
      <c r="M30" s="3"/>
      <c r="N30" s="3"/>
    </row>
    <row r="31" spans="1:14" x14ac:dyDescent="0.2">
      <c r="B31" s="3"/>
      <c r="C31" s="3"/>
      <c r="D31" s="3"/>
      <c r="E31" s="3"/>
      <c r="F31" s="3"/>
      <c r="G31" s="3"/>
      <c r="H31" s="3"/>
      <c r="I31" s="3"/>
      <c r="J31" s="3"/>
      <c r="K31" s="3"/>
      <c r="L31" s="3"/>
      <c r="M31" s="3"/>
      <c r="N31" s="3"/>
    </row>
    <row r="32" spans="1:14" x14ac:dyDescent="0.2">
      <c r="B32" s="3"/>
      <c r="C32" s="3"/>
      <c r="D32" s="3"/>
      <c r="E32" s="3"/>
      <c r="F32" s="3"/>
      <c r="G32" s="3"/>
      <c r="H32" s="3"/>
      <c r="I32" s="3"/>
      <c r="J32" s="3"/>
      <c r="K32" s="3"/>
      <c r="L32" s="3"/>
      <c r="M32" s="3"/>
      <c r="N32" s="3"/>
    </row>
    <row r="33" spans="2:14" x14ac:dyDescent="0.2">
      <c r="B33" s="3"/>
      <c r="C33" s="3"/>
      <c r="D33" s="3"/>
      <c r="E33" s="3"/>
      <c r="F33" s="3"/>
      <c r="G33" s="3"/>
      <c r="H33" s="3"/>
      <c r="I33" s="3"/>
      <c r="J33" s="3"/>
      <c r="K33" s="3"/>
      <c r="L33" s="3"/>
      <c r="M33" s="3"/>
      <c r="N33" s="3"/>
    </row>
    <row r="35" spans="2:14" x14ac:dyDescent="0.2">
      <c r="B35" s="98"/>
      <c r="C35" s="98"/>
      <c r="D35" s="98"/>
      <c r="E35" s="98"/>
      <c r="F35" s="98"/>
      <c r="G35" s="98"/>
      <c r="H35" s="98"/>
      <c r="I35" s="98"/>
      <c r="J35" s="98"/>
      <c r="K35" s="98"/>
      <c r="L35" s="98"/>
      <c r="M35" s="98"/>
    </row>
    <row r="36" spans="2:14" x14ac:dyDescent="0.2">
      <c r="B36" s="98"/>
      <c r="C36" s="98"/>
      <c r="D36" s="98"/>
      <c r="E36" s="98"/>
      <c r="F36" s="98"/>
      <c r="G36" s="98"/>
      <c r="H36" s="98"/>
      <c r="I36" s="98"/>
      <c r="J36" s="98"/>
      <c r="K36" s="98"/>
      <c r="L36" s="98"/>
      <c r="M36" s="98"/>
    </row>
    <row r="37" spans="2:14" x14ac:dyDescent="0.2">
      <c r="B37" s="98"/>
      <c r="C37" s="98"/>
      <c r="D37" s="98"/>
      <c r="E37" s="98"/>
      <c r="F37" s="98"/>
      <c r="G37" s="98"/>
      <c r="H37" s="98"/>
      <c r="I37" s="98"/>
      <c r="J37" s="98"/>
      <c r="K37" s="98"/>
      <c r="L37" s="98"/>
      <c r="M37" s="98"/>
      <c r="N37" s="3"/>
    </row>
    <row r="38" spans="2:14" x14ac:dyDescent="0.2">
      <c r="B38" s="98"/>
      <c r="C38" s="98"/>
      <c r="D38" s="98"/>
      <c r="E38" s="98"/>
      <c r="F38" s="98"/>
      <c r="G38" s="98"/>
      <c r="H38" s="98"/>
      <c r="I38" s="98"/>
      <c r="J38" s="98"/>
      <c r="K38" s="98"/>
      <c r="L38" s="98"/>
      <c r="M38" s="98"/>
      <c r="N38" s="3"/>
    </row>
    <row r="39" spans="2:14" x14ac:dyDescent="0.2">
      <c r="B39" s="3"/>
      <c r="C39" s="3"/>
      <c r="D39" s="3"/>
      <c r="E39" s="3"/>
      <c r="F39" s="3"/>
      <c r="G39" s="3"/>
      <c r="H39" s="3"/>
      <c r="I39" s="3"/>
      <c r="J39" s="3"/>
      <c r="K39" s="3"/>
      <c r="L39" s="3"/>
      <c r="M39" s="3"/>
      <c r="N39" s="3"/>
    </row>
  </sheetData>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126"/>
  <sheetViews>
    <sheetView topLeftCell="A62" zoomScale="75" zoomScaleNormal="75" workbookViewId="0">
      <selection activeCell="D108" sqref="D108"/>
    </sheetView>
  </sheetViews>
  <sheetFormatPr defaultRowHeight="12.75" x14ac:dyDescent="0.2"/>
  <cols>
    <col min="2" max="13" width="9.140625" style="14"/>
    <col min="14" max="14" width="8.85546875" style="129"/>
    <col min="15" max="15" width="9.140625" style="14"/>
  </cols>
  <sheetData>
    <row r="1" spans="1:14" ht="16.899999999999999" customHeight="1" x14ac:dyDescent="0.25">
      <c r="A1" s="12" t="s">
        <v>28</v>
      </c>
    </row>
    <row r="2" spans="1:14" ht="15.75" x14ac:dyDescent="0.25">
      <c r="A2" s="4" t="s">
        <v>15</v>
      </c>
      <c r="B2" s="69" t="s">
        <v>2</v>
      </c>
      <c r="C2" s="69" t="s">
        <v>3</v>
      </c>
      <c r="D2" s="69" t="s">
        <v>4</v>
      </c>
      <c r="E2" s="69" t="s">
        <v>5</v>
      </c>
      <c r="F2" s="69" t="s">
        <v>6</v>
      </c>
      <c r="G2" s="69" t="s">
        <v>16</v>
      </c>
      <c r="H2" s="69" t="s">
        <v>17</v>
      </c>
      <c r="I2" s="69" t="s">
        <v>7</v>
      </c>
      <c r="J2" s="69" t="s">
        <v>8</v>
      </c>
      <c r="K2" s="69" t="s">
        <v>9</v>
      </c>
      <c r="L2" s="69" t="s">
        <v>10</v>
      </c>
      <c r="M2" s="69" t="s">
        <v>11</v>
      </c>
      <c r="N2" s="125" t="s">
        <v>1</v>
      </c>
    </row>
    <row r="3" spans="1:14" ht="15" x14ac:dyDescent="0.25">
      <c r="A3" s="9">
        <v>2015</v>
      </c>
      <c r="B3" s="16"/>
      <c r="C3" s="16"/>
      <c r="D3" s="16">
        <v>24.19</v>
      </c>
      <c r="E3" s="16">
        <v>25.07</v>
      </c>
      <c r="F3" s="16">
        <v>24.88</v>
      </c>
      <c r="G3" s="16">
        <v>25.37</v>
      </c>
      <c r="H3" s="16">
        <v>24.52</v>
      </c>
      <c r="I3" s="16">
        <v>24.62</v>
      </c>
      <c r="J3" s="16">
        <v>24.66</v>
      </c>
      <c r="K3" s="16">
        <v>24.6</v>
      </c>
      <c r="L3" s="16">
        <v>24.28</v>
      </c>
      <c r="M3" s="16">
        <v>24.92</v>
      </c>
      <c r="N3" s="131">
        <f t="shared" ref="N3:N11" si="0">AVERAGE(B3:M3)</f>
        <v>24.711000000000002</v>
      </c>
    </row>
    <row r="4" spans="1:14" ht="15" x14ac:dyDescent="0.25">
      <c r="A4" s="9">
        <v>2016</v>
      </c>
      <c r="B4" s="16">
        <v>24.21</v>
      </c>
      <c r="C4" s="16">
        <v>24.06</v>
      </c>
      <c r="D4" s="16">
        <v>24.27</v>
      </c>
      <c r="E4" s="16">
        <v>24.88</v>
      </c>
      <c r="F4" s="16">
        <v>24.85</v>
      </c>
      <c r="G4" s="16">
        <v>24.44</v>
      </c>
      <c r="H4" s="16">
        <v>23.86</v>
      </c>
      <c r="I4" s="16">
        <v>24.26</v>
      </c>
      <c r="J4" s="16">
        <v>23.8</v>
      </c>
      <c r="K4" s="16">
        <v>23.64</v>
      </c>
      <c r="L4" s="16">
        <v>22.9</v>
      </c>
      <c r="M4" s="16">
        <v>23.64</v>
      </c>
      <c r="N4" s="131">
        <f t="shared" si="0"/>
        <v>24.067499999999995</v>
      </c>
    </row>
    <row r="5" spans="1:14" ht="15" x14ac:dyDescent="0.25">
      <c r="A5" s="9">
        <v>2017</v>
      </c>
      <c r="B5" s="16">
        <v>24.21</v>
      </c>
      <c r="C5" s="16">
        <v>24.47</v>
      </c>
      <c r="D5" s="16">
        <v>24.75</v>
      </c>
      <c r="E5" s="16">
        <v>25.46</v>
      </c>
      <c r="F5" s="16">
        <v>25.02</v>
      </c>
      <c r="G5" s="16">
        <v>24.84</v>
      </c>
      <c r="H5" s="16">
        <v>24.54</v>
      </c>
      <c r="I5" s="16">
        <v>24.81</v>
      </c>
      <c r="J5" s="16">
        <v>24.91</v>
      </c>
      <c r="K5" s="16">
        <v>24.76</v>
      </c>
      <c r="L5" s="16">
        <v>23.81</v>
      </c>
      <c r="M5" s="16">
        <v>24.01</v>
      </c>
      <c r="N5" s="131">
        <f t="shared" si="0"/>
        <v>24.632499999999997</v>
      </c>
    </row>
    <row r="6" spans="1:14" ht="15" x14ac:dyDescent="0.25">
      <c r="A6" s="9">
        <v>2018</v>
      </c>
      <c r="B6" s="16">
        <v>23.65</v>
      </c>
      <c r="C6" s="16">
        <v>24.19</v>
      </c>
      <c r="D6" s="16">
        <v>24.21</v>
      </c>
      <c r="E6" s="16">
        <v>24.66</v>
      </c>
      <c r="F6" s="16">
        <v>24.61</v>
      </c>
      <c r="G6" s="16">
        <v>24.32</v>
      </c>
      <c r="H6" s="16">
        <v>24.96</v>
      </c>
      <c r="I6" s="16">
        <v>24.88</v>
      </c>
      <c r="J6" s="16">
        <v>24.51</v>
      </c>
      <c r="K6" s="16">
        <v>24.47</v>
      </c>
      <c r="L6" s="16">
        <v>24.492000000000001</v>
      </c>
      <c r="M6" s="16">
        <v>24.844999999999999</v>
      </c>
      <c r="N6" s="131">
        <f t="shared" si="0"/>
        <v>24.483083333333337</v>
      </c>
    </row>
    <row r="7" spans="1:14" ht="15" x14ac:dyDescent="0.25">
      <c r="A7" s="9">
        <v>2019</v>
      </c>
      <c r="B7" s="16">
        <v>24.12</v>
      </c>
      <c r="C7" s="16">
        <v>24.329000000000001</v>
      </c>
      <c r="D7" s="16">
        <v>24.606000000000002</v>
      </c>
      <c r="E7" s="16">
        <v>25.859000000000002</v>
      </c>
      <c r="F7" s="16">
        <v>25.841999999999999</v>
      </c>
      <c r="G7" s="16">
        <v>25.917000000000002</v>
      </c>
      <c r="H7" s="16">
        <v>25.087</v>
      </c>
      <c r="I7" s="16">
        <v>25.285</v>
      </c>
      <c r="J7" s="16">
        <v>24.98</v>
      </c>
      <c r="K7" s="16">
        <v>24.741</v>
      </c>
      <c r="L7" s="16">
        <v>24.88</v>
      </c>
      <c r="M7" s="16">
        <v>25.058</v>
      </c>
      <c r="N7" s="131">
        <f t="shared" si="0"/>
        <v>25.058666666666664</v>
      </c>
    </row>
    <row r="8" spans="1:14" ht="15" x14ac:dyDescent="0.25">
      <c r="A8" s="9">
        <v>2020</v>
      </c>
      <c r="B8" s="16">
        <v>24.867999999999999</v>
      </c>
      <c r="C8" s="16">
        <v>24.96</v>
      </c>
      <c r="D8" s="16">
        <v>25.335000000000001</v>
      </c>
      <c r="E8" s="16">
        <v>25.837</v>
      </c>
      <c r="F8" s="16">
        <v>26.053000000000001</v>
      </c>
      <c r="G8" s="16">
        <v>25.428999999999998</v>
      </c>
      <c r="H8" s="16">
        <v>25.204000000000001</v>
      </c>
      <c r="I8" s="16">
        <v>25.177</v>
      </c>
      <c r="J8" s="16">
        <v>25.222000000000001</v>
      </c>
      <c r="K8" s="16">
        <v>24.503</v>
      </c>
      <c r="L8" s="16">
        <v>23.71</v>
      </c>
      <c r="M8" s="16">
        <v>24.126999999999999</v>
      </c>
      <c r="N8" s="131">
        <f t="shared" si="0"/>
        <v>25.035416666666666</v>
      </c>
    </row>
    <row r="9" spans="1:14" ht="15" x14ac:dyDescent="0.25">
      <c r="A9" s="9">
        <v>2021</v>
      </c>
      <c r="B9" s="16">
        <v>24.189</v>
      </c>
      <c r="C9" s="16">
        <v>24.242999999999999</v>
      </c>
      <c r="D9" s="16">
        <v>24.356000000000002</v>
      </c>
      <c r="E9" s="16">
        <v>24.52</v>
      </c>
      <c r="F9" s="16">
        <v>24.507000000000001</v>
      </c>
      <c r="G9" s="16">
        <v>24.251999999999999</v>
      </c>
      <c r="H9" s="16">
        <v>24.597999999999999</v>
      </c>
      <c r="I9" s="16">
        <v>24.113</v>
      </c>
      <c r="J9" s="16">
        <v>24.251000000000001</v>
      </c>
      <c r="K9" s="16">
        <v>24.297000000000001</v>
      </c>
      <c r="L9" s="16">
        <v>23.347000000000001</v>
      </c>
      <c r="M9" s="16">
        <v>24.131</v>
      </c>
      <c r="N9" s="131">
        <f t="shared" si="0"/>
        <v>24.233666666666664</v>
      </c>
    </row>
    <row r="10" spans="1:14" ht="15" x14ac:dyDescent="0.25">
      <c r="A10" s="9">
        <v>2022</v>
      </c>
      <c r="B10" s="16">
        <v>23.802</v>
      </c>
      <c r="C10" s="16">
        <v>23.986999999999998</v>
      </c>
      <c r="D10" s="16">
        <v>24.079000000000001</v>
      </c>
      <c r="E10" s="16">
        <v>24.375</v>
      </c>
      <c r="F10" s="16">
        <v>24.446000000000002</v>
      </c>
      <c r="G10" s="16">
        <v>23.847999999999999</v>
      </c>
      <c r="H10" s="16">
        <v>24.138999999999999</v>
      </c>
      <c r="I10" s="16">
        <v>24.094999999999999</v>
      </c>
      <c r="J10" s="16">
        <v>24.190999999999999</v>
      </c>
      <c r="K10" s="16">
        <v>24.157</v>
      </c>
      <c r="L10" s="16">
        <v>23.727</v>
      </c>
      <c r="M10" s="16">
        <v>24.459</v>
      </c>
      <c r="N10" s="131">
        <f t="shared" si="0"/>
        <v>24.108750000000001</v>
      </c>
    </row>
    <row r="11" spans="1:14" ht="15" x14ac:dyDescent="0.25">
      <c r="A11" s="9">
        <v>2023</v>
      </c>
      <c r="B11" s="16">
        <v>24.184000000000001</v>
      </c>
      <c r="C11" s="16">
        <v>24.236999999999998</v>
      </c>
      <c r="D11" s="16">
        <v>24.49</v>
      </c>
      <c r="E11" s="16">
        <v>25.224</v>
      </c>
      <c r="F11" s="16">
        <v>25.68</v>
      </c>
      <c r="G11" s="16">
        <v>25.512</v>
      </c>
      <c r="H11" s="16">
        <v>25.145</v>
      </c>
      <c r="I11" s="16">
        <v>25.236000000000001</v>
      </c>
      <c r="J11" s="16">
        <v>25.263000000000002</v>
      </c>
      <c r="K11" s="16">
        <v>25.065000000000001</v>
      </c>
      <c r="L11" s="16">
        <v>24.744</v>
      </c>
      <c r="M11" s="16">
        <v>25.399000000000001</v>
      </c>
      <c r="N11" s="131">
        <f t="shared" si="0"/>
        <v>25.014916666666664</v>
      </c>
    </row>
    <row r="12" spans="1:14" ht="15" x14ac:dyDescent="0.25">
      <c r="A12" s="9">
        <v>2024</v>
      </c>
      <c r="B12" s="16">
        <v>25.212</v>
      </c>
      <c r="C12" s="16">
        <v>24.733000000000001</v>
      </c>
      <c r="D12" s="16">
        <v>25.481000000000002</v>
      </c>
      <c r="E12" s="16"/>
      <c r="F12" s="16"/>
      <c r="G12" s="16"/>
      <c r="H12" s="16"/>
      <c r="I12" s="16"/>
      <c r="J12" s="16"/>
      <c r="K12" s="16"/>
      <c r="L12" s="16"/>
      <c r="M12" s="16"/>
      <c r="N12" s="131"/>
    </row>
    <row r="13" spans="1:14" ht="15" x14ac:dyDescent="0.25">
      <c r="A13" s="9">
        <v>2025</v>
      </c>
      <c r="B13" s="16"/>
      <c r="C13" s="16"/>
      <c r="D13" s="16"/>
      <c r="E13" s="16"/>
      <c r="F13" s="16"/>
      <c r="G13" s="16"/>
      <c r="H13" s="16"/>
      <c r="I13" s="16"/>
      <c r="J13" s="16"/>
      <c r="K13" s="16"/>
      <c r="L13" s="16"/>
      <c r="M13" s="16"/>
      <c r="N13" s="131"/>
    </row>
    <row r="14" spans="1:14" ht="15" x14ac:dyDescent="0.25">
      <c r="A14" s="7"/>
      <c r="N14" s="130"/>
    </row>
    <row r="15" spans="1:14" x14ac:dyDescent="0.2">
      <c r="A15" s="9" t="s">
        <v>18</v>
      </c>
      <c r="B15" s="98">
        <f t="shared" ref="B15:N15" si="1">AVERAGE(B3:B13)</f>
        <v>24.271666666666661</v>
      </c>
      <c r="C15" s="98">
        <f t="shared" si="1"/>
        <v>24.356555555555556</v>
      </c>
      <c r="D15" s="98">
        <f t="shared" si="1"/>
        <v>24.576700000000002</v>
      </c>
      <c r="E15" s="98">
        <f t="shared" si="1"/>
        <v>25.098333333333333</v>
      </c>
      <c r="F15" s="98">
        <f t="shared" si="1"/>
        <v>25.098666666666666</v>
      </c>
      <c r="G15" s="98">
        <f t="shared" si="1"/>
        <v>24.88088888888889</v>
      </c>
      <c r="H15" s="98">
        <f t="shared" si="1"/>
        <v>24.672555555555558</v>
      </c>
      <c r="I15" s="98">
        <f t="shared" si="1"/>
        <v>24.719555555555552</v>
      </c>
      <c r="J15" s="98">
        <f t="shared" si="1"/>
        <v>24.643000000000004</v>
      </c>
      <c r="K15" s="98">
        <f t="shared" si="1"/>
        <v>24.470333333333333</v>
      </c>
      <c r="L15" s="98">
        <f t="shared" si="1"/>
        <v>23.987777777777779</v>
      </c>
      <c r="M15" s="98">
        <f t="shared" si="1"/>
        <v>24.509888888888892</v>
      </c>
      <c r="N15" s="106">
        <f t="shared" si="1"/>
        <v>24.593944444444443</v>
      </c>
    </row>
    <row r="16" spans="1:14" x14ac:dyDescent="0.2">
      <c r="A16" s="9" t="s">
        <v>19</v>
      </c>
      <c r="B16" s="98">
        <f t="shared" ref="B16:N16" si="2">STDEV(B3:B13)</f>
        <v>0.48631574105718589</v>
      </c>
      <c r="C16" s="98">
        <f t="shared" si="2"/>
        <v>0.31601626188817911</v>
      </c>
      <c r="D16" s="98">
        <f t="shared" si="2"/>
        <v>0.48369757539649161</v>
      </c>
      <c r="E16" s="98">
        <f t="shared" si="2"/>
        <v>0.54418815679873123</v>
      </c>
      <c r="F16" s="98">
        <f t="shared" si="2"/>
        <v>0.60538438202517209</v>
      </c>
      <c r="G16" s="98">
        <f t="shared" si="2"/>
        <v>0.70573497937335639</v>
      </c>
      <c r="H16" s="98">
        <f t="shared" si="2"/>
        <v>0.46788837106491338</v>
      </c>
      <c r="I16" s="98">
        <f t="shared" si="2"/>
        <v>0.47548688496926794</v>
      </c>
      <c r="J16" s="98">
        <f t="shared" si="2"/>
        <v>0.49888550790737579</v>
      </c>
      <c r="K16" s="98">
        <f t="shared" si="2"/>
        <v>0.41023651714590231</v>
      </c>
      <c r="L16" s="98">
        <f t="shared" si="2"/>
        <v>0.65937409294303073</v>
      </c>
      <c r="M16" s="98">
        <f t="shared" si="2"/>
        <v>0.57779547515631446</v>
      </c>
      <c r="N16" s="106">
        <f t="shared" si="2"/>
        <v>0.39653472070201151</v>
      </c>
    </row>
    <row r="17" spans="1:15" x14ac:dyDescent="0.2">
      <c r="A17" s="9" t="s">
        <v>20</v>
      </c>
      <c r="B17" s="98">
        <f>B16/B15*100</f>
        <v>2.0036355464829474</v>
      </c>
      <c r="C17" s="98">
        <f t="shared" ref="C17:N17" si="3">C16/C15*100</f>
        <v>1.2974587526030463</v>
      </c>
      <c r="D17" s="98">
        <f t="shared" si="3"/>
        <v>1.9681144148583476</v>
      </c>
      <c r="E17" s="98">
        <f t="shared" si="3"/>
        <v>2.1682242783666825</v>
      </c>
      <c r="F17" s="98">
        <f t="shared" si="3"/>
        <v>2.412018096679128</v>
      </c>
      <c r="G17" s="98">
        <f t="shared" si="3"/>
        <v>2.8364540452110529</v>
      </c>
      <c r="H17" s="98">
        <f t="shared" si="3"/>
        <v>1.8963920053249539</v>
      </c>
      <c r="I17" s="98">
        <f t="shared" si="3"/>
        <v>1.923525218326207</v>
      </c>
      <c r="J17" s="98">
        <f t="shared" si="3"/>
        <v>2.0244511946896715</v>
      </c>
      <c r="K17" s="98">
        <f t="shared" si="3"/>
        <v>1.6764647688189878</v>
      </c>
      <c r="L17" s="98">
        <f t="shared" si="3"/>
        <v>2.7487919016569902</v>
      </c>
      <c r="M17" s="98">
        <f t="shared" si="3"/>
        <v>2.3573973663268926</v>
      </c>
      <c r="N17" s="106">
        <f t="shared" si="3"/>
        <v>1.6123266505612737</v>
      </c>
    </row>
    <row r="18" spans="1:15" x14ac:dyDescent="0.2">
      <c r="A18" s="9" t="s">
        <v>21</v>
      </c>
      <c r="B18" s="98">
        <f t="shared" ref="B18:N18" si="4">MIN(B3:B13)</f>
        <v>23.65</v>
      </c>
      <c r="C18" s="98">
        <f t="shared" si="4"/>
        <v>23.986999999999998</v>
      </c>
      <c r="D18" s="98">
        <f t="shared" si="4"/>
        <v>24.079000000000001</v>
      </c>
      <c r="E18" s="98">
        <f t="shared" si="4"/>
        <v>24.375</v>
      </c>
      <c r="F18" s="98">
        <f t="shared" si="4"/>
        <v>24.446000000000002</v>
      </c>
      <c r="G18" s="98">
        <f t="shared" si="4"/>
        <v>23.847999999999999</v>
      </c>
      <c r="H18" s="98">
        <f t="shared" si="4"/>
        <v>23.86</v>
      </c>
      <c r="I18" s="98">
        <f t="shared" si="4"/>
        <v>24.094999999999999</v>
      </c>
      <c r="J18" s="98">
        <f t="shared" si="4"/>
        <v>23.8</v>
      </c>
      <c r="K18" s="98">
        <f t="shared" si="4"/>
        <v>23.64</v>
      </c>
      <c r="L18" s="98">
        <f t="shared" si="4"/>
        <v>22.9</v>
      </c>
      <c r="M18" s="98">
        <f t="shared" si="4"/>
        <v>23.64</v>
      </c>
      <c r="N18" s="106">
        <f t="shared" si="4"/>
        <v>24.067499999999995</v>
      </c>
    </row>
    <row r="19" spans="1:15" x14ac:dyDescent="0.2">
      <c r="A19" s="9" t="s">
        <v>22</v>
      </c>
      <c r="B19" s="98">
        <f t="shared" ref="B19:N19" si="5">MAX(B3:B13)</f>
        <v>25.212</v>
      </c>
      <c r="C19" s="98">
        <f t="shared" si="5"/>
        <v>24.96</v>
      </c>
      <c r="D19" s="98">
        <f t="shared" si="5"/>
        <v>25.481000000000002</v>
      </c>
      <c r="E19" s="98">
        <f t="shared" si="5"/>
        <v>25.859000000000002</v>
      </c>
      <c r="F19" s="98">
        <f t="shared" si="5"/>
        <v>26.053000000000001</v>
      </c>
      <c r="G19" s="98">
        <f t="shared" si="5"/>
        <v>25.917000000000002</v>
      </c>
      <c r="H19" s="98">
        <f t="shared" si="5"/>
        <v>25.204000000000001</v>
      </c>
      <c r="I19" s="98">
        <f t="shared" si="5"/>
        <v>25.285</v>
      </c>
      <c r="J19" s="98">
        <f t="shared" si="5"/>
        <v>25.263000000000002</v>
      </c>
      <c r="K19" s="98">
        <f t="shared" si="5"/>
        <v>25.065000000000001</v>
      </c>
      <c r="L19" s="98">
        <f t="shared" si="5"/>
        <v>24.88</v>
      </c>
      <c r="M19" s="98">
        <f t="shared" si="5"/>
        <v>25.399000000000001</v>
      </c>
      <c r="N19" s="106">
        <f t="shared" si="5"/>
        <v>25.058666666666664</v>
      </c>
    </row>
    <row r="20" spans="1:15" x14ac:dyDescent="0.2">
      <c r="A20" s="9" t="s">
        <v>23</v>
      </c>
      <c r="B20" s="98">
        <f t="shared" ref="B20:N20" si="6">QUARTILE(B3:B13,1)</f>
        <v>24.12</v>
      </c>
      <c r="C20" s="98">
        <f t="shared" si="6"/>
        <v>24.19</v>
      </c>
      <c r="D20" s="98">
        <f t="shared" si="6"/>
        <v>24.225000000000001</v>
      </c>
      <c r="E20" s="98">
        <f t="shared" si="6"/>
        <v>24.66</v>
      </c>
      <c r="F20" s="98">
        <f t="shared" si="6"/>
        <v>24.61</v>
      </c>
      <c r="G20" s="98">
        <f t="shared" si="6"/>
        <v>24.32</v>
      </c>
      <c r="H20" s="98">
        <f t="shared" si="6"/>
        <v>24.52</v>
      </c>
      <c r="I20" s="98">
        <f t="shared" si="6"/>
        <v>24.26</v>
      </c>
      <c r="J20" s="98">
        <f t="shared" si="6"/>
        <v>24.251000000000001</v>
      </c>
      <c r="K20" s="98">
        <f t="shared" si="6"/>
        <v>24.297000000000001</v>
      </c>
      <c r="L20" s="98">
        <f t="shared" si="6"/>
        <v>23.71</v>
      </c>
      <c r="M20" s="98">
        <f t="shared" si="6"/>
        <v>24.126999999999999</v>
      </c>
      <c r="N20" s="106">
        <f t="shared" si="6"/>
        <v>24.233666666666664</v>
      </c>
    </row>
    <row r="21" spans="1:15" x14ac:dyDescent="0.2">
      <c r="A21" s="9" t="s">
        <v>24</v>
      </c>
      <c r="B21" s="98">
        <f t="shared" ref="B21:N21" si="7">QUARTILE(B3:B13,2)</f>
        <v>24.189</v>
      </c>
      <c r="C21" s="98">
        <f t="shared" si="7"/>
        <v>24.242999999999999</v>
      </c>
      <c r="D21" s="98">
        <f t="shared" si="7"/>
        <v>24.423000000000002</v>
      </c>
      <c r="E21" s="98">
        <f t="shared" si="7"/>
        <v>25.07</v>
      </c>
      <c r="F21" s="98">
        <f t="shared" si="7"/>
        <v>24.88</v>
      </c>
      <c r="G21" s="98">
        <f t="shared" si="7"/>
        <v>24.84</v>
      </c>
      <c r="H21" s="98">
        <f t="shared" si="7"/>
        <v>24.597999999999999</v>
      </c>
      <c r="I21" s="98">
        <f t="shared" si="7"/>
        <v>24.81</v>
      </c>
      <c r="J21" s="98">
        <f t="shared" si="7"/>
        <v>24.66</v>
      </c>
      <c r="K21" s="98">
        <f t="shared" si="7"/>
        <v>24.503</v>
      </c>
      <c r="L21" s="98">
        <f t="shared" si="7"/>
        <v>23.81</v>
      </c>
      <c r="M21" s="98">
        <f t="shared" si="7"/>
        <v>24.459</v>
      </c>
      <c r="N21" s="106">
        <f t="shared" si="7"/>
        <v>24.632499999999997</v>
      </c>
    </row>
    <row r="22" spans="1:15" x14ac:dyDescent="0.2">
      <c r="A22" s="9" t="s">
        <v>25</v>
      </c>
      <c r="B22" s="98">
        <f t="shared" ref="B22:N22" si="8">QUARTILE(B3:B13,3)</f>
        <v>24.21</v>
      </c>
      <c r="C22" s="98">
        <f t="shared" si="8"/>
        <v>24.47</v>
      </c>
      <c r="D22" s="98">
        <f t="shared" si="8"/>
        <v>24.713999999999999</v>
      </c>
      <c r="E22" s="98">
        <f t="shared" si="8"/>
        <v>25.46</v>
      </c>
      <c r="F22" s="98">
        <f t="shared" si="8"/>
        <v>25.68</v>
      </c>
      <c r="G22" s="98">
        <f t="shared" si="8"/>
        <v>25.428999999999998</v>
      </c>
      <c r="H22" s="98">
        <f t="shared" si="8"/>
        <v>25.087</v>
      </c>
      <c r="I22" s="98">
        <f t="shared" si="8"/>
        <v>25.177</v>
      </c>
      <c r="J22" s="98">
        <f t="shared" si="8"/>
        <v>24.98</v>
      </c>
      <c r="K22" s="98">
        <f t="shared" si="8"/>
        <v>24.741</v>
      </c>
      <c r="L22" s="98">
        <f t="shared" si="8"/>
        <v>24.492000000000001</v>
      </c>
      <c r="M22" s="98">
        <f t="shared" si="8"/>
        <v>24.92</v>
      </c>
      <c r="N22" s="106">
        <f t="shared" si="8"/>
        <v>25.014916666666664</v>
      </c>
    </row>
    <row r="25" spans="1:15" ht="15.75" x14ac:dyDescent="0.25">
      <c r="A25" s="12" t="s">
        <v>29</v>
      </c>
    </row>
    <row r="26" spans="1:15" ht="15.75" x14ac:dyDescent="0.25">
      <c r="A26" s="4" t="s">
        <v>15</v>
      </c>
      <c r="B26" s="69" t="s">
        <v>2</v>
      </c>
      <c r="C26" s="69" t="s">
        <v>3</v>
      </c>
      <c r="D26" s="69" t="s">
        <v>4</v>
      </c>
      <c r="E26" s="69" t="s">
        <v>5</v>
      </c>
      <c r="F26" s="69" t="s">
        <v>6</v>
      </c>
      <c r="G26" s="69" t="s">
        <v>16</v>
      </c>
      <c r="H26" s="69" t="s">
        <v>17</v>
      </c>
      <c r="I26" s="69" t="s">
        <v>7</v>
      </c>
      <c r="J26" s="69" t="s">
        <v>8</v>
      </c>
      <c r="K26" s="69" t="s">
        <v>9</v>
      </c>
      <c r="L26" s="69" t="s">
        <v>10</v>
      </c>
      <c r="M26" s="69" t="s">
        <v>11</v>
      </c>
      <c r="N26" s="125" t="s">
        <v>1</v>
      </c>
      <c r="O26" s="125" t="s">
        <v>55</v>
      </c>
    </row>
    <row r="27" spans="1:15" ht="15" x14ac:dyDescent="0.25">
      <c r="A27" s="9">
        <v>2015</v>
      </c>
      <c r="B27" s="16"/>
      <c r="C27" s="16"/>
      <c r="D27" s="16">
        <v>30.68</v>
      </c>
      <c r="E27" s="16">
        <v>32.75</v>
      </c>
      <c r="F27" s="16">
        <v>31.66</v>
      </c>
      <c r="G27" s="16">
        <v>33.729999999999997</v>
      </c>
      <c r="H27" s="16">
        <v>30.98</v>
      </c>
      <c r="I27" s="16">
        <v>31.32</v>
      </c>
      <c r="J27" s="16">
        <v>30.95</v>
      </c>
      <c r="K27" s="16">
        <v>31.49</v>
      </c>
      <c r="L27" s="16">
        <v>30.75</v>
      </c>
      <c r="M27" s="16">
        <v>30.56</v>
      </c>
      <c r="N27" s="131">
        <f t="shared" ref="N27:N32" si="9">AVERAGE(B27:M27)</f>
        <v>31.486999999999995</v>
      </c>
      <c r="O27" s="131">
        <f t="shared" ref="O27:O32" si="10">MAX(B27:M27)</f>
        <v>33.729999999999997</v>
      </c>
    </row>
    <row r="28" spans="1:15" ht="15" x14ac:dyDescent="0.25">
      <c r="A28" s="9">
        <v>2016</v>
      </c>
      <c r="B28" s="16">
        <v>31.95</v>
      </c>
      <c r="C28" s="16">
        <v>30.23</v>
      </c>
      <c r="D28" s="16">
        <v>31.57</v>
      </c>
      <c r="E28" s="16">
        <v>31.95</v>
      </c>
      <c r="F28" s="16">
        <v>33.01</v>
      </c>
      <c r="G28" s="16">
        <v>32.11</v>
      </c>
      <c r="H28" s="16">
        <v>30.35</v>
      </c>
      <c r="I28" s="16">
        <v>31.89</v>
      </c>
      <c r="J28" s="16">
        <v>30.6</v>
      </c>
      <c r="K28" s="16">
        <v>30.87</v>
      </c>
      <c r="L28" s="16">
        <v>28.81</v>
      </c>
      <c r="M28" s="16">
        <v>29.08</v>
      </c>
      <c r="N28" s="131">
        <f t="shared" si="9"/>
        <v>31.035</v>
      </c>
      <c r="O28" s="131">
        <f t="shared" si="10"/>
        <v>33.01</v>
      </c>
    </row>
    <row r="29" spans="1:15" ht="15" x14ac:dyDescent="0.25">
      <c r="A29" s="9">
        <v>2017</v>
      </c>
      <c r="B29" s="16">
        <v>32.1</v>
      </c>
      <c r="C29" s="16">
        <v>31.61</v>
      </c>
      <c r="D29" s="16">
        <v>31.65</v>
      </c>
      <c r="E29" s="16">
        <v>33.25</v>
      </c>
      <c r="F29" s="16">
        <v>32.770000000000003</v>
      </c>
      <c r="G29" s="16">
        <v>33.270000000000003</v>
      </c>
      <c r="H29" s="16">
        <v>31.34</v>
      </c>
      <c r="I29" s="16">
        <v>34.159999999999997</v>
      </c>
      <c r="J29" s="16">
        <v>32.51</v>
      </c>
      <c r="K29" s="16">
        <v>32.299999999999997</v>
      </c>
      <c r="L29" s="16">
        <v>30.64</v>
      </c>
      <c r="M29" s="16">
        <v>30.51</v>
      </c>
      <c r="N29" s="131">
        <f t="shared" si="9"/>
        <v>32.175833333333337</v>
      </c>
      <c r="O29" s="131">
        <f t="shared" si="10"/>
        <v>34.159999999999997</v>
      </c>
    </row>
    <row r="30" spans="1:15" ht="15" x14ac:dyDescent="0.25">
      <c r="A30" s="9">
        <v>2018</v>
      </c>
      <c r="B30" s="16">
        <v>30.11</v>
      </c>
      <c r="C30" s="16">
        <v>30.99</v>
      </c>
      <c r="D30" s="16">
        <v>30.55</v>
      </c>
      <c r="E30" s="16">
        <v>32.020000000000003</v>
      </c>
      <c r="F30" s="16">
        <v>31.46</v>
      </c>
      <c r="G30" s="16">
        <v>31.09</v>
      </c>
      <c r="H30" s="16">
        <v>32.46</v>
      </c>
      <c r="I30" s="16">
        <v>31.47</v>
      </c>
      <c r="J30" s="16">
        <v>32.049999999999997</v>
      </c>
      <c r="K30" s="16">
        <v>32.6</v>
      </c>
      <c r="L30" s="16">
        <v>31.08</v>
      </c>
      <c r="M30" s="16">
        <v>30.59</v>
      </c>
      <c r="N30" s="131">
        <f t="shared" si="9"/>
        <v>31.372499999999999</v>
      </c>
      <c r="O30" s="131">
        <f t="shared" si="10"/>
        <v>32.6</v>
      </c>
    </row>
    <row r="31" spans="1:15" ht="15" x14ac:dyDescent="0.25">
      <c r="A31" s="9">
        <v>2019</v>
      </c>
      <c r="B31" s="16">
        <v>29.24</v>
      </c>
      <c r="C31" s="16">
        <v>30.72</v>
      </c>
      <c r="D31" s="16">
        <v>33.18</v>
      </c>
      <c r="E31" s="16">
        <v>33.85</v>
      </c>
      <c r="F31" s="16">
        <v>33.880000000000003</v>
      </c>
      <c r="G31" s="16">
        <v>32.5</v>
      </c>
      <c r="H31" s="16">
        <v>32.28</v>
      </c>
      <c r="I31" s="16">
        <v>32.71</v>
      </c>
      <c r="J31" s="16">
        <v>32.24</v>
      </c>
      <c r="K31" s="16">
        <v>32.35</v>
      </c>
      <c r="L31" s="16">
        <v>33.18</v>
      </c>
      <c r="M31" s="16">
        <v>31.47</v>
      </c>
      <c r="N31" s="131">
        <f t="shared" si="9"/>
        <v>32.300000000000004</v>
      </c>
      <c r="O31" s="131">
        <f t="shared" si="10"/>
        <v>33.880000000000003</v>
      </c>
    </row>
    <row r="32" spans="1:15" ht="15" x14ac:dyDescent="0.25">
      <c r="A32" s="9">
        <v>2020</v>
      </c>
      <c r="B32" s="16">
        <v>31.01</v>
      </c>
      <c r="C32" s="16">
        <v>31.83</v>
      </c>
      <c r="D32" s="16">
        <v>32.619999999999997</v>
      </c>
      <c r="E32" s="16">
        <v>32.729999999999997</v>
      </c>
      <c r="F32" s="16">
        <v>32.64</v>
      </c>
      <c r="G32" s="16">
        <v>33.53</v>
      </c>
      <c r="H32" s="16">
        <v>32.43</v>
      </c>
      <c r="I32" s="16">
        <v>32.86</v>
      </c>
      <c r="J32" s="16">
        <v>32.74</v>
      </c>
      <c r="K32" s="16">
        <v>31.26</v>
      </c>
      <c r="L32" s="16">
        <v>31.43</v>
      </c>
      <c r="M32" s="16">
        <v>30.17</v>
      </c>
      <c r="N32" s="131">
        <f t="shared" si="9"/>
        <v>32.104166666666664</v>
      </c>
      <c r="O32" s="131">
        <f t="shared" si="10"/>
        <v>33.53</v>
      </c>
    </row>
    <row r="33" spans="1:15" ht="15" x14ac:dyDescent="0.25">
      <c r="A33" s="9">
        <v>2021</v>
      </c>
      <c r="B33" s="16">
        <v>30.37</v>
      </c>
      <c r="C33" s="16">
        <v>30.44</v>
      </c>
      <c r="D33" s="16">
        <v>31.26</v>
      </c>
      <c r="E33" s="16">
        <v>30.51</v>
      </c>
      <c r="F33" s="16">
        <v>30.62</v>
      </c>
      <c r="G33" s="16">
        <v>31.38</v>
      </c>
      <c r="H33" s="16">
        <v>31.2</v>
      </c>
      <c r="I33" s="16">
        <v>30.59</v>
      </c>
      <c r="J33" s="16">
        <v>31.56</v>
      </c>
      <c r="K33" s="16">
        <v>30.81</v>
      </c>
      <c r="L33" s="16">
        <v>29.2</v>
      </c>
      <c r="M33" s="16">
        <v>30.71</v>
      </c>
      <c r="N33" s="131">
        <f t="shared" ref="N33:N34" si="11">AVERAGE(B33:M33)</f>
        <v>30.720833333333331</v>
      </c>
      <c r="O33" s="131">
        <f t="shared" ref="O33" si="12">MAX(B33:M33)</f>
        <v>31.56</v>
      </c>
    </row>
    <row r="34" spans="1:15" ht="15" x14ac:dyDescent="0.25">
      <c r="A34" s="9">
        <v>2022</v>
      </c>
      <c r="B34" s="16">
        <v>30.05</v>
      </c>
      <c r="C34" s="16">
        <v>31.15</v>
      </c>
      <c r="D34" s="16">
        <v>31.66</v>
      </c>
      <c r="E34" s="16">
        <v>31.39</v>
      </c>
      <c r="F34" s="16">
        <v>32.11</v>
      </c>
      <c r="G34" s="16">
        <v>31.56</v>
      </c>
      <c r="H34" s="16">
        <v>31.66</v>
      </c>
      <c r="I34" s="16">
        <v>30.98</v>
      </c>
      <c r="J34" s="16">
        <v>30.66</v>
      </c>
      <c r="K34" s="16">
        <v>30.16</v>
      </c>
      <c r="L34" s="16">
        <v>30.32</v>
      </c>
      <c r="M34" s="136">
        <v>30</v>
      </c>
      <c r="N34" s="131">
        <f t="shared" si="11"/>
        <v>30.975000000000005</v>
      </c>
      <c r="O34" s="131">
        <f t="shared" ref="O34" si="13">MIN(B34:M34)</f>
        <v>30</v>
      </c>
    </row>
    <row r="35" spans="1:15" ht="15" x14ac:dyDescent="0.25">
      <c r="A35" s="9">
        <v>2023</v>
      </c>
      <c r="B35" s="16">
        <v>30.77</v>
      </c>
      <c r="C35" s="16">
        <v>30.91</v>
      </c>
      <c r="D35" s="16">
        <v>32.090000000000003</v>
      </c>
      <c r="E35" s="16">
        <v>32.56</v>
      </c>
      <c r="F35" s="16">
        <v>33.22</v>
      </c>
      <c r="G35" s="16">
        <v>32.25</v>
      </c>
      <c r="H35" s="16">
        <v>32.26</v>
      </c>
      <c r="I35" s="16">
        <v>31.96</v>
      </c>
      <c r="J35" s="16">
        <v>31.61</v>
      </c>
      <c r="K35" s="16">
        <v>32.020000000000003</v>
      </c>
      <c r="L35" s="16">
        <v>30.53</v>
      </c>
      <c r="M35" s="16">
        <v>30.94</v>
      </c>
      <c r="N35" s="131">
        <f t="shared" ref="N35" si="14">AVERAGE(B35:M35)</f>
        <v>31.759999999999994</v>
      </c>
      <c r="O35" s="131">
        <f t="shared" ref="O35" si="15">MIN(B35:M35)</f>
        <v>30.53</v>
      </c>
    </row>
    <row r="36" spans="1:15" ht="15" x14ac:dyDescent="0.25">
      <c r="A36" s="9">
        <v>2024</v>
      </c>
      <c r="B36" s="16">
        <v>31.68</v>
      </c>
      <c r="C36" s="16">
        <v>31.64</v>
      </c>
      <c r="D36" s="16">
        <v>33.24</v>
      </c>
      <c r="E36" s="16"/>
      <c r="F36" s="16"/>
      <c r="G36" s="16"/>
      <c r="H36" s="16"/>
      <c r="I36" s="16"/>
      <c r="J36" s="16"/>
      <c r="K36" s="16"/>
      <c r="L36" s="16"/>
      <c r="M36" s="16"/>
      <c r="N36" s="131"/>
    </row>
    <row r="37" spans="1:15" ht="15" x14ac:dyDescent="0.25">
      <c r="A37" s="9">
        <v>2025</v>
      </c>
      <c r="B37" s="16"/>
      <c r="C37" s="16"/>
      <c r="D37" s="16"/>
      <c r="E37" s="16"/>
      <c r="F37" s="16"/>
      <c r="G37" s="16"/>
      <c r="H37" s="16"/>
      <c r="I37" s="16"/>
      <c r="J37" s="16"/>
      <c r="K37" s="16"/>
      <c r="L37" s="16"/>
      <c r="M37" s="16"/>
      <c r="N37" s="131"/>
    </row>
    <row r="38" spans="1:15" ht="15" x14ac:dyDescent="0.25">
      <c r="A38" s="7"/>
      <c r="N38" s="130"/>
    </row>
    <row r="39" spans="1:15" x14ac:dyDescent="0.2">
      <c r="A39" s="9" t="s">
        <v>18</v>
      </c>
      <c r="B39" s="98">
        <f t="shared" ref="B39:M39" si="16">AVERAGE(B27:B37)</f>
        <v>30.808888888888891</v>
      </c>
      <c r="C39" s="98">
        <f t="shared" si="16"/>
        <v>31.057777777777776</v>
      </c>
      <c r="D39" s="98">
        <f t="shared" si="16"/>
        <v>31.85</v>
      </c>
      <c r="E39" s="98">
        <f t="shared" si="16"/>
        <v>32.334444444444443</v>
      </c>
      <c r="F39" s="98">
        <f t="shared" si="16"/>
        <v>32.374444444444443</v>
      </c>
      <c r="G39" s="98">
        <f t="shared" si="16"/>
        <v>32.380000000000003</v>
      </c>
      <c r="H39" s="98">
        <f t="shared" si="16"/>
        <v>31.662222222222219</v>
      </c>
      <c r="I39" s="98">
        <f t="shared" si="16"/>
        <v>31.993333333333332</v>
      </c>
      <c r="J39" s="98">
        <f t="shared" si="16"/>
        <v>31.657777777777781</v>
      </c>
      <c r="K39" s="98">
        <f t="shared" si="16"/>
        <v>31.539999999999996</v>
      </c>
      <c r="L39" s="98">
        <f t="shared" si="16"/>
        <v>30.66</v>
      </c>
      <c r="M39" s="98">
        <f t="shared" si="16"/>
        <v>30.44777777777778</v>
      </c>
      <c r="N39" s="106">
        <f t="shared" ref="N39" si="17">AVERAGE(N27:N37)</f>
        <v>31.547814814814817</v>
      </c>
    </row>
    <row r="40" spans="1:15" x14ac:dyDescent="0.2">
      <c r="A40" s="9" t="s">
        <v>19</v>
      </c>
      <c r="B40" s="98">
        <f t="shared" ref="B40:M40" si="18">STDEV(B27:B37)</f>
        <v>0.96748959224950415</v>
      </c>
      <c r="C40" s="98">
        <f t="shared" si="18"/>
        <v>0.55409335354653366</v>
      </c>
      <c r="D40" s="98">
        <f t="shared" si="18"/>
        <v>0.93766850337537844</v>
      </c>
      <c r="E40" s="98">
        <f t="shared" si="18"/>
        <v>0.99890078475180755</v>
      </c>
      <c r="F40" s="98">
        <f t="shared" si="18"/>
        <v>1.0066790838086277</v>
      </c>
      <c r="G40" s="98">
        <f t="shared" si="18"/>
        <v>0.96032546566255372</v>
      </c>
      <c r="H40" s="98">
        <f t="shared" si="18"/>
        <v>0.7474753804938622</v>
      </c>
      <c r="I40" s="98">
        <f t="shared" si="18"/>
        <v>1.1008178777618023</v>
      </c>
      <c r="J40" s="98">
        <f t="shared" si="18"/>
        <v>0.79195608744705315</v>
      </c>
      <c r="K40" s="98">
        <f t="shared" si="18"/>
        <v>0.83327666473986928</v>
      </c>
      <c r="L40" s="98">
        <f t="shared" si="18"/>
        <v>1.2656421295137106</v>
      </c>
      <c r="M40" s="98">
        <f t="shared" si="18"/>
        <v>0.66531529701671888</v>
      </c>
      <c r="N40" s="106">
        <f t="shared" ref="N40" si="19">STDEV(N27:N37)</f>
        <v>0.57273114235193601</v>
      </c>
    </row>
    <row r="41" spans="1:15" x14ac:dyDescent="0.2">
      <c r="A41" s="9" t="s">
        <v>20</v>
      </c>
      <c r="B41" s="98">
        <f t="shared" ref="B41:M41" si="20">B40/B39*100</f>
        <v>3.1402936851722218</v>
      </c>
      <c r="C41" s="98">
        <f t="shared" si="20"/>
        <v>1.7840727611329432</v>
      </c>
      <c r="D41" s="98">
        <f t="shared" si="20"/>
        <v>2.944014139326149</v>
      </c>
      <c r="E41" s="98">
        <f t="shared" si="20"/>
        <v>3.0892777096203803</v>
      </c>
      <c r="F41" s="98">
        <f t="shared" si="20"/>
        <v>3.1094868223487833</v>
      </c>
      <c r="G41" s="98">
        <f t="shared" si="20"/>
        <v>2.9657982262586589</v>
      </c>
      <c r="H41" s="98">
        <f t="shared" si="20"/>
        <v>2.3607799075114966</v>
      </c>
      <c r="I41" s="98">
        <f t="shared" si="20"/>
        <v>3.4407726956505598</v>
      </c>
      <c r="J41" s="98">
        <f t="shared" si="20"/>
        <v>2.5016161684063869</v>
      </c>
      <c r="K41" s="98">
        <f t="shared" si="20"/>
        <v>2.6419678653768845</v>
      </c>
      <c r="L41" s="98">
        <f t="shared" si="20"/>
        <v>4.1279912899990565</v>
      </c>
      <c r="M41" s="98">
        <f t="shared" si="20"/>
        <v>2.1851029716273653</v>
      </c>
      <c r="N41" s="106">
        <f t="shared" ref="N41" si="21">N40/N39*100</f>
        <v>1.8154383931624392</v>
      </c>
    </row>
    <row r="42" spans="1:15" x14ac:dyDescent="0.2">
      <c r="A42" s="9" t="s">
        <v>21</v>
      </c>
      <c r="B42" s="98">
        <f t="shared" ref="B42:M42" si="22">MIN(B27:B37)</f>
        <v>29.24</v>
      </c>
      <c r="C42" s="98">
        <f t="shared" si="22"/>
        <v>30.23</v>
      </c>
      <c r="D42" s="98">
        <f t="shared" si="22"/>
        <v>30.55</v>
      </c>
      <c r="E42" s="98">
        <f t="shared" si="22"/>
        <v>30.51</v>
      </c>
      <c r="F42" s="98">
        <f t="shared" si="22"/>
        <v>30.62</v>
      </c>
      <c r="G42" s="98">
        <f t="shared" si="22"/>
        <v>31.09</v>
      </c>
      <c r="H42" s="98">
        <f t="shared" si="22"/>
        <v>30.35</v>
      </c>
      <c r="I42" s="98">
        <f t="shared" si="22"/>
        <v>30.59</v>
      </c>
      <c r="J42" s="98">
        <f t="shared" si="22"/>
        <v>30.6</v>
      </c>
      <c r="K42" s="98">
        <f t="shared" si="22"/>
        <v>30.16</v>
      </c>
      <c r="L42" s="98">
        <f t="shared" si="22"/>
        <v>28.81</v>
      </c>
      <c r="M42" s="98">
        <f t="shared" si="22"/>
        <v>29.08</v>
      </c>
      <c r="N42" s="106">
        <f t="shared" ref="N42" si="23">MIN(N27:N37)</f>
        <v>30.720833333333331</v>
      </c>
    </row>
    <row r="43" spans="1:15" x14ac:dyDescent="0.2">
      <c r="A43" s="9" t="s">
        <v>22</v>
      </c>
      <c r="B43" s="98">
        <f t="shared" ref="B43:M43" si="24">MAX(B27:B37)</f>
        <v>32.1</v>
      </c>
      <c r="C43" s="98">
        <f t="shared" si="24"/>
        <v>31.83</v>
      </c>
      <c r="D43" s="98">
        <f t="shared" si="24"/>
        <v>33.24</v>
      </c>
      <c r="E43" s="98">
        <f t="shared" si="24"/>
        <v>33.85</v>
      </c>
      <c r="F43" s="98">
        <f t="shared" si="24"/>
        <v>33.880000000000003</v>
      </c>
      <c r="G43" s="98">
        <f t="shared" si="24"/>
        <v>33.729999999999997</v>
      </c>
      <c r="H43" s="98">
        <f t="shared" si="24"/>
        <v>32.46</v>
      </c>
      <c r="I43" s="98">
        <f t="shared" si="24"/>
        <v>34.159999999999997</v>
      </c>
      <c r="J43" s="98">
        <f t="shared" si="24"/>
        <v>32.74</v>
      </c>
      <c r="K43" s="98">
        <f t="shared" si="24"/>
        <v>32.6</v>
      </c>
      <c r="L43" s="98">
        <f t="shared" si="24"/>
        <v>33.18</v>
      </c>
      <c r="M43" s="98">
        <f t="shared" si="24"/>
        <v>31.47</v>
      </c>
      <c r="N43" s="106">
        <f t="shared" ref="N43" si="25">MAX(N27:N37)</f>
        <v>32.300000000000004</v>
      </c>
    </row>
    <row r="44" spans="1:15" x14ac:dyDescent="0.2">
      <c r="A44" s="9" t="s">
        <v>23</v>
      </c>
      <c r="B44" s="98">
        <f t="shared" ref="B44:M44" si="26">QUARTILE(B27:B37,1)</f>
        <v>30.11</v>
      </c>
      <c r="C44" s="98">
        <f t="shared" si="26"/>
        <v>30.72</v>
      </c>
      <c r="D44" s="98">
        <f t="shared" si="26"/>
        <v>31.337500000000002</v>
      </c>
      <c r="E44" s="98">
        <f t="shared" si="26"/>
        <v>31.95</v>
      </c>
      <c r="F44" s="98">
        <f t="shared" si="26"/>
        <v>31.66</v>
      </c>
      <c r="G44" s="98">
        <f t="shared" si="26"/>
        <v>31.56</v>
      </c>
      <c r="H44" s="98">
        <f t="shared" si="26"/>
        <v>31.2</v>
      </c>
      <c r="I44" s="98">
        <f t="shared" si="26"/>
        <v>31.32</v>
      </c>
      <c r="J44" s="98">
        <f t="shared" si="26"/>
        <v>30.95</v>
      </c>
      <c r="K44" s="98">
        <f t="shared" si="26"/>
        <v>30.87</v>
      </c>
      <c r="L44" s="98">
        <f t="shared" si="26"/>
        <v>30.32</v>
      </c>
      <c r="M44" s="98">
        <f t="shared" si="26"/>
        <v>30.17</v>
      </c>
      <c r="N44" s="106">
        <f t="shared" ref="N44" si="27">QUARTILE(N27:N37,1)</f>
        <v>31.035</v>
      </c>
    </row>
    <row r="45" spans="1:15" x14ac:dyDescent="0.2">
      <c r="A45" s="9" t="s">
        <v>24</v>
      </c>
      <c r="B45" s="98">
        <f t="shared" ref="B45:M45" si="28">QUARTILE(B27:B37,2)</f>
        <v>30.77</v>
      </c>
      <c r="C45" s="98">
        <f t="shared" si="28"/>
        <v>30.99</v>
      </c>
      <c r="D45" s="98">
        <f t="shared" si="28"/>
        <v>31.655000000000001</v>
      </c>
      <c r="E45" s="98">
        <f t="shared" si="28"/>
        <v>32.56</v>
      </c>
      <c r="F45" s="98">
        <f t="shared" si="28"/>
        <v>32.64</v>
      </c>
      <c r="G45" s="98">
        <f t="shared" si="28"/>
        <v>32.25</v>
      </c>
      <c r="H45" s="98">
        <f t="shared" si="28"/>
        <v>31.66</v>
      </c>
      <c r="I45" s="98">
        <f t="shared" si="28"/>
        <v>31.89</v>
      </c>
      <c r="J45" s="98">
        <f t="shared" si="28"/>
        <v>31.61</v>
      </c>
      <c r="K45" s="98">
        <f t="shared" si="28"/>
        <v>31.49</v>
      </c>
      <c r="L45" s="98">
        <f t="shared" si="28"/>
        <v>30.64</v>
      </c>
      <c r="M45" s="98">
        <f t="shared" si="28"/>
        <v>30.56</v>
      </c>
      <c r="N45" s="106">
        <f t="shared" ref="N45" si="29">QUARTILE(N27:N37,2)</f>
        <v>31.486999999999995</v>
      </c>
    </row>
    <row r="46" spans="1:15" x14ac:dyDescent="0.2">
      <c r="A46" s="9" t="s">
        <v>25</v>
      </c>
      <c r="B46" s="98">
        <f t="shared" ref="B46:M46" si="30">QUARTILE(B27:B37,3)</f>
        <v>31.68</v>
      </c>
      <c r="C46" s="98">
        <f t="shared" si="30"/>
        <v>31.61</v>
      </c>
      <c r="D46" s="98">
        <f t="shared" si="30"/>
        <v>32.487499999999997</v>
      </c>
      <c r="E46" s="98">
        <f t="shared" si="30"/>
        <v>32.75</v>
      </c>
      <c r="F46" s="98">
        <f t="shared" si="30"/>
        <v>33.01</v>
      </c>
      <c r="G46" s="98">
        <f t="shared" si="30"/>
        <v>33.270000000000003</v>
      </c>
      <c r="H46" s="98">
        <f t="shared" si="30"/>
        <v>32.28</v>
      </c>
      <c r="I46" s="98">
        <f t="shared" si="30"/>
        <v>32.71</v>
      </c>
      <c r="J46" s="98">
        <f t="shared" si="30"/>
        <v>32.24</v>
      </c>
      <c r="K46" s="98">
        <f t="shared" si="30"/>
        <v>32.299999999999997</v>
      </c>
      <c r="L46" s="98">
        <f t="shared" si="30"/>
        <v>31.08</v>
      </c>
      <c r="M46" s="98">
        <f t="shared" si="30"/>
        <v>30.71</v>
      </c>
      <c r="N46" s="106">
        <f t="shared" ref="N46" si="31">QUARTILE(N27:N37,3)</f>
        <v>32.104166666666664</v>
      </c>
    </row>
    <row r="49" spans="1:14" ht="15.75" x14ac:dyDescent="0.25">
      <c r="A49" s="12" t="s">
        <v>30</v>
      </c>
    </row>
    <row r="50" spans="1:14" ht="15.75" x14ac:dyDescent="0.25">
      <c r="A50" s="4" t="s">
        <v>15</v>
      </c>
      <c r="B50" s="69" t="s">
        <v>2</v>
      </c>
      <c r="C50" s="69" t="s">
        <v>3</v>
      </c>
      <c r="D50" s="69" t="s">
        <v>4</v>
      </c>
      <c r="E50" s="69" t="s">
        <v>5</v>
      </c>
      <c r="F50" s="69" t="s">
        <v>6</v>
      </c>
      <c r="G50" s="69" t="s">
        <v>16</v>
      </c>
      <c r="H50" s="69" t="s">
        <v>17</v>
      </c>
      <c r="I50" s="69" t="s">
        <v>7</v>
      </c>
      <c r="J50" s="69" t="s">
        <v>8</v>
      </c>
      <c r="K50" s="69" t="s">
        <v>9</v>
      </c>
      <c r="L50" s="69" t="s">
        <v>10</v>
      </c>
      <c r="M50" s="69" t="s">
        <v>11</v>
      </c>
      <c r="N50" s="125" t="s">
        <v>1</v>
      </c>
    </row>
    <row r="51" spans="1:14" ht="15" x14ac:dyDescent="0.25">
      <c r="A51" s="9">
        <v>2015</v>
      </c>
      <c r="B51" s="16"/>
      <c r="C51" s="16"/>
      <c r="D51" s="16">
        <v>28.83</v>
      </c>
      <c r="E51" s="16">
        <v>30.29</v>
      </c>
      <c r="F51" s="16">
        <v>28.84</v>
      </c>
      <c r="G51" s="16">
        <v>30.01</v>
      </c>
      <c r="H51" s="16">
        <v>28</v>
      </c>
      <c r="I51" s="16">
        <v>28.33</v>
      </c>
      <c r="J51" s="16">
        <v>28.95</v>
      </c>
      <c r="K51" s="16">
        <v>29.01</v>
      </c>
      <c r="L51" s="16">
        <v>28.24</v>
      </c>
      <c r="M51" s="16">
        <v>28.55</v>
      </c>
      <c r="N51" s="131">
        <f t="shared" ref="N51:N59" si="32">AVERAGE(B51:M51)</f>
        <v>28.905000000000001</v>
      </c>
    </row>
    <row r="52" spans="1:14" ht="15" x14ac:dyDescent="0.25">
      <c r="A52" s="9">
        <v>2016</v>
      </c>
      <c r="B52" s="16">
        <v>28.46</v>
      </c>
      <c r="C52" s="16">
        <v>28.43</v>
      </c>
      <c r="D52" s="16">
        <v>29.12</v>
      </c>
      <c r="E52" s="16">
        <v>29.87</v>
      </c>
      <c r="F52" s="16">
        <v>29.45</v>
      </c>
      <c r="G52" s="16">
        <v>28.9</v>
      </c>
      <c r="H52" s="16">
        <v>27.57</v>
      </c>
      <c r="I52" s="16">
        <v>27.94</v>
      </c>
      <c r="J52" s="16">
        <v>27.67</v>
      </c>
      <c r="K52" s="16">
        <v>27.92</v>
      </c>
      <c r="L52" s="16">
        <v>26.1</v>
      </c>
      <c r="M52" s="16">
        <v>26.98</v>
      </c>
      <c r="N52" s="131">
        <f t="shared" si="32"/>
        <v>28.200833333333339</v>
      </c>
    </row>
    <row r="53" spans="1:14" ht="15" x14ac:dyDescent="0.25">
      <c r="A53" s="9">
        <v>2017</v>
      </c>
      <c r="B53" s="16">
        <v>28.65</v>
      </c>
      <c r="C53" s="16">
        <v>29.16</v>
      </c>
      <c r="D53" s="16">
        <v>29.59</v>
      </c>
      <c r="E53" s="16">
        <v>30.71</v>
      </c>
      <c r="F53" s="16">
        <v>30.03</v>
      </c>
      <c r="G53" s="16">
        <v>29.44</v>
      </c>
      <c r="H53" s="16">
        <v>28.82</v>
      </c>
      <c r="I53" s="16">
        <v>29.2</v>
      </c>
      <c r="J53" s="16">
        <v>29.64</v>
      </c>
      <c r="K53" s="16">
        <v>29.3</v>
      </c>
      <c r="L53" s="16">
        <v>27.98</v>
      </c>
      <c r="M53" s="16">
        <v>27.96</v>
      </c>
      <c r="N53" s="131">
        <f t="shared" si="32"/>
        <v>29.206666666666667</v>
      </c>
    </row>
    <row r="54" spans="1:14" ht="15" x14ac:dyDescent="0.25">
      <c r="A54" s="9">
        <v>2018</v>
      </c>
      <c r="B54" s="16">
        <v>27.23</v>
      </c>
      <c r="C54" s="16">
        <v>29.27</v>
      </c>
      <c r="D54" s="16">
        <v>28.59</v>
      </c>
      <c r="E54" s="16">
        <v>29.41</v>
      </c>
      <c r="F54" s="16">
        <v>29.24</v>
      </c>
      <c r="G54" s="16">
        <v>28.39</v>
      </c>
      <c r="H54" s="16">
        <v>29.29</v>
      </c>
      <c r="I54" s="16">
        <v>29.29</v>
      </c>
      <c r="J54" s="16">
        <v>29.01</v>
      </c>
      <c r="K54" s="16">
        <v>29.15</v>
      </c>
      <c r="L54" s="16">
        <v>28.327000000000002</v>
      </c>
      <c r="M54" s="16">
        <v>28.98</v>
      </c>
      <c r="N54" s="131">
        <f t="shared" si="32"/>
        <v>28.848083333333332</v>
      </c>
    </row>
    <row r="55" spans="1:14" ht="15" x14ac:dyDescent="0.25">
      <c r="A55" s="9">
        <v>2019</v>
      </c>
      <c r="B55" s="16">
        <v>28.085999999999999</v>
      </c>
      <c r="C55" s="16">
        <v>28.776</v>
      </c>
      <c r="D55" s="16">
        <v>29.533000000000001</v>
      </c>
      <c r="E55" s="16">
        <v>31.061</v>
      </c>
      <c r="F55" s="16">
        <v>31.009</v>
      </c>
      <c r="G55" s="16">
        <v>30.670999999999999</v>
      </c>
      <c r="H55" s="16">
        <v>29.638999999999999</v>
      </c>
      <c r="I55" s="16">
        <v>29.734999999999999</v>
      </c>
      <c r="J55" s="16">
        <v>29.495999999999999</v>
      </c>
      <c r="K55" s="16">
        <v>29.64</v>
      </c>
      <c r="L55" s="16">
        <v>29.055</v>
      </c>
      <c r="M55" s="16">
        <v>29.044</v>
      </c>
      <c r="N55" s="131">
        <f t="shared" si="32"/>
        <v>29.645416666666662</v>
      </c>
    </row>
    <row r="56" spans="1:14" ht="15" x14ac:dyDescent="0.25">
      <c r="A56" s="9">
        <v>2020</v>
      </c>
      <c r="B56" s="16">
        <v>28.853000000000002</v>
      </c>
      <c r="C56" s="16">
        <v>29.349</v>
      </c>
      <c r="D56" s="16">
        <v>30.632999999999999</v>
      </c>
      <c r="E56" s="16">
        <v>31.013000000000002</v>
      </c>
      <c r="F56" s="16">
        <v>30.747</v>
      </c>
      <c r="G56" s="16">
        <v>30.346</v>
      </c>
      <c r="H56" s="16">
        <v>29.561</v>
      </c>
      <c r="I56" s="16">
        <v>29.638000000000002</v>
      </c>
      <c r="J56" s="16">
        <v>30.050999999999998</v>
      </c>
      <c r="K56" s="16">
        <v>28.972999999999999</v>
      </c>
      <c r="L56" s="16">
        <v>27.838000000000001</v>
      </c>
      <c r="M56" s="16">
        <v>27.824999999999999</v>
      </c>
      <c r="N56" s="131">
        <f t="shared" si="32"/>
        <v>29.56891666666667</v>
      </c>
    </row>
    <row r="57" spans="1:14" ht="15" x14ac:dyDescent="0.25">
      <c r="A57" s="9">
        <v>2021</v>
      </c>
      <c r="B57" s="16">
        <v>28.445</v>
      </c>
      <c r="C57" s="16">
        <v>28.763000000000002</v>
      </c>
      <c r="D57" s="16">
        <v>29.408999999999999</v>
      </c>
      <c r="E57" s="16">
        <v>28.986000000000001</v>
      </c>
      <c r="F57" s="16">
        <v>28.550999999999998</v>
      </c>
      <c r="G57" s="16">
        <v>28.376999999999999</v>
      </c>
      <c r="H57" s="16">
        <v>28.591000000000001</v>
      </c>
      <c r="I57" s="16">
        <v>28.646999999999998</v>
      </c>
      <c r="J57" s="16">
        <v>28.556999999999999</v>
      </c>
      <c r="K57" s="16">
        <v>28.545000000000002</v>
      </c>
      <c r="L57" s="16">
        <v>26.99</v>
      </c>
      <c r="M57" s="16">
        <v>28.238</v>
      </c>
      <c r="N57" s="131">
        <f t="shared" si="32"/>
        <v>28.508250000000004</v>
      </c>
    </row>
    <row r="58" spans="1:14" ht="15" x14ac:dyDescent="0.25">
      <c r="A58" s="9">
        <v>2022</v>
      </c>
      <c r="B58" s="16">
        <v>28.236000000000001</v>
      </c>
      <c r="C58" s="16">
        <v>29.027000000000001</v>
      </c>
      <c r="D58" s="16">
        <v>28.655999999999999</v>
      </c>
      <c r="E58" s="16">
        <v>29.007000000000001</v>
      </c>
      <c r="F58" s="16">
        <v>28.638999999999999</v>
      </c>
      <c r="G58" s="16">
        <v>28.2</v>
      </c>
      <c r="H58" s="16">
        <v>28.41</v>
      </c>
      <c r="I58" s="16">
        <v>28.443999999999999</v>
      </c>
      <c r="J58" s="16">
        <v>28.713999999999999</v>
      </c>
      <c r="K58" s="16">
        <v>28.175000000000001</v>
      </c>
      <c r="L58" s="16">
        <v>27.603000000000002</v>
      </c>
      <c r="M58" s="16">
        <v>28.814</v>
      </c>
      <c r="N58" s="131">
        <f t="shared" si="32"/>
        <v>28.493750000000002</v>
      </c>
    </row>
    <row r="59" spans="1:14" ht="15" x14ac:dyDescent="0.25">
      <c r="A59" s="9">
        <v>2023</v>
      </c>
      <c r="B59" s="16">
        <v>28.567</v>
      </c>
      <c r="C59" s="16">
        <v>29.181999999999999</v>
      </c>
      <c r="D59" s="16">
        <v>29.609000000000002</v>
      </c>
      <c r="E59" s="16">
        <v>30.983000000000001</v>
      </c>
      <c r="F59" s="16">
        <v>30.254999999999999</v>
      </c>
      <c r="G59" s="16">
        <v>29.29</v>
      </c>
      <c r="H59" s="16">
        <v>28.893000000000001</v>
      </c>
      <c r="I59" s="16">
        <v>28.922999999999998</v>
      </c>
      <c r="J59" s="16">
        <v>29.231000000000002</v>
      </c>
      <c r="K59" s="16">
        <v>29.51</v>
      </c>
      <c r="L59" s="16">
        <v>28.029</v>
      </c>
      <c r="M59" s="16">
        <v>29.091999999999999</v>
      </c>
      <c r="N59" s="131">
        <f t="shared" si="32"/>
        <v>29.296999999999997</v>
      </c>
    </row>
    <row r="60" spans="1:14" ht="15" x14ac:dyDescent="0.25">
      <c r="A60" s="9">
        <v>2024</v>
      </c>
      <c r="B60" s="16">
        <v>29.32</v>
      </c>
      <c r="C60" s="16">
        <v>29.105</v>
      </c>
      <c r="D60" s="16">
        <v>29.984999999999999</v>
      </c>
      <c r="E60" s="16"/>
      <c r="F60" s="16"/>
      <c r="G60" s="16"/>
      <c r="H60" s="16"/>
      <c r="I60" s="16"/>
      <c r="J60" s="16"/>
      <c r="K60" s="16"/>
      <c r="L60" s="16"/>
      <c r="M60" s="16"/>
      <c r="N60" s="131"/>
    </row>
    <row r="61" spans="1:14" ht="15" x14ac:dyDescent="0.25">
      <c r="A61" s="9">
        <v>2025</v>
      </c>
      <c r="N61" s="130"/>
    </row>
    <row r="62" spans="1:14" ht="15" x14ac:dyDescent="0.25">
      <c r="A62" s="9"/>
      <c r="N62" s="130"/>
    </row>
    <row r="63" spans="1:14" x14ac:dyDescent="0.2">
      <c r="A63" s="9" t="s">
        <v>18</v>
      </c>
      <c r="B63" s="98">
        <f t="shared" ref="B63:N63" si="33">AVERAGE(B51:B60)</f>
        <v>28.427444444444443</v>
      </c>
      <c r="C63" s="98">
        <f t="shared" si="33"/>
        <v>29.006888888888884</v>
      </c>
      <c r="D63" s="98">
        <f t="shared" si="33"/>
        <v>29.395500000000006</v>
      </c>
      <c r="E63" s="98">
        <f t="shared" si="33"/>
        <v>30.147777777777776</v>
      </c>
      <c r="F63" s="98">
        <f t="shared" si="33"/>
        <v>29.640111111111107</v>
      </c>
      <c r="G63" s="98">
        <f t="shared" si="33"/>
        <v>29.291555555555558</v>
      </c>
      <c r="H63" s="98">
        <f t="shared" si="33"/>
        <v>28.752666666666666</v>
      </c>
      <c r="I63" s="98">
        <f t="shared" si="33"/>
        <v>28.905222222222221</v>
      </c>
      <c r="J63" s="98">
        <f t="shared" si="33"/>
        <v>29.035444444444447</v>
      </c>
      <c r="K63" s="98">
        <f t="shared" si="33"/>
        <v>28.913666666666668</v>
      </c>
      <c r="L63" s="98">
        <f t="shared" si="33"/>
        <v>27.795777777777779</v>
      </c>
      <c r="M63" s="98">
        <f t="shared" si="33"/>
        <v>28.387</v>
      </c>
      <c r="N63" s="106">
        <f t="shared" si="33"/>
        <v>28.963768518518513</v>
      </c>
    </row>
    <row r="64" spans="1:14" x14ac:dyDescent="0.2">
      <c r="A64" s="9" t="s">
        <v>19</v>
      </c>
      <c r="B64" s="98">
        <f t="shared" ref="B64:N64" si="34">STDEV(B51:B60)</f>
        <v>0.57393773858997799</v>
      </c>
      <c r="C64" s="98">
        <f t="shared" si="34"/>
        <v>0.29495696484590939</v>
      </c>
      <c r="D64" s="98">
        <f t="shared" si="34"/>
        <v>0.63006159310904775</v>
      </c>
      <c r="E64" s="98">
        <f t="shared" si="34"/>
        <v>0.85798306769099142</v>
      </c>
      <c r="F64" s="98">
        <f t="shared" si="34"/>
        <v>0.9120003350389253</v>
      </c>
      <c r="G64" s="98">
        <f t="shared" si="34"/>
        <v>0.90463695910446773</v>
      </c>
      <c r="H64" s="98">
        <f t="shared" si="34"/>
        <v>0.69468590024557109</v>
      </c>
      <c r="I64" s="98">
        <f t="shared" si="34"/>
        <v>0.61264769194410962</v>
      </c>
      <c r="J64" s="98">
        <f t="shared" si="34"/>
        <v>0.69388545724620654</v>
      </c>
      <c r="K64" s="98">
        <f t="shared" si="34"/>
        <v>0.58842990236730797</v>
      </c>
      <c r="L64" s="98">
        <f t="shared" si="34"/>
        <v>0.84538360786358047</v>
      </c>
      <c r="M64" s="98">
        <f t="shared" si="34"/>
        <v>0.70615543614702836</v>
      </c>
      <c r="N64" s="106">
        <f t="shared" si="34"/>
        <v>0.5035142296651669</v>
      </c>
    </row>
    <row r="65" spans="1:15" x14ac:dyDescent="0.2">
      <c r="A65" s="9" t="s">
        <v>20</v>
      </c>
      <c r="B65" s="98">
        <f t="shared" ref="B65:N65" si="35">B64/B63*100</f>
        <v>2.0189565042036071</v>
      </c>
      <c r="C65" s="98">
        <f t="shared" si="35"/>
        <v>1.0168514313125561</v>
      </c>
      <c r="D65" s="98">
        <f t="shared" si="35"/>
        <v>2.1433947138475196</v>
      </c>
      <c r="E65" s="98">
        <f t="shared" si="35"/>
        <v>2.8459247444878648</v>
      </c>
      <c r="F65" s="98">
        <f t="shared" si="35"/>
        <v>3.0769126728983354</v>
      </c>
      <c r="G65" s="98">
        <f t="shared" si="35"/>
        <v>3.0883882468744157</v>
      </c>
      <c r="H65" s="98">
        <f t="shared" si="35"/>
        <v>2.4160746837820413</v>
      </c>
      <c r="I65" s="98">
        <f t="shared" si="35"/>
        <v>2.1195052133974204</v>
      </c>
      <c r="J65" s="98">
        <f t="shared" si="35"/>
        <v>2.3897876217251168</v>
      </c>
      <c r="K65" s="98">
        <f t="shared" si="35"/>
        <v>2.0351272259968458</v>
      </c>
      <c r="L65" s="98">
        <f t="shared" si="35"/>
        <v>3.0414101545287551</v>
      </c>
      <c r="M65" s="98">
        <f t="shared" si="35"/>
        <v>2.487601494159398</v>
      </c>
      <c r="N65" s="106">
        <f t="shared" si="35"/>
        <v>1.7384278891168319</v>
      </c>
    </row>
    <row r="66" spans="1:15" x14ac:dyDescent="0.2">
      <c r="A66" s="9" t="s">
        <v>21</v>
      </c>
      <c r="B66" s="98">
        <f t="shared" ref="B66:N66" si="36">MIN(B51:B60)</f>
        <v>27.23</v>
      </c>
      <c r="C66" s="98">
        <f t="shared" si="36"/>
        <v>28.43</v>
      </c>
      <c r="D66" s="98">
        <f t="shared" si="36"/>
        <v>28.59</v>
      </c>
      <c r="E66" s="98">
        <f t="shared" si="36"/>
        <v>28.986000000000001</v>
      </c>
      <c r="F66" s="98">
        <f t="shared" si="36"/>
        <v>28.550999999999998</v>
      </c>
      <c r="G66" s="98">
        <f t="shared" si="36"/>
        <v>28.2</v>
      </c>
      <c r="H66" s="98">
        <f t="shared" si="36"/>
        <v>27.57</v>
      </c>
      <c r="I66" s="98">
        <f t="shared" si="36"/>
        <v>27.94</v>
      </c>
      <c r="J66" s="98">
        <f t="shared" si="36"/>
        <v>27.67</v>
      </c>
      <c r="K66" s="98">
        <f t="shared" si="36"/>
        <v>27.92</v>
      </c>
      <c r="L66" s="98">
        <f t="shared" si="36"/>
        <v>26.1</v>
      </c>
      <c r="M66" s="98">
        <f t="shared" si="36"/>
        <v>26.98</v>
      </c>
      <c r="N66" s="106">
        <f t="shared" si="36"/>
        <v>28.200833333333339</v>
      </c>
    </row>
    <row r="67" spans="1:15" x14ac:dyDescent="0.2">
      <c r="A67" s="9" t="s">
        <v>22</v>
      </c>
      <c r="B67" s="98">
        <f t="shared" ref="B67:N67" si="37">MAX(B51:B60)</f>
        <v>29.32</v>
      </c>
      <c r="C67" s="98">
        <f t="shared" si="37"/>
        <v>29.349</v>
      </c>
      <c r="D67" s="98">
        <f t="shared" si="37"/>
        <v>30.632999999999999</v>
      </c>
      <c r="E67" s="98">
        <f t="shared" si="37"/>
        <v>31.061</v>
      </c>
      <c r="F67" s="98">
        <f t="shared" si="37"/>
        <v>31.009</v>
      </c>
      <c r="G67" s="98">
        <f t="shared" si="37"/>
        <v>30.670999999999999</v>
      </c>
      <c r="H67" s="98">
        <f t="shared" si="37"/>
        <v>29.638999999999999</v>
      </c>
      <c r="I67" s="98">
        <f t="shared" si="37"/>
        <v>29.734999999999999</v>
      </c>
      <c r="J67" s="98">
        <f t="shared" si="37"/>
        <v>30.050999999999998</v>
      </c>
      <c r="K67" s="98">
        <f t="shared" si="37"/>
        <v>29.64</v>
      </c>
      <c r="L67" s="98">
        <f t="shared" si="37"/>
        <v>29.055</v>
      </c>
      <c r="M67" s="98">
        <f t="shared" si="37"/>
        <v>29.091999999999999</v>
      </c>
      <c r="N67" s="106">
        <f t="shared" si="37"/>
        <v>29.645416666666662</v>
      </c>
    </row>
    <row r="68" spans="1:15" x14ac:dyDescent="0.2">
      <c r="A68" s="9" t="s">
        <v>23</v>
      </c>
      <c r="B68" s="98">
        <f t="shared" ref="B68:N68" si="38">QUARTILE(B51:B60,1)</f>
        <v>28.236000000000001</v>
      </c>
      <c r="C68" s="98">
        <f t="shared" si="38"/>
        <v>28.776</v>
      </c>
      <c r="D68" s="98">
        <f t="shared" si="38"/>
        <v>28.9025</v>
      </c>
      <c r="E68" s="98">
        <f t="shared" si="38"/>
        <v>29.41</v>
      </c>
      <c r="F68" s="98">
        <f t="shared" si="38"/>
        <v>28.84</v>
      </c>
      <c r="G68" s="98">
        <f t="shared" si="38"/>
        <v>28.39</v>
      </c>
      <c r="H68" s="98">
        <f t="shared" si="38"/>
        <v>28.41</v>
      </c>
      <c r="I68" s="98">
        <f t="shared" si="38"/>
        <v>28.443999999999999</v>
      </c>
      <c r="J68" s="98">
        <f t="shared" si="38"/>
        <v>28.713999999999999</v>
      </c>
      <c r="K68" s="98">
        <f t="shared" si="38"/>
        <v>28.545000000000002</v>
      </c>
      <c r="L68" s="98">
        <f t="shared" si="38"/>
        <v>27.603000000000002</v>
      </c>
      <c r="M68" s="98">
        <f t="shared" si="38"/>
        <v>27.96</v>
      </c>
      <c r="N68" s="106">
        <f t="shared" si="38"/>
        <v>28.508250000000004</v>
      </c>
    </row>
    <row r="69" spans="1:15" x14ac:dyDescent="0.2">
      <c r="A69" s="9" t="s">
        <v>24</v>
      </c>
      <c r="B69" s="98">
        <f t="shared" ref="B69:N69" si="39">QUARTILE(B51:B60,2)</f>
        <v>28.46</v>
      </c>
      <c r="C69" s="98">
        <f t="shared" si="39"/>
        <v>29.105</v>
      </c>
      <c r="D69" s="98">
        <f t="shared" si="39"/>
        <v>29.471</v>
      </c>
      <c r="E69" s="98">
        <f t="shared" si="39"/>
        <v>30.29</v>
      </c>
      <c r="F69" s="98">
        <f t="shared" si="39"/>
        <v>29.45</v>
      </c>
      <c r="G69" s="98">
        <f t="shared" si="39"/>
        <v>29.29</v>
      </c>
      <c r="H69" s="98">
        <f t="shared" si="39"/>
        <v>28.82</v>
      </c>
      <c r="I69" s="98">
        <f t="shared" si="39"/>
        <v>28.922999999999998</v>
      </c>
      <c r="J69" s="98">
        <f t="shared" si="39"/>
        <v>29.01</v>
      </c>
      <c r="K69" s="98">
        <f t="shared" si="39"/>
        <v>29.01</v>
      </c>
      <c r="L69" s="98">
        <f t="shared" si="39"/>
        <v>27.98</v>
      </c>
      <c r="M69" s="98">
        <f t="shared" si="39"/>
        <v>28.55</v>
      </c>
      <c r="N69" s="106">
        <f t="shared" si="39"/>
        <v>28.905000000000001</v>
      </c>
    </row>
    <row r="70" spans="1:15" x14ac:dyDescent="0.2">
      <c r="A70" s="9" t="s">
        <v>25</v>
      </c>
      <c r="B70" s="98">
        <f t="shared" ref="B70:N70" si="40">QUARTILE(B51:B60,3)</f>
        <v>28.65</v>
      </c>
      <c r="C70" s="98">
        <f t="shared" si="40"/>
        <v>29.181999999999999</v>
      </c>
      <c r="D70" s="98">
        <f t="shared" si="40"/>
        <v>29.60425</v>
      </c>
      <c r="E70" s="98">
        <f t="shared" si="40"/>
        <v>30.983000000000001</v>
      </c>
      <c r="F70" s="98">
        <f t="shared" si="40"/>
        <v>30.254999999999999</v>
      </c>
      <c r="G70" s="98">
        <f t="shared" si="40"/>
        <v>30.01</v>
      </c>
      <c r="H70" s="98">
        <f t="shared" si="40"/>
        <v>29.29</v>
      </c>
      <c r="I70" s="98">
        <f t="shared" si="40"/>
        <v>29.29</v>
      </c>
      <c r="J70" s="98">
        <f t="shared" si="40"/>
        <v>29.495999999999999</v>
      </c>
      <c r="K70" s="98">
        <f t="shared" si="40"/>
        <v>29.3</v>
      </c>
      <c r="L70" s="98">
        <f t="shared" si="40"/>
        <v>28.24</v>
      </c>
      <c r="M70" s="98">
        <f t="shared" si="40"/>
        <v>28.98</v>
      </c>
      <c r="N70" s="106">
        <f t="shared" si="40"/>
        <v>29.296999999999997</v>
      </c>
    </row>
    <row r="73" spans="1:15" ht="15.75" x14ac:dyDescent="0.25">
      <c r="A73" s="12" t="s">
        <v>31</v>
      </c>
    </row>
    <row r="74" spans="1:15" ht="15.75" x14ac:dyDescent="0.25">
      <c r="A74" s="4" t="s">
        <v>15</v>
      </c>
      <c r="B74" s="69" t="s">
        <v>2</v>
      </c>
      <c r="C74" s="69" t="s">
        <v>3</v>
      </c>
      <c r="D74" s="69" t="s">
        <v>4</v>
      </c>
      <c r="E74" s="69" t="s">
        <v>5</v>
      </c>
      <c r="F74" s="69" t="s">
        <v>6</v>
      </c>
      <c r="G74" s="69" t="s">
        <v>16</v>
      </c>
      <c r="H74" s="69" t="s">
        <v>17</v>
      </c>
      <c r="I74" s="69" t="s">
        <v>7</v>
      </c>
      <c r="J74" s="69" t="s">
        <v>8</v>
      </c>
      <c r="K74" s="69" t="s">
        <v>9</v>
      </c>
      <c r="L74" s="69" t="s">
        <v>10</v>
      </c>
      <c r="M74" s="69" t="s">
        <v>11</v>
      </c>
      <c r="N74" s="125" t="s">
        <v>1</v>
      </c>
      <c r="O74" s="125" t="s">
        <v>87</v>
      </c>
    </row>
    <row r="75" spans="1:15" ht="15" x14ac:dyDescent="0.25">
      <c r="A75" s="9">
        <v>2015</v>
      </c>
      <c r="B75" s="16"/>
      <c r="C75" s="16"/>
      <c r="D75" s="16">
        <v>21.05</v>
      </c>
      <c r="E75" s="16">
        <v>21.66</v>
      </c>
      <c r="F75" s="16">
        <v>21.09</v>
      </c>
      <c r="G75" s="16">
        <v>20.05</v>
      </c>
      <c r="H75" s="16">
        <v>21.49</v>
      </c>
      <c r="I75" s="16">
        <v>20.05</v>
      </c>
      <c r="J75" s="16">
        <v>20.2</v>
      </c>
      <c r="K75" s="16">
        <v>21.02</v>
      </c>
      <c r="L75" s="16">
        <v>21.21</v>
      </c>
      <c r="M75" s="16">
        <v>22.32</v>
      </c>
      <c r="N75" s="131">
        <f t="shared" ref="N75:N80" si="41">AVERAGE(B75:M75)</f>
        <v>21.013999999999999</v>
      </c>
      <c r="O75" s="131">
        <f t="shared" ref="O75:O80" si="42">MIN(B75:M75)</f>
        <v>20.05</v>
      </c>
    </row>
    <row r="76" spans="1:15" ht="15" x14ac:dyDescent="0.25">
      <c r="A76" s="9">
        <v>2016</v>
      </c>
      <c r="B76" s="16">
        <v>21.45</v>
      </c>
      <c r="C76" s="16">
        <v>20.67</v>
      </c>
      <c r="D76" s="16">
        <v>20.82</v>
      </c>
      <c r="E76" s="16">
        <v>21.41</v>
      </c>
      <c r="F76" s="16">
        <v>21</v>
      </c>
      <c r="G76" s="16">
        <v>19.87</v>
      </c>
      <c r="H76" s="16">
        <v>19.87</v>
      </c>
      <c r="I76" s="16">
        <v>20.79</v>
      </c>
      <c r="J76" s="16">
        <v>19.649999999999999</v>
      </c>
      <c r="K76" s="16">
        <v>20.45</v>
      </c>
      <c r="L76" s="16">
        <v>19.77</v>
      </c>
      <c r="M76" s="16">
        <v>20.48</v>
      </c>
      <c r="N76" s="131">
        <f t="shared" si="41"/>
        <v>20.519166666666667</v>
      </c>
      <c r="O76" s="131">
        <f t="shared" si="42"/>
        <v>19.649999999999999</v>
      </c>
    </row>
    <row r="77" spans="1:15" ht="15" x14ac:dyDescent="0.25">
      <c r="A77" s="9">
        <v>2017</v>
      </c>
      <c r="B77" s="16">
        <v>20.28</v>
      </c>
      <c r="C77" s="16">
        <v>20.91</v>
      </c>
      <c r="D77" s="16">
        <v>20.88</v>
      </c>
      <c r="E77" s="16">
        <v>20.96</v>
      </c>
      <c r="F77" s="16">
        <v>20.56</v>
      </c>
      <c r="G77" s="16">
        <v>20.88</v>
      </c>
      <c r="H77" s="16">
        <v>20.94</v>
      </c>
      <c r="I77" s="16">
        <v>20.12</v>
      </c>
      <c r="J77" s="16">
        <v>21.36</v>
      </c>
      <c r="K77" s="16">
        <v>21.24</v>
      </c>
      <c r="L77" s="16">
        <v>21.1</v>
      </c>
      <c r="M77" s="16">
        <v>20.86</v>
      </c>
      <c r="N77" s="131">
        <f t="shared" si="41"/>
        <v>20.840833333333332</v>
      </c>
      <c r="O77" s="131">
        <f t="shared" si="42"/>
        <v>20.12</v>
      </c>
    </row>
    <row r="78" spans="1:15" ht="15" x14ac:dyDescent="0.25">
      <c r="A78" s="9">
        <v>2018</v>
      </c>
      <c r="B78" s="16">
        <v>20.09</v>
      </c>
      <c r="C78" s="16">
        <v>20.84</v>
      </c>
      <c r="D78" s="16">
        <v>20.72</v>
      </c>
      <c r="E78" s="16">
        <v>20.91</v>
      </c>
      <c r="F78" s="16">
        <v>20.94</v>
      </c>
      <c r="G78" s="16">
        <v>20.45</v>
      </c>
      <c r="H78" s="16">
        <v>21.75</v>
      </c>
      <c r="I78" s="16">
        <v>20.66</v>
      </c>
      <c r="J78" s="16">
        <v>20.76</v>
      </c>
      <c r="K78" s="16">
        <v>21.41</v>
      </c>
      <c r="L78" s="16">
        <v>21.75</v>
      </c>
      <c r="M78" s="16">
        <v>21.66</v>
      </c>
      <c r="N78" s="131">
        <f t="shared" si="41"/>
        <v>20.994999999999997</v>
      </c>
      <c r="O78" s="131">
        <f t="shared" si="42"/>
        <v>20.09</v>
      </c>
    </row>
    <row r="79" spans="1:15" ht="15" x14ac:dyDescent="0.25">
      <c r="A79" s="9">
        <v>2019</v>
      </c>
      <c r="B79" s="16">
        <v>21.3</v>
      </c>
      <c r="C79" s="16">
        <v>21.5</v>
      </c>
      <c r="D79" s="16">
        <v>21.41</v>
      </c>
      <c r="E79" s="16">
        <v>21.9</v>
      </c>
      <c r="F79" s="16">
        <v>22.54</v>
      </c>
      <c r="G79" s="16">
        <v>21.06</v>
      </c>
      <c r="H79" s="16">
        <v>20.329999999999998</v>
      </c>
      <c r="I79" s="16">
        <v>20.3</v>
      </c>
      <c r="J79" s="16">
        <v>20.62</v>
      </c>
      <c r="K79" s="16">
        <v>21.6</v>
      </c>
      <c r="L79" s="16">
        <v>20.76</v>
      </c>
      <c r="M79" s="16">
        <v>20.72</v>
      </c>
      <c r="N79" s="131">
        <f t="shared" si="41"/>
        <v>21.169999999999998</v>
      </c>
      <c r="O79" s="131">
        <f t="shared" si="42"/>
        <v>20.3</v>
      </c>
    </row>
    <row r="80" spans="1:15" ht="15" x14ac:dyDescent="0.25">
      <c r="A80" s="9">
        <v>2020</v>
      </c>
      <c r="B80" s="16">
        <v>21.56</v>
      </c>
      <c r="C80" s="16">
        <v>21.92</v>
      </c>
      <c r="D80" s="16">
        <v>22.15</v>
      </c>
      <c r="E80" s="16">
        <v>22.67</v>
      </c>
      <c r="F80" s="16">
        <v>21.75</v>
      </c>
      <c r="G80" s="16">
        <v>21.45</v>
      </c>
      <c r="H80" s="16">
        <v>21.97</v>
      </c>
      <c r="I80" s="16">
        <v>20.74</v>
      </c>
      <c r="J80" s="16">
        <v>20.61</v>
      </c>
      <c r="K80" s="16">
        <v>21.11</v>
      </c>
      <c r="L80" s="16">
        <v>20.87</v>
      </c>
      <c r="M80" s="16">
        <v>20.7</v>
      </c>
      <c r="N80" s="131">
        <f t="shared" si="41"/>
        <v>21.458333333333332</v>
      </c>
      <c r="O80" s="131">
        <f t="shared" si="42"/>
        <v>20.61</v>
      </c>
    </row>
    <row r="81" spans="1:15" ht="15" x14ac:dyDescent="0.25">
      <c r="A81" s="9">
        <v>2021</v>
      </c>
      <c r="B81" s="16">
        <v>20.63</v>
      </c>
      <c r="C81" s="16">
        <v>20.7</v>
      </c>
      <c r="D81" s="16">
        <v>21.16</v>
      </c>
      <c r="E81" s="16">
        <v>21.05</v>
      </c>
      <c r="F81" s="16">
        <v>21.76</v>
      </c>
      <c r="G81" s="16">
        <v>19.89</v>
      </c>
      <c r="H81" s="16">
        <v>19.54</v>
      </c>
      <c r="I81" s="16">
        <v>20.3</v>
      </c>
      <c r="J81" s="16">
        <v>20.54</v>
      </c>
      <c r="K81" s="16">
        <v>20.57</v>
      </c>
      <c r="L81" s="16">
        <v>20.059999999999999</v>
      </c>
      <c r="M81" s="16">
        <v>20.34</v>
      </c>
      <c r="N81" s="131">
        <f t="shared" ref="N81" si="43">AVERAGE(B81:M81)</f>
        <v>20.544999999999998</v>
      </c>
      <c r="O81" s="131">
        <f t="shared" ref="O81" si="44">MIN(B81:M81)</f>
        <v>19.54</v>
      </c>
    </row>
    <row r="82" spans="1:15" ht="15" x14ac:dyDescent="0.25">
      <c r="A82" s="9">
        <v>2022</v>
      </c>
      <c r="B82" s="16">
        <v>20.38</v>
      </c>
      <c r="C82" s="16">
        <v>20.79</v>
      </c>
      <c r="D82" s="16">
        <v>20.54</v>
      </c>
      <c r="E82" s="16">
        <v>21.19</v>
      </c>
      <c r="F82" s="16">
        <v>20.78</v>
      </c>
      <c r="G82" s="16">
        <v>20.99</v>
      </c>
      <c r="H82" s="16">
        <v>20.78</v>
      </c>
      <c r="I82" s="16">
        <v>20.82</v>
      </c>
      <c r="J82" s="16">
        <v>20.8</v>
      </c>
      <c r="K82" s="16">
        <v>21.52</v>
      </c>
      <c r="L82" s="16">
        <v>21</v>
      </c>
      <c r="M82" s="16">
        <v>21.17</v>
      </c>
      <c r="N82" s="131">
        <f t="shared" ref="N82" si="45">AVERAGE(B82:M82)</f>
        <v>20.896666666666665</v>
      </c>
      <c r="O82" s="131">
        <f t="shared" ref="O82" si="46">MIN(B82:M82)</f>
        <v>20.38</v>
      </c>
    </row>
    <row r="83" spans="1:15" ht="15" x14ac:dyDescent="0.25">
      <c r="A83" s="9">
        <v>2023</v>
      </c>
      <c r="B83" s="16">
        <v>21.18</v>
      </c>
      <c r="C83" s="16">
        <v>21.14</v>
      </c>
      <c r="D83" s="16">
        <v>21.06</v>
      </c>
      <c r="E83" s="16">
        <v>21.89</v>
      </c>
      <c r="F83" s="16">
        <v>21.34</v>
      </c>
      <c r="G83" s="16">
        <v>20.84</v>
      </c>
      <c r="H83" s="16">
        <v>21.1</v>
      </c>
      <c r="I83" s="16">
        <v>19.78</v>
      </c>
      <c r="J83" s="16">
        <v>20.63</v>
      </c>
      <c r="K83" s="16">
        <v>20.83</v>
      </c>
      <c r="L83" s="16">
        <v>21.61</v>
      </c>
      <c r="M83" s="16">
        <v>22.19</v>
      </c>
      <c r="N83" s="131">
        <f t="shared" ref="N83" si="47">AVERAGE(B83:M83)</f>
        <v>21.132500000000004</v>
      </c>
      <c r="O83" s="131">
        <f t="shared" ref="O83" si="48">MIN(B83:M83)</f>
        <v>19.78</v>
      </c>
    </row>
    <row r="84" spans="1:15" ht="15" x14ac:dyDescent="0.25">
      <c r="A84" s="9">
        <v>2024</v>
      </c>
      <c r="B84" s="16">
        <v>21.92</v>
      </c>
      <c r="C84" s="16">
        <v>21.24</v>
      </c>
      <c r="D84" s="16">
        <v>22.13</v>
      </c>
      <c r="E84" s="16"/>
      <c r="F84" s="16"/>
      <c r="G84" s="16"/>
      <c r="H84" s="16"/>
      <c r="I84" s="16"/>
      <c r="J84" s="16"/>
      <c r="K84" s="16"/>
      <c r="L84" s="16"/>
      <c r="M84" s="16"/>
      <c r="N84" s="131"/>
    </row>
    <row r="85" spans="1:15" ht="15" x14ac:dyDescent="0.25">
      <c r="A85" s="9">
        <v>2025</v>
      </c>
      <c r="N85" s="130"/>
    </row>
    <row r="86" spans="1:15" ht="15" x14ac:dyDescent="0.25">
      <c r="A86" s="9"/>
      <c r="N86" s="130"/>
    </row>
    <row r="87" spans="1:15" x14ac:dyDescent="0.2">
      <c r="A87" s="9" t="s">
        <v>18</v>
      </c>
      <c r="B87" s="98">
        <f t="shared" ref="B87:M87" si="49">AVERAGE(B75:B84)</f>
        <v>20.97666666666667</v>
      </c>
      <c r="C87" s="98">
        <f t="shared" si="49"/>
        <v>21.078888888888894</v>
      </c>
      <c r="D87" s="98">
        <f t="shared" si="49"/>
        <v>21.192</v>
      </c>
      <c r="E87" s="98">
        <f t="shared" si="49"/>
        <v>21.515555555555554</v>
      </c>
      <c r="F87" s="98">
        <f t="shared" si="49"/>
        <v>21.306666666666665</v>
      </c>
      <c r="G87" s="98">
        <f t="shared" si="49"/>
        <v>20.608888888888892</v>
      </c>
      <c r="H87" s="98">
        <f t="shared" si="49"/>
        <v>20.86333333333333</v>
      </c>
      <c r="I87" s="98">
        <f t="shared" si="49"/>
        <v>20.395555555555557</v>
      </c>
      <c r="J87" s="98">
        <f t="shared" si="49"/>
        <v>20.574444444444445</v>
      </c>
      <c r="K87" s="98">
        <f t="shared" si="49"/>
        <v>21.083333333333332</v>
      </c>
      <c r="L87" s="98">
        <f t="shared" si="49"/>
        <v>20.903333333333332</v>
      </c>
      <c r="M87" s="98">
        <f t="shared" si="49"/>
        <v>21.16</v>
      </c>
      <c r="N87" s="98">
        <f t="shared" ref="N87" si="50">AVERAGE(N75:N84)</f>
        <v>20.952388888888887</v>
      </c>
    </row>
    <row r="88" spans="1:15" x14ac:dyDescent="0.2">
      <c r="A88" s="9" t="s">
        <v>19</v>
      </c>
      <c r="B88" s="98">
        <f t="shared" ref="B88:M88" si="51">STDEV(B75:B84)</f>
        <v>0.64689643684286924</v>
      </c>
      <c r="C88" s="98">
        <f t="shared" si="51"/>
        <v>0.4174758808735079</v>
      </c>
      <c r="D88" s="98">
        <f t="shared" si="51"/>
        <v>0.55451279917098784</v>
      </c>
      <c r="E88" s="98">
        <f t="shared" si="51"/>
        <v>0.57563250236394559</v>
      </c>
      <c r="F88" s="98">
        <f t="shared" si="51"/>
        <v>0.61589365965237852</v>
      </c>
      <c r="G88" s="98">
        <f t="shared" si="51"/>
        <v>0.56827467928028452</v>
      </c>
      <c r="H88" s="98">
        <f t="shared" si="51"/>
        <v>0.8287641401508633</v>
      </c>
      <c r="I88" s="98">
        <f t="shared" si="51"/>
        <v>0.37363455110278182</v>
      </c>
      <c r="J88" s="98">
        <f t="shared" si="51"/>
        <v>0.46163056417202075</v>
      </c>
      <c r="K88" s="98">
        <f t="shared" si="51"/>
        <v>0.40657102700512276</v>
      </c>
      <c r="L88" s="98">
        <f t="shared" si="51"/>
        <v>0.64957678529947505</v>
      </c>
      <c r="M88" s="98">
        <f t="shared" si="51"/>
        <v>0.73200068305979105</v>
      </c>
      <c r="N88" s="98">
        <f t="shared" ref="N88" si="52">STDEV(N75:N84)</f>
        <v>0.29803163282891088</v>
      </c>
    </row>
    <row r="89" spans="1:15" x14ac:dyDescent="0.2">
      <c r="A89" s="9" t="s">
        <v>20</v>
      </c>
      <c r="B89" s="98">
        <f t="shared" ref="B89:M89" si="53">B88/B87*100</f>
        <v>3.0838857627977232</v>
      </c>
      <c r="C89" s="98">
        <f t="shared" si="53"/>
        <v>1.9805402603244795</v>
      </c>
      <c r="D89" s="98">
        <f t="shared" si="53"/>
        <v>2.6166138126226302</v>
      </c>
      <c r="E89" s="98">
        <f t="shared" si="53"/>
        <v>2.6754247682686998</v>
      </c>
      <c r="F89" s="98">
        <f t="shared" si="53"/>
        <v>2.8906147981181722</v>
      </c>
      <c r="G89" s="98">
        <f t="shared" si="53"/>
        <v>2.7574251205103302</v>
      </c>
      <c r="H89" s="98">
        <f t="shared" si="53"/>
        <v>3.9723476920475962</v>
      </c>
      <c r="I89" s="98">
        <f t="shared" si="53"/>
        <v>1.8319410328639332</v>
      </c>
      <c r="J89" s="98">
        <f t="shared" si="53"/>
        <v>2.2437085259751508</v>
      </c>
      <c r="K89" s="98">
        <f t="shared" si="53"/>
        <v>1.9284001280875387</v>
      </c>
      <c r="L89" s="98">
        <f t="shared" si="53"/>
        <v>3.1075272777841256</v>
      </c>
      <c r="M89" s="98">
        <f t="shared" si="53"/>
        <v>3.4593605059536436</v>
      </c>
      <c r="N89" s="98">
        <f t="shared" ref="N89" si="54">N88/N87*100</f>
        <v>1.4224231633413309</v>
      </c>
    </row>
    <row r="90" spans="1:15" x14ac:dyDescent="0.2">
      <c r="A90" s="9" t="s">
        <v>21</v>
      </c>
      <c r="B90" s="98">
        <f t="shared" ref="B90:M90" si="55">MIN(B75:B84)</f>
        <v>20.09</v>
      </c>
      <c r="C90" s="98">
        <f t="shared" si="55"/>
        <v>20.67</v>
      </c>
      <c r="D90" s="98">
        <f t="shared" si="55"/>
        <v>20.54</v>
      </c>
      <c r="E90" s="98">
        <f t="shared" si="55"/>
        <v>20.91</v>
      </c>
      <c r="F90" s="98">
        <f t="shared" si="55"/>
        <v>20.56</v>
      </c>
      <c r="G90" s="98">
        <f t="shared" si="55"/>
        <v>19.87</v>
      </c>
      <c r="H90" s="98">
        <f t="shared" si="55"/>
        <v>19.54</v>
      </c>
      <c r="I90" s="98">
        <f t="shared" si="55"/>
        <v>19.78</v>
      </c>
      <c r="J90" s="98">
        <f t="shared" si="55"/>
        <v>19.649999999999999</v>
      </c>
      <c r="K90" s="98">
        <f t="shared" si="55"/>
        <v>20.45</v>
      </c>
      <c r="L90" s="98">
        <f t="shared" si="55"/>
        <v>19.77</v>
      </c>
      <c r="M90" s="98">
        <f t="shared" si="55"/>
        <v>20.34</v>
      </c>
      <c r="N90" s="98">
        <f t="shared" ref="N90" si="56">MIN(N75:N84)</f>
        <v>20.519166666666667</v>
      </c>
    </row>
    <row r="91" spans="1:15" x14ac:dyDescent="0.2">
      <c r="A91" s="9" t="s">
        <v>22</v>
      </c>
      <c r="B91" s="98">
        <f t="shared" ref="B91:M91" si="57">MAX(B75:B84)</f>
        <v>21.92</v>
      </c>
      <c r="C91" s="98">
        <f t="shared" si="57"/>
        <v>21.92</v>
      </c>
      <c r="D91" s="98">
        <f t="shared" si="57"/>
        <v>22.15</v>
      </c>
      <c r="E91" s="98">
        <f t="shared" si="57"/>
        <v>22.67</v>
      </c>
      <c r="F91" s="98">
        <f t="shared" si="57"/>
        <v>22.54</v>
      </c>
      <c r="G91" s="98">
        <f t="shared" si="57"/>
        <v>21.45</v>
      </c>
      <c r="H91" s="98">
        <f t="shared" si="57"/>
        <v>21.97</v>
      </c>
      <c r="I91" s="98">
        <f t="shared" si="57"/>
        <v>20.82</v>
      </c>
      <c r="J91" s="98">
        <f t="shared" si="57"/>
        <v>21.36</v>
      </c>
      <c r="K91" s="98">
        <f t="shared" si="57"/>
        <v>21.6</v>
      </c>
      <c r="L91" s="98">
        <f t="shared" si="57"/>
        <v>21.75</v>
      </c>
      <c r="M91" s="98">
        <f t="shared" si="57"/>
        <v>22.32</v>
      </c>
      <c r="N91" s="98">
        <f t="shared" ref="N91" si="58">MAX(N75:N84)</f>
        <v>21.458333333333332</v>
      </c>
    </row>
    <row r="92" spans="1:15" x14ac:dyDescent="0.2">
      <c r="A92" s="9" t="s">
        <v>23</v>
      </c>
      <c r="B92" s="98">
        <f t="shared" ref="B92:M92" si="59">QUARTILE(B75:B84,1)</f>
        <v>20.38</v>
      </c>
      <c r="C92" s="98">
        <f t="shared" si="59"/>
        <v>20.79</v>
      </c>
      <c r="D92" s="98">
        <f t="shared" si="59"/>
        <v>20.835000000000001</v>
      </c>
      <c r="E92" s="98">
        <f t="shared" si="59"/>
        <v>21.05</v>
      </c>
      <c r="F92" s="98">
        <f t="shared" si="59"/>
        <v>20.94</v>
      </c>
      <c r="G92" s="98">
        <f t="shared" si="59"/>
        <v>20.05</v>
      </c>
      <c r="H92" s="98">
        <f t="shared" si="59"/>
        <v>20.329999999999998</v>
      </c>
      <c r="I92" s="98">
        <f t="shared" si="59"/>
        <v>20.12</v>
      </c>
      <c r="J92" s="98">
        <f t="shared" si="59"/>
        <v>20.54</v>
      </c>
      <c r="K92" s="98">
        <f t="shared" si="59"/>
        <v>20.83</v>
      </c>
      <c r="L92" s="98">
        <f t="shared" si="59"/>
        <v>20.76</v>
      </c>
      <c r="M92" s="98">
        <f t="shared" si="59"/>
        <v>20.7</v>
      </c>
      <c r="N92" s="98">
        <f t="shared" ref="N92" si="60">QUARTILE(N75:N84,1)</f>
        <v>20.840833333333332</v>
      </c>
    </row>
    <row r="93" spans="1:15" x14ac:dyDescent="0.2">
      <c r="A93" s="9" t="s">
        <v>24</v>
      </c>
      <c r="B93" s="98">
        <f t="shared" ref="B93:M93" si="61">QUARTILE(B75:B84,2)</f>
        <v>21.18</v>
      </c>
      <c r="C93" s="98">
        <f t="shared" si="61"/>
        <v>20.91</v>
      </c>
      <c r="D93" s="98">
        <f t="shared" si="61"/>
        <v>21.055</v>
      </c>
      <c r="E93" s="98">
        <f t="shared" si="61"/>
        <v>21.41</v>
      </c>
      <c r="F93" s="98">
        <f t="shared" si="61"/>
        <v>21.09</v>
      </c>
      <c r="G93" s="98">
        <f t="shared" si="61"/>
        <v>20.84</v>
      </c>
      <c r="H93" s="98">
        <f t="shared" si="61"/>
        <v>20.94</v>
      </c>
      <c r="I93" s="98">
        <f t="shared" si="61"/>
        <v>20.3</v>
      </c>
      <c r="J93" s="98">
        <f t="shared" si="61"/>
        <v>20.62</v>
      </c>
      <c r="K93" s="98">
        <f t="shared" si="61"/>
        <v>21.11</v>
      </c>
      <c r="L93" s="98">
        <f t="shared" si="61"/>
        <v>21</v>
      </c>
      <c r="M93" s="98">
        <f t="shared" si="61"/>
        <v>20.86</v>
      </c>
      <c r="N93" s="98">
        <f t="shared" ref="N93" si="62">QUARTILE(N75:N84,2)</f>
        <v>20.994999999999997</v>
      </c>
    </row>
    <row r="94" spans="1:15" x14ac:dyDescent="0.2">
      <c r="A94" s="9" t="s">
        <v>25</v>
      </c>
      <c r="B94" s="98">
        <f t="shared" ref="B94:M94" si="63">QUARTILE(B75:B84,3)</f>
        <v>21.45</v>
      </c>
      <c r="C94" s="98">
        <f t="shared" si="63"/>
        <v>21.24</v>
      </c>
      <c r="D94" s="98">
        <f t="shared" si="63"/>
        <v>21.3475</v>
      </c>
      <c r="E94" s="98">
        <f t="shared" si="63"/>
        <v>21.89</v>
      </c>
      <c r="F94" s="98">
        <f t="shared" si="63"/>
        <v>21.75</v>
      </c>
      <c r="G94" s="98">
        <f t="shared" si="63"/>
        <v>20.99</v>
      </c>
      <c r="H94" s="98">
        <f t="shared" si="63"/>
        <v>21.49</v>
      </c>
      <c r="I94" s="98">
        <f t="shared" si="63"/>
        <v>20.74</v>
      </c>
      <c r="J94" s="98">
        <f t="shared" si="63"/>
        <v>20.76</v>
      </c>
      <c r="K94" s="98">
        <f t="shared" si="63"/>
        <v>21.41</v>
      </c>
      <c r="L94" s="98">
        <f t="shared" si="63"/>
        <v>21.21</v>
      </c>
      <c r="M94" s="98">
        <f t="shared" si="63"/>
        <v>21.66</v>
      </c>
      <c r="N94" s="98">
        <f t="shared" ref="N94" si="64">QUARTILE(N75:N84,3)</f>
        <v>21.132500000000004</v>
      </c>
    </row>
    <row r="97" spans="1:40" ht="15.75" x14ac:dyDescent="0.25">
      <c r="A97" s="12" t="s">
        <v>32</v>
      </c>
    </row>
    <row r="98" spans="1:40" ht="15.75" x14ac:dyDescent="0.25">
      <c r="A98" s="4" t="s">
        <v>15</v>
      </c>
      <c r="B98" s="69" t="s">
        <v>2</v>
      </c>
      <c r="C98" s="69" t="s">
        <v>3</v>
      </c>
      <c r="D98" s="69" t="s">
        <v>4</v>
      </c>
      <c r="E98" s="69" t="s">
        <v>5</v>
      </c>
      <c r="F98" s="69" t="s">
        <v>6</v>
      </c>
      <c r="G98" s="69" t="s">
        <v>16</v>
      </c>
      <c r="H98" s="69" t="s">
        <v>17</v>
      </c>
      <c r="I98" s="69" t="s">
        <v>7</v>
      </c>
      <c r="J98" s="69" t="s">
        <v>8</v>
      </c>
      <c r="K98" s="69" t="s">
        <v>9</v>
      </c>
      <c r="L98" s="69" t="s">
        <v>10</v>
      </c>
      <c r="M98" s="69" t="s">
        <v>11</v>
      </c>
      <c r="N98" s="125" t="s">
        <v>1</v>
      </c>
    </row>
    <row r="99" spans="1:40" ht="15" x14ac:dyDescent="0.25">
      <c r="A99" s="9">
        <v>2015</v>
      </c>
      <c r="B99" s="16"/>
      <c r="C99" s="16"/>
      <c r="D99" s="16">
        <v>21.82</v>
      </c>
      <c r="E99" s="16">
        <v>22.68</v>
      </c>
      <c r="F99" s="16">
        <v>22.93</v>
      </c>
      <c r="G99" s="16">
        <v>23.05</v>
      </c>
      <c r="H99" s="16">
        <v>22.74</v>
      </c>
      <c r="I99" s="16">
        <v>22.7</v>
      </c>
      <c r="J99" s="16">
        <v>22.44</v>
      </c>
      <c r="K99" s="16">
        <v>22.38</v>
      </c>
      <c r="L99" s="16">
        <v>22.4</v>
      </c>
      <c r="M99" s="16">
        <v>23.07</v>
      </c>
      <c r="N99" s="131">
        <f t="shared" ref="N99:N107" si="65">AVERAGE(B99:M99)</f>
        <v>22.620999999999999</v>
      </c>
      <c r="Q99" s="1"/>
      <c r="R99" s="1"/>
      <c r="S99" s="1"/>
      <c r="T99" s="1"/>
      <c r="U99" s="1"/>
      <c r="V99" s="1"/>
      <c r="W99" s="1"/>
      <c r="X99" s="1"/>
      <c r="Y99" s="1"/>
      <c r="Z99" s="1"/>
      <c r="AA99" s="1"/>
      <c r="AB99" s="1"/>
      <c r="AC99" s="1"/>
      <c r="AD99" s="1"/>
      <c r="AE99" s="1"/>
      <c r="AF99" s="1"/>
      <c r="AG99" s="1"/>
      <c r="AH99" s="1"/>
      <c r="AI99" s="1"/>
      <c r="AJ99" s="1"/>
      <c r="AK99" s="1"/>
      <c r="AL99" s="1"/>
      <c r="AM99" s="1"/>
      <c r="AN99" s="1"/>
    </row>
    <row r="100" spans="1:40" ht="15" x14ac:dyDescent="0.25">
      <c r="A100" s="9">
        <v>2016</v>
      </c>
      <c r="B100" s="16">
        <v>22.18</v>
      </c>
      <c r="C100" s="16">
        <v>21.93</v>
      </c>
      <c r="D100" s="16">
        <v>21.93</v>
      </c>
      <c r="E100" s="16">
        <v>22.51</v>
      </c>
      <c r="F100" s="16">
        <v>22.72</v>
      </c>
      <c r="G100" s="16">
        <v>22.13</v>
      </c>
      <c r="H100" s="16">
        <v>21.98</v>
      </c>
      <c r="I100" s="16">
        <v>22.34</v>
      </c>
      <c r="J100" s="16">
        <v>21.66</v>
      </c>
      <c r="K100" s="16">
        <v>21.74</v>
      </c>
      <c r="L100" s="16">
        <v>21.2</v>
      </c>
      <c r="M100" s="16">
        <v>21.82</v>
      </c>
      <c r="N100" s="131">
        <f t="shared" si="65"/>
        <v>22.011666666666667</v>
      </c>
    </row>
    <row r="101" spans="1:40" ht="15" x14ac:dyDescent="0.25">
      <c r="A101" s="9">
        <v>2017</v>
      </c>
      <c r="B101" s="16">
        <v>21.8</v>
      </c>
      <c r="C101" s="16">
        <v>22.03</v>
      </c>
      <c r="D101" s="16">
        <v>22.34</v>
      </c>
      <c r="E101" s="16">
        <v>22.83</v>
      </c>
      <c r="F101" s="16">
        <v>22.74</v>
      </c>
      <c r="G101" s="16">
        <v>22.77</v>
      </c>
      <c r="H101" s="16">
        <v>22.58</v>
      </c>
      <c r="I101" s="16">
        <v>22.64</v>
      </c>
      <c r="J101" s="16">
        <v>22.7</v>
      </c>
      <c r="K101" s="16">
        <v>22.61</v>
      </c>
      <c r="L101" s="16">
        <v>22.11</v>
      </c>
      <c r="M101" s="16">
        <v>22.19</v>
      </c>
      <c r="N101" s="131">
        <f t="shared" si="65"/>
        <v>22.444999999999997</v>
      </c>
    </row>
    <row r="102" spans="1:40" ht="15" x14ac:dyDescent="0.25">
      <c r="A102" s="9">
        <v>2018</v>
      </c>
      <c r="B102" s="16">
        <v>21.84</v>
      </c>
      <c r="C102" s="16">
        <v>21.68</v>
      </c>
      <c r="D102" s="16">
        <v>22</v>
      </c>
      <c r="E102" s="16">
        <v>22.39</v>
      </c>
      <c r="F102" s="16">
        <v>22.57</v>
      </c>
      <c r="G102" s="16">
        <v>22.44</v>
      </c>
      <c r="H102" s="16">
        <v>23.07</v>
      </c>
      <c r="I102" s="16">
        <v>22.79</v>
      </c>
      <c r="J102" s="16">
        <v>22.64</v>
      </c>
      <c r="K102" s="16">
        <v>22.38</v>
      </c>
      <c r="L102" s="16">
        <v>22.821000000000002</v>
      </c>
      <c r="M102" s="16">
        <v>22.821000000000002</v>
      </c>
      <c r="N102" s="131">
        <f t="shared" si="65"/>
        <v>22.453499999999995</v>
      </c>
    </row>
    <row r="103" spans="1:40" ht="15" x14ac:dyDescent="0.25">
      <c r="A103" s="9">
        <v>2019</v>
      </c>
      <c r="B103" s="16">
        <v>22.271000000000001</v>
      </c>
      <c r="C103" s="16">
        <v>22.257999999999999</v>
      </c>
      <c r="D103" s="16">
        <v>22.280999999999999</v>
      </c>
      <c r="E103" s="16">
        <v>23.300999999999998</v>
      </c>
      <c r="F103" s="16">
        <v>23.664999999999999</v>
      </c>
      <c r="G103" s="16">
        <v>23.773</v>
      </c>
      <c r="H103" s="16">
        <v>22.992000000000001</v>
      </c>
      <c r="I103" s="16">
        <v>23.053000000000001</v>
      </c>
      <c r="J103" s="16">
        <v>22.948</v>
      </c>
      <c r="K103" s="16">
        <v>22.469000000000001</v>
      </c>
      <c r="L103" s="16">
        <v>22.92</v>
      </c>
      <c r="M103" s="16">
        <v>23.149000000000001</v>
      </c>
      <c r="N103" s="131">
        <f t="shared" si="65"/>
        <v>22.923333333333332</v>
      </c>
    </row>
    <row r="104" spans="1:40" ht="15" x14ac:dyDescent="0.25">
      <c r="A104" s="9">
        <v>2020</v>
      </c>
      <c r="B104" s="16">
        <v>22.867999999999999</v>
      </c>
      <c r="C104" s="16">
        <v>22.876999999999999</v>
      </c>
      <c r="D104" s="16">
        <v>22.728000000000002</v>
      </c>
      <c r="E104" s="16">
        <v>23.553000000000001</v>
      </c>
      <c r="F104" s="16">
        <v>23.646999999999998</v>
      </c>
      <c r="G104" s="16">
        <v>23.157</v>
      </c>
      <c r="H104" s="16">
        <v>23.18</v>
      </c>
      <c r="I104" s="16">
        <v>23.13</v>
      </c>
      <c r="J104" s="16">
        <v>23.074999999999999</v>
      </c>
      <c r="K104" s="16">
        <v>22.366</v>
      </c>
      <c r="L104" s="16">
        <v>21.981999999999999</v>
      </c>
      <c r="M104" s="16">
        <v>22.285</v>
      </c>
      <c r="N104" s="131">
        <f t="shared" si="65"/>
        <v>22.904</v>
      </c>
    </row>
    <row r="105" spans="1:40" ht="15" x14ac:dyDescent="0.25">
      <c r="A105" s="9">
        <v>2021</v>
      </c>
      <c r="B105" s="16">
        <v>22.021000000000001</v>
      </c>
      <c r="C105" s="16">
        <v>22.06</v>
      </c>
      <c r="D105" s="16">
        <v>21.960999999999999</v>
      </c>
      <c r="E105" s="16">
        <v>22.495000000000001</v>
      </c>
      <c r="F105" s="16">
        <v>22.741</v>
      </c>
      <c r="G105" s="16">
        <v>22.213000000000001</v>
      </c>
      <c r="H105" s="16">
        <v>22.363</v>
      </c>
      <c r="I105" s="16">
        <v>22.178999999999998</v>
      </c>
      <c r="J105" s="16">
        <v>22.295000000000002</v>
      </c>
      <c r="K105" s="16">
        <v>22.305</v>
      </c>
      <c r="L105" s="16">
        <v>21.515000000000001</v>
      </c>
      <c r="M105" s="16">
        <v>22.094000000000001</v>
      </c>
      <c r="N105" s="131">
        <f t="shared" si="65"/>
        <v>22.186833333333336</v>
      </c>
    </row>
    <row r="106" spans="1:40" ht="15" x14ac:dyDescent="0.25">
      <c r="A106" s="9">
        <v>2022</v>
      </c>
      <c r="B106" s="16">
        <v>21.571999999999999</v>
      </c>
      <c r="C106" s="16">
        <v>21.577999999999999</v>
      </c>
      <c r="D106" s="16">
        <v>21.873999999999999</v>
      </c>
      <c r="E106" s="16">
        <v>22.283000000000001</v>
      </c>
      <c r="F106" s="16">
        <v>22.379000000000001</v>
      </c>
      <c r="G106" s="16">
        <v>21.888999999999999</v>
      </c>
      <c r="H106" s="16">
        <v>22.239000000000001</v>
      </c>
      <c r="I106" s="16">
        <v>22.056999999999999</v>
      </c>
      <c r="J106" s="16">
        <v>22.167000000000002</v>
      </c>
      <c r="K106" s="16">
        <v>22.417000000000002</v>
      </c>
      <c r="L106" s="16">
        <v>22.079000000000001</v>
      </c>
      <c r="M106" s="16">
        <v>22.202999999999999</v>
      </c>
      <c r="N106" s="131">
        <f t="shared" si="65"/>
        <v>22.06141666666667</v>
      </c>
    </row>
    <row r="107" spans="1:40" ht="15" x14ac:dyDescent="0.25">
      <c r="A107" s="9">
        <v>2023</v>
      </c>
      <c r="B107" s="16">
        <v>22.065000000000001</v>
      </c>
      <c r="C107" s="16">
        <v>21.890999999999998</v>
      </c>
      <c r="D107" s="16">
        <v>22.058</v>
      </c>
      <c r="E107" s="16">
        <v>22.503</v>
      </c>
      <c r="F107" s="16">
        <v>23.43</v>
      </c>
      <c r="G107" s="16">
        <v>23.363</v>
      </c>
      <c r="H107" s="16">
        <v>23.135000000000002</v>
      </c>
      <c r="I107" s="16">
        <v>23.088000000000001</v>
      </c>
      <c r="J107" s="16">
        <v>23.228999999999999</v>
      </c>
      <c r="K107" s="16">
        <v>23.02</v>
      </c>
      <c r="L107" s="16">
        <v>23.109000000000002</v>
      </c>
      <c r="M107" s="16">
        <v>23.491</v>
      </c>
      <c r="N107" s="131">
        <f t="shared" si="65"/>
        <v>22.865166666666667</v>
      </c>
    </row>
    <row r="108" spans="1:40" ht="15" x14ac:dyDescent="0.25">
      <c r="A108" s="9">
        <v>2024</v>
      </c>
      <c r="B108" s="16">
        <v>23.212</v>
      </c>
      <c r="C108" s="16">
        <v>22.66</v>
      </c>
      <c r="D108" s="16">
        <v>23.265000000000001</v>
      </c>
      <c r="E108" s="16"/>
      <c r="F108" s="16"/>
      <c r="G108" s="16"/>
      <c r="H108" s="16"/>
      <c r="I108" s="16"/>
      <c r="J108" s="16"/>
      <c r="K108" s="16"/>
      <c r="L108" s="16"/>
      <c r="M108" s="16"/>
      <c r="N108" s="131"/>
    </row>
    <row r="109" spans="1:40" ht="15" x14ac:dyDescent="0.25">
      <c r="A109" s="7"/>
      <c r="N109" s="130"/>
    </row>
    <row r="110" spans="1:40" x14ac:dyDescent="0.2">
      <c r="A110" s="9" t="s">
        <v>18</v>
      </c>
      <c r="B110" s="98">
        <f t="shared" ref="B110:N110" si="66">AVERAGE(B99:B108)</f>
        <v>22.203222222222223</v>
      </c>
      <c r="C110" s="98">
        <f t="shared" si="66"/>
        <v>22.107111111111109</v>
      </c>
      <c r="D110" s="98">
        <f t="shared" si="66"/>
        <v>22.2257</v>
      </c>
      <c r="E110" s="98">
        <f t="shared" si="66"/>
        <v>22.727222222222224</v>
      </c>
      <c r="F110" s="98">
        <f t="shared" si="66"/>
        <v>22.980222222222221</v>
      </c>
      <c r="G110" s="98">
        <f t="shared" si="66"/>
        <v>22.753888888888888</v>
      </c>
      <c r="H110" s="98">
        <f t="shared" si="66"/>
        <v>22.697666666666667</v>
      </c>
      <c r="I110" s="98">
        <f t="shared" si="66"/>
        <v>22.664111111111108</v>
      </c>
      <c r="J110" s="98">
        <f t="shared" si="66"/>
        <v>22.572666666666667</v>
      </c>
      <c r="K110" s="98">
        <f t="shared" si="66"/>
        <v>22.409666666666666</v>
      </c>
      <c r="L110" s="98">
        <f t="shared" si="66"/>
        <v>22.237333333333332</v>
      </c>
      <c r="M110" s="98">
        <f t="shared" si="66"/>
        <v>22.569222222222223</v>
      </c>
      <c r="N110" s="106">
        <f t="shared" si="66"/>
        <v>22.496879629629632</v>
      </c>
    </row>
    <row r="111" spans="1:40" x14ac:dyDescent="0.2">
      <c r="A111" s="9" t="s">
        <v>19</v>
      </c>
      <c r="B111" s="98">
        <f t="shared" ref="B111:N111" si="67">STDEV(B99:B108)</f>
        <v>0.52559080513688983</v>
      </c>
      <c r="C111" s="98">
        <f t="shared" si="67"/>
        <v>0.42863196463995906</v>
      </c>
      <c r="D111" s="98">
        <f t="shared" si="67"/>
        <v>0.45624385536197204</v>
      </c>
      <c r="E111" s="98">
        <f t="shared" si="67"/>
        <v>0.4310399569001046</v>
      </c>
      <c r="F111" s="98">
        <f t="shared" si="67"/>
        <v>0.47837427234796392</v>
      </c>
      <c r="G111" s="98">
        <f t="shared" si="67"/>
        <v>0.63130825363772258</v>
      </c>
      <c r="H111" s="98">
        <f t="shared" si="67"/>
        <v>0.43333445512675323</v>
      </c>
      <c r="I111" s="98">
        <f t="shared" si="67"/>
        <v>0.39916332636041546</v>
      </c>
      <c r="J111" s="98">
        <f t="shared" si="67"/>
        <v>0.49205690727800933</v>
      </c>
      <c r="K111" s="98">
        <f t="shared" si="67"/>
        <v>0.33152865637829892</v>
      </c>
      <c r="L111" s="98">
        <f t="shared" si="67"/>
        <v>0.64199571649661413</v>
      </c>
      <c r="M111" s="98">
        <f t="shared" si="67"/>
        <v>0.57509429178565519</v>
      </c>
      <c r="N111" s="106">
        <f t="shared" si="67"/>
        <v>0.35784294232729558</v>
      </c>
    </row>
    <row r="112" spans="1:40" x14ac:dyDescent="0.2">
      <c r="A112" s="9" t="s">
        <v>20</v>
      </c>
      <c r="B112" s="98">
        <f t="shared" ref="B112:N112" si="68">B111/B110*100</f>
        <v>2.3671825642084023</v>
      </c>
      <c r="C112" s="98">
        <f t="shared" si="68"/>
        <v>1.938887276974544</v>
      </c>
      <c r="D112" s="98">
        <f t="shared" si="68"/>
        <v>2.0527760896708407</v>
      </c>
      <c r="E112" s="98">
        <f t="shared" si="68"/>
        <v>1.8965800249827378</v>
      </c>
      <c r="F112" s="98">
        <f t="shared" si="68"/>
        <v>2.0816781827521615</v>
      </c>
      <c r="G112" s="98">
        <f t="shared" si="68"/>
        <v>2.7745070599602037</v>
      </c>
      <c r="H112" s="98">
        <f t="shared" si="68"/>
        <v>1.909158599827089</v>
      </c>
      <c r="I112" s="98">
        <f t="shared" si="68"/>
        <v>1.7612132432792618</v>
      </c>
      <c r="J112" s="98">
        <f t="shared" si="68"/>
        <v>2.1798793848519269</v>
      </c>
      <c r="K112" s="98">
        <f t="shared" si="68"/>
        <v>1.4794002129064792</v>
      </c>
      <c r="L112" s="98">
        <f t="shared" si="68"/>
        <v>2.8870175522992003</v>
      </c>
      <c r="M112" s="98">
        <f t="shared" si="68"/>
        <v>2.5481351821659275</v>
      </c>
      <c r="N112" s="106">
        <f t="shared" si="68"/>
        <v>1.5906336710625266</v>
      </c>
    </row>
    <row r="113" spans="1:15" x14ac:dyDescent="0.2">
      <c r="A113" s="9" t="s">
        <v>21</v>
      </c>
      <c r="B113" s="98">
        <f t="shared" ref="B113:N113" si="69">MIN(B99:B108)</f>
        <v>21.571999999999999</v>
      </c>
      <c r="C113" s="98">
        <f t="shared" si="69"/>
        <v>21.577999999999999</v>
      </c>
      <c r="D113" s="98">
        <f t="shared" si="69"/>
        <v>21.82</v>
      </c>
      <c r="E113" s="98">
        <f t="shared" si="69"/>
        <v>22.283000000000001</v>
      </c>
      <c r="F113" s="98">
        <f t="shared" si="69"/>
        <v>22.379000000000001</v>
      </c>
      <c r="G113" s="98">
        <f t="shared" si="69"/>
        <v>21.888999999999999</v>
      </c>
      <c r="H113" s="98">
        <f t="shared" si="69"/>
        <v>21.98</v>
      </c>
      <c r="I113" s="98">
        <f t="shared" si="69"/>
        <v>22.056999999999999</v>
      </c>
      <c r="J113" s="98">
        <f t="shared" si="69"/>
        <v>21.66</v>
      </c>
      <c r="K113" s="98">
        <f t="shared" si="69"/>
        <v>21.74</v>
      </c>
      <c r="L113" s="98">
        <f t="shared" si="69"/>
        <v>21.2</v>
      </c>
      <c r="M113" s="98">
        <f t="shared" si="69"/>
        <v>21.82</v>
      </c>
      <c r="N113" s="106">
        <f t="shared" si="69"/>
        <v>22.011666666666667</v>
      </c>
    </row>
    <row r="114" spans="1:15" x14ac:dyDescent="0.2">
      <c r="A114" s="9" t="s">
        <v>22</v>
      </c>
      <c r="B114" s="98">
        <f t="shared" ref="B114:N114" si="70">MAX(B99:B108)</f>
        <v>23.212</v>
      </c>
      <c r="C114" s="98">
        <f t="shared" si="70"/>
        <v>22.876999999999999</v>
      </c>
      <c r="D114" s="98">
        <f t="shared" si="70"/>
        <v>23.265000000000001</v>
      </c>
      <c r="E114" s="98">
        <f t="shared" si="70"/>
        <v>23.553000000000001</v>
      </c>
      <c r="F114" s="98">
        <f t="shared" si="70"/>
        <v>23.664999999999999</v>
      </c>
      <c r="G114" s="98">
        <f t="shared" si="70"/>
        <v>23.773</v>
      </c>
      <c r="H114" s="98">
        <f t="shared" si="70"/>
        <v>23.18</v>
      </c>
      <c r="I114" s="98">
        <f t="shared" si="70"/>
        <v>23.13</v>
      </c>
      <c r="J114" s="98">
        <f t="shared" si="70"/>
        <v>23.228999999999999</v>
      </c>
      <c r="K114" s="98">
        <f t="shared" si="70"/>
        <v>23.02</v>
      </c>
      <c r="L114" s="98">
        <f t="shared" si="70"/>
        <v>23.109000000000002</v>
      </c>
      <c r="M114" s="98">
        <f t="shared" si="70"/>
        <v>23.491</v>
      </c>
      <c r="N114" s="106">
        <f t="shared" si="70"/>
        <v>22.923333333333332</v>
      </c>
    </row>
    <row r="115" spans="1:15" x14ac:dyDescent="0.2">
      <c r="A115" s="9" t="s">
        <v>23</v>
      </c>
      <c r="B115" s="98">
        <f t="shared" ref="B115:N115" si="71">QUARTILE(B99:B108,1)</f>
        <v>21.84</v>
      </c>
      <c r="C115" s="98">
        <f t="shared" si="71"/>
        <v>21.890999999999998</v>
      </c>
      <c r="D115" s="98">
        <f t="shared" si="71"/>
        <v>21.937750000000001</v>
      </c>
      <c r="E115" s="98">
        <f t="shared" si="71"/>
        <v>22.495000000000001</v>
      </c>
      <c r="F115" s="98">
        <f t="shared" si="71"/>
        <v>22.72</v>
      </c>
      <c r="G115" s="98">
        <f t="shared" si="71"/>
        <v>22.213000000000001</v>
      </c>
      <c r="H115" s="98">
        <f t="shared" si="71"/>
        <v>22.363</v>
      </c>
      <c r="I115" s="98">
        <f t="shared" si="71"/>
        <v>22.34</v>
      </c>
      <c r="J115" s="98">
        <f t="shared" si="71"/>
        <v>22.295000000000002</v>
      </c>
      <c r="K115" s="98">
        <f t="shared" si="71"/>
        <v>22.366</v>
      </c>
      <c r="L115" s="98">
        <f t="shared" si="71"/>
        <v>21.981999999999999</v>
      </c>
      <c r="M115" s="98">
        <f t="shared" si="71"/>
        <v>22.19</v>
      </c>
      <c r="N115" s="106">
        <f t="shared" si="71"/>
        <v>22.186833333333336</v>
      </c>
    </row>
    <row r="116" spans="1:15" x14ac:dyDescent="0.2">
      <c r="A116" s="9" t="s">
        <v>24</v>
      </c>
      <c r="B116" s="98">
        <f t="shared" ref="B116:N116" si="72">QUARTILE(B99:B108,2)</f>
        <v>22.065000000000001</v>
      </c>
      <c r="C116" s="98">
        <f t="shared" si="72"/>
        <v>22.03</v>
      </c>
      <c r="D116" s="98">
        <f t="shared" si="72"/>
        <v>22.029</v>
      </c>
      <c r="E116" s="98">
        <f t="shared" si="72"/>
        <v>22.51</v>
      </c>
      <c r="F116" s="98">
        <f t="shared" si="72"/>
        <v>22.741</v>
      </c>
      <c r="G116" s="98">
        <f t="shared" si="72"/>
        <v>22.77</v>
      </c>
      <c r="H116" s="98">
        <f t="shared" si="72"/>
        <v>22.74</v>
      </c>
      <c r="I116" s="98">
        <f t="shared" si="72"/>
        <v>22.7</v>
      </c>
      <c r="J116" s="98">
        <f t="shared" si="72"/>
        <v>22.64</v>
      </c>
      <c r="K116" s="98">
        <f t="shared" si="72"/>
        <v>22.38</v>
      </c>
      <c r="L116" s="98">
        <f t="shared" si="72"/>
        <v>22.11</v>
      </c>
      <c r="M116" s="98">
        <f t="shared" si="72"/>
        <v>22.285</v>
      </c>
      <c r="N116" s="106">
        <f t="shared" si="72"/>
        <v>22.453499999999995</v>
      </c>
    </row>
    <row r="117" spans="1:15" x14ac:dyDescent="0.2">
      <c r="A117" s="9" t="s">
        <v>25</v>
      </c>
      <c r="B117" s="98">
        <f t="shared" ref="B117:N117" si="73">QUARTILE(B99:B108,3)</f>
        <v>22.271000000000001</v>
      </c>
      <c r="C117" s="98">
        <f t="shared" si="73"/>
        <v>22.257999999999999</v>
      </c>
      <c r="D117" s="98">
        <f t="shared" si="73"/>
        <v>22.32525</v>
      </c>
      <c r="E117" s="98">
        <f t="shared" si="73"/>
        <v>22.83</v>
      </c>
      <c r="F117" s="98">
        <f t="shared" si="73"/>
        <v>23.43</v>
      </c>
      <c r="G117" s="98">
        <f t="shared" si="73"/>
        <v>23.157</v>
      </c>
      <c r="H117" s="98">
        <f t="shared" si="73"/>
        <v>23.07</v>
      </c>
      <c r="I117" s="98">
        <f t="shared" si="73"/>
        <v>23.053000000000001</v>
      </c>
      <c r="J117" s="98">
        <f t="shared" si="73"/>
        <v>22.948</v>
      </c>
      <c r="K117" s="98">
        <f t="shared" si="73"/>
        <v>22.469000000000001</v>
      </c>
      <c r="L117" s="98">
        <f t="shared" si="73"/>
        <v>22.821000000000002</v>
      </c>
      <c r="M117" s="98">
        <f t="shared" si="73"/>
        <v>23.07</v>
      </c>
      <c r="N117" s="106">
        <f t="shared" si="73"/>
        <v>22.865166666666667</v>
      </c>
    </row>
    <row r="121" spans="1:15" x14ac:dyDescent="0.2">
      <c r="B121" s="98">
        <v>22.077125000000002</v>
      </c>
      <c r="C121" s="98">
        <v>22.037999999999997</v>
      </c>
      <c r="D121" s="98">
        <v>22.11022222222222</v>
      </c>
      <c r="E121" s="98">
        <v>22.727222222222224</v>
      </c>
      <c r="F121" s="98">
        <v>22.980222222222221</v>
      </c>
      <c r="G121" s="98">
        <v>22.753888888888888</v>
      </c>
      <c r="H121" s="98">
        <v>22.697666666666667</v>
      </c>
      <c r="I121" s="98">
        <v>22.664111111111108</v>
      </c>
      <c r="J121" s="98">
        <v>22.572666666666667</v>
      </c>
      <c r="K121" s="98">
        <v>22.409666666666666</v>
      </c>
      <c r="L121" s="98">
        <v>22.237333333333332</v>
      </c>
      <c r="M121" s="98">
        <v>22.569222222222223</v>
      </c>
      <c r="N121" s="16"/>
      <c r="O121" s="16"/>
    </row>
    <row r="122" spans="1:15" x14ac:dyDescent="0.2">
      <c r="B122" s="98">
        <v>0.39007854062629826</v>
      </c>
      <c r="C122" s="98">
        <v>0.40105325617143933</v>
      </c>
      <c r="D122" s="98">
        <v>0.29010031789786916</v>
      </c>
      <c r="E122" s="98">
        <v>0.4310399569001046</v>
      </c>
      <c r="F122" s="98">
        <v>0.47837427234796392</v>
      </c>
      <c r="G122" s="98">
        <v>0.63130825363772258</v>
      </c>
      <c r="H122" s="98">
        <v>0.43333445512675323</v>
      </c>
      <c r="I122" s="98">
        <v>0.39916332636041546</v>
      </c>
      <c r="J122" s="98">
        <v>0.49205690727800933</v>
      </c>
      <c r="K122" s="98">
        <v>0.33152865637829892</v>
      </c>
      <c r="L122" s="98">
        <v>0.64199571649661413</v>
      </c>
      <c r="M122" s="98">
        <v>0.57509429178565519</v>
      </c>
      <c r="N122" s="14"/>
    </row>
    <row r="123" spans="1:15" ht="15.75" x14ac:dyDescent="0.25">
      <c r="A123" s="9"/>
      <c r="B123" s="98">
        <v>21.571999999999999</v>
      </c>
      <c r="C123" s="98">
        <v>21.577999999999999</v>
      </c>
      <c r="D123" s="98">
        <v>21.82</v>
      </c>
      <c r="E123" s="98">
        <v>22.283000000000001</v>
      </c>
      <c r="F123" s="98">
        <v>22.379000000000001</v>
      </c>
      <c r="G123" s="98">
        <v>21.888999999999999</v>
      </c>
      <c r="H123" s="98">
        <v>21.98</v>
      </c>
      <c r="I123" s="98">
        <v>22.056999999999999</v>
      </c>
      <c r="J123" s="98">
        <v>21.66</v>
      </c>
      <c r="K123" s="98">
        <v>21.74</v>
      </c>
      <c r="L123" s="98">
        <v>21.2</v>
      </c>
      <c r="M123" s="98">
        <v>21.82</v>
      </c>
      <c r="N123" s="106"/>
      <c r="O123" s="69"/>
    </row>
    <row r="124" spans="1:15" x14ac:dyDescent="0.2">
      <c r="A124" s="9"/>
      <c r="B124" s="16">
        <v>22.867999999999999</v>
      </c>
      <c r="C124" s="16">
        <v>22.876999999999999</v>
      </c>
      <c r="D124" s="16">
        <v>22.728000000000002</v>
      </c>
      <c r="E124" s="16">
        <v>23.553000000000001</v>
      </c>
      <c r="F124" s="16">
        <v>23.664999999999999</v>
      </c>
      <c r="G124" s="16">
        <v>23.773</v>
      </c>
      <c r="H124" s="16">
        <v>23.18</v>
      </c>
      <c r="I124" s="16">
        <v>23.13</v>
      </c>
      <c r="J124" s="16">
        <v>23.228999999999999</v>
      </c>
      <c r="K124" s="16">
        <v>23.02</v>
      </c>
      <c r="L124" s="16">
        <v>23.109000000000002</v>
      </c>
      <c r="M124" s="16">
        <v>23.491</v>
      </c>
      <c r="N124" s="106"/>
    </row>
    <row r="125" spans="1:15" x14ac:dyDescent="0.2">
      <c r="A125" s="9"/>
      <c r="N125" s="106"/>
    </row>
    <row r="126" spans="1:15" x14ac:dyDescent="0.2">
      <c r="A126" s="9"/>
      <c r="B126" s="98"/>
      <c r="C126" s="98"/>
      <c r="D126" s="98"/>
      <c r="E126" s="98"/>
      <c r="F126" s="98"/>
      <c r="G126" s="98"/>
      <c r="H126" s="98"/>
      <c r="I126" s="98"/>
      <c r="J126" s="98"/>
      <c r="K126" s="98"/>
      <c r="L126" s="98"/>
      <c r="M126" s="98"/>
      <c r="N126" s="106"/>
    </row>
  </sheetData>
  <pageMargins left="0.7" right="0.7" top="0.75" bottom="0.75" header="0.3" footer="0.3"/>
  <pageSetup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39"/>
  <sheetViews>
    <sheetView zoomScale="75" zoomScaleNormal="75" workbookViewId="0">
      <selection activeCell="S12" sqref="S12"/>
    </sheetView>
  </sheetViews>
  <sheetFormatPr defaultRowHeight="12.75" x14ac:dyDescent="0.2"/>
  <cols>
    <col min="17" max="17" width="9.85546875" bestFit="1" customWidth="1"/>
    <col min="29" max="29" width="10.85546875" style="14" bestFit="1" customWidth="1"/>
    <col min="30" max="30" width="10" bestFit="1" customWidth="1"/>
  </cols>
  <sheetData>
    <row r="1" spans="1:30" ht="15.75" x14ac:dyDescent="0.25">
      <c r="A1" s="12" t="s">
        <v>180</v>
      </c>
      <c r="B1" s="14"/>
      <c r="C1" s="14"/>
      <c r="D1" s="14"/>
      <c r="E1" s="14"/>
      <c r="F1" s="157" t="s">
        <v>243</v>
      </c>
      <c r="G1" s="157"/>
      <c r="H1" s="157"/>
      <c r="I1" s="157"/>
      <c r="J1" s="157"/>
      <c r="K1" s="157"/>
      <c r="L1" s="157"/>
      <c r="M1" s="157"/>
      <c r="Q1" s="157" t="s">
        <v>244</v>
      </c>
      <c r="R1" s="157"/>
      <c r="S1" s="157"/>
      <c r="T1" s="157"/>
      <c r="U1" s="157"/>
      <c r="V1" s="157"/>
      <c r="W1" s="157"/>
      <c r="X1" s="157"/>
      <c r="Y1" s="157"/>
      <c r="Z1" s="157"/>
      <c r="AA1" s="157"/>
      <c r="AB1" s="157"/>
    </row>
    <row r="2" spans="1:30" ht="15.75" x14ac:dyDescent="0.25">
      <c r="A2" s="4" t="s">
        <v>15</v>
      </c>
      <c r="B2" s="69" t="s">
        <v>2</v>
      </c>
      <c r="C2" s="69" t="s">
        <v>3</v>
      </c>
      <c r="D2" s="69" t="s">
        <v>4</v>
      </c>
      <c r="E2" s="69" t="s">
        <v>5</v>
      </c>
      <c r="F2" s="69" t="s">
        <v>6</v>
      </c>
      <c r="G2" s="69" t="s">
        <v>16</v>
      </c>
      <c r="H2" s="69" t="s">
        <v>17</v>
      </c>
      <c r="I2" s="69" t="s">
        <v>7</v>
      </c>
      <c r="J2" s="69" t="s">
        <v>8</v>
      </c>
      <c r="K2" s="69" t="s">
        <v>9</v>
      </c>
      <c r="L2" s="69" t="s">
        <v>10</v>
      </c>
      <c r="M2" s="69" t="s">
        <v>11</v>
      </c>
      <c r="N2" s="6" t="s">
        <v>1</v>
      </c>
      <c r="P2" s="4" t="s">
        <v>15</v>
      </c>
      <c r="Q2" s="69" t="s">
        <v>2</v>
      </c>
      <c r="R2" s="69" t="s">
        <v>3</v>
      </c>
      <c r="S2" s="69" t="s">
        <v>4</v>
      </c>
      <c r="T2" s="69" t="s">
        <v>5</v>
      </c>
      <c r="U2" s="69" t="s">
        <v>6</v>
      </c>
      <c r="V2" s="69" t="s">
        <v>16</v>
      </c>
      <c r="W2" s="69" t="s">
        <v>17</v>
      </c>
      <c r="X2" s="69" t="s">
        <v>7</v>
      </c>
      <c r="Y2" s="69" t="s">
        <v>8</v>
      </c>
      <c r="Z2" s="69" t="s">
        <v>9</v>
      </c>
      <c r="AA2" s="69" t="s">
        <v>10</v>
      </c>
      <c r="AB2" s="69" t="s">
        <v>11</v>
      </c>
      <c r="AC2" s="154" t="s">
        <v>401</v>
      </c>
      <c r="AD2" s="154" t="s">
        <v>223</v>
      </c>
    </row>
    <row r="3" spans="1:30" ht="15" x14ac:dyDescent="0.25">
      <c r="A3" s="9">
        <v>2015</v>
      </c>
      <c r="B3" s="1"/>
      <c r="C3" s="1"/>
      <c r="D3" s="1">
        <v>151.49</v>
      </c>
      <c r="E3" s="1">
        <v>132.44</v>
      </c>
      <c r="F3" s="1">
        <v>102.22</v>
      </c>
      <c r="G3" s="1">
        <v>112.57</v>
      </c>
      <c r="H3" s="1">
        <v>94.51</v>
      </c>
      <c r="I3" s="1">
        <v>92.71</v>
      </c>
      <c r="J3" s="1">
        <v>82.06</v>
      </c>
      <c r="K3" s="1">
        <v>86.08</v>
      </c>
      <c r="L3" s="1">
        <v>80.98</v>
      </c>
      <c r="M3" s="1">
        <v>100.06</v>
      </c>
      <c r="N3" s="18">
        <f t="shared" ref="N3:N11" si="0">AVERAGE(B3:M3)</f>
        <v>103.51200000000001</v>
      </c>
      <c r="P3" s="9">
        <v>2015</v>
      </c>
      <c r="Q3" s="38"/>
      <c r="R3" s="38"/>
      <c r="S3" s="38">
        <f>D3/31</f>
        <v>4.886774193548387</v>
      </c>
      <c r="T3" s="38">
        <f>E3/30</f>
        <v>4.4146666666666663</v>
      </c>
      <c r="U3" s="38">
        <f t="shared" ref="U3:U8" si="1">F3/31</f>
        <v>3.2974193548387096</v>
      </c>
      <c r="V3" s="38">
        <f t="shared" ref="V3:V10" si="2">G3/30</f>
        <v>3.7523333333333331</v>
      </c>
      <c r="W3" s="38">
        <f t="shared" ref="W3:W10" si="3">H3/31</f>
        <v>3.0487096774193549</v>
      </c>
      <c r="X3" s="38">
        <f t="shared" ref="X3:X9" si="4">I3/31</f>
        <v>2.9906451612903222</v>
      </c>
      <c r="Y3" s="38">
        <f t="shared" ref="Y3:Y9" si="5">J3/30</f>
        <v>2.7353333333333336</v>
      </c>
      <c r="Z3" s="38">
        <f t="shared" ref="Z3:Z9" si="6">K3/31</f>
        <v>2.7767741935483872</v>
      </c>
      <c r="AA3" s="38">
        <f t="shared" ref="AA3:AA7" si="7">L3/30</f>
        <v>2.6993333333333336</v>
      </c>
      <c r="AB3" s="38">
        <f t="shared" ref="AB3:AB8" si="8">M3/31</f>
        <v>3.2277419354838712</v>
      </c>
      <c r="AC3" s="155">
        <f t="shared" ref="AC3:AC8" si="9">AVERAGE(Q3:AB3)</f>
        <v>3.3829731182795699</v>
      </c>
      <c r="AD3" s="131">
        <f>AC3*365</f>
        <v>1234.785188172043</v>
      </c>
    </row>
    <row r="4" spans="1:30" ht="15" x14ac:dyDescent="0.25">
      <c r="A4" s="9">
        <v>2016</v>
      </c>
      <c r="B4" s="1">
        <v>130.82</v>
      </c>
      <c r="C4" s="1">
        <v>127.05</v>
      </c>
      <c r="D4" s="1">
        <v>140.81</v>
      </c>
      <c r="E4" s="1">
        <v>132.63999999999999</v>
      </c>
      <c r="F4" s="1">
        <v>96.38</v>
      </c>
      <c r="G4" s="1">
        <v>87.19</v>
      </c>
      <c r="H4" s="1">
        <v>70.180000000000007</v>
      </c>
      <c r="I4" s="1">
        <v>81.819999999999993</v>
      </c>
      <c r="J4" s="1">
        <v>76.09</v>
      </c>
      <c r="K4" s="1">
        <v>77.959999999999994</v>
      </c>
      <c r="L4" s="1">
        <v>60.58</v>
      </c>
      <c r="M4" s="1">
        <v>88.47</v>
      </c>
      <c r="N4" s="18">
        <f t="shared" si="0"/>
        <v>97.499166666666667</v>
      </c>
      <c r="P4" s="9">
        <v>2016</v>
      </c>
      <c r="Q4" s="38">
        <f t="shared" ref="Q4:Q12" si="10">B4/31</f>
        <v>4.22</v>
      </c>
      <c r="R4" s="38">
        <f>C4/29</f>
        <v>4.3810344827586203</v>
      </c>
      <c r="S4" s="38">
        <f t="shared" ref="S4:S7" si="11">D4/31</f>
        <v>4.5422580645161288</v>
      </c>
      <c r="T4" s="38">
        <f t="shared" ref="T4:T7" si="12">E4/30</f>
        <v>4.4213333333333331</v>
      </c>
      <c r="U4" s="38">
        <f t="shared" si="1"/>
        <v>3.109032258064516</v>
      </c>
      <c r="V4" s="38">
        <f t="shared" si="2"/>
        <v>2.9063333333333334</v>
      </c>
      <c r="W4" s="38">
        <f t="shared" si="3"/>
        <v>2.2638709677419357</v>
      </c>
      <c r="X4" s="38">
        <f t="shared" si="4"/>
        <v>2.6393548387096772</v>
      </c>
      <c r="Y4" s="38">
        <f t="shared" si="5"/>
        <v>2.5363333333333333</v>
      </c>
      <c r="Z4" s="38">
        <f t="shared" si="6"/>
        <v>2.5148387096774192</v>
      </c>
      <c r="AA4" s="38">
        <f t="shared" si="7"/>
        <v>2.0193333333333334</v>
      </c>
      <c r="AB4" s="38">
        <f t="shared" si="8"/>
        <v>2.8538709677419356</v>
      </c>
      <c r="AC4" s="155">
        <f t="shared" si="9"/>
        <v>3.2006328018786312</v>
      </c>
      <c r="AD4" s="131">
        <f t="shared" ref="AD4:AD9" si="13">AC4*365</f>
        <v>1168.2309726857004</v>
      </c>
    </row>
    <row r="5" spans="1:30" ht="15" x14ac:dyDescent="0.25">
      <c r="A5" s="9">
        <v>2017</v>
      </c>
      <c r="B5" s="1">
        <v>128.91999999999999</v>
      </c>
      <c r="C5" s="1">
        <v>126.8</v>
      </c>
      <c r="D5" s="1">
        <v>145.69</v>
      </c>
      <c r="E5" s="1">
        <v>126.67</v>
      </c>
      <c r="F5" s="1">
        <v>89.28</v>
      </c>
      <c r="G5" s="1">
        <v>80.72</v>
      </c>
      <c r="H5" s="1">
        <v>67.56</v>
      </c>
      <c r="I5" s="1">
        <v>90.49</v>
      </c>
      <c r="J5" s="1">
        <v>91.54</v>
      </c>
      <c r="K5" s="1">
        <v>86.32</v>
      </c>
      <c r="L5" s="1">
        <v>69.069999999999993</v>
      </c>
      <c r="M5" s="1">
        <v>88.17</v>
      </c>
      <c r="N5" s="18">
        <f t="shared" si="0"/>
        <v>99.269166666666649</v>
      </c>
      <c r="P5" s="9">
        <v>2017</v>
      </c>
      <c r="Q5" s="38">
        <f t="shared" si="10"/>
        <v>4.1587096774193544</v>
      </c>
      <c r="R5" s="38">
        <f t="shared" ref="R5:R7" si="14">C5/28</f>
        <v>4.5285714285714285</v>
      </c>
      <c r="S5" s="38">
        <f t="shared" si="11"/>
        <v>4.6996774193548383</v>
      </c>
      <c r="T5" s="38">
        <f t="shared" si="12"/>
        <v>4.2223333333333333</v>
      </c>
      <c r="U5" s="38">
        <f t="shared" si="1"/>
        <v>2.88</v>
      </c>
      <c r="V5" s="38">
        <f t="shared" si="2"/>
        <v>2.6906666666666665</v>
      </c>
      <c r="W5" s="38">
        <f t="shared" si="3"/>
        <v>2.1793548387096773</v>
      </c>
      <c r="X5" s="38">
        <f t="shared" si="4"/>
        <v>2.919032258064516</v>
      </c>
      <c r="Y5" s="38">
        <f t="shared" si="5"/>
        <v>3.0513333333333335</v>
      </c>
      <c r="Z5" s="38">
        <f t="shared" si="6"/>
        <v>2.7845161290322578</v>
      </c>
      <c r="AA5" s="38">
        <f t="shared" si="7"/>
        <v>2.3023333333333329</v>
      </c>
      <c r="AB5" s="38">
        <f t="shared" si="8"/>
        <v>2.8441935483870968</v>
      </c>
      <c r="AC5" s="155">
        <f t="shared" si="9"/>
        <v>3.2717268305171525</v>
      </c>
      <c r="AD5" s="131">
        <f t="shared" si="13"/>
        <v>1194.1802931387606</v>
      </c>
    </row>
    <row r="6" spans="1:30" ht="15" x14ac:dyDescent="0.25">
      <c r="A6" s="9">
        <v>2018</v>
      </c>
      <c r="B6" s="1">
        <v>89.15</v>
      </c>
      <c r="C6" s="1">
        <v>125.4</v>
      </c>
      <c r="D6" s="1">
        <v>129.74</v>
      </c>
      <c r="E6" s="1">
        <v>119.08</v>
      </c>
      <c r="F6" s="1">
        <v>95.26</v>
      </c>
      <c r="G6" s="1">
        <v>60</v>
      </c>
      <c r="H6" s="1">
        <v>84.24</v>
      </c>
      <c r="I6" s="1">
        <v>85.71</v>
      </c>
      <c r="J6" s="1">
        <v>76.989999999999995</v>
      </c>
      <c r="K6" s="1">
        <v>88.59</v>
      </c>
      <c r="L6" s="1">
        <v>69.19</v>
      </c>
      <c r="M6" s="1">
        <v>114.92</v>
      </c>
      <c r="N6" s="18">
        <f t="shared" si="0"/>
        <v>94.855833333333351</v>
      </c>
      <c r="P6" s="9">
        <v>2018</v>
      </c>
      <c r="Q6" s="38">
        <f t="shared" si="10"/>
        <v>2.8758064516129034</v>
      </c>
      <c r="R6" s="38">
        <f t="shared" si="14"/>
        <v>4.4785714285714286</v>
      </c>
      <c r="S6" s="38">
        <f t="shared" si="11"/>
        <v>4.185161290322581</v>
      </c>
      <c r="T6" s="38">
        <f t="shared" si="12"/>
        <v>3.9693333333333332</v>
      </c>
      <c r="U6" s="38">
        <f t="shared" si="1"/>
        <v>3.0729032258064519</v>
      </c>
      <c r="V6" s="38">
        <f t="shared" si="2"/>
        <v>2</v>
      </c>
      <c r="W6" s="38">
        <f t="shared" si="3"/>
        <v>2.7174193548387096</v>
      </c>
      <c r="X6" s="38">
        <f t="shared" si="4"/>
        <v>2.7648387096774192</v>
      </c>
      <c r="Y6" s="38">
        <f t="shared" si="5"/>
        <v>2.5663333333333331</v>
      </c>
      <c r="Z6" s="38">
        <f t="shared" si="6"/>
        <v>2.8577419354838711</v>
      </c>
      <c r="AA6" s="38">
        <f t="shared" si="7"/>
        <v>2.3063333333333333</v>
      </c>
      <c r="AB6" s="38">
        <f t="shared" si="8"/>
        <v>3.7070967741935483</v>
      </c>
      <c r="AC6" s="155">
        <f t="shared" si="9"/>
        <v>3.1251282642089095</v>
      </c>
      <c r="AD6" s="131">
        <f t="shared" si="13"/>
        <v>1140.6718164362519</v>
      </c>
    </row>
    <row r="7" spans="1:30" ht="15" x14ac:dyDescent="0.25">
      <c r="A7" s="9">
        <v>2019</v>
      </c>
      <c r="B7" s="1">
        <v>121.04</v>
      </c>
      <c r="C7" s="1">
        <v>115.67</v>
      </c>
      <c r="D7" s="1">
        <v>146.80000000000001</v>
      </c>
      <c r="E7" s="1">
        <v>142.85</v>
      </c>
      <c r="F7" s="1">
        <v>102.82</v>
      </c>
      <c r="G7" s="1">
        <v>89.15</v>
      </c>
      <c r="H7" s="1">
        <v>86.95</v>
      </c>
      <c r="I7" s="1">
        <v>86.03</v>
      </c>
      <c r="J7" s="1">
        <v>79.95</v>
      </c>
      <c r="K7" s="1">
        <v>83.41</v>
      </c>
      <c r="L7" s="1">
        <v>77.36</v>
      </c>
      <c r="M7" s="1">
        <v>81.47</v>
      </c>
      <c r="N7" s="18">
        <f t="shared" si="0"/>
        <v>101.125</v>
      </c>
      <c r="P7" s="9">
        <v>2019</v>
      </c>
      <c r="Q7" s="38">
        <f t="shared" si="10"/>
        <v>3.9045161290322583</v>
      </c>
      <c r="R7" s="38">
        <f t="shared" si="14"/>
        <v>4.1310714285714285</v>
      </c>
      <c r="S7" s="38">
        <f t="shared" si="11"/>
        <v>4.7354838709677427</v>
      </c>
      <c r="T7" s="38">
        <f t="shared" si="12"/>
        <v>4.7616666666666667</v>
      </c>
      <c r="U7" s="38">
        <f t="shared" si="1"/>
        <v>3.3167741935483868</v>
      </c>
      <c r="V7" s="38">
        <f t="shared" si="2"/>
        <v>2.9716666666666667</v>
      </c>
      <c r="W7" s="38">
        <f t="shared" si="3"/>
        <v>2.8048387096774197</v>
      </c>
      <c r="X7" s="38">
        <f t="shared" si="4"/>
        <v>2.7751612903225809</v>
      </c>
      <c r="Y7" s="38">
        <f t="shared" si="5"/>
        <v>2.665</v>
      </c>
      <c r="Z7" s="38">
        <f t="shared" si="6"/>
        <v>2.6906451612903224</v>
      </c>
      <c r="AA7" s="38">
        <f t="shared" si="7"/>
        <v>2.5786666666666664</v>
      </c>
      <c r="AB7" s="38">
        <f t="shared" si="8"/>
        <v>2.6280645161290321</v>
      </c>
      <c r="AC7" s="155">
        <f t="shared" si="9"/>
        <v>3.3302962749615967</v>
      </c>
      <c r="AD7" s="131">
        <f t="shared" si="13"/>
        <v>1215.5581403609829</v>
      </c>
    </row>
    <row r="8" spans="1:30" ht="15" x14ac:dyDescent="0.25">
      <c r="A8" s="9">
        <v>2020</v>
      </c>
      <c r="B8" s="1">
        <v>112.13</v>
      </c>
      <c r="C8" s="1">
        <v>120.12</v>
      </c>
      <c r="D8" s="1">
        <v>160.74</v>
      </c>
      <c r="E8" s="1">
        <v>120.96</v>
      </c>
      <c r="F8" s="1">
        <v>110.79</v>
      </c>
      <c r="G8" s="1">
        <v>81.53</v>
      </c>
      <c r="H8" s="1">
        <v>86.07</v>
      </c>
      <c r="I8" s="1">
        <v>82.77</v>
      </c>
      <c r="J8" s="1">
        <v>88.15</v>
      </c>
      <c r="K8" s="1">
        <v>59.89</v>
      </c>
      <c r="L8" s="1">
        <v>82.2</v>
      </c>
      <c r="M8" s="1">
        <v>104.19</v>
      </c>
      <c r="N8" s="18">
        <f t="shared" si="0"/>
        <v>100.795</v>
      </c>
      <c r="P8" s="9">
        <v>2020</v>
      </c>
      <c r="Q8" s="38">
        <f t="shared" si="10"/>
        <v>3.617096774193548</v>
      </c>
      <c r="R8" s="38">
        <f>C8/29</f>
        <v>4.1420689655172414</v>
      </c>
      <c r="S8" s="38">
        <f t="shared" ref="S8" si="15">D8/31</f>
        <v>5.185161290322581</v>
      </c>
      <c r="T8" s="38">
        <f t="shared" ref="T8" si="16">E8/30</f>
        <v>4.032</v>
      </c>
      <c r="U8" s="38">
        <f t="shared" si="1"/>
        <v>3.5738709677419358</v>
      </c>
      <c r="V8" s="38">
        <f t="shared" si="2"/>
        <v>2.7176666666666667</v>
      </c>
      <c r="W8" s="38">
        <f t="shared" si="3"/>
        <v>2.7764516129032257</v>
      </c>
      <c r="X8" s="38">
        <f t="shared" si="4"/>
        <v>2.67</v>
      </c>
      <c r="Y8" s="38">
        <f t="shared" si="5"/>
        <v>2.9383333333333335</v>
      </c>
      <c r="Z8" s="38">
        <f t="shared" si="6"/>
        <v>1.9319354838709677</v>
      </c>
      <c r="AA8" s="38">
        <f t="shared" ref="AA8:AA11" si="17">L8/30</f>
        <v>2.74</v>
      </c>
      <c r="AB8" s="38">
        <f t="shared" si="8"/>
        <v>3.3609677419354838</v>
      </c>
      <c r="AC8" s="155">
        <f t="shared" si="9"/>
        <v>3.307129403040415</v>
      </c>
      <c r="AD8" s="131">
        <f t="shared" si="13"/>
        <v>1207.1022321097514</v>
      </c>
    </row>
    <row r="9" spans="1:30" ht="15" x14ac:dyDescent="0.25">
      <c r="A9" s="9">
        <v>2021</v>
      </c>
      <c r="B9" s="1">
        <v>131.58000000000001</v>
      </c>
      <c r="C9" s="1">
        <v>128.66999999999999</v>
      </c>
      <c r="D9" s="1">
        <v>145.94</v>
      </c>
      <c r="E9" s="1">
        <v>106.37</v>
      </c>
      <c r="F9" s="1">
        <v>91.85</v>
      </c>
      <c r="G9" s="1">
        <v>81.63</v>
      </c>
      <c r="H9" s="1">
        <v>87.67</v>
      </c>
      <c r="I9" s="1">
        <v>85.05</v>
      </c>
      <c r="J9" s="1">
        <v>87.29</v>
      </c>
      <c r="K9" s="1">
        <v>82.68</v>
      </c>
      <c r="L9" s="1">
        <v>68.88</v>
      </c>
      <c r="M9" s="1">
        <v>108</v>
      </c>
      <c r="N9" s="18">
        <f t="shared" si="0"/>
        <v>100.46749999999997</v>
      </c>
      <c r="P9" s="9">
        <v>2021</v>
      </c>
      <c r="Q9" s="38">
        <f t="shared" si="10"/>
        <v>4.2445161290322586</v>
      </c>
      <c r="R9" s="38">
        <f>C9/28</f>
        <v>4.595357142857142</v>
      </c>
      <c r="S9" s="38">
        <f t="shared" ref="S9" si="18">D9/31</f>
        <v>4.7077419354838712</v>
      </c>
      <c r="T9" s="38">
        <f t="shared" ref="T9" si="19">E9/30</f>
        <v>3.545666666666667</v>
      </c>
      <c r="U9" s="38">
        <f t="shared" ref="U9:U11" si="20">F9/31</f>
        <v>2.9629032258064516</v>
      </c>
      <c r="V9" s="38">
        <f t="shared" si="2"/>
        <v>2.7209999999999996</v>
      </c>
      <c r="W9" s="38">
        <f t="shared" si="3"/>
        <v>2.8280645161290323</v>
      </c>
      <c r="X9" s="38">
        <f t="shared" si="4"/>
        <v>2.7435483870967743</v>
      </c>
      <c r="Y9" s="38">
        <f t="shared" si="5"/>
        <v>2.9096666666666668</v>
      </c>
      <c r="Z9" s="38">
        <f t="shared" si="6"/>
        <v>2.6670967741935487</v>
      </c>
      <c r="AA9" s="38">
        <f t="shared" si="17"/>
        <v>2.2959999999999998</v>
      </c>
      <c r="AB9" s="38">
        <f t="shared" ref="AB9" si="21">M9/31</f>
        <v>3.4838709677419355</v>
      </c>
      <c r="AC9" s="155">
        <f t="shared" ref="AC9" si="22">AVERAGE(Q9:AB9)</f>
        <v>3.3087860343061952</v>
      </c>
      <c r="AD9" s="131">
        <f t="shared" si="13"/>
        <v>1207.7069025217613</v>
      </c>
    </row>
    <row r="10" spans="1:30" ht="15" x14ac:dyDescent="0.25">
      <c r="A10" s="9">
        <v>2022</v>
      </c>
      <c r="B10" s="1">
        <v>135.35</v>
      </c>
      <c r="C10" s="1">
        <v>133.69999999999999</v>
      </c>
      <c r="D10" s="1">
        <v>124.66</v>
      </c>
      <c r="E10" s="1">
        <v>105.78</v>
      </c>
      <c r="F10" s="1">
        <v>91.01</v>
      </c>
      <c r="G10" s="1">
        <v>86.9</v>
      </c>
      <c r="H10" s="1">
        <v>78.010000000000005</v>
      </c>
      <c r="I10" s="1">
        <v>80.97</v>
      </c>
      <c r="J10" s="1">
        <v>82.23</v>
      </c>
      <c r="K10" s="1">
        <v>91.71</v>
      </c>
      <c r="L10" s="1">
        <v>74.56</v>
      </c>
      <c r="M10" s="1">
        <v>130.22999999999999</v>
      </c>
      <c r="N10" s="18">
        <f t="shared" si="0"/>
        <v>101.25916666666666</v>
      </c>
      <c r="P10" s="9">
        <v>2022</v>
      </c>
      <c r="Q10" s="38">
        <f t="shared" si="10"/>
        <v>4.3661290322580646</v>
      </c>
      <c r="R10" s="38">
        <f>C10/28</f>
        <v>4.7749999999999995</v>
      </c>
      <c r="S10" s="38">
        <f t="shared" ref="S10" si="23">D10/31</f>
        <v>4.0212903225806453</v>
      </c>
      <c r="T10" s="38">
        <f t="shared" ref="T10:T11" si="24">E10/30</f>
        <v>3.5260000000000002</v>
      </c>
      <c r="U10" s="38">
        <f t="shared" si="20"/>
        <v>2.9358064516129034</v>
      </c>
      <c r="V10" s="38">
        <f t="shared" si="2"/>
        <v>2.8966666666666669</v>
      </c>
      <c r="W10" s="38">
        <f t="shared" si="3"/>
        <v>2.5164516129032259</v>
      </c>
      <c r="X10" s="38">
        <f t="shared" ref="X10" si="25">I10/31</f>
        <v>2.6119354838709676</v>
      </c>
      <c r="Y10" s="38">
        <f t="shared" ref="Y10:Y11" si="26">J10/30</f>
        <v>2.7410000000000001</v>
      </c>
      <c r="Z10" s="38">
        <f t="shared" ref="Z10:Z11" si="27">K10/31</f>
        <v>2.9583870967741932</v>
      </c>
      <c r="AA10" s="38">
        <f t="shared" si="17"/>
        <v>2.4853333333333336</v>
      </c>
      <c r="AB10" s="38">
        <f t="shared" ref="AB10" si="28">M10/31</f>
        <v>4.2009677419354832</v>
      </c>
      <c r="AC10" s="155">
        <f t="shared" ref="AC10" si="29">AVERAGE(Q10:AB10)</f>
        <v>3.3362473118279579</v>
      </c>
      <c r="AD10" s="131">
        <f t="shared" ref="AD10" si="30">AC10*365</f>
        <v>1217.7302688172047</v>
      </c>
    </row>
    <row r="11" spans="1:30" ht="15" x14ac:dyDescent="0.25">
      <c r="A11" s="9">
        <v>2023</v>
      </c>
      <c r="B11" s="1">
        <v>127.62</v>
      </c>
      <c r="C11" s="1">
        <v>134.30000000000001</v>
      </c>
      <c r="D11" s="1">
        <v>138.57</v>
      </c>
      <c r="E11" s="1">
        <v>166.31</v>
      </c>
      <c r="F11" s="1">
        <v>119.38</v>
      </c>
      <c r="G11" s="3">
        <v>100.03846153846155</v>
      </c>
      <c r="H11" s="3">
        <v>82.673076923076934</v>
      </c>
      <c r="I11" s="3">
        <v>91.05</v>
      </c>
      <c r="J11" s="1">
        <v>89.88</v>
      </c>
      <c r="K11" s="1">
        <v>100.18</v>
      </c>
      <c r="L11" s="1">
        <v>80.319999999999993</v>
      </c>
      <c r="M11" s="1">
        <v>121.17</v>
      </c>
      <c r="N11" s="18">
        <f t="shared" si="0"/>
        <v>112.62429487179486</v>
      </c>
      <c r="P11" s="9">
        <v>2023</v>
      </c>
      <c r="Q11" s="38">
        <f t="shared" si="10"/>
        <v>4.1167741935483875</v>
      </c>
      <c r="R11" s="38">
        <f>C11/28</f>
        <v>4.7964285714285717</v>
      </c>
      <c r="S11" s="38">
        <f>137.8/31</f>
        <v>4.4451612903225808</v>
      </c>
      <c r="T11" s="38">
        <f t="shared" si="24"/>
        <v>5.5436666666666667</v>
      </c>
      <c r="U11" s="38">
        <f t="shared" si="20"/>
        <v>3.8509677419354835</v>
      </c>
      <c r="V11" s="38">
        <v>3.2360808709175739</v>
      </c>
      <c r="W11" s="38">
        <v>2.5187096774193547</v>
      </c>
      <c r="X11" s="38">
        <v>2.5187096774193547</v>
      </c>
      <c r="Y11" s="38">
        <f t="shared" si="26"/>
        <v>2.996</v>
      </c>
      <c r="Z11" s="38">
        <f t="shared" si="27"/>
        <v>3.2316129032258067</v>
      </c>
      <c r="AA11" s="38">
        <f t="shared" si="17"/>
        <v>2.6773333333333329</v>
      </c>
      <c r="AB11" s="38">
        <f t="shared" ref="AB11" si="31">M11/31</f>
        <v>3.9087096774193548</v>
      </c>
      <c r="AC11" s="155">
        <f t="shared" ref="AC11" si="32">AVERAGE(Q11:AB11)</f>
        <v>3.6533462169697057</v>
      </c>
      <c r="AD11" s="131">
        <f t="shared" ref="AD11" si="33">AC11*365</f>
        <v>1333.4713691939426</v>
      </c>
    </row>
    <row r="12" spans="1:30" ht="15" x14ac:dyDescent="0.25">
      <c r="A12" s="9">
        <v>2024</v>
      </c>
      <c r="B12" s="3">
        <v>127.77</v>
      </c>
      <c r="C12" s="3">
        <v>128.94999999999999</v>
      </c>
      <c r="D12" s="3">
        <v>140.02000000000001</v>
      </c>
      <c r="E12" s="16"/>
      <c r="F12" s="16"/>
      <c r="G12" s="16"/>
      <c r="H12" s="16"/>
      <c r="I12" s="16"/>
      <c r="J12" s="16"/>
      <c r="K12" s="16"/>
      <c r="L12" s="16"/>
      <c r="M12" s="16"/>
      <c r="N12" s="18"/>
      <c r="P12" s="9">
        <v>2024</v>
      </c>
      <c r="Q12" s="38">
        <f t="shared" si="10"/>
        <v>4.121612903225806</v>
      </c>
      <c r="R12" s="38">
        <f>C12/29</f>
        <v>4.4465517241379304</v>
      </c>
      <c r="S12" s="38">
        <f>137.8/31</f>
        <v>4.4451612903225808</v>
      </c>
      <c r="T12" s="38"/>
      <c r="U12" s="38"/>
      <c r="V12" s="38"/>
      <c r="W12" s="38"/>
      <c r="X12" s="38"/>
      <c r="Y12" s="38"/>
      <c r="Z12" s="38"/>
      <c r="AA12" s="38"/>
      <c r="AB12" s="38"/>
      <c r="AC12" s="155"/>
    </row>
    <row r="13" spans="1:30" ht="15" x14ac:dyDescent="0.25">
      <c r="A13" s="9">
        <v>2025</v>
      </c>
      <c r="B13" s="16"/>
      <c r="C13" s="16"/>
      <c r="D13" s="16"/>
      <c r="E13" s="16"/>
      <c r="F13" s="16"/>
      <c r="G13" s="16"/>
      <c r="H13" s="16"/>
      <c r="I13" s="16"/>
      <c r="J13" s="16"/>
      <c r="K13" s="16"/>
      <c r="L13" s="16"/>
      <c r="M13" s="16"/>
      <c r="N13" s="18"/>
      <c r="P13" s="9">
        <v>2025</v>
      </c>
      <c r="Q13" s="38"/>
      <c r="R13" s="38"/>
      <c r="S13" s="38"/>
      <c r="T13" s="38"/>
      <c r="U13" s="38"/>
      <c r="V13" s="38"/>
      <c r="W13" s="38"/>
      <c r="X13" s="38"/>
      <c r="Y13" s="38"/>
      <c r="Z13" s="38"/>
      <c r="AA13" s="38"/>
      <c r="AB13" s="38"/>
      <c r="AC13" s="155"/>
    </row>
    <row r="14" spans="1:30" ht="15" x14ac:dyDescent="0.25">
      <c r="A14" s="7"/>
      <c r="B14" s="14"/>
      <c r="C14" s="14"/>
      <c r="D14" s="14"/>
      <c r="E14" s="14"/>
      <c r="F14" s="14"/>
      <c r="G14" s="14"/>
      <c r="H14" s="14"/>
      <c r="I14" s="14"/>
      <c r="J14" s="14"/>
      <c r="K14" s="14"/>
      <c r="L14" s="14"/>
      <c r="M14" s="14"/>
      <c r="N14" s="19"/>
      <c r="P14" s="7"/>
      <c r="Q14" s="14"/>
      <c r="R14" s="14"/>
      <c r="S14" s="14"/>
      <c r="T14" s="14"/>
      <c r="U14" s="14"/>
      <c r="V14" s="14"/>
      <c r="W14" s="14"/>
      <c r="X14" s="14"/>
      <c r="Y14" s="14"/>
      <c r="Z14" s="14"/>
      <c r="AA14" s="14"/>
      <c r="AB14" s="14"/>
      <c r="AC14" s="155"/>
    </row>
    <row r="15" spans="1:30" s="27" customFormat="1" ht="15" x14ac:dyDescent="0.25">
      <c r="A15" s="103" t="s">
        <v>18</v>
      </c>
      <c r="B15" s="98">
        <f t="shared" ref="B15:N15" si="34">AVERAGE(B3:B13)</f>
        <v>122.70888888888891</v>
      </c>
      <c r="C15" s="98">
        <f t="shared" si="34"/>
        <v>126.73999999999998</v>
      </c>
      <c r="D15" s="98">
        <f t="shared" si="34"/>
        <v>142.446</v>
      </c>
      <c r="E15" s="98">
        <f t="shared" si="34"/>
        <v>128.12222222222221</v>
      </c>
      <c r="F15" s="98">
        <f t="shared" si="34"/>
        <v>99.887777777777785</v>
      </c>
      <c r="G15" s="98">
        <f t="shared" si="34"/>
        <v>86.636495726495724</v>
      </c>
      <c r="H15" s="98">
        <f t="shared" si="34"/>
        <v>81.984786324786313</v>
      </c>
      <c r="I15" s="98">
        <f t="shared" si="34"/>
        <v>86.288888888888877</v>
      </c>
      <c r="J15" s="98">
        <f t="shared" si="34"/>
        <v>83.797777777777767</v>
      </c>
      <c r="K15" s="98">
        <f t="shared" si="34"/>
        <v>84.091111111111132</v>
      </c>
      <c r="L15" s="98">
        <f t="shared" si="34"/>
        <v>73.682222222222208</v>
      </c>
      <c r="M15" s="98">
        <f t="shared" si="34"/>
        <v>104.07555555555555</v>
      </c>
      <c r="N15" s="20">
        <f t="shared" si="34"/>
        <v>101.26745868945868</v>
      </c>
      <c r="P15" s="103" t="s">
        <v>18</v>
      </c>
      <c r="Q15" s="98">
        <f t="shared" ref="Q15:AC15" si="35">AVERAGE(Q3:Q13)</f>
        <v>3.9583512544802866</v>
      </c>
      <c r="R15" s="98">
        <f t="shared" si="35"/>
        <v>4.4749616858237546</v>
      </c>
      <c r="S15" s="98">
        <f t="shared" si="35"/>
        <v>4.5853870967741939</v>
      </c>
      <c r="T15" s="98">
        <f t="shared" si="35"/>
        <v>4.2707407407407407</v>
      </c>
      <c r="U15" s="98">
        <f t="shared" si="35"/>
        <v>3.2221863799283152</v>
      </c>
      <c r="V15" s="98">
        <f t="shared" si="35"/>
        <v>2.8769349115834348</v>
      </c>
      <c r="W15" s="98">
        <f t="shared" si="35"/>
        <v>2.6282078853046595</v>
      </c>
      <c r="X15" s="98">
        <f t="shared" si="35"/>
        <v>2.7370250896057349</v>
      </c>
      <c r="Y15" s="98">
        <f t="shared" si="35"/>
        <v>2.7932592592592589</v>
      </c>
      <c r="Z15" s="98">
        <f t="shared" si="35"/>
        <v>2.7126164874551963</v>
      </c>
      <c r="AA15" s="98">
        <f t="shared" si="35"/>
        <v>2.4560740740740741</v>
      </c>
      <c r="AB15" s="98">
        <f t="shared" si="35"/>
        <v>3.3572759856630823</v>
      </c>
      <c r="AC15" s="155">
        <f t="shared" si="35"/>
        <v>3.3240295839989034</v>
      </c>
      <c r="AD15" s="131">
        <f>AVERAGE(AD3:AD14)</f>
        <v>1213.2707981596</v>
      </c>
    </row>
    <row r="16" spans="1:30" s="27" customFormat="1" ht="15" x14ac:dyDescent="0.25">
      <c r="A16" s="103" t="s">
        <v>19</v>
      </c>
      <c r="B16" s="98">
        <f t="shared" ref="B16:N16" si="36">STDEV(B3:B13)</f>
        <v>14.289389808914546</v>
      </c>
      <c r="C16" s="98">
        <f t="shared" si="36"/>
        <v>5.9421040044751807</v>
      </c>
      <c r="D16" s="98">
        <f t="shared" si="36"/>
        <v>10.325388558736611</v>
      </c>
      <c r="E16" s="98">
        <f t="shared" si="36"/>
        <v>18.780873101228444</v>
      </c>
      <c r="F16" s="98">
        <f t="shared" si="36"/>
        <v>10.015668696819221</v>
      </c>
      <c r="G16" s="98">
        <f t="shared" si="36"/>
        <v>14.380985541150604</v>
      </c>
      <c r="H16" s="98">
        <f t="shared" si="36"/>
        <v>8.6554249566468222</v>
      </c>
      <c r="I16" s="98">
        <f t="shared" si="36"/>
        <v>4.2445448650133395</v>
      </c>
      <c r="J16" s="98">
        <f t="shared" si="36"/>
        <v>5.6359532862191521</v>
      </c>
      <c r="K16" s="98">
        <f t="shared" si="36"/>
        <v>11.02158614316053</v>
      </c>
      <c r="L16" s="98">
        <f t="shared" si="36"/>
        <v>7.2486977757694149</v>
      </c>
      <c r="M16" s="98">
        <f t="shared" si="36"/>
        <v>16.328453777923368</v>
      </c>
      <c r="N16" s="21">
        <f t="shared" si="36"/>
        <v>4.9269836564293827</v>
      </c>
      <c r="P16" s="103" t="s">
        <v>19</v>
      </c>
      <c r="Q16" s="98">
        <f t="shared" ref="Q16:AC16" si="37">STDEV(Q3:Q13)</f>
        <v>0.46094805835207742</v>
      </c>
      <c r="R16" s="98">
        <f t="shared" si="37"/>
        <v>0.23702678303659283</v>
      </c>
      <c r="S16" s="98">
        <f t="shared" si="37"/>
        <v>0.33676530323754855</v>
      </c>
      <c r="T16" s="98">
        <f t="shared" si="37"/>
        <v>0.62602910337427886</v>
      </c>
      <c r="U16" s="98">
        <f t="shared" si="37"/>
        <v>0.32308608699416835</v>
      </c>
      <c r="V16" s="98">
        <f t="shared" si="37"/>
        <v>0.46889880310108434</v>
      </c>
      <c r="W16" s="98">
        <f t="shared" si="37"/>
        <v>0.28208764952833015</v>
      </c>
      <c r="X16" s="98">
        <f t="shared" si="37"/>
        <v>0.14877043557785044</v>
      </c>
      <c r="Y16" s="98">
        <f t="shared" si="37"/>
        <v>0.18786510954063843</v>
      </c>
      <c r="Z16" s="98">
        <f t="shared" si="37"/>
        <v>0.35553503687615795</v>
      </c>
      <c r="AA16" s="98">
        <f t="shared" si="37"/>
        <v>0.24162325919231381</v>
      </c>
      <c r="AB16" s="98">
        <f t="shared" si="37"/>
        <v>0.52672431541687947</v>
      </c>
      <c r="AC16" s="155">
        <f t="shared" si="37"/>
        <v>0.1458399765457524</v>
      </c>
      <c r="AD16" s="131">
        <f t="shared" ref="AD16" si="38">STDEV(AD3:AD13)</f>
        <v>53.231591439199633</v>
      </c>
    </row>
    <row r="17" spans="1:30" s="27" customFormat="1" ht="15" x14ac:dyDescent="0.25">
      <c r="A17" s="103" t="s">
        <v>20</v>
      </c>
      <c r="B17" s="98">
        <f>B16/B15*100</f>
        <v>11.64495085751561</v>
      </c>
      <c r="C17" s="98">
        <f t="shared" ref="C17:N17" si="39">C16/C15*100</f>
        <v>4.6884203917273011</v>
      </c>
      <c r="D17" s="98">
        <f t="shared" si="39"/>
        <v>7.2486335584969819</v>
      </c>
      <c r="E17" s="98">
        <f t="shared" si="39"/>
        <v>14.658560221234588</v>
      </c>
      <c r="F17" s="98">
        <f t="shared" si="39"/>
        <v>10.026921130532374</v>
      </c>
      <c r="G17" s="98">
        <f t="shared" si="39"/>
        <v>16.59922348031041</v>
      </c>
      <c r="H17" s="98">
        <f t="shared" si="39"/>
        <v>10.557355022379369</v>
      </c>
      <c r="I17" s="98">
        <f t="shared" si="39"/>
        <v>4.9189935340097941</v>
      </c>
      <c r="J17" s="98">
        <f t="shared" si="39"/>
        <v>6.7256596006221834</v>
      </c>
      <c r="K17" s="98">
        <f t="shared" si="39"/>
        <v>13.10671960154921</v>
      </c>
      <c r="L17" s="98">
        <f t="shared" si="39"/>
        <v>9.8377838739820778</v>
      </c>
      <c r="M17" s="98">
        <f t="shared" si="39"/>
        <v>15.689038305644438</v>
      </c>
      <c r="N17" s="21">
        <f t="shared" si="39"/>
        <v>4.8653177636640459</v>
      </c>
      <c r="P17" s="103" t="s">
        <v>20</v>
      </c>
      <c r="Q17" s="98">
        <f>Q16/Q15*100</f>
        <v>11.644950857515493</v>
      </c>
      <c r="R17" s="98">
        <f t="shared" ref="R17:AC17" si="40">R16/R15*100</f>
        <v>5.2967332388000266</v>
      </c>
      <c r="S17" s="98">
        <f t="shared" si="40"/>
        <v>7.3443156734676105</v>
      </c>
      <c r="T17" s="98">
        <f t="shared" si="40"/>
        <v>14.658560221234524</v>
      </c>
      <c r="U17" s="98">
        <f t="shared" si="40"/>
        <v>10.026921130532372</v>
      </c>
      <c r="V17" s="98">
        <f t="shared" si="40"/>
        <v>16.29855445158498</v>
      </c>
      <c r="W17" s="98">
        <f t="shared" si="40"/>
        <v>10.733079795764739</v>
      </c>
      <c r="X17" s="98">
        <f t="shared" si="40"/>
        <v>5.4354794240954751</v>
      </c>
      <c r="Y17" s="98">
        <f t="shared" si="40"/>
        <v>6.7256596006221834</v>
      </c>
      <c r="Z17" s="98">
        <f t="shared" si="40"/>
        <v>13.106719601549655</v>
      </c>
      <c r="AA17" s="98">
        <f t="shared" si="40"/>
        <v>9.8377838739820742</v>
      </c>
      <c r="AB17" s="98">
        <f t="shared" si="40"/>
        <v>15.689038305644337</v>
      </c>
      <c r="AC17" s="155">
        <f t="shared" si="40"/>
        <v>4.3874452034901177</v>
      </c>
      <c r="AD17" s="131">
        <f t="shared" ref="AD17" si="41">AD16/AD15*100</f>
        <v>4.3874452034901177</v>
      </c>
    </row>
    <row r="18" spans="1:30" s="27" customFormat="1" ht="15" x14ac:dyDescent="0.25">
      <c r="A18" s="103" t="s">
        <v>21</v>
      </c>
      <c r="B18" s="98">
        <f t="shared" ref="B18:N18" si="42">MIN(B3:B13)</f>
        <v>89.15</v>
      </c>
      <c r="C18" s="98">
        <f t="shared" si="42"/>
        <v>115.67</v>
      </c>
      <c r="D18" s="98">
        <f t="shared" si="42"/>
        <v>124.66</v>
      </c>
      <c r="E18" s="98">
        <f t="shared" si="42"/>
        <v>105.78</v>
      </c>
      <c r="F18" s="98">
        <f t="shared" si="42"/>
        <v>89.28</v>
      </c>
      <c r="G18" s="98">
        <f t="shared" si="42"/>
        <v>60</v>
      </c>
      <c r="H18" s="98">
        <f t="shared" si="42"/>
        <v>67.56</v>
      </c>
      <c r="I18" s="98">
        <f t="shared" si="42"/>
        <v>80.97</v>
      </c>
      <c r="J18" s="98">
        <f t="shared" si="42"/>
        <v>76.09</v>
      </c>
      <c r="K18" s="98">
        <f t="shared" si="42"/>
        <v>59.89</v>
      </c>
      <c r="L18" s="98">
        <f t="shared" si="42"/>
        <v>60.58</v>
      </c>
      <c r="M18" s="98">
        <f t="shared" si="42"/>
        <v>81.47</v>
      </c>
      <c r="N18" s="21">
        <f t="shared" si="42"/>
        <v>94.855833333333351</v>
      </c>
      <c r="P18" s="103" t="s">
        <v>21</v>
      </c>
      <c r="Q18" s="98">
        <f t="shared" ref="Q18:AC18" si="43">MIN(Q3:Q13)</f>
        <v>2.8758064516129034</v>
      </c>
      <c r="R18" s="98">
        <f t="shared" si="43"/>
        <v>4.1310714285714285</v>
      </c>
      <c r="S18" s="98">
        <f t="shared" si="43"/>
        <v>4.0212903225806453</v>
      </c>
      <c r="T18" s="98">
        <f t="shared" si="43"/>
        <v>3.5260000000000002</v>
      </c>
      <c r="U18" s="98">
        <f t="shared" si="43"/>
        <v>2.88</v>
      </c>
      <c r="V18" s="98">
        <f t="shared" si="43"/>
        <v>2</v>
      </c>
      <c r="W18" s="98">
        <f t="shared" si="43"/>
        <v>2.1793548387096773</v>
      </c>
      <c r="X18" s="98">
        <f t="shared" si="43"/>
        <v>2.5187096774193547</v>
      </c>
      <c r="Y18" s="98">
        <f t="shared" si="43"/>
        <v>2.5363333333333333</v>
      </c>
      <c r="Z18" s="98">
        <f t="shared" si="43"/>
        <v>1.9319354838709677</v>
      </c>
      <c r="AA18" s="98">
        <f t="shared" si="43"/>
        <v>2.0193333333333334</v>
      </c>
      <c r="AB18" s="98">
        <f t="shared" si="43"/>
        <v>2.6280645161290321</v>
      </c>
      <c r="AC18" s="155">
        <f t="shared" si="43"/>
        <v>3.1251282642089095</v>
      </c>
      <c r="AD18" s="131">
        <f t="shared" ref="AD18" si="44">MIN(AD3:AD13)</f>
        <v>1140.6718164362519</v>
      </c>
    </row>
    <row r="19" spans="1:30" s="27" customFormat="1" ht="15" x14ac:dyDescent="0.25">
      <c r="A19" s="103" t="s">
        <v>22</v>
      </c>
      <c r="B19" s="98">
        <f t="shared" ref="B19:N19" si="45">MAX(B3:B13)</f>
        <v>135.35</v>
      </c>
      <c r="C19" s="98">
        <f t="shared" si="45"/>
        <v>134.30000000000001</v>
      </c>
      <c r="D19" s="98">
        <f t="shared" si="45"/>
        <v>160.74</v>
      </c>
      <c r="E19" s="98">
        <f t="shared" si="45"/>
        <v>166.31</v>
      </c>
      <c r="F19" s="98">
        <f t="shared" si="45"/>
        <v>119.38</v>
      </c>
      <c r="G19" s="98">
        <f t="shared" si="45"/>
        <v>112.57</v>
      </c>
      <c r="H19" s="98">
        <f t="shared" si="45"/>
        <v>94.51</v>
      </c>
      <c r="I19" s="98">
        <f t="shared" si="45"/>
        <v>92.71</v>
      </c>
      <c r="J19" s="98">
        <f t="shared" si="45"/>
        <v>91.54</v>
      </c>
      <c r="K19" s="98">
        <f t="shared" si="45"/>
        <v>100.18</v>
      </c>
      <c r="L19" s="98">
        <f t="shared" si="45"/>
        <v>82.2</v>
      </c>
      <c r="M19" s="98">
        <f t="shared" si="45"/>
        <v>130.22999999999999</v>
      </c>
      <c r="N19" s="21">
        <f t="shared" si="45"/>
        <v>112.62429487179486</v>
      </c>
      <c r="P19" s="103" t="s">
        <v>22</v>
      </c>
      <c r="Q19" s="98">
        <f t="shared" ref="Q19:AC19" si="46">MAX(Q3:Q13)</f>
        <v>4.3661290322580646</v>
      </c>
      <c r="R19" s="98">
        <f t="shared" si="46"/>
        <v>4.7964285714285717</v>
      </c>
      <c r="S19" s="98">
        <f t="shared" si="46"/>
        <v>5.185161290322581</v>
      </c>
      <c r="T19" s="98">
        <f t="shared" si="46"/>
        <v>5.5436666666666667</v>
      </c>
      <c r="U19" s="98">
        <f t="shared" si="46"/>
        <v>3.8509677419354835</v>
      </c>
      <c r="V19" s="98">
        <f t="shared" si="46"/>
        <v>3.7523333333333331</v>
      </c>
      <c r="W19" s="98">
        <f t="shared" si="46"/>
        <v>3.0487096774193549</v>
      </c>
      <c r="X19" s="98">
        <f t="shared" si="46"/>
        <v>2.9906451612903222</v>
      </c>
      <c r="Y19" s="98">
        <f t="shared" si="46"/>
        <v>3.0513333333333335</v>
      </c>
      <c r="Z19" s="98">
        <f t="shared" si="46"/>
        <v>3.2316129032258067</v>
      </c>
      <c r="AA19" s="98">
        <f t="shared" si="46"/>
        <v>2.74</v>
      </c>
      <c r="AB19" s="98">
        <f t="shared" si="46"/>
        <v>4.2009677419354832</v>
      </c>
      <c r="AC19" s="155">
        <f t="shared" si="46"/>
        <v>3.6533462169697057</v>
      </c>
      <c r="AD19" s="131">
        <f t="shared" ref="AD19" si="47">MAX(AD3:AD13)</f>
        <v>1333.4713691939426</v>
      </c>
    </row>
    <row r="20" spans="1:30" s="27" customFormat="1" ht="15" x14ac:dyDescent="0.25">
      <c r="A20" s="103" t="s">
        <v>23</v>
      </c>
      <c r="B20" s="98">
        <f t="shared" ref="B20:N20" si="48">QUARTILE(B3:B13,1)</f>
        <v>121.04</v>
      </c>
      <c r="C20" s="98">
        <f t="shared" si="48"/>
        <v>125.4</v>
      </c>
      <c r="D20" s="98">
        <f t="shared" si="48"/>
        <v>138.9325</v>
      </c>
      <c r="E20" s="98">
        <f t="shared" si="48"/>
        <v>119.08</v>
      </c>
      <c r="F20" s="98">
        <f t="shared" si="48"/>
        <v>91.85</v>
      </c>
      <c r="G20" s="98">
        <f t="shared" si="48"/>
        <v>81.53</v>
      </c>
      <c r="H20" s="98">
        <f t="shared" si="48"/>
        <v>78.010000000000005</v>
      </c>
      <c r="I20" s="98">
        <f t="shared" si="48"/>
        <v>82.77</v>
      </c>
      <c r="J20" s="98">
        <f t="shared" si="48"/>
        <v>79.95</v>
      </c>
      <c r="K20" s="98">
        <f t="shared" si="48"/>
        <v>82.68</v>
      </c>
      <c r="L20" s="98">
        <f t="shared" si="48"/>
        <v>69.069999999999993</v>
      </c>
      <c r="M20" s="98">
        <f t="shared" si="48"/>
        <v>88.47</v>
      </c>
      <c r="N20" s="21">
        <f t="shared" si="48"/>
        <v>99.269166666666649</v>
      </c>
      <c r="P20" s="103" t="s">
        <v>23</v>
      </c>
      <c r="Q20" s="98">
        <f t="shared" ref="Q20:AC20" si="49">QUARTILE(Q3:Q13,1)</f>
        <v>3.9045161290322583</v>
      </c>
      <c r="R20" s="98">
        <f t="shared" si="49"/>
        <v>4.3810344827586203</v>
      </c>
      <c r="S20" s="98">
        <f t="shared" si="49"/>
        <v>4.4451612903225808</v>
      </c>
      <c r="T20" s="98">
        <f t="shared" si="49"/>
        <v>3.9693333333333332</v>
      </c>
      <c r="U20" s="98">
        <f t="shared" si="49"/>
        <v>2.9629032258064516</v>
      </c>
      <c r="V20" s="98">
        <f t="shared" si="49"/>
        <v>2.7176666666666667</v>
      </c>
      <c r="W20" s="98">
        <f t="shared" si="49"/>
        <v>2.5164516129032259</v>
      </c>
      <c r="X20" s="98">
        <f t="shared" si="49"/>
        <v>2.6393548387096772</v>
      </c>
      <c r="Y20" s="98">
        <f t="shared" si="49"/>
        <v>2.665</v>
      </c>
      <c r="Z20" s="98">
        <f t="shared" si="49"/>
        <v>2.6670967741935487</v>
      </c>
      <c r="AA20" s="98">
        <f t="shared" si="49"/>
        <v>2.3023333333333329</v>
      </c>
      <c r="AB20" s="98">
        <f t="shared" si="49"/>
        <v>2.8538709677419356</v>
      </c>
      <c r="AC20" s="155">
        <f t="shared" si="49"/>
        <v>3.2717268305171525</v>
      </c>
      <c r="AD20" s="131">
        <f t="shared" ref="AD20" si="50">QUARTILE(AD3:AD13,1)</f>
        <v>1194.1802931387606</v>
      </c>
    </row>
    <row r="21" spans="1:30" s="27" customFormat="1" ht="15" x14ac:dyDescent="0.25">
      <c r="A21" s="103" t="s">
        <v>24</v>
      </c>
      <c r="B21" s="98">
        <f t="shared" ref="B21:N21" si="51">QUARTILE(B3:B13,2)</f>
        <v>127.77</v>
      </c>
      <c r="C21" s="98">
        <f t="shared" si="51"/>
        <v>127.05</v>
      </c>
      <c r="D21" s="98">
        <f t="shared" si="51"/>
        <v>143.25</v>
      </c>
      <c r="E21" s="98">
        <f t="shared" si="51"/>
        <v>126.67</v>
      </c>
      <c r="F21" s="98">
        <f t="shared" si="51"/>
        <v>96.38</v>
      </c>
      <c r="G21" s="98">
        <f t="shared" si="51"/>
        <v>86.9</v>
      </c>
      <c r="H21" s="98">
        <f t="shared" si="51"/>
        <v>84.24</v>
      </c>
      <c r="I21" s="98">
        <f t="shared" si="51"/>
        <v>85.71</v>
      </c>
      <c r="J21" s="98">
        <f t="shared" si="51"/>
        <v>82.23</v>
      </c>
      <c r="K21" s="98">
        <f t="shared" si="51"/>
        <v>86.08</v>
      </c>
      <c r="L21" s="98">
        <f t="shared" si="51"/>
        <v>74.56</v>
      </c>
      <c r="M21" s="98">
        <f t="shared" si="51"/>
        <v>104.19</v>
      </c>
      <c r="N21" s="21">
        <f t="shared" si="51"/>
        <v>100.795</v>
      </c>
      <c r="P21" s="103" t="s">
        <v>24</v>
      </c>
      <c r="Q21" s="98">
        <f t="shared" ref="Q21:AC21" si="52">QUARTILE(Q3:Q13,2)</f>
        <v>4.121612903225806</v>
      </c>
      <c r="R21" s="98">
        <f t="shared" si="52"/>
        <v>4.4785714285714286</v>
      </c>
      <c r="S21" s="98">
        <f t="shared" si="52"/>
        <v>4.620967741935484</v>
      </c>
      <c r="T21" s="98">
        <f t="shared" si="52"/>
        <v>4.2223333333333333</v>
      </c>
      <c r="U21" s="98">
        <f t="shared" si="52"/>
        <v>3.109032258064516</v>
      </c>
      <c r="V21" s="98">
        <f t="shared" si="52"/>
        <v>2.8966666666666669</v>
      </c>
      <c r="W21" s="98">
        <f t="shared" si="52"/>
        <v>2.7174193548387096</v>
      </c>
      <c r="X21" s="98">
        <f t="shared" si="52"/>
        <v>2.7435483870967743</v>
      </c>
      <c r="Y21" s="98">
        <f t="shared" si="52"/>
        <v>2.7410000000000001</v>
      </c>
      <c r="Z21" s="98">
        <f t="shared" si="52"/>
        <v>2.7767741935483872</v>
      </c>
      <c r="AA21" s="98">
        <f t="shared" si="52"/>
        <v>2.4853333333333336</v>
      </c>
      <c r="AB21" s="98">
        <f t="shared" si="52"/>
        <v>3.3609677419354838</v>
      </c>
      <c r="AC21" s="155">
        <f t="shared" si="52"/>
        <v>3.3087860343061952</v>
      </c>
      <c r="AD21" s="131">
        <f t="shared" ref="AD21" si="53">QUARTILE(AD3:AD13,2)</f>
        <v>1207.7069025217613</v>
      </c>
    </row>
    <row r="22" spans="1:30" s="27" customFormat="1" ht="15" x14ac:dyDescent="0.25">
      <c r="A22" s="103" t="s">
        <v>25</v>
      </c>
      <c r="B22" s="98">
        <f t="shared" ref="B22:N22" si="54">QUARTILE(B3:B13,3)</f>
        <v>130.82</v>
      </c>
      <c r="C22" s="98">
        <f t="shared" si="54"/>
        <v>128.94999999999999</v>
      </c>
      <c r="D22" s="98">
        <f t="shared" si="54"/>
        <v>146.58500000000001</v>
      </c>
      <c r="E22" s="98">
        <f t="shared" si="54"/>
        <v>132.63999999999999</v>
      </c>
      <c r="F22" s="98">
        <f t="shared" si="54"/>
        <v>102.82</v>
      </c>
      <c r="G22" s="98">
        <f t="shared" si="54"/>
        <v>89.15</v>
      </c>
      <c r="H22" s="98">
        <f t="shared" si="54"/>
        <v>86.95</v>
      </c>
      <c r="I22" s="98">
        <f t="shared" si="54"/>
        <v>90.49</v>
      </c>
      <c r="J22" s="98">
        <f t="shared" si="54"/>
        <v>88.15</v>
      </c>
      <c r="K22" s="98">
        <f t="shared" si="54"/>
        <v>88.59</v>
      </c>
      <c r="L22" s="98">
        <f t="shared" si="54"/>
        <v>80.319999999999993</v>
      </c>
      <c r="M22" s="98">
        <f t="shared" si="54"/>
        <v>114.92</v>
      </c>
      <c r="N22" s="21">
        <f t="shared" si="54"/>
        <v>101.25916666666666</v>
      </c>
      <c r="P22" s="103" t="s">
        <v>25</v>
      </c>
      <c r="Q22" s="98">
        <f t="shared" ref="Q22:AC22" si="55">QUARTILE(Q3:Q13,3)</f>
        <v>4.22</v>
      </c>
      <c r="R22" s="98">
        <f t="shared" si="55"/>
        <v>4.595357142857142</v>
      </c>
      <c r="S22" s="98">
        <f t="shared" si="55"/>
        <v>4.7285483870967751</v>
      </c>
      <c r="T22" s="98">
        <f t="shared" si="55"/>
        <v>4.4213333333333331</v>
      </c>
      <c r="U22" s="98">
        <f t="shared" si="55"/>
        <v>3.3167741935483868</v>
      </c>
      <c r="V22" s="98">
        <f t="shared" si="55"/>
        <v>2.9716666666666667</v>
      </c>
      <c r="W22" s="98">
        <f t="shared" si="55"/>
        <v>2.8048387096774197</v>
      </c>
      <c r="X22" s="98">
        <f t="shared" si="55"/>
        <v>2.7751612903225809</v>
      </c>
      <c r="Y22" s="98">
        <f t="shared" si="55"/>
        <v>2.9383333333333335</v>
      </c>
      <c r="Z22" s="98">
        <f t="shared" si="55"/>
        <v>2.8577419354838711</v>
      </c>
      <c r="AA22" s="98">
        <f t="shared" si="55"/>
        <v>2.6773333333333329</v>
      </c>
      <c r="AB22" s="98">
        <f t="shared" si="55"/>
        <v>3.7070967741935483</v>
      </c>
      <c r="AC22" s="155">
        <f t="shared" si="55"/>
        <v>3.3362473118279579</v>
      </c>
      <c r="AD22" s="131">
        <f t="shared" ref="AD22" si="56">QUARTILE(AD3:AD13,3)</f>
        <v>1217.7302688172047</v>
      </c>
    </row>
    <row r="23" spans="1:30" x14ac:dyDescent="0.2">
      <c r="B23" s="14"/>
      <c r="C23" s="14"/>
      <c r="D23" s="14"/>
      <c r="E23" s="14"/>
      <c r="F23" s="14"/>
      <c r="G23" s="14"/>
      <c r="H23" s="14"/>
      <c r="I23" s="14"/>
      <c r="J23" s="14"/>
      <c r="K23" s="14"/>
      <c r="L23" s="14"/>
      <c r="M23" s="14"/>
    </row>
    <row r="24" spans="1:30" x14ac:dyDescent="0.2">
      <c r="B24" s="14"/>
      <c r="C24" s="14"/>
      <c r="D24" s="14"/>
      <c r="E24" s="14"/>
      <c r="F24" s="14"/>
      <c r="G24" s="14"/>
      <c r="H24" s="14"/>
      <c r="I24" s="14"/>
      <c r="J24" s="14"/>
      <c r="K24" s="14"/>
      <c r="L24" s="14"/>
      <c r="M24" s="14"/>
    </row>
    <row r="38" spans="32:32" x14ac:dyDescent="0.2">
      <c r="AF38" s="14"/>
    </row>
    <row r="39" spans="32:32" x14ac:dyDescent="0.2">
      <c r="AF39" s="14"/>
    </row>
  </sheetData>
  <mergeCells count="2">
    <mergeCell ref="F1:M1"/>
    <mergeCell ref="Q1:AB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194"/>
  <sheetViews>
    <sheetView zoomScale="75" zoomScaleNormal="75" workbookViewId="0">
      <pane ySplit="1" topLeftCell="A2" activePane="bottomLeft" state="frozen"/>
      <selection pane="bottomLeft" activeCell="P61" sqref="P61"/>
    </sheetView>
  </sheetViews>
  <sheetFormatPr defaultRowHeight="12.75" x14ac:dyDescent="0.2"/>
  <cols>
    <col min="15" max="15" width="12.42578125" customWidth="1"/>
    <col min="16" max="16" width="15.7109375" style="14" bestFit="1" customWidth="1"/>
    <col min="17" max="17" width="7" bestFit="1" customWidth="1"/>
    <col min="19" max="19" width="5.5703125" style="14" customWidth="1"/>
    <col min="20" max="20" width="6.85546875" style="14" bestFit="1" customWidth="1"/>
    <col min="21" max="21" width="9.28515625" style="16" bestFit="1" customWidth="1"/>
    <col min="22" max="22" width="8.7109375" style="22" customWidth="1"/>
    <col min="24" max="24" width="9.7109375" style="1" customWidth="1"/>
    <col min="35" max="35" width="11.5703125" style="118" bestFit="1" customWidth="1"/>
  </cols>
  <sheetData>
    <row r="1" spans="1:47" ht="15.75" x14ac:dyDescent="0.25">
      <c r="A1" s="12" t="s">
        <v>91</v>
      </c>
      <c r="AG1" s="2" t="s">
        <v>15</v>
      </c>
      <c r="AH1" s="2" t="s">
        <v>0</v>
      </c>
      <c r="AI1" s="137" t="s">
        <v>167</v>
      </c>
      <c r="AJ1" s="13" t="s">
        <v>168</v>
      </c>
    </row>
    <row r="2" spans="1:47" ht="15.75" x14ac:dyDescent="0.25">
      <c r="A2" s="4" t="s">
        <v>15</v>
      </c>
      <c r="B2" s="5" t="s">
        <v>2</v>
      </c>
      <c r="C2" s="5" t="s">
        <v>3</v>
      </c>
      <c r="D2" s="5" t="s">
        <v>4</v>
      </c>
      <c r="E2" s="5" t="s">
        <v>5</v>
      </c>
      <c r="F2" s="5" t="s">
        <v>6</v>
      </c>
      <c r="G2" s="5" t="s">
        <v>16</v>
      </c>
      <c r="H2" s="5" t="s">
        <v>17</v>
      </c>
      <c r="I2" s="5" t="s">
        <v>7</v>
      </c>
      <c r="J2" s="5" t="s">
        <v>8</v>
      </c>
      <c r="K2" s="5" t="s">
        <v>9</v>
      </c>
      <c r="L2" s="5" t="s">
        <v>10</v>
      </c>
      <c r="M2" s="5" t="s">
        <v>11</v>
      </c>
      <c r="N2" s="6" t="s">
        <v>27</v>
      </c>
      <c r="O2" s="6"/>
      <c r="P2" s="125"/>
      <c r="Q2" s="6"/>
      <c r="S2"/>
      <c r="T2"/>
      <c r="U2"/>
      <c r="V2"/>
      <c r="X2"/>
      <c r="AG2" s="14">
        <v>2015</v>
      </c>
      <c r="AH2" s="14">
        <v>2</v>
      </c>
      <c r="AI2" s="3">
        <v>15.7</v>
      </c>
      <c r="AJ2" s="1">
        <v>51.816000000000003</v>
      </c>
    </row>
    <row r="3" spans="1:47" ht="15" x14ac:dyDescent="0.25">
      <c r="A3" s="9">
        <v>2015</v>
      </c>
      <c r="C3" s="1"/>
      <c r="D3" s="1">
        <v>17.739999999999998</v>
      </c>
      <c r="E3" s="1">
        <v>59.87</v>
      </c>
      <c r="F3" s="1">
        <v>131.9</v>
      </c>
      <c r="G3" s="1">
        <v>142.22</v>
      </c>
      <c r="H3" s="1">
        <v>145.88</v>
      </c>
      <c r="I3" s="1">
        <v>120.53</v>
      </c>
      <c r="J3" s="1">
        <v>258.25</v>
      </c>
      <c r="K3" s="1">
        <v>271.95999999999998</v>
      </c>
      <c r="L3" s="1">
        <v>208.71</v>
      </c>
      <c r="M3" s="1">
        <v>96.82</v>
      </c>
      <c r="N3" s="8"/>
      <c r="O3" s="8"/>
      <c r="P3" s="127"/>
      <c r="Q3" s="8"/>
      <c r="X3" s="23"/>
      <c r="AF3" s="2"/>
      <c r="AG3" s="14">
        <v>2015</v>
      </c>
      <c r="AH3" s="14">
        <v>3</v>
      </c>
      <c r="AI3" s="3">
        <v>18.5</v>
      </c>
      <c r="AJ3" s="1">
        <v>18.478999999999999</v>
      </c>
      <c r="AK3" s="2"/>
      <c r="AL3" s="2"/>
      <c r="AM3" s="2"/>
      <c r="AN3" s="2"/>
      <c r="AO3" s="2"/>
      <c r="AP3" s="2"/>
      <c r="AQ3" s="2"/>
      <c r="AR3" s="2"/>
      <c r="AS3" s="2"/>
      <c r="AT3" s="2"/>
      <c r="AU3" s="2"/>
    </row>
    <row r="4" spans="1:47" ht="15" x14ac:dyDescent="0.25">
      <c r="A4" s="9">
        <v>2016</v>
      </c>
      <c r="B4" s="1">
        <v>6.55</v>
      </c>
      <c r="C4" s="1">
        <v>20.99</v>
      </c>
      <c r="D4" s="1">
        <v>3.78</v>
      </c>
      <c r="E4" s="1">
        <v>132.71</v>
      </c>
      <c r="F4" s="1">
        <v>336.43</v>
      </c>
      <c r="G4" s="1">
        <v>266.06</v>
      </c>
      <c r="H4" s="1">
        <v>227.13</v>
      </c>
      <c r="I4" s="1">
        <v>243.58</v>
      </c>
      <c r="J4" s="1">
        <v>292.42</v>
      </c>
      <c r="K4" s="1">
        <v>458.3</v>
      </c>
      <c r="L4" s="1">
        <v>918.09</v>
      </c>
      <c r="M4" s="1">
        <v>158.76</v>
      </c>
      <c r="N4" s="18">
        <f t="shared" ref="N4:N7" si="0">SUM(B4:M4)</f>
        <v>3064.8</v>
      </c>
      <c r="O4" s="8"/>
      <c r="P4" s="127"/>
      <c r="Q4" s="8"/>
      <c r="X4" s="23"/>
      <c r="AF4" s="2"/>
      <c r="AG4" s="14">
        <v>2015</v>
      </c>
      <c r="AH4" s="14">
        <v>4</v>
      </c>
      <c r="AI4" s="3">
        <v>62.66</v>
      </c>
      <c r="AJ4" s="1">
        <v>71.311999999999998</v>
      </c>
      <c r="AK4" s="2"/>
      <c r="AL4" s="2"/>
      <c r="AM4" s="2"/>
      <c r="AN4" s="2"/>
      <c r="AO4" s="2"/>
      <c r="AP4" s="2"/>
      <c r="AQ4" s="2"/>
      <c r="AR4" s="2"/>
      <c r="AS4" s="2"/>
      <c r="AT4" s="2"/>
      <c r="AU4" s="2"/>
    </row>
    <row r="5" spans="1:47" ht="15" x14ac:dyDescent="0.25">
      <c r="A5" s="9">
        <v>2017</v>
      </c>
      <c r="B5" s="1">
        <v>20.8</v>
      </c>
      <c r="C5" s="1">
        <v>4.05</v>
      </c>
      <c r="D5" s="1">
        <v>21.46</v>
      </c>
      <c r="E5" s="1">
        <v>109.75</v>
      </c>
      <c r="F5" s="1">
        <v>333.21</v>
      </c>
      <c r="G5" s="1">
        <v>257.14999999999998</v>
      </c>
      <c r="H5" s="1">
        <v>358.85</v>
      </c>
      <c r="I5" s="1">
        <v>236.84</v>
      </c>
      <c r="J5" s="1">
        <v>196.04</v>
      </c>
      <c r="K5" s="1">
        <v>364.41</v>
      </c>
      <c r="L5" s="1">
        <v>510.28</v>
      </c>
      <c r="M5" s="1">
        <v>319.27999999999997</v>
      </c>
      <c r="N5" s="18">
        <f t="shared" si="0"/>
        <v>2732.12</v>
      </c>
      <c r="O5" s="8"/>
      <c r="P5" s="127"/>
      <c r="Q5" s="8"/>
      <c r="X5" s="23"/>
      <c r="AG5" s="14">
        <v>2015</v>
      </c>
      <c r="AH5" s="14">
        <v>5</v>
      </c>
      <c r="AI5" s="3">
        <v>136.69999999999999</v>
      </c>
      <c r="AJ5" s="1">
        <v>206.185</v>
      </c>
    </row>
    <row r="6" spans="1:47" ht="15" x14ac:dyDescent="0.25">
      <c r="A6" s="9">
        <v>2018</v>
      </c>
      <c r="B6" s="1">
        <v>140.97</v>
      </c>
      <c r="C6" s="3">
        <v>1.02</v>
      </c>
      <c r="D6" s="1">
        <v>83.06</v>
      </c>
      <c r="E6" s="1">
        <v>178.56</v>
      </c>
      <c r="F6" s="1">
        <v>225.3</v>
      </c>
      <c r="G6" s="3"/>
      <c r="H6" s="3">
        <v>258.82</v>
      </c>
      <c r="I6" s="1">
        <v>176.02</v>
      </c>
      <c r="J6" s="1">
        <v>399.55</v>
      </c>
      <c r="K6" s="1">
        <v>491.49</v>
      </c>
      <c r="L6" s="1">
        <v>217.42</v>
      </c>
      <c r="M6" s="1">
        <v>20.57</v>
      </c>
      <c r="N6" s="18"/>
      <c r="O6" s="8"/>
      <c r="P6" s="127"/>
      <c r="Q6" s="8"/>
      <c r="X6" s="23"/>
      <c r="AG6" s="14">
        <v>2015</v>
      </c>
      <c r="AH6" s="14">
        <v>6</v>
      </c>
      <c r="AI6" s="3">
        <v>151.45499999999998</v>
      </c>
      <c r="AJ6" s="1">
        <v>134.36600000000001</v>
      </c>
    </row>
    <row r="7" spans="1:47" ht="15" x14ac:dyDescent="0.25">
      <c r="A7" s="9">
        <v>2019</v>
      </c>
      <c r="B7" s="1">
        <v>9.4</v>
      </c>
      <c r="C7" s="1">
        <v>1.52</v>
      </c>
      <c r="D7" s="1">
        <v>19.559999999999999</v>
      </c>
      <c r="E7" s="1">
        <v>74.680000000000007</v>
      </c>
      <c r="F7" s="1">
        <v>341.63</v>
      </c>
      <c r="G7" s="3">
        <v>205.49</v>
      </c>
      <c r="H7" s="3">
        <v>367.04</v>
      </c>
      <c r="I7" s="1">
        <v>202.69</v>
      </c>
      <c r="J7" s="1">
        <v>206.75</v>
      </c>
      <c r="K7" s="1">
        <v>310.89999999999998</v>
      </c>
      <c r="L7" s="1">
        <v>252.22</v>
      </c>
      <c r="M7" s="1">
        <v>160.53</v>
      </c>
      <c r="N7" s="18">
        <f t="shared" si="0"/>
        <v>2152.41</v>
      </c>
      <c r="O7" s="8"/>
      <c r="P7" s="127"/>
      <c r="Q7" s="8"/>
      <c r="X7" s="23"/>
      <c r="AG7" s="14">
        <v>2015</v>
      </c>
      <c r="AH7" s="14">
        <v>7</v>
      </c>
      <c r="AI7" s="3">
        <v>150.95499999999998</v>
      </c>
      <c r="AJ7" s="1">
        <v>97.409000000000006</v>
      </c>
    </row>
    <row r="8" spans="1:47" ht="15" x14ac:dyDescent="0.25">
      <c r="A8" s="9">
        <v>2020</v>
      </c>
      <c r="B8" s="1">
        <v>58.42</v>
      </c>
      <c r="C8" s="1">
        <v>15.24</v>
      </c>
      <c r="D8" s="1">
        <v>9.14</v>
      </c>
      <c r="E8" s="1">
        <v>152.4</v>
      </c>
      <c r="F8" s="1">
        <v>148.34</v>
      </c>
      <c r="G8" s="1">
        <v>406.91</v>
      </c>
      <c r="H8" s="1">
        <v>133.1</v>
      </c>
      <c r="I8" s="1">
        <v>248.42</v>
      </c>
      <c r="J8" s="1">
        <v>289.56</v>
      </c>
      <c r="K8" s="1">
        <v>148.59</v>
      </c>
      <c r="L8" s="1">
        <v>374.4</v>
      </c>
      <c r="M8" s="1">
        <v>187.71</v>
      </c>
      <c r="N8" s="18">
        <f t="shared" ref="N8:N10" si="1">SUM(B8:M8)</f>
        <v>2172.23</v>
      </c>
      <c r="O8" s="8"/>
      <c r="P8" s="127"/>
      <c r="Q8" s="8"/>
      <c r="X8" s="23"/>
      <c r="AG8" s="14">
        <v>2015</v>
      </c>
      <c r="AH8" s="14">
        <v>8</v>
      </c>
      <c r="AI8" s="3">
        <v>123.075</v>
      </c>
      <c r="AJ8" s="1">
        <v>198.374</v>
      </c>
    </row>
    <row r="9" spans="1:47" ht="15" x14ac:dyDescent="0.25">
      <c r="A9" s="9">
        <v>2021</v>
      </c>
      <c r="B9" s="1">
        <v>21.59</v>
      </c>
      <c r="C9">
        <v>18.8</v>
      </c>
      <c r="D9">
        <v>41.4</v>
      </c>
      <c r="E9" s="1">
        <v>161.80000000000001</v>
      </c>
      <c r="F9" s="1">
        <v>266.44</v>
      </c>
      <c r="G9" s="1">
        <v>337.82</v>
      </c>
      <c r="H9" s="1">
        <v>220.73</v>
      </c>
      <c r="I9" s="1">
        <v>423.42</v>
      </c>
      <c r="J9" s="1">
        <v>304.02999999999997</v>
      </c>
      <c r="K9" s="1">
        <v>286</v>
      </c>
      <c r="L9" s="1">
        <v>406.66</v>
      </c>
      <c r="M9" s="1">
        <v>223.52</v>
      </c>
      <c r="N9" s="18">
        <f t="shared" si="1"/>
        <v>2712.2099999999996</v>
      </c>
      <c r="O9" s="8"/>
      <c r="P9" s="127"/>
      <c r="Q9" s="8"/>
      <c r="X9" s="23"/>
      <c r="AG9" s="14">
        <v>2015</v>
      </c>
      <c r="AH9" s="14">
        <v>9</v>
      </c>
      <c r="AI9" s="3">
        <v>263.18</v>
      </c>
      <c r="AJ9" s="1">
        <v>268.47800000000001</v>
      </c>
    </row>
    <row r="10" spans="1:47" ht="15" x14ac:dyDescent="0.25">
      <c r="A10" s="9">
        <v>2022</v>
      </c>
      <c r="B10" s="1">
        <v>15.75</v>
      </c>
      <c r="C10" s="1">
        <v>33.53</v>
      </c>
      <c r="D10" s="1">
        <v>123.19</v>
      </c>
      <c r="E10" s="1">
        <v>324.61</v>
      </c>
      <c r="F10" s="1">
        <v>553.47</v>
      </c>
      <c r="G10" s="1">
        <v>331.22</v>
      </c>
      <c r="H10" s="1">
        <v>375.67</v>
      </c>
      <c r="I10" s="1">
        <v>372.87</v>
      </c>
      <c r="J10" s="1">
        <v>263.14</v>
      </c>
      <c r="K10" s="1">
        <v>236.72</v>
      </c>
      <c r="L10" s="1">
        <v>339.34</v>
      </c>
      <c r="M10" s="1">
        <v>44.45</v>
      </c>
      <c r="N10" s="18">
        <f t="shared" si="1"/>
        <v>3013.96</v>
      </c>
      <c r="O10" s="8"/>
      <c r="P10" s="127"/>
      <c r="Q10" s="8"/>
      <c r="X10" s="23"/>
      <c r="AG10" s="14">
        <v>2015</v>
      </c>
      <c r="AH10" s="14">
        <v>10</v>
      </c>
      <c r="AI10" s="3">
        <v>275.85500000000002</v>
      </c>
      <c r="AJ10" s="1">
        <v>400.43099999999998</v>
      </c>
    </row>
    <row r="11" spans="1:47" ht="15" x14ac:dyDescent="0.25">
      <c r="A11" s="9">
        <v>2023</v>
      </c>
      <c r="B11" s="1">
        <v>66.55</v>
      </c>
      <c r="C11" s="1">
        <v>1.52</v>
      </c>
      <c r="D11" s="1">
        <v>23.11</v>
      </c>
      <c r="E11" s="1">
        <v>4.0599999999999996</v>
      </c>
      <c r="F11" s="1">
        <v>234.96</v>
      </c>
      <c r="I11">
        <v>187.2</v>
      </c>
      <c r="J11" s="1">
        <v>260.35000000000002</v>
      </c>
      <c r="K11" s="1">
        <v>170.69</v>
      </c>
      <c r="L11" s="1">
        <v>345.95</v>
      </c>
      <c r="M11" s="3">
        <v>114.3</v>
      </c>
      <c r="N11" s="18"/>
      <c r="O11" s="8"/>
      <c r="P11" s="127"/>
      <c r="Q11" s="8"/>
      <c r="X11" s="23"/>
      <c r="AG11" s="14">
        <v>2015</v>
      </c>
      <c r="AH11" s="14">
        <v>11</v>
      </c>
      <c r="AI11" s="3">
        <v>170.82</v>
      </c>
      <c r="AJ11" s="1">
        <v>212.59800000000001</v>
      </c>
    </row>
    <row r="12" spans="1:47" ht="15" x14ac:dyDescent="0.25">
      <c r="A12" s="9">
        <v>2024</v>
      </c>
      <c r="B12" s="1">
        <v>11.94</v>
      </c>
      <c r="C12" s="1">
        <v>25.91</v>
      </c>
      <c r="D12" s="1">
        <v>44.96</v>
      </c>
      <c r="E12" s="1"/>
      <c r="F12" s="1"/>
      <c r="G12" s="1"/>
      <c r="H12" s="1"/>
      <c r="I12" s="1"/>
      <c r="J12" s="1"/>
      <c r="K12" s="1"/>
      <c r="L12" s="1"/>
      <c r="M12" s="1"/>
      <c r="N12" s="18"/>
      <c r="O12" s="8"/>
      <c r="P12" s="127"/>
      <c r="Q12" s="8"/>
      <c r="X12" s="23"/>
      <c r="AG12" s="14">
        <v>2015</v>
      </c>
      <c r="AH12" s="14">
        <v>12</v>
      </c>
      <c r="AI12" s="3">
        <v>96.584999999999994</v>
      </c>
      <c r="AJ12" s="1">
        <v>111.5</v>
      </c>
    </row>
    <row r="13" spans="1:47" ht="15" x14ac:dyDescent="0.25">
      <c r="A13" s="9">
        <v>2025</v>
      </c>
      <c r="B13" s="1"/>
      <c r="C13" s="1"/>
      <c r="D13" s="1"/>
      <c r="E13" s="1"/>
      <c r="F13" s="26"/>
      <c r="G13" s="1"/>
      <c r="H13" s="1"/>
      <c r="I13" s="1"/>
      <c r="J13" s="1"/>
      <c r="K13" s="1"/>
      <c r="L13" s="1"/>
      <c r="M13" s="1"/>
      <c r="N13" s="18"/>
      <c r="O13" s="8"/>
      <c r="P13" s="127"/>
      <c r="Q13" s="8"/>
      <c r="X13" s="23"/>
      <c r="AG13" s="14">
        <v>2016</v>
      </c>
      <c r="AH13" s="14">
        <v>1</v>
      </c>
      <c r="AI13" s="3">
        <v>6.665</v>
      </c>
      <c r="AJ13" s="1">
        <v>20.827999999999999</v>
      </c>
    </row>
    <row r="14" spans="1:47" ht="15" x14ac:dyDescent="0.25">
      <c r="A14" s="7"/>
      <c r="N14" s="19"/>
      <c r="O14" s="10"/>
      <c r="P14" s="128"/>
      <c r="Q14" s="10"/>
      <c r="X14" s="23"/>
      <c r="AG14" s="14">
        <v>2016</v>
      </c>
      <c r="AH14" s="14">
        <v>2</v>
      </c>
      <c r="AI14" s="3">
        <v>21.75</v>
      </c>
      <c r="AJ14" s="1">
        <v>29.21</v>
      </c>
    </row>
    <row r="15" spans="1:47" ht="15" x14ac:dyDescent="0.25">
      <c r="A15" s="9" t="s">
        <v>18</v>
      </c>
      <c r="B15" s="41">
        <f t="shared" ref="B15:N15" si="2">AVERAGE(B3:B13)</f>
        <v>39.107777777777777</v>
      </c>
      <c r="C15" s="41">
        <f t="shared" si="2"/>
        <v>13.62</v>
      </c>
      <c r="D15" s="41">
        <f t="shared" si="2"/>
        <v>38.74</v>
      </c>
      <c r="E15" s="41">
        <f t="shared" si="2"/>
        <v>133.16</v>
      </c>
      <c r="F15" s="41">
        <f t="shared" si="2"/>
        <v>285.74222222222221</v>
      </c>
      <c r="G15" s="41">
        <f t="shared" si="2"/>
        <v>278.12428571428569</v>
      </c>
      <c r="H15" s="41">
        <f t="shared" si="2"/>
        <v>260.90249999999997</v>
      </c>
      <c r="I15" s="41">
        <f t="shared" si="2"/>
        <v>245.73000000000002</v>
      </c>
      <c r="J15" s="41">
        <f t="shared" si="2"/>
        <v>274.45444444444439</v>
      </c>
      <c r="K15" s="41">
        <f t="shared" si="2"/>
        <v>304.33999999999992</v>
      </c>
      <c r="L15" s="41">
        <f t="shared" si="2"/>
        <v>397.00777777777773</v>
      </c>
      <c r="M15" s="41">
        <f t="shared" si="2"/>
        <v>147.32666666666668</v>
      </c>
      <c r="N15" s="18">
        <f t="shared" si="2"/>
        <v>2641.2883333333334</v>
      </c>
      <c r="O15" s="8"/>
      <c r="P15" s="127"/>
      <c r="Q15" s="8"/>
      <c r="X15" s="23"/>
      <c r="AG15" s="14">
        <v>2016</v>
      </c>
      <c r="AH15" s="14">
        <v>3</v>
      </c>
      <c r="AI15" s="3">
        <v>3.8949999999999996</v>
      </c>
      <c r="AJ15" s="1">
        <v>5.2709999999999999</v>
      </c>
    </row>
    <row r="16" spans="1:47" x14ac:dyDescent="0.2">
      <c r="A16" s="55" t="s">
        <v>86</v>
      </c>
      <c r="X16" s="23"/>
      <c r="AG16" s="14">
        <v>2016</v>
      </c>
      <c r="AH16" s="14">
        <v>4</v>
      </c>
      <c r="AI16" s="3">
        <v>139.06</v>
      </c>
      <c r="AJ16" s="1">
        <v>94.361000000000004</v>
      </c>
    </row>
    <row r="17" spans="1:36" x14ac:dyDescent="0.2">
      <c r="X17" s="23"/>
      <c r="AG17" s="14">
        <v>2016</v>
      </c>
      <c r="AH17" s="14">
        <v>5</v>
      </c>
      <c r="AI17" s="3">
        <v>343.89499999999998</v>
      </c>
      <c r="AJ17" s="1">
        <v>165.16399999999999</v>
      </c>
    </row>
    <row r="18" spans="1:36" x14ac:dyDescent="0.2">
      <c r="X18" s="23"/>
      <c r="AG18" s="14">
        <v>2016</v>
      </c>
      <c r="AH18" s="14">
        <v>6</v>
      </c>
      <c r="AI18" s="3">
        <v>270.64999999999998</v>
      </c>
      <c r="AJ18" s="1">
        <v>326.45400000000001</v>
      </c>
    </row>
    <row r="19" spans="1:36" ht="15.75" x14ac:dyDescent="0.25">
      <c r="A19" s="12" t="s">
        <v>90</v>
      </c>
      <c r="N19" s="17"/>
      <c r="O19" s="17"/>
      <c r="P19" s="129"/>
      <c r="Q19" s="17"/>
      <c r="X19" s="23"/>
      <c r="AG19" s="14">
        <v>2016</v>
      </c>
      <c r="AH19" s="14">
        <v>7</v>
      </c>
      <c r="AI19" s="3">
        <v>231.22</v>
      </c>
      <c r="AJ19" s="1">
        <v>486.75799999999998</v>
      </c>
    </row>
    <row r="20" spans="1:36" ht="15.75" x14ac:dyDescent="0.25">
      <c r="A20" s="4" t="s">
        <v>15</v>
      </c>
      <c r="B20" s="5" t="s">
        <v>2</v>
      </c>
      <c r="C20" s="5" t="s">
        <v>3</v>
      </c>
      <c r="D20" s="5" t="s">
        <v>4</v>
      </c>
      <c r="E20" s="5" t="s">
        <v>5</v>
      </c>
      <c r="F20" s="5" t="s">
        <v>6</v>
      </c>
      <c r="G20" s="5" t="s">
        <v>16</v>
      </c>
      <c r="H20" s="5" t="s">
        <v>17</v>
      </c>
      <c r="I20" s="5" t="s">
        <v>7</v>
      </c>
      <c r="J20" s="5" t="s">
        <v>8</v>
      </c>
      <c r="K20" s="5" t="s">
        <v>9</v>
      </c>
      <c r="L20" s="5" t="s">
        <v>10</v>
      </c>
      <c r="M20" s="5" t="s">
        <v>11</v>
      </c>
      <c r="N20" s="6" t="s">
        <v>27</v>
      </c>
      <c r="O20" s="6" t="s">
        <v>88</v>
      </c>
      <c r="P20" s="125" t="s">
        <v>89</v>
      </c>
      <c r="Q20" s="6"/>
      <c r="X20" s="23"/>
      <c r="AG20" s="14">
        <v>2016</v>
      </c>
      <c r="AH20" s="14">
        <v>8</v>
      </c>
      <c r="AI20" s="3">
        <v>241.19</v>
      </c>
      <c r="AJ20" s="1">
        <v>142.749</v>
      </c>
    </row>
    <row r="21" spans="1:36" ht="15.75" x14ac:dyDescent="0.25">
      <c r="A21" s="9">
        <v>2015</v>
      </c>
      <c r="B21" s="5"/>
      <c r="C21" s="5"/>
      <c r="D21" s="1">
        <v>19.260000000000002</v>
      </c>
      <c r="E21" s="1">
        <v>65.45</v>
      </c>
      <c r="F21" s="1">
        <v>141.5</v>
      </c>
      <c r="G21" s="1">
        <v>160.69</v>
      </c>
      <c r="H21" s="1">
        <v>156.03</v>
      </c>
      <c r="I21" s="1">
        <v>125.62</v>
      </c>
      <c r="J21" s="1">
        <v>268.11</v>
      </c>
      <c r="K21" s="1">
        <v>279.75</v>
      </c>
      <c r="L21" s="1">
        <v>132.93</v>
      </c>
      <c r="M21" s="1">
        <v>96.35</v>
      </c>
      <c r="N21" s="6"/>
      <c r="O21" s="11"/>
      <c r="P21" s="127"/>
      <c r="Q21" s="11"/>
      <c r="X21" s="23"/>
      <c r="AG21" s="14">
        <v>2016</v>
      </c>
      <c r="AH21" s="14">
        <v>9</v>
      </c>
      <c r="AI21" s="3">
        <v>289.23</v>
      </c>
      <c r="AJ21" s="1">
        <v>255.398</v>
      </c>
    </row>
    <row r="22" spans="1:36" ht="15" x14ac:dyDescent="0.25">
      <c r="A22" s="9">
        <v>2016</v>
      </c>
      <c r="B22" s="1">
        <v>6.78</v>
      </c>
      <c r="C22" s="1">
        <v>22.51</v>
      </c>
      <c r="D22" s="1">
        <v>4.01</v>
      </c>
      <c r="E22" s="1">
        <v>145.41</v>
      </c>
      <c r="F22" s="1">
        <v>351.36</v>
      </c>
      <c r="G22" s="1">
        <v>275.24</v>
      </c>
      <c r="H22" s="1">
        <v>235.31</v>
      </c>
      <c r="I22" s="1">
        <v>238.8</v>
      </c>
      <c r="J22" s="1">
        <v>286.04000000000002</v>
      </c>
      <c r="K22" s="1">
        <v>469.28</v>
      </c>
      <c r="L22" s="1">
        <v>921.35</v>
      </c>
      <c r="M22" s="1">
        <v>160.57</v>
      </c>
      <c r="N22" s="18">
        <f>SUM(B22:M22)</f>
        <v>3116.6600000000003</v>
      </c>
      <c r="O22" s="11">
        <f>100*(1-($N$33-N22)/$N$33)</f>
        <v>116.71470496082247</v>
      </c>
      <c r="P22" s="127">
        <f>SUM(B22:M22)</f>
        <v>3116.6600000000003</v>
      </c>
      <c r="Q22" s="11"/>
      <c r="X22" s="23"/>
      <c r="AG22" s="14">
        <v>2016</v>
      </c>
      <c r="AH22" s="14">
        <v>10</v>
      </c>
      <c r="AI22" s="3">
        <v>463.78999999999996</v>
      </c>
      <c r="AJ22" s="1">
        <v>442.91300000000001</v>
      </c>
    </row>
    <row r="23" spans="1:36" ht="15" x14ac:dyDescent="0.25">
      <c r="A23" s="9">
        <v>2017</v>
      </c>
      <c r="B23" s="1">
        <v>21.55</v>
      </c>
      <c r="C23" s="1">
        <v>4.54</v>
      </c>
      <c r="D23" s="1">
        <v>23.99</v>
      </c>
      <c r="E23" s="1">
        <v>113.23</v>
      </c>
      <c r="F23" s="1">
        <v>338.53</v>
      </c>
      <c r="G23" s="1">
        <v>257.86</v>
      </c>
      <c r="H23" s="1">
        <v>343.14</v>
      </c>
      <c r="I23" s="1">
        <v>229.79</v>
      </c>
      <c r="J23" s="1">
        <v>189.76</v>
      </c>
      <c r="K23" s="1">
        <v>346.33</v>
      </c>
      <c r="L23" s="1">
        <v>491.48</v>
      </c>
      <c r="M23" s="1">
        <v>305.31</v>
      </c>
      <c r="N23" s="18">
        <f t="shared" ref="N23:N26" si="3">SUM(B23:M23)</f>
        <v>2665.5099999999998</v>
      </c>
      <c r="O23" s="11">
        <f>100*(1-($N$33-N23)/$N$33)</f>
        <v>99.819747171690807</v>
      </c>
      <c r="P23" s="127">
        <f>SUM(B23:M23)</f>
        <v>2665.5099999999998</v>
      </c>
      <c r="Q23" s="11"/>
      <c r="X23" s="23"/>
      <c r="AG23" s="14">
        <v>2016</v>
      </c>
      <c r="AH23" s="14">
        <v>11</v>
      </c>
      <c r="AI23" s="3">
        <v>919.72</v>
      </c>
      <c r="AJ23" s="1">
        <v>835.91399999999999</v>
      </c>
    </row>
    <row r="24" spans="1:36" ht="15" x14ac:dyDescent="0.25">
      <c r="A24" s="9">
        <v>2018</v>
      </c>
      <c r="B24" s="1">
        <v>132.33000000000001</v>
      </c>
      <c r="C24" s="3">
        <v>1.02</v>
      </c>
      <c r="D24" s="1">
        <v>78.489999999999995</v>
      </c>
      <c r="E24" s="1">
        <v>166.37</v>
      </c>
      <c r="F24" s="1">
        <v>209.55</v>
      </c>
      <c r="G24" s="3"/>
      <c r="H24" s="3">
        <v>264.67</v>
      </c>
      <c r="I24" s="1">
        <v>176.28</v>
      </c>
      <c r="J24" s="1">
        <v>421.63</v>
      </c>
      <c r="K24" s="1">
        <v>534.91999999999996</v>
      </c>
      <c r="L24" s="1">
        <v>220.73</v>
      </c>
      <c r="M24" s="1">
        <v>19.559999999999999</v>
      </c>
      <c r="N24" s="18"/>
      <c r="O24" s="11"/>
      <c r="P24" s="127"/>
      <c r="Q24" s="11"/>
      <c r="X24" s="23"/>
      <c r="AG24" s="14">
        <v>2016</v>
      </c>
      <c r="AH24" s="14">
        <v>12</v>
      </c>
      <c r="AI24" s="3">
        <v>159.66499999999999</v>
      </c>
      <c r="AJ24" s="1">
        <v>145.41499999999999</v>
      </c>
    </row>
    <row r="25" spans="1:36" ht="15" x14ac:dyDescent="0.25">
      <c r="A25" s="9">
        <v>2019</v>
      </c>
      <c r="B25" s="1">
        <v>9.4</v>
      </c>
      <c r="C25" s="1">
        <v>1.52</v>
      </c>
      <c r="D25" s="1">
        <v>19.3</v>
      </c>
      <c r="E25" s="1">
        <v>76.709999999999994</v>
      </c>
      <c r="F25" s="1">
        <v>342.91</v>
      </c>
      <c r="G25" s="3">
        <v>214.63</v>
      </c>
      <c r="H25" s="3">
        <v>379.21</v>
      </c>
      <c r="I25" s="1">
        <v>207.78</v>
      </c>
      <c r="J25" s="94">
        <v>206.75</v>
      </c>
      <c r="K25" s="1">
        <v>486.67</v>
      </c>
      <c r="L25" s="1">
        <v>243.33</v>
      </c>
      <c r="M25" s="1">
        <v>161.29</v>
      </c>
      <c r="N25" s="18">
        <f t="shared" si="3"/>
        <v>2349.5</v>
      </c>
      <c r="O25" s="11">
        <f t="shared" ref="O25:O28" si="4">100*(1-($N$33-N25)/$N$33)</f>
        <v>87.985599746347816</v>
      </c>
      <c r="P25" s="127">
        <f t="shared" ref="P25:P28" si="5">SUM(B25:M25)</f>
        <v>2349.5</v>
      </c>
      <c r="Q25" s="11"/>
      <c r="X25" s="23"/>
      <c r="AG25" s="14">
        <v>2017</v>
      </c>
      <c r="AH25" s="14">
        <v>1</v>
      </c>
      <c r="AI25" s="3">
        <v>21.175000000000001</v>
      </c>
      <c r="AJ25" s="1">
        <v>11.114000000000001</v>
      </c>
    </row>
    <row r="26" spans="1:36" ht="15" x14ac:dyDescent="0.25">
      <c r="A26" s="9">
        <v>2020</v>
      </c>
      <c r="B26" s="1">
        <v>59.69</v>
      </c>
      <c r="C26" s="1">
        <v>14.73</v>
      </c>
      <c r="D26" s="1">
        <v>8.89</v>
      </c>
      <c r="E26" s="1">
        <v>155.69999999999999</v>
      </c>
      <c r="F26" s="1">
        <v>152.15</v>
      </c>
      <c r="G26" s="1">
        <v>415.55</v>
      </c>
      <c r="H26" s="1">
        <v>135.88999999999999</v>
      </c>
      <c r="I26" s="1">
        <v>253.24</v>
      </c>
      <c r="J26" s="1">
        <v>294.13</v>
      </c>
      <c r="K26" s="1">
        <v>150.62</v>
      </c>
      <c r="L26" s="1">
        <v>381.51</v>
      </c>
      <c r="M26" s="1">
        <v>192.53</v>
      </c>
      <c r="N26" s="18">
        <f t="shared" si="3"/>
        <v>2214.63</v>
      </c>
      <c r="O26" s="11">
        <f t="shared" si="4"/>
        <v>82.934900517665156</v>
      </c>
      <c r="P26" s="127">
        <f t="shared" si="5"/>
        <v>2214.63</v>
      </c>
      <c r="Q26" s="11"/>
      <c r="X26" s="23"/>
      <c r="AG26" s="14">
        <v>2017</v>
      </c>
      <c r="AH26" s="14">
        <v>2</v>
      </c>
      <c r="AI26" s="3">
        <v>4.2949999999999999</v>
      </c>
      <c r="AJ26" s="1">
        <v>8.6359999999999992</v>
      </c>
    </row>
    <row r="27" spans="1:36" ht="15" x14ac:dyDescent="0.25">
      <c r="A27" s="9">
        <v>2021</v>
      </c>
      <c r="B27" s="1">
        <v>21.08</v>
      </c>
      <c r="C27" s="1">
        <v>18.8</v>
      </c>
      <c r="D27" s="1">
        <v>42.67</v>
      </c>
      <c r="E27" s="1">
        <v>159.51</v>
      </c>
      <c r="F27" s="1">
        <v>253.49</v>
      </c>
      <c r="G27" s="1">
        <v>327.66000000000003</v>
      </c>
      <c r="H27" s="1">
        <v>215.9</v>
      </c>
      <c r="I27" s="1">
        <v>415.05</v>
      </c>
      <c r="J27" s="1">
        <v>300.99</v>
      </c>
      <c r="K27" s="1">
        <v>286.77</v>
      </c>
      <c r="L27" s="1">
        <v>406.91</v>
      </c>
      <c r="M27" s="1">
        <v>225.55</v>
      </c>
      <c r="N27" s="18">
        <f t="shared" ref="N27:N28" si="6">SUM(B27:M27)</f>
        <v>2674.38</v>
      </c>
      <c r="O27" s="11">
        <f t="shared" si="4"/>
        <v>100.15191668424673</v>
      </c>
      <c r="P27" s="127">
        <f t="shared" si="5"/>
        <v>2674.38</v>
      </c>
      <c r="Q27" s="11"/>
      <c r="X27" s="23"/>
      <c r="AG27" s="14">
        <v>2017</v>
      </c>
      <c r="AH27" s="14">
        <v>3</v>
      </c>
      <c r="AI27" s="3">
        <v>22.725000000000001</v>
      </c>
      <c r="AJ27" s="1">
        <v>50.609000000000002</v>
      </c>
    </row>
    <row r="28" spans="1:36" ht="15" x14ac:dyDescent="0.25">
      <c r="A28" s="9">
        <v>2022</v>
      </c>
      <c r="B28" s="1">
        <v>15.49</v>
      </c>
      <c r="C28" s="1">
        <v>33.020000000000003</v>
      </c>
      <c r="D28" s="1">
        <v>124.46</v>
      </c>
      <c r="E28" s="1">
        <v>325.12</v>
      </c>
      <c r="F28" s="1">
        <v>558.54</v>
      </c>
      <c r="G28" s="1">
        <v>334.01</v>
      </c>
      <c r="H28" s="1">
        <v>378.21</v>
      </c>
      <c r="I28" s="1">
        <v>371.86</v>
      </c>
      <c r="J28" s="1">
        <v>252.47</v>
      </c>
      <c r="K28" s="1">
        <v>233.43</v>
      </c>
      <c r="L28" s="1">
        <v>330.45</v>
      </c>
      <c r="M28" s="1">
        <v>44.2</v>
      </c>
      <c r="N28" s="18">
        <f t="shared" si="6"/>
        <v>3001.2599999999993</v>
      </c>
      <c r="O28" s="11">
        <f t="shared" si="4"/>
        <v>112.39313091922698</v>
      </c>
      <c r="P28" s="127">
        <f t="shared" si="5"/>
        <v>3001.2599999999993</v>
      </c>
      <c r="Q28" s="11"/>
      <c r="X28" s="23"/>
      <c r="AG28" s="14">
        <v>2017</v>
      </c>
      <c r="AH28" s="14">
        <v>4</v>
      </c>
      <c r="AI28" s="3">
        <v>111.49000000000001</v>
      </c>
      <c r="AJ28" s="1">
        <v>59.881</v>
      </c>
    </row>
    <row r="29" spans="1:36" ht="15" x14ac:dyDescent="0.25">
      <c r="A29" s="9">
        <v>2023</v>
      </c>
      <c r="B29" s="1">
        <v>65.790000000000006</v>
      </c>
      <c r="C29" s="1">
        <v>1.78</v>
      </c>
      <c r="D29">
        <v>22.61</v>
      </c>
      <c r="E29" s="1">
        <v>4.32</v>
      </c>
      <c r="F29" s="1">
        <v>232.92</v>
      </c>
      <c r="G29" s="1"/>
      <c r="H29" s="1"/>
      <c r="I29" s="1">
        <v>187.2</v>
      </c>
      <c r="J29" s="1">
        <v>260.35000000000002</v>
      </c>
      <c r="K29" s="1">
        <v>170.18</v>
      </c>
      <c r="L29" s="1">
        <v>337.31</v>
      </c>
      <c r="M29" s="1">
        <v>112.78</v>
      </c>
      <c r="N29" s="11"/>
      <c r="O29" s="11"/>
      <c r="P29" s="127"/>
      <c r="Q29" s="11"/>
      <c r="X29" s="23"/>
      <c r="AG29" s="14">
        <v>2017</v>
      </c>
      <c r="AH29" s="14">
        <v>5</v>
      </c>
      <c r="AI29" s="3">
        <v>335.87</v>
      </c>
      <c r="AJ29" s="1">
        <v>268.22399999999999</v>
      </c>
    </row>
    <row r="30" spans="1:36" ht="15" x14ac:dyDescent="0.25">
      <c r="A30" s="9">
        <v>2024</v>
      </c>
      <c r="B30" s="1">
        <v>12.7</v>
      </c>
      <c r="C30" s="1">
        <v>25.4</v>
      </c>
      <c r="D30" s="1">
        <v>44.45</v>
      </c>
      <c r="E30" s="1"/>
      <c r="F30" s="1"/>
      <c r="G30" s="1"/>
      <c r="H30" s="1"/>
      <c r="I30" s="1"/>
      <c r="J30" s="1"/>
      <c r="K30" s="1"/>
      <c r="L30" s="1"/>
      <c r="M30" s="1"/>
      <c r="N30" s="11"/>
      <c r="O30" s="11"/>
      <c r="P30" s="127"/>
      <c r="Q30" s="11"/>
      <c r="X30" s="23"/>
      <c r="AG30" s="14">
        <v>2017</v>
      </c>
      <c r="AH30" s="14">
        <v>6</v>
      </c>
      <c r="AI30" s="3">
        <v>257.505</v>
      </c>
      <c r="AJ30" s="1">
        <v>256.66699999999997</v>
      </c>
    </row>
    <row r="31" spans="1:36" ht="15" x14ac:dyDescent="0.25">
      <c r="A31" s="9">
        <v>2025</v>
      </c>
      <c r="B31" s="1"/>
      <c r="C31" s="1"/>
      <c r="D31" s="1"/>
      <c r="E31" s="1"/>
      <c r="F31" s="1"/>
      <c r="G31" s="1"/>
      <c r="H31" s="1"/>
      <c r="I31" s="1"/>
      <c r="J31" s="1"/>
      <c r="K31" s="1"/>
      <c r="L31" s="1"/>
      <c r="M31" s="1"/>
      <c r="N31" s="11"/>
      <c r="O31" s="11"/>
      <c r="P31" s="127"/>
      <c r="Q31" s="11"/>
      <c r="X31" s="23"/>
      <c r="AG31" s="14">
        <v>2017</v>
      </c>
      <c r="AH31" s="14">
        <v>7</v>
      </c>
      <c r="AI31" s="3">
        <v>350.995</v>
      </c>
      <c r="AJ31" s="1">
        <v>227.9</v>
      </c>
    </row>
    <row r="32" spans="1:36" ht="15" x14ac:dyDescent="0.25">
      <c r="A32" s="7"/>
      <c r="N32" s="19"/>
      <c r="O32" s="19"/>
      <c r="P32" s="130"/>
      <c r="Q32" s="19"/>
      <c r="X32" s="23"/>
      <c r="AG32" s="14">
        <v>2017</v>
      </c>
      <c r="AH32" s="14">
        <v>8</v>
      </c>
      <c r="AI32" s="3">
        <v>233.315</v>
      </c>
      <c r="AJ32" s="1">
        <v>242.827</v>
      </c>
    </row>
    <row r="33" spans="1:36" ht="15" x14ac:dyDescent="0.25">
      <c r="A33" s="9" t="s">
        <v>18</v>
      </c>
      <c r="B33" s="41">
        <f t="shared" ref="B33:N33" si="7">AVERAGE(B21:B31)</f>
        <v>38.312222222222232</v>
      </c>
      <c r="C33" s="41">
        <f t="shared" si="7"/>
        <v>13.702222222222225</v>
      </c>
      <c r="D33" s="41">
        <f t="shared" si="7"/>
        <v>38.813000000000002</v>
      </c>
      <c r="E33" s="41">
        <f t="shared" si="7"/>
        <v>134.64666666666665</v>
      </c>
      <c r="F33" s="41">
        <f t="shared" si="7"/>
        <v>286.77222222222224</v>
      </c>
      <c r="G33" s="41">
        <f t="shared" si="7"/>
        <v>283.66285714285715</v>
      </c>
      <c r="H33" s="41">
        <f t="shared" si="7"/>
        <v>263.54500000000002</v>
      </c>
      <c r="I33" s="41">
        <f t="shared" si="7"/>
        <v>245.06888888888886</v>
      </c>
      <c r="J33" s="41">
        <f t="shared" si="7"/>
        <v>275.58111111111111</v>
      </c>
      <c r="K33" s="41">
        <f t="shared" si="7"/>
        <v>328.66111111111104</v>
      </c>
      <c r="L33" s="41">
        <f t="shared" si="7"/>
        <v>385.11111111111109</v>
      </c>
      <c r="M33" s="41">
        <f t="shared" si="7"/>
        <v>146.45999999999998</v>
      </c>
      <c r="N33" s="8">
        <f t="shared" si="7"/>
        <v>2670.3233333333333</v>
      </c>
      <c r="O33" s="20"/>
      <c r="P33" s="106"/>
      <c r="Q33" s="20"/>
      <c r="X33" s="23"/>
      <c r="AG33" s="14">
        <v>2017</v>
      </c>
      <c r="AH33" s="14">
        <v>9</v>
      </c>
      <c r="AI33" s="3">
        <v>192.89999999999998</v>
      </c>
      <c r="AJ33" s="1">
        <v>178.90799999999999</v>
      </c>
    </row>
    <row r="34" spans="1:36" ht="15" x14ac:dyDescent="0.25">
      <c r="A34" s="102" t="s">
        <v>185</v>
      </c>
      <c r="U34" s="59"/>
      <c r="V34" s="40"/>
      <c r="W34" s="40"/>
      <c r="X34" s="23"/>
      <c r="Y34" s="40"/>
      <c r="Z34" s="40"/>
      <c r="AG34" s="14">
        <v>2017</v>
      </c>
      <c r="AH34" s="14">
        <v>10</v>
      </c>
      <c r="AI34" s="3">
        <v>355.37</v>
      </c>
      <c r="AJ34" s="1">
        <v>164.69</v>
      </c>
    </row>
    <row r="35" spans="1:36" ht="15" x14ac:dyDescent="0.25">
      <c r="U35" s="59"/>
      <c r="V35" s="40"/>
      <c r="W35" s="40"/>
      <c r="X35" s="23"/>
      <c r="Y35" s="40"/>
      <c r="Z35" s="40"/>
      <c r="AG35" s="14">
        <v>2017</v>
      </c>
      <c r="AH35" s="14">
        <v>11</v>
      </c>
      <c r="AI35" s="3">
        <v>500.88</v>
      </c>
      <c r="AJ35" s="1">
        <v>437.89600000000002</v>
      </c>
    </row>
    <row r="36" spans="1:36" ht="15.75" x14ac:dyDescent="0.25">
      <c r="A36" s="12" t="s">
        <v>156</v>
      </c>
      <c r="N36" s="17"/>
      <c r="O36" s="17"/>
      <c r="P36" s="129"/>
      <c r="Q36" s="17"/>
      <c r="U36" s="59"/>
      <c r="V36" s="40"/>
      <c r="W36" s="40"/>
      <c r="X36" s="23"/>
      <c r="Y36" s="40"/>
      <c r="Z36" s="40"/>
      <c r="AG36" s="14">
        <v>2017</v>
      </c>
      <c r="AH36" s="14">
        <v>12</v>
      </c>
      <c r="AI36" s="3">
        <v>312.29499999999996</v>
      </c>
      <c r="AJ36" s="1">
        <v>280.762</v>
      </c>
    </row>
    <row r="37" spans="1:36" ht="15.75" x14ac:dyDescent="0.25">
      <c r="A37" s="4" t="s">
        <v>15</v>
      </c>
      <c r="B37" s="5" t="s">
        <v>2</v>
      </c>
      <c r="C37" s="5" t="s">
        <v>3</v>
      </c>
      <c r="D37" s="5" t="s">
        <v>4</v>
      </c>
      <c r="E37" s="5" t="s">
        <v>5</v>
      </c>
      <c r="F37" s="5" t="s">
        <v>6</v>
      </c>
      <c r="G37" s="5" t="s">
        <v>16</v>
      </c>
      <c r="H37" s="5" t="s">
        <v>17</v>
      </c>
      <c r="I37" s="5" t="s">
        <v>7</v>
      </c>
      <c r="J37" s="5" t="s">
        <v>8</v>
      </c>
      <c r="K37" s="5" t="s">
        <v>9</v>
      </c>
      <c r="L37" s="5" t="s">
        <v>10</v>
      </c>
      <c r="M37" s="5" t="s">
        <v>11</v>
      </c>
      <c r="N37" s="6" t="s">
        <v>27</v>
      </c>
      <c r="O37" s="6" t="s">
        <v>88</v>
      </c>
      <c r="P37" s="125" t="s">
        <v>89</v>
      </c>
      <c r="Q37" s="95" t="s">
        <v>172</v>
      </c>
      <c r="U37" s="59"/>
      <c r="V37" s="40"/>
      <c r="W37" s="40"/>
      <c r="X37" s="23"/>
      <c r="Y37" s="40"/>
      <c r="Z37" s="40"/>
      <c r="AG37" s="14">
        <v>2018</v>
      </c>
      <c r="AH37" s="14">
        <v>1</v>
      </c>
      <c r="AI37" s="3">
        <v>136.65</v>
      </c>
      <c r="AJ37" s="1">
        <v>295.75700000000001</v>
      </c>
    </row>
    <row r="38" spans="1:36" ht="15" x14ac:dyDescent="0.25">
      <c r="A38" s="9">
        <v>2009</v>
      </c>
      <c r="B38" s="94">
        <v>42.146557540000003</v>
      </c>
      <c r="C38" s="94">
        <v>38.563492850000003</v>
      </c>
      <c r="D38" s="94">
        <v>37.619851099999998</v>
      </c>
      <c r="E38" s="94">
        <v>48.44037557</v>
      </c>
      <c r="F38" s="94">
        <v>138.7693304</v>
      </c>
      <c r="G38" s="94">
        <v>377.90608151999999</v>
      </c>
      <c r="H38" s="94">
        <v>285.86063987</v>
      </c>
      <c r="I38" s="55">
        <v>349</v>
      </c>
      <c r="J38" s="55">
        <v>100</v>
      </c>
      <c r="K38" s="55">
        <v>305</v>
      </c>
      <c r="L38" s="55">
        <v>449</v>
      </c>
      <c r="M38" s="55">
        <v>117</v>
      </c>
      <c r="N38" s="90">
        <f t="shared" ref="N38" si="8">SUM(B38:M38)</f>
        <v>2289.3063288499998</v>
      </c>
      <c r="O38" s="90">
        <f t="shared" ref="O38" si="9">100*(1-($N$33-N38)/$N$33)</f>
        <v>85.731428111077676</v>
      </c>
      <c r="P38" s="131">
        <f>SUM(B38:C38)</f>
        <v>80.710050390000006</v>
      </c>
      <c r="Q38" s="96">
        <f t="shared" ref="Q38" si="10">RANK(P38,P$37:P$54,0)</f>
        <v>3</v>
      </c>
      <c r="U38" s="59"/>
      <c r="V38" s="40"/>
      <c r="W38" s="40"/>
      <c r="X38" s="23"/>
      <c r="Y38" s="40"/>
      <c r="Z38" s="40"/>
      <c r="AG38" s="14">
        <v>2018</v>
      </c>
      <c r="AH38" s="14">
        <v>2</v>
      </c>
      <c r="AI38" s="3">
        <v>1.02</v>
      </c>
      <c r="AJ38" s="1">
        <v>6.6680000000000001</v>
      </c>
    </row>
    <row r="39" spans="1:36" ht="15" x14ac:dyDescent="0.25">
      <c r="A39" s="9">
        <v>2010</v>
      </c>
      <c r="B39" s="55">
        <v>0</v>
      </c>
      <c r="C39" s="55">
        <v>42</v>
      </c>
      <c r="D39" s="55">
        <v>8</v>
      </c>
      <c r="E39" s="55">
        <v>122</v>
      </c>
      <c r="F39" s="55">
        <v>121</v>
      </c>
      <c r="G39" s="55">
        <v>298</v>
      </c>
      <c r="H39" s="55">
        <v>400</v>
      </c>
      <c r="I39" s="55">
        <v>351</v>
      </c>
      <c r="J39" s="55">
        <v>146</v>
      </c>
      <c r="K39" s="55">
        <v>372</v>
      </c>
      <c r="L39" s="55">
        <v>586</v>
      </c>
      <c r="M39" s="55">
        <v>1083.164</v>
      </c>
      <c r="N39" s="90">
        <f t="shared" ref="N39:N40" si="11">SUM(B39:M39)</f>
        <v>3529.1639999999998</v>
      </c>
      <c r="O39" s="90">
        <f t="shared" ref="O39:O40" si="12">100*(1-($N$33-N39)/$N$33)</f>
        <v>132.16242227845066</v>
      </c>
      <c r="P39" s="131">
        <f t="shared" ref="P39:P53" si="13">SUM(B39:C39)</f>
        <v>42</v>
      </c>
      <c r="Q39" s="96">
        <f t="shared" ref="Q39:Q53" si="14">RANK(P39,P$37:P$54,0)</f>
        <v>8</v>
      </c>
      <c r="U39" s="59"/>
      <c r="V39" s="40"/>
      <c r="W39" s="40"/>
      <c r="X39" s="23"/>
      <c r="Y39" s="40"/>
      <c r="Z39" s="40"/>
      <c r="AG39" s="14">
        <v>2018</v>
      </c>
      <c r="AH39" s="14">
        <v>3</v>
      </c>
      <c r="AI39" s="3">
        <v>80.775000000000006</v>
      </c>
      <c r="AJ39" s="1">
        <v>124.84099999999999</v>
      </c>
    </row>
    <row r="40" spans="1:36" ht="15" x14ac:dyDescent="0.25">
      <c r="A40" s="9">
        <v>2011</v>
      </c>
      <c r="B40" s="55">
        <v>122</v>
      </c>
      <c r="C40" s="55">
        <v>100</v>
      </c>
      <c r="D40" s="55">
        <v>36</v>
      </c>
      <c r="E40" s="55">
        <v>126</v>
      </c>
      <c r="F40" s="55">
        <v>242</v>
      </c>
      <c r="G40" s="55">
        <v>168</v>
      </c>
      <c r="H40" s="55">
        <v>496</v>
      </c>
      <c r="I40" s="55">
        <v>187</v>
      </c>
      <c r="J40" s="55">
        <v>259</v>
      </c>
      <c r="K40" s="55">
        <v>388</v>
      </c>
      <c r="L40" s="55">
        <v>828</v>
      </c>
      <c r="M40" s="55">
        <v>446</v>
      </c>
      <c r="N40" s="90">
        <f t="shared" si="11"/>
        <v>3398</v>
      </c>
      <c r="O40" s="90">
        <f t="shared" si="12"/>
        <v>127.25050774125978</v>
      </c>
      <c r="P40" s="131">
        <f t="shared" si="13"/>
        <v>222</v>
      </c>
      <c r="Q40" s="96">
        <f t="shared" si="14"/>
        <v>1</v>
      </c>
      <c r="U40" s="59"/>
      <c r="V40" s="40"/>
      <c r="W40" s="40"/>
      <c r="X40" s="23"/>
      <c r="Y40" s="40"/>
      <c r="Z40" s="40"/>
      <c r="AG40" s="14">
        <v>2018</v>
      </c>
      <c r="AH40" s="14">
        <v>4</v>
      </c>
      <c r="AI40" s="3">
        <v>172.465</v>
      </c>
      <c r="AJ40" s="1">
        <v>34.924999999999997</v>
      </c>
    </row>
    <row r="41" spans="1:36" ht="15" x14ac:dyDescent="0.25">
      <c r="A41" s="9">
        <v>2012</v>
      </c>
      <c r="B41" s="55">
        <v>5</v>
      </c>
      <c r="C41" s="55">
        <v>14</v>
      </c>
      <c r="D41" s="55">
        <v>51</v>
      </c>
      <c r="E41" s="55">
        <v>170</v>
      </c>
      <c r="F41" s="55">
        <v>310</v>
      </c>
      <c r="G41" s="55">
        <v>226</v>
      </c>
      <c r="H41" s="55">
        <v>349</v>
      </c>
      <c r="I41" s="55">
        <v>389</v>
      </c>
      <c r="J41" s="25">
        <v>158.72054234999999</v>
      </c>
      <c r="K41" s="55">
        <v>231</v>
      </c>
      <c r="L41" s="55">
        <v>519</v>
      </c>
      <c r="M41" s="55">
        <v>352</v>
      </c>
      <c r="N41" s="90">
        <f t="shared" ref="N41" si="15">SUM(B41:M41)</f>
        <v>2774.72054235</v>
      </c>
      <c r="O41" s="90">
        <f t="shared" ref="O41" si="16">100*(1-($N$33-N41)/$N$33)</f>
        <v>103.90953438909396</v>
      </c>
      <c r="P41" s="131">
        <f t="shared" si="13"/>
        <v>19</v>
      </c>
      <c r="Q41" s="96">
        <f t="shared" si="14"/>
        <v>15</v>
      </c>
      <c r="U41" s="59"/>
      <c r="V41" s="40"/>
      <c r="W41" s="40"/>
      <c r="X41" s="23"/>
      <c r="Y41" s="40"/>
      <c r="Z41" s="40"/>
      <c r="AG41" s="14">
        <v>2018</v>
      </c>
      <c r="AH41" s="14">
        <v>5</v>
      </c>
      <c r="AI41" s="3">
        <v>217.42500000000001</v>
      </c>
      <c r="AJ41" s="1">
        <v>447.04599999999999</v>
      </c>
    </row>
    <row r="42" spans="1:36" ht="15" x14ac:dyDescent="0.25">
      <c r="A42" s="9">
        <v>2013</v>
      </c>
      <c r="B42" s="55">
        <v>5</v>
      </c>
      <c r="C42" s="55">
        <v>34</v>
      </c>
      <c r="D42" s="55">
        <v>59</v>
      </c>
      <c r="E42" s="55">
        <v>142</v>
      </c>
      <c r="F42" s="55">
        <v>357</v>
      </c>
      <c r="G42" s="55">
        <v>289</v>
      </c>
      <c r="H42" s="55">
        <v>272</v>
      </c>
      <c r="I42" s="55">
        <v>280</v>
      </c>
      <c r="J42" s="55">
        <v>241</v>
      </c>
      <c r="K42" s="55">
        <v>283</v>
      </c>
      <c r="L42" s="55">
        <v>231</v>
      </c>
      <c r="M42" s="55">
        <v>152</v>
      </c>
      <c r="N42" s="90">
        <f t="shared" ref="N42:N44" si="17">SUM(B42:M42)</f>
        <v>2345</v>
      </c>
      <c r="O42" s="90">
        <f t="shared" ref="O42:O44" si="18">100*(1-($N$33-N42)/$N$33)</f>
        <v>87.817080827914722</v>
      </c>
      <c r="P42" s="131">
        <f t="shared" si="13"/>
        <v>39</v>
      </c>
      <c r="Q42" s="96">
        <f t="shared" si="14"/>
        <v>10</v>
      </c>
      <c r="U42" s="59"/>
      <c r="V42" s="40"/>
      <c r="W42" s="40"/>
      <c r="X42" s="23"/>
      <c r="Y42" s="40"/>
      <c r="Z42" s="40"/>
      <c r="AG42" s="14">
        <v>2018</v>
      </c>
      <c r="AH42" s="14">
        <v>6</v>
      </c>
      <c r="AI42" s="3"/>
      <c r="AJ42" s="1"/>
    </row>
    <row r="43" spans="1:36" ht="15" x14ac:dyDescent="0.25">
      <c r="A43" s="9">
        <v>2014</v>
      </c>
      <c r="B43" s="55">
        <v>19</v>
      </c>
      <c r="C43" s="55">
        <v>1</v>
      </c>
      <c r="D43" s="55">
        <v>48</v>
      </c>
      <c r="E43" s="55">
        <v>86</v>
      </c>
      <c r="F43" s="55">
        <v>311</v>
      </c>
      <c r="G43" s="55">
        <v>215</v>
      </c>
      <c r="H43" s="55">
        <v>151</v>
      </c>
      <c r="I43" s="55">
        <v>270</v>
      </c>
      <c r="J43" s="55">
        <v>216</v>
      </c>
      <c r="K43" s="55">
        <v>295</v>
      </c>
      <c r="L43" s="55">
        <v>503</v>
      </c>
      <c r="M43" s="55">
        <v>220</v>
      </c>
      <c r="N43" s="90">
        <f t="shared" si="17"/>
        <v>2335</v>
      </c>
      <c r="O43" s="90">
        <f t="shared" si="18"/>
        <v>87.442594342507846</v>
      </c>
      <c r="P43" s="131">
        <f t="shared" si="13"/>
        <v>20</v>
      </c>
      <c r="Q43" s="96">
        <f t="shared" si="14"/>
        <v>14</v>
      </c>
      <c r="U43" s="59"/>
      <c r="V43" s="40"/>
      <c r="W43" s="40"/>
      <c r="X43" s="23"/>
      <c r="Y43" s="40"/>
      <c r="Z43" s="40"/>
      <c r="AG43" s="14">
        <v>2018</v>
      </c>
      <c r="AH43" s="14">
        <v>7</v>
      </c>
      <c r="AI43" s="3">
        <v>261.745</v>
      </c>
      <c r="AJ43" s="1">
        <v>385.62099999999998</v>
      </c>
    </row>
    <row r="44" spans="1:36" ht="15" x14ac:dyDescent="0.25">
      <c r="A44" s="9">
        <v>2015</v>
      </c>
      <c r="B44" s="83">
        <v>35.655999999999999</v>
      </c>
      <c r="C44" s="1">
        <v>15.7</v>
      </c>
      <c r="D44" s="1">
        <f t="shared" ref="B44:M48" si="19">(D3+D21)/2</f>
        <v>18.5</v>
      </c>
      <c r="E44" s="1">
        <f t="shared" si="19"/>
        <v>62.66</v>
      </c>
      <c r="F44" s="1">
        <f t="shared" si="19"/>
        <v>136.69999999999999</v>
      </c>
      <c r="G44" s="1">
        <f t="shared" si="19"/>
        <v>151.45499999999998</v>
      </c>
      <c r="H44" s="1">
        <f t="shared" si="19"/>
        <v>150.95499999999998</v>
      </c>
      <c r="I44" s="1">
        <f t="shared" si="19"/>
        <v>123.075</v>
      </c>
      <c r="J44" s="1">
        <f t="shared" si="19"/>
        <v>263.18</v>
      </c>
      <c r="K44" s="1">
        <f t="shared" si="19"/>
        <v>275.85500000000002</v>
      </c>
      <c r="L44" s="1">
        <f t="shared" si="19"/>
        <v>170.82</v>
      </c>
      <c r="M44" s="1">
        <f t="shared" si="19"/>
        <v>96.584999999999994</v>
      </c>
      <c r="N44" s="90">
        <f t="shared" si="17"/>
        <v>1501.1410000000001</v>
      </c>
      <c r="O44" s="90">
        <f t="shared" si="18"/>
        <v>56.215701719017794</v>
      </c>
      <c r="P44" s="131">
        <f t="shared" si="13"/>
        <v>51.355999999999995</v>
      </c>
      <c r="Q44" s="96">
        <f t="shared" si="14"/>
        <v>6</v>
      </c>
      <c r="U44" s="59"/>
      <c r="V44" s="40"/>
      <c r="W44" s="40"/>
      <c r="X44" s="23"/>
      <c r="Y44" s="40"/>
      <c r="Z44" s="40"/>
      <c r="AG44" s="14">
        <v>2018</v>
      </c>
      <c r="AH44" s="14">
        <v>8</v>
      </c>
      <c r="AI44" s="3">
        <v>176.15</v>
      </c>
      <c r="AJ44" s="1">
        <v>278.13</v>
      </c>
    </row>
    <row r="45" spans="1:36" ht="15" x14ac:dyDescent="0.25">
      <c r="A45" s="9">
        <v>2016</v>
      </c>
      <c r="B45" s="1">
        <f t="shared" si="19"/>
        <v>6.665</v>
      </c>
      <c r="C45" s="1">
        <f t="shared" si="19"/>
        <v>21.75</v>
      </c>
      <c r="D45" s="1">
        <f t="shared" si="19"/>
        <v>3.8949999999999996</v>
      </c>
      <c r="E45" s="1">
        <f t="shared" si="19"/>
        <v>139.06</v>
      </c>
      <c r="F45" s="1">
        <f t="shared" si="19"/>
        <v>343.89499999999998</v>
      </c>
      <c r="G45" s="1">
        <f t="shared" si="19"/>
        <v>270.64999999999998</v>
      </c>
      <c r="H45" s="1">
        <f t="shared" si="19"/>
        <v>231.22</v>
      </c>
      <c r="I45" s="1">
        <f t="shared" si="19"/>
        <v>241.19</v>
      </c>
      <c r="J45" s="1">
        <f t="shared" si="19"/>
        <v>289.23</v>
      </c>
      <c r="K45" s="1">
        <f t="shared" si="19"/>
        <v>463.78999999999996</v>
      </c>
      <c r="L45" s="1">
        <f t="shared" si="19"/>
        <v>919.72</v>
      </c>
      <c r="M45" s="1">
        <f t="shared" si="19"/>
        <v>159.66499999999999</v>
      </c>
      <c r="N45" s="90">
        <f>SUM(B45:M45)</f>
        <v>3090.73</v>
      </c>
      <c r="O45" s="90">
        <f t="shared" ref="O45:O50" si="20">100*(1-($N$33-N45)/$N$33)</f>
        <v>115.74366150416242</v>
      </c>
      <c r="P45" s="131">
        <f t="shared" si="13"/>
        <v>28.414999999999999</v>
      </c>
      <c r="Q45" s="96">
        <f t="shared" si="14"/>
        <v>12</v>
      </c>
      <c r="U45" s="59"/>
      <c r="V45" s="40"/>
      <c r="W45" s="40"/>
      <c r="X45" s="23"/>
      <c r="Y45" s="40"/>
      <c r="Z45" s="40"/>
      <c r="AG45" s="14">
        <v>2018</v>
      </c>
      <c r="AH45" s="14">
        <v>9</v>
      </c>
      <c r="AI45" s="3">
        <v>410.59000000000003</v>
      </c>
      <c r="AJ45" s="1">
        <v>260.72199999999998</v>
      </c>
    </row>
    <row r="46" spans="1:36" ht="15" x14ac:dyDescent="0.25">
      <c r="A46" s="9">
        <v>2017</v>
      </c>
      <c r="B46" s="1">
        <f t="shared" ref="B46:M53" si="21">(B5+B23)/2</f>
        <v>21.175000000000001</v>
      </c>
      <c r="C46" s="1">
        <f t="shared" si="21"/>
        <v>4.2949999999999999</v>
      </c>
      <c r="D46" s="1">
        <f t="shared" si="21"/>
        <v>22.725000000000001</v>
      </c>
      <c r="E46" s="1">
        <f t="shared" si="21"/>
        <v>111.49000000000001</v>
      </c>
      <c r="F46" s="1">
        <f t="shared" si="21"/>
        <v>335.87</v>
      </c>
      <c r="G46" s="1">
        <f t="shared" si="21"/>
        <v>257.505</v>
      </c>
      <c r="H46" s="1">
        <f t="shared" si="21"/>
        <v>350.995</v>
      </c>
      <c r="I46" s="1">
        <f t="shared" si="21"/>
        <v>233.315</v>
      </c>
      <c r="J46" s="1">
        <f t="shared" si="21"/>
        <v>192.89999999999998</v>
      </c>
      <c r="K46" s="1">
        <f t="shared" si="21"/>
        <v>355.37</v>
      </c>
      <c r="L46" s="1">
        <f t="shared" si="21"/>
        <v>500.88</v>
      </c>
      <c r="M46" s="1">
        <f t="shared" si="19"/>
        <v>312.29499999999996</v>
      </c>
      <c r="N46" s="90">
        <f t="shared" ref="N46" si="22">SUM(B46:M46)</f>
        <v>2698.8150000000001</v>
      </c>
      <c r="O46" s="90">
        <f t="shared" si="20"/>
        <v>101.06697441133845</v>
      </c>
      <c r="P46" s="131">
        <f t="shared" si="13"/>
        <v>25.47</v>
      </c>
      <c r="Q46" s="96">
        <f t="shared" si="14"/>
        <v>13</v>
      </c>
      <c r="U46" s="59"/>
      <c r="V46" s="40"/>
      <c r="W46" s="40"/>
      <c r="X46" s="23"/>
      <c r="Y46" s="40"/>
      <c r="Z46" s="40"/>
      <c r="AG46" s="14">
        <v>2018</v>
      </c>
      <c r="AH46" s="14">
        <v>10</v>
      </c>
      <c r="AI46" s="3">
        <v>513.20499999999993</v>
      </c>
      <c r="AJ46" s="1">
        <v>436.25299999999999</v>
      </c>
    </row>
    <row r="47" spans="1:36" ht="15" x14ac:dyDescent="0.25">
      <c r="A47" s="9">
        <v>2018</v>
      </c>
      <c r="B47" s="1">
        <f t="shared" si="21"/>
        <v>136.65</v>
      </c>
      <c r="C47" s="3">
        <v>1.02</v>
      </c>
      <c r="D47" s="1">
        <v>80.775000000000006</v>
      </c>
      <c r="E47" s="1">
        <f t="shared" si="21"/>
        <v>172.465</v>
      </c>
      <c r="F47" s="1">
        <f t="shared" si="21"/>
        <v>217.42500000000001</v>
      </c>
      <c r="G47" s="94">
        <v>399</v>
      </c>
      <c r="H47" s="1">
        <f t="shared" si="21"/>
        <v>261.745</v>
      </c>
      <c r="I47" s="1">
        <f t="shared" si="21"/>
        <v>176.15</v>
      </c>
      <c r="J47" s="1">
        <f t="shared" si="21"/>
        <v>410.59000000000003</v>
      </c>
      <c r="K47" s="1">
        <f t="shared" si="21"/>
        <v>513.20499999999993</v>
      </c>
      <c r="L47" s="1">
        <f t="shared" si="21"/>
        <v>219.07499999999999</v>
      </c>
      <c r="M47" s="1">
        <f t="shared" si="19"/>
        <v>20.064999999999998</v>
      </c>
      <c r="N47" s="90">
        <f t="shared" ref="N47" si="23">SUM(B47:M47)</f>
        <v>2608.165</v>
      </c>
      <c r="O47" s="90">
        <f t="shared" si="20"/>
        <v>97.672254421125032</v>
      </c>
      <c r="P47" s="131">
        <f t="shared" si="13"/>
        <v>137.67000000000002</v>
      </c>
      <c r="Q47" s="96">
        <f t="shared" si="14"/>
        <v>2</v>
      </c>
      <c r="U47" s="59"/>
      <c r="V47" s="40"/>
      <c r="W47" s="40"/>
      <c r="X47" s="23"/>
      <c r="Y47" s="40"/>
      <c r="Z47" s="40"/>
      <c r="AG47" s="14">
        <v>2018</v>
      </c>
      <c r="AH47" s="14">
        <v>11</v>
      </c>
      <c r="AI47" s="3">
        <v>219.07499999999999</v>
      </c>
      <c r="AJ47" s="1">
        <v>261.87</v>
      </c>
    </row>
    <row r="48" spans="1:36" ht="15" x14ac:dyDescent="0.25">
      <c r="A48" s="9">
        <v>2019</v>
      </c>
      <c r="B48" s="1">
        <f t="shared" si="21"/>
        <v>9.4</v>
      </c>
      <c r="C48" s="1">
        <f t="shared" si="21"/>
        <v>1.52</v>
      </c>
      <c r="D48" s="1">
        <f t="shared" si="21"/>
        <v>19.43</v>
      </c>
      <c r="E48" s="1">
        <f t="shared" si="21"/>
        <v>75.694999999999993</v>
      </c>
      <c r="F48" s="1">
        <f t="shared" si="21"/>
        <v>342.27</v>
      </c>
      <c r="G48" s="1">
        <f t="shared" si="21"/>
        <v>210.06</v>
      </c>
      <c r="H48" s="1">
        <f t="shared" si="21"/>
        <v>373.125</v>
      </c>
      <c r="I48" s="1">
        <f t="shared" si="21"/>
        <v>205.23500000000001</v>
      </c>
      <c r="J48" s="1">
        <v>206.75</v>
      </c>
      <c r="K48" s="1">
        <f t="shared" si="21"/>
        <v>398.78499999999997</v>
      </c>
      <c r="L48" s="1">
        <f t="shared" si="21"/>
        <v>247.77500000000001</v>
      </c>
      <c r="M48" s="1">
        <f t="shared" si="19"/>
        <v>160.91</v>
      </c>
      <c r="N48" s="90">
        <f t="shared" ref="N48" si="24">SUM(B48:M48)</f>
        <v>2250.9549999999999</v>
      </c>
      <c r="O48" s="90">
        <f t="shared" si="20"/>
        <v>84.295222675905663</v>
      </c>
      <c r="P48" s="131">
        <f t="shared" si="13"/>
        <v>10.92</v>
      </c>
      <c r="Q48" s="96">
        <f t="shared" si="14"/>
        <v>16</v>
      </c>
      <c r="U48" s="40"/>
      <c r="V48" s="40"/>
      <c r="W48" s="40"/>
      <c r="X48" s="23"/>
      <c r="Y48" s="40"/>
      <c r="Z48" s="40"/>
      <c r="AG48" s="14">
        <v>2018</v>
      </c>
      <c r="AH48" s="14">
        <v>12</v>
      </c>
      <c r="AI48" s="3">
        <v>20.064999999999998</v>
      </c>
      <c r="AJ48" s="1">
        <v>19.809999999999999</v>
      </c>
    </row>
    <row r="49" spans="1:36" ht="15" x14ac:dyDescent="0.25">
      <c r="A49" s="9">
        <v>2020</v>
      </c>
      <c r="B49" s="1">
        <f t="shared" si="21"/>
        <v>59.055</v>
      </c>
      <c r="C49" s="1">
        <f t="shared" si="21"/>
        <v>14.984999999999999</v>
      </c>
      <c r="D49" s="1">
        <f t="shared" si="21"/>
        <v>9.0150000000000006</v>
      </c>
      <c r="E49" s="1">
        <f t="shared" si="21"/>
        <v>154.05000000000001</v>
      </c>
      <c r="F49" s="1">
        <f t="shared" si="21"/>
        <v>150.245</v>
      </c>
      <c r="G49" s="1">
        <f t="shared" si="21"/>
        <v>411.23</v>
      </c>
      <c r="H49" s="1">
        <f t="shared" si="21"/>
        <v>134.495</v>
      </c>
      <c r="I49" s="1">
        <f t="shared" si="21"/>
        <v>250.82999999999998</v>
      </c>
      <c r="J49" s="1">
        <f t="shared" si="21"/>
        <v>291.84500000000003</v>
      </c>
      <c r="K49" s="1">
        <f t="shared" si="21"/>
        <v>149.60500000000002</v>
      </c>
      <c r="L49" s="1">
        <f t="shared" si="21"/>
        <v>377.95499999999998</v>
      </c>
      <c r="M49" s="1">
        <f t="shared" si="21"/>
        <v>190.12</v>
      </c>
      <c r="N49" s="90">
        <f t="shared" ref="N49" si="25">SUM(B49:M49)</f>
        <v>2193.4299999999998</v>
      </c>
      <c r="O49" s="90">
        <f t="shared" si="20"/>
        <v>82.140989168602545</v>
      </c>
      <c r="P49" s="131">
        <f t="shared" si="13"/>
        <v>74.039999999999992</v>
      </c>
      <c r="Q49" s="96">
        <f t="shared" si="14"/>
        <v>4</v>
      </c>
      <c r="U49" s="40"/>
      <c r="V49" s="40"/>
      <c r="W49" s="40"/>
      <c r="X49" s="23"/>
      <c r="Y49" s="40"/>
      <c r="Z49" s="40"/>
      <c r="AG49" s="14">
        <v>2019</v>
      </c>
      <c r="AH49" s="14">
        <v>1</v>
      </c>
      <c r="AI49" s="3">
        <v>9.4</v>
      </c>
      <c r="AJ49" s="109">
        <v>12.446</v>
      </c>
    </row>
    <row r="50" spans="1:36" ht="15" x14ac:dyDescent="0.25">
      <c r="A50" s="9">
        <v>2021</v>
      </c>
      <c r="B50" s="1">
        <f t="shared" si="21"/>
        <v>21.335000000000001</v>
      </c>
      <c r="C50" s="1">
        <f t="shared" si="21"/>
        <v>18.8</v>
      </c>
      <c r="D50" s="1">
        <f t="shared" si="21"/>
        <v>42.034999999999997</v>
      </c>
      <c r="E50" s="1">
        <f t="shared" si="21"/>
        <v>160.655</v>
      </c>
      <c r="F50" s="1">
        <f t="shared" si="21"/>
        <v>259.96500000000003</v>
      </c>
      <c r="G50" s="1">
        <f t="shared" si="21"/>
        <v>332.74</v>
      </c>
      <c r="H50" s="1">
        <f t="shared" si="21"/>
        <v>218.315</v>
      </c>
      <c r="I50" s="1">
        <f t="shared" si="21"/>
        <v>419.23500000000001</v>
      </c>
      <c r="J50" s="1">
        <f t="shared" si="21"/>
        <v>302.51</v>
      </c>
      <c r="K50" s="1">
        <f t="shared" si="21"/>
        <v>286.38499999999999</v>
      </c>
      <c r="L50" s="1">
        <f t="shared" si="21"/>
        <v>406.78500000000003</v>
      </c>
      <c r="M50" s="1">
        <f t="shared" si="21"/>
        <v>224.53500000000003</v>
      </c>
      <c r="N50" s="90">
        <f t="shared" ref="N50" si="26">SUM(B50:M50)</f>
        <v>2693.2949999999996</v>
      </c>
      <c r="O50" s="90">
        <f t="shared" si="20"/>
        <v>100.86025787139383</v>
      </c>
      <c r="P50" s="131">
        <f t="shared" si="13"/>
        <v>40.135000000000005</v>
      </c>
      <c r="Q50" s="96">
        <f t="shared" si="14"/>
        <v>9</v>
      </c>
      <c r="U50" s="40"/>
      <c r="X50" s="23"/>
      <c r="AG50" s="14">
        <v>2019</v>
      </c>
      <c r="AH50" s="14">
        <v>2</v>
      </c>
      <c r="AI50" s="3">
        <v>1.52</v>
      </c>
      <c r="AJ50" s="109">
        <v>39.116</v>
      </c>
    </row>
    <row r="51" spans="1:36" ht="15" x14ac:dyDescent="0.25">
      <c r="A51" s="9">
        <v>2022</v>
      </c>
      <c r="B51" s="1">
        <f t="shared" si="21"/>
        <v>15.620000000000001</v>
      </c>
      <c r="C51" s="1">
        <f t="shared" si="21"/>
        <v>33.275000000000006</v>
      </c>
      <c r="D51" s="1">
        <f t="shared" si="21"/>
        <v>123.82499999999999</v>
      </c>
      <c r="E51" s="1">
        <f t="shared" si="21"/>
        <v>324.86500000000001</v>
      </c>
      <c r="F51" s="1">
        <f t="shared" si="21"/>
        <v>556.005</v>
      </c>
      <c r="G51" s="1">
        <f t="shared" si="21"/>
        <v>332.61500000000001</v>
      </c>
      <c r="H51" s="1">
        <f t="shared" si="21"/>
        <v>376.94</v>
      </c>
      <c r="I51" s="1">
        <f t="shared" si="21"/>
        <v>372.36500000000001</v>
      </c>
      <c r="J51" s="1">
        <f t="shared" si="21"/>
        <v>257.80500000000001</v>
      </c>
      <c r="K51" s="1">
        <f t="shared" si="21"/>
        <v>235.07499999999999</v>
      </c>
      <c r="L51" s="1">
        <f t="shared" si="21"/>
        <v>334.89499999999998</v>
      </c>
      <c r="M51" s="1">
        <f t="shared" si="21"/>
        <v>44.325000000000003</v>
      </c>
      <c r="N51" s="90">
        <f t="shared" ref="N51" si="27">SUM(B51:M51)</f>
        <v>3007.6099999999997</v>
      </c>
      <c r="O51" s="90">
        <f t="shared" ref="O51" si="28">100*(1-($N$33-N51)/$N$33)</f>
        <v>112.63092983746037</v>
      </c>
      <c r="P51" s="131">
        <f t="shared" si="13"/>
        <v>48.89500000000001</v>
      </c>
      <c r="Q51" s="96">
        <f t="shared" si="14"/>
        <v>7</v>
      </c>
      <c r="U51" s="40"/>
      <c r="X51" s="23"/>
      <c r="AG51" s="14">
        <v>2019</v>
      </c>
      <c r="AH51" s="14">
        <v>3</v>
      </c>
      <c r="AI51" s="3">
        <v>19.43</v>
      </c>
      <c r="AJ51" s="109">
        <v>0</v>
      </c>
    </row>
    <row r="52" spans="1:36" ht="15" x14ac:dyDescent="0.25">
      <c r="A52" s="9">
        <v>2023</v>
      </c>
      <c r="B52" s="1">
        <f t="shared" si="21"/>
        <v>66.17</v>
      </c>
      <c r="C52" s="1">
        <f t="shared" si="21"/>
        <v>1.65</v>
      </c>
      <c r="D52" s="1">
        <f>(D11+D29)/2</f>
        <v>22.86</v>
      </c>
      <c r="E52" s="1">
        <f t="shared" si="21"/>
        <v>4.1899999999999995</v>
      </c>
      <c r="F52" s="1">
        <f t="shared" si="21"/>
        <v>233.94</v>
      </c>
      <c r="G52" s="94">
        <v>213.1</v>
      </c>
      <c r="H52" s="94">
        <v>358.5</v>
      </c>
      <c r="I52" s="1">
        <f t="shared" si="21"/>
        <v>187.2</v>
      </c>
      <c r="J52" s="1">
        <f t="shared" si="21"/>
        <v>260.35000000000002</v>
      </c>
      <c r="K52" s="1">
        <f t="shared" si="21"/>
        <v>170.435</v>
      </c>
      <c r="L52" s="1">
        <f t="shared" si="21"/>
        <v>341.63</v>
      </c>
      <c r="M52" s="1">
        <f t="shared" si="21"/>
        <v>113.53999999999999</v>
      </c>
      <c r="N52" s="90">
        <f t="shared" ref="N52" si="29">SUM(B52:M52)</f>
        <v>1973.5650000000001</v>
      </c>
      <c r="O52" s="90">
        <f t="shared" ref="O52" si="30">100*(1-($N$33-N52)/$N$33)</f>
        <v>73.907342057204062</v>
      </c>
      <c r="P52" s="131">
        <f t="shared" si="13"/>
        <v>67.820000000000007</v>
      </c>
      <c r="Q52" s="96">
        <f t="shared" si="14"/>
        <v>5</v>
      </c>
      <c r="U52" s="40"/>
      <c r="X52" s="23"/>
      <c r="AG52" s="14">
        <v>2019</v>
      </c>
      <c r="AH52" s="14">
        <v>4</v>
      </c>
      <c r="AI52" s="3">
        <v>75.694999999999993</v>
      </c>
      <c r="AJ52" s="109">
        <v>101.6</v>
      </c>
    </row>
    <row r="53" spans="1:36" ht="15" x14ac:dyDescent="0.25">
      <c r="A53" s="9">
        <v>2024</v>
      </c>
      <c r="B53" s="1">
        <f t="shared" si="21"/>
        <v>12.32</v>
      </c>
      <c r="C53" s="1">
        <f t="shared" si="21"/>
        <v>25.655000000000001</v>
      </c>
      <c r="D53" s="1">
        <f>(D12+D30)/2</f>
        <v>44.704999999999998</v>
      </c>
      <c r="E53" s="1"/>
      <c r="F53" s="1"/>
      <c r="G53" s="1"/>
      <c r="H53" s="1"/>
      <c r="I53" s="1"/>
      <c r="J53" s="1"/>
      <c r="K53" s="1"/>
      <c r="L53" s="1"/>
      <c r="M53" s="1"/>
      <c r="N53" s="11"/>
      <c r="O53" s="11"/>
      <c r="P53" s="131">
        <f t="shared" si="13"/>
        <v>37.975000000000001</v>
      </c>
      <c r="Q53" s="96">
        <f t="shared" si="14"/>
        <v>11</v>
      </c>
      <c r="U53" s="40"/>
      <c r="X53" s="23"/>
      <c r="AG53" s="14">
        <v>2019</v>
      </c>
      <c r="AH53" s="14">
        <v>5</v>
      </c>
      <c r="AI53" s="3">
        <v>342.27</v>
      </c>
      <c r="AJ53" s="109">
        <v>264.41399999999999</v>
      </c>
    </row>
    <row r="54" spans="1:36" ht="15" x14ac:dyDescent="0.25">
      <c r="A54" s="9">
        <v>2025</v>
      </c>
      <c r="B54" s="1"/>
      <c r="C54" s="1"/>
      <c r="D54" s="1"/>
      <c r="E54" s="1"/>
      <c r="F54" s="1"/>
      <c r="G54" s="1"/>
      <c r="H54" s="1"/>
      <c r="I54" s="1"/>
      <c r="J54" s="1"/>
      <c r="K54" s="1"/>
      <c r="L54" s="1"/>
      <c r="M54" s="1"/>
      <c r="N54" s="11"/>
      <c r="O54" s="11"/>
      <c r="P54" s="127"/>
      <c r="Q54" s="11"/>
      <c r="X54" s="23"/>
      <c r="AG54" s="14">
        <v>2019</v>
      </c>
      <c r="AH54" s="14">
        <v>6</v>
      </c>
      <c r="AI54" s="3">
        <v>210.06</v>
      </c>
      <c r="AJ54" s="109">
        <v>229.23500000000001</v>
      </c>
    </row>
    <row r="55" spans="1:36" ht="15" x14ac:dyDescent="0.25">
      <c r="A55" s="7"/>
      <c r="N55" s="19"/>
      <c r="O55" s="19"/>
      <c r="P55" s="130"/>
      <c r="Q55" s="19"/>
      <c r="X55" s="23"/>
      <c r="AG55" s="14">
        <v>2019</v>
      </c>
      <c r="AH55" s="14">
        <v>7</v>
      </c>
      <c r="AI55" s="3">
        <v>373.125</v>
      </c>
      <c r="AJ55" s="109">
        <v>252.60300000000001</v>
      </c>
    </row>
    <row r="56" spans="1:36" ht="15" x14ac:dyDescent="0.25">
      <c r="A56" s="9" t="s">
        <v>18</v>
      </c>
      <c r="B56" s="41">
        <f t="shared" ref="B56:N56" si="31">AVERAGE(B38:B54)</f>
        <v>36.074534846249996</v>
      </c>
      <c r="C56" s="41">
        <f t="shared" si="31"/>
        <v>23.013343303124998</v>
      </c>
      <c r="D56" s="41">
        <f t="shared" si="31"/>
        <v>39.211553193750007</v>
      </c>
      <c r="E56" s="41">
        <f t="shared" si="31"/>
        <v>126.63802503799999</v>
      </c>
      <c r="F56" s="41">
        <f t="shared" si="31"/>
        <v>270.40562202666672</v>
      </c>
      <c r="G56" s="41">
        <f t="shared" si="31"/>
        <v>276.81740543466668</v>
      </c>
      <c r="H56" s="41">
        <f t="shared" si="31"/>
        <v>294.01004265799997</v>
      </c>
      <c r="I56" s="41">
        <f t="shared" si="31"/>
        <v>268.97300000000001</v>
      </c>
      <c r="J56" s="41">
        <f t="shared" si="31"/>
        <v>239.72536948999999</v>
      </c>
      <c r="K56" s="41">
        <f t="shared" si="31"/>
        <v>314.83366666666666</v>
      </c>
      <c r="L56" s="41">
        <f t="shared" si="31"/>
        <v>442.36899999999991</v>
      </c>
      <c r="M56" s="41">
        <f t="shared" si="31"/>
        <v>246.14693333333329</v>
      </c>
      <c r="N56" s="18">
        <f t="shared" si="31"/>
        <v>2579.2597914133335</v>
      </c>
      <c r="O56" s="20"/>
      <c r="P56" s="106">
        <f>AVERAGE(P38:P54)</f>
        <v>59.087878149374994</v>
      </c>
      <c r="Q56" s="20"/>
      <c r="X56" s="23"/>
      <c r="AG56" s="14">
        <v>2019</v>
      </c>
      <c r="AH56" s="14">
        <v>8</v>
      </c>
      <c r="AI56" s="3">
        <v>205.23500000000001</v>
      </c>
      <c r="AJ56" s="109">
        <v>309.5</v>
      </c>
    </row>
    <row r="57" spans="1:36" ht="15" x14ac:dyDescent="0.25">
      <c r="A57" s="9" t="s">
        <v>19</v>
      </c>
      <c r="B57" s="42">
        <f t="shared" ref="B57:N57" si="32">STDEV(B38:B54)</f>
        <v>41.224609089312693</v>
      </c>
      <c r="C57" s="42">
        <f t="shared" si="32"/>
        <v>24.7894966480997</v>
      </c>
      <c r="D57" s="42">
        <f t="shared" si="32"/>
        <v>30.592427832091154</v>
      </c>
      <c r="E57" s="42">
        <f t="shared" si="32"/>
        <v>73.325484559543526</v>
      </c>
      <c r="F57" s="42">
        <f t="shared" si="32"/>
        <v>114.68916595683331</v>
      </c>
      <c r="G57" s="42">
        <f t="shared" si="32"/>
        <v>81.47756222731833</v>
      </c>
      <c r="H57" s="42">
        <f t="shared" si="32"/>
        <v>104.61712049881898</v>
      </c>
      <c r="I57" s="42">
        <f t="shared" si="32"/>
        <v>88.911784165944155</v>
      </c>
      <c r="J57" s="42">
        <f t="shared" si="32"/>
        <v>74.972180296200037</v>
      </c>
      <c r="K57" s="42">
        <f t="shared" si="32"/>
        <v>101.49758419832071</v>
      </c>
      <c r="L57" s="42">
        <f t="shared" si="32"/>
        <v>214.38919635793229</v>
      </c>
      <c r="M57" s="42">
        <f t="shared" si="32"/>
        <v>258.0828425559921</v>
      </c>
      <c r="N57" s="90">
        <f t="shared" si="32"/>
        <v>539.08292377163798</v>
      </c>
      <c r="O57" s="21"/>
      <c r="P57" s="106"/>
      <c r="Q57" s="21"/>
      <c r="X57" s="23"/>
      <c r="AG57" s="14">
        <v>2019</v>
      </c>
      <c r="AH57" s="14">
        <v>9</v>
      </c>
      <c r="AI57" s="3">
        <v>206.75</v>
      </c>
      <c r="AJ57" s="109">
        <v>196.279</v>
      </c>
    </row>
    <row r="58" spans="1:36" ht="15" x14ac:dyDescent="0.25">
      <c r="A58" s="9" t="s">
        <v>20</v>
      </c>
      <c r="B58" s="42">
        <f t="shared" ref="B58:M58" si="33">B57/B56*100</f>
        <v>114.27620415623477</v>
      </c>
      <c r="C58" s="42">
        <f t="shared" si="33"/>
        <v>107.71792834087481</v>
      </c>
      <c r="D58" s="42">
        <f t="shared" si="33"/>
        <v>78.018913662841925</v>
      </c>
      <c r="E58" s="42">
        <f t="shared" si="33"/>
        <v>57.901633050216084</v>
      </c>
      <c r="F58" s="42">
        <f t="shared" si="33"/>
        <v>42.413750534196716</v>
      </c>
      <c r="G58" s="42">
        <f t="shared" si="33"/>
        <v>29.433684670001121</v>
      </c>
      <c r="H58" s="42">
        <f t="shared" si="33"/>
        <v>35.582839127883901</v>
      </c>
      <c r="I58" s="42">
        <f t="shared" si="33"/>
        <v>33.056025759442079</v>
      </c>
      <c r="J58" s="42">
        <f t="shared" si="33"/>
        <v>31.274195324298979</v>
      </c>
      <c r="K58" s="42">
        <f t="shared" si="33"/>
        <v>32.238478582337358</v>
      </c>
      <c r="L58" s="42">
        <f t="shared" si="33"/>
        <v>48.463883400042121</v>
      </c>
      <c r="M58" s="42">
        <f t="shared" si="33"/>
        <v>104.84909930057718</v>
      </c>
      <c r="N58" s="90">
        <f>N57/N56*100</f>
        <v>20.900683427327095</v>
      </c>
      <c r="O58" s="21"/>
      <c r="P58" s="106"/>
      <c r="Q58" s="21"/>
      <c r="X58" s="23"/>
      <c r="AG58" s="14">
        <v>2019</v>
      </c>
      <c r="AH58" s="14">
        <v>10</v>
      </c>
      <c r="AI58" s="3">
        <v>398.78499999999997</v>
      </c>
      <c r="AJ58" s="109">
        <v>237.87100000000001</v>
      </c>
    </row>
    <row r="59" spans="1:36" ht="15" x14ac:dyDescent="0.25">
      <c r="A59" s="9" t="s">
        <v>21</v>
      </c>
      <c r="B59" s="42">
        <f t="shared" ref="B59:N59" si="34">MIN(B38:B54)</f>
        <v>0</v>
      </c>
      <c r="C59" s="42">
        <f t="shared" si="34"/>
        <v>1</v>
      </c>
      <c r="D59" s="42">
        <f t="shared" si="34"/>
        <v>3.8949999999999996</v>
      </c>
      <c r="E59" s="42">
        <f t="shared" si="34"/>
        <v>4.1899999999999995</v>
      </c>
      <c r="F59" s="42">
        <f t="shared" si="34"/>
        <v>121</v>
      </c>
      <c r="G59" s="42">
        <f t="shared" si="34"/>
        <v>151.45499999999998</v>
      </c>
      <c r="H59" s="42">
        <f t="shared" si="34"/>
        <v>134.495</v>
      </c>
      <c r="I59" s="42">
        <f t="shared" si="34"/>
        <v>123.075</v>
      </c>
      <c r="J59" s="42">
        <f t="shared" si="34"/>
        <v>100</v>
      </c>
      <c r="K59" s="42">
        <f t="shared" si="34"/>
        <v>149.60500000000002</v>
      </c>
      <c r="L59" s="42">
        <f t="shared" si="34"/>
        <v>170.82</v>
      </c>
      <c r="M59" s="42">
        <f t="shared" si="34"/>
        <v>20.064999999999998</v>
      </c>
      <c r="N59" s="90">
        <f t="shared" si="34"/>
        <v>1501.1410000000001</v>
      </c>
      <c r="O59" s="21"/>
      <c r="P59" s="106"/>
      <c r="Q59" s="21"/>
      <c r="X59" s="23"/>
      <c r="AG59" s="14">
        <v>2019</v>
      </c>
      <c r="AH59" s="14">
        <v>11</v>
      </c>
      <c r="AI59" s="3">
        <v>247.77500000000001</v>
      </c>
      <c r="AJ59" s="109">
        <v>260.98599999999999</v>
      </c>
    </row>
    <row r="60" spans="1:36" ht="15" x14ac:dyDescent="0.25">
      <c r="A60" s="9" t="s">
        <v>22</v>
      </c>
      <c r="B60" s="42">
        <f t="shared" ref="B60:N60" si="35">MAX(B38:B54)</f>
        <v>136.65</v>
      </c>
      <c r="C60" s="42">
        <f t="shared" si="35"/>
        <v>100</v>
      </c>
      <c r="D60" s="42">
        <f t="shared" si="35"/>
        <v>123.82499999999999</v>
      </c>
      <c r="E60" s="42">
        <f t="shared" si="35"/>
        <v>324.86500000000001</v>
      </c>
      <c r="F60" s="42">
        <f t="shared" si="35"/>
        <v>556.005</v>
      </c>
      <c r="G60" s="42">
        <f t="shared" si="35"/>
        <v>411.23</v>
      </c>
      <c r="H60" s="42">
        <f t="shared" si="35"/>
        <v>496</v>
      </c>
      <c r="I60" s="42">
        <f t="shared" si="35"/>
        <v>419.23500000000001</v>
      </c>
      <c r="J60" s="42">
        <f t="shared" si="35"/>
        <v>410.59000000000003</v>
      </c>
      <c r="K60" s="42">
        <f t="shared" si="35"/>
        <v>513.20499999999993</v>
      </c>
      <c r="L60" s="42">
        <f t="shared" si="35"/>
        <v>919.72</v>
      </c>
      <c r="M60" s="42">
        <f t="shared" si="35"/>
        <v>1083.164</v>
      </c>
      <c r="N60" s="90">
        <f t="shared" si="35"/>
        <v>3529.1639999999998</v>
      </c>
      <c r="O60" s="21"/>
      <c r="P60" s="106"/>
      <c r="Q60" s="21"/>
      <c r="X60" s="23"/>
      <c r="AG60" s="14">
        <v>2019</v>
      </c>
      <c r="AH60" s="14">
        <v>12</v>
      </c>
      <c r="AI60" s="3">
        <v>160.91</v>
      </c>
      <c r="AJ60" s="109">
        <v>434.721</v>
      </c>
    </row>
    <row r="61" spans="1:36" ht="15" x14ac:dyDescent="0.25">
      <c r="A61" s="9" t="s">
        <v>23</v>
      </c>
      <c r="B61" s="42">
        <f t="shared" ref="B61:N61" si="36">QUARTILE(B38:B54,1)</f>
        <v>8.7162500000000005</v>
      </c>
      <c r="C61" s="42">
        <f t="shared" si="36"/>
        <v>3.63375</v>
      </c>
      <c r="D61" s="42">
        <f t="shared" si="36"/>
        <v>19.197499999999998</v>
      </c>
      <c r="E61" s="42">
        <f t="shared" si="36"/>
        <v>80.847499999999997</v>
      </c>
      <c r="F61" s="42">
        <f t="shared" si="36"/>
        <v>183.83500000000001</v>
      </c>
      <c r="G61" s="42">
        <f t="shared" si="36"/>
        <v>214.05</v>
      </c>
      <c r="H61" s="42">
        <f t="shared" si="36"/>
        <v>224.76749999999998</v>
      </c>
      <c r="I61" s="42">
        <f t="shared" si="36"/>
        <v>196.2175</v>
      </c>
      <c r="J61" s="42">
        <f t="shared" si="36"/>
        <v>199.82499999999999</v>
      </c>
      <c r="K61" s="42">
        <f t="shared" si="36"/>
        <v>255.465</v>
      </c>
      <c r="L61" s="42">
        <f t="shared" si="36"/>
        <v>291.33499999999998</v>
      </c>
      <c r="M61" s="42">
        <f t="shared" si="36"/>
        <v>115.27</v>
      </c>
      <c r="N61" s="90">
        <f t="shared" si="36"/>
        <v>2270.1306644249998</v>
      </c>
      <c r="O61" s="21"/>
      <c r="P61" s="106"/>
      <c r="Q61" s="21"/>
      <c r="X61" s="23"/>
      <c r="AG61" s="14">
        <v>2020</v>
      </c>
      <c r="AH61" s="14">
        <v>1</v>
      </c>
      <c r="AI61" s="3">
        <v>59.055</v>
      </c>
      <c r="AJ61" s="109">
        <v>47.12</v>
      </c>
    </row>
    <row r="62" spans="1:36" ht="15" x14ac:dyDescent="0.25">
      <c r="A62" s="9" t="s">
        <v>24</v>
      </c>
      <c r="B62" s="42">
        <f t="shared" ref="B62:N62" si="37">QUARTILE(B38:B54,2)</f>
        <v>20.087499999999999</v>
      </c>
      <c r="C62" s="42">
        <f t="shared" si="37"/>
        <v>17.25</v>
      </c>
      <c r="D62" s="42">
        <f t="shared" si="37"/>
        <v>36.809925550000003</v>
      </c>
      <c r="E62" s="42">
        <f t="shared" si="37"/>
        <v>126</v>
      </c>
      <c r="F62" s="42">
        <f t="shared" si="37"/>
        <v>259.96500000000003</v>
      </c>
      <c r="G62" s="42">
        <f t="shared" si="37"/>
        <v>270.64999999999998</v>
      </c>
      <c r="H62" s="42">
        <f t="shared" si="37"/>
        <v>285.86063987</v>
      </c>
      <c r="I62" s="42">
        <f t="shared" si="37"/>
        <v>250.82999999999998</v>
      </c>
      <c r="J62" s="42">
        <f t="shared" si="37"/>
        <v>257.80500000000001</v>
      </c>
      <c r="K62" s="42">
        <f t="shared" si="37"/>
        <v>295</v>
      </c>
      <c r="L62" s="42">
        <f t="shared" si="37"/>
        <v>406.78500000000003</v>
      </c>
      <c r="M62" s="42">
        <f t="shared" si="37"/>
        <v>160.91</v>
      </c>
      <c r="N62" s="90">
        <f t="shared" si="37"/>
        <v>2608.165</v>
      </c>
      <c r="O62" s="21"/>
      <c r="P62" s="106"/>
      <c r="Q62" s="21"/>
      <c r="X62" s="23"/>
      <c r="AG62" s="14">
        <v>2020</v>
      </c>
      <c r="AH62" s="14">
        <v>2</v>
      </c>
      <c r="AI62" s="3">
        <v>14.984999999999999</v>
      </c>
      <c r="AJ62" s="109">
        <v>0.50800000000000001</v>
      </c>
    </row>
    <row r="63" spans="1:36" ht="15" x14ac:dyDescent="0.25">
      <c r="A63" s="9" t="s">
        <v>25</v>
      </c>
      <c r="B63" s="42">
        <f t="shared" ref="B63:N63" si="38">QUARTILE(B38:B54,3)</f>
        <v>46.373668155000004</v>
      </c>
      <c r="C63" s="42">
        <f t="shared" si="38"/>
        <v>33.456250000000004</v>
      </c>
      <c r="D63" s="42">
        <f t="shared" si="38"/>
        <v>48.75</v>
      </c>
      <c r="E63" s="42">
        <f t="shared" si="38"/>
        <v>157.35250000000002</v>
      </c>
      <c r="F63" s="42">
        <f t="shared" si="38"/>
        <v>339.07</v>
      </c>
      <c r="G63" s="42">
        <f t="shared" si="38"/>
        <v>332.67750000000001</v>
      </c>
      <c r="H63" s="42">
        <f t="shared" si="38"/>
        <v>365.8125</v>
      </c>
      <c r="I63" s="42">
        <f t="shared" si="38"/>
        <v>350</v>
      </c>
      <c r="J63" s="42">
        <f t="shared" si="38"/>
        <v>276.20500000000004</v>
      </c>
      <c r="K63" s="42">
        <f t="shared" si="38"/>
        <v>380</v>
      </c>
      <c r="L63" s="42">
        <f t="shared" si="38"/>
        <v>511</v>
      </c>
      <c r="M63" s="42">
        <f t="shared" si="38"/>
        <v>268.41499999999996</v>
      </c>
      <c r="N63" s="90">
        <f t="shared" si="38"/>
        <v>2891.1652711749998</v>
      </c>
      <c r="O63" s="21"/>
      <c r="P63" s="106"/>
      <c r="Q63" s="21"/>
      <c r="X63" s="23"/>
      <c r="AG63" s="14">
        <v>2020</v>
      </c>
      <c r="AH63" s="14">
        <v>3</v>
      </c>
      <c r="AI63" s="3">
        <v>9.0150000000000006</v>
      </c>
      <c r="AJ63" s="109">
        <v>13.503859199999999</v>
      </c>
    </row>
    <row r="64" spans="1:36" x14ac:dyDescent="0.2">
      <c r="A64" s="9" t="s">
        <v>242</v>
      </c>
      <c r="B64" s="41">
        <f>B53</f>
        <v>12.32</v>
      </c>
      <c r="C64" s="41">
        <f>C53+B64</f>
        <v>37.975000000000001</v>
      </c>
      <c r="D64" s="41">
        <f>D53+C64</f>
        <v>82.68</v>
      </c>
      <c r="E64" s="41"/>
      <c r="F64" s="41"/>
      <c r="G64" s="41"/>
      <c r="H64" s="41"/>
      <c r="I64" s="41"/>
      <c r="J64" s="41"/>
      <c r="K64" s="41"/>
      <c r="L64" s="41"/>
      <c r="M64" s="41"/>
      <c r="O64" s="21"/>
      <c r="P64" s="106"/>
      <c r="Q64" s="21"/>
      <c r="X64" s="23"/>
      <c r="AG64" s="14">
        <v>2020</v>
      </c>
      <c r="AH64" s="14">
        <v>4</v>
      </c>
      <c r="AI64" s="3">
        <v>154.05000000000001</v>
      </c>
      <c r="AJ64" s="109">
        <v>91.432379999999995</v>
      </c>
    </row>
    <row r="65" spans="1:36" x14ac:dyDescent="0.2">
      <c r="A65" s="9" t="s">
        <v>172</v>
      </c>
      <c r="B65" s="97">
        <f>RANK(B53,B38:B54,0)</f>
        <v>11</v>
      </c>
      <c r="C65" s="97">
        <f>RANK(C53,C38:C54,0)</f>
        <v>6</v>
      </c>
      <c r="D65" s="97">
        <f>RANK(D53,D38:D54,0)</f>
        <v>6</v>
      </c>
      <c r="E65" s="97"/>
      <c r="F65" s="97"/>
      <c r="G65" s="97"/>
      <c r="H65" s="97"/>
      <c r="I65" s="97"/>
      <c r="J65" s="97"/>
      <c r="K65" s="97"/>
      <c r="L65" s="97"/>
      <c r="M65" s="97"/>
      <c r="N65" s="91"/>
      <c r="O65" s="21"/>
      <c r="P65" s="106"/>
      <c r="Q65" s="21"/>
      <c r="X65" s="23"/>
      <c r="AG65" s="14">
        <v>2020</v>
      </c>
      <c r="AH65" s="14">
        <v>5</v>
      </c>
      <c r="AI65" s="3">
        <v>150.245</v>
      </c>
      <c r="AJ65" s="109">
        <v>284.70857999999998</v>
      </c>
    </row>
    <row r="66" spans="1:36" x14ac:dyDescent="0.2">
      <c r="A66" s="9" t="s">
        <v>92</v>
      </c>
      <c r="B66" s="41">
        <f>B56</f>
        <v>36.074534846249996</v>
      </c>
      <c r="C66" s="41">
        <f t="shared" ref="C66:F66" si="39">B66+C56</f>
        <v>59.087878149374994</v>
      </c>
      <c r="D66" s="41">
        <f t="shared" si="39"/>
        <v>98.299431343125008</v>
      </c>
      <c r="E66" s="41">
        <f t="shared" si="39"/>
        <v>224.937456381125</v>
      </c>
      <c r="F66" s="41">
        <f t="shared" si="39"/>
        <v>495.34307840779172</v>
      </c>
      <c r="G66" s="41">
        <f t="shared" ref="G66" si="40">F66+G56</f>
        <v>772.16048384245846</v>
      </c>
      <c r="H66" s="41">
        <f t="shared" ref="H66" si="41">G66+H56</f>
        <v>1066.1705265004584</v>
      </c>
      <c r="I66" s="41">
        <f t="shared" ref="I66" si="42">H66+I56</f>
        <v>1335.1435265004584</v>
      </c>
      <c r="J66" s="41">
        <f t="shared" ref="J66" si="43">I66+J56</f>
        <v>1574.8688959904584</v>
      </c>
      <c r="K66" s="41">
        <f t="shared" ref="K66" si="44">J66+K56</f>
        <v>1889.7025626571251</v>
      </c>
      <c r="L66" s="41">
        <f t="shared" ref="L66" si="45">K66+L56</f>
        <v>2332.071562657125</v>
      </c>
      <c r="M66" s="41">
        <f t="shared" ref="M66" si="46">L66+M56</f>
        <v>2578.2184959904585</v>
      </c>
      <c r="N66" s="41"/>
      <c r="O66" s="21"/>
      <c r="P66" s="106"/>
      <c r="Q66" s="21"/>
      <c r="X66" s="23"/>
      <c r="AG66" s="14">
        <v>2020</v>
      </c>
      <c r="AH66" s="14">
        <v>6</v>
      </c>
      <c r="AI66" s="3">
        <v>411.23</v>
      </c>
      <c r="AJ66" s="109">
        <v>289.77031199999999</v>
      </c>
    </row>
    <row r="67" spans="1:36" x14ac:dyDescent="0.2">
      <c r="A67" s="60" t="s">
        <v>175</v>
      </c>
      <c r="X67" s="23"/>
      <c r="AG67" s="14">
        <v>2020</v>
      </c>
      <c r="AH67" s="14">
        <v>7</v>
      </c>
      <c r="AI67" s="3">
        <v>134.495</v>
      </c>
      <c r="AJ67" s="109">
        <v>335.91292799999997</v>
      </c>
    </row>
    <row r="68" spans="1:36" x14ac:dyDescent="0.2">
      <c r="A68" s="84" t="s">
        <v>176</v>
      </c>
      <c r="X68" s="23"/>
      <c r="AG68" s="14">
        <v>2020</v>
      </c>
      <c r="AH68" s="14">
        <v>8</v>
      </c>
      <c r="AI68" s="3">
        <v>250.82999999999998</v>
      </c>
      <c r="AJ68" s="109">
        <v>246.16853039999998</v>
      </c>
    </row>
    <row r="69" spans="1:36" x14ac:dyDescent="0.2">
      <c r="X69" s="23"/>
      <c r="AG69" s="14">
        <v>2020</v>
      </c>
      <c r="AH69" s="14">
        <v>9</v>
      </c>
      <c r="AI69" s="3">
        <v>291.84500000000003</v>
      </c>
      <c r="AJ69" s="109">
        <v>262.4812632</v>
      </c>
    </row>
    <row r="70" spans="1:36" x14ac:dyDescent="0.2">
      <c r="X70" s="23"/>
      <c r="AG70" s="14">
        <v>2020</v>
      </c>
      <c r="AH70" s="14">
        <v>10</v>
      </c>
      <c r="AI70" s="3">
        <v>149.60500000000002</v>
      </c>
      <c r="AJ70" s="109">
        <v>158.67256079999999</v>
      </c>
    </row>
    <row r="71" spans="1:36" x14ac:dyDescent="0.2">
      <c r="R71" s="1"/>
      <c r="S71" s="1"/>
      <c r="T71" s="1"/>
      <c r="U71" s="1"/>
      <c r="V71" s="1"/>
      <c r="W71" s="1"/>
      <c r="Y71" s="1"/>
      <c r="Z71" s="1"/>
      <c r="AA71" s="1"/>
      <c r="AB71" s="1"/>
      <c r="AC71" s="1"/>
      <c r="AG71" s="14">
        <v>2020</v>
      </c>
      <c r="AH71" s="14">
        <v>11</v>
      </c>
      <c r="AI71" s="3">
        <v>377.95499999999998</v>
      </c>
      <c r="AJ71" s="109">
        <v>450.40110959999998</v>
      </c>
    </row>
    <row r="72" spans="1:36" x14ac:dyDescent="0.2">
      <c r="A72" s="9"/>
      <c r="B72" s="1"/>
      <c r="C72" s="1"/>
      <c r="D72" s="1"/>
      <c r="E72" s="1"/>
      <c r="F72" s="1"/>
      <c r="G72" s="1"/>
      <c r="H72" s="1"/>
      <c r="I72" s="1"/>
      <c r="J72" s="1"/>
      <c r="K72" s="1"/>
      <c r="L72" s="1"/>
      <c r="M72" s="1"/>
      <c r="N72" s="1"/>
      <c r="R72" s="1"/>
      <c r="S72" s="1"/>
      <c r="T72" s="1"/>
      <c r="U72" s="1"/>
      <c r="V72" s="1"/>
      <c r="W72" s="1"/>
      <c r="Y72" s="1"/>
      <c r="Z72" s="1"/>
      <c r="AA72" s="1"/>
      <c r="AB72" s="1"/>
      <c r="AC72" s="1"/>
      <c r="AG72" s="14">
        <v>2020</v>
      </c>
      <c r="AH72" s="14">
        <v>12</v>
      </c>
      <c r="AI72" s="3">
        <v>190.12</v>
      </c>
      <c r="AJ72" s="109">
        <v>311.15142239999994</v>
      </c>
    </row>
    <row r="73" spans="1:36" x14ac:dyDescent="0.2">
      <c r="A73" s="9"/>
      <c r="B73" s="1"/>
      <c r="C73" s="1"/>
      <c r="D73" s="1"/>
      <c r="E73" s="1"/>
      <c r="F73" s="1"/>
      <c r="G73" s="1"/>
      <c r="H73" s="1"/>
      <c r="I73" s="1"/>
      <c r="J73" s="1"/>
      <c r="K73" s="1"/>
      <c r="L73" s="1"/>
      <c r="M73" s="1"/>
      <c r="N73" s="1"/>
      <c r="R73" s="1"/>
      <c r="S73" s="1"/>
      <c r="T73" s="1"/>
      <c r="U73" s="1"/>
      <c r="V73" s="1"/>
      <c r="W73" s="1"/>
      <c r="Y73" s="1"/>
      <c r="Z73" s="1"/>
      <c r="AA73" s="1"/>
      <c r="AB73" s="1"/>
      <c r="AC73" s="1"/>
      <c r="AG73" s="14">
        <v>2021</v>
      </c>
      <c r="AH73" s="14">
        <v>1</v>
      </c>
      <c r="AI73" s="3">
        <v>21.335000000000001</v>
      </c>
      <c r="AJ73" s="109">
        <v>88.619075999999993</v>
      </c>
    </row>
    <row r="74" spans="1:36" x14ac:dyDescent="0.2">
      <c r="A74" s="9"/>
      <c r="B74" s="1"/>
      <c r="C74" s="1"/>
      <c r="D74" s="1"/>
      <c r="E74" s="1"/>
      <c r="F74" s="1"/>
      <c r="G74" s="1"/>
      <c r="H74" s="1"/>
      <c r="I74" s="1"/>
      <c r="J74" s="1"/>
      <c r="K74" s="1"/>
      <c r="L74" s="1"/>
      <c r="M74" s="1"/>
      <c r="N74" s="1"/>
      <c r="X74" s="23"/>
      <c r="AG74" s="14">
        <v>2021</v>
      </c>
      <c r="AH74" s="14">
        <v>3</v>
      </c>
      <c r="AI74" s="3">
        <v>42.034999999999997</v>
      </c>
      <c r="AJ74" s="109">
        <v>20.776</v>
      </c>
    </row>
    <row r="75" spans="1:36" x14ac:dyDescent="0.2">
      <c r="A75" s="9"/>
      <c r="B75" s="1"/>
      <c r="C75" s="1"/>
      <c r="D75" s="1"/>
      <c r="E75" s="1"/>
      <c r="F75" s="1"/>
      <c r="G75" s="1"/>
      <c r="H75" s="1"/>
      <c r="I75" s="1"/>
      <c r="J75" s="1"/>
      <c r="K75" s="1"/>
      <c r="L75" s="1"/>
      <c r="M75" s="1"/>
      <c r="N75" s="1"/>
      <c r="X75" s="23"/>
      <c r="AG75" s="14">
        <v>2021</v>
      </c>
      <c r="AH75" s="14">
        <v>4</v>
      </c>
      <c r="AI75" s="3">
        <v>160.655</v>
      </c>
      <c r="AJ75" s="109">
        <v>143.815</v>
      </c>
    </row>
    <row r="76" spans="1:36" x14ac:dyDescent="0.2">
      <c r="A76" s="9"/>
      <c r="N76" s="1"/>
      <c r="X76" s="23"/>
      <c r="AG76" s="14">
        <v>2021</v>
      </c>
      <c r="AH76" s="14">
        <v>9</v>
      </c>
      <c r="AI76" s="3">
        <v>302.51</v>
      </c>
      <c r="AJ76" s="109">
        <v>356.36</v>
      </c>
    </row>
    <row r="77" spans="1:36" x14ac:dyDescent="0.2">
      <c r="AG77" s="14">
        <v>2021</v>
      </c>
      <c r="AH77" s="14">
        <v>10</v>
      </c>
      <c r="AI77" s="3">
        <v>286.38499999999999</v>
      </c>
      <c r="AJ77" s="109">
        <v>329.31</v>
      </c>
    </row>
    <row r="78" spans="1:36" x14ac:dyDescent="0.2">
      <c r="AG78" s="14">
        <v>2021</v>
      </c>
      <c r="AH78" s="14">
        <v>11</v>
      </c>
      <c r="AI78" s="3">
        <v>406.78500000000003</v>
      </c>
      <c r="AJ78" s="109">
        <v>542.66999999999996</v>
      </c>
    </row>
    <row r="79" spans="1:36" x14ac:dyDescent="0.2">
      <c r="AG79" s="14">
        <v>2021</v>
      </c>
      <c r="AH79" s="14">
        <v>12</v>
      </c>
      <c r="AI79" s="3">
        <v>224.53500000000003</v>
      </c>
      <c r="AJ79" s="109">
        <v>147.96</v>
      </c>
    </row>
    <row r="80" spans="1:36" x14ac:dyDescent="0.2">
      <c r="AG80" s="14">
        <v>2022</v>
      </c>
      <c r="AH80" s="14">
        <v>1</v>
      </c>
      <c r="AI80" s="3">
        <v>15.620000000000001</v>
      </c>
      <c r="AJ80" s="109">
        <v>47.4</v>
      </c>
    </row>
    <row r="81" spans="33:36" x14ac:dyDescent="0.2">
      <c r="AG81" s="14">
        <v>2022</v>
      </c>
      <c r="AH81" s="14">
        <v>2</v>
      </c>
      <c r="AI81" s="3">
        <v>33.275000000000006</v>
      </c>
      <c r="AJ81" s="109">
        <v>33.625999999999998</v>
      </c>
    </row>
    <row r="82" spans="33:36" x14ac:dyDescent="0.2">
      <c r="AG82" s="14">
        <v>2022</v>
      </c>
      <c r="AH82" s="14">
        <v>3</v>
      </c>
      <c r="AI82" s="3">
        <v>123.82499999999999</v>
      </c>
      <c r="AJ82" s="109">
        <v>173.989</v>
      </c>
    </row>
    <row r="83" spans="33:36" x14ac:dyDescent="0.2">
      <c r="AG83" s="14">
        <v>2022</v>
      </c>
      <c r="AH83" s="14">
        <v>4</v>
      </c>
      <c r="AI83" s="3">
        <v>324.86500000000001</v>
      </c>
      <c r="AJ83" s="109">
        <v>231.05</v>
      </c>
    </row>
    <row r="84" spans="33:36" x14ac:dyDescent="0.2">
      <c r="AG84" s="14">
        <v>2022</v>
      </c>
      <c r="AH84" s="14">
        <v>5</v>
      </c>
      <c r="AI84" s="3">
        <v>556.005</v>
      </c>
      <c r="AJ84" s="109">
        <v>326.74</v>
      </c>
    </row>
    <row r="85" spans="33:36" x14ac:dyDescent="0.2">
      <c r="AG85" s="14">
        <v>2022</v>
      </c>
      <c r="AH85" s="14">
        <v>6</v>
      </c>
      <c r="AI85" s="3">
        <v>332.61500000000001</v>
      </c>
      <c r="AJ85" s="109">
        <v>287.274</v>
      </c>
    </row>
    <row r="86" spans="33:36" x14ac:dyDescent="0.2">
      <c r="AG86" s="14">
        <v>2022</v>
      </c>
      <c r="AH86" s="14">
        <v>7</v>
      </c>
      <c r="AI86" s="3">
        <v>376.94</v>
      </c>
      <c r="AJ86" s="109">
        <v>377.57</v>
      </c>
    </row>
    <row r="87" spans="33:36" x14ac:dyDescent="0.2">
      <c r="AG87" s="14">
        <v>2022</v>
      </c>
      <c r="AH87" s="14">
        <v>8</v>
      </c>
      <c r="AI87" s="3">
        <v>372.36500000000001</v>
      </c>
      <c r="AJ87" s="109">
        <v>310.77</v>
      </c>
    </row>
    <row r="88" spans="33:36" x14ac:dyDescent="0.2">
      <c r="AG88" s="14">
        <v>2022</v>
      </c>
      <c r="AH88" s="14">
        <v>9</v>
      </c>
      <c r="AI88" s="3">
        <v>257.80500000000001</v>
      </c>
      <c r="AJ88" s="109">
        <v>159</v>
      </c>
    </row>
    <row r="89" spans="33:36" x14ac:dyDescent="0.2">
      <c r="AG89" s="14">
        <v>2022</v>
      </c>
      <c r="AH89" s="14">
        <v>10</v>
      </c>
      <c r="AI89" s="3">
        <v>235.07499999999999</v>
      </c>
      <c r="AJ89" s="109">
        <v>305.18</v>
      </c>
    </row>
    <row r="90" spans="33:36" x14ac:dyDescent="0.2">
      <c r="AG90" s="14">
        <v>2022</v>
      </c>
      <c r="AH90" s="14">
        <v>11</v>
      </c>
      <c r="AI90" s="3">
        <v>334.89499999999998</v>
      </c>
      <c r="AJ90" s="109">
        <v>402.09</v>
      </c>
    </row>
    <row r="91" spans="33:36" x14ac:dyDescent="0.2">
      <c r="AG91" s="14">
        <v>2022</v>
      </c>
      <c r="AH91" s="14">
        <v>12</v>
      </c>
      <c r="AI91" s="3">
        <v>44.325000000000003</v>
      </c>
      <c r="AJ91" s="109">
        <v>46.98</v>
      </c>
    </row>
    <row r="92" spans="33:36" x14ac:dyDescent="0.2">
      <c r="AJ92" s="109"/>
    </row>
    <row r="185" spans="24:24" x14ac:dyDescent="0.2">
      <c r="X185" s="23"/>
    </row>
    <row r="186" spans="24:24" x14ac:dyDescent="0.2">
      <c r="X186" s="23"/>
    </row>
    <row r="187" spans="24:24" x14ac:dyDescent="0.2">
      <c r="X187" s="23"/>
    </row>
    <row r="188" spans="24:24" x14ac:dyDescent="0.2">
      <c r="X188" s="23"/>
    </row>
    <row r="189" spans="24:24" x14ac:dyDescent="0.2">
      <c r="X189" s="23"/>
    </row>
    <row r="190" spans="24:24" x14ac:dyDescent="0.2">
      <c r="X190" s="23"/>
    </row>
    <row r="191" spans="24:24" x14ac:dyDescent="0.2">
      <c r="X191" s="23"/>
    </row>
    <row r="192" spans="24:24" x14ac:dyDescent="0.2">
      <c r="X192" s="23"/>
    </row>
    <row r="193" spans="24:24" x14ac:dyDescent="0.2">
      <c r="X193" s="23"/>
    </row>
    <row r="194" spans="24:24" x14ac:dyDescent="0.2">
      <c r="X194" s="23"/>
    </row>
  </sheetData>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E7A3D-884A-422D-BD1E-84CB6C1CD947}">
  <dimension ref="A1:U41"/>
  <sheetViews>
    <sheetView topLeftCell="I1" workbookViewId="0">
      <pane ySplit="2" topLeftCell="A17" activePane="bottomLeft" state="frozen"/>
      <selection pane="bottomLeft" activeCell="F20" sqref="F20"/>
    </sheetView>
  </sheetViews>
  <sheetFormatPr defaultRowHeight="12.75" x14ac:dyDescent="0.2"/>
  <cols>
    <col min="1" max="1" width="9.140625" style="139"/>
    <col min="2" max="2" width="12.28515625" style="147" customWidth="1"/>
    <col min="3" max="3" width="11" style="147" bestFit="1" customWidth="1"/>
    <col min="4" max="5" width="11.28515625" style="147" customWidth="1"/>
    <col min="6" max="6" width="10.28515625" style="139" customWidth="1"/>
    <col min="7" max="7" width="9.7109375" style="139" customWidth="1"/>
    <col min="8" max="8" width="10" style="139" customWidth="1"/>
    <col min="9" max="9" width="15" style="139" customWidth="1"/>
    <col min="10" max="11" width="9.140625" style="139"/>
    <col min="12" max="12" width="7.7109375" style="139" customWidth="1"/>
    <col min="13" max="13" width="11.85546875" style="139" customWidth="1"/>
    <col min="14" max="14" width="9.140625" style="139"/>
    <col min="15" max="15" width="11" style="139" bestFit="1" customWidth="1"/>
    <col min="16" max="16" width="9.140625" style="139"/>
    <col min="17" max="17" width="10.5703125" style="139" bestFit="1" customWidth="1"/>
    <col min="18" max="18" width="9.140625" style="139"/>
    <col min="19" max="20" width="11" style="139" bestFit="1" customWidth="1"/>
    <col min="21" max="21" width="10.5703125" style="139" bestFit="1" customWidth="1"/>
    <col min="22" max="16384" width="9.140625" style="139"/>
  </cols>
  <sheetData>
    <row r="1" spans="1:21" x14ac:dyDescent="0.2">
      <c r="A1" s="138" t="s">
        <v>15</v>
      </c>
      <c r="B1" s="145" t="s">
        <v>225</v>
      </c>
      <c r="C1" s="145" t="s">
        <v>225</v>
      </c>
      <c r="D1" s="145" t="s">
        <v>226</v>
      </c>
      <c r="E1" s="145" t="s">
        <v>226</v>
      </c>
      <c r="F1" s="138" t="s">
        <v>227</v>
      </c>
      <c r="G1" s="138" t="s">
        <v>228</v>
      </c>
      <c r="H1" s="138" t="s">
        <v>229</v>
      </c>
      <c r="I1" s="138" t="s">
        <v>230</v>
      </c>
    </row>
    <row r="2" spans="1:21" ht="15" x14ac:dyDescent="0.2">
      <c r="A2" s="138"/>
      <c r="B2" s="145" t="s">
        <v>231</v>
      </c>
      <c r="C2" s="145" t="s">
        <v>232</v>
      </c>
      <c r="D2" s="145" t="s">
        <v>231</v>
      </c>
      <c r="E2" s="145" t="s">
        <v>232</v>
      </c>
      <c r="F2" s="138" t="s">
        <v>233</v>
      </c>
      <c r="G2" s="138" t="s">
        <v>233</v>
      </c>
      <c r="H2" s="138" t="s">
        <v>233</v>
      </c>
      <c r="I2" s="138" t="s">
        <v>234</v>
      </c>
      <c r="L2" s="140" t="s">
        <v>235</v>
      </c>
    </row>
    <row r="3" spans="1:21" x14ac:dyDescent="0.2">
      <c r="A3" s="139">
        <v>2015</v>
      </c>
      <c r="B3" s="16">
        <v>58.6</v>
      </c>
      <c r="C3" s="14">
        <v>455</v>
      </c>
      <c r="D3" s="16">
        <v>4.7</v>
      </c>
      <c r="E3" s="16">
        <v>51.1</v>
      </c>
      <c r="F3" s="14">
        <v>314</v>
      </c>
      <c r="G3" s="14">
        <v>43</v>
      </c>
      <c r="H3" s="14">
        <v>32</v>
      </c>
      <c r="I3" s="14">
        <v>35</v>
      </c>
    </row>
    <row r="4" spans="1:21" x14ac:dyDescent="0.2">
      <c r="A4" s="139">
        <v>2016</v>
      </c>
      <c r="B4" s="16">
        <v>266.2</v>
      </c>
      <c r="C4" s="14">
        <v>1829</v>
      </c>
      <c r="D4" s="16">
        <v>6.5</v>
      </c>
      <c r="E4" s="16">
        <v>55.1</v>
      </c>
      <c r="F4" s="14">
        <v>468</v>
      </c>
      <c r="G4" s="14">
        <v>56</v>
      </c>
      <c r="H4" s="14">
        <v>43</v>
      </c>
      <c r="I4" s="14">
        <v>51</v>
      </c>
    </row>
    <row r="5" spans="1:21" ht="14.25" x14ac:dyDescent="0.2">
      <c r="A5" s="139">
        <v>2017</v>
      </c>
      <c r="B5" s="16">
        <v>83.1</v>
      </c>
      <c r="C5" s="14">
        <v>690</v>
      </c>
      <c r="D5" s="16">
        <v>5.8</v>
      </c>
      <c r="E5" s="16">
        <v>50.7</v>
      </c>
      <c r="F5" s="14">
        <v>472</v>
      </c>
      <c r="G5" s="14">
        <v>64</v>
      </c>
      <c r="H5" s="14">
        <v>49</v>
      </c>
      <c r="I5" s="14">
        <v>46</v>
      </c>
      <c r="M5" s="142" t="s">
        <v>236</v>
      </c>
      <c r="N5" s="142"/>
      <c r="O5" s="142"/>
      <c r="P5" s="142"/>
      <c r="Q5" s="142"/>
      <c r="R5" s="142"/>
      <c r="S5" s="143" t="s">
        <v>237</v>
      </c>
      <c r="T5" s="143"/>
      <c r="U5" s="143"/>
    </row>
    <row r="6" spans="1:21" x14ac:dyDescent="0.2">
      <c r="A6" s="139">
        <v>2018</v>
      </c>
      <c r="B6" s="16">
        <v>82.8</v>
      </c>
      <c r="C6" s="14">
        <v>405</v>
      </c>
      <c r="D6" s="16">
        <v>5.7</v>
      </c>
      <c r="E6" s="16">
        <v>52</v>
      </c>
      <c r="F6" s="14">
        <v>435</v>
      </c>
      <c r="G6" s="14">
        <v>55</v>
      </c>
      <c r="H6" s="14">
        <v>43</v>
      </c>
      <c r="I6" s="14">
        <v>46</v>
      </c>
      <c r="L6" s="144" t="s">
        <v>0</v>
      </c>
      <c r="M6" s="145" t="s">
        <v>225</v>
      </c>
      <c r="N6" s="145" t="s">
        <v>238</v>
      </c>
      <c r="O6" s="145" t="s">
        <v>225</v>
      </c>
      <c r="P6" s="145" t="s">
        <v>238</v>
      </c>
      <c r="Q6" s="145" t="s">
        <v>226</v>
      </c>
      <c r="R6" s="145" t="s">
        <v>238</v>
      </c>
      <c r="S6" s="146" t="s">
        <v>225</v>
      </c>
      <c r="T6" s="146" t="s">
        <v>225</v>
      </c>
      <c r="U6" s="146" t="s">
        <v>226</v>
      </c>
    </row>
    <row r="7" spans="1:21" x14ac:dyDescent="0.2">
      <c r="A7" s="139">
        <v>2019</v>
      </c>
      <c r="B7" s="16">
        <v>79.2</v>
      </c>
      <c r="C7" s="14">
        <v>325</v>
      </c>
      <c r="D7" s="16">
        <v>4.7</v>
      </c>
      <c r="E7" s="16">
        <v>42.3</v>
      </c>
      <c r="F7" s="14">
        <v>455</v>
      </c>
      <c r="G7" s="14">
        <v>57</v>
      </c>
      <c r="H7" s="14">
        <v>43</v>
      </c>
      <c r="I7" s="14">
        <v>39</v>
      </c>
      <c r="M7" s="145" t="s">
        <v>231</v>
      </c>
      <c r="N7" s="147"/>
      <c r="O7" s="145" t="s">
        <v>232</v>
      </c>
      <c r="P7" s="147"/>
      <c r="Q7" s="145" t="s">
        <v>231</v>
      </c>
      <c r="R7" s="147"/>
      <c r="S7" s="146" t="s">
        <v>231</v>
      </c>
      <c r="T7" s="146" t="s">
        <v>232</v>
      </c>
      <c r="U7" s="146" t="s">
        <v>231</v>
      </c>
    </row>
    <row r="8" spans="1:21" x14ac:dyDescent="0.2">
      <c r="A8" s="139">
        <v>2020</v>
      </c>
      <c r="B8" s="16">
        <v>84.1</v>
      </c>
      <c r="C8" s="14">
        <v>745</v>
      </c>
      <c r="D8" s="16">
        <v>4.7</v>
      </c>
      <c r="E8" s="16">
        <v>48.5</v>
      </c>
      <c r="F8" s="14">
        <v>464</v>
      </c>
      <c r="G8" s="14">
        <v>48</v>
      </c>
      <c r="H8" s="14">
        <v>42</v>
      </c>
      <c r="I8" s="14">
        <v>41</v>
      </c>
      <c r="L8" s="145" t="s">
        <v>2</v>
      </c>
      <c r="M8" s="148">
        <v>11.3</v>
      </c>
      <c r="N8" s="148">
        <v>15.2</v>
      </c>
      <c r="O8" s="148">
        <v>25.3</v>
      </c>
      <c r="P8" s="148">
        <v>13.9</v>
      </c>
      <c r="Q8" s="148">
        <v>1.6</v>
      </c>
      <c r="R8" s="148">
        <v>1.2</v>
      </c>
      <c r="S8" s="149">
        <v>3.8</v>
      </c>
      <c r="T8" s="149">
        <v>16.5</v>
      </c>
      <c r="U8" s="149">
        <v>0.9</v>
      </c>
    </row>
    <row r="9" spans="1:21" x14ac:dyDescent="0.2">
      <c r="A9" s="139">
        <v>2021</v>
      </c>
      <c r="B9" s="16">
        <v>58.4</v>
      </c>
      <c r="C9" s="14">
        <v>649</v>
      </c>
      <c r="D9" s="16">
        <v>5.2</v>
      </c>
      <c r="E9" s="16">
        <v>48.4</v>
      </c>
      <c r="F9" s="14">
        <v>524</v>
      </c>
      <c r="G9" s="14">
        <v>67</v>
      </c>
      <c r="H9" s="14">
        <v>58</v>
      </c>
      <c r="I9" s="14">
        <v>40</v>
      </c>
      <c r="L9" s="145" t="s">
        <v>3</v>
      </c>
      <c r="M9" s="148">
        <v>6.4</v>
      </c>
      <c r="N9" s="148">
        <v>5.2</v>
      </c>
      <c r="O9" s="148">
        <v>37.700000000000003</v>
      </c>
      <c r="P9" s="148">
        <v>20.6</v>
      </c>
      <c r="Q9" s="148">
        <v>1.4</v>
      </c>
      <c r="R9" s="148">
        <v>0.7</v>
      </c>
      <c r="S9" s="149">
        <v>13.2</v>
      </c>
      <c r="T9" s="149">
        <v>24</v>
      </c>
      <c r="U9" s="149">
        <v>2.4</v>
      </c>
    </row>
    <row r="10" spans="1:21" x14ac:dyDescent="0.2">
      <c r="A10" s="139">
        <v>2022</v>
      </c>
      <c r="B10" s="16">
        <v>133.6</v>
      </c>
      <c r="C10" s="14">
        <v>520</v>
      </c>
      <c r="D10" s="16">
        <v>5.2</v>
      </c>
      <c r="E10" s="16">
        <v>46.7</v>
      </c>
      <c r="F10" s="14">
        <v>585</v>
      </c>
      <c r="G10" s="14">
        <v>70</v>
      </c>
      <c r="H10" s="14">
        <v>56</v>
      </c>
      <c r="I10" s="14">
        <v>45</v>
      </c>
      <c r="L10" s="145" t="s">
        <v>4</v>
      </c>
      <c r="M10" s="148">
        <v>11</v>
      </c>
      <c r="N10" s="148">
        <v>10.199999999999999</v>
      </c>
      <c r="O10" s="148">
        <v>28.1</v>
      </c>
      <c r="P10" s="148">
        <v>17</v>
      </c>
      <c r="Q10" s="148">
        <v>2.4</v>
      </c>
      <c r="R10" s="148">
        <v>1.1000000000000001</v>
      </c>
      <c r="S10" s="149">
        <v>21.8</v>
      </c>
      <c r="T10" s="149">
        <v>42.5</v>
      </c>
      <c r="U10" s="149">
        <v>2.9</v>
      </c>
    </row>
    <row r="11" spans="1:21" x14ac:dyDescent="0.2">
      <c r="L11" s="145" t="s">
        <v>5</v>
      </c>
      <c r="M11" s="148">
        <v>39.700000000000003</v>
      </c>
      <c r="N11" s="148">
        <v>12.6</v>
      </c>
      <c r="O11" s="148">
        <v>43</v>
      </c>
      <c r="P11" s="148">
        <v>11.4</v>
      </c>
      <c r="Q11" s="148">
        <v>5.6</v>
      </c>
      <c r="R11" s="148">
        <v>1.5</v>
      </c>
      <c r="S11" s="149">
        <v>81.5</v>
      </c>
      <c r="T11" s="149">
        <v>48.6</v>
      </c>
      <c r="U11" s="149">
        <v>6.8</v>
      </c>
    </row>
    <row r="12" spans="1:21" x14ac:dyDescent="0.2">
      <c r="L12" s="145" t="s">
        <v>6</v>
      </c>
      <c r="M12" s="148">
        <v>53.9</v>
      </c>
      <c r="N12" s="148">
        <v>17.5</v>
      </c>
      <c r="O12" s="148">
        <v>49.8</v>
      </c>
      <c r="P12" s="148">
        <v>11.3</v>
      </c>
      <c r="Q12" s="148">
        <v>5.8</v>
      </c>
      <c r="R12" s="148">
        <v>1.7</v>
      </c>
      <c r="S12" s="149">
        <v>133.6</v>
      </c>
      <c r="T12" s="149">
        <v>49.1</v>
      </c>
      <c r="U12" s="149">
        <v>7.8</v>
      </c>
    </row>
    <row r="13" spans="1:21" x14ac:dyDescent="0.2">
      <c r="L13" s="145" t="s">
        <v>239</v>
      </c>
      <c r="M13" s="148">
        <v>53.1</v>
      </c>
      <c r="N13" s="148">
        <v>18.600000000000001</v>
      </c>
      <c r="O13" s="148">
        <v>52.7</v>
      </c>
      <c r="P13" s="148">
        <v>10.5</v>
      </c>
      <c r="Q13" s="148">
        <v>7.2</v>
      </c>
      <c r="R13" s="148">
        <v>2.4</v>
      </c>
      <c r="S13" s="149">
        <v>79.2</v>
      </c>
      <c r="T13" s="149">
        <v>59.7</v>
      </c>
      <c r="U13" s="149">
        <v>6.1</v>
      </c>
    </row>
    <row r="14" spans="1:21" x14ac:dyDescent="0.2">
      <c r="L14" s="145" t="s">
        <v>240</v>
      </c>
      <c r="M14" s="148">
        <v>46.9</v>
      </c>
      <c r="N14" s="148">
        <v>14.5</v>
      </c>
      <c r="O14" s="148">
        <v>50.5</v>
      </c>
      <c r="P14" s="148">
        <v>9.3000000000000007</v>
      </c>
      <c r="Q14" s="148">
        <v>4.7</v>
      </c>
      <c r="R14" s="148">
        <v>2.1</v>
      </c>
      <c r="S14" s="149">
        <v>42.4</v>
      </c>
      <c r="T14" s="149">
        <v>38.9</v>
      </c>
      <c r="U14" s="149">
        <v>4.3</v>
      </c>
    </row>
    <row r="15" spans="1:21" x14ac:dyDescent="0.2">
      <c r="B15" s="150"/>
      <c r="C15" s="150"/>
      <c r="D15" s="150"/>
      <c r="E15" s="150"/>
      <c r="I15" s="141"/>
      <c r="L15" s="145" t="s">
        <v>7</v>
      </c>
      <c r="M15" s="148">
        <v>40.5</v>
      </c>
      <c r="N15" s="148">
        <v>16.100000000000001</v>
      </c>
      <c r="O15" s="148">
        <v>48.6</v>
      </c>
      <c r="P15" s="148">
        <v>11.6</v>
      </c>
      <c r="Q15" s="148">
        <v>4.5</v>
      </c>
      <c r="R15" s="148">
        <v>1.5</v>
      </c>
      <c r="S15" s="149">
        <v>54.9</v>
      </c>
      <c r="T15" s="149">
        <v>54.9</v>
      </c>
      <c r="U15" s="149">
        <v>5.7</v>
      </c>
    </row>
    <row r="16" spans="1:21" x14ac:dyDescent="0.2">
      <c r="B16" s="150"/>
      <c r="C16" s="150"/>
      <c r="D16" s="150"/>
      <c r="E16" s="150"/>
      <c r="I16" s="141"/>
      <c r="L16" s="145" t="s">
        <v>8</v>
      </c>
      <c r="M16" s="148">
        <v>50.6</v>
      </c>
      <c r="N16" s="148">
        <v>11.7</v>
      </c>
      <c r="O16" s="148">
        <v>51.5</v>
      </c>
      <c r="P16" s="148">
        <v>12</v>
      </c>
      <c r="Q16" s="148">
        <v>5.3</v>
      </c>
      <c r="R16" s="148">
        <v>1.2</v>
      </c>
      <c r="S16" s="149">
        <v>45</v>
      </c>
      <c r="T16" s="149">
        <v>46.3</v>
      </c>
      <c r="U16" s="149">
        <v>6.6</v>
      </c>
    </row>
    <row r="17" spans="2:21" x14ac:dyDescent="0.2">
      <c r="B17" s="150"/>
      <c r="C17" s="150"/>
      <c r="D17" s="150"/>
      <c r="E17" s="150"/>
      <c r="I17" s="141"/>
      <c r="L17" s="145" t="s">
        <v>9</v>
      </c>
      <c r="M17" s="148">
        <v>58.7</v>
      </c>
      <c r="N17" s="148">
        <v>19.7</v>
      </c>
      <c r="O17" s="148">
        <v>50.5</v>
      </c>
      <c r="P17" s="148">
        <v>11.4</v>
      </c>
      <c r="Q17" s="148">
        <v>6.9</v>
      </c>
      <c r="R17" s="148">
        <v>2.4</v>
      </c>
      <c r="S17" s="149">
        <v>45</v>
      </c>
      <c r="T17" s="149">
        <v>49.7</v>
      </c>
      <c r="U17" s="149">
        <v>3.5</v>
      </c>
    </row>
    <row r="18" spans="2:21" x14ac:dyDescent="0.2">
      <c r="B18" s="150"/>
      <c r="C18" s="150"/>
      <c r="D18" s="150"/>
      <c r="E18" s="150"/>
      <c r="I18" s="141"/>
      <c r="L18" s="145" t="s">
        <v>10</v>
      </c>
      <c r="M18" s="148">
        <v>82.3</v>
      </c>
      <c r="N18" s="148">
        <v>83.8</v>
      </c>
      <c r="O18" s="148">
        <v>63.8</v>
      </c>
      <c r="P18" s="148">
        <v>19.5</v>
      </c>
      <c r="Q18" s="148">
        <v>6.6</v>
      </c>
      <c r="R18" s="148">
        <v>2.5</v>
      </c>
      <c r="S18" s="149">
        <v>53.1</v>
      </c>
      <c r="T18" s="149">
        <v>55.6</v>
      </c>
      <c r="U18" s="149">
        <v>6.3</v>
      </c>
    </row>
    <row r="19" spans="2:21" x14ac:dyDescent="0.2">
      <c r="B19" s="150"/>
      <c r="C19" s="150"/>
      <c r="D19" s="150"/>
      <c r="E19" s="150"/>
      <c r="I19" s="141"/>
      <c r="L19" s="145" t="s">
        <v>11</v>
      </c>
      <c r="M19" s="148">
        <v>46.3</v>
      </c>
      <c r="N19" s="148">
        <v>21.3</v>
      </c>
      <c r="O19" s="148">
        <v>41.2</v>
      </c>
      <c r="P19" s="148">
        <v>11.4</v>
      </c>
      <c r="Q19" s="148">
        <v>4.4000000000000004</v>
      </c>
      <c r="R19" s="148">
        <v>2</v>
      </c>
      <c r="S19" s="149">
        <v>20.100000000000001</v>
      </c>
      <c r="T19" s="149">
        <v>26.8</v>
      </c>
      <c r="U19" s="149">
        <v>1.9</v>
      </c>
    </row>
    <row r="20" spans="2:21" x14ac:dyDescent="0.2">
      <c r="B20" s="150"/>
      <c r="C20" s="150"/>
      <c r="D20" s="150"/>
      <c r="E20" s="150"/>
      <c r="I20" s="141"/>
    </row>
    <row r="21" spans="2:21" x14ac:dyDescent="0.2">
      <c r="B21" s="150"/>
      <c r="C21" s="150"/>
      <c r="D21" s="150"/>
      <c r="E21" s="150"/>
      <c r="I21" s="141"/>
    </row>
    <row r="22" spans="2:21" x14ac:dyDescent="0.2">
      <c r="B22" s="150"/>
      <c r="C22" s="150"/>
      <c r="D22" s="150"/>
      <c r="E22" s="150"/>
      <c r="I22" s="141"/>
    </row>
    <row r="23" spans="2:21" x14ac:dyDescent="0.2">
      <c r="B23" s="150"/>
      <c r="C23" s="150"/>
      <c r="D23" s="150"/>
      <c r="E23" s="150"/>
      <c r="I23" s="141"/>
    </row>
    <row r="24" spans="2:21" x14ac:dyDescent="0.2">
      <c r="B24" s="150"/>
      <c r="C24" s="150"/>
      <c r="D24" s="150"/>
      <c r="E24" s="150"/>
      <c r="I24" s="141"/>
    </row>
    <row r="25" spans="2:21" x14ac:dyDescent="0.2">
      <c r="B25" s="150"/>
      <c r="C25" s="150"/>
      <c r="D25" s="150"/>
      <c r="E25" s="150"/>
      <c r="I25" s="141"/>
    </row>
    <row r="26" spans="2:21" x14ac:dyDescent="0.2">
      <c r="B26" s="150"/>
      <c r="C26" s="150"/>
      <c r="D26" s="150"/>
      <c r="E26" s="150"/>
      <c r="I26" s="141"/>
    </row>
    <row r="27" spans="2:21" x14ac:dyDescent="0.2">
      <c r="B27" s="150"/>
      <c r="C27" s="150"/>
      <c r="D27" s="150"/>
      <c r="E27" s="150"/>
      <c r="I27" s="141"/>
    </row>
    <row r="28" spans="2:21" x14ac:dyDescent="0.2">
      <c r="B28" s="150"/>
      <c r="C28" s="150"/>
      <c r="D28" s="150"/>
      <c r="E28" s="150"/>
      <c r="I28" s="141"/>
    </row>
    <row r="29" spans="2:21" x14ac:dyDescent="0.2">
      <c r="B29" s="150"/>
      <c r="C29" s="150"/>
      <c r="D29" s="150"/>
      <c r="E29" s="150"/>
      <c r="I29" s="141"/>
    </row>
    <row r="30" spans="2:21" x14ac:dyDescent="0.2">
      <c r="B30" s="150"/>
      <c r="C30" s="150"/>
      <c r="D30" s="150"/>
      <c r="E30" s="150"/>
      <c r="I30" s="141"/>
    </row>
    <row r="31" spans="2:21" x14ac:dyDescent="0.2">
      <c r="B31" s="150"/>
      <c r="C31" s="150"/>
      <c r="D31" s="150"/>
      <c r="E31" s="150"/>
      <c r="I31" s="141"/>
    </row>
    <row r="32" spans="2:21" x14ac:dyDescent="0.2">
      <c r="B32" s="150"/>
      <c r="C32" s="150"/>
      <c r="D32" s="150"/>
      <c r="E32" s="150"/>
      <c r="I32" s="141"/>
    </row>
    <row r="33" spans="2:9" x14ac:dyDescent="0.2">
      <c r="B33" s="150"/>
      <c r="C33" s="150"/>
      <c r="D33" s="150"/>
      <c r="E33" s="150"/>
      <c r="I33" s="141"/>
    </row>
    <row r="34" spans="2:9" x14ac:dyDescent="0.2">
      <c r="B34" s="150"/>
      <c r="C34" s="150"/>
      <c r="D34" s="150"/>
      <c r="E34" s="150"/>
      <c r="I34" s="141"/>
    </row>
    <row r="35" spans="2:9" x14ac:dyDescent="0.2">
      <c r="B35" s="150"/>
      <c r="C35" s="150"/>
      <c r="D35" s="150"/>
      <c r="E35" s="150"/>
      <c r="I35" s="141"/>
    </row>
    <row r="36" spans="2:9" x14ac:dyDescent="0.2">
      <c r="B36" s="150"/>
      <c r="C36" s="150"/>
      <c r="D36" s="150"/>
      <c r="E36" s="150"/>
      <c r="I36" s="141"/>
    </row>
    <row r="37" spans="2:9" x14ac:dyDescent="0.2">
      <c r="B37" s="150"/>
      <c r="C37" s="150"/>
      <c r="D37" s="150"/>
      <c r="E37" s="150"/>
      <c r="I37" s="141"/>
    </row>
    <row r="38" spans="2:9" x14ac:dyDescent="0.2">
      <c r="B38" s="150"/>
      <c r="C38" s="150"/>
      <c r="D38" s="150"/>
      <c r="E38" s="150"/>
      <c r="I38" s="141"/>
    </row>
    <row r="39" spans="2:9" x14ac:dyDescent="0.2">
      <c r="B39" s="150"/>
      <c r="C39" s="150"/>
      <c r="D39" s="150"/>
      <c r="E39" s="150"/>
      <c r="I39" s="141"/>
    </row>
    <row r="40" spans="2:9" x14ac:dyDescent="0.2">
      <c r="B40" s="150"/>
      <c r="C40" s="150"/>
      <c r="D40" s="150"/>
      <c r="E40" s="150"/>
      <c r="I40" s="141"/>
    </row>
    <row r="41" spans="2:9" x14ac:dyDescent="0.2">
      <c r="B41" s="150"/>
      <c r="C41" s="150"/>
      <c r="D41" s="150"/>
      <c r="E41" s="150"/>
      <c r="I41" s="141"/>
    </row>
  </sheetData>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6"/>
  <sheetViews>
    <sheetView zoomScale="75" zoomScaleNormal="75" workbookViewId="0">
      <selection activeCell="D12" sqref="D12"/>
    </sheetView>
  </sheetViews>
  <sheetFormatPr defaultRowHeight="12.75" x14ac:dyDescent="0.2"/>
  <cols>
    <col min="2" max="14" width="9.140625" style="14"/>
  </cols>
  <sheetData>
    <row r="1" spans="1:14" ht="15.75" x14ac:dyDescent="0.25">
      <c r="A1" s="12" t="s">
        <v>26</v>
      </c>
    </row>
    <row r="2" spans="1:14" ht="15.75" x14ac:dyDescent="0.25">
      <c r="A2" s="4" t="s">
        <v>15</v>
      </c>
      <c r="B2" s="69" t="s">
        <v>2</v>
      </c>
      <c r="C2" s="69" t="s">
        <v>3</v>
      </c>
      <c r="D2" s="69" t="s">
        <v>4</v>
      </c>
      <c r="E2" s="69" t="s">
        <v>5</v>
      </c>
      <c r="F2" s="69" t="s">
        <v>6</v>
      </c>
      <c r="G2" s="69" t="s">
        <v>16</v>
      </c>
      <c r="H2" s="69" t="s">
        <v>17</v>
      </c>
      <c r="I2" s="69" t="s">
        <v>7</v>
      </c>
      <c r="J2" s="69" t="s">
        <v>8</v>
      </c>
      <c r="K2" s="69" t="s">
        <v>9</v>
      </c>
      <c r="L2" s="69" t="s">
        <v>10</v>
      </c>
      <c r="M2" s="69" t="s">
        <v>11</v>
      </c>
      <c r="N2" s="125" t="s">
        <v>1</v>
      </c>
    </row>
    <row r="3" spans="1:14" ht="15" x14ac:dyDescent="0.25">
      <c r="A3" s="9">
        <v>2015</v>
      </c>
      <c r="B3" s="16"/>
      <c r="C3" s="16"/>
      <c r="D3" s="16">
        <v>81.14</v>
      </c>
      <c r="E3" s="16">
        <v>84.08</v>
      </c>
      <c r="F3" s="16">
        <v>89.23</v>
      </c>
      <c r="G3" s="16">
        <v>88.11</v>
      </c>
      <c r="H3" s="16">
        <v>92.5</v>
      </c>
      <c r="I3" s="16">
        <v>92.95</v>
      </c>
      <c r="J3" s="16">
        <v>93.98</v>
      </c>
      <c r="K3" s="16">
        <v>92.44</v>
      </c>
      <c r="L3" s="16">
        <v>92.43</v>
      </c>
      <c r="M3" s="16">
        <v>89.68</v>
      </c>
      <c r="N3" s="131">
        <f t="shared" ref="N3:N11" si="0">AVERAGE(B3:M3)</f>
        <v>89.654000000000025</v>
      </c>
    </row>
    <row r="4" spans="1:14" ht="15" x14ac:dyDescent="0.25">
      <c r="A4" s="9">
        <v>2016</v>
      </c>
      <c r="B4" s="16">
        <v>82.9</v>
      </c>
      <c r="C4" s="16">
        <v>82.44</v>
      </c>
      <c r="D4" s="16">
        <v>84.25</v>
      </c>
      <c r="E4" s="16">
        <v>86</v>
      </c>
      <c r="F4" s="16">
        <v>91.92</v>
      </c>
      <c r="G4" s="16">
        <v>90.59</v>
      </c>
      <c r="H4" s="16">
        <v>94.65</v>
      </c>
      <c r="I4" s="16">
        <v>93.84</v>
      </c>
      <c r="J4" s="16">
        <v>93.2</v>
      </c>
      <c r="K4" s="16">
        <v>93.33</v>
      </c>
      <c r="L4" s="16">
        <v>95.32</v>
      </c>
      <c r="M4" s="16">
        <v>89.93</v>
      </c>
      <c r="N4" s="131">
        <f t="shared" si="0"/>
        <v>89.864166666666677</v>
      </c>
    </row>
    <row r="5" spans="1:14" ht="15" x14ac:dyDescent="0.25">
      <c r="A5" s="9">
        <v>2017</v>
      </c>
      <c r="B5" s="16">
        <v>82.82</v>
      </c>
      <c r="C5" s="16">
        <v>82.22</v>
      </c>
      <c r="D5" s="16">
        <v>82.85</v>
      </c>
      <c r="E5" s="16">
        <v>86.89</v>
      </c>
      <c r="F5" s="16">
        <v>93.8</v>
      </c>
      <c r="G5" s="16">
        <v>93.65</v>
      </c>
      <c r="H5" s="16">
        <v>96.62</v>
      </c>
      <c r="I5" s="16">
        <v>94.79</v>
      </c>
      <c r="J5" s="16">
        <v>93.55</v>
      </c>
      <c r="K5" s="16">
        <v>94.14</v>
      </c>
      <c r="L5" s="16">
        <v>96.56</v>
      </c>
      <c r="M5" s="16">
        <v>92.99</v>
      </c>
      <c r="N5" s="131">
        <f t="shared" si="0"/>
        <v>90.906666666666652</v>
      </c>
    </row>
    <row r="6" spans="1:14" ht="15" x14ac:dyDescent="0.25">
      <c r="A6" s="9">
        <v>2018</v>
      </c>
      <c r="B6" s="16">
        <v>93.98</v>
      </c>
      <c r="C6" s="16">
        <v>83.98</v>
      </c>
      <c r="D6" s="16">
        <v>87.2</v>
      </c>
      <c r="E6" s="16">
        <v>89.15</v>
      </c>
      <c r="F6" s="16">
        <v>94.38</v>
      </c>
      <c r="G6" s="16">
        <v>90.8</v>
      </c>
      <c r="H6" s="16">
        <v>87.86</v>
      </c>
      <c r="I6" s="16">
        <v>95.92</v>
      </c>
      <c r="J6" s="16">
        <v>96.44</v>
      </c>
      <c r="K6" s="16">
        <v>94.1</v>
      </c>
      <c r="L6" s="16">
        <v>96.210999999999999</v>
      </c>
      <c r="M6" s="16">
        <v>89.754999999999995</v>
      </c>
      <c r="N6" s="131">
        <f t="shared" si="0"/>
        <v>91.64800000000001</v>
      </c>
    </row>
    <row r="7" spans="1:14" ht="15" x14ac:dyDescent="0.25">
      <c r="A7" s="9">
        <v>2019</v>
      </c>
      <c r="B7" s="16">
        <v>88.712000000000003</v>
      </c>
      <c r="C7" s="16">
        <v>88.370999999999995</v>
      </c>
      <c r="D7" s="16">
        <v>86.051000000000002</v>
      </c>
      <c r="E7" s="16">
        <v>86.515000000000001</v>
      </c>
      <c r="F7" s="16">
        <v>92.588999999999999</v>
      </c>
      <c r="G7" s="16">
        <v>93.944999999999993</v>
      </c>
      <c r="H7" s="16">
        <v>95.616</v>
      </c>
      <c r="I7" s="16">
        <v>95.3</v>
      </c>
      <c r="J7" s="16">
        <v>96.335999999999999</v>
      </c>
      <c r="K7" s="16">
        <v>95.266000000000005</v>
      </c>
      <c r="L7" s="16">
        <v>95.697000000000003</v>
      </c>
      <c r="M7" s="16">
        <v>95.099000000000004</v>
      </c>
      <c r="N7" s="131">
        <f t="shared" si="0"/>
        <v>92.45808333333332</v>
      </c>
    </row>
    <row r="8" spans="1:14" ht="15" x14ac:dyDescent="0.25">
      <c r="A8" s="9">
        <v>2020</v>
      </c>
      <c r="B8" s="16">
        <v>90.051000000000002</v>
      </c>
      <c r="C8" s="16">
        <v>88.956000000000003</v>
      </c>
      <c r="D8" s="16">
        <v>83.561999999999998</v>
      </c>
      <c r="E8" s="16">
        <v>89.781000000000006</v>
      </c>
      <c r="F8" s="16">
        <v>92.760999999999996</v>
      </c>
      <c r="G8" s="16">
        <v>95.378</v>
      </c>
      <c r="H8" s="16">
        <v>95.376000000000005</v>
      </c>
      <c r="I8" s="16">
        <v>95.394000000000005</v>
      </c>
      <c r="J8" s="16">
        <v>94.447999999999993</v>
      </c>
      <c r="K8" s="16">
        <v>94.064999999999998</v>
      </c>
      <c r="L8" s="16">
        <v>95.036000000000001</v>
      </c>
      <c r="M8" s="16">
        <v>91.694000000000003</v>
      </c>
      <c r="N8" s="131">
        <f t="shared" si="0"/>
        <v>92.208500000000001</v>
      </c>
    </row>
    <row r="9" spans="1:14" ht="15" x14ac:dyDescent="0.25">
      <c r="A9" s="9">
        <v>2021</v>
      </c>
      <c r="B9" s="16">
        <v>86.531999999999996</v>
      </c>
      <c r="C9" s="16">
        <v>86.536000000000001</v>
      </c>
      <c r="D9" s="16">
        <v>83.221000000000004</v>
      </c>
      <c r="E9" s="16">
        <v>90.744</v>
      </c>
      <c r="F9" s="16">
        <v>94.034999999999997</v>
      </c>
      <c r="G9" s="16">
        <v>94.147000000000006</v>
      </c>
      <c r="H9" s="16">
        <v>94.262</v>
      </c>
      <c r="I9" s="16">
        <v>95.034999999999997</v>
      </c>
      <c r="J9" s="16">
        <v>94.774000000000001</v>
      </c>
      <c r="K9" s="16">
        <v>95.055999999999997</v>
      </c>
      <c r="L9" s="16">
        <v>97.025000000000006</v>
      </c>
      <c r="M9" s="16">
        <v>90.406999999999996</v>
      </c>
      <c r="N9" s="131">
        <f t="shared" si="0"/>
        <v>91.81450000000001</v>
      </c>
    </row>
    <row r="10" spans="1:14" ht="15" x14ac:dyDescent="0.25">
      <c r="A10" s="9">
        <v>2022</v>
      </c>
      <c r="B10" s="16">
        <v>85.146000000000001</v>
      </c>
      <c r="C10" s="16">
        <v>83.122</v>
      </c>
      <c r="D10" s="16">
        <v>88.738</v>
      </c>
      <c r="E10" s="16">
        <v>91.682000000000002</v>
      </c>
      <c r="F10" s="16">
        <v>95.036000000000001</v>
      </c>
      <c r="G10" s="16">
        <v>94.608000000000004</v>
      </c>
      <c r="H10" s="16">
        <v>96.289000000000001</v>
      </c>
      <c r="I10" s="16">
        <v>95.197999999999993</v>
      </c>
      <c r="J10" s="16">
        <v>94.682000000000002</v>
      </c>
      <c r="K10" s="16">
        <v>95.141000000000005</v>
      </c>
      <c r="L10" s="16">
        <v>96.114999999999995</v>
      </c>
      <c r="M10" s="16">
        <v>87.376999999999995</v>
      </c>
      <c r="N10" s="131">
        <f t="shared" si="0"/>
        <v>91.927833333333339</v>
      </c>
    </row>
    <row r="11" spans="1:14" ht="15" x14ac:dyDescent="0.25">
      <c r="A11" s="9">
        <v>2023</v>
      </c>
      <c r="B11" s="16">
        <v>87.266000000000005</v>
      </c>
      <c r="C11" s="16">
        <v>83.281999999999996</v>
      </c>
      <c r="D11" s="16">
        <v>84.227000000000004</v>
      </c>
      <c r="E11" s="16">
        <v>82.504000000000005</v>
      </c>
      <c r="F11" s="16">
        <v>89.781999999999996</v>
      </c>
      <c r="G11" s="16">
        <v>92.174000000000007</v>
      </c>
      <c r="H11" s="16">
        <v>94.736999999999995</v>
      </c>
      <c r="I11" s="16">
        <v>93.691999999999993</v>
      </c>
      <c r="J11" s="16">
        <v>93.626999999999995</v>
      </c>
      <c r="K11" s="16">
        <v>91.936000000000007</v>
      </c>
      <c r="L11" s="16">
        <v>94.04</v>
      </c>
      <c r="M11" s="16">
        <v>87.376000000000005</v>
      </c>
      <c r="N11" s="131">
        <f t="shared" si="0"/>
        <v>89.553583333333336</v>
      </c>
    </row>
    <row r="12" spans="1:14" ht="15" x14ac:dyDescent="0.25">
      <c r="A12" s="9">
        <v>2024</v>
      </c>
      <c r="B12" s="16">
        <v>86.105999999999995</v>
      </c>
      <c r="C12" s="16">
        <v>85.644000000000005</v>
      </c>
      <c r="D12" s="16">
        <v>84.847999999999999</v>
      </c>
      <c r="E12" s="16"/>
      <c r="F12" s="16"/>
      <c r="G12" s="16"/>
      <c r="H12" s="16"/>
      <c r="I12" s="16"/>
      <c r="J12" s="16"/>
      <c r="K12" s="16"/>
      <c r="L12" s="16"/>
      <c r="M12" s="16"/>
      <c r="N12" s="131"/>
    </row>
    <row r="13" spans="1:14" ht="15" x14ac:dyDescent="0.25">
      <c r="A13" s="9">
        <v>2025</v>
      </c>
      <c r="B13" s="16"/>
      <c r="C13" s="16"/>
      <c r="D13" s="16"/>
      <c r="E13" s="16"/>
      <c r="F13" s="16"/>
      <c r="G13" s="16"/>
      <c r="H13" s="16"/>
      <c r="I13" s="16"/>
      <c r="J13" s="16"/>
      <c r="K13" s="16"/>
      <c r="L13" s="16"/>
      <c r="M13" s="16"/>
      <c r="N13" s="131"/>
    </row>
    <row r="14" spans="1:14" ht="15" x14ac:dyDescent="0.25">
      <c r="A14" s="7"/>
      <c r="N14" s="130"/>
    </row>
    <row r="15" spans="1:14" x14ac:dyDescent="0.2">
      <c r="A15" s="103" t="s">
        <v>18</v>
      </c>
      <c r="B15" s="98">
        <f t="shared" ref="B15:N15" si="1">AVERAGE(B3:B13)</f>
        <v>87.056999999999988</v>
      </c>
      <c r="C15" s="98">
        <f t="shared" si="1"/>
        <v>84.950111111111099</v>
      </c>
      <c r="D15" s="98">
        <f t="shared" si="1"/>
        <v>84.608699999999985</v>
      </c>
      <c r="E15" s="98">
        <f t="shared" si="1"/>
        <v>87.482888888888894</v>
      </c>
      <c r="F15" s="98">
        <f t="shared" si="1"/>
        <v>92.614777777777775</v>
      </c>
      <c r="G15" s="98">
        <f t="shared" si="1"/>
        <v>92.600222222222229</v>
      </c>
      <c r="H15" s="98">
        <f t="shared" si="1"/>
        <v>94.212222222222223</v>
      </c>
      <c r="I15" s="98">
        <f t="shared" si="1"/>
        <v>94.679888888888897</v>
      </c>
      <c r="J15" s="98">
        <f t="shared" si="1"/>
        <v>94.559666666666672</v>
      </c>
      <c r="K15" s="98">
        <f t="shared" si="1"/>
        <v>93.941555555555567</v>
      </c>
      <c r="L15" s="98">
        <f t="shared" si="1"/>
        <v>95.381555555555551</v>
      </c>
      <c r="M15" s="98">
        <f t="shared" si="1"/>
        <v>90.478666666666669</v>
      </c>
      <c r="N15" s="106">
        <f t="shared" si="1"/>
        <v>91.115037037037041</v>
      </c>
    </row>
    <row r="16" spans="1:14" x14ac:dyDescent="0.2">
      <c r="A16" s="103" t="s">
        <v>19</v>
      </c>
      <c r="B16" s="98">
        <f t="shared" ref="B16:N16" si="2">STDEV(B3:B13)</f>
        <v>3.530924737232445</v>
      </c>
      <c r="C16" s="98">
        <f t="shared" si="2"/>
        <v>2.5388485797918539</v>
      </c>
      <c r="D16" s="98">
        <f t="shared" si="2"/>
        <v>2.2192092210214587</v>
      </c>
      <c r="E16" s="98">
        <f t="shared" si="2"/>
        <v>3.0859404338242036</v>
      </c>
      <c r="F16" s="98">
        <f t="shared" si="2"/>
        <v>2.0120332239912044</v>
      </c>
      <c r="G16" s="98">
        <f t="shared" si="2"/>
        <v>2.3631482590909205</v>
      </c>
      <c r="H16" s="98">
        <f t="shared" si="2"/>
        <v>2.6736520331644598</v>
      </c>
      <c r="I16" s="98">
        <f t="shared" si="2"/>
        <v>0.96907745361818776</v>
      </c>
      <c r="J16" s="98">
        <f t="shared" si="2"/>
        <v>1.1639581178032132</v>
      </c>
      <c r="K16" s="98">
        <f t="shared" si="2"/>
        <v>1.1813896595864457</v>
      </c>
      <c r="L16" s="98">
        <f t="shared" si="2"/>
        <v>1.4164089373404039</v>
      </c>
      <c r="M16" s="98">
        <f t="shared" si="2"/>
        <v>2.496145027837926</v>
      </c>
      <c r="N16" s="106">
        <f t="shared" si="2"/>
        <v>1.1518589414621143</v>
      </c>
    </row>
    <row r="17" spans="1:14" x14ac:dyDescent="0.2">
      <c r="A17" s="103" t="s">
        <v>20</v>
      </c>
      <c r="B17" s="98">
        <f>B16/B15*100</f>
        <v>4.055876882080069</v>
      </c>
      <c r="C17" s="98">
        <f t="shared" ref="C17:N17" si="3">C16/C15*100</f>
        <v>2.9886347958640678</v>
      </c>
      <c r="D17" s="98">
        <f t="shared" si="3"/>
        <v>2.6229090164740261</v>
      </c>
      <c r="E17" s="98">
        <f t="shared" si="3"/>
        <v>3.5274788853207903</v>
      </c>
      <c r="F17" s="98">
        <f t="shared" si="3"/>
        <v>2.1724753568150077</v>
      </c>
      <c r="G17" s="98">
        <f t="shared" si="3"/>
        <v>2.5519898358557191</v>
      </c>
      <c r="H17" s="98">
        <f t="shared" si="3"/>
        <v>2.8379035862862967</v>
      </c>
      <c r="I17" s="98">
        <f t="shared" si="3"/>
        <v>1.0235304086123755</v>
      </c>
      <c r="J17" s="98">
        <f t="shared" si="3"/>
        <v>1.2309245144722167</v>
      </c>
      <c r="K17" s="98">
        <f t="shared" si="3"/>
        <v>1.2575794094529236</v>
      </c>
      <c r="L17" s="98">
        <f t="shared" si="3"/>
        <v>1.4849924905192053</v>
      </c>
      <c r="M17" s="98">
        <f t="shared" si="3"/>
        <v>2.7588216314393734</v>
      </c>
      <c r="N17" s="106">
        <f t="shared" si="3"/>
        <v>1.2641809507182653</v>
      </c>
    </row>
    <row r="18" spans="1:14" x14ac:dyDescent="0.2">
      <c r="A18" s="103" t="s">
        <v>21</v>
      </c>
      <c r="B18" s="98">
        <f t="shared" ref="B18:N18" si="4">MIN(B3:B13)</f>
        <v>82.82</v>
      </c>
      <c r="C18" s="98">
        <f t="shared" si="4"/>
        <v>82.22</v>
      </c>
      <c r="D18" s="98">
        <f t="shared" si="4"/>
        <v>81.14</v>
      </c>
      <c r="E18" s="98">
        <f t="shared" si="4"/>
        <v>82.504000000000005</v>
      </c>
      <c r="F18" s="98">
        <f t="shared" si="4"/>
        <v>89.23</v>
      </c>
      <c r="G18" s="98">
        <f t="shared" si="4"/>
        <v>88.11</v>
      </c>
      <c r="H18" s="98">
        <f t="shared" si="4"/>
        <v>87.86</v>
      </c>
      <c r="I18" s="98">
        <f t="shared" si="4"/>
        <v>92.95</v>
      </c>
      <c r="J18" s="98">
        <f t="shared" si="4"/>
        <v>93.2</v>
      </c>
      <c r="K18" s="98">
        <f t="shared" si="4"/>
        <v>91.936000000000007</v>
      </c>
      <c r="L18" s="98">
        <f t="shared" si="4"/>
        <v>92.43</v>
      </c>
      <c r="M18" s="98">
        <f t="shared" si="4"/>
        <v>87.376000000000005</v>
      </c>
      <c r="N18" s="106">
        <f t="shared" si="4"/>
        <v>89.553583333333336</v>
      </c>
    </row>
    <row r="19" spans="1:14" x14ac:dyDescent="0.2">
      <c r="A19" s="103" t="s">
        <v>22</v>
      </c>
      <c r="B19" s="98">
        <f t="shared" ref="B19:N19" si="5">MAX(B3:B13)</f>
        <v>93.98</v>
      </c>
      <c r="C19" s="98">
        <f t="shared" si="5"/>
        <v>88.956000000000003</v>
      </c>
      <c r="D19" s="98">
        <f t="shared" si="5"/>
        <v>88.738</v>
      </c>
      <c r="E19" s="98">
        <f t="shared" si="5"/>
        <v>91.682000000000002</v>
      </c>
      <c r="F19" s="98">
        <f t="shared" si="5"/>
        <v>95.036000000000001</v>
      </c>
      <c r="G19" s="98">
        <f t="shared" si="5"/>
        <v>95.378</v>
      </c>
      <c r="H19" s="98">
        <f t="shared" si="5"/>
        <v>96.62</v>
      </c>
      <c r="I19" s="98">
        <f t="shared" si="5"/>
        <v>95.92</v>
      </c>
      <c r="J19" s="98">
        <f t="shared" si="5"/>
        <v>96.44</v>
      </c>
      <c r="K19" s="98">
        <f t="shared" si="5"/>
        <v>95.266000000000005</v>
      </c>
      <c r="L19" s="98">
        <f t="shared" si="5"/>
        <v>97.025000000000006</v>
      </c>
      <c r="M19" s="98">
        <f t="shared" si="5"/>
        <v>95.099000000000004</v>
      </c>
      <c r="N19" s="106">
        <f t="shared" si="5"/>
        <v>92.45808333333332</v>
      </c>
    </row>
    <row r="20" spans="1:14" x14ac:dyDescent="0.2">
      <c r="A20" s="103" t="s">
        <v>23</v>
      </c>
      <c r="B20" s="98">
        <f t="shared" ref="B20:N20" si="6">QUARTILE(B3:B13,1)</f>
        <v>85.146000000000001</v>
      </c>
      <c r="C20" s="98">
        <f t="shared" si="6"/>
        <v>83.122</v>
      </c>
      <c r="D20" s="98">
        <f t="shared" si="6"/>
        <v>83.306250000000006</v>
      </c>
      <c r="E20" s="98">
        <f t="shared" si="6"/>
        <v>86</v>
      </c>
      <c r="F20" s="98">
        <f t="shared" si="6"/>
        <v>91.92</v>
      </c>
      <c r="G20" s="98">
        <f t="shared" si="6"/>
        <v>90.8</v>
      </c>
      <c r="H20" s="98">
        <f t="shared" si="6"/>
        <v>94.262</v>
      </c>
      <c r="I20" s="98">
        <f t="shared" si="6"/>
        <v>93.84</v>
      </c>
      <c r="J20" s="98">
        <f t="shared" si="6"/>
        <v>93.626999999999995</v>
      </c>
      <c r="K20" s="98">
        <f t="shared" si="6"/>
        <v>93.33</v>
      </c>
      <c r="L20" s="98">
        <f t="shared" si="6"/>
        <v>95.036000000000001</v>
      </c>
      <c r="M20" s="98">
        <f t="shared" si="6"/>
        <v>89.68</v>
      </c>
      <c r="N20" s="106">
        <f t="shared" si="6"/>
        <v>89.864166666666677</v>
      </c>
    </row>
    <row r="21" spans="1:14" x14ac:dyDescent="0.2">
      <c r="A21" s="103" t="s">
        <v>24</v>
      </c>
      <c r="B21" s="98">
        <f t="shared" ref="B21:N21" si="7">QUARTILE(B3:B13,2)</f>
        <v>86.531999999999996</v>
      </c>
      <c r="C21" s="98">
        <f t="shared" si="7"/>
        <v>83.98</v>
      </c>
      <c r="D21" s="98">
        <f t="shared" si="7"/>
        <v>84.238500000000002</v>
      </c>
      <c r="E21" s="98">
        <f t="shared" si="7"/>
        <v>86.89</v>
      </c>
      <c r="F21" s="98">
        <f t="shared" si="7"/>
        <v>92.760999999999996</v>
      </c>
      <c r="G21" s="98">
        <f t="shared" si="7"/>
        <v>93.65</v>
      </c>
      <c r="H21" s="98">
        <f t="shared" si="7"/>
        <v>94.736999999999995</v>
      </c>
      <c r="I21" s="98">
        <f t="shared" si="7"/>
        <v>95.034999999999997</v>
      </c>
      <c r="J21" s="98">
        <f t="shared" si="7"/>
        <v>94.447999999999993</v>
      </c>
      <c r="K21" s="98">
        <f t="shared" si="7"/>
        <v>94.1</v>
      </c>
      <c r="L21" s="98">
        <f t="shared" si="7"/>
        <v>95.697000000000003</v>
      </c>
      <c r="M21" s="98">
        <f t="shared" si="7"/>
        <v>89.93</v>
      </c>
      <c r="N21" s="106">
        <f t="shared" si="7"/>
        <v>91.64800000000001</v>
      </c>
    </row>
    <row r="22" spans="1:14" x14ac:dyDescent="0.2">
      <c r="A22" s="103" t="s">
        <v>25</v>
      </c>
      <c r="B22" s="98">
        <f t="shared" ref="B22:N22" si="8">QUARTILE(B3:B13,3)</f>
        <v>88.712000000000003</v>
      </c>
      <c r="C22" s="98">
        <f t="shared" si="8"/>
        <v>86.536000000000001</v>
      </c>
      <c r="D22" s="98">
        <f t="shared" si="8"/>
        <v>85.750249999999994</v>
      </c>
      <c r="E22" s="98">
        <f t="shared" si="8"/>
        <v>89.781000000000006</v>
      </c>
      <c r="F22" s="98">
        <f t="shared" si="8"/>
        <v>94.034999999999997</v>
      </c>
      <c r="G22" s="98">
        <f t="shared" si="8"/>
        <v>94.147000000000006</v>
      </c>
      <c r="H22" s="98">
        <f t="shared" si="8"/>
        <v>95.616</v>
      </c>
      <c r="I22" s="98">
        <f t="shared" si="8"/>
        <v>95.3</v>
      </c>
      <c r="J22" s="98">
        <f t="shared" si="8"/>
        <v>94.774000000000001</v>
      </c>
      <c r="K22" s="98">
        <f t="shared" si="8"/>
        <v>95.055999999999997</v>
      </c>
      <c r="L22" s="98">
        <f t="shared" si="8"/>
        <v>96.210999999999999</v>
      </c>
      <c r="M22" s="98">
        <f t="shared" si="8"/>
        <v>91.694000000000003</v>
      </c>
      <c r="N22" s="106">
        <f t="shared" si="8"/>
        <v>91.927833333333339</v>
      </c>
    </row>
    <row r="27" spans="1:14" x14ac:dyDescent="0.2">
      <c r="A27" t="s">
        <v>18</v>
      </c>
      <c r="B27" s="98">
        <v>87.162999999999997</v>
      </c>
      <c r="C27" s="98">
        <v>85.089285714285694</v>
      </c>
      <c r="D27" s="98">
        <v>84.626499999999993</v>
      </c>
      <c r="E27" s="98">
        <v>88.105249999999998</v>
      </c>
      <c r="F27" s="98">
        <v>92.968874999999997</v>
      </c>
      <c r="G27" s="98">
        <v>92.653500000000008</v>
      </c>
      <c r="H27" s="98">
        <v>94.146625</v>
      </c>
      <c r="I27" s="98">
        <v>94.803375000000003</v>
      </c>
      <c r="J27" s="98">
        <v>94.67625000000001</v>
      </c>
      <c r="K27" s="98">
        <v>94.192250000000001</v>
      </c>
      <c r="L27" s="98">
        <v>95.549250000000001</v>
      </c>
      <c r="M27" s="98">
        <v>90.866500000000002</v>
      </c>
    </row>
    <row r="28" spans="1:14" x14ac:dyDescent="0.2">
      <c r="A28" t="s">
        <v>19</v>
      </c>
      <c r="B28" s="98">
        <v>4.0561209301498904</v>
      </c>
      <c r="C28" s="98">
        <v>2.8333241204332009</v>
      </c>
      <c r="D28" s="98">
        <v>2.5105068355669884</v>
      </c>
      <c r="E28" s="98">
        <v>2.6266824676222846</v>
      </c>
      <c r="F28" s="98">
        <v>1.8267266929440427</v>
      </c>
      <c r="G28" s="98">
        <v>2.5205267023268894</v>
      </c>
      <c r="H28" s="98">
        <v>2.8505013562780257</v>
      </c>
      <c r="I28" s="98">
        <v>0.95730080919516192</v>
      </c>
      <c r="J28" s="98">
        <v>1.1868197299626295</v>
      </c>
      <c r="K28" s="98">
        <v>0.97397693577855093</v>
      </c>
      <c r="L28" s="98">
        <v>1.4154742516707441</v>
      </c>
      <c r="M28" s="98">
        <v>2.3608733856048163</v>
      </c>
    </row>
    <row r="29" spans="1:14" x14ac:dyDescent="0.2">
      <c r="A29" t="s">
        <v>21</v>
      </c>
      <c r="B29" s="98">
        <v>82.82</v>
      </c>
      <c r="C29" s="98">
        <v>82.22</v>
      </c>
      <c r="D29" s="98">
        <v>81.14</v>
      </c>
      <c r="E29" s="98">
        <v>84.08</v>
      </c>
      <c r="F29" s="98">
        <v>89.23</v>
      </c>
      <c r="G29" s="98">
        <v>88.11</v>
      </c>
      <c r="H29" s="98">
        <v>87.86</v>
      </c>
      <c r="I29" s="98">
        <v>92.95</v>
      </c>
      <c r="J29" s="98">
        <v>93.2</v>
      </c>
      <c r="K29" s="98">
        <v>92.44</v>
      </c>
      <c r="L29" s="98">
        <v>92.43</v>
      </c>
      <c r="M29" s="98">
        <v>87.376999999999995</v>
      </c>
    </row>
    <row r="30" spans="1:14" x14ac:dyDescent="0.2">
      <c r="A30" t="s">
        <v>22</v>
      </c>
      <c r="B30" s="98">
        <v>93.98</v>
      </c>
      <c r="C30" s="98">
        <v>88.956000000000003</v>
      </c>
      <c r="D30" s="98">
        <v>88.738</v>
      </c>
      <c r="E30" s="98">
        <v>91.682000000000002</v>
      </c>
      <c r="F30" s="98">
        <v>95.036000000000001</v>
      </c>
      <c r="G30" s="98">
        <v>95.378</v>
      </c>
      <c r="H30" s="98">
        <v>96.62</v>
      </c>
      <c r="I30" s="98">
        <v>95.92</v>
      </c>
      <c r="J30" s="98">
        <v>96.44</v>
      </c>
      <c r="K30" s="98">
        <v>95.266000000000005</v>
      </c>
      <c r="L30" s="98">
        <v>97.025000000000006</v>
      </c>
      <c r="M30" s="98">
        <v>95.099000000000004</v>
      </c>
    </row>
    <row r="33" spans="2:13" x14ac:dyDescent="0.2">
      <c r="B33" s="16">
        <v>87.175874999999991</v>
      </c>
      <c r="C33" s="16">
        <v>84.863374999999991</v>
      </c>
      <c r="D33" s="16">
        <v>84.582111111111104</v>
      </c>
      <c r="E33" s="16">
        <v>87.482888888888894</v>
      </c>
      <c r="F33" s="16">
        <v>92.614777777777775</v>
      </c>
      <c r="G33" s="16">
        <v>92.600222222222229</v>
      </c>
      <c r="H33" s="16">
        <v>94.212222222222223</v>
      </c>
      <c r="I33" s="16">
        <v>94.679888888888897</v>
      </c>
      <c r="J33" s="16">
        <v>94.559666666666672</v>
      </c>
      <c r="K33" s="16">
        <v>93.941555555555567</v>
      </c>
      <c r="L33" s="16">
        <v>95.381555555555551</v>
      </c>
      <c r="M33" s="16">
        <v>90.478666666666669</v>
      </c>
    </row>
    <row r="34" spans="2:13" x14ac:dyDescent="0.2">
      <c r="B34" s="16">
        <v>3.7554148501102489</v>
      </c>
      <c r="C34" s="16">
        <v>2.699850521655915</v>
      </c>
      <c r="D34" s="16">
        <v>2.352136764967359</v>
      </c>
      <c r="E34" s="16">
        <v>3.0859404338242036</v>
      </c>
      <c r="F34" s="16">
        <v>2.0120332239912044</v>
      </c>
      <c r="G34" s="16">
        <v>2.3631482590909205</v>
      </c>
      <c r="H34" s="16">
        <v>2.6736520331644598</v>
      </c>
      <c r="I34" s="16">
        <v>0.96907745361818776</v>
      </c>
      <c r="J34" s="16">
        <v>1.1639581178032132</v>
      </c>
      <c r="K34" s="16">
        <v>1.1813896595864457</v>
      </c>
      <c r="L34" s="16">
        <v>1.4164089373404039</v>
      </c>
      <c r="M34" s="16">
        <v>2.496145027837926</v>
      </c>
    </row>
    <row r="35" spans="2:13" x14ac:dyDescent="0.2">
      <c r="B35" s="16">
        <v>82.82</v>
      </c>
      <c r="C35" s="16">
        <v>82.22</v>
      </c>
      <c r="D35" s="16">
        <v>81.14</v>
      </c>
      <c r="E35" s="16">
        <v>82.504000000000005</v>
      </c>
      <c r="F35" s="16">
        <v>89.23</v>
      </c>
      <c r="G35" s="16">
        <v>88.11</v>
      </c>
      <c r="H35" s="16">
        <v>87.86</v>
      </c>
      <c r="I35" s="16">
        <v>92.95</v>
      </c>
      <c r="J35" s="16">
        <v>93.2</v>
      </c>
      <c r="K35" s="16">
        <v>91.936000000000007</v>
      </c>
      <c r="L35" s="16">
        <v>92.43</v>
      </c>
      <c r="M35" s="16">
        <v>87.376000000000005</v>
      </c>
    </row>
    <row r="36" spans="2:13" x14ac:dyDescent="0.2">
      <c r="B36" s="16">
        <v>93.98</v>
      </c>
      <c r="C36" s="16">
        <v>88.956000000000003</v>
      </c>
      <c r="D36" s="16">
        <v>88.738</v>
      </c>
      <c r="E36" s="16">
        <v>91.682000000000002</v>
      </c>
      <c r="F36" s="16">
        <v>95.036000000000001</v>
      </c>
      <c r="G36" s="16">
        <v>95.378</v>
      </c>
      <c r="H36" s="16">
        <v>96.62</v>
      </c>
      <c r="I36" s="16">
        <v>95.92</v>
      </c>
      <c r="J36" s="16">
        <v>96.44</v>
      </c>
      <c r="K36" s="16">
        <v>95.266000000000005</v>
      </c>
      <c r="L36" s="16">
        <v>97.025000000000006</v>
      </c>
      <c r="M36" s="16">
        <v>95.099000000000004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Readme</vt:lpstr>
      <vt:lpstr>Data Policy</vt:lpstr>
      <vt:lpstr>Metadata</vt:lpstr>
      <vt:lpstr>Air Press</vt:lpstr>
      <vt:lpstr>Air Temp</vt:lpstr>
      <vt:lpstr>ET Index</vt:lpstr>
      <vt:lpstr>Rainfall</vt:lpstr>
      <vt:lpstr>Storms</vt:lpstr>
      <vt:lpstr>Rel Hum</vt:lpstr>
      <vt:lpstr>Sol Rad</vt:lpstr>
      <vt:lpstr>Wind Speed</vt:lpstr>
      <vt:lpstr>Wind Dir</vt:lpstr>
      <vt:lpstr>Vert_month</vt:lpstr>
      <vt:lpstr>Daily_2024</vt:lpstr>
      <vt:lpstr>Daily_Prev</vt:lpstr>
      <vt:lpstr>Daily_Avg</vt:lpstr>
      <vt:lpstr>15-min</vt:lpstr>
      <vt:lpstr>Net Rad</vt:lpstr>
      <vt:lpstr>NR Vert</vt:lpstr>
      <vt:lpstr>Hourly NR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Paton, Steve</cp:lastModifiedBy>
  <cp:lastPrinted>2006-01-18T15:32:28Z</cp:lastPrinted>
  <dcterms:created xsi:type="dcterms:W3CDTF">2003-04-02T21:40:45Z</dcterms:created>
  <dcterms:modified xsi:type="dcterms:W3CDTF">2024-04-04T13:22:37Z</dcterms:modified>
</cp:coreProperties>
</file>